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D:\TEMP PRACOVNI\Opava\_Telematika\ROZPOCET\"/>
    </mc:Choice>
  </mc:AlternateContent>
  <xr:revisionPtr revIDLastSave="0" documentId="13_ncr:1_{B7ED3EB3-EB6D-4673-A857-898AA514403D}" xr6:coauthVersionLast="45" xr6:coauthVersionMax="45" xr10:uidLastSave="{00000000-0000-0000-0000-000000000000}"/>
  <bookViews>
    <workbookView xWindow="28680" yWindow="-120" windowWidth="29040" windowHeight="17640" xr2:uid="{00000000-000D-0000-FFFF-FFFF00000000}"/>
  </bookViews>
  <sheets>
    <sheet name="Rekapitulace stavby" sheetId="1" r:id="rId1"/>
    <sheet name="PS450 - Dispečink SSZ" sheetId="2" r:id="rId2"/>
    <sheet name="PS451 - SSZ přechodu Olbr..." sheetId="3" r:id="rId3"/>
    <sheet name="PS451.1 - přechod Olbrich..." sheetId="4" r:id="rId4"/>
    <sheet name="PS452 - SSZ Olbrichova – ..." sheetId="5" r:id="rId5"/>
    <sheet name="PS452.1 - přechod Olbrich..." sheetId="6" r:id="rId6"/>
    <sheet name="PS452.2 - křižovatka Nádr..." sheetId="7" r:id="rId7"/>
    <sheet name="PS452.3 - přechod Nádražn..." sheetId="8" r:id="rId8"/>
    <sheet name="PS453 - SSZ Praskova – Ná..." sheetId="9" r:id="rId9"/>
    <sheet name="PS 453.1 - Nádražní okruh..." sheetId="10" r:id="rId10"/>
    <sheet name="PS454 - SSZ Komenského – ..." sheetId="11" r:id="rId11"/>
    <sheet name="PS454.1 - křižovatka Nádr..." sheetId="12" r:id="rId12"/>
    <sheet name="PS455 - SSZ Těšínská – Ko..." sheetId="13" r:id="rId13"/>
    <sheet name="PS456 - Připojení stávají..." sheetId="14" r:id="rId14"/>
    <sheet name="PS457 - Připojení stávají..." sheetId="15" r:id="rId15"/>
    <sheet name="PS460 - Výměna koordinačn..." sheetId="16" r:id="rId16"/>
    <sheet name="PS460.1 - Koordinační kab..." sheetId="17" r:id="rId17"/>
    <sheet name="PS461 - Výměna koordinačn..." sheetId="18" r:id="rId18"/>
    <sheet name="PS461.1 - Koordinační kab..." sheetId="19" r:id="rId19"/>
    <sheet name="SO105 - Těšínská – Komens..." sheetId="20" r:id="rId20"/>
    <sheet name="VRN - Vedlejší a ostatní ..." sheetId="21" r:id="rId21"/>
  </sheets>
  <definedNames>
    <definedName name="_xlnm._FilterDatabase" localSheetId="9" hidden="1">'PS 453.1 - Nádražní okruh...'!$C$91:$K$309</definedName>
    <definedName name="_xlnm._FilterDatabase" localSheetId="1" hidden="1">'PS450 - Dispečink SSZ'!$C$85:$K$213</definedName>
    <definedName name="_xlnm._FilterDatabase" localSheetId="2" hidden="1">'PS451 - SSZ přechodu Olbr...'!$C$87:$K$993</definedName>
    <definedName name="_xlnm._FilterDatabase" localSheetId="3" hidden="1">'PS451.1 - přechod Olbrich...'!$C$92:$K$316</definedName>
    <definedName name="_xlnm._FilterDatabase" localSheetId="4" hidden="1">'PS452 - SSZ Olbrichova – ...'!$C$88:$K$1984</definedName>
    <definedName name="_xlnm._FilterDatabase" localSheetId="5" hidden="1">'PS452.1 - přechod Olbrich...'!$C$91:$K$235</definedName>
    <definedName name="_xlnm._FilterDatabase" localSheetId="6" hidden="1">'PS452.2 - křižovatka Nádr...'!$C$91:$K$205</definedName>
    <definedName name="_xlnm._FilterDatabase" localSheetId="7" hidden="1">'PS452.3 - přechod Nádražn...'!$C$91:$K$246</definedName>
    <definedName name="_xlnm._FilterDatabase" localSheetId="8" hidden="1">'PS453 - SSZ Praskova – Ná...'!$C$87:$K$2065</definedName>
    <definedName name="_xlnm._FilterDatabase" localSheetId="10" hidden="1">'PS454 - SSZ Komenského – ...'!$C$87:$K$1872</definedName>
    <definedName name="_xlnm._FilterDatabase" localSheetId="11" hidden="1">'PS454.1 - křižovatka Nádr...'!$C$91:$K$282</definedName>
    <definedName name="_xlnm._FilterDatabase" localSheetId="12" hidden="1">'PS455 - SSZ Těšínská – Ko...'!$C$87:$K$1696</definedName>
    <definedName name="_xlnm._FilterDatabase" localSheetId="13" hidden="1">'PS456 - Připojení stávají...'!$C$80:$K$91</definedName>
    <definedName name="_xlnm._FilterDatabase" localSheetId="14" hidden="1">'PS457 - Připojení stávají...'!$C$80:$K$91</definedName>
    <definedName name="_xlnm._FilterDatabase" localSheetId="15" hidden="1">'PS460 - Výměna koordinačn...'!$C$87:$K$723</definedName>
    <definedName name="_xlnm._FilterDatabase" localSheetId="16" hidden="1">'PS460.1 - Koordinační kab...'!$C$91:$K$176</definedName>
    <definedName name="_xlnm._FilterDatabase" localSheetId="17" hidden="1">'PS461 - Výměna koordinačn...'!$C$86:$K$748</definedName>
    <definedName name="_xlnm._FilterDatabase" localSheetId="18" hidden="1">'PS461.1 - Koordinační kab...'!$C$91:$K$142</definedName>
    <definedName name="_xlnm._FilterDatabase" localSheetId="19" hidden="1">'SO105 - Těšínská – Komens...'!$C$85:$K$394</definedName>
    <definedName name="_xlnm._FilterDatabase" localSheetId="20" hidden="1">'VRN - Vedlejší a ostatní ...'!$C$85:$K$172</definedName>
    <definedName name="_xlnm.Print_Titles" localSheetId="9">'PS 453.1 - Nádražní okruh...'!$91:$91</definedName>
    <definedName name="_xlnm.Print_Titles" localSheetId="1">'PS450 - Dispečink SSZ'!$85:$85</definedName>
    <definedName name="_xlnm.Print_Titles" localSheetId="2">'PS451 - SSZ přechodu Olbr...'!$87:$87</definedName>
    <definedName name="_xlnm.Print_Titles" localSheetId="3">'PS451.1 - přechod Olbrich...'!$92:$92</definedName>
    <definedName name="_xlnm.Print_Titles" localSheetId="4">'PS452 - SSZ Olbrichova – ...'!$88:$88</definedName>
    <definedName name="_xlnm.Print_Titles" localSheetId="5">'PS452.1 - přechod Olbrich...'!$91:$91</definedName>
    <definedName name="_xlnm.Print_Titles" localSheetId="6">'PS452.2 - křižovatka Nádr...'!$91:$91</definedName>
    <definedName name="_xlnm.Print_Titles" localSheetId="7">'PS452.3 - přechod Nádražn...'!$91:$91</definedName>
    <definedName name="_xlnm.Print_Titles" localSheetId="8">'PS453 - SSZ Praskova – Ná...'!$87:$87</definedName>
    <definedName name="_xlnm.Print_Titles" localSheetId="10">'PS454 - SSZ Komenského – ...'!$87:$87</definedName>
    <definedName name="_xlnm.Print_Titles" localSheetId="11">'PS454.1 - křižovatka Nádr...'!$91:$91</definedName>
    <definedName name="_xlnm.Print_Titles" localSheetId="12">'PS455 - SSZ Těšínská – Ko...'!$87:$87</definedName>
    <definedName name="_xlnm.Print_Titles" localSheetId="13">'PS456 - Připojení stávají...'!$80:$80</definedName>
    <definedName name="_xlnm.Print_Titles" localSheetId="14">'PS457 - Připojení stávají...'!$80:$80</definedName>
    <definedName name="_xlnm.Print_Titles" localSheetId="15">'PS460 - Výměna koordinačn...'!$87:$87</definedName>
    <definedName name="_xlnm.Print_Titles" localSheetId="16">'PS460.1 - Koordinační kab...'!$91:$91</definedName>
    <definedName name="_xlnm.Print_Titles" localSheetId="17">'PS461 - Výměna koordinačn...'!$86:$86</definedName>
    <definedName name="_xlnm.Print_Titles" localSheetId="18">'PS461.1 - Koordinační kab...'!$91:$91</definedName>
    <definedName name="_xlnm.Print_Titles" localSheetId="0">'Rekapitulace stavby'!$52:$52</definedName>
    <definedName name="_xlnm.Print_Titles" localSheetId="19">'SO105 - Těšínská – Komens...'!$85:$85</definedName>
    <definedName name="_xlnm.Print_Titles" localSheetId="20">'VRN - Vedlejší a ostatní ...'!$85:$85</definedName>
    <definedName name="_xlnm.Print_Area" localSheetId="9">'PS 453.1 - Nádražní okruh...'!$C$4:$J$41,'PS 453.1 - Nádražní okruh...'!$C$47:$J$71,'PS 453.1 - Nádražní okruh...'!$C$77:$K$309</definedName>
    <definedName name="_xlnm.Print_Area" localSheetId="1">'PS450 - Dispečink SSZ'!$C$4:$J$39,'PS450 - Dispečink SSZ'!$C$45:$J$67,'PS450 - Dispečink SSZ'!$C$73:$K$213</definedName>
    <definedName name="_xlnm.Print_Area" localSheetId="2">'PS451 - SSZ přechodu Olbr...'!$C$4:$J$39,'PS451 - SSZ přechodu Olbr...'!$C$45:$J$69,'PS451 - SSZ přechodu Olbr...'!$C$75:$K$993</definedName>
    <definedName name="_xlnm.Print_Area" localSheetId="3">'PS451.1 - přechod Olbrich...'!$C$4:$J$41,'PS451.1 - přechod Olbrich...'!$C$47:$J$72,'PS451.1 - přechod Olbrich...'!$C$78:$K$316</definedName>
    <definedName name="_xlnm.Print_Area" localSheetId="4">'PS452 - SSZ Olbrichova – ...'!$C$4:$J$39,'PS452 - SSZ Olbrichova – ...'!$C$45:$J$70,'PS452 - SSZ Olbrichova – ...'!$C$76:$K$1984</definedName>
    <definedName name="_xlnm.Print_Area" localSheetId="5">'PS452.1 - přechod Olbrich...'!$C$4:$J$41,'PS452.1 - přechod Olbrich...'!$C$47:$J$71,'PS452.1 - přechod Olbrich...'!$C$77:$K$235</definedName>
    <definedName name="_xlnm.Print_Area" localSheetId="6">'PS452.2 - křižovatka Nádr...'!$C$4:$J$41,'PS452.2 - křižovatka Nádr...'!$C$47:$J$71,'PS452.2 - křižovatka Nádr...'!$C$77:$K$205</definedName>
    <definedName name="_xlnm.Print_Area" localSheetId="7">'PS452.3 - přechod Nádražn...'!$C$4:$J$41,'PS452.3 - přechod Nádražn...'!$C$47:$J$71,'PS452.3 - přechod Nádražn...'!$C$77:$K$246</definedName>
    <definedName name="_xlnm.Print_Area" localSheetId="8">'PS453 - SSZ Praskova – Ná...'!$C$4:$J$39,'PS453 - SSZ Praskova – Ná...'!$C$45:$J$69,'PS453 - SSZ Praskova – Ná...'!$C$75:$K$2065</definedName>
    <definedName name="_xlnm.Print_Area" localSheetId="10">'PS454 - SSZ Komenského – ...'!$C$4:$J$39,'PS454 - SSZ Komenského – ...'!$C$45:$J$69,'PS454 - SSZ Komenského – ...'!$C$75:$K$1872</definedName>
    <definedName name="_xlnm.Print_Area" localSheetId="11">'PS454.1 - křižovatka Nádr...'!$C$4:$J$41,'PS454.1 - křižovatka Nádr...'!$C$47:$J$71,'PS454.1 - křižovatka Nádr...'!$C$77:$K$282</definedName>
    <definedName name="_xlnm.Print_Area" localSheetId="12">'PS455 - SSZ Těšínská – Ko...'!$C$4:$J$39,'PS455 - SSZ Těšínská – Ko...'!$C$45:$J$69,'PS455 - SSZ Těšínská – Ko...'!$C$75:$K$1696</definedName>
    <definedName name="_xlnm.Print_Area" localSheetId="13">'PS456 - Připojení stávají...'!$C$4:$J$39,'PS456 - Připojení stávají...'!$C$45:$J$62,'PS456 - Připojení stávají...'!$C$68:$K$91</definedName>
    <definedName name="_xlnm.Print_Area" localSheetId="14">'PS457 - Připojení stávají...'!$C$4:$J$39,'PS457 - Připojení stávají...'!$C$45:$J$62,'PS457 - Připojení stávají...'!$C$68:$K$91</definedName>
    <definedName name="_xlnm.Print_Area" localSheetId="15">'PS460 - Výměna koordinačn...'!$C$4:$J$39,'PS460 - Výměna koordinačn...'!$C$45:$J$69,'PS460 - Výměna koordinačn...'!$C$75:$K$723</definedName>
    <definedName name="_xlnm.Print_Area" localSheetId="16">'PS460.1 - Koordinační kab...'!$C$4:$J$41,'PS460.1 - Koordinační kab...'!$C$47:$J$71,'PS460.1 - Koordinační kab...'!$C$77:$K$176</definedName>
    <definedName name="_xlnm.Print_Area" localSheetId="17">'PS461 - Výměna koordinačn...'!$C$4:$J$39,'PS461 - Výměna koordinačn...'!$C$45:$J$68,'PS461 - Výměna koordinačn...'!$C$74:$K$748</definedName>
    <definedName name="_xlnm.Print_Area" localSheetId="18">'PS461.1 - Koordinační kab...'!$C$4:$J$41,'PS461.1 - Koordinační kab...'!$C$47:$J$71,'PS461.1 - Koordinační kab...'!$C$77:$K$142</definedName>
    <definedName name="_xlnm.Print_Area" localSheetId="0">'Rekapitulace stavby'!$D$4:$AO$36,'Rekapitulace stavby'!$C$42:$AQ$81</definedName>
    <definedName name="_xlnm.Print_Area" localSheetId="19">'SO105 - Těšínská – Komens...'!$C$4:$J$39,'SO105 - Těšínská – Komens...'!$C$45:$J$67,'SO105 - Těšínská – Komens...'!$C$73:$K$394</definedName>
    <definedName name="_xlnm.Print_Area" localSheetId="20">'VRN - Vedlejší a ostatní ...'!$C$4:$J$39,'VRN - Vedlejší a ostatní ...'!$C$45:$J$67,'VRN - Vedlejší a ostatní ...'!$C$73:$K$172</definedName>
  </definedNames>
  <calcPr calcId="191029"/>
</workbook>
</file>

<file path=xl/calcChain.xml><?xml version="1.0" encoding="utf-8"?>
<calcChain xmlns="http://schemas.openxmlformats.org/spreadsheetml/2006/main">
  <c r="J37" i="21" l="1"/>
  <c r="J36" i="21"/>
  <c r="AY80" i="1" s="1"/>
  <c r="J35" i="21"/>
  <c r="AX80" i="1" s="1"/>
  <c r="BI171" i="21"/>
  <c r="BH171" i="21"/>
  <c r="BG171" i="21"/>
  <c r="BF171" i="21"/>
  <c r="T171" i="21"/>
  <c r="R171" i="21"/>
  <c r="P171" i="21"/>
  <c r="BI169" i="21"/>
  <c r="BH169" i="21"/>
  <c r="BG169" i="21"/>
  <c r="BF169" i="21"/>
  <c r="T169" i="21"/>
  <c r="R169" i="21"/>
  <c r="P169" i="21"/>
  <c r="BI164" i="21"/>
  <c r="BH164" i="21"/>
  <c r="BG164" i="21"/>
  <c r="BF164" i="21"/>
  <c r="T164" i="21"/>
  <c r="R164" i="21"/>
  <c r="P164" i="21"/>
  <c r="BI150" i="21"/>
  <c r="BH150" i="21"/>
  <c r="BG150" i="21"/>
  <c r="BF150" i="21"/>
  <c r="T150" i="21"/>
  <c r="R150" i="21"/>
  <c r="P150" i="21"/>
  <c r="BI146" i="21"/>
  <c r="BH146" i="21"/>
  <c r="BG146" i="21"/>
  <c r="BF146" i="21"/>
  <c r="T146" i="21"/>
  <c r="T145" i="21" s="1"/>
  <c r="R146" i="21"/>
  <c r="R145" i="21"/>
  <c r="P146" i="21"/>
  <c r="P145" i="21"/>
  <c r="BI143" i="21"/>
  <c r="BH143" i="21"/>
  <c r="BG143" i="21"/>
  <c r="BF143" i="21"/>
  <c r="T143" i="21"/>
  <c r="R143" i="21"/>
  <c r="P143" i="21"/>
  <c r="BI141" i="21"/>
  <c r="BH141" i="21"/>
  <c r="BG141" i="21"/>
  <c r="BF141" i="21"/>
  <c r="T141" i="21"/>
  <c r="R141" i="21"/>
  <c r="P141" i="21"/>
  <c r="BI137" i="21"/>
  <c r="BH137" i="21"/>
  <c r="BG137" i="21"/>
  <c r="BF137" i="21"/>
  <c r="T137" i="21"/>
  <c r="R137" i="21"/>
  <c r="P137" i="21"/>
  <c r="BI135" i="21"/>
  <c r="BH135" i="21"/>
  <c r="BG135" i="21"/>
  <c r="BF135" i="21"/>
  <c r="T135" i="21"/>
  <c r="R135" i="21"/>
  <c r="P135" i="21"/>
  <c r="BI132" i="21"/>
  <c r="BH132" i="21"/>
  <c r="BG132" i="21"/>
  <c r="BF132" i="21"/>
  <c r="T132" i="21"/>
  <c r="R132" i="21"/>
  <c r="P132" i="21"/>
  <c r="BI130" i="21"/>
  <c r="BH130" i="21"/>
  <c r="BG130" i="21"/>
  <c r="BF130" i="21"/>
  <c r="T130" i="21"/>
  <c r="R130" i="21"/>
  <c r="P130" i="21"/>
  <c r="BI128" i="21"/>
  <c r="BH128" i="21"/>
  <c r="BG128" i="21"/>
  <c r="BF128" i="21"/>
  <c r="T128" i="21"/>
  <c r="R128" i="21"/>
  <c r="P128" i="21"/>
  <c r="BI125" i="21"/>
  <c r="BH125" i="21"/>
  <c r="BG125" i="21"/>
  <c r="BF125" i="21"/>
  <c r="T125" i="21"/>
  <c r="R125" i="21"/>
  <c r="P125" i="21"/>
  <c r="BI123" i="21"/>
  <c r="BH123" i="21"/>
  <c r="BG123" i="21"/>
  <c r="BF123" i="21"/>
  <c r="T123" i="21"/>
  <c r="R123" i="21"/>
  <c r="P123" i="21"/>
  <c r="BI121" i="21"/>
  <c r="BH121" i="21"/>
  <c r="BG121" i="21"/>
  <c r="BF121" i="21"/>
  <c r="T121" i="21"/>
  <c r="R121" i="21"/>
  <c r="P121" i="21"/>
  <c r="BI119" i="21"/>
  <c r="BH119" i="21"/>
  <c r="BG119" i="21"/>
  <c r="BF119" i="21"/>
  <c r="T119" i="21"/>
  <c r="R119" i="21"/>
  <c r="P119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3" i="21"/>
  <c r="BH113" i="21"/>
  <c r="BG113" i="21"/>
  <c r="BF113" i="21"/>
  <c r="T113" i="21"/>
  <c r="R113" i="21"/>
  <c r="P113" i="21"/>
  <c r="BI109" i="21"/>
  <c r="BH109" i="21"/>
  <c r="BG109" i="21"/>
  <c r="BF109" i="21"/>
  <c r="T109" i="21"/>
  <c r="T108" i="21" s="1"/>
  <c r="R109" i="21"/>
  <c r="R108" i="21"/>
  <c r="P109" i="21"/>
  <c r="P108" i="21"/>
  <c r="BI106" i="21"/>
  <c r="BH106" i="21"/>
  <c r="BG106" i="21"/>
  <c r="BF106" i="21"/>
  <c r="T106" i="21"/>
  <c r="R106" i="21"/>
  <c r="P106" i="21"/>
  <c r="BI104" i="21"/>
  <c r="BH104" i="21"/>
  <c r="BG104" i="21"/>
  <c r="BF104" i="21"/>
  <c r="T104" i="21"/>
  <c r="R104" i="21"/>
  <c r="P104" i="21"/>
  <c r="BI102" i="21"/>
  <c r="BH102" i="21"/>
  <c r="BG102" i="21"/>
  <c r="BF102" i="21"/>
  <c r="T102" i="21"/>
  <c r="R102" i="21"/>
  <c r="P102" i="21"/>
  <c r="BI99" i="21"/>
  <c r="BH99" i="21"/>
  <c r="BG99" i="21"/>
  <c r="BF99" i="21"/>
  <c r="T99" i="21"/>
  <c r="R99" i="21"/>
  <c r="P99" i="21"/>
  <c r="BI96" i="21"/>
  <c r="BH96" i="21"/>
  <c r="BG96" i="21"/>
  <c r="BF96" i="21"/>
  <c r="T96" i="21"/>
  <c r="R96" i="21"/>
  <c r="P96" i="21"/>
  <c r="BI93" i="21"/>
  <c r="BH93" i="21"/>
  <c r="BG93" i="21"/>
  <c r="BF93" i="21"/>
  <c r="T93" i="21"/>
  <c r="R93" i="21"/>
  <c r="P93" i="21"/>
  <c r="BI91" i="21"/>
  <c r="BH91" i="21"/>
  <c r="BG91" i="21"/>
  <c r="BF91" i="21"/>
  <c r="T91" i="21"/>
  <c r="R91" i="21"/>
  <c r="P91" i="21"/>
  <c r="BI89" i="21"/>
  <c r="BH89" i="21"/>
  <c r="BG89" i="21"/>
  <c r="BF89" i="21"/>
  <c r="T89" i="21"/>
  <c r="R89" i="21"/>
  <c r="P89" i="21"/>
  <c r="J83" i="21"/>
  <c r="J82" i="21"/>
  <c r="F82" i="21"/>
  <c r="F80" i="21"/>
  <c r="E78" i="21"/>
  <c r="J55" i="21"/>
  <c r="J54" i="21"/>
  <c r="F54" i="21"/>
  <c r="F52" i="21"/>
  <c r="E50" i="21"/>
  <c r="J18" i="21"/>
  <c r="E18" i="21"/>
  <c r="F83" i="21"/>
  <c r="J17" i="21"/>
  <c r="J12" i="21"/>
  <c r="J80" i="21"/>
  <c r="E7" i="21"/>
  <c r="E76" i="21"/>
  <c r="J37" i="20"/>
  <c r="J36" i="20"/>
  <c r="AY79" i="1"/>
  <c r="J35" i="20"/>
  <c r="AX79" i="1"/>
  <c r="BI394" i="20"/>
  <c r="BH394" i="20"/>
  <c r="BG394" i="20"/>
  <c r="BF394" i="20"/>
  <c r="T394" i="20"/>
  <c r="T393" i="20" s="1"/>
  <c r="R394" i="20"/>
  <c r="R393" i="20" s="1"/>
  <c r="P394" i="20"/>
  <c r="P393" i="20"/>
  <c r="BI391" i="20"/>
  <c r="BH391" i="20"/>
  <c r="BG391" i="20"/>
  <c r="BF391" i="20"/>
  <c r="T391" i="20"/>
  <c r="R391" i="20"/>
  <c r="P391" i="20"/>
  <c r="BI389" i="20"/>
  <c r="BH389" i="20"/>
  <c r="BG389" i="20"/>
  <c r="BF389" i="20"/>
  <c r="T389" i="20"/>
  <c r="R389" i="20"/>
  <c r="P389" i="20"/>
  <c r="BI387" i="20"/>
  <c r="BH387" i="20"/>
  <c r="BG387" i="20"/>
  <c r="BF387" i="20"/>
  <c r="T387" i="20"/>
  <c r="R387" i="20"/>
  <c r="P387" i="20"/>
  <c r="BI385" i="20"/>
  <c r="BH385" i="20"/>
  <c r="BG385" i="20"/>
  <c r="BF385" i="20"/>
  <c r="T385" i="20"/>
  <c r="R385" i="20"/>
  <c r="P385" i="20"/>
  <c r="BI382" i="20"/>
  <c r="BH382" i="20"/>
  <c r="BG382" i="20"/>
  <c r="BF382" i="20"/>
  <c r="T382" i="20"/>
  <c r="R382" i="20"/>
  <c r="P382" i="20"/>
  <c r="BI380" i="20"/>
  <c r="BH380" i="20"/>
  <c r="BG380" i="20"/>
  <c r="BF380" i="20"/>
  <c r="T380" i="20"/>
  <c r="R380" i="20"/>
  <c r="P380" i="20"/>
  <c r="BI376" i="20"/>
  <c r="BH376" i="20"/>
  <c r="BG376" i="20"/>
  <c r="BF376" i="20"/>
  <c r="T376" i="20"/>
  <c r="R376" i="20"/>
  <c r="P376" i="20"/>
  <c r="BI372" i="20"/>
  <c r="BH372" i="20"/>
  <c r="BG372" i="20"/>
  <c r="BF372" i="20"/>
  <c r="T372" i="20"/>
  <c r="R372" i="20"/>
  <c r="P372" i="20"/>
  <c r="BI369" i="20"/>
  <c r="BH369" i="20"/>
  <c r="BG369" i="20"/>
  <c r="BF369" i="20"/>
  <c r="T369" i="20"/>
  <c r="R369" i="20"/>
  <c r="P369" i="20"/>
  <c r="BI365" i="20"/>
  <c r="BH365" i="20"/>
  <c r="BG365" i="20"/>
  <c r="BF365" i="20"/>
  <c r="T365" i="20"/>
  <c r="R365" i="20"/>
  <c r="P365" i="20"/>
  <c r="BI361" i="20"/>
  <c r="BH361" i="20"/>
  <c r="BG361" i="20"/>
  <c r="BF361" i="20"/>
  <c r="T361" i="20"/>
  <c r="R361" i="20"/>
  <c r="P361" i="20"/>
  <c r="BI357" i="20"/>
  <c r="BH357" i="20"/>
  <c r="BG357" i="20"/>
  <c r="BF357" i="20"/>
  <c r="T357" i="20"/>
  <c r="R357" i="20"/>
  <c r="P357" i="20"/>
  <c r="BI356" i="20"/>
  <c r="BH356" i="20"/>
  <c r="BG356" i="20"/>
  <c r="BF356" i="20"/>
  <c r="T356" i="20"/>
  <c r="R356" i="20"/>
  <c r="P356" i="20"/>
  <c r="BI355" i="20"/>
  <c r="BH355" i="20"/>
  <c r="BG355" i="20"/>
  <c r="BF355" i="20"/>
  <c r="T355" i="20"/>
  <c r="R355" i="20"/>
  <c r="P355" i="20"/>
  <c r="BI354" i="20"/>
  <c r="BH354" i="20"/>
  <c r="BG354" i="20"/>
  <c r="BF354" i="20"/>
  <c r="T354" i="20"/>
  <c r="R354" i="20"/>
  <c r="P354" i="20"/>
  <c r="BI351" i="20"/>
  <c r="BH351" i="20"/>
  <c r="BG351" i="20"/>
  <c r="BF351" i="20"/>
  <c r="T351" i="20"/>
  <c r="R351" i="20"/>
  <c r="P351" i="20"/>
  <c r="BI348" i="20"/>
  <c r="BH348" i="20"/>
  <c r="BG348" i="20"/>
  <c r="BF348" i="20"/>
  <c r="T348" i="20"/>
  <c r="R348" i="20"/>
  <c r="P348" i="20"/>
  <c r="BI347" i="20"/>
  <c r="BH347" i="20"/>
  <c r="BG347" i="20"/>
  <c r="BF347" i="20"/>
  <c r="T347" i="20"/>
  <c r="R347" i="20"/>
  <c r="P347" i="20"/>
  <c r="BI343" i="20"/>
  <c r="BH343" i="20"/>
  <c r="BG343" i="20"/>
  <c r="BF343" i="20"/>
  <c r="T343" i="20"/>
  <c r="R343" i="20"/>
  <c r="P343" i="20"/>
  <c r="BI342" i="20"/>
  <c r="BH342" i="20"/>
  <c r="BG342" i="20"/>
  <c r="BF342" i="20"/>
  <c r="T342" i="20"/>
  <c r="R342" i="20"/>
  <c r="P342" i="20"/>
  <c r="BI338" i="20"/>
  <c r="BH338" i="20"/>
  <c r="BG338" i="20"/>
  <c r="BF338" i="20"/>
  <c r="T338" i="20"/>
  <c r="R338" i="20"/>
  <c r="P338" i="20"/>
  <c r="BI337" i="20"/>
  <c r="BH337" i="20"/>
  <c r="BG337" i="20"/>
  <c r="BF337" i="20"/>
  <c r="T337" i="20"/>
  <c r="R337" i="20"/>
  <c r="P337" i="20"/>
  <c r="BI334" i="20"/>
  <c r="BH334" i="20"/>
  <c r="BG334" i="20"/>
  <c r="BF334" i="20"/>
  <c r="T334" i="20"/>
  <c r="R334" i="20"/>
  <c r="P334" i="20"/>
  <c r="BI327" i="20"/>
  <c r="BH327" i="20"/>
  <c r="BG327" i="20"/>
  <c r="BF327" i="20"/>
  <c r="T327" i="20"/>
  <c r="R327" i="20"/>
  <c r="P327" i="20"/>
  <c r="BI324" i="20"/>
  <c r="BH324" i="20"/>
  <c r="BG324" i="20"/>
  <c r="BF324" i="20"/>
  <c r="T324" i="20"/>
  <c r="R324" i="20"/>
  <c r="P324" i="20"/>
  <c r="BI317" i="20"/>
  <c r="BH317" i="20"/>
  <c r="BG317" i="20"/>
  <c r="BF317" i="20"/>
  <c r="T317" i="20"/>
  <c r="R317" i="20"/>
  <c r="P317" i="20"/>
  <c r="BI316" i="20"/>
  <c r="BH316" i="20"/>
  <c r="BG316" i="20"/>
  <c r="BF316" i="20"/>
  <c r="T316" i="20"/>
  <c r="R316" i="20"/>
  <c r="P316" i="20"/>
  <c r="BI315" i="20"/>
  <c r="BH315" i="20"/>
  <c r="BG315" i="20"/>
  <c r="BF315" i="20"/>
  <c r="T315" i="20"/>
  <c r="R315" i="20"/>
  <c r="P315" i="20"/>
  <c r="BI314" i="20"/>
  <c r="BH314" i="20"/>
  <c r="BG314" i="20"/>
  <c r="BF314" i="20"/>
  <c r="T314" i="20"/>
  <c r="R314" i="20"/>
  <c r="P314" i="20"/>
  <c r="BI306" i="20"/>
  <c r="BH306" i="20"/>
  <c r="BG306" i="20"/>
  <c r="BF306" i="20"/>
  <c r="T306" i="20"/>
  <c r="R306" i="20"/>
  <c r="P306" i="20"/>
  <c r="BI302" i="20"/>
  <c r="BH302" i="20"/>
  <c r="BG302" i="20"/>
  <c r="BF302" i="20"/>
  <c r="T302" i="20"/>
  <c r="R302" i="20"/>
  <c r="P302" i="20"/>
  <c r="BI297" i="20"/>
  <c r="BH297" i="20"/>
  <c r="BG297" i="20"/>
  <c r="BF297" i="20"/>
  <c r="T297" i="20"/>
  <c r="R297" i="20"/>
  <c r="P297" i="20"/>
  <c r="BI296" i="20"/>
  <c r="BH296" i="20"/>
  <c r="BG296" i="20"/>
  <c r="BF296" i="20"/>
  <c r="T296" i="20"/>
  <c r="R296" i="20"/>
  <c r="P296" i="20"/>
  <c r="BI295" i="20"/>
  <c r="BH295" i="20"/>
  <c r="BG295" i="20"/>
  <c r="BF295" i="20"/>
  <c r="T295" i="20"/>
  <c r="R295" i="20"/>
  <c r="P295" i="20"/>
  <c r="BI294" i="20"/>
  <c r="BH294" i="20"/>
  <c r="BG294" i="20"/>
  <c r="BF294" i="20"/>
  <c r="T294" i="20"/>
  <c r="R294" i="20"/>
  <c r="P294" i="20"/>
  <c r="BI293" i="20"/>
  <c r="BH293" i="20"/>
  <c r="BG293" i="20"/>
  <c r="BF293" i="20"/>
  <c r="T293" i="20"/>
  <c r="R293" i="20"/>
  <c r="P293" i="20"/>
  <c r="BI292" i="20"/>
  <c r="BH292" i="20"/>
  <c r="BG292" i="20"/>
  <c r="BF292" i="20"/>
  <c r="T292" i="20"/>
  <c r="R292" i="20"/>
  <c r="P292" i="20"/>
  <c r="BI291" i="20"/>
  <c r="BH291" i="20"/>
  <c r="BG291" i="20"/>
  <c r="BF291" i="20"/>
  <c r="T291" i="20"/>
  <c r="R291" i="20"/>
  <c r="P291" i="20"/>
  <c r="BI290" i="20"/>
  <c r="BH290" i="20"/>
  <c r="BG290" i="20"/>
  <c r="BF290" i="20"/>
  <c r="T290" i="20"/>
  <c r="R290" i="20"/>
  <c r="P290" i="20"/>
  <c r="BI286" i="20"/>
  <c r="BH286" i="20"/>
  <c r="BG286" i="20"/>
  <c r="BF286" i="20"/>
  <c r="T286" i="20"/>
  <c r="R286" i="20"/>
  <c r="P286" i="20"/>
  <c r="BI282" i="20"/>
  <c r="BH282" i="20"/>
  <c r="BG282" i="20"/>
  <c r="BF282" i="20"/>
  <c r="T282" i="20"/>
  <c r="R282" i="20"/>
  <c r="P282" i="20"/>
  <c r="BI271" i="20"/>
  <c r="BH271" i="20"/>
  <c r="BG271" i="20"/>
  <c r="BF271" i="20"/>
  <c r="T271" i="20"/>
  <c r="R271" i="20"/>
  <c r="P271" i="20"/>
  <c r="BI267" i="20"/>
  <c r="BH267" i="20"/>
  <c r="BG267" i="20"/>
  <c r="BF267" i="20"/>
  <c r="T267" i="20"/>
  <c r="R267" i="20"/>
  <c r="P267" i="20"/>
  <c r="BI264" i="20"/>
  <c r="BH264" i="20"/>
  <c r="BG264" i="20"/>
  <c r="BF264" i="20"/>
  <c r="T264" i="20"/>
  <c r="R264" i="20"/>
  <c r="P264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9" i="20"/>
  <c r="BH249" i="20"/>
  <c r="BG249" i="20"/>
  <c r="BF249" i="20"/>
  <c r="T249" i="20"/>
  <c r="R249" i="20"/>
  <c r="P249" i="20"/>
  <c r="BI246" i="20"/>
  <c r="BH246" i="20"/>
  <c r="BG246" i="20"/>
  <c r="BF246" i="20"/>
  <c r="T246" i="20"/>
  <c r="R246" i="20"/>
  <c r="P246" i="20"/>
  <c r="BI234" i="20"/>
  <c r="BH234" i="20"/>
  <c r="BG234" i="20"/>
  <c r="BF234" i="20"/>
  <c r="T234" i="20"/>
  <c r="R234" i="20"/>
  <c r="P234" i="20"/>
  <c r="BI230" i="20"/>
  <c r="BH230" i="20"/>
  <c r="BG230" i="20"/>
  <c r="BF230" i="20"/>
  <c r="T230" i="20"/>
  <c r="R230" i="20"/>
  <c r="P230" i="20"/>
  <c r="BI221" i="20"/>
  <c r="BH221" i="20"/>
  <c r="BG221" i="20"/>
  <c r="BF221" i="20"/>
  <c r="T221" i="20"/>
  <c r="R221" i="20"/>
  <c r="P221" i="20"/>
  <c r="BI213" i="20"/>
  <c r="BH213" i="20"/>
  <c r="BG213" i="20"/>
  <c r="BF213" i="20"/>
  <c r="T213" i="20"/>
  <c r="R213" i="20"/>
  <c r="P213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197" i="20"/>
  <c r="BH197" i="20"/>
  <c r="BG197" i="20"/>
  <c r="BF197" i="20"/>
  <c r="T197" i="20"/>
  <c r="R197" i="20"/>
  <c r="P197" i="20"/>
  <c r="BI193" i="20"/>
  <c r="BH193" i="20"/>
  <c r="BG193" i="20"/>
  <c r="BF193" i="20"/>
  <c r="T193" i="20"/>
  <c r="R193" i="20"/>
  <c r="P193" i="20"/>
  <c r="BI189" i="20"/>
  <c r="BH189" i="20"/>
  <c r="BG189" i="20"/>
  <c r="BF189" i="20"/>
  <c r="T189" i="20"/>
  <c r="R189" i="20"/>
  <c r="P189" i="20"/>
  <c r="BI183" i="20"/>
  <c r="BH183" i="20"/>
  <c r="BG183" i="20"/>
  <c r="BF183" i="20"/>
  <c r="T183" i="20"/>
  <c r="R183" i="20"/>
  <c r="P183" i="20"/>
  <c r="BI181" i="20"/>
  <c r="BH181" i="20"/>
  <c r="BG181" i="20"/>
  <c r="BF181" i="20"/>
  <c r="T181" i="20"/>
  <c r="T180" i="20"/>
  <c r="R181" i="20"/>
  <c r="R180" i="20" s="1"/>
  <c r="P181" i="20"/>
  <c r="P180" i="20" s="1"/>
  <c r="BI177" i="20"/>
  <c r="BH177" i="20"/>
  <c r="BG177" i="20"/>
  <c r="BF177" i="20"/>
  <c r="T177" i="20"/>
  <c r="R177" i="20"/>
  <c r="P177" i="20"/>
  <c r="BI174" i="20"/>
  <c r="BH174" i="20"/>
  <c r="BG174" i="20"/>
  <c r="BF174" i="20"/>
  <c r="T174" i="20"/>
  <c r="R174" i="20"/>
  <c r="P174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6" i="20"/>
  <c r="BH166" i="20"/>
  <c r="BG166" i="20"/>
  <c r="BF166" i="20"/>
  <c r="T166" i="20"/>
  <c r="R166" i="20"/>
  <c r="P166" i="20"/>
  <c r="BI163" i="20"/>
  <c r="BH163" i="20"/>
  <c r="BG163" i="20"/>
  <c r="BF163" i="20"/>
  <c r="T163" i="20"/>
  <c r="R163" i="20"/>
  <c r="P163" i="20"/>
  <c r="BI162" i="20"/>
  <c r="BH162" i="20"/>
  <c r="BG162" i="20"/>
  <c r="BF162" i="20"/>
  <c r="T162" i="20"/>
  <c r="R162" i="20"/>
  <c r="P162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5" i="20"/>
  <c r="BH145" i="20"/>
  <c r="BG145" i="20"/>
  <c r="BF145" i="20"/>
  <c r="T145" i="20"/>
  <c r="R145" i="20"/>
  <c r="P145" i="20"/>
  <c r="BI142" i="20"/>
  <c r="BH142" i="20"/>
  <c r="BG142" i="20"/>
  <c r="BF142" i="20"/>
  <c r="T142" i="20"/>
  <c r="R142" i="20"/>
  <c r="P142" i="20"/>
  <c r="BI137" i="20"/>
  <c r="BH137" i="20"/>
  <c r="BG137" i="20"/>
  <c r="BF137" i="20"/>
  <c r="T137" i="20"/>
  <c r="R137" i="20"/>
  <c r="P137" i="20"/>
  <c r="BI132" i="20"/>
  <c r="BH132" i="20"/>
  <c r="BG132" i="20"/>
  <c r="BF132" i="20"/>
  <c r="T132" i="20"/>
  <c r="R132" i="20"/>
  <c r="P132" i="20"/>
  <c r="BI128" i="20"/>
  <c r="BH128" i="20"/>
  <c r="BG128" i="20"/>
  <c r="BF128" i="20"/>
  <c r="T128" i="20"/>
  <c r="R128" i="20"/>
  <c r="P128" i="20"/>
  <c r="BI123" i="20"/>
  <c r="BH123" i="20"/>
  <c r="BG123" i="20"/>
  <c r="BF123" i="20"/>
  <c r="T123" i="20"/>
  <c r="R123" i="20"/>
  <c r="P123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07" i="20"/>
  <c r="BH107" i="20"/>
  <c r="BG107" i="20"/>
  <c r="BF107" i="20"/>
  <c r="T107" i="20"/>
  <c r="R107" i="20"/>
  <c r="P107" i="20"/>
  <c r="BI100" i="20"/>
  <c r="BH100" i="20"/>
  <c r="BG100" i="20"/>
  <c r="BF100" i="20"/>
  <c r="T100" i="20"/>
  <c r="R100" i="20"/>
  <c r="P100" i="20"/>
  <c r="BI95" i="20"/>
  <c r="BH95" i="20"/>
  <c r="BG95" i="20"/>
  <c r="BF95" i="20"/>
  <c r="T95" i="20"/>
  <c r="R95" i="20"/>
  <c r="P95" i="20"/>
  <c r="BI89" i="20"/>
  <c r="BH89" i="20"/>
  <c r="BG89" i="20"/>
  <c r="BF89" i="20"/>
  <c r="T89" i="20"/>
  <c r="R89" i="20"/>
  <c r="P89" i="20"/>
  <c r="J83" i="20"/>
  <c r="J82" i="20"/>
  <c r="F82" i="20"/>
  <c r="F80" i="20"/>
  <c r="E78" i="20"/>
  <c r="J55" i="20"/>
  <c r="J54" i="20"/>
  <c r="F54" i="20"/>
  <c r="F52" i="20"/>
  <c r="E50" i="20"/>
  <c r="J18" i="20"/>
  <c r="E18" i="20"/>
  <c r="F55" i="20"/>
  <c r="J17" i="20"/>
  <c r="J12" i="20"/>
  <c r="J52" i="20" s="1"/>
  <c r="E7" i="20"/>
  <c r="E76" i="20"/>
  <c r="J39" i="19"/>
  <c r="J38" i="19"/>
  <c r="AY78" i="1"/>
  <c r="J37" i="19"/>
  <c r="AX78" i="1"/>
  <c r="BI142" i="19"/>
  <c r="BH142" i="19"/>
  <c r="BG142" i="19"/>
  <c r="BF142" i="19"/>
  <c r="T142" i="19"/>
  <c r="T141" i="19"/>
  <c r="R142" i="19"/>
  <c r="R141" i="19" s="1"/>
  <c r="P142" i="19"/>
  <c r="P141" i="19"/>
  <c r="BI139" i="19"/>
  <c r="BH139" i="19"/>
  <c r="BG139" i="19"/>
  <c r="BF139" i="19"/>
  <c r="T139" i="19"/>
  <c r="R139" i="19"/>
  <c r="P139" i="19"/>
  <c r="BI137" i="19"/>
  <c r="BH137" i="19"/>
  <c r="BG137" i="19"/>
  <c r="BF137" i="19"/>
  <c r="T137" i="19"/>
  <c r="R137" i="19"/>
  <c r="P137" i="19"/>
  <c r="BI134" i="19"/>
  <c r="BH134" i="19"/>
  <c r="BG134" i="19"/>
  <c r="BF134" i="19"/>
  <c r="T134" i="19"/>
  <c r="R134" i="19"/>
  <c r="P134" i="19"/>
  <c r="BI132" i="19"/>
  <c r="BH132" i="19"/>
  <c r="BG132" i="19"/>
  <c r="BF132" i="19"/>
  <c r="T132" i="19"/>
  <c r="R132" i="19"/>
  <c r="P132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6" i="19"/>
  <c r="BH116" i="19"/>
  <c r="BG116" i="19"/>
  <c r="BF116" i="19"/>
  <c r="T116" i="19"/>
  <c r="R116" i="19"/>
  <c r="P116" i="19"/>
  <c r="BI112" i="19"/>
  <c r="BH112" i="19"/>
  <c r="BG112" i="19"/>
  <c r="BF112" i="19"/>
  <c r="T112" i="19"/>
  <c r="R112" i="19"/>
  <c r="P112" i="19"/>
  <c r="BI110" i="19"/>
  <c r="BH110" i="19"/>
  <c r="BG110" i="19"/>
  <c r="BF110" i="19"/>
  <c r="T110" i="19"/>
  <c r="T109" i="19"/>
  <c r="R110" i="19"/>
  <c r="R109" i="19"/>
  <c r="P110" i="19"/>
  <c r="P109" i="19"/>
  <c r="BI108" i="19"/>
  <c r="BH108" i="19"/>
  <c r="BG108" i="19"/>
  <c r="BF108" i="19"/>
  <c r="T108" i="19"/>
  <c r="R108" i="19"/>
  <c r="P108" i="19"/>
  <c r="BI105" i="19"/>
  <c r="BH105" i="19"/>
  <c r="BG105" i="19"/>
  <c r="BF105" i="19"/>
  <c r="T105" i="19"/>
  <c r="R105" i="19"/>
  <c r="P105" i="19"/>
  <c r="BI101" i="19"/>
  <c r="BH101" i="19"/>
  <c r="BG101" i="19"/>
  <c r="BF101" i="19"/>
  <c r="T101" i="19"/>
  <c r="R101" i="19"/>
  <c r="P101" i="19"/>
  <c r="BI95" i="19"/>
  <c r="BH95" i="19"/>
  <c r="BG95" i="19"/>
  <c r="BF95" i="19"/>
  <c r="T95" i="19"/>
  <c r="R95" i="19"/>
  <c r="P95" i="19"/>
  <c r="J89" i="19"/>
  <c r="J88" i="19"/>
  <c r="F88" i="19"/>
  <c r="F86" i="19"/>
  <c r="E84" i="19"/>
  <c r="J59" i="19"/>
  <c r="J58" i="19"/>
  <c r="F58" i="19"/>
  <c r="F56" i="19"/>
  <c r="E54" i="19"/>
  <c r="J20" i="19"/>
  <c r="E20" i="19"/>
  <c r="F89" i="19" s="1"/>
  <c r="J19" i="19"/>
  <c r="J14" i="19"/>
  <c r="J86" i="19"/>
  <c r="E7" i="19"/>
  <c r="E80" i="19"/>
  <c r="J37" i="18"/>
  <c r="J36" i="18"/>
  <c r="AY77" i="1"/>
  <c r="J35" i="18"/>
  <c r="AX77" i="1" s="1"/>
  <c r="BI744" i="18"/>
  <c r="BH744" i="18"/>
  <c r="BG744" i="18"/>
  <c r="BF744" i="18"/>
  <c r="T744" i="18"/>
  <c r="R744" i="18"/>
  <c r="P744" i="18"/>
  <c r="BI736" i="18"/>
  <c r="BH736" i="18"/>
  <c r="BG736" i="18"/>
  <c r="BF736" i="18"/>
  <c r="T736" i="18"/>
  <c r="R736" i="18"/>
  <c r="P736" i="18"/>
  <c r="BI728" i="18"/>
  <c r="BH728" i="18"/>
  <c r="BG728" i="18"/>
  <c r="BF728" i="18"/>
  <c r="T728" i="18"/>
  <c r="R728" i="18"/>
  <c r="P728" i="18"/>
  <c r="BI723" i="18"/>
  <c r="BH723" i="18"/>
  <c r="BG723" i="18"/>
  <c r="BF723" i="18"/>
  <c r="T723" i="18"/>
  <c r="R723" i="18"/>
  <c r="P723" i="18"/>
  <c r="BI718" i="18"/>
  <c r="BH718" i="18"/>
  <c r="BG718" i="18"/>
  <c r="BF718" i="18"/>
  <c r="T718" i="18"/>
  <c r="R718" i="18"/>
  <c r="P718" i="18"/>
  <c r="BI705" i="18"/>
  <c r="BH705" i="18"/>
  <c r="BG705" i="18"/>
  <c r="BF705" i="18"/>
  <c r="T705" i="18"/>
  <c r="R705" i="18"/>
  <c r="P705" i="18"/>
  <c r="BI692" i="18"/>
  <c r="BH692" i="18"/>
  <c r="BG692" i="18"/>
  <c r="BF692" i="18"/>
  <c r="T692" i="18"/>
  <c r="R692" i="18"/>
  <c r="P692" i="18"/>
  <c r="BI679" i="18"/>
  <c r="BH679" i="18"/>
  <c r="BG679" i="18"/>
  <c r="BF679" i="18"/>
  <c r="T679" i="18"/>
  <c r="R679" i="18"/>
  <c r="P679" i="18"/>
  <c r="BI670" i="18"/>
  <c r="BH670" i="18"/>
  <c r="BG670" i="18"/>
  <c r="BF670" i="18"/>
  <c r="T670" i="18"/>
  <c r="R670" i="18"/>
  <c r="P670" i="18"/>
  <c r="BI661" i="18"/>
  <c r="BH661" i="18"/>
  <c r="BG661" i="18"/>
  <c r="BF661" i="18"/>
  <c r="T661" i="18"/>
  <c r="R661" i="18"/>
  <c r="P661" i="18"/>
  <c r="BI656" i="18"/>
  <c r="BH656" i="18"/>
  <c r="BG656" i="18"/>
  <c r="BF656" i="18"/>
  <c r="T656" i="18"/>
  <c r="R656" i="18"/>
  <c r="P656" i="18"/>
  <c r="BI651" i="18"/>
  <c r="BH651" i="18"/>
  <c r="BG651" i="18"/>
  <c r="BF651" i="18"/>
  <c r="T651" i="18"/>
  <c r="R651" i="18"/>
  <c r="P651" i="18"/>
  <c r="BI642" i="18"/>
  <c r="BH642" i="18"/>
  <c r="BG642" i="18"/>
  <c r="BF642" i="18"/>
  <c r="T642" i="18"/>
  <c r="R642" i="18"/>
  <c r="P642" i="18"/>
  <c r="BI637" i="18"/>
  <c r="BH637" i="18"/>
  <c r="BG637" i="18"/>
  <c r="BF637" i="18"/>
  <c r="T637" i="18"/>
  <c r="R637" i="18"/>
  <c r="P637" i="18"/>
  <c r="BI629" i="18"/>
  <c r="BH629" i="18"/>
  <c r="BG629" i="18"/>
  <c r="BF629" i="18"/>
  <c r="T629" i="18"/>
  <c r="R629" i="18"/>
  <c r="P629" i="18"/>
  <c r="BI621" i="18"/>
  <c r="BH621" i="18"/>
  <c r="BG621" i="18"/>
  <c r="BF621" i="18"/>
  <c r="T621" i="18"/>
  <c r="R621" i="18"/>
  <c r="P621" i="18"/>
  <c r="BI617" i="18"/>
  <c r="BH617" i="18"/>
  <c r="BG617" i="18"/>
  <c r="BF617" i="18"/>
  <c r="T617" i="18"/>
  <c r="R617" i="18"/>
  <c r="P617" i="18"/>
  <c r="BI613" i="18"/>
  <c r="BH613" i="18"/>
  <c r="BG613" i="18"/>
  <c r="BF613" i="18"/>
  <c r="T613" i="18"/>
  <c r="R613" i="18"/>
  <c r="P613" i="18"/>
  <c r="BI604" i="18"/>
  <c r="BH604" i="18"/>
  <c r="BG604" i="18"/>
  <c r="BF604" i="18"/>
  <c r="T604" i="18"/>
  <c r="R604" i="18"/>
  <c r="P604" i="18"/>
  <c r="BI600" i="18"/>
  <c r="BH600" i="18"/>
  <c r="BG600" i="18"/>
  <c r="BF600" i="18"/>
  <c r="T600" i="18"/>
  <c r="R600" i="18"/>
  <c r="P600" i="18"/>
  <c r="BI592" i="18"/>
  <c r="BH592" i="18"/>
  <c r="BG592" i="18"/>
  <c r="BF592" i="18"/>
  <c r="T592" i="18"/>
  <c r="R592" i="18"/>
  <c r="P592" i="18"/>
  <c r="BI581" i="18"/>
  <c r="BH581" i="18"/>
  <c r="BG581" i="18"/>
  <c r="BF581" i="18"/>
  <c r="T581" i="18"/>
  <c r="R581" i="18"/>
  <c r="P581" i="18"/>
  <c r="BI570" i="18"/>
  <c r="BH570" i="18"/>
  <c r="BG570" i="18"/>
  <c r="BF570" i="18"/>
  <c r="T570" i="18"/>
  <c r="R570" i="18"/>
  <c r="P570" i="18"/>
  <c r="BI565" i="18"/>
  <c r="BH565" i="18"/>
  <c r="BG565" i="18"/>
  <c r="BF565" i="18"/>
  <c r="T565" i="18"/>
  <c r="R565" i="18"/>
  <c r="P565" i="18"/>
  <c r="BI561" i="18"/>
  <c r="BH561" i="18"/>
  <c r="BG561" i="18"/>
  <c r="BF561" i="18"/>
  <c r="T561" i="18"/>
  <c r="R561" i="18"/>
  <c r="P561" i="18"/>
  <c r="BI557" i="18"/>
  <c r="BH557" i="18"/>
  <c r="BG557" i="18"/>
  <c r="BF557" i="18"/>
  <c r="T557" i="18"/>
  <c r="R557" i="18"/>
  <c r="P557" i="18"/>
  <c r="BI548" i="18"/>
  <c r="BH548" i="18"/>
  <c r="BG548" i="18"/>
  <c r="BF548" i="18"/>
  <c r="T548" i="18"/>
  <c r="R548" i="18"/>
  <c r="P548" i="18"/>
  <c r="BI539" i="18"/>
  <c r="BH539" i="18"/>
  <c r="BG539" i="18"/>
  <c r="BF539" i="18"/>
  <c r="T539" i="18"/>
  <c r="R539" i="18"/>
  <c r="P539" i="18"/>
  <c r="BI530" i="18"/>
  <c r="BH530" i="18"/>
  <c r="BG530" i="18"/>
  <c r="BF530" i="18"/>
  <c r="T530" i="18"/>
  <c r="R530" i="18"/>
  <c r="P530" i="18"/>
  <c r="BI526" i="18"/>
  <c r="BH526" i="18"/>
  <c r="BG526" i="18"/>
  <c r="BF526" i="18"/>
  <c r="T526" i="18"/>
  <c r="R526" i="18"/>
  <c r="P526" i="18"/>
  <c r="BI517" i="18"/>
  <c r="BH517" i="18"/>
  <c r="BG517" i="18"/>
  <c r="BF517" i="18"/>
  <c r="T517" i="18"/>
  <c r="R517" i="18"/>
  <c r="P517" i="18"/>
  <c r="BI505" i="18"/>
  <c r="BH505" i="18"/>
  <c r="BG505" i="18"/>
  <c r="BF505" i="18"/>
  <c r="T505" i="18"/>
  <c r="R505" i="18"/>
  <c r="P505" i="18"/>
  <c r="BI493" i="18"/>
  <c r="BH493" i="18"/>
  <c r="BG493" i="18"/>
  <c r="BF493" i="18"/>
  <c r="T493" i="18"/>
  <c r="R493" i="18"/>
  <c r="P493" i="18"/>
  <c r="BI481" i="18"/>
  <c r="BH481" i="18"/>
  <c r="BG481" i="18"/>
  <c r="BF481" i="18"/>
  <c r="T481" i="18"/>
  <c r="R481" i="18"/>
  <c r="P481" i="18"/>
  <c r="BI469" i="18"/>
  <c r="BH469" i="18"/>
  <c r="BG469" i="18"/>
  <c r="BF469" i="18"/>
  <c r="T469" i="18"/>
  <c r="R469" i="18"/>
  <c r="P469" i="18"/>
  <c r="BI462" i="18"/>
  <c r="BH462" i="18"/>
  <c r="BG462" i="18"/>
  <c r="BF462" i="18"/>
  <c r="T462" i="18"/>
  <c r="R462" i="18"/>
  <c r="P462" i="18"/>
  <c r="BI455" i="18"/>
  <c r="BH455" i="18"/>
  <c r="BG455" i="18"/>
  <c r="BF455" i="18"/>
  <c r="T455" i="18"/>
  <c r="R455" i="18"/>
  <c r="P455" i="18"/>
  <c r="BI448" i="18"/>
  <c r="BH448" i="18"/>
  <c r="BG448" i="18"/>
  <c r="BF448" i="18"/>
  <c r="T448" i="18"/>
  <c r="R448" i="18"/>
  <c r="P448" i="18"/>
  <c r="BI441" i="18"/>
  <c r="BH441" i="18"/>
  <c r="BG441" i="18"/>
  <c r="BF441" i="18"/>
  <c r="T441" i="18"/>
  <c r="R441" i="18"/>
  <c r="P441" i="18"/>
  <c r="BI433" i="18"/>
  <c r="BH433" i="18"/>
  <c r="BG433" i="18"/>
  <c r="BF433" i="18"/>
  <c r="T433" i="18"/>
  <c r="R433" i="18"/>
  <c r="P433" i="18"/>
  <c r="BI425" i="18"/>
  <c r="BH425" i="18"/>
  <c r="BG425" i="18"/>
  <c r="BF425" i="18"/>
  <c r="T425" i="18"/>
  <c r="R425" i="18"/>
  <c r="P425" i="18"/>
  <c r="BI417" i="18"/>
  <c r="BH417" i="18"/>
  <c r="BG417" i="18"/>
  <c r="BF417" i="18"/>
  <c r="T417" i="18"/>
  <c r="R417" i="18"/>
  <c r="P417" i="18"/>
  <c r="BI409" i="18"/>
  <c r="BH409" i="18"/>
  <c r="BG409" i="18"/>
  <c r="BF409" i="18"/>
  <c r="T409" i="18"/>
  <c r="R409" i="18"/>
  <c r="P409" i="18"/>
  <c r="BI402" i="18"/>
  <c r="BH402" i="18"/>
  <c r="BG402" i="18"/>
  <c r="BF402" i="18"/>
  <c r="T402" i="18"/>
  <c r="R402" i="18"/>
  <c r="P402" i="18"/>
  <c r="BI395" i="18"/>
  <c r="BH395" i="18"/>
  <c r="BG395" i="18"/>
  <c r="BF395" i="18"/>
  <c r="T395" i="18"/>
  <c r="R395" i="18"/>
  <c r="P395" i="18"/>
  <c r="BI388" i="18"/>
  <c r="BH388" i="18"/>
  <c r="BG388" i="18"/>
  <c r="BF388" i="18"/>
  <c r="T388" i="18"/>
  <c r="R388" i="18"/>
  <c r="P388" i="18"/>
  <c r="BI381" i="18"/>
  <c r="BH381" i="18"/>
  <c r="BG381" i="18"/>
  <c r="BF381" i="18"/>
  <c r="T381" i="18"/>
  <c r="R381" i="18"/>
  <c r="P381" i="18"/>
  <c r="BI374" i="18"/>
  <c r="BH374" i="18"/>
  <c r="BG374" i="18"/>
  <c r="BF374" i="18"/>
  <c r="T374" i="18"/>
  <c r="R374" i="18"/>
  <c r="P374" i="18"/>
  <c r="BI367" i="18"/>
  <c r="BH367" i="18"/>
  <c r="BG367" i="18"/>
  <c r="BF367" i="18"/>
  <c r="T367" i="18"/>
  <c r="R367" i="18"/>
  <c r="P367" i="18"/>
  <c r="BI360" i="18"/>
  <c r="BH360" i="18"/>
  <c r="BG360" i="18"/>
  <c r="BF360" i="18"/>
  <c r="T360" i="18"/>
  <c r="R360" i="18"/>
  <c r="P360" i="18"/>
  <c r="BI353" i="18"/>
  <c r="BH353" i="18"/>
  <c r="BG353" i="18"/>
  <c r="BF353" i="18"/>
  <c r="T353" i="18"/>
  <c r="R353" i="18"/>
  <c r="P353" i="18"/>
  <c r="BI346" i="18"/>
  <c r="BH346" i="18"/>
  <c r="BG346" i="18"/>
  <c r="BF346" i="18"/>
  <c r="T346" i="18"/>
  <c r="R346" i="18"/>
  <c r="P346" i="18"/>
  <c r="BI339" i="18"/>
  <c r="BH339" i="18"/>
  <c r="BG339" i="18"/>
  <c r="BF339" i="18"/>
  <c r="T339" i="18"/>
  <c r="R339" i="18"/>
  <c r="P339" i="18"/>
  <c r="BI332" i="18"/>
  <c r="BH332" i="18"/>
  <c r="BG332" i="18"/>
  <c r="BF332" i="18"/>
  <c r="T332" i="18"/>
  <c r="R332" i="18"/>
  <c r="P332" i="18"/>
  <c r="BI325" i="18"/>
  <c r="BH325" i="18"/>
  <c r="BG325" i="18"/>
  <c r="BF325" i="18"/>
  <c r="T325" i="18"/>
  <c r="R325" i="18"/>
  <c r="P325" i="18"/>
  <c r="BI318" i="18"/>
  <c r="BH318" i="18"/>
  <c r="BG318" i="18"/>
  <c r="BF318" i="18"/>
  <c r="T318" i="18"/>
  <c r="R318" i="18"/>
  <c r="P318" i="18"/>
  <c r="BI311" i="18"/>
  <c r="BH311" i="18"/>
  <c r="BG311" i="18"/>
  <c r="BF311" i="18"/>
  <c r="T311" i="18"/>
  <c r="R311" i="18"/>
  <c r="P311" i="18"/>
  <c r="BI304" i="18"/>
  <c r="BH304" i="18"/>
  <c r="BG304" i="18"/>
  <c r="BF304" i="18"/>
  <c r="T304" i="18"/>
  <c r="R304" i="18"/>
  <c r="P304" i="18"/>
  <c r="BI300" i="18"/>
  <c r="BH300" i="18"/>
  <c r="BG300" i="18"/>
  <c r="BF300" i="18"/>
  <c r="T300" i="18"/>
  <c r="R300" i="18"/>
  <c r="P300" i="18"/>
  <c r="BI293" i="18"/>
  <c r="BH293" i="18"/>
  <c r="BG293" i="18"/>
  <c r="BF293" i="18"/>
  <c r="T293" i="18"/>
  <c r="R293" i="18"/>
  <c r="P293" i="18"/>
  <c r="BI283" i="18"/>
  <c r="BH283" i="18"/>
  <c r="BG283" i="18"/>
  <c r="BF283" i="18"/>
  <c r="T283" i="18"/>
  <c r="R283" i="18"/>
  <c r="P283" i="18"/>
  <c r="BI271" i="18"/>
  <c r="BH271" i="18"/>
  <c r="BG271" i="18"/>
  <c r="BF271" i="18"/>
  <c r="T271" i="18"/>
  <c r="R271" i="18"/>
  <c r="P271" i="18"/>
  <c r="BI259" i="18"/>
  <c r="BH259" i="18"/>
  <c r="BG259" i="18"/>
  <c r="BF259" i="18"/>
  <c r="T259" i="18"/>
  <c r="R259" i="18"/>
  <c r="P259" i="18"/>
  <c r="BI255" i="18"/>
  <c r="BH255" i="18"/>
  <c r="BG255" i="18"/>
  <c r="BF255" i="18"/>
  <c r="T255" i="18"/>
  <c r="R255" i="18"/>
  <c r="P255" i="18"/>
  <c r="BI246" i="18"/>
  <c r="BH246" i="18"/>
  <c r="BG246" i="18"/>
  <c r="BF246" i="18"/>
  <c r="T246" i="18"/>
  <c r="R246" i="18"/>
  <c r="P246" i="18"/>
  <c r="BI239" i="18"/>
  <c r="BH239" i="18"/>
  <c r="BG239" i="18"/>
  <c r="BF239" i="18"/>
  <c r="T239" i="18"/>
  <c r="R239" i="18"/>
  <c r="P239" i="18"/>
  <c r="BI234" i="18"/>
  <c r="BH234" i="18"/>
  <c r="BG234" i="18"/>
  <c r="BF234" i="18"/>
  <c r="T234" i="18"/>
  <c r="R234" i="18"/>
  <c r="P234" i="18"/>
  <c r="BI229" i="18"/>
  <c r="BH229" i="18"/>
  <c r="BG229" i="18"/>
  <c r="BF229" i="18"/>
  <c r="T229" i="18"/>
  <c r="R229" i="18"/>
  <c r="P229" i="18"/>
  <c r="BI220" i="18"/>
  <c r="BH220" i="18"/>
  <c r="BG220" i="18"/>
  <c r="BF220" i="18"/>
  <c r="T220" i="18"/>
  <c r="R220" i="18"/>
  <c r="P220" i="18"/>
  <c r="BI211" i="18"/>
  <c r="BH211" i="18"/>
  <c r="BG211" i="18"/>
  <c r="BF211" i="18"/>
  <c r="T211" i="18"/>
  <c r="R211" i="18"/>
  <c r="P211" i="18"/>
  <c r="BI200" i="18"/>
  <c r="BH200" i="18"/>
  <c r="BG200" i="18"/>
  <c r="BF200" i="18"/>
  <c r="T200" i="18"/>
  <c r="R200" i="18"/>
  <c r="P200" i="18"/>
  <c r="BI195" i="18"/>
  <c r="BH195" i="18"/>
  <c r="BG195" i="18"/>
  <c r="BF195" i="18"/>
  <c r="T195" i="18"/>
  <c r="R195" i="18"/>
  <c r="P195" i="18"/>
  <c r="BI187" i="18"/>
  <c r="BH187" i="18"/>
  <c r="BG187" i="18"/>
  <c r="BF187" i="18"/>
  <c r="T187" i="18"/>
  <c r="R187" i="18"/>
  <c r="P187" i="18"/>
  <c r="BI182" i="18"/>
  <c r="BH182" i="18"/>
  <c r="BG182" i="18"/>
  <c r="BF182" i="18"/>
  <c r="T182" i="18"/>
  <c r="R182" i="18"/>
  <c r="P182" i="18"/>
  <c r="BI178" i="18"/>
  <c r="BH178" i="18"/>
  <c r="BG178" i="18"/>
  <c r="BF178" i="18"/>
  <c r="T178" i="18"/>
  <c r="R178" i="18"/>
  <c r="P178" i="18"/>
  <c r="BI168" i="18"/>
  <c r="BH168" i="18"/>
  <c r="BG168" i="18"/>
  <c r="BF168" i="18"/>
  <c r="T168" i="18"/>
  <c r="R168" i="18"/>
  <c r="P168" i="18"/>
  <c r="BI159" i="18"/>
  <c r="BH159" i="18"/>
  <c r="BG159" i="18"/>
  <c r="BF159" i="18"/>
  <c r="T159" i="18"/>
  <c r="R159" i="18"/>
  <c r="P159" i="18"/>
  <c r="BI154" i="18"/>
  <c r="BH154" i="18"/>
  <c r="BG154" i="18"/>
  <c r="BF154" i="18"/>
  <c r="T154" i="18"/>
  <c r="R154" i="18"/>
  <c r="P154" i="18"/>
  <c r="BI149" i="18"/>
  <c r="BH149" i="18"/>
  <c r="BG149" i="18"/>
  <c r="BF149" i="18"/>
  <c r="T149" i="18"/>
  <c r="R149" i="18"/>
  <c r="P149" i="18"/>
  <c r="BI144" i="18"/>
  <c r="BH144" i="18"/>
  <c r="BG144" i="18"/>
  <c r="BF144" i="18"/>
  <c r="T144" i="18"/>
  <c r="R144" i="18"/>
  <c r="P144" i="18"/>
  <c r="BI139" i="18"/>
  <c r="BH139" i="18"/>
  <c r="BG139" i="18"/>
  <c r="BF139" i="18"/>
  <c r="T139" i="18"/>
  <c r="R139" i="18"/>
  <c r="P139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27" i="18"/>
  <c r="BH127" i="18"/>
  <c r="BG127" i="18"/>
  <c r="BF127" i="18"/>
  <c r="T127" i="18"/>
  <c r="R127" i="18"/>
  <c r="P127" i="18"/>
  <c r="BI123" i="18"/>
  <c r="BH123" i="18"/>
  <c r="BG123" i="18"/>
  <c r="BF123" i="18"/>
  <c r="T123" i="18"/>
  <c r="R123" i="18"/>
  <c r="P123" i="18"/>
  <c r="BI119" i="18"/>
  <c r="BH119" i="18"/>
  <c r="BG119" i="18"/>
  <c r="BF119" i="18"/>
  <c r="T119" i="18"/>
  <c r="R119" i="18"/>
  <c r="P119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06" i="18"/>
  <c r="BH106" i="18"/>
  <c r="BG106" i="18"/>
  <c r="BF106" i="18"/>
  <c r="T106" i="18"/>
  <c r="R106" i="18"/>
  <c r="P106" i="18"/>
  <c r="BI102" i="18"/>
  <c r="BH102" i="18"/>
  <c r="BG102" i="18"/>
  <c r="BF102" i="18"/>
  <c r="T102" i="18"/>
  <c r="R102" i="18"/>
  <c r="P102" i="18"/>
  <c r="BI98" i="18"/>
  <c r="BH98" i="18"/>
  <c r="BG98" i="18"/>
  <c r="BF98" i="18"/>
  <c r="T98" i="18"/>
  <c r="R98" i="18"/>
  <c r="P98" i="18"/>
  <c r="BI94" i="18"/>
  <c r="BH94" i="18"/>
  <c r="BG94" i="18"/>
  <c r="BF94" i="18"/>
  <c r="T94" i="18"/>
  <c r="R94" i="18"/>
  <c r="P94" i="18"/>
  <c r="BI90" i="18"/>
  <c r="BH90" i="18"/>
  <c r="BG90" i="18"/>
  <c r="BF90" i="18"/>
  <c r="T90" i="18"/>
  <c r="R90" i="18"/>
  <c r="P90" i="18"/>
  <c r="J84" i="18"/>
  <c r="J83" i="18"/>
  <c r="F83" i="18"/>
  <c r="F81" i="18"/>
  <c r="E79" i="18"/>
  <c r="J55" i="18"/>
  <c r="J54" i="18"/>
  <c r="F54" i="18"/>
  <c r="F52" i="18"/>
  <c r="E50" i="18"/>
  <c r="J18" i="18"/>
  <c r="E18" i="18"/>
  <c r="F55" i="18" s="1"/>
  <c r="J17" i="18"/>
  <c r="J12" i="18"/>
  <c r="J52" i="18"/>
  <c r="E7" i="18"/>
  <c r="E48" i="18" s="1"/>
  <c r="J39" i="17"/>
  <c r="J38" i="17"/>
  <c r="AY75" i="1"/>
  <c r="J37" i="17"/>
  <c r="AX75" i="1"/>
  <c r="BI176" i="17"/>
  <c r="BH176" i="17"/>
  <c r="BG176" i="17"/>
  <c r="BF176" i="17"/>
  <c r="T176" i="17"/>
  <c r="T175" i="17" s="1"/>
  <c r="R176" i="17"/>
  <c r="R175" i="17"/>
  <c r="P176" i="17"/>
  <c r="P175" i="17" s="1"/>
  <c r="BI173" i="17"/>
  <c r="BH173" i="17"/>
  <c r="BG173" i="17"/>
  <c r="BF173" i="17"/>
  <c r="T173" i="17"/>
  <c r="R173" i="17"/>
  <c r="P173" i="17"/>
  <c r="BI171" i="17"/>
  <c r="BH171" i="17"/>
  <c r="BG171" i="17"/>
  <c r="BF171" i="17"/>
  <c r="T171" i="17"/>
  <c r="R171" i="17"/>
  <c r="P171" i="17"/>
  <c r="BI168" i="17"/>
  <c r="BH168" i="17"/>
  <c r="BG168" i="17"/>
  <c r="BF168" i="17"/>
  <c r="T168" i="17"/>
  <c r="R168" i="17"/>
  <c r="P168" i="17"/>
  <c r="BI166" i="17"/>
  <c r="BH166" i="17"/>
  <c r="BG166" i="17"/>
  <c r="BF166" i="17"/>
  <c r="T166" i="17"/>
  <c r="R166" i="17"/>
  <c r="P166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4" i="17"/>
  <c r="BH154" i="17"/>
  <c r="BG154" i="17"/>
  <c r="BF154" i="17"/>
  <c r="T154" i="17"/>
  <c r="R154" i="17"/>
  <c r="P154" i="17"/>
  <c r="BI151" i="17"/>
  <c r="BH151" i="17"/>
  <c r="BG151" i="17"/>
  <c r="BF151" i="17"/>
  <c r="T151" i="17"/>
  <c r="R151" i="17"/>
  <c r="P151" i="17"/>
  <c r="BI146" i="17"/>
  <c r="BH146" i="17"/>
  <c r="BG146" i="17"/>
  <c r="BF146" i="17"/>
  <c r="T146" i="17"/>
  <c r="R146" i="17"/>
  <c r="P146" i="17"/>
  <c r="BI141" i="17"/>
  <c r="BH141" i="17"/>
  <c r="BG141" i="17"/>
  <c r="BF141" i="17"/>
  <c r="T141" i="17"/>
  <c r="R141" i="17"/>
  <c r="P141" i="17"/>
  <c r="BI138" i="17"/>
  <c r="BH138" i="17"/>
  <c r="BG138" i="17"/>
  <c r="BF138" i="17"/>
  <c r="T138" i="17"/>
  <c r="R138" i="17"/>
  <c r="P138" i="17"/>
  <c r="BI134" i="17"/>
  <c r="BH134" i="17"/>
  <c r="BG134" i="17"/>
  <c r="BF134" i="17"/>
  <c r="T134" i="17"/>
  <c r="R134" i="17"/>
  <c r="P134" i="17"/>
  <c r="BI130" i="17"/>
  <c r="BH130" i="17"/>
  <c r="BG130" i="17"/>
  <c r="BF130" i="17"/>
  <c r="T130" i="17"/>
  <c r="R130" i="17"/>
  <c r="P130" i="17"/>
  <c r="BI126" i="17"/>
  <c r="BH126" i="17"/>
  <c r="BG126" i="17"/>
  <c r="BF126" i="17"/>
  <c r="T126" i="17"/>
  <c r="R126" i="17"/>
  <c r="P126" i="17"/>
  <c r="BI122" i="17"/>
  <c r="BH122" i="17"/>
  <c r="BG122" i="17"/>
  <c r="BF122" i="17"/>
  <c r="T122" i="17"/>
  <c r="R122" i="17"/>
  <c r="P122" i="17"/>
  <c r="BI116" i="17"/>
  <c r="BH116" i="17"/>
  <c r="BG116" i="17"/>
  <c r="BF116" i="17"/>
  <c r="T116" i="17"/>
  <c r="R116" i="17"/>
  <c r="P116" i="17"/>
  <c r="BI114" i="17"/>
  <c r="BH114" i="17"/>
  <c r="BG114" i="17"/>
  <c r="BF114" i="17"/>
  <c r="T114" i="17"/>
  <c r="T113" i="17"/>
  <c r="R114" i="17"/>
  <c r="R113" i="17" s="1"/>
  <c r="P114" i="17"/>
  <c r="P113" i="17"/>
  <c r="BI112" i="17"/>
  <c r="BH112" i="17"/>
  <c r="BG112" i="17"/>
  <c r="BF112" i="17"/>
  <c r="T112" i="17"/>
  <c r="R112" i="17"/>
  <c r="P112" i="17"/>
  <c r="BI109" i="17"/>
  <c r="BH109" i="17"/>
  <c r="BG109" i="17"/>
  <c r="BF109" i="17"/>
  <c r="T109" i="17"/>
  <c r="R109" i="17"/>
  <c r="P109" i="17"/>
  <c r="BI105" i="17"/>
  <c r="BH105" i="17"/>
  <c r="BG105" i="17"/>
  <c r="BF105" i="17"/>
  <c r="T105" i="17"/>
  <c r="R105" i="17"/>
  <c r="P105" i="17"/>
  <c r="BI101" i="17"/>
  <c r="BH101" i="17"/>
  <c r="BG101" i="17"/>
  <c r="BF101" i="17"/>
  <c r="T101" i="17"/>
  <c r="R101" i="17"/>
  <c r="P101" i="17"/>
  <c r="BI95" i="17"/>
  <c r="BH95" i="17"/>
  <c r="BG95" i="17"/>
  <c r="BF95" i="17"/>
  <c r="T95" i="17"/>
  <c r="R95" i="17"/>
  <c r="P95" i="17"/>
  <c r="J89" i="17"/>
  <c r="J88" i="17"/>
  <c r="F88" i="17"/>
  <c r="F86" i="17"/>
  <c r="E84" i="17"/>
  <c r="J59" i="17"/>
  <c r="J58" i="17"/>
  <c r="F58" i="17"/>
  <c r="F56" i="17"/>
  <c r="E54" i="17"/>
  <c r="J20" i="17"/>
  <c r="E20" i="17"/>
  <c r="F59" i="17"/>
  <c r="J19" i="17"/>
  <c r="J14" i="17"/>
  <c r="J56" i="17"/>
  <c r="E7" i="17"/>
  <c r="E50" i="17"/>
  <c r="J37" i="16"/>
  <c r="J36" i="16"/>
  <c r="AY74" i="1"/>
  <c r="J35" i="16"/>
  <c r="AX74" i="1"/>
  <c r="BI719" i="16"/>
  <c r="BH719" i="16"/>
  <c r="BG719" i="16"/>
  <c r="BF719" i="16"/>
  <c r="T719" i="16"/>
  <c r="R719" i="16"/>
  <c r="P719" i="16"/>
  <c r="BI714" i="16"/>
  <c r="BH714" i="16"/>
  <c r="BG714" i="16"/>
  <c r="BF714" i="16"/>
  <c r="T714" i="16"/>
  <c r="R714" i="16"/>
  <c r="P714" i="16"/>
  <c r="BI702" i="16"/>
  <c r="BH702" i="16"/>
  <c r="BG702" i="16"/>
  <c r="BF702" i="16"/>
  <c r="T702" i="16"/>
  <c r="R702" i="16"/>
  <c r="P702" i="16"/>
  <c r="BI697" i="16"/>
  <c r="BH697" i="16"/>
  <c r="BG697" i="16"/>
  <c r="BF697" i="16"/>
  <c r="T697" i="16"/>
  <c r="R697" i="16"/>
  <c r="P697" i="16"/>
  <c r="BI692" i="16"/>
  <c r="BH692" i="16"/>
  <c r="BG692" i="16"/>
  <c r="BF692" i="16"/>
  <c r="T692" i="16"/>
  <c r="R692" i="16"/>
  <c r="P692" i="16"/>
  <c r="BI671" i="16"/>
  <c r="BH671" i="16"/>
  <c r="BG671" i="16"/>
  <c r="BF671" i="16"/>
  <c r="T671" i="16"/>
  <c r="R671" i="16"/>
  <c r="P671" i="16"/>
  <c r="BI656" i="16"/>
  <c r="BH656" i="16"/>
  <c r="BG656" i="16"/>
  <c r="BF656" i="16"/>
  <c r="T656" i="16"/>
  <c r="R656" i="16"/>
  <c r="P656" i="16"/>
  <c r="BI641" i="16"/>
  <c r="BH641" i="16"/>
  <c r="BG641" i="16"/>
  <c r="BF641" i="16"/>
  <c r="T641" i="16"/>
  <c r="R641" i="16"/>
  <c r="P641" i="16"/>
  <c r="BI637" i="16"/>
  <c r="BH637" i="16"/>
  <c r="BG637" i="16"/>
  <c r="BF637" i="16"/>
  <c r="T637" i="16"/>
  <c r="R637" i="16"/>
  <c r="P637" i="16"/>
  <c r="BI633" i="16"/>
  <c r="BH633" i="16"/>
  <c r="BG633" i="16"/>
  <c r="BF633" i="16"/>
  <c r="T633" i="16"/>
  <c r="R633" i="16"/>
  <c r="P633" i="16"/>
  <c r="BI622" i="16"/>
  <c r="BH622" i="16"/>
  <c r="BG622" i="16"/>
  <c r="BF622" i="16"/>
  <c r="T622" i="16"/>
  <c r="R622" i="16"/>
  <c r="P622" i="16"/>
  <c r="BI617" i="16"/>
  <c r="BH617" i="16"/>
  <c r="BG617" i="16"/>
  <c r="BF617" i="16"/>
  <c r="T617" i="16"/>
  <c r="R617" i="16"/>
  <c r="P617" i="16"/>
  <c r="BI612" i="16"/>
  <c r="BH612" i="16"/>
  <c r="BG612" i="16"/>
  <c r="BF612" i="16"/>
  <c r="T612" i="16"/>
  <c r="R612" i="16"/>
  <c r="P612" i="16"/>
  <c r="BI600" i="16"/>
  <c r="BH600" i="16"/>
  <c r="BG600" i="16"/>
  <c r="BF600" i="16"/>
  <c r="T600" i="16"/>
  <c r="R600" i="16"/>
  <c r="P600" i="16"/>
  <c r="BI596" i="16"/>
  <c r="BH596" i="16"/>
  <c r="BG596" i="16"/>
  <c r="BF596" i="16"/>
  <c r="T596" i="16"/>
  <c r="R596" i="16"/>
  <c r="P596" i="16"/>
  <c r="BI587" i="16"/>
  <c r="BH587" i="16"/>
  <c r="BG587" i="16"/>
  <c r="BF587" i="16"/>
  <c r="T587" i="16"/>
  <c r="R587" i="16"/>
  <c r="P587" i="16"/>
  <c r="BI578" i="16"/>
  <c r="BH578" i="16"/>
  <c r="BG578" i="16"/>
  <c r="BF578" i="16"/>
  <c r="T578" i="16"/>
  <c r="R578" i="16"/>
  <c r="P578" i="16"/>
  <c r="BI573" i="16"/>
  <c r="BH573" i="16"/>
  <c r="BG573" i="16"/>
  <c r="BF573" i="16"/>
  <c r="T573" i="16"/>
  <c r="R573" i="16"/>
  <c r="P573" i="16"/>
  <c r="BI569" i="16"/>
  <c r="BH569" i="16"/>
  <c r="BG569" i="16"/>
  <c r="BF569" i="16"/>
  <c r="T569" i="16"/>
  <c r="R569" i="16"/>
  <c r="P569" i="16"/>
  <c r="BI565" i="16"/>
  <c r="BH565" i="16"/>
  <c r="BG565" i="16"/>
  <c r="BF565" i="16"/>
  <c r="T565" i="16"/>
  <c r="R565" i="16"/>
  <c r="P565" i="16"/>
  <c r="BI552" i="16"/>
  <c r="BH552" i="16"/>
  <c r="BG552" i="16"/>
  <c r="BF552" i="16"/>
  <c r="T552" i="16"/>
  <c r="R552" i="16"/>
  <c r="P552" i="16"/>
  <c r="BI539" i="16"/>
  <c r="BH539" i="16"/>
  <c r="BG539" i="16"/>
  <c r="BF539" i="16"/>
  <c r="T539" i="16"/>
  <c r="R539" i="16"/>
  <c r="P539" i="16"/>
  <c r="BI526" i="16"/>
  <c r="BH526" i="16"/>
  <c r="BG526" i="16"/>
  <c r="BF526" i="16"/>
  <c r="T526" i="16"/>
  <c r="R526" i="16"/>
  <c r="P526" i="16"/>
  <c r="BI522" i="16"/>
  <c r="BH522" i="16"/>
  <c r="BG522" i="16"/>
  <c r="BF522" i="16"/>
  <c r="T522" i="16"/>
  <c r="R522" i="16"/>
  <c r="P522" i="16"/>
  <c r="BI509" i="16"/>
  <c r="BH509" i="16"/>
  <c r="BG509" i="16"/>
  <c r="BF509" i="16"/>
  <c r="T509" i="16"/>
  <c r="R509" i="16"/>
  <c r="P509" i="16"/>
  <c r="BI505" i="16"/>
  <c r="BH505" i="16"/>
  <c r="BG505" i="16"/>
  <c r="BF505" i="16"/>
  <c r="T505" i="16"/>
  <c r="R505" i="16"/>
  <c r="P505" i="16"/>
  <c r="BI483" i="16"/>
  <c r="BH483" i="16"/>
  <c r="BG483" i="16"/>
  <c r="BF483" i="16"/>
  <c r="T483" i="16"/>
  <c r="R483" i="16"/>
  <c r="P483" i="16"/>
  <c r="BI461" i="16"/>
  <c r="BH461" i="16"/>
  <c r="BG461" i="16"/>
  <c r="BF461" i="16"/>
  <c r="T461" i="16"/>
  <c r="R461" i="16"/>
  <c r="P461" i="16"/>
  <c r="BI439" i="16"/>
  <c r="BH439" i="16"/>
  <c r="BG439" i="16"/>
  <c r="BF439" i="16"/>
  <c r="T439" i="16"/>
  <c r="R439" i="16"/>
  <c r="P439" i="16"/>
  <c r="BI417" i="16"/>
  <c r="BH417" i="16"/>
  <c r="BG417" i="16"/>
  <c r="BF417" i="16"/>
  <c r="T417" i="16"/>
  <c r="R417" i="16"/>
  <c r="P417" i="16"/>
  <c r="BI408" i="16"/>
  <c r="BH408" i="16"/>
  <c r="BG408" i="16"/>
  <c r="BF408" i="16"/>
  <c r="T408" i="16"/>
  <c r="R408" i="16"/>
  <c r="P408" i="16"/>
  <c r="BI399" i="16"/>
  <c r="BH399" i="16"/>
  <c r="BG399" i="16"/>
  <c r="BF399" i="16"/>
  <c r="T399" i="16"/>
  <c r="R399" i="16"/>
  <c r="P399" i="16"/>
  <c r="BI395" i="16"/>
  <c r="BH395" i="16"/>
  <c r="BG395" i="16"/>
  <c r="BF395" i="16"/>
  <c r="T395" i="16"/>
  <c r="R395" i="16"/>
  <c r="P395" i="16"/>
  <c r="BI386" i="16"/>
  <c r="BH386" i="16"/>
  <c r="BG386" i="16"/>
  <c r="BF386" i="16"/>
  <c r="T386" i="16"/>
  <c r="R386" i="16"/>
  <c r="P386" i="16"/>
  <c r="BI377" i="16"/>
  <c r="BH377" i="16"/>
  <c r="BG377" i="16"/>
  <c r="BF377" i="16"/>
  <c r="T377" i="16"/>
  <c r="R377" i="16"/>
  <c r="P377" i="16"/>
  <c r="BI368" i="16"/>
  <c r="BH368" i="16"/>
  <c r="BG368" i="16"/>
  <c r="BF368" i="16"/>
  <c r="T368" i="16"/>
  <c r="R368" i="16"/>
  <c r="P368" i="16"/>
  <c r="BI346" i="16"/>
  <c r="BH346" i="16"/>
  <c r="BG346" i="16"/>
  <c r="BF346" i="16"/>
  <c r="T346" i="16"/>
  <c r="R346" i="16"/>
  <c r="P346" i="16"/>
  <c r="BI337" i="16"/>
  <c r="BH337" i="16"/>
  <c r="BG337" i="16"/>
  <c r="BF337" i="16"/>
  <c r="T337" i="16"/>
  <c r="R337" i="16"/>
  <c r="P337" i="16"/>
  <c r="BI333" i="16"/>
  <c r="BH333" i="16"/>
  <c r="BG333" i="16"/>
  <c r="BF333" i="16"/>
  <c r="T333" i="16"/>
  <c r="R333" i="16"/>
  <c r="P333" i="16"/>
  <c r="BI326" i="16"/>
  <c r="BH326" i="16"/>
  <c r="BG326" i="16"/>
  <c r="BF326" i="16"/>
  <c r="T326" i="16"/>
  <c r="R326" i="16"/>
  <c r="P326" i="16"/>
  <c r="BI312" i="16"/>
  <c r="BH312" i="16"/>
  <c r="BG312" i="16"/>
  <c r="BF312" i="16"/>
  <c r="T312" i="16"/>
  <c r="R312" i="16"/>
  <c r="P312" i="16"/>
  <c r="BI292" i="16"/>
  <c r="BH292" i="16"/>
  <c r="BG292" i="16"/>
  <c r="BF292" i="16"/>
  <c r="T292" i="16"/>
  <c r="R292" i="16"/>
  <c r="P292" i="16"/>
  <c r="BI272" i="16"/>
  <c r="BH272" i="16"/>
  <c r="BG272" i="16"/>
  <c r="BF272" i="16"/>
  <c r="T272" i="16"/>
  <c r="R272" i="16"/>
  <c r="P272" i="16"/>
  <c r="BI263" i="16"/>
  <c r="BH263" i="16"/>
  <c r="BG263" i="16"/>
  <c r="BF263" i="16"/>
  <c r="T263" i="16"/>
  <c r="R263" i="16"/>
  <c r="P263" i="16"/>
  <c r="BI256" i="16"/>
  <c r="BH256" i="16"/>
  <c r="BG256" i="16"/>
  <c r="BF256" i="16"/>
  <c r="T256" i="16"/>
  <c r="R256" i="16"/>
  <c r="P256" i="16"/>
  <c r="BI250" i="16"/>
  <c r="BH250" i="16"/>
  <c r="BG250" i="16"/>
  <c r="BF250" i="16"/>
  <c r="T250" i="16"/>
  <c r="R250" i="16"/>
  <c r="P250" i="16"/>
  <c r="BI245" i="16"/>
  <c r="BH245" i="16"/>
  <c r="BG245" i="16"/>
  <c r="BF245" i="16"/>
  <c r="T245" i="16"/>
  <c r="R245" i="16"/>
  <c r="P245" i="16"/>
  <c r="BI241" i="16"/>
  <c r="BH241" i="16"/>
  <c r="BG241" i="16"/>
  <c r="BF241" i="16"/>
  <c r="T241" i="16"/>
  <c r="R241" i="16"/>
  <c r="P241" i="16"/>
  <c r="BI236" i="16"/>
  <c r="BH236" i="16"/>
  <c r="BG236" i="16"/>
  <c r="BF236" i="16"/>
  <c r="T236" i="16"/>
  <c r="R236" i="16"/>
  <c r="P236" i="16"/>
  <c r="BI231" i="16"/>
  <c r="BH231" i="16"/>
  <c r="BG231" i="16"/>
  <c r="BF231" i="16"/>
  <c r="T231" i="16"/>
  <c r="R231" i="16"/>
  <c r="P231" i="16"/>
  <c r="BI227" i="16"/>
  <c r="BH227" i="16"/>
  <c r="BG227" i="16"/>
  <c r="BF227" i="16"/>
  <c r="T227" i="16"/>
  <c r="R227" i="16"/>
  <c r="P227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08" i="16"/>
  <c r="BH208" i="16"/>
  <c r="BG208" i="16"/>
  <c r="BF208" i="16"/>
  <c r="T208" i="16"/>
  <c r="T198" i="16"/>
  <c r="R208" i="16"/>
  <c r="R198" i="16"/>
  <c r="P208" i="16"/>
  <c r="P198" i="16"/>
  <c r="BI199" i="16"/>
  <c r="BH199" i="16"/>
  <c r="BG199" i="16"/>
  <c r="BF199" i="16"/>
  <c r="T199" i="16"/>
  <c r="R199" i="16"/>
  <c r="P199" i="16"/>
  <c r="BI193" i="16"/>
  <c r="BH193" i="16"/>
  <c r="BG193" i="16"/>
  <c r="BF193" i="16"/>
  <c r="T193" i="16"/>
  <c r="R193" i="16"/>
  <c r="P193" i="16"/>
  <c r="BI188" i="16"/>
  <c r="BH188" i="16"/>
  <c r="BG188" i="16"/>
  <c r="BF188" i="16"/>
  <c r="T188" i="16"/>
  <c r="R188" i="16"/>
  <c r="P188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69" i="16"/>
  <c r="BH169" i="16"/>
  <c r="BG169" i="16"/>
  <c r="BF169" i="16"/>
  <c r="T169" i="16"/>
  <c r="R169" i="16"/>
  <c r="P169" i="16"/>
  <c r="BI160" i="16"/>
  <c r="BH160" i="16"/>
  <c r="BG160" i="16"/>
  <c r="BF160" i="16"/>
  <c r="T160" i="16"/>
  <c r="R160" i="16"/>
  <c r="P160" i="16"/>
  <c r="BI155" i="16"/>
  <c r="BH155" i="16"/>
  <c r="BG155" i="16"/>
  <c r="BF155" i="16"/>
  <c r="T155" i="16"/>
  <c r="R155" i="16"/>
  <c r="P155" i="16"/>
  <c r="BI150" i="16"/>
  <c r="BH150" i="16"/>
  <c r="BG150" i="16"/>
  <c r="BF150" i="16"/>
  <c r="T150" i="16"/>
  <c r="R150" i="16"/>
  <c r="P150" i="16"/>
  <c r="BI145" i="16"/>
  <c r="BH145" i="16"/>
  <c r="BG145" i="16"/>
  <c r="BF145" i="16"/>
  <c r="T145" i="16"/>
  <c r="R145" i="16"/>
  <c r="P145" i="16"/>
  <c r="BI140" i="16"/>
  <c r="BH140" i="16"/>
  <c r="BG140" i="16"/>
  <c r="BF140" i="16"/>
  <c r="T140" i="16"/>
  <c r="R140" i="16"/>
  <c r="P140" i="16"/>
  <c r="BI136" i="16"/>
  <c r="BH136" i="16"/>
  <c r="BG136" i="16"/>
  <c r="BF136" i="16"/>
  <c r="T136" i="16"/>
  <c r="R136" i="16"/>
  <c r="P136" i="16"/>
  <c r="BI132" i="16"/>
  <c r="BH132" i="16"/>
  <c r="BG132" i="16"/>
  <c r="BF132" i="16"/>
  <c r="T132" i="16"/>
  <c r="R132" i="16"/>
  <c r="P132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0" i="16"/>
  <c r="BH120" i="16"/>
  <c r="BG120" i="16"/>
  <c r="BF120" i="16"/>
  <c r="T120" i="16"/>
  <c r="R120" i="16"/>
  <c r="P120" i="16"/>
  <c r="BI116" i="16"/>
  <c r="BH116" i="16"/>
  <c r="BG116" i="16"/>
  <c r="BF116" i="16"/>
  <c r="T116" i="16"/>
  <c r="R116" i="16"/>
  <c r="P116" i="16"/>
  <c r="BI112" i="16"/>
  <c r="BH112" i="16"/>
  <c r="BG112" i="16"/>
  <c r="BF112" i="16"/>
  <c r="T112" i="16"/>
  <c r="R112" i="16"/>
  <c r="P112" i="16"/>
  <c r="BI107" i="16"/>
  <c r="BH107" i="16"/>
  <c r="BG107" i="16"/>
  <c r="BF107" i="16"/>
  <c r="T107" i="16"/>
  <c r="R107" i="16"/>
  <c r="P107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5" i="16"/>
  <c r="BH95" i="16"/>
  <c r="BG95" i="16"/>
  <c r="BF95" i="16"/>
  <c r="T95" i="16"/>
  <c r="R95" i="16"/>
  <c r="P95" i="16"/>
  <c r="BI91" i="16"/>
  <c r="BH91" i="16"/>
  <c r="BG91" i="16"/>
  <c r="BF91" i="16"/>
  <c r="T91" i="16"/>
  <c r="R91" i="16"/>
  <c r="P91" i="16"/>
  <c r="J85" i="16"/>
  <c r="J84" i="16"/>
  <c r="F84" i="16"/>
  <c r="F82" i="16"/>
  <c r="E80" i="16"/>
  <c r="J55" i="16"/>
  <c r="J54" i="16"/>
  <c r="F54" i="16"/>
  <c r="F52" i="16"/>
  <c r="E50" i="16"/>
  <c r="J18" i="16"/>
  <c r="E18" i="16"/>
  <c r="F85" i="16"/>
  <c r="J17" i="16"/>
  <c r="J12" i="16"/>
  <c r="J82" i="16" s="1"/>
  <c r="E7" i="16"/>
  <c r="E78" i="16" s="1"/>
  <c r="J37" i="15"/>
  <c r="J36" i="15"/>
  <c r="AY72" i="1" s="1"/>
  <c r="J35" i="15"/>
  <c r="AX72" i="1"/>
  <c r="BI88" i="15"/>
  <c r="BH88" i="15"/>
  <c r="BG88" i="15"/>
  <c r="BF88" i="15"/>
  <c r="T88" i="15"/>
  <c r="R88" i="15"/>
  <c r="P88" i="15"/>
  <c r="BI84" i="15"/>
  <c r="BH84" i="15"/>
  <c r="BG84" i="15"/>
  <c r="BF84" i="15"/>
  <c r="T84" i="15"/>
  <c r="R84" i="15"/>
  <c r="P84" i="15"/>
  <c r="J78" i="15"/>
  <c r="J77" i="15"/>
  <c r="F77" i="15"/>
  <c r="F75" i="15"/>
  <c r="E73" i="15"/>
  <c r="J55" i="15"/>
  <c r="J54" i="15"/>
  <c r="F54" i="15"/>
  <c r="F52" i="15"/>
  <c r="E50" i="15"/>
  <c r="J18" i="15"/>
  <c r="E18" i="15"/>
  <c r="F78" i="15" s="1"/>
  <c r="J17" i="15"/>
  <c r="J12" i="15"/>
  <c r="J75" i="15"/>
  <c r="E7" i="15"/>
  <c r="E71" i="15"/>
  <c r="J37" i="14"/>
  <c r="J36" i="14"/>
  <c r="AY71" i="1"/>
  <c r="J35" i="14"/>
  <c r="AX71" i="1"/>
  <c r="BI88" i="14"/>
  <c r="BH88" i="14"/>
  <c r="BG88" i="14"/>
  <c r="BF88" i="14"/>
  <c r="T88" i="14"/>
  <c r="R88" i="14"/>
  <c r="P88" i="14"/>
  <c r="BI84" i="14"/>
  <c r="BH84" i="14"/>
  <c r="BG84" i="14"/>
  <c r="BF84" i="14"/>
  <c r="T84" i="14"/>
  <c r="R84" i="14"/>
  <c r="P84" i="14"/>
  <c r="J78" i="14"/>
  <c r="J77" i="14"/>
  <c r="F77" i="14"/>
  <c r="F75" i="14"/>
  <c r="E73" i="14"/>
  <c r="J55" i="14"/>
  <c r="J54" i="14"/>
  <c r="F54" i="14"/>
  <c r="F52" i="14"/>
  <c r="E50" i="14"/>
  <c r="J18" i="14"/>
  <c r="E18" i="14"/>
  <c r="F78" i="14"/>
  <c r="J17" i="14"/>
  <c r="J12" i="14"/>
  <c r="J52" i="14" s="1"/>
  <c r="E7" i="14"/>
  <c r="E48" i="14"/>
  <c r="J37" i="13"/>
  <c r="J36" i="13"/>
  <c r="AY70" i="1" s="1"/>
  <c r="J35" i="13"/>
  <c r="AX70" i="1"/>
  <c r="BI1691" i="13"/>
  <c r="BH1691" i="13"/>
  <c r="BG1691" i="13"/>
  <c r="BF1691" i="13"/>
  <c r="T1691" i="13"/>
  <c r="R1691" i="13"/>
  <c r="P1691" i="13"/>
  <c r="BI1687" i="13"/>
  <c r="BH1687" i="13"/>
  <c r="BG1687" i="13"/>
  <c r="BF1687" i="13"/>
  <c r="T1687" i="13"/>
  <c r="R1687" i="13"/>
  <c r="P1687" i="13"/>
  <c r="BI1683" i="13"/>
  <c r="BH1683" i="13"/>
  <c r="BG1683" i="13"/>
  <c r="BF1683" i="13"/>
  <c r="T1683" i="13"/>
  <c r="R1683" i="13"/>
  <c r="P1683" i="13"/>
  <c r="BI1674" i="13"/>
  <c r="BH1674" i="13"/>
  <c r="BG1674" i="13"/>
  <c r="BF1674" i="13"/>
  <c r="T1674" i="13"/>
  <c r="R1674" i="13"/>
  <c r="P1674" i="13"/>
  <c r="BI1665" i="13"/>
  <c r="BH1665" i="13"/>
  <c r="BG1665" i="13"/>
  <c r="BF1665" i="13"/>
  <c r="T1665" i="13"/>
  <c r="R1665" i="13"/>
  <c r="P1665" i="13"/>
  <c r="BI1660" i="13"/>
  <c r="BH1660" i="13"/>
  <c r="BG1660" i="13"/>
  <c r="BF1660" i="13"/>
  <c r="T1660" i="13"/>
  <c r="R1660" i="13"/>
  <c r="P1660" i="13"/>
  <c r="BI1655" i="13"/>
  <c r="BH1655" i="13"/>
  <c r="BG1655" i="13"/>
  <c r="BF1655" i="13"/>
  <c r="T1655" i="13"/>
  <c r="R1655" i="13"/>
  <c r="P1655" i="13"/>
  <c r="BI1650" i="13"/>
  <c r="BH1650" i="13"/>
  <c r="BG1650" i="13"/>
  <c r="BF1650" i="13"/>
  <c r="T1650" i="13"/>
  <c r="R1650" i="13"/>
  <c r="P1650" i="13"/>
  <c r="BI1643" i="13"/>
  <c r="BH1643" i="13"/>
  <c r="BG1643" i="13"/>
  <c r="BF1643" i="13"/>
  <c r="T1643" i="13"/>
  <c r="R1643" i="13"/>
  <c r="P1643" i="13"/>
  <c r="BI1636" i="13"/>
  <c r="BH1636" i="13"/>
  <c r="BG1636" i="13"/>
  <c r="BF1636" i="13"/>
  <c r="T1636" i="13"/>
  <c r="R1636" i="13"/>
  <c r="P1636" i="13"/>
  <c r="BI1629" i="13"/>
  <c r="BH1629" i="13"/>
  <c r="BG1629" i="13"/>
  <c r="BF1629" i="13"/>
  <c r="T1629" i="13"/>
  <c r="R1629" i="13"/>
  <c r="P1629" i="13"/>
  <c r="BI1622" i="13"/>
  <c r="BH1622" i="13"/>
  <c r="BG1622" i="13"/>
  <c r="BF1622" i="13"/>
  <c r="T1622" i="13"/>
  <c r="R1622" i="13"/>
  <c r="P1622" i="13"/>
  <c r="BI1618" i="13"/>
  <c r="BH1618" i="13"/>
  <c r="BG1618" i="13"/>
  <c r="BF1618" i="13"/>
  <c r="T1618" i="13"/>
  <c r="R1618" i="13"/>
  <c r="P1618" i="13"/>
  <c r="BI1614" i="13"/>
  <c r="BH1614" i="13"/>
  <c r="BG1614" i="13"/>
  <c r="BF1614" i="13"/>
  <c r="T1614" i="13"/>
  <c r="R1614" i="13"/>
  <c r="P1614" i="13"/>
  <c r="BI1610" i="13"/>
  <c r="BH1610" i="13"/>
  <c r="BG1610" i="13"/>
  <c r="BF1610" i="13"/>
  <c r="T1610" i="13"/>
  <c r="R1610" i="13"/>
  <c r="P1610" i="13"/>
  <c r="BI1606" i="13"/>
  <c r="BH1606" i="13"/>
  <c r="BG1606" i="13"/>
  <c r="BF1606" i="13"/>
  <c r="T1606" i="13"/>
  <c r="R1606" i="13"/>
  <c r="P1606" i="13"/>
  <c r="BI1597" i="13"/>
  <c r="BH1597" i="13"/>
  <c r="BG1597" i="13"/>
  <c r="BF1597" i="13"/>
  <c r="T1597" i="13"/>
  <c r="R1597" i="13"/>
  <c r="P1597" i="13"/>
  <c r="BI1593" i="13"/>
  <c r="BH1593" i="13"/>
  <c r="BG1593" i="13"/>
  <c r="BF1593" i="13"/>
  <c r="T1593" i="13"/>
  <c r="R1593" i="13"/>
  <c r="P1593" i="13"/>
  <c r="BI1589" i="13"/>
  <c r="BH1589" i="13"/>
  <c r="BG1589" i="13"/>
  <c r="BF1589" i="13"/>
  <c r="T1589" i="13"/>
  <c r="R1589" i="13"/>
  <c r="P1589" i="13"/>
  <c r="BI1585" i="13"/>
  <c r="BH1585" i="13"/>
  <c r="BG1585" i="13"/>
  <c r="BF1585" i="13"/>
  <c r="T1585" i="13"/>
  <c r="R1585" i="13"/>
  <c r="P1585" i="13"/>
  <c r="BI1574" i="13"/>
  <c r="BH1574" i="13"/>
  <c r="BG1574" i="13"/>
  <c r="BF1574" i="13"/>
  <c r="T1574" i="13"/>
  <c r="R1574" i="13"/>
  <c r="P1574" i="13"/>
  <c r="BI1563" i="13"/>
  <c r="BH1563" i="13"/>
  <c r="BG1563" i="13"/>
  <c r="BF1563" i="13"/>
  <c r="T1563" i="13"/>
  <c r="R1563" i="13"/>
  <c r="P1563" i="13"/>
  <c r="BI1559" i="13"/>
  <c r="BH1559" i="13"/>
  <c r="BG1559" i="13"/>
  <c r="BF1559" i="13"/>
  <c r="T1559" i="13"/>
  <c r="R1559" i="13"/>
  <c r="P1559" i="13"/>
  <c r="BI1552" i="13"/>
  <c r="BH1552" i="13"/>
  <c r="BG1552" i="13"/>
  <c r="BF1552" i="13"/>
  <c r="T1552" i="13"/>
  <c r="R1552" i="13"/>
  <c r="P1552" i="13"/>
  <c r="BI1548" i="13"/>
  <c r="BH1548" i="13"/>
  <c r="BG1548" i="13"/>
  <c r="BF1548" i="13"/>
  <c r="T1548" i="13"/>
  <c r="R1548" i="13"/>
  <c r="P1548" i="13"/>
  <c r="BI1543" i="13"/>
  <c r="BH1543" i="13"/>
  <c r="BG1543" i="13"/>
  <c r="BF1543" i="13"/>
  <c r="T1543" i="13"/>
  <c r="R1543" i="13"/>
  <c r="P1543" i="13"/>
  <c r="BI1534" i="13"/>
  <c r="BH1534" i="13"/>
  <c r="BG1534" i="13"/>
  <c r="BF1534" i="13"/>
  <c r="T1534" i="13"/>
  <c r="R1534" i="13"/>
  <c r="P1534" i="13"/>
  <c r="BI1530" i="13"/>
  <c r="BH1530" i="13"/>
  <c r="BG1530" i="13"/>
  <c r="BF1530" i="13"/>
  <c r="T1530" i="13"/>
  <c r="R1530" i="13"/>
  <c r="P1530" i="13"/>
  <c r="BI1523" i="13"/>
  <c r="BH1523" i="13"/>
  <c r="BG1523" i="13"/>
  <c r="BF1523" i="13"/>
  <c r="T1523" i="13"/>
  <c r="R1523" i="13"/>
  <c r="P1523" i="13"/>
  <c r="BI1515" i="13"/>
  <c r="BH1515" i="13"/>
  <c r="BG1515" i="13"/>
  <c r="BF1515" i="13"/>
  <c r="T1515" i="13"/>
  <c r="R1515" i="13"/>
  <c r="P1515" i="13"/>
  <c r="BI1500" i="13"/>
  <c r="BH1500" i="13"/>
  <c r="BG1500" i="13"/>
  <c r="BF1500" i="13"/>
  <c r="T1500" i="13"/>
  <c r="R1500" i="13"/>
  <c r="P1500" i="13"/>
  <c r="BI1489" i="13"/>
  <c r="BH1489" i="13"/>
  <c r="BG1489" i="13"/>
  <c r="BF1489" i="13"/>
  <c r="T1489" i="13"/>
  <c r="R1489" i="13"/>
  <c r="P1489" i="13"/>
  <c r="BI1478" i="13"/>
  <c r="BH1478" i="13"/>
  <c r="BG1478" i="13"/>
  <c r="BF1478" i="13"/>
  <c r="T1478" i="13"/>
  <c r="R1478" i="13"/>
  <c r="P1478" i="13"/>
  <c r="BI1467" i="13"/>
  <c r="BH1467" i="13"/>
  <c r="BG1467" i="13"/>
  <c r="BF1467" i="13"/>
  <c r="T1467" i="13"/>
  <c r="R1467" i="13"/>
  <c r="P1467" i="13"/>
  <c r="BI1462" i="13"/>
  <c r="BH1462" i="13"/>
  <c r="BG1462" i="13"/>
  <c r="BF1462" i="13"/>
  <c r="T1462" i="13"/>
  <c r="R1462" i="13"/>
  <c r="P1462" i="13"/>
  <c r="BI1458" i="13"/>
  <c r="BH1458" i="13"/>
  <c r="BG1458" i="13"/>
  <c r="BF1458" i="13"/>
  <c r="T1458" i="13"/>
  <c r="R1458" i="13"/>
  <c r="P1458" i="13"/>
  <c r="BI1454" i="13"/>
  <c r="BH1454" i="13"/>
  <c r="BG1454" i="13"/>
  <c r="BF1454" i="13"/>
  <c r="T1454" i="13"/>
  <c r="R1454" i="13"/>
  <c r="P1454" i="13"/>
  <c r="BI1450" i="13"/>
  <c r="BH1450" i="13"/>
  <c r="BG1450" i="13"/>
  <c r="BF1450" i="13"/>
  <c r="T1450" i="13"/>
  <c r="R1450" i="13"/>
  <c r="P1450" i="13"/>
  <c r="BI1446" i="13"/>
  <c r="BH1446" i="13"/>
  <c r="BG1446" i="13"/>
  <c r="BF1446" i="13"/>
  <c r="T1446" i="13"/>
  <c r="R1446" i="13"/>
  <c r="P1446" i="13"/>
  <c r="BI1442" i="13"/>
  <c r="BH1442" i="13"/>
  <c r="BG1442" i="13"/>
  <c r="BF1442" i="13"/>
  <c r="T1442" i="13"/>
  <c r="R1442" i="13"/>
  <c r="P1442" i="13"/>
  <c r="BI1438" i="13"/>
  <c r="BH1438" i="13"/>
  <c r="BG1438" i="13"/>
  <c r="BF1438" i="13"/>
  <c r="T1438" i="13"/>
  <c r="R1438" i="13"/>
  <c r="P1438" i="13"/>
  <c r="BI1434" i="13"/>
  <c r="BH1434" i="13"/>
  <c r="BG1434" i="13"/>
  <c r="BF1434" i="13"/>
  <c r="T1434" i="13"/>
  <c r="R1434" i="13"/>
  <c r="P1434" i="13"/>
  <c r="BI1430" i="13"/>
  <c r="BH1430" i="13"/>
  <c r="BG1430" i="13"/>
  <c r="BF1430" i="13"/>
  <c r="T1430" i="13"/>
  <c r="R1430" i="13"/>
  <c r="P1430" i="13"/>
  <c r="BI1426" i="13"/>
  <c r="BH1426" i="13"/>
  <c r="BG1426" i="13"/>
  <c r="BF1426" i="13"/>
  <c r="T1426" i="13"/>
  <c r="R1426" i="13"/>
  <c r="P1426" i="13"/>
  <c r="BI1422" i="13"/>
  <c r="BH1422" i="13"/>
  <c r="BG1422" i="13"/>
  <c r="BF1422" i="13"/>
  <c r="T1422" i="13"/>
  <c r="R1422" i="13"/>
  <c r="P1422" i="13"/>
  <c r="BI1418" i="13"/>
  <c r="BH1418" i="13"/>
  <c r="BG1418" i="13"/>
  <c r="BF1418" i="13"/>
  <c r="T1418" i="13"/>
  <c r="R1418" i="13"/>
  <c r="P1418" i="13"/>
  <c r="BI1414" i="13"/>
  <c r="BH1414" i="13"/>
  <c r="BG1414" i="13"/>
  <c r="BF1414" i="13"/>
  <c r="T1414" i="13"/>
  <c r="R1414" i="13"/>
  <c r="P1414" i="13"/>
  <c r="BI1410" i="13"/>
  <c r="BH1410" i="13"/>
  <c r="BG1410" i="13"/>
  <c r="BF1410" i="13"/>
  <c r="T1410" i="13"/>
  <c r="R1410" i="13"/>
  <c r="P1410" i="13"/>
  <c r="BI1406" i="13"/>
  <c r="BH1406" i="13"/>
  <c r="BG1406" i="13"/>
  <c r="BF1406" i="13"/>
  <c r="T1406" i="13"/>
  <c r="R1406" i="13"/>
  <c r="P1406" i="13"/>
  <c r="BI1401" i="13"/>
  <c r="BH1401" i="13"/>
  <c r="BG1401" i="13"/>
  <c r="BF1401" i="13"/>
  <c r="T1401" i="13"/>
  <c r="R1401" i="13"/>
  <c r="P1401" i="13"/>
  <c r="BI1396" i="13"/>
  <c r="BH1396" i="13"/>
  <c r="BG1396" i="13"/>
  <c r="BF1396" i="13"/>
  <c r="T1396" i="13"/>
  <c r="R1396" i="13"/>
  <c r="P1396" i="13"/>
  <c r="BI1391" i="13"/>
  <c r="BH1391" i="13"/>
  <c r="BG1391" i="13"/>
  <c r="BF1391" i="13"/>
  <c r="T1391" i="13"/>
  <c r="R1391" i="13"/>
  <c r="P1391" i="13"/>
  <c r="BI1387" i="13"/>
  <c r="BH1387" i="13"/>
  <c r="BG1387" i="13"/>
  <c r="BF1387" i="13"/>
  <c r="T1387" i="13"/>
  <c r="R1387" i="13"/>
  <c r="P1387" i="13"/>
  <c r="BI1384" i="13"/>
  <c r="BH1384" i="13"/>
  <c r="BG1384" i="13"/>
  <c r="BF1384" i="13"/>
  <c r="T1384" i="13"/>
  <c r="R1384" i="13"/>
  <c r="P1384" i="13"/>
  <c r="BI1381" i="13"/>
  <c r="BH1381" i="13"/>
  <c r="BG1381" i="13"/>
  <c r="BF1381" i="13"/>
  <c r="T1381" i="13"/>
  <c r="R1381" i="13"/>
  <c r="P1381" i="13"/>
  <c r="BI1376" i="13"/>
  <c r="BH1376" i="13"/>
  <c r="BG1376" i="13"/>
  <c r="BF1376" i="13"/>
  <c r="T1376" i="13"/>
  <c r="R1376" i="13"/>
  <c r="P1376" i="13"/>
  <c r="BI1371" i="13"/>
  <c r="BH1371" i="13"/>
  <c r="BG1371" i="13"/>
  <c r="BF1371" i="13"/>
  <c r="T1371" i="13"/>
  <c r="R1371" i="13"/>
  <c r="P1371" i="13"/>
  <c r="BI1366" i="13"/>
  <c r="BH1366" i="13"/>
  <c r="BG1366" i="13"/>
  <c r="BF1366" i="13"/>
  <c r="T1366" i="13"/>
  <c r="R1366" i="13"/>
  <c r="P1366" i="13"/>
  <c r="BI1361" i="13"/>
  <c r="BH1361" i="13"/>
  <c r="BG1361" i="13"/>
  <c r="BF1361" i="13"/>
  <c r="T1361" i="13"/>
  <c r="R1361" i="13"/>
  <c r="P1361" i="13"/>
  <c r="BI1356" i="13"/>
  <c r="BH1356" i="13"/>
  <c r="BG1356" i="13"/>
  <c r="BF1356" i="13"/>
  <c r="T1356" i="13"/>
  <c r="R1356" i="13"/>
  <c r="P1356" i="13"/>
  <c r="BI1351" i="13"/>
  <c r="BH1351" i="13"/>
  <c r="BG1351" i="13"/>
  <c r="BF1351" i="13"/>
  <c r="T1351" i="13"/>
  <c r="R1351" i="13"/>
  <c r="P1351" i="13"/>
  <c r="BI1348" i="13"/>
  <c r="BH1348" i="13"/>
  <c r="BG1348" i="13"/>
  <c r="BF1348" i="13"/>
  <c r="T1348" i="13"/>
  <c r="R1348" i="13"/>
  <c r="P1348" i="13"/>
  <c r="BI1345" i="13"/>
  <c r="BH1345" i="13"/>
  <c r="BG1345" i="13"/>
  <c r="BF1345" i="13"/>
  <c r="T1345" i="13"/>
  <c r="R1345" i="13"/>
  <c r="P1345" i="13"/>
  <c r="BI1340" i="13"/>
  <c r="BH1340" i="13"/>
  <c r="BG1340" i="13"/>
  <c r="BF1340" i="13"/>
  <c r="T1340" i="13"/>
  <c r="R1340" i="13"/>
  <c r="P1340" i="13"/>
  <c r="BI1335" i="13"/>
  <c r="BH1335" i="13"/>
  <c r="BG1335" i="13"/>
  <c r="BF1335" i="13"/>
  <c r="T1335" i="13"/>
  <c r="R1335" i="13"/>
  <c r="P1335" i="13"/>
  <c r="BI1330" i="13"/>
  <c r="BH1330" i="13"/>
  <c r="BG1330" i="13"/>
  <c r="BF1330" i="13"/>
  <c r="T1330" i="13"/>
  <c r="R1330" i="13"/>
  <c r="P1330" i="13"/>
  <c r="BI1327" i="13"/>
  <c r="BH1327" i="13"/>
  <c r="BG1327" i="13"/>
  <c r="BF1327" i="13"/>
  <c r="T1327" i="13"/>
  <c r="R1327" i="13"/>
  <c r="P1327" i="13"/>
  <c r="BI1324" i="13"/>
  <c r="BH1324" i="13"/>
  <c r="BG1324" i="13"/>
  <c r="BF1324" i="13"/>
  <c r="T1324" i="13"/>
  <c r="R1324" i="13"/>
  <c r="P1324" i="13"/>
  <c r="BI1321" i="13"/>
  <c r="BH1321" i="13"/>
  <c r="BG1321" i="13"/>
  <c r="BF1321" i="13"/>
  <c r="T1321" i="13"/>
  <c r="R1321" i="13"/>
  <c r="P1321" i="13"/>
  <c r="BI1318" i="13"/>
  <c r="BH1318" i="13"/>
  <c r="BG1318" i="13"/>
  <c r="BF1318" i="13"/>
  <c r="T1318" i="13"/>
  <c r="R1318" i="13"/>
  <c r="P1318" i="13"/>
  <c r="BI1314" i="13"/>
  <c r="BH1314" i="13"/>
  <c r="BG1314" i="13"/>
  <c r="BF1314" i="13"/>
  <c r="T1314" i="13"/>
  <c r="R1314" i="13"/>
  <c r="P1314" i="13"/>
  <c r="BI1310" i="13"/>
  <c r="BH1310" i="13"/>
  <c r="BG1310" i="13"/>
  <c r="BF1310" i="13"/>
  <c r="T1310" i="13"/>
  <c r="R1310" i="13"/>
  <c r="P1310" i="13"/>
  <c r="BI1305" i="13"/>
  <c r="BH1305" i="13"/>
  <c r="BG1305" i="13"/>
  <c r="BF1305" i="13"/>
  <c r="T1305" i="13"/>
  <c r="R1305" i="13"/>
  <c r="P1305" i="13"/>
  <c r="BI1300" i="13"/>
  <c r="BH1300" i="13"/>
  <c r="BG1300" i="13"/>
  <c r="BF1300" i="13"/>
  <c r="T1300" i="13"/>
  <c r="R1300" i="13"/>
  <c r="P1300" i="13"/>
  <c r="BI1295" i="13"/>
  <c r="BH1295" i="13"/>
  <c r="BG1295" i="13"/>
  <c r="BF1295" i="13"/>
  <c r="T1295" i="13"/>
  <c r="R1295" i="13"/>
  <c r="P1295" i="13"/>
  <c r="BI1291" i="13"/>
  <c r="BH1291" i="13"/>
  <c r="BG1291" i="13"/>
  <c r="BF1291" i="13"/>
  <c r="T1291" i="13"/>
  <c r="R1291" i="13"/>
  <c r="P1291" i="13"/>
  <c r="BI1282" i="13"/>
  <c r="BH1282" i="13"/>
  <c r="BG1282" i="13"/>
  <c r="BF1282" i="13"/>
  <c r="T1282" i="13"/>
  <c r="R1282" i="13"/>
  <c r="P1282" i="13"/>
  <c r="BI1273" i="13"/>
  <c r="BH1273" i="13"/>
  <c r="BG1273" i="13"/>
  <c r="BF1273" i="13"/>
  <c r="T1273" i="13"/>
  <c r="R1273" i="13"/>
  <c r="P1273" i="13"/>
  <c r="BI1269" i="13"/>
  <c r="BH1269" i="13"/>
  <c r="BG1269" i="13"/>
  <c r="BF1269" i="13"/>
  <c r="T1269" i="13"/>
  <c r="R1269" i="13"/>
  <c r="P1269" i="13"/>
  <c r="BI1265" i="13"/>
  <c r="BH1265" i="13"/>
  <c r="BG1265" i="13"/>
  <c r="BF1265" i="13"/>
  <c r="T1265" i="13"/>
  <c r="R1265" i="13"/>
  <c r="P1265" i="13"/>
  <c r="BI1248" i="13"/>
  <c r="BH1248" i="13"/>
  <c r="BG1248" i="13"/>
  <c r="BF1248" i="13"/>
  <c r="T1248" i="13"/>
  <c r="R1248" i="13"/>
  <c r="P1248" i="13"/>
  <c r="BI1231" i="13"/>
  <c r="BH1231" i="13"/>
  <c r="BG1231" i="13"/>
  <c r="BF1231" i="13"/>
  <c r="T1231" i="13"/>
  <c r="R1231" i="13"/>
  <c r="P1231" i="13"/>
  <c r="BI1227" i="13"/>
  <c r="BH1227" i="13"/>
  <c r="BG1227" i="13"/>
  <c r="BF1227" i="13"/>
  <c r="T1227" i="13"/>
  <c r="R1227" i="13"/>
  <c r="P1227" i="13"/>
  <c r="BI1218" i="13"/>
  <c r="BH1218" i="13"/>
  <c r="BG1218" i="13"/>
  <c r="BF1218" i="13"/>
  <c r="T1218" i="13"/>
  <c r="R1218" i="13"/>
  <c r="P1218" i="13"/>
  <c r="BI1209" i="13"/>
  <c r="BH1209" i="13"/>
  <c r="BG1209" i="13"/>
  <c r="BF1209" i="13"/>
  <c r="T1209" i="13"/>
  <c r="R1209" i="13"/>
  <c r="P1209" i="13"/>
  <c r="BI1200" i="13"/>
  <c r="BH1200" i="13"/>
  <c r="BG1200" i="13"/>
  <c r="BF1200" i="13"/>
  <c r="T1200" i="13"/>
  <c r="R1200" i="13"/>
  <c r="P1200" i="13"/>
  <c r="BI1191" i="13"/>
  <c r="BH1191" i="13"/>
  <c r="BG1191" i="13"/>
  <c r="BF1191" i="13"/>
  <c r="T1191" i="13"/>
  <c r="R1191" i="13"/>
  <c r="P1191" i="13"/>
  <c r="BI1188" i="13"/>
  <c r="BH1188" i="13"/>
  <c r="BG1188" i="13"/>
  <c r="BF1188" i="13"/>
  <c r="T1188" i="13"/>
  <c r="R1188" i="13"/>
  <c r="P1188" i="13"/>
  <c r="BI1181" i="13"/>
  <c r="BH1181" i="13"/>
  <c r="BG1181" i="13"/>
  <c r="BF1181" i="13"/>
  <c r="T1181" i="13"/>
  <c r="R1181" i="13"/>
  <c r="P1181" i="13"/>
  <c r="BI1174" i="13"/>
  <c r="BH1174" i="13"/>
  <c r="BG1174" i="13"/>
  <c r="BF1174" i="13"/>
  <c r="T1174" i="13"/>
  <c r="R1174" i="13"/>
  <c r="P1174" i="13"/>
  <c r="BI1157" i="13"/>
  <c r="BH1157" i="13"/>
  <c r="BG1157" i="13"/>
  <c r="BF1157" i="13"/>
  <c r="T1157" i="13"/>
  <c r="R1157" i="13"/>
  <c r="P1157" i="13"/>
  <c r="BI1140" i="13"/>
  <c r="BH1140" i="13"/>
  <c r="BG1140" i="13"/>
  <c r="BF1140" i="13"/>
  <c r="T1140" i="13"/>
  <c r="R1140" i="13"/>
  <c r="P1140" i="13"/>
  <c r="BI1136" i="13"/>
  <c r="BH1136" i="13"/>
  <c r="BG1136" i="13"/>
  <c r="BF1136" i="13"/>
  <c r="T1136" i="13"/>
  <c r="R1136" i="13"/>
  <c r="P1136" i="13"/>
  <c r="BI1117" i="13"/>
  <c r="BH1117" i="13"/>
  <c r="BG1117" i="13"/>
  <c r="BF1117" i="13"/>
  <c r="T1117" i="13"/>
  <c r="R1117" i="13"/>
  <c r="P1117" i="13"/>
  <c r="BI1098" i="13"/>
  <c r="BH1098" i="13"/>
  <c r="BG1098" i="13"/>
  <c r="BF1098" i="13"/>
  <c r="T1098" i="13"/>
  <c r="R1098" i="13"/>
  <c r="P1098" i="13"/>
  <c r="BI1094" i="13"/>
  <c r="BH1094" i="13"/>
  <c r="BG1094" i="13"/>
  <c r="BF1094" i="13"/>
  <c r="T1094" i="13"/>
  <c r="R1094" i="13"/>
  <c r="P1094" i="13"/>
  <c r="BI1087" i="13"/>
  <c r="BH1087" i="13"/>
  <c r="BG1087" i="13"/>
  <c r="BF1087" i="13"/>
  <c r="T1087" i="13"/>
  <c r="R1087" i="13"/>
  <c r="P1087" i="13"/>
  <c r="BI1068" i="13"/>
  <c r="BH1068" i="13"/>
  <c r="BG1068" i="13"/>
  <c r="BF1068" i="13"/>
  <c r="T1068" i="13"/>
  <c r="R1068" i="13"/>
  <c r="P1068" i="13"/>
  <c r="BI1049" i="13"/>
  <c r="BH1049" i="13"/>
  <c r="BG1049" i="13"/>
  <c r="BF1049" i="13"/>
  <c r="T1049" i="13"/>
  <c r="R1049" i="13"/>
  <c r="P1049" i="13"/>
  <c r="BI1045" i="13"/>
  <c r="BH1045" i="13"/>
  <c r="BG1045" i="13"/>
  <c r="BF1045" i="13"/>
  <c r="T1045" i="13"/>
  <c r="R1045" i="13"/>
  <c r="P1045" i="13"/>
  <c r="BI1041" i="13"/>
  <c r="BH1041" i="13"/>
  <c r="BG1041" i="13"/>
  <c r="BF1041" i="13"/>
  <c r="T1041" i="13"/>
  <c r="R1041" i="13"/>
  <c r="P1041" i="13"/>
  <c r="BI1037" i="13"/>
  <c r="BH1037" i="13"/>
  <c r="BG1037" i="13"/>
  <c r="BF1037" i="13"/>
  <c r="T1037" i="13"/>
  <c r="R1037" i="13"/>
  <c r="P1037" i="13"/>
  <c r="BI1028" i="13"/>
  <c r="BH1028" i="13"/>
  <c r="BG1028" i="13"/>
  <c r="BF1028" i="13"/>
  <c r="T1028" i="13"/>
  <c r="R1028" i="13"/>
  <c r="P1028" i="13"/>
  <c r="BI1013" i="13"/>
  <c r="BH1013" i="13"/>
  <c r="BG1013" i="13"/>
  <c r="BF1013" i="13"/>
  <c r="T1013" i="13"/>
  <c r="R1013" i="13"/>
  <c r="P1013" i="13"/>
  <c r="BI1004" i="13"/>
  <c r="BH1004" i="13"/>
  <c r="BG1004" i="13"/>
  <c r="BF1004" i="13"/>
  <c r="T1004" i="13"/>
  <c r="R1004" i="13"/>
  <c r="P1004" i="13"/>
  <c r="BI989" i="13"/>
  <c r="BH989" i="13"/>
  <c r="BG989" i="13"/>
  <c r="BF989" i="13"/>
  <c r="T989" i="13"/>
  <c r="R989" i="13"/>
  <c r="P989" i="13"/>
  <c r="BI985" i="13"/>
  <c r="BH985" i="13"/>
  <c r="BG985" i="13"/>
  <c r="BF985" i="13"/>
  <c r="T985" i="13"/>
  <c r="R985" i="13"/>
  <c r="P985" i="13"/>
  <c r="BI981" i="13"/>
  <c r="BH981" i="13"/>
  <c r="BG981" i="13"/>
  <c r="BF981" i="13"/>
  <c r="T981" i="13"/>
  <c r="R981" i="13"/>
  <c r="P981" i="13"/>
  <c r="BI964" i="13"/>
  <c r="BH964" i="13"/>
  <c r="BG964" i="13"/>
  <c r="BF964" i="13"/>
  <c r="T964" i="13"/>
  <c r="R964" i="13"/>
  <c r="P964" i="13"/>
  <c r="BI947" i="13"/>
  <c r="BH947" i="13"/>
  <c r="BG947" i="13"/>
  <c r="BF947" i="13"/>
  <c r="T947" i="13"/>
  <c r="R947" i="13"/>
  <c r="P947" i="13"/>
  <c r="BI930" i="13"/>
  <c r="BH930" i="13"/>
  <c r="BG930" i="13"/>
  <c r="BF930" i="13"/>
  <c r="T930" i="13"/>
  <c r="R930" i="13"/>
  <c r="P930" i="13"/>
  <c r="BI913" i="13"/>
  <c r="BH913" i="13"/>
  <c r="BG913" i="13"/>
  <c r="BF913" i="13"/>
  <c r="T913" i="13"/>
  <c r="R913" i="13"/>
  <c r="P913" i="13"/>
  <c r="BI909" i="13"/>
  <c r="BH909" i="13"/>
  <c r="BG909" i="13"/>
  <c r="BF909" i="13"/>
  <c r="T909" i="13"/>
  <c r="R909" i="13"/>
  <c r="P909" i="13"/>
  <c r="BI905" i="13"/>
  <c r="BH905" i="13"/>
  <c r="BG905" i="13"/>
  <c r="BF905" i="13"/>
  <c r="T905" i="13"/>
  <c r="R905" i="13"/>
  <c r="P905" i="13"/>
  <c r="BI901" i="13"/>
  <c r="BH901" i="13"/>
  <c r="BG901" i="13"/>
  <c r="BF901" i="13"/>
  <c r="T901" i="13"/>
  <c r="R901" i="13"/>
  <c r="P901" i="13"/>
  <c r="BI897" i="13"/>
  <c r="BH897" i="13"/>
  <c r="BG897" i="13"/>
  <c r="BF897" i="13"/>
  <c r="T897" i="13"/>
  <c r="R897" i="13"/>
  <c r="P897" i="13"/>
  <c r="BI893" i="13"/>
  <c r="BH893" i="13"/>
  <c r="BG893" i="13"/>
  <c r="BF893" i="13"/>
  <c r="T893" i="13"/>
  <c r="R893" i="13"/>
  <c r="P893" i="13"/>
  <c r="BI886" i="13"/>
  <c r="BH886" i="13"/>
  <c r="BG886" i="13"/>
  <c r="BF886" i="13"/>
  <c r="T886" i="13"/>
  <c r="R886" i="13"/>
  <c r="P886" i="13"/>
  <c r="BI882" i="13"/>
  <c r="BH882" i="13"/>
  <c r="BG882" i="13"/>
  <c r="BF882" i="13"/>
  <c r="T882" i="13"/>
  <c r="R882" i="13"/>
  <c r="P882" i="13"/>
  <c r="BI863" i="13"/>
  <c r="BH863" i="13"/>
  <c r="BG863" i="13"/>
  <c r="BF863" i="13"/>
  <c r="T863" i="13"/>
  <c r="R863" i="13"/>
  <c r="P863" i="13"/>
  <c r="BI844" i="13"/>
  <c r="BH844" i="13"/>
  <c r="BG844" i="13"/>
  <c r="BF844" i="13"/>
  <c r="T844" i="13"/>
  <c r="R844" i="13"/>
  <c r="P844" i="13"/>
  <c r="BI840" i="13"/>
  <c r="BH840" i="13"/>
  <c r="BG840" i="13"/>
  <c r="BF840" i="13"/>
  <c r="T840" i="13"/>
  <c r="R840" i="13"/>
  <c r="P840" i="13"/>
  <c r="BI836" i="13"/>
  <c r="BH836" i="13"/>
  <c r="BG836" i="13"/>
  <c r="BF836" i="13"/>
  <c r="T836" i="13"/>
  <c r="R836" i="13"/>
  <c r="P836" i="13"/>
  <c r="BI832" i="13"/>
  <c r="BH832" i="13"/>
  <c r="BG832" i="13"/>
  <c r="BF832" i="13"/>
  <c r="T832" i="13"/>
  <c r="R832" i="13"/>
  <c r="P832" i="13"/>
  <c r="BI828" i="13"/>
  <c r="BH828" i="13"/>
  <c r="BG828" i="13"/>
  <c r="BF828" i="13"/>
  <c r="T828" i="13"/>
  <c r="R828" i="13"/>
  <c r="P828" i="13"/>
  <c r="BI819" i="13"/>
  <c r="BH819" i="13"/>
  <c r="BG819" i="13"/>
  <c r="BF819" i="13"/>
  <c r="T819" i="13"/>
  <c r="R819" i="13"/>
  <c r="P819" i="13"/>
  <c r="BI810" i="13"/>
  <c r="BH810" i="13"/>
  <c r="BG810" i="13"/>
  <c r="BF810" i="13"/>
  <c r="T810" i="13"/>
  <c r="R810" i="13"/>
  <c r="P810" i="13"/>
  <c r="BI806" i="13"/>
  <c r="BH806" i="13"/>
  <c r="BG806" i="13"/>
  <c r="BF806" i="13"/>
  <c r="T806" i="13"/>
  <c r="R806" i="13"/>
  <c r="P806" i="13"/>
  <c r="BI802" i="13"/>
  <c r="BH802" i="13"/>
  <c r="BG802" i="13"/>
  <c r="BF802" i="13"/>
  <c r="T802" i="13"/>
  <c r="R802" i="13"/>
  <c r="P802" i="13"/>
  <c r="BI798" i="13"/>
  <c r="BH798" i="13"/>
  <c r="BG798" i="13"/>
  <c r="BF798" i="13"/>
  <c r="T798" i="13"/>
  <c r="R798" i="13"/>
  <c r="P798" i="13"/>
  <c r="BI785" i="13"/>
  <c r="BH785" i="13"/>
  <c r="BG785" i="13"/>
  <c r="BF785" i="13"/>
  <c r="T785" i="13"/>
  <c r="R785" i="13"/>
  <c r="P785" i="13"/>
  <c r="BI781" i="13"/>
  <c r="BH781" i="13"/>
  <c r="BG781" i="13"/>
  <c r="BF781" i="13"/>
  <c r="T781" i="13"/>
  <c r="R781" i="13"/>
  <c r="P781" i="13"/>
  <c r="BI770" i="13"/>
  <c r="BH770" i="13"/>
  <c r="BG770" i="13"/>
  <c r="BF770" i="13"/>
  <c r="T770" i="13"/>
  <c r="R770" i="13"/>
  <c r="P770" i="13"/>
  <c r="BI757" i="13"/>
  <c r="BH757" i="13"/>
  <c r="BG757" i="13"/>
  <c r="BF757" i="13"/>
  <c r="T757" i="13"/>
  <c r="R757" i="13"/>
  <c r="P757" i="13"/>
  <c r="BI753" i="13"/>
  <c r="BH753" i="13"/>
  <c r="BG753" i="13"/>
  <c r="BF753" i="13"/>
  <c r="T753" i="13"/>
  <c r="R753" i="13"/>
  <c r="P753" i="13"/>
  <c r="BI749" i="13"/>
  <c r="BH749" i="13"/>
  <c r="BG749" i="13"/>
  <c r="BF749" i="13"/>
  <c r="T749" i="13"/>
  <c r="R749" i="13"/>
  <c r="P749" i="13"/>
  <c r="BI745" i="13"/>
  <c r="BH745" i="13"/>
  <c r="BG745" i="13"/>
  <c r="BF745" i="13"/>
  <c r="T745" i="13"/>
  <c r="R745" i="13"/>
  <c r="P745" i="13"/>
  <c r="BI726" i="13"/>
  <c r="BH726" i="13"/>
  <c r="BG726" i="13"/>
  <c r="BF726" i="13"/>
  <c r="T726" i="13"/>
  <c r="R726" i="13"/>
  <c r="P726" i="13"/>
  <c r="BI722" i="13"/>
  <c r="BH722" i="13"/>
  <c r="BG722" i="13"/>
  <c r="BF722" i="13"/>
  <c r="T722" i="13"/>
  <c r="R722" i="13"/>
  <c r="P722" i="13"/>
  <c r="BI718" i="13"/>
  <c r="BH718" i="13"/>
  <c r="BG718" i="13"/>
  <c r="BF718" i="13"/>
  <c r="T718" i="13"/>
  <c r="R718" i="13"/>
  <c r="P718" i="13"/>
  <c r="BI714" i="13"/>
  <c r="BH714" i="13"/>
  <c r="BG714" i="13"/>
  <c r="BF714" i="13"/>
  <c r="T714" i="13"/>
  <c r="R714" i="13"/>
  <c r="P714" i="13"/>
  <c r="BI710" i="13"/>
  <c r="BH710" i="13"/>
  <c r="BG710" i="13"/>
  <c r="BF710" i="13"/>
  <c r="T710" i="13"/>
  <c r="R710" i="13"/>
  <c r="P710" i="13"/>
  <c r="BI706" i="13"/>
  <c r="BH706" i="13"/>
  <c r="BG706" i="13"/>
  <c r="BF706" i="13"/>
  <c r="T706" i="13"/>
  <c r="R706" i="13"/>
  <c r="P706" i="13"/>
  <c r="BI702" i="13"/>
  <c r="BH702" i="13"/>
  <c r="BG702" i="13"/>
  <c r="BF702" i="13"/>
  <c r="T702" i="13"/>
  <c r="R702" i="13"/>
  <c r="P702" i="13"/>
  <c r="BI698" i="13"/>
  <c r="BH698" i="13"/>
  <c r="BG698" i="13"/>
  <c r="BF698" i="13"/>
  <c r="T698" i="13"/>
  <c r="R698" i="13"/>
  <c r="P698" i="13"/>
  <c r="BI694" i="13"/>
  <c r="BH694" i="13"/>
  <c r="BG694" i="13"/>
  <c r="BF694" i="13"/>
  <c r="T694" i="13"/>
  <c r="R694" i="13"/>
  <c r="P694" i="13"/>
  <c r="BI690" i="13"/>
  <c r="BH690" i="13"/>
  <c r="BG690" i="13"/>
  <c r="BF690" i="13"/>
  <c r="T690" i="13"/>
  <c r="R690" i="13"/>
  <c r="P690" i="13"/>
  <c r="BI686" i="13"/>
  <c r="BH686" i="13"/>
  <c r="BG686" i="13"/>
  <c r="BF686" i="13"/>
  <c r="T686" i="13"/>
  <c r="R686" i="13"/>
  <c r="P686" i="13"/>
  <c r="BI682" i="13"/>
  <c r="BH682" i="13"/>
  <c r="BG682" i="13"/>
  <c r="BF682" i="13"/>
  <c r="T682" i="13"/>
  <c r="R682" i="13"/>
  <c r="P682" i="13"/>
  <c r="BI663" i="13"/>
  <c r="BH663" i="13"/>
  <c r="BG663" i="13"/>
  <c r="BF663" i="13"/>
  <c r="T663" i="13"/>
  <c r="R663" i="13"/>
  <c r="P663" i="13"/>
  <c r="BI660" i="13"/>
  <c r="BH660" i="13"/>
  <c r="BG660" i="13"/>
  <c r="BF660" i="13"/>
  <c r="T660" i="13"/>
  <c r="R660" i="13"/>
  <c r="P660" i="13"/>
  <c r="BI656" i="13"/>
  <c r="BH656" i="13"/>
  <c r="BG656" i="13"/>
  <c r="BF656" i="13"/>
  <c r="T656" i="13"/>
  <c r="R656" i="13"/>
  <c r="P656" i="13"/>
  <c r="BI652" i="13"/>
  <c r="BH652" i="13"/>
  <c r="BG652" i="13"/>
  <c r="BF652" i="13"/>
  <c r="T652" i="13"/>
  <c r="R652" i="13"/>
  <c r="P652" i="13"/>
  <c r="BI648" i="13"/>
  <c r="BH648" i="13"/>
  <c r="BG648" i="13"/>
  <c r="BF648" i="13"/>
  <c r="T648" i="13"/>
  <c r="R648" i="13"/>
  <c r="P648" i="13"/>
  <c r="BI644" i="13"/>
  <c r="BH644" i="13"/>
  <c r="BG644" i="13"/>
  <c r="BF644" i="13"/>
  <c r="T644" i="13"/>
  <c r="R644" i="13"/>
  <c r="P644" i="13"/>
  <c r="BI640" i="13"/>
  <c r="BH640" i="13"/>
  <c r="BG640" i="13"/>
  <c r="BF640" i="13"/>
  <c r="T640" i="13"/>
  <c r="R640" i="13"/>
  <c r="P640" i="13"/>
  <c r="BI636" i="13"/>
  <c r="BH636" i="13"/>
  <c r="BG636" i="13"/>
  <c r="BF636" i="13"/>
  <c r="T636" i="13"/>
  <c r="R636" i="13"/>
  <c r="P636" i="13"/>
  <c r="BI629" i="13"/>
  <c r="BH629" i="13"/>
  <c r="BG629" i="13"/>
  <c r="BF629" i="13"/>
  <c r="T629" i="13"/>
  <c r="R629" i="13"/>
  <c r="P629" i="13"/>
  <c r="BI622" i="13"/>
  <c r="BH622" i="13"/>
  <c r="BG622" i="13"/>
  <c r="BF622" i="13"/>
  <c r="T622" i="13"/>
  <c r="R622" i="13"/>
  <c r="P622" i="13"/>
  <c r="BI615" i="13"/>
  <c r="BH615" i="13"/>
  <c r="BG615" i="13"/>
  <c r="BF615" i="13"/>
  <c r="T615" i="13"/>
  <c r="R615" i="13"/>
  <c r="P615" i="13"/>
  <c r="BI611" i="13"/>
  <c r="BH611" i="13"/>
  <c r="BG611" i="13"/>
  <c r="BF611" i="13"/>
  <c r="T611" i="13"/>
  <c r="R611" i="13"/>
  <c r="P611" i="13"/>
  <c r="BI607" i="13"/>
  <c r="BH607" i="13"/>
  <c r="BG607" i="13"/>
  <c r="BF607" i="13"/>
  <c r="T607" i="13"/>
  <c r="R607" i="13"/>
  <c r="P607" i="13"/>
  <c r="BI600" i="13"/>
  <c r="BH600" i="13"/>
  <c r="BG600" i="13"/>
  <c r="BF600" i="13"/>
  <c r="T600" i="13"/>
  <c r="R600" i="13"/>
  <c r="P600" i="13"/>
  <c r="BI596" i="13"/>
  <c r="BH596" i="13"/>
  <c r="BG596" i="13"/>
  <c r="BF596" i="13"/>
  <c r="T596" i="13"/>
  <c r="R596" i="13"/>
  <c r="P596" i="13"/>
  <c r="BI592" i="13"/>
  <c r="BH592" i="13"/>
  <c r="BG592" i="13"/>
  <c r="BF592" i="13"/>
  <c r="T592" i="13"/>
  <c r="R592" i="13"/>
  <c r="P592" i="13"/>
  <c r="BI585" i="13"/>
  <c r="BH585" i="13"/>
  <c r="BG585" i="13"/>
  <c r="BF585" i="13"/>
  <c r="T585" i="13"/>
  <c r="R585" i="13"/>
  <c r="P585" i="13"/>
  <c r="BI578" i="13"/>
  <c r="BH578" i="13"/>
  <c r="BG578" i="13"/>
  <c r="BF578" i="13"/>
  <c r="T578" i="13"/>
  <c r="R578" i="13"/>
  <c r="P578" i="13"/>
  <c r="BI571" i="13"/>
  <c r="BH571" i="13"/>
  <c r="BG571" i="13"/>
  <c r="BF571" i="13"/>
  <c r="T571" i="13"/>
  <c r="R571" i="13"/>
  <c r="P571" i="13"/>
  <c r="BI567" i="13"/>
  <c r="BH567" i="13"/>
  <c r="BG567" i="13"/>
  <c r="BF567" i="13"/>
  <c r="T567" i="13"/>
  <c r="R567" i="13"/>
  <c r="P567" i="13"/>
  <c r="BI563" i="13"/>
  <c r="BH563" i="13"/>
  <c r="BG563" i="13"/>
  <c r="BF563" i="13"/>
  <c r="T563" i="13"/>
  <c r="R563" i="13"/>
  <c r="P563" i="13"/>
  <c r="BI555" i="13"/>
  <c r="BH555" i="13"/>
  <c r="BG555" i="13"/>
  <c r="BF555" i="13"/>
  <c r="T555" i="13"/>
  <c r="R555" i="13"/>
  <c r="P555" i="13"/>
  <c r="BI551" i="13"/>
  <c r="BH551" i="13"/>
  <c r="BG551" i="13"/>
  <c r="BF551" i="13"/>
  <c r="T551" i="13"/>
  <c r="R551" i="13"/>
  <c r="P551" i="13"/>
  <c r="BI547" i="13"/>
  <c r="BH547" i="13"/>
  <c r="BG547" i="13"/>
  <c r="BF547" i="13"/>
  <c r="T547" i="13"/>
  <c r="R547" i="13"/>
  <c r="P547" i="13"/>
  <c r="BI543" i="13"/>
  <c r="BH543" i="13"/>
  <c r="BG543" i="13"/>
  <c r="BF543" i="13"/>
  <c r="T543" i="13"/>
  <c r="R543" i="13"/>
  <c r="P543" i="13"/>
  <c r="BI538" i="13"/>
  <c r="BH538" i="13"/>
  <c r="BG538" i="13"/>
  <c r="BF538" i="13"/>
  <c r="T538" i="13"/>
  <c r="R538" i="13"/>
  <c r="P538" i="13"/>
  <c r="BI534" i="13"/>
  <c r="BH534" i="13"/>
  <c r="BG534" i="13"/>
  <c r="BF534" i="13"/>
  <c r="T534" i="13"/>
  <c r="R534" i="13"/>
  <c r="P534" i="13"/>
  <c r="BI530" i="13"/>
  <c r="BH530" i="13"/>
  <c r="BG530" i="13"/>
  <c r="BF530" i="13"/>
  <c r="T530" i="13"/>
  <c r="R530" i="13"/>
  <c r="P530" i="13"/>
  <c r="BI526" i="13"/>
  <c r="BH526" i="13"/>
  <c r="BG526" i="13"/>
  <c r="BF526" i="13"/>
  <c r="T526" i="13"/>
  <c r="R526" i="13"/>
  <c r="P526" i="13"/>
  <c r="BI522" i="13"/>
  <c r="BH522" i="13"/>
  <c r="BG522" i="13"/>
  <c r="BF522" i="13"/>
  <c r="T522" i="13"/>
  <c r="R522" i="13"/>
  <c r="P522" i="13"/>
  <c r="BI518" i="13"/>
  <c r="BH518" i="13"/>
  <c r="BG518" i="13"/>
  <c r="BF518" i="13"/>
  <c r="T518" i="13"/>
  <c r="R518" i="13"/>
  <c r="P518" i="13"/>
  <c r="BI514" i="13"/>
  <c r="BH514" i="13"/>
  <c r="BG514" i="13"/>
  <c r="BF514" i="13"/>
  <c r="T514" i="13"/>
  <c r="R514" i="13"/>
  <c r="P514" i="13"/>
  <c r="BI510" i="13"/>
  <c r="BH510" i="13"/>
  <c r="BG510" i="13"/>
  <c r="BF510" i="13"/>
  <c r="T510" i="13"/>
  <c r="R510" i="13"/>
  <c r="P510" i="13"/>
  <c r="BI506" i="13"/>
  <c r="BH506" i="13"/>
  <c r="BG506" i="13"/>
  <c r="BF506" i="13"/>
  <c r="T506" i="13"/>
  <c r="R506" i="13"/>
  <c r="P506" i="13"/>
  <c r="BI486" i="13"/>
  <c r="BH486" i="13"/>
  <c r="BG486" i="13"/>
  <c r="BF486" i="13"/>
  <c r="T486" i="13"/>
  <c r="R486" i="13"/>
  <c r="P486" i="13"/>
  <c r="BI467" i="13"/>
  <c r="BH467" i="13"/>
  <c r="BG467" i="13"/>
  <c r="BF467" i="13"/>
  <c r="T467" i="13"/>
  <c r="R467" i="13"/>
  <c r="P467" i="13"/>
  <c r="BI447" i="13"/>
  <c r="BH447" i="13"/>
  <c r="BG447" i="13"/>
  <c r="BF447" i="13"/>
  <c r="T447" i="13"/>
  <c r="R447" i="13"/>
  <c r="P447" i="13"/>
  <c r="BI428" i="13"/>
  <c r="BH428" i="13"/>
  <c r="BG428" i="13"/>
  <c r="BF428" i="13"/>
  <c r="T428" i="13"/>
  <c r="R428" i="13"/>
  <c r="P428" i="13"/>
  <c r="BI421" i="13"/>
  <c r="BH421" i="13"/>
  <c r="BG421" i="13"/>
  <c r="BF421" i="13"/>
  <c r="T421" i="13"/>
  <c r="R421" i="13"/>
  <c r="P421" i="13"/>
  <c r="BI414" i="13"/>
  <c r="BH414" i="13"/>
  <c r="BG414" i="13"/>
  <c r="BF414" i="13"/>
  <c r="T414" i="13"/>
  <c r="R414" i="13"/>
  <c r="P414" i="13"/>
  <c r="BI410" i="13"/>
  <c r="BH410" i="13"/>
  <c r="BG410" i="13"/>
  <c r="BF410" i="13"/>
  <c r="T410" i="13"/>
  <c r="R410" i="13"/>
  <c r="P410" i="13"/>
  <c r="BI406" i="13"/>
  <c r="BH406" i="13"/>
  <c r="BG406" i="13"/>
  <c r="BF406" i="13"/>
  <c r="T406" i="13"/>
  <c r="R406" i="13"/>
  <c r="P406" i="13"/>
  <c r="BI402" i="13"/>
  <c r="BH402" i="13"/>
  <c r="BG402" i="13"/>
  <c r="BF402" i="13"/>
  <c r="T402" i="13"/>
  <c r="R402" i="13"/>
  <c r="P402" i="13"/>
  <c r="BI398" i="13"/>
  <c r="BH398" i="13"/>
  <c r="BG398" i="13"/>
  <c r="BF398" i="13"/>
  <c r="T398" i="13"/>
  <c r="R398" i="13"/>
  <c r="P398" i="13"/>
  <c r="BI393" i="13"/>
  <c r="BH393" i="13"/>
  <c r="BG393" i="13"/>
  <c r="BF393" i="13"/>
  <c r="T393" i="13"/>
  <c r="R393" i="13"/>
  <c r="P393" i="13"/>
  <c r="BI388" i="13"/>
  <c r="BH388" i="13"/>
  <c r="BG388" i="13"/>
  <c r="BF388" i="13"/>
  <c r="T388" i="13"/>
  <c r="R388" i="13"/>
  <c r="P388" i="13"/>
  <c r="BI385" i="13"/>
  <c r="BH385" i="13"/>
  <c r="BG385" i="13"/>
  <c r="BF385" i="13"/>
  <c r="T385" i="13"/>
  <c r="R385" i="13"/>
  <c r="P385" i="13"/>
  <c r="BI382" i="13"/>
  <c r="BH382" i="13"/>
  <c r="BG382" i="13"/>
  <c r="BF382" i="13"/>
  <c r="T382" i="13"/>
  <c r="R382" i="13"/>
  <c r="P382" i="13"/>
  <c r="BI378" i="13"/>
  <c r="BH378" i="13"/>
  <c r="BG378" i="13"/>
  <c r="BF378" i="13"/>
  <c r="T378" i="13"/>
  <c r="R378" i="13"/>
  <c r="P378" i="13"/>
  <c r="BI374" i="13"/>
  <c r="BH374" i="13"/>
  <c r="BG374" i="13"/>
  <c r="BF374" i="13"/>
  <c r="T374" i="13"/>
  <c r="R374" i="13"/>
  <c r="P374" i="13"/>
  <c r="BI370" i="13"/>
  <c r="BH370" i="13"/>
  <c r="BG370" i="13"/>
  <c r="BF370" i="13"/>
  <c r="T370" i="13"/>
  <c r="R370" i="13"/>
  <c r="P370" i="13"/>
  <c r="BI358" i="13"/>
  <c r="BH358" i="13"/>
  <c r="BG358" i="13"/>
  <c r="BF358" i="13"/>
  <c r="T358" i="13"/>
  <c r="R358" i="13"/>
  <c r="P358" i="13"/>
  <c r="BI348" i="13"/>
  <c r="BH348" i="13"/>
  <c r="BG348" i="13"/>
  <c r="BF348" i="13"/>
  <c r="T348" i="13"/>
  <c r="R348" i="13"/>
  <c r="P348" i="13"/>
  <c r="BI338" i="13"/>
  <c r="BH338" i="13"/>
  <c r="BG338" i="13"/>
  <c r="BF338" i="13"/>
  <c r="T338" i="13"/>
  <c r="R338" i="13"/>
  <c r="P338" i="13"/>
  <c r="BI323" i="13"/>
  <c r="BH323" i="13"/>
  <c r="BG323" i="13"/>
  <c r="BF323" i="13"/>
  <c r="T323" i="13"/>
  <c r="R323" i="13"/>
  <c r="P323" i="13"/>
  <c r="BI308" i="13"/>
  <c r="BH308" i="13"/>
  <c r="BG308" i="13"/>
  <c r="BF308" i="13"/>
  <c r="T308" i="13"/>
  <c r="R308" i="13"/>
  <c r="P308" i="13"/>
  <c r="BI303" i="13"/>
  <c r="BH303" i="13"/>
  <c r="BG303" i="13"/>
  <c r="BF303" i="13"/>
  <c r="T303" i="13"/>
  <c r="R303" i="13"/>
  <c r="P303" i="13"/>
  <c r="BI299" i="13"/>
  <c r="BH299" i="13"/>
  <c r="BG299" i="13"/>
  <c r="BF299" i="13"/>
  <c r="T299" i="13"/>
  <c r="R299" i="13"/>
  <c r="P299" i="13"/>
  <c r="BI295" i="13"/>
  <c r="BH295" i="13"/>
  <c r="BG295" i="13"/>
  <c r="BF295" i="13"/>
  <c r="T295" i="13"/>
  <c r="R295" i="13"/>
  <c r="P295" i="13"/>
  <c r="BI291" i="13"/>
  <c r="BH291" i="13"/>
  <c r="BG291" i="13"/>
  <c r="BF291" i="13"/>
  <c r="T291" i="13"/>
  <c r="R291" i="13"/>
  <c r="P291" i="13"/>
  <c r="BI287" i="13"/>
  <c r="BH287" i="13"/>
  <c r="BG287" i="13"/>
  <c r="BF287" i="13"/>
  <c r="T287" i="13"/>
  <c r="R287" i="13"/>
  <c r="P287" i="13"/>
  <c r="BI283" i="13"/>
  <c r="BH283" i="13"/>
  <c r="BG283" i="13"/>
  <c r="BF283" i="13"/>
  <c r="T283" i="13"/>
  <c r="R283" i="13"/>
  <c r="P283" i="13"/>
  <c r="BI279" i="13"/>
  <c r="BH279" i="13"/>
  <c r="BG279" i="13"/>
  <c r="BF279" i="13"/>
  <c r="T279" i="13"/>
  <c r="R279" i="13"/>
  <c r="P279" i="13"/>
  <c r="BI275" i="13"/>
  <c r="BH275" i="13"/>
  <c r="BG275" i="13"/>
  <c r="BF275" i="13"/>
  <c r="T275" i="13"/>
  <c r="R275" i="13"/>
  <c r="P275" i="13"/>
  <c r="BI271" i="13"/>
  <c r="BH271" i="13"/>
  <c r="BG271" i="13"/>
  <c r="BF271" i="13"/>
  <c r="T271" i="13"/>
  <c r="R271" i="13"/>
  <c r="P271" i="13"/>
  <c r="BI267" i="13"/>
  <c r="BH267" i="13"/>
  <c r="BG267" i="13"/>
  <c r="BF267" i="13"/>
  <c r="T267" i="13"/>
  <c r="R267" i="13"/>
  <c r="P267" i="13"/>
  <c r="BI263" i="13"/>
  <c r="BH263" i="13"/>
  <c r="BG263" i="13"/>
  <c r="BF263" i="13"/>
  <c r="T263" i="13"/>
  <c r="R263" i="13"/>
  <c r="P263" i="13"/>
  <c r="BI251" i="13"/>
  <c r="BH251" i="13"/>
  <c r="BG251" i="13"/>
  <c r="BF251" i="13"/>
  <c r="T251" i="13"/>
  <c r="R251" i="13"/>
  <c r="P251" i="13"/>
  <c r="BI239" i="13"/>
  <c r="BH239" i="13"/>
  <c r="BG239" i="13"/>
  <c r="BF239" i="13"/>
  <c r="T239" i="13"/>
  <c r="R239" i="13"/>
  <c r="P239" i="13"/>
  <c r="BI227" i="13"/>
  <c r="BH227" i="13"/>
  <c r="BG227" i="13"/>
  <c r="BF227" i="13"/>
  <c r="T227" i="13"/>
  <c r="R227" i="13"/>
  <c r="P227" i="13"/>
  <c r="BI215" i="13"/>
  <c r="BH215" i="13"/>
  <c r="BG215" i="13"/>
  <c r="BF215" i="13"/>
  <c r="T215" i="13"/>
  <c r="R215" i="13"/>
  <c r="P215" i="13"/>
  <c r="BI203" i="13"/>
  <c r="BH203" i="13"/>
  <c r="BG203" i="13"/>
  <c r="BF203" i="13"/>
  <c r="T203" i="13"/>
  <c r="R203" i="13"/>
  <c r="P203" i="13"/>
  <c r="BI196" i="13"/>
  <c r="BH196" i="13"/>
  <c r="BG196" i="13"/>
  <c r="BF196" i="13"/>
  <c r="T196" i="13"/>
  <c r="R196" i="13"/>
  <c r="P196" i="13"/>
  <c r="BI191" i="13"/>
  <c r="BH191" i="13"/>
  <c r="BG191" i="13"/>
  <c r="BF191" i="13"/>
  <c r="T191" i="13"/>
  <c r="T190" i="13"/>
  <c r="R191" i="13"/>
  <c r="R190" i="13"/>
  <c r="P191" i="13"/>
  <c r="P190" i="13"/>
  <c r="BI175" i="13"/>
  <c r="BH175" i="13"/>
  <c r="BG175" i="13"/>
  <c r="BF175" i="13"/>
  <c r="T175" i="13"/>
  <c r="R175" i="13"/>
  <c r="P175" i="13"/>
  <c r="BI160" i="13"/>
  <c r="BH160" i="13"/>
  <c r="BG160" i="13"/>
  <c r="BF160" i="13"/>
  <c r="T160" i="13"/>
  <c r="R160" i="13"/>
  <c r="P160" i="13"/>
  <c r="BI155" i="13"/>
  <c r="BH155" i="13"/>
  <c r="BG155" i="13"/>
  <c r="BF155" i="13"/>
  <c r="T155" i="13"/>
  <c r="R155" i="13"/>
  <c r="P155" i="13"/>
  <c r="BI150" i="13"/>
  <c r="BH150" i="13"/>
  <c r="BG150" i="13"/>
  <c r="BF150" i="13"/>
  <c r="T150" i="13"/>
  <c r="R150" i="13"/>
  <c r="P150" i="13"/>
  <c r="BI145" i="13"/>
  <c r="BH145" i="13"/>
  <c r="BG145" i="13"/>
  <c r="BF145" i="13"/>
  <c r="T145" i="13"/>
  <c r="R145" i="13"/>
  <c r="P145" i="13"/>
  <c r="BI140" i="13"/>
  <c r="BH140" i="13"/>
  <c r="BG140" i="13"/>
  <c r="BF140" i="13"/>
  <c r="T140" i="13"/>
  <c r="R140" i="13"/>
  <c r="P140" i="13"/>
  <c r="BI136" i="13"/>
  <c r="BH136" i="13"/>
  <c r="BG136" i="13"/>
  <c r="BF136" i="13"/>
  <c r="T136" i="13"/>
  <c r="R136" i="13"/>
  <c r="P136" i="13"/>
  <c r="BI132" i="13"/>
  <c r="BH132" i="13"/>
  <c r="BG132" i="13"/>
  <c r="BF132" i="13"/>
  <c r="T132" i="13"/>
  <c r="R132" i="13"/>
  <c r="P132" i="13"/>
  <c r="BI128" i="13"/>
  <c r="BH128" i="13"/>
  <c r="BG128" i="13"/>
  <c r="BF128" i="13"/>
  <c r="T128" i="13"/>
  <c r="R128" i="13"/>
  <c r="P128" i="13"/>
  <c r="BI124" i="13"/>
  <c r="BH124" i="13"/>
  <c r="BG124" i="13"/>
  <c r="BF124" i="13"/>
  <c r="T124" i="13"/>
  <c r="R124" i="13"/>
  <c r="P124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2" i="13"/>
  <c r="BH112" i="13"/>
  <c r="BG112" i="13"/>
  <c r="BF112" i="13"/>
  <c r="T112" i="13"/>
  <c r="R112" i="13"/>
  <c r="P112" i="13"/>
  <c r="BI107" i="13"/>
  <c r="BH107" i="13"/>
  <c r="BG107" i="13"/>
  <c r="BF107" i="13"/>
  <c r="T107" i="13"/>
  <c r="R107" i="13"/>
  <c r="P107" i="13"/>
  <c r="BI103" i="13"/>
  <c r="BH103" i="13"/>
  <c r="BG103" i="13"/>
  <c r="BF103" i="13"/>
  <c r="T103" i="13"/>
  <c r="R103" i="13"/>
  <c r="P103" i="13"/>
  <c r="BI99" i="13"/>
  <c r="BH99" i="13"/>
  <c r="BG99" i="13"/>
  <c r="BF99" i="13"/>
  <c r="T99" i="13"/>
  <c r="R99" i="13"/>
  <c r="P99" i="13"/>
  <c r="BI95" i="13"/>
  <c r="BH95" i="13"/>
  <c r="BG95" i="13"/>
  <c r="BF95" i="13"/>
  <c r="T95" i="13"/>
  <c r="R95" i="13"/>
  <c r="P95" i="13"/>
  <c r="BI91" i="13"/>
  <c r="BH91" i="13"/>
  <c r="BG91" i="13"/>
  <c r="BF91" i="13"/>
  <c r="T91" i="13"/>
  <c r="R91" i="13"/>
  <c r="P91" i="13"/>
  <c r="J85" i="13"/>
  <c r="J84" i="13"/>
  <c r="F84" i="13"/>
  <c r="F82" i="13"/>
  <c r="E80" i="13"/>
  <c r="J55" i="13"/>
  <c r="J54" i="13"/>
  <c r="F54" i="13"/>
  <c r="F52" i="13"/>
  <c r="E50" i="13"/>
  <c r="J18" i="13"/>
  <c r="E18" i="13"/>
  <c r="F85" i="13" s="1"/>
  <c r="J17" i="13"/>
  <c r="J12" i="13"/>
  <c r="J82" i="13"/>
  <c r="E7" i="13"/>
  <c r="E78" i="13"/>
  <c r="J39" i="12"/>
  <c r="J38" i="12"/>
  <c r="AY69" i="1"/>
  <c r="J37" i="12"/>
  <c r="AX69" i="1"/>
  <c r="BI282" i="12"/>
  <c r="BH282" i="12"/>
  <c r="BG282" i="12"/>
  <c r="BF282" i="12"/>
  <c r="T282" i="12"/>
  <c r="T281" i="12" s="1"/>
  <c r="R282" i="12"/>
  <c r="R281" i="12" s="1"/>
  <c r="P282" i="12"/>
  <c r="P281" i="12"/>
  <c r="BI279" i="12"/>
  <c r="BH279" i="12"/>
  <c r="BG279" i="12"/>
  <c r="BF279" i="12"/>
  <c r="T279" i="12"/>
  <c r="R279" i="12"/>
  <c r="P279" i="12"/>
  <c r="BI277" i="12"/>
  <c r="BH277" i="12"/>
  <c r="BG277" i="12"/>
  <c r="BF277" i="12"/>
  <c r="T277" i="12"/>
  <c r="R277" i="12"/>
  <c r="P277" i="12"/>
  <c r="BI275" i="12"/>
  <c r="BH275" i="12"/>
  <c r="BG275" i="12"/>
  <c r="BF275" i="12"/>
  <c r="T275" i="12"/>
  <c r="R275" i="12"/>
  <c r="P275" i="12"/>
  <c r="BI273" i="12"/>
  <c r="BH273" i="12"/>
  <c r="BG273" i="12"/>
  <c r="BF273" i="12"/>
  <c r="T273" i="12"/>
  <c r="R273" i="12"/>
  <c r="P273" i="12"/>
  <c r="BI270" i="12"/>
  <c r="BH270" i="12"/>
  <c r="BG270" i="12"/>
  <c r="BF270" i="12"/>
  <c r="T270" i="12"/>
  <c r="R270" i="12"/>
  <c r="P270" i="12"/>
  <c r="BI268" i="12"/>
  <c r="BH268" i="12"/>
  <c r="BG268" i="12"/>
  <c r="BF268" i="12"/>
  <c r="T268" i="12"/>
  <c r="R268" i="12"/>
  <c r="P268" i="12"/>
  <c r="BI264" i="12"/>
  <c r="BH264" i="12"/>
  <c r="BG264" i="12"/>
  <c r="BF264" i="12"/>
  <c r="T264" i="12"/>
  <c r="R264" i="12"/>
  <c r="P264" i="12"/>
  <c r="BI260" i="12"/>
  <c r="BH260" i="12"/>
  <c r="BG260" i="12"/>
  <c r="BF260" i="12"/>
  <c r="T260" i="12"/>
  <c r="R260" i="12"/>
  <c r="P260" i="12"/>
  <c r="BI254" i="12"/>
  <c r="BH254" i="12"/>
  <c r="BG254" i="12"/>
  <c r="BF254" i="12"/>
  <c r="T254" i="12"/>
  <c r="R254" i="12"/>
  <c r="P254" i="12"/>
  <c r="BI253" i="12"/>
  <c r="BH253" i="12"/>
  <c r="BG253" i="12"/>
  <c r="BF253" i="12"/>
  <c r="T253" i="12"/>
  <c r="R253" i="12"/>
  <c r="P253" i="12"/>
  <c r="BI252" i="12"/>
  <c r="BH252" i="12"/>
  <c r="BG252" i="12"/>
  <c r="BF252" i="12"/>
  <c r="T252" i="12"/>
  <c r="R252" i="12"/>
  <c r="P252" i="12"/>
  <c r="BI251" i="12"/>
  <c r="BH251" i="12"/>
  <c r="BG251" i="12"/>
  <c r="BF251" i="12"/>
  <c r="T251" i="12"/>
  <c r="R251" i="12"/>
  <c r="P251" i="12"/>
  <c r="BI250" i="12"/>
  <c r="BH250" i="12"/>
  <c r="BG250" i="12"/>
  <c r="BF250" i="12"/>
  <c r="T250" i="12"/>
  <c r="R250" i="12"/>
  <c r="P250" i="12"/>
  <c r="BI249" i="12"/>
  <c r="BH249" i="12"/>
  <c r="BG249" i="12"/>
  <c r="BF249" i="12"/>
  <c r="T249" i="12"/>
  <c r="R249" i="12"/>
  <c r="P249" i="12"/>
  <c r="BI248" i="12"/>
  <c r="BH248" i="12"/>
  <c r="BG248" i="12"/>
  <c r="BF248" i="12"/>
  <c r="T248" i="12"/>
  <c r="R248" i="12"/>
  <c r="P248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6" i="12"/>
  <c r="BH236" i="12"/>
  <c r="BG236" i="12"/>
  <c r="BF236" i="12"/>
  <c r="T236" i="12"/>
  <c r="R236" i="12"/>
  <c r="P236" i="12"/>
  <c r="BI235" i="12"/>
  <c r="BH235" i="12"/>
  <c r="BG235" i="12"/>
  <c r="BF235" i="12"/>
  <c r="T235" i="12"/>
  <c r="R235" i="12"/>
  <c r="P235" i="12"/>
  <c r="BI230" i="12"/>
  <c r="BH230" i="12"/>
  <c r="BG230" i="12"/>
  <c r="BF230" i="12"/>
  <c r="T230" i="12"/>
  <c r="R230" i="12"/>
  <c r="P230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7" i="12"/>
  <c r="BH227" i="12"/>
  <c r="BG227" i="12"/>
  <c r="BF227" i="12"/>
  <c r="T227" i="12"/>
  <c r="R227" i="12"/>
  <c r="P227" i="12"/>
  <c r="BI226" i="12"/>
  <c r="BH226" i="12"/>
  <c r="BG226" i="12"/>
  <c r="BF226" i="12"/>
  <c r="T226" i="12"/>
  <c r="R226" i="12"/>
  <c r="P226" i="12"/>
  <c r="BI225" i="12"/>
  <c r="BH225" i="12"/>
  <c r="BG225" i="12"/>
  <c r="BF225" i="12"/>
  <c r="T225" i="12"/>
  <c r="R225" i="12"/>
  <c r="P225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4" i="12"/>
  <c r="BH214" i="12"/>
  <c r="BG214" i="12"/>
  <c r="BF214" i="12"/>
  <c r="T214" i="12"/>
  <c r="R214" i="12"/>
  <c r="P214" i="12"/>
  <c r="BI204" i="12"/>
  <c r="BH204" i="12"/>
  <c r="BG204" i="12"/>
  <c r="BF204" i="12"/>
  <c r="T204" i="12"/>
  <c r="R204" i="12"/>
  <c r="P204" i="12"/>
  <c r="BI203" i="12"/>
  <c r="BH203" i="12"/>
  <c r="BG203" i="12"/>
  <c r="BF203" i="12"/>
  <c r="T203" i="12"/>
  <c r="R203" i="12"/>
  <c r="P203" i="12"/>
  <c r="BI198" i="12"/>
  <c r="BH198" i="12"/>
  <c r="BG198" i="12"/>
  <c r="BF198" i="12"/>
  <c r="T198" i="12"/>
  <c r="R198" i="12"/>
  <c r="P198" i="12"/>
  <c r="BI191" i="12"/>
  <c r="BH191" i="12"/>
  <c r="BG191" i="12"/>
  <c r="BF191" i="12"/>
  <c r="T191" i="12"/>
  <c r="R191" i="12"/>
  <c r="P191" i="12"/>
  <c r="BI188" i="12"/>
  <c r="BH188" i="12"/>
  <c r="BG188" i="12"/>
  <c r="BF188" i="12"/>
  <c r="T188" i="12"/>
  <c r="R188" i="12"/>
  <c r="P188" i="12"/>
  <c r="BI184" i="12"/>
  <c r="BH184" i="12"/>
  <c r="BG184" i="12"/>
  <c r="BF184" i="12"/>
  <c r="T184" i="12"/>
  <c r="R184" i="12"/>
  <c r="P184" i="12"/>
  <c r="BI181" i="12"/>
  <c r="BH181" i="12"/>
  <c r="BG181" i="12"/>
  <c r="BF181" i="12"/>
  <c r="T181" i="12"/>
  <c r="R181" i="12"/>
  <c r="P181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67" i="12"/>
  <c r="BH167" i="12"/>
  <c r="BG167" i="12"/>
  <c r="BF167" i="12"/>
  <c r="T167" i="12"/>
  <c r="R167" i="12"/>
  <c r="P167" i="12"/>
  <c r="BI166" i="12"/>
  <c r="BH166" i="12"/>
  <c r="BG166" i="12"/>
  <c r="BF166" i="12"/>
  <c r="T166" i="12"/>
  <c r="R166" i="12"/>
  <c r="P166" i="12"/>
  <c r="BI162" i="12"/>
  <c r="BH162" i="12"/>
  <c r="BG162" i="12"/>
  <c r="BF162" i="12"/>
  <c r="T162" i="12"/>
  <c r="R162" i="12"/>
  <c r="P162" i="12"/>
  <c r="BI158" i="12"/>
  <c r="BH158" i="12"/>
  <c r="BG158" i="12"/>
  <c r="BF158" i="12"/>
  <c r="T158" i="12"/>
  <c r="R158" i="12"/>
  <c r="P158" i="12"/>
  <c r="BI154" i="12"/>
  <c r="BH154" i="12"/>
  <c r="BG154" i="12"/>
  <c r="BF154" i="12"/>
  <c r="T154" i="12"/>
  <c r="T153" i="12"/>
  <c r="R154" i="12"/>
  <c r="R153" i="12"/>
  <c r="P154" i="12"/>
  <c r="P153" i="12" s="1"/>
  <c r="BI150" i="12"/>
  <c r="BH150" i="12"/>
  <c r="BG150" i="12"/>
  <c r="BF150" i="12"/>
  <c r="T150" i="12"/>
  <c r="R150" i="12"/>
  <c r="P150" i="12"/>
  <c r="BI149" i="12"/>
  <c r="BH149" i="12"/>
  <c r="BG149" i="12"/>
  <c r="BF149" i="12"/>
  <c r="T149" i="12"/>
  <c r="R149" i="12"/>
  <c r="P149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37" i="12"/>
  <c r="BH137" i="12"/>
  <c r="BG137" i="12"/>
  <c r="BF137" i="12"/>
  <c r="T137" i="12"/>
  <c r="R137" i="12"/>
  <c r="P137" i="12"/>
  <c r="BI133" i="12"/>
  <c r="BH133" i="12"/>
  <c r="BG133" i="12"/>
  <c r="BF133" i="12"/>
  <c r="T133" i="12"/>
  <c r="R133" i="12"/>
  <c r="P133" i="12"/>
  <c r="BI129" i="12"/>
  <c r="BH129" i="12"/>
  <c r="BG129" i="12"/>
  <c r="BF129" i="12"/>
  <c r="T129" i="12"/>
  <c r="R129" i="12"/>
  <c r="P129" i="12"/>
  <c r="BI125" i="12"/>
  <c r="BH125" i="12"/>
  <c r="BG125" i="12"/>
  <c r="BF125" i="12"/>
  <c r="T125" i="12"/>
  <c r="R125" i="12"/>
  <c r="P125" i="12"/>
  <c r="BI119" i="12"/>
  <c r="BH119" i="12"/>
  <c r="BG119" i="12"/>
  <c r="BF119" i="12"/>
  <c r="T119" i="12"/>
  <c r="R119" i="12"/>
  <c r="P119" i="12"/>
  <c r="BI115" i="12"/>
  <c r="BH115" i="12"/>
  <c r="BG115" i="12"/>
  <c r="BF115" i="12"/>
  <c r="T115" i="12"/>
  <c r="R115" i="12"/>
  <c r="P115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3" i="12"/>
  <c r="BH103" i="12"/>
  <c r="BG103" i="12"/>
  <c r="BF103" i="12"/>
  <c r="T103" i="12"/>
  <c r="R103" i="12"/>
  <c r="P103" i="12"/>
  <c r="BI95" i="12"/>
  <c r="BH95" i="12"/>
  <c r="BG95" i="12"/>
  <c r="BF95" i="12"/>
  <c r="T95" i="12"/>
  <c r="R95" i="12"/>
  <c r="P95" i="12"/>
  <c r="J89" i="12"/>
  <c r="J88" i="12"/>
  <c r="F88" i="12"/>
  <c r="F86" i="12"/>
  <c r="E84" i="12"/>
  <c r="J59" i="12"/>
  <c r="J58" i="12"/>
  <c r="F58" i="12"/>
  <c r="F56" i="12"/>
  <c r="E54" i="12"/>
  <c r="J20" i="12"/>
  <c r="E20" i="12"/>
  <c r="F89" i="12"/>
  <c r="J19" i="12"/>
  <c r="J14" i="12"/>
  <c r="J86" i="12" s="1"/>
  <c r="E7" i="12"/>
  <c r="E50" i="12"/>
  <c r="J37" i="11"/>
  <c r="J36" i="11"/>
  <c r="AY68" i="1" s="1"/>
  <c r="J35" i="11"/>
  <c r="AX68" i="1"/>
  <c r="BI1869" i="11"/>
  <c r="BH1869" i="11"/>
  <c r="BG1869" i="11"/>
  <c r="BF1869" i="11"/>
  <c r="T1869" i="11"/>
  <c r="R1869" i="11"/>
  <c r="P1869" i="11"/>
  <c r="BI1865" i="11"/>
  <c r="BH1865" i="11"/>
  <c r="BG1865" i="11"/>
  <c r="BF1865" i="11"/>
  <c r="T1865" i="11"/>
  <c r="R1865" i="11"/>
  <c r="P1865" i="11"/>
  <c r="BI1861" i="11"/>
  <c r="BH1861" i="11"/>
  <c r="BG1861" i="11"/>
  <c r="BF1861" i="11"/>
  <c r="T1861" i="11"/>
  <c r="R1861" i="11"/>
  <c r="P1861" i="11"/>
  <c r="BI1857" i="11"/>
  <c r="BH1857" i="11"/>
  <c r="BG1857" i="11"/>
  <c r="BF1857" i="11"/>
  <c r="T1857" i="11"/>
  <c r="R1857" i="11"/>
  <c r="P1857" i="11"/>
  <c r="BI1846" i="11"/>
  <c r="BH1846" i="11"/>
  <c r="BG1846" i="11"/>
  <c r="BF1846" i="11"/>
  <c r="T1846" i="11"/>
  <c r="R1846" i="11"/>
  <c r="P1846" i="11"/>
  <c r="BI1835" i="11"/>
  <c r="BH1835" i="11"/>
  <c r="BG1835" i="11"/>
  <c r="BF1835" i="11"/>
  <c r="T1835" i="11"/>
  <c r="R1835" i="11"/>
  <c r="P1835" i="11"/>
  <c r="BI1831" i="11"/>
  <c r="BH1831" i="11"/>
  <c r="BG1831" i="11"/>
  <c r="BF1831" i="11"/>
  <c r="T1831" i="11"/>
  <c r="R1831" i="11"/>
  <c r="P1831" i="11"/>
  <c r="BI1827" i="11"/>
  <c r="BH1827" i="11"/>
  <c r="BG1827" i="11"/>
  <c r="BF1827" i="11"/>
  <c r="T1827" i="11"/>
  <c r="R1827" i="11"/>
  <c r="P1827" i="11"/>
  <c r="BI1822" i="11"/>
  <c r="BH1822" i="11"/>
  <c r="BG1822" i="11"/>
  <c r="BF1822" i="11"/>
  <c r="T1822" i="11"/>
  <c r="R1822" i="11"/>
  <c r="P1822" i="11"/>
  <c r="BI1817" i="11"/>
  <c r="BH1817" i="11"/>
  <c r="BG1817" i="11"/>
  <c r="BF1817" i="11"/>
  <c r="T1817" i="11"/>
  <c r="R1817" i="11"/>
  <c r="P1817" i="11"/>
  <c r="BI1812" i="11"/>
  <c r="BH1812" i="11"/>
  <c r="BG1812" i="11"/>
  <c r="BF1812" i="11"/>
  <c r="T1812" i="11"/>
  <c r="R1812" i="11"/>
  <c r="P1812" i="11"/>
  <c r="BI1805" i="11"/>
  <c r="BH1805" i="11"/>
  <c r="BG1805" i="11"/>
  <c r="BF1805" i="11"/>
  <c r="T1805" i="11"/>
  <c r="R1805" i="11"/>
  <c r="P1805" i="11"/>
  <c r="BI1798" i="11"/>
  <c r="BH1798" i="11"/>
  <c r="BG1798" i="11"/>
  <c r="BF1798" i="11"/>
  <c r="T1798" i="11"/>
  <c r="R1798" i="11"/>
  <c r="P1798" i="11"/>
  <c r="BI1789" i="11"/>
  <c r="BH1789" i="11"/>
  <c r="BG1789" i="11"/>
  <c r="BF1789" i="11"/>
  <c r="T1789" i="11"/>
  <c r="R1789" i="11"/>
  <c r="P1789" i="11"/>
  <c r="BI1780" i="11"/>
  <c r="BH1780" i="11"/>
  <c r="BG1780" i="11"/>
  <c r="BF1780" i="11"/>
  <c r="T1780" i="11"/>
  <c r="R1780" i="11"/>
  <c r="P1780" i="11"/>
  <c r="BI1776" i="11"/>
  <c r="BH1776" i="11"/>
  <c r="BG1776" i="11"/>
  <c r="BF1776" i="11"/>
  <c r="T1776" i="11"/>
  <c r="R1776" i="11"/>
  <c r="P1776" i="11"/>
  <c r="BI1772" i="11"/>
  <c r="BH1772" i="11"/>
  <c r="BG1772" i="11"/>
  <c r="BF1772" i="11"/>
  <c r="T1772" i="11"/>
  <c r="R1772" i="11"/>
  <c r="P1772" i="11"/>
  <c r="BI1768" i="11"/>
  <c r="BH1768" i="11"/>
  <c r="BG1768" i="11"/>
  <c r="BF1768" i="11"/>
  <c r="T1768" i="11"/>
  <c r="R1768" i="11"/>
  <c r="P1768" i="11"/>
  <c r="BI1764" i="11"/>
  <c r="BH1764" i="11"/>
  <c r="BG1764" i="11"/>
  <c r="BF1764" i="11"/>
  <c r="T1764" i="11"/>
  <c r="R1764" i="11"/>
  <c r="P1764" i="11"/>
  <c r="BI1753" i="11"/>
  <c r="BH1753" i="11"/>
  <c r="BG1753" i="11"/>
  <c r="BF1753" i="11"/>
  <c r="T1753" i="11"/>
  <c r="R1753" i="11"/>
  <c r="P1753" i="11"/>
  <c r="BI1749" i="11"/>
  <c r="BH1749" i="11"/>
  <c r="BG1749" i="11"/>
  <c r="BF1749" i="11"/>
  <c r="T1749" i="11"/>
  <c r="R1749" i="11"/>
  <c r="P1749" i="11"/>
  <c r="BI1745" i="11"/>
  <c r="BH1745" i="11"/>
  <c r="BG1745" i="11"/>
  <c r="BF1745" i="11"/>
  <c r="T1745" i="11"/>
  <c r="R1745" i="11"/>
  <c r="P1745" i="11"/>
  <c r="BI1741" i="11"/>
  <c r="BH1741" i="11"/>
  <c r="BG1741" i="11"/>
  <c r="BF1741" i="11"/>
  <c r="T1741" i="11"/>
  <c r="R1741" i="11"/>
  <c r="P1741" i="11"/>
  <c r="BI1737" i="11"/>
  <c r="BH1737" i="11"/>
  <c r="BG1737" i="11"/>
  <c r="BF1737" i="11"/>
  <c r="T1737" i="11"/>
  <c r="R1737" i="11"/>
  <c r="P1737" i="11"/>
  <c r="BI1726" i="11"/>
  <c r="BH1726" i="11"/>
  <c r="BG1726" i="11"/>
  <c r="BF1726" i="11"/>
  <c r="T1726" i="11"/>
  <c r="R1726" i="11"/>
  <c r="P1726" i="11"/>
  <c r="BI1715" i="11"/>
  <c r="BH1715" i="11"/>
  <c r="BG1715" i="11"/>
  <c r="BF1715" i="11"/>
  <c r="T1715" i="11"/>
  <c r="R1715" i="11"/>
  <c r="P1715" i="11"/>
  <c r="BI1711" i="11"/>
  <c r="BH1711" i="11"/>
  <c r="BG1711" i="11"/>
  <c r="BF1711" i="11"/>
  <c r="T1711" i="11"/>
  <c r="R1711" i="11"/>
  <c r="P1711" i="11"/>
  <c r="BI1704" i="11"/>
  <c r="BH1704" i="11"/>
  <c r="BG1704" i="11"/>
  <c r="BF1704" i="11"/>
  <c r="T1704" i="11"/>
  <c r="R1704" i="11"/>
  <c r="P1704" i="11"/>
  <c r="BI1700" i="11"/>
  <c r="BH1700" i="11"/>
  <c r="BG1700" i="11"/>
  <c r="BF1700" i="11"/>
  <c r="T1700" i="11"/>
  <c r="R1700" i="11"/>
  <c r="P1700" i="11"/>
  <c r="BI1695" i="11"/>
  <c r="BH1695" i="11"/>
  <c r="BG1695" i="11"/>
  <c r="BF1695" i="11"/>
  <c r="T1695" i="11"/>
  <c r="R1695" i="11"/>
  <c r="P1695" i="11"/>
  <c r="BI1684" i="11"/>
  <c r="BH1684" i="11"/>
  <c r="BG1684" i="11"/>
  <c r="BF1684" i="11"/>
  <c r="T1684" i="11"/>
  <c r="R1684" i="11"/>
  <c r="P1684" i="11"/>
  <c r="BI1680" i="11"/>
  <c r="BH1680" i="11"/>
  <c r="BG1680" i="11"/>
  <c r="BF1680" i="11"/>
  <c r="T1680" i="11"/>
  <c r="R1680" i="11"/>
  <c r="P1680" i="11"/>
  <c r="BI1673" i="11"/>
  <c r="BH1673" i="11"/>
  <c r="BG1673" i="11"/>
  <c r="BF1673" i="11"/>
  <c r="T1673" i="11"/>
  <c r="R1673" i="11"/>
  <c r="P1673" i="11"/>
  <c r="BI1665" i="11"/>
  <c r="BH1665" i="11"/>
  <c r="BG1665" i="11"/>
  <c r="BF1665" i="11"/>
  <c r="T1665" i="11"/>
  <c r="R1665" i="11"/>
  <c r="P1665" i="11"/>
  <c r="BI1650" i="11"/>
  <c r="BH1650" i="11"/>
  <c r="BG1650" i="11"/>
  <c r="BF1650" i="11"/>
  <c r="T1650" i="11"/>
  <c r="R1650" i="11"/>
  <c r="P1650" i="11"/>
  <c r="BI1637" i="11"/>
  <c r="BH1637" i="11"/>
  <c r="BG1637" i="11"/>
  <c r="BF1637" i="11"/>
  <c r="T1637" i="11"/>
  <c r="R1637" i="11"/>
  <c r="P1637" i="11"/>
  <c r="BI1622" i="11"/>
  <c r="BH1622" i="11"/>
  <c r="BG1622" i="11"/>
  <c r="BF1622" i="11"/>
  <c r="T1622" i="11"/>
  <c r="R1622" i="11"/>
  <c r="P1622" i="11"/>
  <c r="BI1607" i="11"/>
  <c r="BH1607" i="11"/>
  <c r="BG1607" i="11"/>
  <c r="BF1607" i="11"/>
  <c r="T1607" i="11"/>
  <c r="R1607" i="11"/>
  <c r="P1607" i="11"/>
  <c r="BI1602" i="11"/>
  <c r="BH1602" i="11"/>
  <c r="BG1602" i="11"/>
  <c r="BF1602" i="11"/>
  <c r="T1602" i="11"/>
  <c r="R1602" i="11"/>
  <c r="P1602" i="11"/>
  <c r="BI1598" i="11"/>
  <c r="BH1598" i="11"/>
  <c r="BG1598" i="11"/>
  <c r="BF1598" i="11"/>
  <c r="T1598" i="11"/>
  <c r="R1598" i="11"/>
  <c r="P1598" i="11"/>
  <c r="BI1594" i="11"/>
  <c r="BH1594" i="11"/>
  <c r="BG1594" i="11"/>
  <c r="BF1594" i="11"/>
  <c r="T1594" i="11"/>
  <c r="R1594" i="11"/>
  <c r="P1594" i="11"/>
  <c r="BI1590" i="11"/>
  <c r="BH1590" i="11"/>
  <c r="BG1590" i="11"/>
  <c r="BF1590" i="11"/>
  <c r="T1590" i="11"/>
  <c r="R1590" i="11"/>
  <c r="P1590" i="11"/>
  <c r="BI1586" i="11"/>
  <c r="BH1586" i="11"/>
  <c r="BG1586" i="11"/>
  <c r="BF1586" i="11"/>
  <c r="T1586" i="11"/>
  <c r="R1586" i="11"/>
  <c r="P1586" i="11"/>
  <c r="BI1582" i="11"/>
  <c r="BH1582" i="11"/>
  <c r="BG1582" i="11"/>
  <c r="BF1582" i="11"/>
  <c r="T1582" i="11"/>
  <c r="R1582" i="11"/>
  <c r="P1582" i="11"/>
  <c r="BI1578" i="11"/>
  <c r="BH1578" i="11"/>
  <c r="BG1578" i="11"/>
  <c r="BF1578" i="11"/>
  <c r="T1578" i="11"/>
  <c r="R1578" i="11"/>
  <c r="P1578" i="11"/>
  <c r="BI1574" i="11"/>
  <c r="BH1574" i="11"/>
  <c r="BG1574" i="11"/>
  <c r="BF1574" i="11"/>
  <c r="T1574" i="11"/>
  <c r="R1574" i="11"/>
  <c r="P1574" i="11"/>
  <c r="BI1570" i="11"/>
  <c r="BH1570" i="11"/>
  <c r="BG1570" i="11"/>
  <c r="BF1570" i="11"/>
  <c r="T1570" i="11"/>
  <c r="R1570" i="11"/>
  <c r="P1570" i="11"/>
  <c r="BI1566" i="11"/>
  <c r="BH1566" i="11"/>
  <c r="BG1566" i="11"/>
  <c r="BF1566" i="11"/>
  <c r="T1566" i="11"/>
  <c r="R1566" i="11"/>
  <c r="P1566" i="11"/>
  <c r="BI1562" i="11"/>
  <c r="BH1562" i="11"/>
  <c r="BG1562" i="11"/>
  <c r="BF1562" i="11"/>
  <c r="T1562" i="11"/>
  <c r="R1562" i="11"/>
  <c r="P1562" i="11"/>
  <c r="BI1558" i="11"/>
  <c r="BH1558" i="11"/>
  <c r="BG1558" i="11"/>
  <c r="BF1558" i="11"/>
  <c r="T1558" i="11"/>
  <c r="R1558" i="11"/>
  <c r="P1558" i="11"/>
  <c r="BI1554" i="11"/>
  <c r="BH1554" i="11"/>
  <c r="BG1554" i="11"/>
  <c r="BF1554" i="11"/>
  <c r="T1554" i="11"/>
  <c r="R1554" i="11"/>
  <c r="P1554" i="11"/>
  <c r="BI1550" i="11"/>
  <c r="BH1550" i="11"/>
  <c r="BG1550" i="11"/>
  <c r="BF1550" i="11"/>
  <c r="T1550" i="11"/>
  <c r="R1550" i="11"/>
  <c r="P1550" i="11"/>
  <c r="BI1546" i="11"/>
  <c r="BH1546" i="11"/>
  <c r="BG1546" i="11"/>
  <c r="BF1546" i="11"/>
  <c r="T1546" i="11"/>
  <c r="R1546" i="11"/>
  <c r="P1546" i="11"/>
  <c r="BI1541" i="11"/>
  <c r="BH1541" i="11"/>
  <c r="BG1541" i="11"/>
  <c r="BF1541" i="11"/>
  <c r="T1541" i="11"/>
  <c r="R1541" i="11"/>
  <c r="P1541" i="11"/>
  <c r="BI1536" i="11"/>
  <c r="BH1536" i="11"/>
  <c r="BG1536" i="11"/>
  <c r="BF1536" i="11"/>
  <c r="T1536" i="11"/>
  <c r="R1536" i="11"/>
  <c r="P1536" i="11"/>
  <c r="BI1531" i="11"/>
  <c r="BH1531" i="11"/>
  <c r="BG1531" i="11"/>
  <c r="BF1531" i="11"/>
  <c r="T1531" i="11"/>
  <c r="R1531" i="11"/>
  <c r="P1531" i="11"/>
  <c r="BI1527" i="11"/>
  <c r="BH1527" i="11"/>
  <c r="BG1527" i="11"/>
  <c r="BF1527" i="11"/>
  <c r="T1527" i="11"/>
  <c r="R1527" i="11"/>
  <c r="P1527" i="11"/>
  <c r="BI1524" i="11"/>
  <c r="BH1524" i="11"/>
  <c r="BG1524" i="11"/>
  <c r="BF1524" i="11"/>
  <c r="T1524" i="11"/>
  <c r="R1524" i="11"/>
  <c r="P1524" i="11"/>
  <c r="BI1521" i="11"/>
  <c r="BH1521" i="11"/>
  <c r="BG1521" i="11"/>
  <c r="BF1521" i="11"/>
  <c r="T1521" i="11"/>
  <c r="R1521" i="11"/>
  <c r="P1521" i="11"/>
  <c r="BI1516" i="11"/>
  <c r="BH1516" i="11"/>
  <c r="BG1516" i="11"/>
  <c r="BF1516" i="11"/>
  <c r="T1516" i="11"/>
  <c r="R1516" i="11"/>
  <c r="P1516" i="11"/>
  <c r="BI1511" i="11"/>
  <c r="BH1511" i="11"/>
  <c r="BG1511" i="11"/>
  <c r="BF1511" i="11"/>
  <c r="T1511" i="11"/>
  <c r="R1511" i="11"/>
  <c r="P1511" i="11"/>
  <c r="BI1506" i="11"/>
  <c r="BH1506" i="11"/>
  <c r="BG1506" i="11"/>
  <c r="BF1506" i="11"/>
  <c r="T1506" i="11"/>
  <c r="R1506" i="11"/>
  <c r="P1506" i="11"/>
  <c r="BI1501" i="11"/>
  <c r="BH1501" i="11"/>
  <c r="BG1501" i="11"/>
  <c r="BF1501" i="11"/>
  <c r="T1501" i="11"/>
  <c r="R1501" i="11"/>
  <c r="P1501" i="11"/>
  <c r="BI1496" i="11"/>
  <c r="BH1496" i="11"/>
  <c r="BG1496" i="11"/>
  <c r="BF1496" i="11"/>
  <c r="T1496" i="11"/>
  <c r="R1496" i="11"/>
  <c r="P1496" i="11"/>
  <c r="BI1491" i="11"/>
  <c r="BH1491" i="11"/>
  <c r="BG1491" i="11"/>
  <c r="BF1491" i="11"/>
  <c r="T1491" i="11"/>
  <c r="R1491" i="11"/>
  <c r="P1491" i="11"/>
  <c r="BI1488" i="11"/>
  <c r="BH1488" i="11"/>
  <c r="BG1488" i="11"/>
  <c r="BF1488" i="11"/>
  <c r="T1488" i="11"/>
  <c r="R1488" i="11"/>
  <c r="P1488" i="11"/>
  <c r="BI1485" i="11"/>
  <c r="BH1485" i="11"/>
  <c r="BG1485" i="11"/>
  <c r="BF1485" i="11"/>
  <c r="T1485" i="11"/>
  <c r="R1485" i="11"/>
  <c r="P1485" i="11"/>
  <c r="BI1480" i="11"/>
  <c r="BH1480" i="11"/>
  <c r="BG1480" i="11"/>
  <c r="BF1480" i="11"/>
  <c r="T1480" i="11"/>
  <c r="R1480" i="11"/>
  <c r="P1480" i="11"/>
  <c r="BI1475" i="11"/>
  <c r="BH1475" i="11"/>
  <c r="BG1475" i="11"/>
  <c r="BF1475" i="11"/>
  <c r="T1475" i="11"/>
  <c r="R1475" i="11"/>
  <c r="P1475" i="11"/>
  <c r="BI1470" i="11"/>
  <c r="BH1470" i="11"/>
  <c r="BG1470" i="11"/>
  <c r="BF1470" i="11"/>
  <c r="T1470" i="11"/>
  <c r="R1470" i="11"/>
  <c r="P1470" i="11"/>
  <c r="BI1467" i="11"/>
  <c r="BH1467" i="11"/>
  <c r="BG1467" i="11"/>
  <c r="BF1467" i="11"/>
  <c r="T1467" i="11"/>
  <c r="R1467" i="11"/>
  <c r="P1467" i="11"/>
  <c r="BI1464" i="11"/>
  <c r="BH1464" i="11"/>
  <c r="BG1464" i="11"/>
  <c r="BF1464" i="11"/>
  <c r="T1464" i="11"/>
  <c r="R1464" i="11"/>
  <c r="P1464" i="11"/>
  <c r="BI1461" i="11"/>
  <c r="BH1461" i="11"/>
  <c r="BG1461" i="11"/>
  <c r="BF1461" i="11"/>
  <c r="T1461" i="11"/>
  <c r="R1461" i="11"/>
  <c r="P1461" i="11"/>
  <c r="BI1458" i="11"/>
  <c r="BH1458" i="11"/>
  <c r="BG1458" i="11"/>
  <c r="BF1458" i="11"/>
  <c r="T1458" i="11"/>
  <c r="R1458" i="11"/>
  <c r="P1458" i="11"/>
  <c r="BI1453" i="11"/>
  <c r="BH1453" i="11"/>
  <c r="BG1453" i="11"/>
  <c r="BF1453" i="11"/>
  <c r="T1453" i="11"/>
  <c r="R1453" i="11"/>
  <c r="P1453" i="11"/>
  <c r="BI1449" i="11"/>
  <c r="BH1449" i="11"/>
  <c r="BG1449" i="11"/>
  <c r="BF1449" i="11"/>
  <c r="T1449" i="11"/>
  <c r="R1449" i="11"/>
  <c r="P1449" i="11"/>
  <c r="BI1444" i="11"/>
  <c r="BH1444" i="11"/>
  <c r="BG1444" i="11"/>
  <c r="BF1444" i="11"/>
  <c r="T1444" i="11"/>
  <c r="R1444" i="11"/>
  <c r="P1444" i="11"/>
  <c r="BI1439" i="11"/>
  <c r="BH1439" i="11"/>
  <c r="BG1439" i="11"/>
  <c r="BF1439" i="11"/>
  <c r="T1439" i="11"/>
  <c r="R1439" i="11"/>
  <c r="P1439" i="11"/>
  <c r="BI1434" i="11"/>
  <c r="BH1434" i="11"/>
  <c r="BG1434" i="11"/>
  <c r="BF1434" i="11"/>
  <c r="T1434" i="11"/>
  <c r="R1434" i="11"/>
  <c r="P1434" i="11"/>
  <c r="BI1430" i="11"/>
  <c r="BH1430" i="11"/>
  <c r="BG1430" i="11"/>
  <c r="BF1430" i="11"/>
  <c r="T1430" i="11"/>
  <c r="R1430" i="11"/>
  <c r="P1430" i="11"/>
  <c r="BI1423" i="11"/>
  <c r="BH1423" i="11"/>
  <c r="BG1423" i="11"/>
  <c r="BF1423" i="11"/>
  <c r="T1423" i="11"/>
  <c r="R1423" i="11"/>
  <c r="P1423" i="11"/>
  <c r="BI1416" i="11"/>
  <c r="BH1416" i="11"/>
  <c r="BG1416" i="11"/>
  <c r="BF1416" i="11"/>
  <c r="T1416" i="11"/>
  <c r="R1416" i="11"/>
  <c r="P1416" i="11"/>
  <c r="BI1401" i="11"/>
  <c r="BH1401" i="11"/>
  <c r="BG1401" i="11"/>
  <c r="BF1401" i="11"/>
  <c r="T1401" i="11"/>
  <c r="R1401" i="11"/>
  <c r="P1401" i="11"/>
  <c r="BI1386" i="11"/>
  <c r="BH1386" i="11"/>
  <c r="BG1386" i="11"/>
  <c r="BF1386" i="11"/>
  <c r="T1386" i="11"/>
  <c r="R1386" i="11"/>
  <c r="P1386" i="11"/>
  <c r="BI1367" i="11"/>
  <c r="BH1367" i="11"/>
  <c r="BG1367" i="11"/>
  <c r="BF1367" i="11"/>
  <c r="T1367" i="11"/>
  <c r="R1367" i="11"/>
  <c r="P1367" i="11"/>
  <c r="BI1348" i="11"/>
  <c r="BH1348" i="11"/>
  <c r="BG1348" i="11"/>
  <c r="BF1348" i="11"/>
  <c r="T1348" i="11"/>
  <c r="R1348" i="11"/>
  <c r="P1348" i="11"/>
  <c r="BI1344" i="11"/>
  <c r="BH1344" i="11"/>
  <c r="BG1344" i="11"/>
  <c r="BF1344" i="11"/>
  <c r="T1344" i="11"/>
  <c r="R1344" i="11"/>
  <c r="P1344" i="11"/>
  <c r="BI1333" i="11"/>
  <c r="BH1333" i="11"/>
  <c r="BG1333" i="11"/>
  <c r="BF1333" i="11"/>
  <c r="T1333" i="11"/>
  <c r="R1333" i="11"/>
  <c r="P1333" i="11"/>
  <c r="BI1324" i="11"/>
  <c r="BH1324" i="11"/>
  <c r="BG1324" i="11"/>
  <c r="BF1324" i="11"/>
  <c r="T1324" i="11"/>
  <c r="R1324" i="11"/>
  <c r="P1324" i="11"/>
  <c r="BI1313" i="11"/>
  <c r="BH1313" i="11"/>
  <c r="BG1313" i="11"/>
  <c r="BF1313" i="11"/>
  <c r="T1313" i="11"/>
  <c r="R1313" i="11"/>
  <c r="P1313" i="11"/>
  <c r="BI1302" i="11"/>
  <c r="BH1302" i="11"/>
  <c r="BG1302" i="11"/>
  <c r="BF1302" i="11"/>
  <c r="T1302" i="11"/>
  <c r="R1302" i="11"/>
  <c r="P1302" i="11"/>
  <c r="BI1299" i="11"/>
  <c r="BH1299" i="11"/>
  <c r="BG1299" i="11"/>
  <c r="BF1299" i="11"/>
  <c r="T1299" i="11"/>
  <c r="R1299" i="11"/>
  <c r="P1299" i="11"/>
  <c r="BI1292" i="11"/>
  <c r="BH1292" i="11"/>
  <c r="BG1292" i="11"/>
  <c r="BF1292" i="11"/>
  <c r="T1292" i="11"/>
  <c r="R1292" i="11"/>
  <c r="P1292" i="11"/>
  <c r="BI1285" i="11"/>
  <c r="BH1285" i="11"/>
  <c r="BG1285" i="11"/>
  <c r="BF1285" i="11"/>
  <c r="T1285" i="11"/>
  <c r="R1285" i="11"/>
  <c r="P1285" i="11"/>
  <c r="BI1266" i="11"/>
  <c r="BH1266" i="11"/>
  <c r="BG1266" i="11"/>
  <c r="BF1266" i="11"/>
  <c r="T1266" i="11"/>
  <c r="R1266" i="11"/>
  <c r="P1266" i="11"/>
  <c r="BI1247" i="11"/>
  <c r="BH1247" i="11"/>
  <c r="BG1247" i="11"/>
  <c r="BF1247" i="11"/>
  <c r="T1247" i="11"/>
  <c r="R1247" i="11"/>
  <c r="P1247" i="11"/>
  <c r="BI1243" i="11"/>
  <c r="BH1243" i="11"/>
  <c r="BG1243" i="11"/>
  <c r="BF1243" i="11"/>
  <c r="T1243" i="11"/>
  <c r="R1243" i="11"/>
  <c r="P1243" i="11"/>
  <c r="BI1222" i="11"/>
  <c r="BH1222" i="11"/>
  <c r="BG1222" i="11"/>
  <c r="BF1222" i="11"/>
  <c r="T1222" i="11"/>
  <c r="R1222" i="11"/>
  <c r="P1222" i="11"/>
  <c r="BI1201" i="11"/>
  <c r="BH1201" i="11"/>
  <c r="BG1201" i="11"/>
  <c r="BF1201" i="11"/>
  <c r="T1201" i="11"/>
  <c r="R1201" i="11"/>
  <c r="P1201" i="11"/>
  <c r="BI1197" i="11"/>
  <c r="BH1197" i="11"/>
  <c r="BG1197" i="11"/>
  <c r="BF1197" i="11"/>
  <c r="T1197" i="11"/>
  <c r="R1197" i="11"/>
  <c r="P1197" i="11"/>
  <c r="BI1190" i="11"/>
  <c r="BH1190" i="11"/>
  <c r="BG1190" i="11"/>
  <c r="BF1190" i="11"/>
  <c r="T1190" i="11"/>
  <c r="R1190" i="11"/>
  <c r="P1190" i="11"/>
  <c r="BI1169" i="11"/>
  <c r="BH1169" i="11"/>
  <c r="BG1169" i="11"/>
  <c r="BF1169" i="11"/>
  <c r="T1169" i="11"/>
  <c r="R1169" i="11"/>
  <c r="P1169" i="11"/>
  <c r="BI1148" i="11"/>
  <c r="BH1148" i="11"/>
  <c r="BG1148" i="11"/>
  <c r="BF1148" i="11"/>
  <c r="T1148" i="11"/>
  <c r="R1148" i="11"/>
  <c r="P1148" i="11"/>
  <c r="BI1141" i="11"/>
  <c r="BH1141" i="11"/>
  <c r="BG1141" i="11"/>
  <c r="BF1141" i="11"/>
  <c r="T1141" i="11"/>
  <c r="R1141" i="11"/>
  <c r="P1141" i="11"/>
  <c r="BI1134" i="11"/>
  <c r="BH1134" i="11"/>
  <c r="BG1134" i="11"/>
  <c r="BF1134" i="11"/>
  <c r="T1134" i="11"/>
  <c r="R1134" i="11"/>
  <c r="P1134" i="11"/>
  <c r="BI1117" i="11"/>
  <c r="BH1117" i="11"/>
  <c r="BG1117" i="11"/>
  <c r="BF1117" i="11"/>
  <c r="T1117" i="11"/>
  <c r="R1117" i="11"/>
  <c r="P1117" i="11"/>
  <c r="BI1110" i="11"/>
  <c r="BH1110" i="11"/>
  <c r="BG1110" i="11"/>
  <c r="BF1110" i="11"/>
  <c r="T1110" i="11"/>
  <c r="R1110" i="11"/>
  <c r="P1110" i="11"/>
  <c r="BI1093" i="11"/>
  <c r="BH1093" i="11"/>
  <c r="BG1093" i="11"/>
  <c r="BF1093" i="11"/>
  <c r="T1093" i="11"/>
  <c r="R1093" i="11"/>
  <c r="P1093" i="11"/>
  <c r="BI1089" i="11"/>
  <c r="BH1089" i="11"/>
  <c r="BG1089" i="11"/>
  <c r="BF1089" i="11"/>
  <c r="T1089" i="11"/>
  <c r="R1089" i="11"/>
  <c r="P1089" i="11"/>
  <c r="BI1085" i="11"/>
  <c r="BH1085" i="11"/>
  <c r="BG1085" i="11"/>
  <c r="BF1085" i="11"/>
  <c r="T1085" i="11"/>
  <c r="R1085" i="11"/>
  <c r="P1085" i="11"/>
  <c r="BI1066" i="11"/>
  <c r="BH1066" i="11"/>
  <c r="BG1066" i="11"/>
  <c r="BF1066" i="11"/>
  <c r="T1066" i="11"/>
  <c r="R1066" i="11"/>
  <c r="P1066" i="11"/>
  <c r="BI1047" i="11"/>
  <c r="BH1047" i="11"/>
  <c r="BG1047" i="11"/>
  <c r="BF1047" i="11"/>
  <c r="T1047" i="11"/>
  <c r="R1047" i="11"/>
  <c r="P1047" i="11"/>
  <c r="BI1028" i="11"/>
  <c r="BH1028" i="11"/>
  <c r="BG1028" i="11"/>
  <c r="BF1028" i="11"/>
  <c r="T1028" i="11"/>
  <c r="R1028" i="11"/>
  <c r="P1028" i="11"/>
  <c r="BI1009" i="11"/>
  <c r="BH1009" i="11"/>
  <c r="BG1009" i="11"/>
  <c r="BF1009" i="11"/>
  <c r="T1009" i="11"/>
  <c r="R1009" i="11"/>
  <c r="P1009" i="11"/>
  <c r="BI1005" i="11"/>
  <c r="BH1005" i="11"/>
  <c r="BG1005" i="11"/>
  <c r="BF1005" i="11"/>
  <c r="T1005" i="11"/>
  <c r="R1005" i="11"/>
  <c r="P1005" i="11"/>
  <c r="BI998" i="11"/>
  <c r="BH998" i="11"/>
  <c r="BG998" i="11"/>
  <c r="BF998" i="11"/>
  <c r="T998" i="11"/>
  <c r="R998" i="11"/>
  <c r="P998" i="11"/>
  <c r="BI991" i="11"/>
  <c r="BH991" i="11"/>
  <c r="BG991" i="11"/>
  <c r="BF991" i="11"/>
  <c r="T991" i="11"/>
  <c r="R991" i="11"/>
  <c r="P991" i="11"/>
  <c r="BI987" i="11"/>
  <c r="BH987" i="11"/>
  <c r="BG987" i="11"/>
  <c r="BF987" i="11"/>
  <c r="T987" i="11"/>
  <c r="R987" i="11"/>
  <c r="P987" i="11"/>
  <c r="BI978" i="11"/>
  <c r="BH978" i="11"/>
  <c r="BG978" i="11"/>
  <c r="BF978" i="11"/>
  <c r="T978" i="11"/>
  <c r="R978" i="11"/>
  <c r="P978" i="11"/>
  <c r="BI967" i="11"/>
  <c r="BH967" i="11"/>
  <c r="BG967" i="11"/>
  <c r="BF967" i="11"/>
  <c r="T967" i="11"/>
  <c r="R967" i="11"/>
  <c r="P967" i="11"/>
  <c r="BI963" i="11"/>
  <c r="BH963" i="11"/>
  <c r="BG963" i="11"/>
  <c r="BF963" i="11"/>
  <c r="T963" i="11"/>
  <c r="R963" i="11"/>
  <c r="P963" i="11"/>
  <c r="BI959" i="11"/>
  <c r="BH959" i="11"/>
  <c r="BG959" i="11"/>
  <c r="BF959" i="11"/>
  <c r="T959" i="11"/>
  <c r="R959" i="11"/>
  <c r="P959" i="11"/>
  <c r="BI944" i="11"/>
  <c r="BH944" i="11"/>
  <c r="BG944" i="11"/>
  <c r="BF944" i="11"/>
  <c r="T944" i="11"/>
  <c r="R944" i="11"/>
  <c r="P944" i="11"/>
  <c r="BI940" i="11"/>
  <c r="BH940" i="11"/>
  <c r="BG940" i="11"/>
  <c r="BF940" i="11"/>
  <c r="T940" i="11"/>
  <c r="R940" i="11"/>
  <c r="P940" i="11"/>
  <c r="BI936" i="11"/>
  <c r="BH936" i="11"/>
  <c r="BG936" i="11"/>
  <c r="BF936" i="11"/>
  <c r="T936" i="11"/>
  <c r="R936" i="11"/>
  <c r="P936" i="11"/>
  <c r="BI915" i="11"/>
  <c r="BH915" i="11"/>
  <c r="BG915" i="11"/>
  <c r="BF915" i="11"/>
  <c r="T915" i="11"/>
  <c r="R915" i="11"/>
  <c r="P915" i="11"/>
  <c r="BI894" i="11"/>
  <c r="BH894" i="11"/>
  <c r="BG894" i="11"/>
  <c r="BF894" i="11"/>
  <c r="T894" i="11"/>
  <c r="R894" i="11"/>
  <c r="P894" i="11"/>
  <c r="BI890" i="11"/>
  <c r="BH890" i="11"/>
  <c r="BG890" i="11"/>
  <c r="BF890" i="11"/>
  <c r="T890" i="11"/>
  <c r="R890" i="11"/>
  <c r="P890" i="11"/>
  <c r="BI883" i="11"/>
  <c r="BH883" i="11"/>
  <c r="BG883" i="11"/>
  <c r="BF883" i="11"/>
  <c r="T883" i="11"/>
  <c r="R883" i="11"/>
  <c r="P883" i="11"/>
  <c r="BI879" i="11"/>
  <c r="BH879" i="11"/>
  <c r="BG879" i="11"/>
  <c r="BF879" i="11"/>
  <c r="T879" i="11"/>
  <c r="R879" i="11"/>
  <c r="P879" i="11"/>
  <c r="BI875" i="11"/>
  <c r="BH875" i="11"/>
  <c r="BG875" i="11"/>
  <c r="BF875" i="11"/>
  <c r="T875" i="11"/>
  <c r="R875" i="11"/>
  <c r="P875" i="11"/>
  <c r="BI868" i="11"/>
  <c r="BH868" i="11"/>
  <c r="BG868" i="11"/>
  <c r="BF868" i="11"/>
  <c r="T868" i="11"/>
  <c r="R868" i="11"/>
  <c r="P868" i="11"/>
  <c r="BI857" i="11"/>
  <c r="BH857" i="11"/>
  <c r="BG857" i="11"/>
  <c r="BF857" i="11"/>
  <c r="T857" i="11"/>
  <c r="R857" i="11"/>
  <c r="P857" i="11"/>
  <c r="BI853" i="11"/>
  <c r="BH853" i="11"/>
  <c r="BG853" i="11"/>
  <c r="BF853" i="11"/>
  <c r="T853" i="11"/>
  <c r="R853" i="11"/>
  <c r="P853" i="11"/>
  <c r="BI849" i="11"/>
  <c r="BH849" i="11"/>
  <c r="BG849" i="11"/>
  <c r="BF849" i="11"/>
  <c r="T849" i="11"/>
  <c r="R849" i="11"/>
  <c r="P849" i="11"/>
  <c r="BI836" i="11"/>
  <c r="BH836" i="11"/>
  <c r="BG836" i="11"/>
  <c r="BF836" i="11"/>
  <c r="T836" i="11"/>
  <c r="R836" i="11"/>
  <c r="P836" i="11"/>
  <c r="BI827" i="11"/>
  <c r="BH827" i="11"/>
  <c r="BG827" i="11"/>
  <c r="BF827" i="11"/>
  <c r="T827" i="11"/>
  <c r="R827" i="11"/>
  <c r="P827" i="11"/>
  <c r="BI823" i="11"/>
  <c r="BH823" i="11"/>
  <c r="BG823" i="11"/>
  <c r="BF823" i="11"/>
  <c r="T823" i="11"/>
  <c r="R823" i="11"/>
  <c r="P823" i="11"/>
  <c r="BI819" i="11"/>
  <c r="BH819" i="11"/>
  <c r="BG819" i="11"/>
  <c r="BF819" i="11"/>
  <c r="T819" i="11"/>
  <c r="R819" i="11"/>
  <c r="P819" i="11"/>
  <c r="BI806" i="11"/>
  <c r="BH806" i="11"/>
  <c r="BG806" i="11"/>
  <c r="BF806" i="11"/>
  <c r="T806" i="11"/>
  <c r="R806" i="11"/>
  <c r="P806" i="11"/>
  <c r="BI802" i="11"/>
  <c r="BH802" i="11"/>
  <c r="BG802" i="11"/>
  <c r="BF802" i="11"/>
  <c r="T802" i="11"/>
  <c r="R802" i="11"/>
  <c r="P802" i="11"/>
  <c r="BI798" i="11"/>
  <c r="BH798" i="11"/>
  <c r="BG798" i="11"/>
  <c r="BF798" i="11"/>
  <c r="T798" i="11"/>
  <c r="R798" i="11"/>
  <c r="P798" i="11"/>
  <c r="BI794" i="11"/>
  <c r="BH794" i="11"/>
  <c r="BG794" i="11"/>
  <c r="BF794" i="11"/>
  <c r="T794" i="11"/>
  <c r="R794" i="11"/>
  <c r="P794" i="11"/>
  <c r="BI773" i="11"/>
  <c r="BH773" i="11"/>
  <c r="BG773" i="11"/>
  <c r="BF773" i="11"/>
  <c r="T773" i="11"/>
  <c r="R773" i="11"/>
  <c r="P773" i="11"/>
  <c r="BI769" i="11"/>
  <c r="BH769" i="11"/>
  <c r="BG769" i="11"/>
  <c r="BF769" i="11"/>
  <c r="T769" i="11"/>
  <c r="R769" i="11"/>
  <c r="P769" i="11"/>
  <c r="BI765" i="11"/>
  <c r="BH765" i="11"/>
  <c r="BG765" i="11"/>
  <c r="BF765" i="11"/>
  <c r="T765" i="11"/>
  <c r="R765" i="11"/>
  <c r="P765" i="11"/>
  <c r="BI761" i="11"/>
  <c r="BH761" i="11"/>
  <c r="BG761" i="11"/>
  <c r="BF761" i="11"/>
  <c r="T761" i="11"/>
  <c r="R761" i="11"/>
  <c r="P761" i="11"/>
  <c r="BI757" i="11"/>
  <c r="BH757" i="11"/>
  <c r="BG757" i="11"/>
  <c r="BF757" i="11"/>
  <c r="T757" i="11"/>
  <c r="R757" i="11"/>
  <c r="P757" i="11"/>
  <c r="BI753" i="11"/>
  <c r="BH753" i="11"/>
  <c r="BG753" i="11"/>
  <c r="BF753" i="11"/>
  <c r="T753" i="11"/>
  <c r="R753" i="11"/>
  <c r="P753" i="11"/>
  <c r="BI749" i="11"/>
  <c r="BH749" i="11"/>
  <c r="BG749" i="11"/>
  <c r="BF749" i="11"/>
  <c r="T749" i="11"/>
  <c r="R749" i="11"/>
  <c r="P749" i="11"/>
  <c r="BI745" i="11"/>
  <c r="BH745" i="11"/>
  <c r="BG745" i="11"/>
  <c r="BF745" i="11"/>
  <c r="T745" i="11"/>
  <c r="R745" i="11"/>
  <c r="P745" i="11"/>
  <c r="BI741" i="11"/>
  <c r="BH741" i="11"/>
  <c r="BG741" i="11"/>
  <c r="BF741" i="11"/>
  <c r="T741" i="11"/>
  <c r="R741" i="11"/>
  <c r="P741" i="11"/>
  <c r="BI737" i="11"/>
  <c r="BH737" i="11"/>
  <c r="BG737" i="11"/>
  <c r="BF737" i="11"/>
  <c r="T737" i="11"/>
  <c r="R737" i="11"/>
  <c r="P737" i="11"/>
  <c r="BI733" i="11"/>
  <c r="BH733" i="11"/>
  <c r="BG733" i="11"/>
  <c r="BF733" i="11"/>
  <c r="T733" i="11"/>
  <c r="R733" i="11"/>
  <c r="P733" i="11"/>
  <c r="BI729" i="11"/>
  <c r="BH729" i="11"/>
  <c r="BG729" i="11"/>
  <c r="BF729" i="11"/>
  <c r="T729" i="11"/>
  <c r="R729" i="11"/>
  <c r="P729" i="11"/>
  <c r="BI725" i="11"/>
  <c r="BH725" i="11"/>
  <c r="BG725" i="11"/>
  <c r="BF725" i="11"/>
  <c r="T725" i="11"/>
  <c r="R725" i="11"/>
  <c r="P725" i="11"/>
  <c r="BI721" i="11"/>
  <c r="BH721" i="11"/>
  <c r="BG721" i="11"/>
  <c r="BF721" i="11"/>
  <c r="T721" i="11"/>
  <c r="R721" i="11"/>
  <c r="P721" i="11"/>
  <c r="BI717" i="11"/>
  <c r="BH717" i="11"/>
  <c r="BG717" i="11"/>
  <c r="BF717" i="11"/>
  <c r="T717" i="11"/>
  <c r="R717" i="11"/>
  <c r="P717" i="11"/>
  <c r="BI696" i="11"/>
  <c r="BH696" i="11"/>
  <c r="BG696" i="11"/>
  <c r="BF696" i="11"/>
  <c r="T696" i="11"/>
  <c r="R696" i="11"/>
  <c r="P696" i="11"/>
  <c r="BI693" i="11"/>
  <c r="BH693" i="11"/>
  <c r="BG693" i="11"/>
  <c r="BF693" i="11"/>
  <c r="T693" i="11"/>
  <c r="R693" i="11"/>
  <c r="P693" i="11"/>
  <c r="BI689" i="11"/>
  <c r="BH689" i="11"/>
  <c r="BG689" i="11"/>
  <c r="BF689" i="11"/>
  <c r="T689" i="11"/>
  <c r="R689" i="11"/>
  <c r="P689" i="11"/>
  <c r="BI685" i="11"/>
  <c r="BH685" i="11"/>
  <c r="BG685" i="11"/>
  <c r="BF685" i="11"/>
  <c r="T685" i="11"/>
  <c r="R685" i="11"/>
  <c r="P685" i="11"/>
  <c r="BI681" i="11"/>
  <c r="BH681" i="11"/>
  <c r="BG681" i="11"/>
  <c r="BF681" i="11"/>
  <c r="T681" i="11"/>
  <c r="R681" i="11"/>
  <c r="P681" i="11"/>
  <c r="BI677" i="11"/>
  <c r="BH677" i="11"/>
  <c r="BG677" i="11"/>
  <c r="BF677" i="11"/>
  <c r="T677" i="11"/>
  <c r="R677" i="11"/>
  <c r="P677" i="11"/>
  <c r="BI673" i="11"/>
  <c r="BH673" i="11"/>
  <c r="BG673" i="11"/>
  <c r="BF673" i="11"/>
  <c r="T673" i="11"/>
  <c r="R673" i="11"/>
  <c r="P673" i="11"/>
  <c r="BI669" i="11"/>
  <c r="BH669" i="11"/>
  <c r="BG669" i="11"/>
  <c r="BF669" i="11"/>
  <c r="T669" i="11"/>
  <c r="R669" i="11"/>
  <c r="P669" i="11"/>
  <c r="BI662" i="11"/>
  <c r="BH662" i="11"/>
  <c r="BG662" i="11"/>
  <c r="BF662" i="11"/>
  <c r="T662" i="11"/>
  <c r="R662" i="11"/>
  <c r="P662" i="11"/>
  <c r="BI655" i="11"/>
  <c r="BH655" i="11"/>
  <c r="BG655" i="11"/>
  <c r="BF655" i="11"/>
  <c r="T655" i="11"/>
  <c r="R655" i="11"/>
  <c r="P655" i="11"/>
  <c r="BI648" i="11"/>
  <c r="BH648" i="11"/>
  <c r="BG648" i="11"/>
  <c r="BF648" i="11"/>
  <c r="T648" i="11"/>
  <c r="R648" i="11"/>
  <c r="P648" i="11"/>
  <c r="BI644" i="11"/>
  <c r="BH644" i="11"/>
  <c r="BG644" i="11"/>
  <c r="BF644" i="11"/>
  <c r="T644" i="11"/>
  <c r="R644" i="11"/>
  <c r="P644" i="11"/>
  <c r="BI640" i="11"/>
  <c r="BH640" i="11"/>
  <c r="BG640" i="11"/>
  <c r="BF640" i="11"/>
  <c r="T640" i="11"/>
  <c r="R640" i="11"/>
  <c r="P640" i="11"/>
  <c r="BI633" i="11"/>
  <c r="BH633" i="11"/>
  <c r="BG633" i="11"/>
  <c r="BF633" i="11"/>
  <c r="T633" i="11"/>
  <c r="R633" i="11"/>
  <c r="P633" i="11"/>
  <c r="BI629" i="11"/>
  <c r="BH629" i="11"/>
  <c r="BG629" i="11"/>
  <c r="BF629" i="11"/>
  <c r="T629" i="11"/>
  <c r="R629" i="11"/>
  <c r="P629" i="11"/>
  <c r="BI625" i="11"/>
  <c r="BH625" i="11"/>
  <c r="BG625" i="11"/>
  <c r="BF625" i="11"/>
  <c r="T625" i="11"/>
  <c r="R625" i="11"/>
  <c r="P625" i="11"/>
  <c r="BI615" i="11"/>
  <c r="BH615" i="11"/>
  <c r="BG615" i="11"/>
  <c r="BF615" i="11"/>
  <c r="T615" i="11"/>
  <c r="R615" i="11"/>
  <c r="P615" i="11"/>
  <c r="BI605" i="11"/>
  <c r="BH605" i="11"/>
  <c r="BG605" i="11"/>
  <c r="BF605" i="11"/>
  <c r="T605" i="11"/>
  <c r="R605" i="11"/>
  <c r="P605" i="11"/>
  <c r="BI595" i="11"/>
  <c r="BH595" i="11"/>
  <c r="BG595" i="11"/>
  <c r="BF595" i="11"/>
  <c r="T595" i="11"/>
  <c r="R595" i="11"/>
  <c r="P595" i="11"/>
  <c r="BI591" i="11"/>
  <c r="BH591" i="11"/>
  <c r="BG591" i="11"/>
  <c r="BF591" i="11"/>
  <c r="T591" i="11"/>
  <c r="R591" i="11"/>
  <c r="P591" i="11"/>
  <c r="BI587" i="11"/>
  <c r="BH587" i="11"/>
  <c r="BG587" i="11"/>
  <c r="BF587" i="11"/>
  <c r="T587" i="11"/>
  <c r="R587" i="11"/>
  <c r="P587" i="11"/>
  <c r="BI577" i="11"/>
  <c r="BH577" i="11"/>
  <c r="BG577" i="11"/>
  <c r="BF577" i="11"/>
  <c r="T577" i="11"/>
  <c r="R577" i="11"/>
  <c r="P577" i="11"/>
  <c r="BI573" i="11"/>
  <c r="BH573" i="11"/>
  <c r="BG573" i="11"/>
  <c r="BF573" i="11"/>
  <c r="T573" i="11"/>
  <c r="R573" i="11"/>
  <c r="P573" i="11"/>
  <c r="BI569" i="11"/>
  <c r="BH569" i="11"/>
  <c r="BG569" i="11"/>
  <c r="BF569" i="11"/>
  <c r="T569" i="11"/>
  <c r="R569" i="11"/>
  <c r="P569" i="11"/>
  <c r="BI565" i="11"/>
  <c r="BH565" i="11"/>
  <c r="BG565" i="11"/>
  <c r="BF565" i="11"/>
  <c r="T565" i="11"/>
  <c r="R565" i="11"/>
  <c r="P565" i="11"/>
  <c r="BI560" i="11"/>
  <c r="BH560" i="11"/>
  <c r="BG560" i="11"/>
  <c r="BF560" i="11"/>
  <c r="T560" i="11"/>
  <c r="R560" i="11"/>
  <c r="P560" i="11"/>
  <c r="BI556" i="11"/>
  <c r="BH556" i="11"/>
  <c r="BG556" i="11"/>
  <c r="BF556" i="11"/>
  <c r="T556" i="11"/>
  <c r="R556" i="11"/>
  <c r="P556" i="11"/>
  <c r="BI552" i="11"/>
  <c r="BH552" i="11"/>
  <c r="BG552" i="11"/>
  <c r="BF552" i="11"/>
  <c r="T552" i="11"/>
  <c r="R552" i="11"/>
  <c r="P552" i="11"/>
  <c r="BI548" i="11"/>
  <c r="BH548" i="11"/>
  <c r="BG548" i="11"/>
  <c r="BF548" i="11"/>
  <c r="T548" i="11"/>
  <c r="R548" i="11"/>
  <c r="P548" i="11"/>
  <c r="BI544" i="11"/>
  <c r="BH544" i="11"/>
  <c r="BG544" i="11"/>
  <c r="BF544" i="11"/>
  <c r="T544" i="11"/>
  <c r="R544" i="11"/>
  <c r="P544" i="11"/>
  <c r="BI540" i="11"/>
  <c r="BH540" i="11"/>
  <c r="BG540" i="11"/>
  <c r="BF540" i="11"/>
  <c r="T540" i="11"/>
  <c r="R540" i="11"/>
  <c r="P540" i="11"/>
  <c r="BI536" i="11"/>
  <c r="BH536" i="11"/>
  <c r="BG536" i="11"/>
  <c r="BF536" i="11"/>
  <c r="T536" i="11"/>
  <c r="R536" i="11"/>
  <c r="P536" i="11"/>
  <c r="BI532" i="11"/>
  <c r="BH532" i="11"/>
  <c r="BG532" i="11"/>
  <c r="BF532" i="11"/>
  <c r="T532" i="11"/>
  <c r="R532" i="11"/>
  <c r="P532" i="11"/>
  <c r="BI528" i="11"/>
  <c r="BH528" i="11"/>
  <c r="BG528" i="11"/>
  <c r="BF528" i="11"/>
  <c r="T528" i="11"/>
  <c r="R528" i="11"/>
  <c r="P528" i="11"/>
  <c r="BI524" i="11"/>
  <c r="BH524" i="11"/>
  <c r="BG524" i="11"/>
  <c r="BF524" i="11"/>
  <c r="T524" i="11"/>
  <c r="R524" i="11"/>
  <c r="P524" i="11"/>
  <c r="BI520" i="11"/>
  <c r="BH520" i="11"/>
  <c r="BG520" i="11"/>
  <c r="BF520" i="11"/>
  <c r="T520" i="11"/>
  <c r="R520" i="11"/>
  <c r="P520" i="11"/>
  <c r="BI500" i="11"/>
  <c r="BH500" i="11"/>
  <c r="BG500" i="11"/>
  <c r="BF500" i="11"/>
  <c r="T500" i="11"/>
  <c r="R500" i="11"/>
  <c r="P500" i="11"/>
  <c r="BI481" i="11"/>
  <c r="BH481" i="11"/>
  <c r="BG481" i="11"/>
  <c r="BF481" i="11"/>
  <c r="T481" i="11"/>
  <c r="R481" i="11"/>
  <c r="P481" i="11"/>
  <c r="BI459" i="11"/>
  <c r="BH459" i="11"/>
  <c r="BG459" i="11"/>
  <c r="BF459" i="11"/>
  <c r="T459" i="11"/>
  <c r="R459" i="11"/>
  <c r="P459" i="11"/>
  <c r="BI438" i="11"/>
  <c r="BH438" i="11"/>
  <c r="BG438" i="11"/>
  <c r="BF438" i="11"/>
  <c r="T438" i="11"/>
  <c r="R438" i="11"/>
  <c r="P438" i="11"/>
  <c r="BI433" i="11"/>
  <c r="BH433" i="11"/>
  <c r="BG433" i="11"/>
  <c r="BF433" i="11"/>
  <c r="T433" i="11"/>
  <c r="R433" i="11"/>
  <c r="P433" i="11"/>
  <c r="BI428" i="11"/>
  <c r="BH428" i="11"/>
  <c r="BG428" i="11"/>
  <c r="BF428" i="11"/>
  <c r="T428" i="11"/>
  <c r="R428" i="11"/>
  <c r="P428" i="11"/>
  <c r="BI424" i="11"/>
  <c r="BH424" i="11"/>
  <c r="BG424" i="11"/>
  <c r="BF424" i="11"/>
  <c r="T424" i="11"/>
  <c r="R424" i="11"/>
  <c r="P424" i="11"/>
  <c r="BI417" i="11"/>
  <c r="BH417" i="11"/>
  <c r="BG417" i="11"/>
  <c r="BF417" i="11"/>
  <c r="T417" i="11"/>
  <c r="R417" i="11"/>
  <c r="P417" i="11"/>
  <c r="BI410" i="11"/>
  <c r="BH410" i="11"/>
  <c r="BG410" i="11"/>
  <c r="BF410" i="11"/>
  <c r="T410" i="11"/>
  <c r="R410" i="11"/>
  <c r="P410" i="11"/>
  <c r="BI406" i="11"/>
  <c r="BH406" i="11"/>
  <c r="BG406" i="11"/>
  <c r="BF406" i="11"/>
  <c r="T406" i="11"/>
  <c r="R406" i="11"/>
  <c r="P406" i="11"/>
  <c r="BI402" i="11"/>
  <c r="BH402" i="11"/>
  <c r="BG402" i="11"/>
  <c r="BF402" i="11"/>
  <c r="T402" i="11"/>
  <c r="R402" i="11"/>
  <c r="P402" i="11"/>
  <c r="BI398" i="11"/>
  <c r="BH398" i="11"/>
  <c r="BG398" i="11"/>
  <c r="BF398" i="11"/>
  <c r="T398" i="11"/>
  <c r="R398" i="11"/>
  <c r="P398" i="11"/>
  <c r="BI394" i="11"/>
  <c r="BH394" i="11"/>
  <c r="BG394" i="11"/>
  <c r="BF394" i="11"/>
  <c r="T394" i="11"/>
  <c r="R394" i="11"/>
  <c r="P394" i="11"/>
  <c r="BI389" i="11"/>
  <c r="BH389" i="11"/>
  <c r="BG389" i="11"/>
  <c r="BF389" i="11"/>
  <c r="T389" i="11"/>
  <c r="R389" i="11"/>
  <c r="P389" i="11"/>
  <c r="BI384" i="11"/>
  <c r="BH384" i="11"/>
  <c r="BG384" i="11"/>
  <c r="BF384" i="11"/>
  <c r="T384" i="11"/>
  <c r="R384" i="11"/>
  <c r="P384" i="11"/>
  <c r="BI381" i="11"/>
  <c r="BH381" i="11"/>
  <c r="BG381" i="11"/>
  <c r="BF381" i="11"/>
  <c r="T381" i="11"/>
  <c r="R381" i="11"/>
  <c r="P381" i="11"/>
  <c r="BI378" i="11"/>
  <c r="BH378" i="11"/>
  <c r="BG378" i="11"/>
  <c r="BF378" i="11"/>
  <c r="T378" i="11"/>
  <c r="R378" i="11"/>
  <c r="P378" i="11"/>
  <c r="BI374" i="11"/>
  <c r="BH374" i="11"/>
  <c r="BG374" i="11"/>
  <c r="BF374" i="11"/>
  <c r="T374" i="11"/>
  <c r="R374" i="11"/>
  <c r="P374" i="11"/>
  <c r="BI370" i="11"/>
  <c r="BH370" i="11"/>
  <c r="BG370" i="11"/>
  <c r="BF370" i="11"/>
  <c r="T370" i="11"/>
  <c r="R370" i="11"/>
  <c r="P370" i="11"/>
  <c r="BI366" i="11"/>
  <c r="BH366" i="11"/>
  <c r="BG366" i="11"/>
  <c r="BF366" i="11"/>
  <c r="T366" i="11"/>
  <c r="R366" i="11"/>
  <c r="P366" i="11"/>
  <c r="BI358" i="11"/>
  <c r="BH358" i="11"/>
  <c r="BG358" i="11"/>
  <c r="BF358" i="11"/>
  <c r="T358" i="11"/>
  <c r="R358" i="11"/>
  <c r="P358" i="11"/>
  <c r="BI350" i="11"/>
  <c r="BH350" i="11"/>
  <c r="BG350" i="11"/>
  <c r="BF350" i="11"/>
  <c r="T350" i="11"/>
  <c r="R350" i="11"/>
  <c r="P350" i="11"/>
  <c r="BI345" i="11"/>
  <c r="BH345" i="11"/>
  <c r="BG345" i="11"/>
  <c r="BF345" i="11"/>
  <c r="T345" i="11"/>
  <c r="R345" i="11"/>
  <c r="P345" i="11"/>
  <c r="BI341" i="11"/>
  <c r="BH341" i="11"/>
  <c r="BG341" i="11"/>
  <c r="BF341" i="11"/>
  <c r="T341" i="11"/>
  <c r="R341" i="11"/>
  <c r="P341" i="11"/>
  <c r="BI329" i="11"/>
  <c r="BH329" i="11"/>
  <c r="BG329" i="11"/>
  <c r="BF329" i="11"/>
  <c r="T329" i="11"/>
  <c r="R329" i="11"/>
  <c r="P329" i="11"/>
  <c r="BI319" i="11"/>
  <c r="BH319" i="11"/>
  <c r="BG319" i="11"/>
  <c r="BF319" i="11"/>
  <c r="T319" i="11"/>
  <c r="R319" i="11"/>
  <c r="P319" i="11"/>
  <c r="BI309" i="11"/>
  <c r="BH309" i="11"/>
  <c r="BG309" i="11"/>
  <c r="BF309" i="11"/>
  <c r="T309" i="11"/>
  <c r="R309" i="11"/>
  <c r="P309" i="11"/>
  <c r="BI292" i="11"/>
  <c r="BH292" i="11"/>
  <c r="BG292" i="11"/>
  <c r="BF292" i="11"/>
  <c r="T292" i="11"/>
  <c r="R292" i="11"/>
  <c r="P292" i="11"/>
  <c r="BI275" i="11"/>
  <c r="BH275" i="11"/>
  <c r="BG275" i="11"/>
  <c r="BF275" i="11"/>
  <c r="T275" i="11"/>
  <c r="R275" i="11"/>
  <c r="P275" i="11"/>
  <c r="BI270" i="11"/>
  <c r="BH270" i="11"/>
  <c r="BG270" i="11"/>
  <c r="BF270" i="11"/>
  <c r="T270" i="11"/>
  <c r="R270" i="11"/>
  <c r="P270" i="11"/>
  <c r="BI266" i="11"/>
  <c r="BH266" i="11"/>
  <c r="BG266" i="11"/>
  <c r="BF266" i="11"/>
  <c r="T266" i="11"/>
  <c r="R266" i="11"/>
  <c r="P266" i="11"/>
  <c r="BI255" i="11"/>
  <c r="BH255" i="11"/>
  <c r="BG255" i="11"/>
  <c r="BF255" i="11"/>
  <c r="T255" i="11"/>
  <c r="R255" i="11"/>
  <c r="P255" i="11"/>
  <c r="BI244" i="11"/>
  <c r="BH244" i="11"/>
  <c r="BG244" i="11"/>
  <c r="BF244" i="11"/>
  <c r="T244" i="11"/>
  <c r="R244" i="11"/>
  <c r="P244" i="11"/>
  <c r="BI233" i="11"/>
  <c r="BH233" i="11"/>
  <c r="BG233" i="11"/>
  <c r="BF233" i="11"/>
  <c r="T233" i="11"/>
  <c r="R233" i="11"/>
  <c r="P233" i="11"/>
  <c r="BI222" i="11"/>
  <c r="BH222" i="11"/>
  <c r="BG222" i="11"/>
  <c r="BF222" i="11"/>
  <c r="T222" i="11"/>
  <c r="R222" i="11"/>
  <c r="P222" i="11"/>
  <c r="BI210" i="11"/>
  <c r="BH210" i="11"/>
  <c r="BG210" i="11"/>
  <c r="BF210" i="11"/>
  <c r="T210" i="11"/>
  <c r="R210" i="11"/>
  <c r="P210" i="11"/>
  <c r="BI206" i="11"/>
  <c r="BH206" i="11"/>
  <c r="BG206" i="11"/>
  <c r="BF206" i="11"/>
  <c r="T206" i="11"/>
  <c r="R206" i="11"/>
  <c r="P206" i="11"/>
  <c r="BI201" i="11"/>
  <c r="BH201" i="11"/>
  <c r="BG201" i="11"/>
  <c r="BF201" i="11"/>
  <c r="T201" i="11"/>
  <c r="R201" i="11"/>
  <c r="P201" i="11"/>
  <c r="BI197" i="11"/>
  <c r="BH197" i="11"/>
  <c r="BG197" i="11"/>
  <c r="BF197" i="11"/>
  <c r="T197" i="11"/>
  <c r="R197" i="11"/>
  <c r="P197" i="11"/>
  <c r="BI179" i="11"/>
  <c r="BH179" i="11"/>
  <c r="BG179" i="11"/>
  <c r="BF179" i="11"/>
  <c r="T179" i="11"/>
  <c r="R179" i="11"/>
  <c r="P179" i="11"/>
  <c r="BI162" i="11"/>
  <c r="BH162" i="11"/>
  <c r="BG162" i="11"/>
  <c r="BF162" i="11"/>
  <c r="T162" i="11"/>
  <c r="R162" i="11"/>
  <c r="P162" i="11"/>
  <c r="BI157" i="11"/>
  <c r="BH157" i="11"/>
  <c r="BG157" i="11"/>
  <c r="BF157" i="11"/>
  <c r="T157" i="11"/>
  <c r="R157" i="11"/>
  <c r="P157" i="11"/>
  <c r="BI152" i="11"/>
  <c r="BH152" i="11"/>
  <c r="BG152" i="11"/>
  <c r="BF152" i="11"/>
  <c r="T152" i="11"/>
  <c r="R152" i="11"/>
  <c r="P152" i="11"/>
  <c r="BI147" i="11"/>
  <c r="BH147" i="11"/>
  <c r="BG147" i="11"/>
  <c r="BF147" i="11"/>
  <c r="T147" i="11"/>
  <c r="R147" i="11"/>
  <c r="P147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4" i="11"/>
  <c r="BH134" i="11"/>
  <c r="BG134" i="11"/>
  <c r="BF134" i="11"/>
  <c r="T134" i="11"/>
  <c r="R134" i="11"/>
  <c r="P134" i="11"/>
  <c r="BI130" i="11"/>
  <c r="BH130" i="11"/>
  <c r="BG130" i="11"/>
  <c r="BF130" i="11"/>
  <c r="T130" i="11"/>
  <c r="R130" i="11"/>
  <c r="P130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18" i="11"/>
  <c r="BH118" i="11"/>
  <c r="BG118" i="11"/>
  <c r="BF118" i="11"/>
  <c r="T118" i="11"/>
  <c r="R118" i="11"/>
  <c r="P118" i="11"/>
  <c r="BI114" i="11"/>
  <c r="BH114" i="11"/>
  <c r="BG114" i="11"/>
  <c r="BF114" i="11"/>
  <c r="T114" i="11"/>
  <c r="R114" i="11"/>
  <c r="P114" i="11"/>
  <c r="BI109" i="11"/>
  <c r="BH109" i="11"/>
  <c r="BG109" i="11"/>
  <c r="BF109" i="11"/>
  <c r="T109" i="11"/>
  <c r="R109" i="11"/>
  <c r="P109" i="11"/>
  <c r="BI105" i="11"/>
  <c r="BH105" i="11"/>
  <c r="BG105" i="11"/>
  <c r="BF105" i="11"/>
  <c r="T105" i="11"/>
  <c r="R105" i="11"/>
  <c r="P105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1" i="11"/>
  <c r="BH91" i="11"/>
  <c r="BG91" i="11"/>
  <c r="BF91" i="11"/>
  <c r="T91" i="11"/>
  <c r="R91" i="11"/>
  <c r="P91" i="11"/>
  <c r="J85" i="11"/>
  <c r="J84" i="11"/>
  <c r="F84" i="11"/>
  <c r="F82" i="11"/>
  <c r="E80" i="11"/>
  <c r="J55" i="11"/>
  <c r="J54" i="11"/>
  <c r="F54" i="11"/>
  <c r="F52" i="11"/>
  <c r="E50" i="11"/>
  <c r="J18" i="11"/>
  <c r="E18" i="11"/>
  <c r="F85" i="11" s="1"/>
  <c r="J17" i="11"/>
  <c r="J12" i="11"/>
  <c r="J82" i="11"/>
  <c r="E7" i="11"/>
  <c r="E48" i="11" s="1"/>
  <c r="J39" i="10"/>
  <c r="J38" i="10"/>
  <c r="AY66" i="1"/>
  <c r="J37" i="10"/>
  <c r="AX66" i="1"/>
  <c r="BI309" i="10"/>
  <c r="BH309" i="10"/>
  <c r="BG309" i="10"/>
  <c r="BF309" i="10"/>
  <c r="T309" i="10"/>
  <c r="T308" i="10" s="1"/>
  <c r="R309" i="10"/>
  <c r="R308" i="10"/>
  <c r="P309" i="10"/>
  <c r="P308" i="10" s="1"/>
  <c r="BI306" i="10"/>
  <c r="BH306" i="10"/>
  <c r="BG306" i="10"/>
  <c r="BF306" i="10"/>
  <c r="T306" i="10"/>
  <c r="R306" i="10"/>
  <c r="P306" i="10"/>
  <c r="BI304" i="10"/>
  <c r="BH304" i="10"/>
  <c r="BG304" i="10"/>
  <c r="BF304" i="10"/>
  <c r="T304" i="10"/>
  <c r="R304" i="10"/>
  <c r="P304" i="10"/>
  <c r="BI302" i="10"/>
  <c r="BH302" i="10"/>
  <c r="BG302" i="10"/>
  <c r="BF302" i="10"/>
  <c r="T302" i="10"/>
  <c r="R302" i="10"/>
  <c r="P302" i="10"/>
  <c r="BI300" i="10"/>
  <c r="BH300" i="10"/>
  <c r="BG300" i="10"/>
  <c r="BF300" i="10"/>
  <c r="T300" i="10"/>
  <c r="R300" i="10"/>
  <c r="P300" i="10"/>
  <c r="BI297" i="10"/>
  <c r="BH297" i="10"/>
  <c r="BG297" i="10"/>
  <c r="BF297" i="10"/>
  <c r="T297" i="10"/>
  <c r="R297" i="10"/>
  <c r="P297" i="10"/>
  <c r="BI295" i="10"/>
  <c r="BH295" i="10"/>
  <c r="BG295" i="10"/>
  <c r="BF295" i="10"/>
  <c r="T295" i="10"/>
  <c r="R295" i="10"/>
  <c r="P295" i="10"/>
  <c r="BI290" i="10"/>
  <c r="BH290" i="10"/>
  <c r="BG290" i="10"/>
  <c r="BF290" i="10"/>
  <c r="T290" i="10"/>
  <c r="R290" i="10"/>
  <c r="P290" i="10"/>
  <c r="BI289" i="10"/>
  <c r="BH289" i="10"/>
  <c r="BG289" i="10"/>
  <c r="BF289" i="10"/>
  <c r="T289" i="10"/>
  <c r="R289" i="10"/>
  <c r="P289" i="10"/>
  <c r="BI288" i="10"/>
  <c r="BH288" i="10"/>
  <c r="BG288" i="10"/>
  <c r="BF288" i="10"/>
  <c r="T288" i="10"/>
  <c r="R288" i="10"/>
  <c r="P288" i="10"/>
  <c r="BI287" i="10"/>
  <c r="BH287" i="10"/>
  <c r="BG287" i="10"/>
  <c r="BF287" i="10"/>
  <c r="T287" i="10"/>
  <c r="R287" i="10"/>
  <c r="P287" i="10"/>
  <c r="BI286" i="10"/>
  <c r="BH286" i="10"/>
  <c r="BG286" i="10"/>
  <c r="BF286" i="10"/>
  <c r="T286" i="10"/>
  <c r="R286" i="10"/>
  <c r="P286" i="10"/>
  <c r="BI280" i="10"/>
  <c r="BH280" i="10"/>
  <c r="BG280" i="10"/>
  <c r="BF280" i="10"/>
  <c r="T280" i="10"/>
  <c r="R280" i="10"/>
  <c r="P280" i="10"/>
  <c r="BI279" i="10"/>
  <c r="BH279" i="10"/>
  <c r="BG279" i="10"/>
  <c r="BF279" i="10"/>
  <c r="T279" i="10"/>
  <c r="R279" i="10"/>
  <c r="P279" i="10"/>
  <c r="BI278" i="10"/>
  <c r="BH278" i="10"/>
  <c r="BG278" i="10"/>
  <c r="BF278" i="10"/>
  <c r="T278" i="10"/>
  <c r="R278" i="10"/>
  <c r="P278" i="10"/>
  <c r="BI274" i="10"/>
  <c r="BH274" i="10"/>
  <c r="BG274" i="10"/>
  <c r="BF274" i="10"/>
  <c r="T274" i="10"/>
  <c r="R274" i="10"/>
  <c r="P274" i="10"/>
  <c r="BI273" i="10"/>
  <c r="BH273" i="10"/>
  <c r="BG273" i="10"/>
  <c r="BF273" i="10"/>
  <c r="T273" i="10"/>
  <c r="R273" i="10"/>
  <c r="P273" i="10"/>
  <c r="BI269" i="10"/>
  <c r="BH269" i="10"/>
  <c r="BG269" i="10"/>
  <c r="BF269" i="10"/>
  <c r="T269" i="10"/>
  <c r="R269" i="10"/>
  <c r="P269" i="10"/>
  <c r="BI268" i="10"/>
  <c r="BH268" i="10"/>
  <c r="BG268" i="10"/>
  <c r="BF268" i="10"/>
  <c r="T268" i="10"/>
  <c r="R268" i="10"/>
  <c r="P268" i="10"/>
  <c r="BI263" i="10"/>
  <c r="BH263" i="10"/>
  <c r="BG263" i="10"/>
  <c r="BF263" i="10"/>
  <c r="T263" i="10"/>
  <c r="R263" i="10"/>
  <c r="P263" i="10"/>
  <c r="BI262" i="10"/>
  <c r="BH262" i="10"/>
  <c r="BG262" i="10"/>
  <c r="BF262" i="10"/>
  <c r="T262" i="10"/>
  <c r="R262" i="10"/>
  <c r="P262" i="10"/>
  <c r="BI259" i="10"/>
  <c r="BH259" i="10"/>
  <c r="BG259" i="10"/>
  <c r="BF259" i="10"/>
  <c r="T259" i="10"/>
  <c r="R259" i="10"/>
  <c r="P259" i="10"/>
  <c r="BI253" i="10"/>
  <c r="BH253" i="10"/>
  <c r="BG253" i="10"/>
  <c r="BF253" i="10"/>
  <c r="T253" i="10"/>
  <c r="R253" i="10"/>
  <c r="P253" i="10"/>
  <c r="BI249" i="10"/>
  <c r="BH249" i="10"/>
  <c r="BG249" i="10"/>
  <c r="BF249" i="10"/>
  <c r="T249" i="10"/>
  <c r="R249" i="10"/>
  <c r="P249" i="10"/>
  <c r="BI248" i="10"/>
  <c r="BH248" i="10"/>
  <c r="BG248" i="10"/>
  <c r="BF248" i="10"/>
  <c r="T248" i="10"/>
  <c r="R248" i="10"/>
  <c r="P248" i="10"/>
  <c r="BI244" i="10"/>
  <c r="BH244" i="10"/>
  <c r="BG244" i="10"/>
  <c r="BF244" i="10"/>
  <c r="T244" i="10"/>
  <c r="R244" i="10"/>
  <c r="P244" i="10"/>
  <c r="BI240" i="10"/>
  <c r="BH240" i="10"/>
  <c r="BG240" i="10"/>
  <c r="BF240" i="10"/>
  <c r="T240" i="10"/>
  <c r="R240" i="10"/>
  <c r="P240" i="10"/>
  <c r="BI239" i="10"/>
  <c r="BH239" i="10"/>
  <c r="BG239" i="10"/>
  <c r="BF239" i="10"/>
  <c r="T239" i="10"/>
  <c r="R239" i="10"/>
  <c r="P239" i="10"/>
  <c r="BI238" i="10"/>
  <c r="BH238" i="10"/>
  <c r="BG238" i="10"/>
  <c r="BF238" i="10"/>
  <c r="T238" i="10"/>
  <c r="R238" i="10"/>
  <c r="P238" i="10"/>
  <c r="BI237" i="10"/>
  <c r="BH237" i="10"/>
  <c r="BG237" i="10"/>
  <c r="BF237" i="10"/>
  <c r="T237" i="10"/>
  <c r="R237" i="10"/>
  <c r="P237" i="10"/>
  <c r="BI236" i="10"/>
  <c r="BH236" i="10"/>
  <c r="BG236" i="10"/>
  <c r="BF236" i="10"/>
  <c r="T236" i="10"/>
  <c r="R236" i="10"/>
  <c r="P236" i="10"/>
  <c r="BI235" i="10"/>
  <c r="BH235" i="10"/>
  <c r="BG235" i="10"/>
  <c r="BF235" i="10"/>
  <c r="T235" i="10"/>
  <c r="R235" i="10"/>
  <c r="P235" i="10"/>
  <c r="BI234" i="10"/>
  <c r="BH234" i="10"/>
  <c r="BG234" i="10"/>
  <c r="BF234" i="10"/>
  <c r="T234" i="10"/>
  <c r="R234" i="10"/>
  <c r="P234" i="10"/>
  <c r="BI233" i="10"/>
  <c r="BH233" i="10"/>
  <c r="BG233" i="10"/>
  <c r="BF233" i="10"/>
  <c r="T233" i="10"/>
  <c r="R233" i="10"/>
  <c r="P233" i="10"/>
  <c r="BI229" i="10"/>
  <c r="BH229" i="10"/>
  <c r="BG229" i="10"/>
  <c r="BF229" i="10"/>
  <c r="T229" i="10"/>
  <c r="R229" i="10"/>
  <c r="P229" i="10"/>
  <c r="BI223" i="10"/>
  <c r="BH223" i="10"/>
  <c r="BG223" i="10"/>
  <c r="BF223" i="10"/>
  <c r="T223" i="10"/>
  <c r="R223" i="10"/>
  <c r="P223" i="10"/>
  <c r="BI218" i="10"/>
  <c r="BH218" i="10"/>
  <c r="BG218" i="10"/>
  <c r="BF218" i="10"/>
  <c r="T218" i="10"/>
  <c r="R218" i="10"/>
  <c r="P218" i="10"/>
  <c r="BI211" i="10"/>
  <c r="BH211" i="10"/>
  <c r="BG211" i="10"/>
  <c r="BF211" i="10"/>
  <c r="T211" i="10"/>
  <c r="R211" i="10"/>
  <c r="P211" i="10"/>
  <c r="BI207" i="10"/>
  <c r="BH207" i="10"/>
  <c r="BG207" i="10"/>
  <c r="BF207" i="10"/>
  <c r="T207" i="10"/>
  <c r="R207" i="10"/>
  <c r="P207" i="10"/>
  <c r="BI203" i="10"/>
  <c r="BH203" i="10"/>
  <c r="BG203" i="10"/>
  <c r="BF203" i="10"/>
  <c r="T203" i="10"/>
  <c r="R203" i="10"/>
  <c r="P203" i="10"/>
  <c r="BI199" i="10"/>
  <c r="BH199" i="10"/>
  <c r="BG199" i="10"/>
  <c r="BF199" i="10"/>
  <c r="T199" i="10"/>
  <c r="R199" i="10"/>
  <c r="P199" i="10"/>
  <c r="BI188" i="10"/>
  <c r="BH188" i="10"/>
  <c r="BG188" i="10"/>
  <c r="BF188" i="10"/>
  <c r="T188" i="10"/>
  <c r="R188" i="10"/>
  <c r="P188" i="10"/>
  <c r="BI181" i="10"/>
  <c r="BH181" i="10"/>
  <c r="BG181" i="10"/>
  <c r="BF181" i="10"/>
  <c r="T181" i="10"/>
  <c r="R181" i="10"/>
  <c r="P181" i="10"/>
  <c r="BI180" i="10"/>
  <c r="BH180" i="10"/>
  <c r="BG180" i="10"/>
  <c r="BF180" i="10"/>
  <c r="T180" i="10"/>
  <c r="R180" i="10"/>
  <c r="P180" i="10"/>
  <c r="BI177" i="10"/>
  <c r="BH177" i="10"/>
  <c r="BG177" i="10"/>
  <c r="BF177" i="10"/>
  <c r="T177" i="10"/>
  <c r="R177" i="10"/>
  <c r="P177" i="10"/>
  <c r="BI173" i="10"/>
  <c r="BH173" i="10"/>
  <c r="BG173" i="10"/>
  <c r="BF173" i="10"/>
  <c r="T173" i="10"/>
  <c r="R173" i="10"/>
  <c r="P173" i="10"/>
  <c r="BI170" i="10"/>
  <c r="BH170" i="10"/>
  <c r="BG170" i="10"/>
  <c r="BF170" i="10"/>
  <c r="T170" i="10"/>
  <c r="R170" i="10"/>
  <c r="P170" i="10"/>
  <c r="BI166" i="10"/>
  <c r="BH166" i="10"/>
  <c r="BG166" i="10"/>
  <c r="BF166" i="10"/>
  <c r="T166" i="10"/>
  <c r="T165" i="10" s="1"/>
  <c r="R166" i="10"/>
  <c r="R165" i="10" s="1"/>
  <c r="P166" i="10"/>
  <c r="P165" i="10" s="1"/>
  <c r="BI162" i="10"/>
  <c r="BH162" i="10"/>
  <c r="BG162" i="10"/>
  <c r="BF162" i="10"/>
  <c r="T162" i="10"/>
  <c r="R162" i="10"/>
  <c r="P162" i="10"/>
  <c r="BI161" i="10"/>
  <c r="BH161" i="10"/>
  <c r="BG161" i="10"/>
  <c r="BF161" i="10"/>
  <c r="T161" i="10"/>
  <c r="R161" i="10"/>
  <c r="P161" i="10"/>
  <c r="BI158" i="10"/>
  <c r="BH158" i="10"/>
  <c r="BG158" i="10"/>
  <c r="BF158" i="10"/>
  <c r="T158" i="10"/>
  <c r="R158" i="10"/>
  <c r="P158" i="10"/>
  <c r="BI157" i="10"/>
  <c r="BH157" i="10"/>
  <c r="BG157" i="10"/>
  <c r="BF157" i="10"/>
  <c r="T157" i="10"/>
  <c r="R157" i="10"/>
  <c r="P157" i="10"/>
  <c r="BI153" i="10"/>
  <c r="BH153" i="10"/>
  <c r="BG153" i="10"/>
  <c r="BF153" i="10"/>
  <c r="T153" i="10"/>
  <c r="R153" i="10"/>
  <c r="P153" i="10"/>
  <c r="BI150" i="10"/>
  <c r="BH150" i="10"/>
  <c r="BG150" i="10"/>
  <c r="BF150" i="10"/>
  <c r="T150" i="10"/>
  <c r="R150" i="10"/>
  <c r="P150" i="10"/>
  <c r="BI149" i="10"/>
  <c r="BH149" i="10"/>
  <c r="BG149" i="10"/>
  <c r="BF149" i="10"/>
  <c r="T149" i="10"/>
  <c r="R149" i="10"/>
  <c r="P149" i="10"/>
  <c r="BI148" i="10"/>
  <c r="BH148" i="10"/>
  <c r="BG148" i="10"/>
  <c r="BF148" i="10"/>
  <c r="T148" i="10"/>
  <c r="R148" i="10"/>
  <c r="P148" i="10"/>
  <c r="BI144" i="10"/>
  <c r="BH144" i="10"/>
  <c r="BG144" i="10"/>
  <c r="BF144" i="10"/>
  <c r="T144" i="10"/>
  <c r="R144" i="10"/>
  <c r="P144" i="10"/>
  <c r="BI143" i="10"/>
  <c r="BH143" i="10"/>
  <c r="BG143" i="10"/>
  <c r="BF143" i="10"/>
  <c r="T143" i="10"/>
  <c r="R143" i="10"/>
  <c r="P143" i="10"/>
  <c r="BI139" i="10"/>
  <c r="BH139" i="10"/>
  <c r="BG139" i="10"/>
  <c r="BF139" i="10"/>
  <c r="T139" i="10"/>
  <c r="R139" i="10"/>
  <c r="P139" i="10"/>
  <c r="BI135" i="10"/>
  <c r="BH135" i="10"/>
  <c r="BG135" i="10"/>
  <c r="BF135" i="10"/>
  <c r="T135" i="10"/>
  <c r="R135" i="10"/>
  <c r="P135" i="10"/>
  <c r="BI133" i="10"/>
  <c r="BH133" i="10"/>
  <c r="BG133" i="10"/>
  <c r="BF133" i="10"/>
  <c r="T133" i="10"/>
  <c r="R133" i="10"/>
  <c r="P133" i="10"/>
  <c r="BI129" i="10"/>
  <c r="BH129" i="10"/>
  <c r="BG129" i="10"/>
  <c r="BF129" i="10"/>
  <c r="T129" i="10"/>
  <c r="R129" i="10"/>
  <c r="P129" i="10"/>
  <c r="BI124" i="10"/>
  <c r="BH124" i="10"/>
  <c r="BG124" i="10"/>
  <c r="BF124" i="10"/>
  <c r="T124" i="10"/>
  <c r="R124" i="10"/>
  <c r="P124" i="10"/>
  <c r="BI120" i="10"/>
  <c r="BH120" i="10"/>
  <c r="BG120" i="10"/>
  <c r="BF120" i="10"/>
  <c r="T120" i="10"/>
  <c r="R120" i="10"/>
  <c r="P120" i="10"/>
  <c r="BI117" i="10"/>
  <c r="BH117" i="10"/>
  <c r="BG117" i="10"/>
  <c r="BF117" i="10"/>
  <c r="T117" i="10"/>
  <c r="R117" i="10"/>
  <c r="P117" i="10"/>
  <c r="BI111" i="10"/>
  <c r="BH111" i="10"/>
  <c r="BG111" i="10"/>
  <c r="BF111" i="10"/>
  <c r="T111" i="10"/>
  <c r="R111" i="10"/>
  <c r="P111" i="10"/>
  <c r="BI108" i="10"/>
  <c r="BH108" i="10"/>
  <c r="BG108" i="10"/>
  <c r="BF108" i="10"/>
  <c r="T108" i="10"/>
  <c r="R108" i="10"/>
  <c r="P108" i="10"/>
  <c r="BI105" i="10"/>
  <c r="BH105" i="10"/>
  <c r="BG105" i="10"/>
  <c r="BF105" i="10"/>
  <c r="T105" i="10"/>
  <c r="R105" i="10"/>
  <c r="P105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J89" i="10"/>
  <c r="J88" i="10"/>
  <c r="F88" i="10"/>
  <c r="F86" i="10"/>
  <c r="E84" i="10"/>
  <c r="J59" i="10"/>
  <c r="J58" i="10"/>
  <c r="F58" i="10"/>
  <c r="F56" i="10"/>
  <c r="E54" i="10"/>
  <c r="J20" i="10"/>
  <c r="E20" i="10"/>
  <c r="F59" i="10"/>
  <c r="J19" i="10"/>
  <c r="J14" i="10"/>
  <c r="J86" i="10"/>
  <c r="E7" i="10"/>
  <c r="E50" i="10" s="1"/>
  <c r="J37" i="9"/>
  <c r="J36" i="9"/>
  <c r="AY65" i="1"/>
  <c r="J35" i="9"/>
  <c r="AX65" i="1"/>
  <c r="BI2062" i="9"/>
  <c r="BH2062" i="9"/>
  <c r="BG2062" i="9"/>
  <c r="BF2062" i="9"/>
  <c r="T2062" i="9"/>
  <c r="R2062" i="9"/>
  <c r="P2062" i="9"/>
  <c r="BI2058" i="9"/>
  <c r="BH2058" i="9"/>
  <c r="BG2058" i="9"/>
  <c r="BF2058" i="9"/>
  <c r="T2058" i="9"/>
  <c r="R2058" i="9"/>
  <c r="P2058" i="9"/>
  <c r="BI2054" i="9"/>
  <c r="BH2054" i="9"/>
  <c r="BG2054" i="9"/>
  <c r="BF2054" i="9"/>
  <c r="T2054" i="9"/>
  <c r="R2054" i="9"/>
  <c r="P2054" i="9"/>
  <c r="BI2039" i="9"/>
  <c r="BH2039" i="9"/>
  <c r="BG2039" i="9"/>
  <c r="BF2039" i="9"/>
  <c r="T2039" i="9"/>
  <c r="R2039" i="9"/>
  <c r="P2039" i="9"/>
  <c r="BI2024" i="9"/>
  <c r="BH2024" i="9"/>
  <c r="BG2024" i="9"/>
  <c r="BF2024" i="9"/>
  <c r="T2024" i="9"/>
  <c r="R2024" i="9"/>
  <c r="P2024" i="9"/>
  <c r="BI2019" i="9"/>
  <c r="BH2019" i="9"/>
  <c r="BG2019" i="9"/>
  <c r="BF2019" i="9"/>
  <c r="T2019" i="9"/>
  <c r="R2019" i="9"/>
  <c r="P2019" i="9"/>
  <c r="BI2014" i="9"/>
  <c r="BH2014" i="9"/>
  <c r="BG2014" i="9"/>
  <c r="BF2014" i="9"/>
  <c r="T2014" i="9"/>
  <c r="R2014" i="9"/>
  <c r="P2014" i="9"/>
  <c r="BI2009" i="9"/>
  <c r="BH2009" i="9"/>
  <c r="BG2009" i="9"/>
  <c r="BF2009" i="9"/>
  <c r="T2009" i="9"/>
  <c r="R2009" i="9"/>
  <c r="P2009" i="9"/>
  <c r="BI2002" i="9"/>
  <c r="BH2002" i="9"/>
  <c r="BG2002" i="9"/>
  <c r="BF2002" i="9"/>
  <c r="T2002" i="9"/>
  <c r="R2002" i="9"/>
  <c r="P2002" i="9"/>
  <c r="BI1995" i="9"/>
  <c r="BH1995" i="9"/>
  <c r="BG1995" i="9"/>
  <c r="BF1995" i="9"/>
  <c r="T1995" i="9"/>
  <c r="R1995" i="9"/>
  <c r="P1995" i="9"/>
  <c r="BI1986" i="9"/>
  <c r="BH1986" i="9"/>
  <c r="BG1986" i="9"/>
  <c r="BF1986" i="9"/>
  <c r="T1986" i="9"/>
  <c r="R1986" i="9"/>
  <c r="P1986" i="9"/>
  <c r="BI1977" i="9"/>
  <c r="BH1977" i="9"/>
  <c r="BG1977" i="9"/>
  <c r="BF1977" i="9"/>
  <c r="T1977" i="9"/>
  <c r="R1977" i="9"/>
  <c r="P1977" i="9"/>
  <c r="BI1973" i="9"/>
  <c r="BH1973" i="9"/>
  <c r="BG1973" i="9"/>
  <c r="BF1973" i="9"/>
  <c r="T1973" i="9"/>
  <c r="R1973" i="9"/>
  <c r="P1973" i="9"/>
  <c r="BI1969" i="9"/>
  <c r="BH1969" i="9"/>
  <c r="BG1969" i="9"/>
  <c r="BF1969" i="9"/>
  <c r="T1969" i="9"/>
  <c r="R1969" i="9"/>
  <c r="P1969" i="9"/>
  <c r="BI1962" i="9"/>
  <c r="BH1962" i="9"/>
  <c r="BG1962" i="9"/>
  <c r="BF1962" i="9"/>
  <c r="T1962" i="9"/>
  <c r="R1962" i="9"/>
  <c r="P1962" i="9"/>
  <c r="BI1958" i="9"/>
  <c r="BH1958" i="9"/>
  <c r="BG1958" i="9"/>
  <c r="BF1958" i="9"/>
  <c r="T1958" i="9"/>
  <c r="R1958" i="9"/>
  <c r="P1958" i="9"/>
  <c r="BI1954" i="9"/>
  <c r="BH1954" i="9"/>
  <c r="BG1954" i="9"/>
  <c r="BF1954" i="9"/>
  <c r="T1954" i="9"/>
  <c r="R1954" i="9"/>
  <c r="P1954" i="9"/>
  <c r="BI1950" i="9"/>
  <c r="BH1950" i="9"/>
  <c r="BG1950" i="9"/>
  <c r="BF1950" i="9"/>
  <c r="T1950" i="9"/>
  <c r="R1950" i="9"/>
  <c r="P1950" i="9"/>
  <c r="BI1935" i="9"/>
  <c r="BH1935" i="9"/>
  <c r="BG1935" i="9"/>
  <c r="BF1935" i="9"/>
  <c r="T1935" i="9"/>
  <c r="R1935" i="9"/>
  <c r="P1935" i="9"/>
  <c r="BI1920" i="9"/>
  <c r="BH1920" i="9"/>
  <c r="BG1920" i="9"/>
  <c r="BF1920" i="9"/>
  <c r="T1920" i="9"/>
  <c r="R1920" i="9"/>
  <c r="P1920" i="9"/>
  <c r="BI1916" i="9"/>
  <c r="BH1916" i="9"/>
  <c r="BG1916" i="9"/>
  <c r="BF1916" i="9"/>
  <c r="T1916" i="9"/>
  <c r="R1916" i="9"/>
  <c r="P1916" i="9"/>
  <c r="BI1909" i="9"/>
  <c r="BH1909" i="9"/>
  <c r="BG1909" i="9"/>
  <c r="BF1909" i="9"/>
  <c r="T1909" i="9"/>
  <c r="R1909" i="9"/>
  <c r="P1909" i="9"/>
  <c r="BI1905" i="9"/>
  <c r="BH1905" i="9"/>
  <c r="BG1905" i="9"/>
  <c r="BF1905" i="9"/>
  <c r="T1905" i="9"/>
  <c r="R1905" i="9"/>
  <c r="P1905" i="9"/>
  <c r="BI1897" i="9"/>
  <c r="BH1897" i="9"/>
  <c r="BG1897" i="9"/>
  <c r="BF1897" i="9"/>
  <c r="T1897" i="9"/>
  <c r="R1897" i="9"/>
  <c r="P1897" i="9"/>
  <c r="BI1886" i="9"/>
  <c r="BH1886" i="9"/>
  <c r="BG1886" i="9"/>
  <c r="BF1886" i="9"/>
  <c r="T1886" i="9"/>
  <c r="R1886" i="9"/>
  <c r="P1886" i="9"/>
  <c r="BI1882" i="9"/>
  <c r="BH1882" i="9"/>
  <c r="BG1882" i="9"/>
  <c r="BF1882" i="9"/>
  <c r="T1882" i="9"/>
  <c r="R1882" i="9"/>
  <c r="P1882" i="9"/>
  <c r="BI1875" i="9"/>
  <c r="BH1875" i="9"/>
  <c r="BG1875" i="9"/>
  <c r="BF1875" i="9"/>
  <c r="T1875" i="9"/>
  <c r="R1875" i="9"/>
  <c r="P1875" i="9"/>
  <c r="BI1867" i="9"/>
  <c r="BH1867" i="9"/>
  <c r="BG1867" i="9"/>
  <c r="BF1867" i="9"/>
  <c r="T1867" i="9"/>
  <c r="R1867" i="9"/>
  <c r="P1867" i="9"/>
  <c r="BI1854" i="9"/>
  <c r="BH1854" i="9"/>
  <c r="BG1854" i="9"/>
  <c r="BF1854" i="9"/>
  <c r="T1854" i="9"/>
  <c r="R1854" i="9"/>
  <c r="P1854" i="9"/>
  <c r="BI1837" i="9"/>
  <c r="BH1837" i="9"/>
  <c r="BG1837" i="9"/>
  <c r="BF1837" i="9"/>
  <c r="T1837" i="9"/>
  <c r="R1837" i="9"/>
  <c r="P1837" i="9"/>
  <c r="BI1833" i="9"/>
  <c r="BH1833" i="9"/>
  <c r="BG1833" i="9"/>
  <c r="BF1833" i="9"/>
  <c r="T1833" i="9"/>
  <c r="R1833" i="9"/>
  <c r="P1833" i="9"/>
  <c r="BI1822" i="9"/>
  <c r="BH1822" i="9"/>
  <c r="BG1822" i="9"/>
  <c r="BF1822" i="9"/>
  <c r="T1822" i="9"/>
  <c r="R1822" i="9"/>
  <c r="P1822" i="9"/>
  <c r="BI1811" i="9"/>
  <c r="BH1811" i="9"/>
  <c r="BG1811" i="9"/>
  <c r="BF1811" i="9"/>
  <c r="T1811" i="9"/>
  <c r="R1811" i="9"/>
  <c r="P1811" i="9"/>
  <c r="BI1806" i="9"/>
  <c r="BH1806" i="9"/>
  <c r="BG1806" i="9"/>
  <c r="BF1806" i="9"/>
  <c r="T1806" i="9"/>
  <c r="R1806" i="9"/>
  <c r="P1806" i="9"/>
  <c r="BI1802" i="9"/>
  <c r="BH1802" i="9"/>
  <c r="BG1802" i="9"/>
  <c r="BF1802" i="9"/>
  <c r="T1802" i="9"/>
  <c r="R1802" i="9"/>
  <c r="P1802" i="9"/>
  <c r="BI1798" i="9"/>
  <c r="BH1798" i="9"/>
  <c r="BG1798" i="9"/>
  <c r="BF1798" i="9"/>
  <c r="T1798" i="9"/>
  <c r="R1798" i="9"/>
  <c r="P1798" i="9"/>
  <c r="BI1794" i="9"/>
  <c r="BH1794" i="9"/>
  <c r="BG1794" i="9"/>
  <c r="BF1794" i="9"/>
  <c r="T1794" i="9"/>
  <c r="R1794" i="9"/>
  <c r="P1794" i="9"/>
  <c r="BI1790" i="9"/>
  <c r="BH1790" i="9"/>
  <c r="BG1790" i="9"/>
  <c r="BF1790" i="9"/>
  <c r="T1790" i="9"/>
  <c r="R1790" i="9"/>
  <c r="P1790" i="9"/>
  <c r="BI1786" i="9"/>
  <c r="BH1786" i="9"/>
  <c r="BG1786" i="9"/>
  <c r="BF1786" i="9"/>
  <c r="T1786" i="9"/>
  <c r="R1786" i="9"/>
  <c r="P1786" i="9"/>
  <c r="BI1782" i="9"/>
  <c r="BH1782" i="9"/>
  <c r="BG1782" i="9"/>
  <c r="BF1782" i="9"/>
  <c r="T1782" i="9"/>
  <c r="R1782" i="9"/>
  <c r="P1782" i="9"/>
  <c r="BI1778" i="9"/>
  <c r="BH1778" i="9"/>
  <c r="BG1778" i="9"/>
  <c r="BF1778" i="9"/>
  <c r="T1778" i="9"/>
  <c r="R1778" i="9"/>
  <c r="P1778" i="9"/>
  <c r="BI1774" i="9"/>
  <c r="BH1774" i="9"/>
  <c r="BG1774" i="9"/>
  <c r="BF1774" i="9"/>
  <c r="T1774" i="9"/>
  <c r="R1774" i="9"/>
  <c r="P1774" i="9"/>
  <c r="BI1770" i="9"/>
  <c r="BH1770" i="9"/>
  <c r="BG1770" i="9"/>
  <c r="BF1770" i="9"/>
  <c r="T1770" i="9"/>
  <c r="R1770" i="9"/>
  <c r="P1770" i="9"/>
  <c r="BI1766" i="9"/>
  <c r="BH1766" i="9"/>
  <c r="BG1766" i="9"/>
  <c r="BF1766" i="9"/>
  <c r="T1766" i="9"/>
  <c r="R1766" i="9"/>
  <c r="P1766" i="9"/>
  <c r="BI1762" i="9"/>
  <c r="BH1762" i="9"/>
  <c r="BG1762" i="9"/>
  <c r="BF1762" i="9"/>
  <c r="T1762" i="9"/>
  <c r="R1762" i="9"/>
  <c r="P1762" i="9"/>
  <c r="BI1758" i="9"/>
  <c r="BH1758" i="9"/>
  <c r="BG1758" i="9"/>
  <c r="BF1758" i="9"/>
  <c r="T1758" i="9"/>
  <c r="R1758" i="9"/>
  <c r="P1758" i="9"/>
  <c r="BI1754" i="9"/>
  <c r="BH1754" i="9"/>
  <c r="BG1754" i="9"/>
  <c r="BF1754" i="9"/>
  <c r="T1754" i="9"/>
  <c r="R1754" i="9"/>
  <c r="P1754" i="9"/>
  <c r="BI1750" i="9"/>
  <c r="BH1750" i="9"/>
  <c r="BG1750" i="9"/>
  <c r="BF1750" i="9"/>
  <c r="T1750" i="9"/>
  <c r="R1750" i="9"/>
  <c r="P1750" i="9"/>
  <c r="BI1746" i="9"/>
  <c r="BH1746" i="9"/>
  <c r="BG1746" i="9"/>
  <c r="BF1746" i="9"/>
  <c r="T1746" i="9"/>
  <c r="R1746" i="9"/>
  <c r="P1746" i="9"/>
  <c r="BI1742" i="9"/>
  <c r="BH1742" i="9"/>
  <c r="BG1742" i="9"/>
  <c r="BF1742" i="9"/>
  <c r="T1742" i="9"/>
  <c r="R1742" i="9"/>
  <c r="P1742" i="9"/>
  <c r="BI1737" i="9"/>
  <c r="BH1737" i="9"/>
  <c r="BG1737" i="9"/>
  <c r="BF1737" i="9"/>
  <c r="T1737" i="9"/>
  <c r="R1737" i="9"/>
  <c r="P1737" i="9"/>
  <c r="BI1732" i="9"/>
  <c r="BH1732" i="9"/>
  <c r="BG1732" i="9"/>
  <c r="BF1732" i="9"/>
  <c r="T1732" i="9"/>
  <c r="R1732" i="9"/>
  <c r="P1732" i="9"/>
  <c r="BI1727" i="9"/>
  <c r="BH1727" i="9"/>
  <c r="BG1727" i="9"/>
  <c r="BF1727" i="9"/>
  <c r="T1727" i="9"/>
  <c r="R1727" i="9"/>
  <c r="P1727" i="9"/>
  <c r="BI1723" i="9"/>
  <c r="BH1723" i="9"/>
  <c r="BG1723" i="9"/>
  <c r="BF1723" i="9"/>
  <c r="T1723" i="9"/>
  <c r="R1723" i="9"/>
  <c r="P1723" i="9"/>
  <c r="BI1720" i="9"/>
  <c r="BH1720" i="9"/>
  <c r="BG1720" i="9"/>
  <c r="BF1720" i="9"/>
  <c r="T1720" i="9"/>
  <c r="R1720" i="9"/>
  <c r="P1720" i="9"/>
  <c r="BI1717" i="9"/>
  <c r="BH1717" i="9"/>
  <c r="BG1717" i="9"/>
  <c r="BF1717" i="9"/>
  <c r="T1717" i="9"/>
  <c r="R1717" i="9"/>
  <c r="P1717" i="9"/>
  <c r="BI1712" i="9"/>
  <c r="BH1712" i="9"/>
  <c r="BG1712" i="9"/>
  <c r="BF1712" i="9"/>
  <c r="T1712" i="9"/>
  <c r="R1712" i="9"/>
  <c r="P1712" i="9"/>
  <c r="BI1707" i="9"/>
  <c r="BH1707" i="9"/>
  <c r="BG1707" i="9"/>
  <c r="BF1707" i="9"/>
  <c r="T1707" i="9"/>
  <c r="R1707" i="9"/>
  <c r="P1707" i="9"/>
  <c r="BI1702" i="9"/>
  <c r="BH1702" i="9"/>
  <c r="BG1702" i="9"/>
  <c r="BF1702" i="9"/>
  <c r="T1702" i="9"/>
  <c r="R1702" i="9"/>
  <c r="P1702" i="9"/>
  <c r="BI1697" i="9"/>
  <c r="BH1697" i="9"/>
  <c r="BG1697" i="9"/>
  <c r="BF1697" i="9"/>
  <c r="T1697" i="9"/>
  <c r="R1697" i="9"/>
  <c r="P1697" i="9"/>
  <c r="BI1692" i="9"/>
  <c r="BH1692" i="9"/>
  <c r="BG1692" i="9"/>
  <c r="BF1692" i="9"/>
  <c r="T1692" i="9"/>
  <c r="R1692" i="9"/>
  <c r="P1692" i="9"/>
  <c r="BI1687" i="9"/>
  <c r="BH1687" i="9"/>
  <c r="BG1687" i="9"/>
  <c r="BF1687" i="9"/>
  <c r="T1687" i="9"/>
  <c r="R1687" i="9"/>
  <c r="P1687" i="9"/>
  <c r="BI1684" i="9"/>
  <c r="BH1684" i="9"/>
  <c r="BG1684" i="9"/>
  <c r="BF1684" i="9"/>
  <c r="T1684" i="9"/>
  <c r="R1684" i="9"/>
  <c r="P1684" i="9"/>
  <c r="BI1681" i="9"/>
  <c r="BH1681" i="9"/>
  <c r="BG1681" i="9"/>
  <c r="BF1681" i="9"/>
  <c r="T1681" i="9"/>
  <c r="R1681" i="9"/>
  <c r="P1681" i="9"/>
  <c r="BI1676" i="9"/>
  <c r="BH1676" i="9"/>
  <c r="BG1676" i="9"/>
  <c r="BF1676" i="9"/>
  <c r="T1676" i="9"/>
  <c r="R1676" i="9"/>
  <c r="P1676" i="9"/>
  <c r="BI1671" i="9"/>
  <c r="BH1671" i="9"/>
  <c r="BG1671" i="9"/>
  <c r="BF1671" i="9"/>
  <c r="T1671" i="9"/>
  <c r="R1671" i="9"/>
  <c r="P1671" i="9"/>
  <c r="BI1666" i="9"/>
  <c r="BH1666" i="9"/>
  <c r="BG1666" i="9"/>
  <c r="BF1666" i="9"/>
  <c r="T1666" i="9"/>
  <c r="R1666" i="9"/>
  <c r="P1666" i="9"/>
  <c r="BI1663" i="9"/>
  <c r="BH1663" i="9"/>
  <c r="BG1663" i="9"/>
  <c r="BF1663" i="9"/>
  <c r="T1663" i="9"/>
  <c r="R1663" i="9"/>
  <c r="P1663" i="9"/>
  <c r="BI1660" i="9"/>
  <c r="BH1660" i="9"/>
  <c r="BG1660" i="9"/>
  <c r="BF1660" i="9"/>
  <c r="T1660" i="9"/>
  <c r="R1660" i="9"/>
  <c r="P1660" i="9"/>
  <c r="BI1657" i="9"/>
  <c r="BH1657" i="9"/>
  <c r="BG1657" i="9"/>
  <c r="BF1657" i="9"/>
  <c r="T1657" i="9"/>
  <c r="R1657" i="9"/>
  <c r="P1657" i="9"/>
  <c r="BI1654" i="9"/>
  <c r="BH1654" i="9"/>
  <c r="BG1654" i="9"/>
  <c r="BF1654" i="9"/>
  <c r="T1654" i="9"/>
  <c r="R1654" i="9"/>
  <c r="P1654" i="9"/>
  <c r="BI1649" i="9"/>
  <c r="BH1649" i="9"/>
  <c r="BG1649" i="9"/>
  <c r="BF1649" i="9"/>
  <c r="T1649" i="9"/>
  <c r="R1649" i="9"/>
  <c r="P1649" i="9"/>
  <c r="BI1645" i="9"/>
  <c r="BH1645" i="9"/>
  <c r="BG1645" i="9"/>
  <c r="BF1645" i="9"/>
  <c r="T1645" i="9"/>
  <c r="R1645" i="9"/>
  <c r="P1645" i="9"/>
  <c r="BI1640" i="9"/>
  <c r="BH1640" i="9"/>
  <c r="BG1640" i="9"/>
  <c r="BF1640" i="9"/>
  <c r="T1640" i="9"/>
  <c r="R1640" i="9"/>
  <c r="P1640" i="9"/>
  <c r="BI1635" i="9"/>
  <c r="BH1635" i="9"/>
  <c r="BG1635" i="9"/>
  <c r="BF1635" i="9"/>
  <c r="T1635" i="9"/>
  <c r="R1635" i="9"/>
  <c r="P1635" i="9"/>
  <c r="BI1630" i="9"/>
  <c r="BH1630" i="9"/>
  <c r="BG1630" i="9"/>
  <c r="BF1630" i="9"/>
  <c r="T1630" i="9"/>
  <c r="R1630" i="9"/>
  <c r="P1630" i="9"/>
  <c r="BI1626" i="9"/>
  <c r="BH1626" i="9"/>
  <c r="BG1626" i="9"/>
  <c r="BF1626" i="9"/>
  <c r="T1626" i="9"/>
  <c r="R1626" i="9"/>
  <c r="P1626" i="9"/>
  <c r="BI1611" i="9"/>
  <c r="BH1611" i="9"/>
  <c r="BG1611" i="9"/>
  <c r="BF1611" i="9"/>
  <c r="T1611" i="9"/>
  <c r="R1611" i="9"/>
  <c r="P1611" i="9"/>
  <c r="BI1596" i="9"/>
  <c r="BH1596" i="9"/>
  <c r="BG1596" i="9"/>
  <c r="BF1596" i="9"/>
  <c r="T1596" i="9"/>
  <c r="R1596" i="9"/>
  <c r="P1596" i="9"/>
  <c r="BI1585" i="9"/>
  <c r="BH1585" i="9"/>
  <c r="BG1585" i="9"/>
  <c r="BF1585" i="9"/>
  <c r="T1585" i="9"/>
  <c r="R1585" i="9"/>
  <c r="P1585" i="9"/>
  <c r="BI1574" i="9"/>
  <c r="BH1574" i="9"/>
  <c r="BG1574" i="9"/>
  <c r="BF1574" i="9"/>
  <c r="T1574" i="9"/>
  <c r="R1574" i="9"/>
  <c r="P1574" i="9"/>
  <c r="BI1551" i="9"/>
  <c r="BH1551" i="9"/>
  <c r="BG1551" i="9"/>
  <c r="BF1551" i="9"/>
  <c r="T1551" i="9"/>
  <c r="R1551" i="9"/>
  <c r="P1551" i="9"/>
  <c r="BI1528" i="9"/>
  <c r="BH1528" i="9"/>
  <c r="BG1528" i="9"/>
  <c r="BF1528" i="9"/>
  <c r="T1528" i="9"/>
  <c r="R1528" i="9"/>
  <c r="P1528" i="9"/>
  <c r="BI1524" i="9"/>
  <c r="BH1524" i="9"/>
  <c r="BG1524" i="9"/>
  <c r="BF1524" i="9"/>
  <c r="T1524" i="9"/>
  <c r="R1524" i="9"/>
  <c r="P1524" i="9"/>
  <c r="BI1513" i="9"/>
  <c r="BH1513" i="9"/>
  <c r="BG1513" i="9"/>
  <c r="BF1513" i="9"/>
  <c r="T1513" i="9"/>
  <c r="R1513" i="9"/>
  <c r="P1513" i="9"/>
  <c r="BI1502" i="9"/>
  <c r="BH1502" i="9"/>
  <c r="BG1502" i="9"/>
  <c r="BF1502" i="9"/>
  <c r="T1502" i="9"/>
  <c r="R1502" i="9"/>
  <c r="P1502" i="9"/>
  <c r="BI1491" i="9"/>
  <c r="BH1491" i="9"/>
  <c r="BG1491" i="9"/>
  <c r="BF1491" i="9"/>
  <c r="T1491" i="9"/>
  <c r="R1491" i="9"/>
  <c r="P1491" i="9"/>
  <c r="BI1480" i="9"/>
  <c r="BH1480" i="9"/>
  <c r="BG1480" i="9"/>
  <c r="BF1480" i="9"/>
  <c r="T1480" i="9"/>
  <c r="R1480" i="9"/>
  <c r="P1480" i="9"/>
  <c r="BI1477" i="9"/>
  <c r="BH1477" i="9"/>
  <c r="BG1477" i="9"/>
  <c r="BF1477" i="9"/>
  <c r="T1477" i="9"/>
  <c r="R1477" i="9"/>
  <c r="P1477" i="9"/>
  <c r="BI1470" i="9"/>
  <c r="BH1470" i="9"/>
  <c r="BG1470" i="9"/>
  <c r="BF1470" i="9"/>
  <c r="T1470" i="9"/>
  <c r="R1470" i="9"/>
  <c r="P1470" i="9"/>
  <c r="BI1463" i="9"/>
  <c r="BH1463" i="9"/>
  <c r="BG1463" i="9"/>
  <c r="BF1463" i="9"/>
  <c r="T1463" i="9"/>
  <c r="R1463" i="9"/>
  <c r="P1463" i="9"/>
  <c r="BI1440" i="9"/>
  <c r="BH1440" i="9"/>
  <c r="BG1440" i="9"/>
  <c r="BF1440" i="9"/>
  <c r="T1440" i="9"/>
  <c r="R1440" i="9"/>
  <c r="P1440" i="9"/>
  <c r="BI1417" i="9"/>
  <c r="BH1417" i="9"/>
  <c r="BG1417" i="9"/>
  <c r="BF1417" i="9"/>
  <c r="T1417" i="9"/>
  <c r="R1417" i="9"/>
  <c r="P1417" i="9"/>
  <c r="BI1413" i="9"/>
  <c r="BH1413" i="9"/>
  <c r="BG1413" i="9"/>
  <c r="BF1413" i="9"/>
  <c r="T1413" i="9"/>
  <c r="R1413" i="9"/>
  <c r="P1413" i="9"/>
  <c r="BI1390" i="9"/>
  <c r="BH1390" i="9"/>
  <c r="BG1390" i="9"/>
  <c r="BF1390" i="9"/>
  <c r="T1390" i="9"/>
  <c r="R1390" i="9"/>
  <c r="P1390" i="9"/>
  <c r="BI1367" i="9"/>
  <c r="BH1367" i="9"/>
  <c r="BG1367" i="9"/>
  <c r="BF1367" i="9"/>
  <c r="T1367" i="9"/>
  <c r="R1367" i="9"/>
  <c r="P1367" i="9"/>
  <c r="BI1354" i="9"/>
  <c r="BH1354" i="9"/>
  <c r="BG1354" i="9"/>
  <c r="BF1354" i="9"/>
  <c r="T1354" i="9"/>
  <c r="R1354" i="9"/>
  <c r="P1354" i="9"/>
  <c r="BI1339" i="9"/>
  <c r="BH1339" i="9"/>
  <c r="BG1339" i="9"/>
  <c r="BF1339" i="9"/>
  <c r="T1339" i="9"/>
  <c r="R1339" i="9"/>
  <c r="P1339" i="9"/>
  <c r="BI1332" i="9"/>
  <c r="BH1332" i="9"/>
  <c r="BG1332" i="9"/>
  <c r="BF1332" i="9"/>
  <c r="T1332" i="9"/>
  <c r="R1332" i="9"/>
  <c r="P1332" i="9"/>
  <c r="BI1309" i="9"/>
  <c r="BH1309" i="9"/>
  <c r="BG1309" i="9"/>
  <c r="BF1309" i="9"/>
  <c r="T1309" i="9"/>
  <c r="R1309" i="9"/>
  <c r="P1309" i="9"/>
  <c r="BI1286" i="9"/>
  <c r="BH1286" i="9"/>
  <c r="BG1286" i="9"/>
  <c r="BF1286" i="9"/>
  <c r="T1286" i="9"/>
  <c r="R1286" i="9"/>
  <c r="P1286" i="9"/>
  <c r="BI1275" i="9"/>
  <c r="BH1275" i="9"/>
  <c r="BG1275" i="9"/>
  <c r="BF1275" i="9"/>
  <c r="T1275" i="9"/>
  <c r="R1275" i="9"/>
  <c r="P1275" i="9"/>
  <c r="BI1271" i="9"/>
  <c r="BH1271" i="9"/>
  <c r="BG1271" i="9"/>
  <c r="BF1271" i="9"/>
  <c r="T1271" i="9"/>
  <c r="R1271" i="9"/>
  <c r="P1271" i="9"/>
  <c r="BI1248" i="9"/>
  <c r="BH1248" i="9"/>
  <c r="BG1248" i="9"/>
  <c r="BF1248" i="9"/>
  <c r="T1248" i="9"/>
  <c r="R1248" i="9"/>
  <c r="P1248" i="9"/>
  <c r="BI1225" i="9"/>
  <c r="BH1225" i="9"/>
  <c r="BG1225" i="9"/>
  <c r="BF1225" i="9"/>
  <c r="T1225" i="9"/>
  <c r="R1225" i="9"/>
  <c r="P1225" i="9"/>
  <c r="BI1221" i="9"/>
  <c r="BH1221" i="9"/>
  <c r="BG1221" i="9"/>
  <c r="BF1221" i="9"/>
  <c r="T1221" i="9"/>
  <c r="R1221" i="9"/>
  <c r="P1221" i="9"/>
  <c r="BI1206" i="9"/>
  <c r="BH1206" i="9"/>
  <c r="BG1206" i="9"/>
  <c r="BF1206" i="9"/>
  <c r="T1206" i="9"/>
  <c r="R1206" i="9"/>
  <c r="P1206" i="9"/>
  <c r="BI1183" i="9"/>
  <c r="BH1183" i="9"/>
  <c r="BG1183" i="9"/>
  <c r="BF1183" i="9"/>
  <c r="T1183" i="9"/>
  <c r="R1183" i="9"/>
  <c r="P1183" i="9"/>
  <c r="BI1168" i="9"/>
  <c r="BH1168" i="9"/>
  <c r="BG1168" i="9"/>
  <c r="BF1168" i="9"/>
  <c r="T1168" i="9"/>
  <c r="R1168" i="9"/>
  <c r="P1168" i="9"/>
  <c r="BI1145" i="9"/>
  <c r="BH1145" i="9"/>
  <c r="BG1145" i="9"/>
  <c r="BF1145" i="9"/>
  <c r="T1145" i="9"/>
  <c r="R1145" i="9"/>
  <c r="P1145" i="9"/>
  <c r="BI1141" i="9"/>
  <c r="BH1141" i="9"/>
  <c r="BG1141" i="9"/>
  <c r="BF1141" i="9"/>
  <c r="T1141" i="9"/>
  <c r="R1141" i="9"/>
  <c r="P1141" i="9"/>
  <c r="BI1137" i="9"/>
  <c r="BH1137" i="9"/>
  <c r="BG1137" i="9"/>
  <c r="BF1137" i="9"/>
  <c r="T1137" i="9"/>
  <c r="R1137" i="9"/>
  <c r="P1137" i="9"/>
  <c r="BI1114" i="9"/>
  <c r="BH1114" i="9"/>
  <c r="BG1114" i="9"/>
  <c r="BF1114" i="9"/>
  <c r="T1114" i="9"/>
  <c r="R1114" i="9"/>
  <c r="P1114" i="9"/>
  <c r="BI1091" i="9"/>
  <c r="BH1091" i="9"/>
  <c r="BG1091" i="9"/>
  <c r="BF1091" i="9"/>
  <c r="T1091" i="9"/>
  <c r="R1091" i="9"/>
  <c r="P1091" i="9"/>
  <c r="BI1068" i="9"/>
  <c r="BH1068" i="9"/>
  <c r="BG1068" i="9"/>
  <c r="BF1068" i="9"/>
  <c r="T1068" i="9"/>
  <c r="R1068" i="9"/>
  <c r="P1068" i="9"/>
  <c r="BI1045" i="9"/>
  <c r="BH1045" i="9"/>
  <c r="BG1045" i="9"/>
  <c r="BF1045" i="9"/>
  <c r="T1045" i="9"/>
  <c r="R1045" i="9"/>
  <c r="P1045" i="9"/>
  <c r="BI1041" i="9"/>
  <c r="BH1041" i="9"/>
  <c r="BG1041" i="9"/>
  <c r="BF1041" i="9"/>
  <c r="T1041" i="9"/>
  <c r="R1041" i="9"/>
  <c r="P1041" i="9"/>
  <c r="BI1026" i="9"/>
  <c r="BH1026" i="9"/>
  <c r="BG1026" i="9"/>
  <c r="BF1026" i="9"/>
  <c r="T1026" i="9"/>
  <c r="R1026" i="9"/>
  <c r="P1026" i="9"/>
  <c r="BI1011" i="9"/>
  <c r="BH1011" i="9"/>
  <c r="BG1011" i="9"/>
  <c r="BF1011" i="9"/>
  <c r="T1011" i="9"/>
  <c r="R1011" i="9"/>
  <c r="P1011" i="9"/>
  <c r="BI1007" i="9"/>
  <c r="BH1007" i="9"/>
  <c r="BG1007" i="9"/>
  <c r="BF1007" i="9"/>
  <c r="T1007" i="9"/>
  <c r="R1007" i="9"/>
  <c r="P1007" i="9"/>
  <c r="BI1003" i="9"/>
  <c r="BH1003" i="9"/>
  <c r="BG1003" i="9"/>
  <c r="BF1003" i="9"/>
  <c r="T1003" i="9"/>
  <c r="R1003" i="9"/>
  <c r="P1003" i="9"/>
  <c r="BI988" i="9"/>
  <c r="BH988" i="9"/>
  <c r="BG988" i="9"/>
  <c r="BF988" i="9"/>
  <c r="T988" i="9"/>
  <c r="R988" i="9"/>
  <c r="P988" i="9"/>
  <c r="BI984" i="9"/>
  <c r="BH984" i="9"/>
  <c r="BG984" i="9"/>
  <c r="BF984" i="9"/>
  <c r="T984" i="9"/>
  <c r="R984" i="9"/>
  <c r="P984" i="9"/>
  <c r="BI980" i="9"/>
  <c r="BH980" i="9"/>
  <c r="BG980" i="9"/>
  <c r="BF980" i="9"/>
  <c r="T980" i="9"/>
  <c r="R980" i="9"/>
  <c r="P980" i="9"/>
  <c r="BI957" i="9"/>
  <c r="BH957" i="9"/>
  <c r="BG957" i="9"/>
  <c r="BF957" i="9"/>
  <c r="T957" i="9"/>
  <c r="R957" i="9"/>
  <c r="P957" i="9"/>
  <c r="BI934" i="9"/>
  <c r="BH934" i="9"/>
  <c r="BG934" i="9"/>
  <c r="BF934" i="9"/>
  <c r="T934" i="9"/>
  <c r="R934" i="9"/>
  <c r="P934" i="9"/>
  <c r="BI930" i="9"/>
  <c r="BH930" i="9"/>
  <c r="BG930" i="9"/>
  <c r="BF930" i="9"/>
  <c r="T930" i="9"/>
  <c r="R930" i="9"/>
  <c r="P930" i="9"/>
  <c r="BI926" i="9"/>
  <c r="BH926" i="9"/>
  <c r="BG926" i="9"/>
  <c r="BF926" i="9"/>
  <c r="T926" i="9"/>
  <c r="R926" i="9"/>
  <c r="P926" i="9"/>
  <c r="BI919" i="9"/>
  <c r="BH919" i="9"/>
  <c r="BG919" i="9"/>
  <c r="BF919" i="9"/>
  <c r="T919" i="9"/>
  <c r="R919" i="9"/>
  <c r="P919" i="9"/>
  <c r="BI915" i="9"/>
  <c r="BH915" i="9"/>
  <c r="BG915" i="9"/>
  <c r="BF915" i="9"/>
  <c r="T915" i="9"/>
  <c r="R915" i="9"/>
  <c r="P915" i="9"/>
  <c r="BI908" i="9"/>
  <c r="BH908" i="9"/>
  <c r="BG908" i="9"/>
  <c r="BF908" i="9"/>
  <c r="T908" i="9"/>
  <c r="R908" i="9"/>
  <c r="P908" i="9"/>
  <c r="BI893" i="9"/>
  <c r="BH893" i="9"/>
  <c r="BG893" i="9"/>
  <c r="BF893" i="9"/>
  <c r="T893" i="9"/>
  <c r="R893" i="9"/>
  <c r="P893" i="9"/>
  <c r="BI878" i="9"/>
  <c r="BH878" i="9"/>
  <c r="BG878" i="9"/>
  <c r="BF878" i="9"/>
  <c r="T878" i="9"/>
  <c r="R878" i="9"/>
  <c r="P878" i="9"/>
  <c r="BI874" i="9"/>
  <c r="BH874" i="9"/>
  <c r="BG874" i="9"/>
  <c r="BF874" i="9"/>
  <c r="T874" i="9"/>
  <c r="R874" i="9"/>
  <c r="P874" i="9"/>
  <c r="BI870" i="9"/>
  <c r="BH870" i="9"/>
  <c r="BG870" i="9"/>
  <c r="BF870" i="9"/>
  <c r="T870" i="9"/>
  <c r="R870" i="9"/>
  <c r="P870" i="9"/>
  <c r="BI866" i="9"/>
  <c r="BH866" i="9"/>
  <c r="BG866" i="9"/>
  <c r="BF866" i="9"/>
  <c r="T866" i="9"/>
  <c r="R866" i="9"/>
  <c r="P866" i="9"/>
  <c r="BI855" i="9"/>
  <c r="BH855" i="9"/>
  <c r="BG855" i="9"/>
  <c r="BF855" i="9"/>
  <c r="T855" i="9"/>
  <c r="R855" i="9"/>
  <c r="P855" i="9"/>
  <c r="BI844" i="9"/>
  <c r="BH844" i="9"/>
  <c r="BG844" i="9"/>
  <c r="BF844" i="9"/>
  <c r="T844" i="9"/>
  <c r="R844" i="9"/>
  <c r="P844" i="9"/>
  <c r="BI833" i="9"/>
  <c r="BH833" i="9"/>
  <c r="BG833" i="9"/>
  <c r="BF833" i="9"/>
  <c r="T833" i="9"/>
  <c r="R833" i="9"/>
  <c r="P833" i="9"/>
  <c r="BI829" i="9"/>
  <c r="BH829" i="9"/>
  <c r="BG829" i="9"/>
  <c r="BF829" i="9"/>
  <c r="T829" i="9"/>
  <c r="R829" i="9"/>
  <c r="P829" i="9"/>
  <c r="BI806" i="9"/>
  <c r="BH806" i="9"/>
  <c r="BG806" i="9"/>
  <c r="BF806" i="9"/>
  <c r="T806" i="9"/>
  <c r="R806" i="9"/>
  <c r="P806" i="9"/>
  <c r="BI802" i="9"/>
  <c r="BH802" i="9"/>
  <c r="BG802" i="9"/>
  <c r="BF802" i="9"/>
  <c r="T802" i="9"/>
  <c r="R802" i="9"/>
  <c r="P802" i="9"/>
  <c r="BI798" i="9"/>
  <c r="BH798" i="9"/>
  <c r="BG798" i="9"/>
  <c r="BF798" i="9"/>
  <c r="T798" i="9"/>
  <c r="R798" i="9"/>
  <c r="P798" i="9"/>
  <c r="BI794" i="9"/>
  <c r="BH794" i="9"/>
  <c r="BG794" i="9"/>
  <c r="BF794" i="9"/>
  <c r="T794" i="9"/>
  <c r="R794" i="9"/>
  <c r="P794" i="9"/>
  <c r="BI790" i="9"/>
  <c r="BH790" i="9"/>
  <c r="BG790" i="9"/>
  <c r="BF790" i="9"/>
  <c r="T790" i="9"/>
  <c r="R790" i="9"/>
  <c r="P790" i="9"/>
  <c r="BI786" i="9"/>
  <c r="BH786" i="9"/>
  <c r="BG786" i="9"/>
  <c r="BF786" i="9"/>
  <c r="T786" i="9"/>
  <c r="R786" i="9"/>
  <c r="P786" i="9"/>
  <c r="BI782" i="9"/>
  <c r="BH782" i="9"/>
  <c r="BG782" i="9"/>
  <c r="BF782" i="9"/>
  <c r="T782" i="9"/>
  <c r="R782" i="9"/>
  <c r="P782" i="9"/>
  <c r="BI778" i="9"/>
  <c r="BH778" i="9"/>
  <c r="BG778" i="9"/>
  <c r="BF778" i="9"/>
  <c r="T778" i="9"/>
  <c r="R778" i="9"/>
  <c r="P778" i="9"/>
  <c r="BI774" i="9"/>
  <c r="BH774" i="9"/>
  <c r="BG774" i="9"/>
  <c r="BF774" i="9"/>
  <c r="T774" i="9"/>
  <c r="R774" i="9"/>
  <c r="P774" i="9"/>
  <c r="BI770" i="9"/>
  <c r="BH770" i="9"/>
  <c r="BG770" i="9"/>
  <c r="BF770" i="9"/>
  <c r="T770" i="9"/>
  <c r="R770" i="9"/>
  <c r="P770" i="9"/>
  <c r="BI766" i="9"/>
  <c r="BH766" i="9"/>
  <c r="BG766" i="9"/>
  <c r="BF766" i="9"/>
  <c r="T766" i="9"/>
  <c r="R766" i="9"/>
  <c r="P766" i="9"/>
  <c r="BI762" i="9"/>
  <c r="BH762" i="9"/>
  <c r="BG762" i="9"/>
  <c r="BF762" i="9"/>
  <c r="T762" i="9"/>
  <c r="R762" i="9"/>
  <c r="P762" i="9"/>
  <c r="BI739" i="9"/>
  <c r="BH739" i="9"/>
  <c r="BG739" i="9"/>
  <c r="BF739" i="9"/>
  <c r="T739" i="9"/>
  <c r="R739" i="9"/>
  <c r="P739" i="9"/>
  <c r="BI736" i="9"/>
  <c r="BH736" i="9"/>
  <c r="BG736" i="9"/>
  <c r="BF736" i="9"/>
  <c r="T736" i="9"/>
  <c r="R736" i="9"/>
  <c r="P736" i="9"/>
  <c r="BI732" i="9"/>
  <c r="BH732" i="9"/>
  <c r="BG732" i="9"/>
  <c r="BF732" i="9"/>
  <c r="T732" i="9"/>
  <c r="R732" i="9"/>
  <c r="P732" i="9"/>
  <c r="BI728" i="9"/>
  <c r="BH728" i="9"/>
  <c r="BG728" i="9"/>
  <c r="BF728" i="9"/>
  <c r="T728" i="9"/>
  <c r="R728" i="9"/>
  <c r="P728" i="9"/>
  <c r="BI724" i="9"/>
  <c r="BH724" i="9"/>
  <c r="BG724" i="9"/>
  <c r="BF724" i="9"/>
  <c r="T724" i="9"/>
  <c r="R724" i="9"/>
  <c r="P724" i="9"/>
  <c r="BI720" i="9"/>
  <c r="BH720" i="9"/>
  <c r="BG720" i="9"/>
  <c r="BF720" i="9"/>
  <c r="T720" i="9"/>
  <c r="R720" i="9"/>
  <c r="P720" i="9"/>
  <c r="BI716" i="9"/>
  <c r="BH716" i="9"/>
  <c r="BG716" i="9"/>
  <c r="BF716" i="9"/>
  <c r="T716" i="9"/>
  <c r="R716" i="9"/>
  <c r="P716" i="9"/>
  <c r="BI712" i="9"/>
  <c r="BH712" i="9"/>
  <c r="BG712" i="9"/>
  <c r="BF712" i="9"/>
  <c r="T712" i="9"/>
  <c r="R712" i="9"/>
  <c r="P712" i="9"/>
  <c r="BI705" i="9"/>
  <c r="BH705" i="9"/>
  <c r="BG705" i="9"/>
  <c r="BF705" i="9"/>
  <c r="T705" i="9"/>
  <c r="R705" i="9"/>
  <c r="P705" i="9"/>
  <c r="BI698" i="9"/>
  <c r="BH698" i="9"/>
  <c r="BG698" i="9"/>
  <c r="BF698" i="9"/>
  <c r="T698" i="9"/>
  <c r="R698" i="9"/>
  <c r="P698" i="9"/>
  <c r="BI691" i="9"/>
  <c r="BH691" i="9"/>
  <c r="BG691" i="9"/>
  <c r="BF691" i="9"/>
  <c r="T691" i="9"/>
  <c r="R691" i="9"/>
  <c r="P691" i="9"/>
  <c r="BI687" i="9"/>
  <c r="BH687" i="9"/>
  <c r="BG687" i="9"/>
  <c r="BF687" i="9"/>
  <c r="T687" i="9"/>
  <c r="R687" i="9"/>
  <c r="P687" i="9"/>
  <c r="BI683" i="9"/>
  <c r="BH683" i="9"/>
  <c r="BG683" i="9"/>
  <c r="BF683" i="9"/>
  <c r="T683" i="9"/>
  <c r="R683" i="9"/>
  <c r="P683" i="9"/>
  <c r="BI676" i="9"/>
  <c r="BH676" i="9"/>
  <c r="BG676" i="9"/>
  <c r="BF676" i="9"/>
  <c r="T676" i="9"/>
  <c r="R676" i="9"/>
  <c r="P676" i="9"/>
  <c r="BI672" i="9"/>
  <c r="BH672" i="9"/>
  <c r="BG672" i="9"/>
  <c r="BF672" i="9"/>
  <c r="T672" i="9"/>
  <c r="R672" i="9"/>
  <c r="P672" i="9"/>
  <c r="BI668" i="9"/>
  <c r="BH668" i="9"/>
  <c r="BG668" i="9"/>
  <c r="BF668" i="9"/>
  <c r="T668" i="9"/>
  <c r="R668" i="9"/>
  <c r="P668" i="9"/>
  <c r="BI658" i="9"/>
  <c r="BH658" i="9"/>
  <c r="BG658" i="9"/>
  <c r="BF658" i="9"/>
  <c r="T658" i="9"/>
  <c r="R658" i="9"/>
  <c r="P658" i="9"/>
  <c r="BI648" i="9"/>
  <c r="BH648" i="9"/>
  <c r="BG648" i="9"/>
  <c r="BF648" i="9"/>
  <c r="T648" i="9"/>
  <c r="R648" i="9"/>
  <c r="P648" i="9"/>
  <c r="BI638" i="9"/>
  <c r="BH638" i="9"/>
  <c r="BG638" i="9"/>
  <c r="BF638" i="9"/>
  <c r="T638" i="9"/>
  <c r="R638" i="9"/>
  <c r="P638" i="9"/>
  <c r="BI634" i="9"/>
  <c r="BH634" i="9"/>
  <c r="BG634" i="9"/>
  <c r="BF634" i="9"/>
  <c r="T634" i="9"/>
  <c r="R634" i="9"/>
  <c r="P634" i="9"/>
  <c r="BI630" i="9"/>
  <c r="BH630" i="9"/>
  <c r="BG630" i="9"/>
  <c r="BF630" i="9"/>
  <c r="T630" i="9"/>
  <c r="R630" i="9"/>
  <c r="P630" i="9"/>
  <c r="BI620" i="9"/>
  <c r="BH620" i="9"/>
  <c r="BG620" i="9"/>
  <c r="BF620" i="9"/>
  <c r="T620" i="9"/>
  <c r="R620" i="9"/>
  <c r="P620" i="9"/>
  <c r="BI616" i="9"/>
  <c r="BH616" i="9"/>
  <c r="BG616" i="9"/>
  <c r="BF616" i="9"/>
  <c r="T616" i="9"/>
  <c r="R616" i="9"/>
  <c r="P616" i="9"/>
  <c r="BI612" i="9"/>
  <c r="BH612" i="9"/>
  <c r="BG612" i="9"/>
  <c r="BF612" i="9"/>
  <c r="T612" i="9"/>
  <c r="R612" i="9"/>
  <c r="P612" i="9"/>
  <c r="BI608" i="9"/>
  <c r="BH608" i="9"/>
  <c r="BG608" i="9"/>
  <c r="BF608" i="9"/>
  <c r="T608" i="9"/>
  <c r="R608" i="9"/>
  <c r="P608" i="9"/>
  <c r="BI603" i="9"/>
  <c r="BH603" i="9"/>
  <c r="BG603" i="9"/>
  <c r="BF603" i="9"/>
  <c r="T603" i="9"/>
  <c r="R603" i="9"/>
  <c r="P603" i="9"/>
  <c r="BI599" i="9"/>
  <c r="BH599" i="9"/>
  <c r="BG599" i="9"/>
  <c r="BF599" i="9"/>
  <c r="T599" i="9"/>
  <c r="R599" i="9"/>
  <c r="P599" i="9"/>
  <c r="BI595" i="9"/>
  <c r="BH595" i="9"/>
  <c r="BG595" i="9"/>
  <c r="BF595" i="9"/>
  <c r="T595" i="9"/>
  <c r="R595" i="9"/>
  <c r="P595" i="9"/>
  <c r="BI591" i="9"/>
  <c r="BH591" i="9"/>
  <c r="BG591" i="9"/>
  <c r="BF591" i="9"/>
  <c r="T591" i="9"/>
  <c r="R591" i="9"/>
  <c r="P591" i="9"/>
  <c r="BI587" i="9"/>
  <c r="BH587" i="9"/>
  <c r="BG587" i="9"/>
  <c r="BF587" i="9"/>
  <c r="T587" i="9"/>
  <c r="R587" i="9"/>
  <c r="P587" i="9"/>
  <c r="BI583" i="9"/>
  <c r="BH583" i="9"/>
  <c r="BG583" i="9"/>
  <c r="BF583" i="9"/>
  <c r="T583" i="9"/>
  <c r="R583" i="9"/>
  <c r="P583" i="9"/>
  <c r="BI579" i="9"/>
  <c r="BH579" i="9"/>
  <c r="BG579" i="9"/>
  <c r="BF579" i="9"/>
  <c r="T579" i="9"/>
  <c r="R579" i="9"/>
  <c r="P579" i="9"/>
  <c r="BI575" i="9"/>
  <c r="BH575" i="9"/>
  <c r="BG575" i="9"/>
  <c r="BF575" i="9"/>
  <c r="T575" i="9"/>
  <c r="R575" i="9"/>
  <c r="P575" i="9"/>
  <c r="BI571" i="9"/>
  <c r="BH571" i="9"/>
  <c r="BG571" i="9"/>
  <c r="BF571" i="9"/>
  <c r="T571" i="9"/>
  <c r="R571" i="9"/>
  <c r="P571" i="9"/>
  <c r="BI547" i="9"/>
  <c r="BH547" i="9"/>
  <c r="BG547" i="9"/>
  <c r="BF547" i="9"/>
  <c r="T547" i="9"/>
  <c r="R547" i="9"/>
  <c r="P547" i="9"/>
  <c r="BI524" i="9"/>
  <c r="BH524" i="9"/>
  <c r="BG524" i="9"/>
  <c r="BF524" i="9"/>
  <c r="T524" i="9"/>
  <c r="R524" i="9"/>
  <c r="P524" i="9"/>
  <c r="BI500" i="9"/>
  <c r="BH500" i="9"/>
  <c r="BG500" i="9"/>
  <c r="BF500" i="9"/>
  <c r="T500" i="9"/>
  <c r="R500" i="9"/>
  <c r="P500" i="9"/>
  <c r="BI477" i="9"/>
  <c r="BH477" i="9"/>
  <c r="BG477" i="9"/>
  <c r="BF477" i="9"/>
  <c r="T477" i="9"/>
  <c r="R477" i="9"/>
  <c r="P477" i="9"/>
  <c r="BI473" i="9"/>
  <c r="BH473" i="9"/>
  <c r="BG473" i="9"/>
  <c r="BF473" i="9"/>
  <c r="T473" i="9"/>
  <c r="R473" i="9"/>
  <c r="P473" i="9"/>
  <c r="BI468" i="9"/>
  <c r="BH468" i="9"/>
  <c r="BG468" i="9"/>
  <c r="BF468" i="9"/>
  <c r="T468" i="9"/>
  <c r="R468" i="9"/>
  <c r="P468" i="9"/>
  <c r="BI463" i="9"/>
  <c r="BH463" i="9"/>
  <c r="BG463" i="9"/>
  <c r="BF463" i="9"/>
  <c r="T463" i="9"/>
  <c r="R463" i="9"/>
  <c r="P463" i="9"/>
  <c r="BI459" i="9"/>
  <c r="BH459" i="9"/>
  <c r="BG459" i="9"/>
  <c r="BF459" i="9"/>
  <c r="T459" i="9"/>
  <c r="R459" i="9"/>
  <c r="P459" i="9"/>
  <c r="BI454" i="9"/>
  <c r="BH454" i="9"/>
  <c r="BG454" i="9"/>
  <c r="BF454" i="9"/>
  <c r="T454" i="9"/>
  <c r="R454" i="9"/>
  <c r="P454" i="9"/>
  <c r="BI447" i="9"/>
  <c r="BH447" i="9"/>
  <c r="BG447" i="9"/>
  <c r="BF447" i="9"/>
  <c r="T447" i="9"/>
  <c r="R447" i="9"/>
  <c r="P447" i="9"/>
  <c r="BI436" i="9"/>
  <c r="BH436" i="9"/>
  <c r="BG436" i="9"/>
  <c r="BF436" i="9"/>
  <c r="T436" i="9"/>
  <c r="R436" i="9"/>
  <c r="P436" i="9"/>
  <c r="BI432" i="9"/>
  <c r="BH432" i="9"/>
  <c r="BG432" i="9"/>
  <c r="BF432" i="9"/>
  <c r="T432" i="9"/>
  <c r="R432" i="9"/>
  <c r="P432" i="9"/>
  <c r="BI428" i="9"/>
  <c r="BH428" i="9"/>
  <c r="BG428" i="9"/>
  <c r="BF428" i="9"/>
  <c r="T428" i="9"/>
  <c r="R428" i="9"/>
  <c r="P428" i="9"/>
  <c r="BI424" i="9"/>
  <c r="BH424" i="9"/>
  <c r="BG424" i="9"/>
  <c r="BF424" i="9"/>
  <c r="T424" i="9"/>
  <c r="R424" i="9"/>
  <c r="P424" i="9"/>
  <c r="BI420" i="9"/>
  <c r="BH420" i="9"/>
  <c r="BG420" i="9"/>
  <c r="BF420" i="9"/>
  <c r="T420" i="9"/>
  <c r="R420" i="9"/>
  <c r="P420" i="9"/>
  <c r="BI415" i="9"/>
  <c r="BH415" i="9"/>
  <c r="BG415" i="9"/>
  <c r="BF415" i="9"/>
  <c r="T415" i="9"/>
  <c r="R415" i="9"/>
  <c r="P415" i="9"/>
  <c r="BI410" i="9"/>
  <c r="BH410" i="9"/>
  <c r="BG410" i="9"/>
  <c r="BF410" i="9"/>
  <c r="T410" i="9"/>
  <c r="R410" i="9"/>
  <c r="P410" i="9"/>
  <c r="BI407" i="9"/>
  <c r="BH407" i="9"/>
  <c r="BG407" i="9"/>
  <c r="BF407" i="9"/>
  <c r="T407" i="9"/>
  <c r="R407" i="9"/>
  <c r="P407" i="9"/>
  <c r="BI404" i="9"/>
  <c r="BH404" i="9"/>
  <c r="BG404" i="9"/>
  <c r="BF404" i="9"/>
  <c r="T404" i="9"/>
  <c r="R404" i="9"/>
  <c r="P404" i="9"/>
  <c r="BI400" i="9"/>
  <c r="BH400" i="9"/>
  <c r="BG400" i="9"/>
  <c r="BF400" i="9"/>
  <c r="T400" i="9"/>
  <c r="R400" i="9"/>
  <c r="P400" i="9"/>
  <c r="BI396" i="9"/>
  <c r="BH396" i="9"/>
  <c r="BG396" i="9"/>
  <c r="BF396" i="9"/>
  <c r="T396" i="9"/>
  <c r="R396" i="9"/>
  <c r="P396" i="9"/>
  <c r="BI392" i="9"/>
  <c r="BH392" i="9"/>
  <c r="BG392" i="9"/>
  <c r="BF392" i="9"/>
  <c r="T392" i="9"/>
  <c r="R392" i="9"/>
  <c r="P392" i="9"/>
  <c r="BI388" i="9"/>
  <c r="BH388" i="9"/>
  <c r="BG388" i="9"/>
  <c r="BF388" i="9"/>
  <c r="T388" i="9"/>
  <c r="R388" i="9"/>
  <c r="P388" i="9"/>
  <c r="BI384" i="9"/>
  <c r="BH384" i="9"/>
  <c r="BG384" i="9"/>
  <c r="BF384" i="9"/>
  <c r="T384" i="9"/>
  <c r="R384" i="9"/>
  <c r="P384" i="9"/>
  <c r="BI376" i="9"/>
  <c r="BH376" i="9"/>
  <c r="BG376" i="9"/>
  <c r="BF376" i="9"/>
  <c r="T376" i="9"/>
  <c r="R376" i="9"/>
  <c r="P376" i="9"/>
  <c r="BI368" i="9"/>
  <c r="BH368" i="9"/>
  <c r="BG368" i="9"/>
  <c r="BF368" i="9"/>
  <c r="T368" i="9"/>
  <c r="R368" i="9"/>
  <c r="P368" i="9"/>
  <c r="BI363" i="9"/>
  <c r="BH363" i="9"/>
  <c r="BG363" i="9"/>
  <c r="BF363" i="9"/>
  <c r="T363" i="9"/>
  <c r="R363" i="9"/>
  <c r="P363" i="9"/>
  <c r="BI359" i="9"/>
  <c r="BH359" i="9"/>
  <c r="BG359" i="9"/>
  <c r="BF359" i="9"/>
  <c r="T359" i="9"/>
  <c r="R359" i="9"/>
  <c r="P359" i="9"/>
  <c r="BI347" i="9"/>
  <c r="BH347" i="9"/>
  <c r="BG347" i="9"/>
  <c r="BF347" i="9"/>
  <c r="T347" i="9"/>
  <c r="R347" i="9"/>
  <c r="P347" i="9"/>
  <c r="BI337" i="9"/>
  <c r="BH337" i="9"/>
  <c r="BG337" i="9"/>
  <c r="BF337" i="9"/>
  <c r="T337" i="9"/>
  <c r="R337" i="9"/>
  <c r="P337" i="9"/>
  <c r="BI327" i="9"/>
  <c r="BH327" i="9"/>
  <c r="BG327" i="9"/>
  <c r="BF327" i="9"/>
  <c r="T327" i="9"/>
  <c r="R327" i="9"/>
  <c r="P327" i="9"/>
  <c r="BI311" i="9"/>
  <c r="BH311" i="9"/>
  <c r="BG311" i="9"/>
  <c r="BF311" i="9"/>
  <c r="T311" i="9"/>
  <c r="R311" i="9"/>
  <c r="P311" i="9"/>
  <c r="BI294" i="9"/>
  <c r="BH294" i="9"/>
  <c r="BG294" i="9"/>
  <c r="BF294" i="9"/>
  <c r="T294" i="9"/>
  <c r="R294" i="9"/>
  <c r="P294" i="9"/>
  <c r="BI289" i="9"/>
  <c r="BH289" i="9"/>
  <c r="BG289" i="9"/>
  <c r="BF289" i="9"/>
  <c r="T289" i="9"/>
  <c r="R289" i="9"/>
  <c r="P289" i="9"/>
  <c r="BI285" i="9"/>
  <c r="BH285" i="9"/>
  <c r="BG285" i="9"/>
  <c r="BF285" i="9"/>
  <c r="T285" i="9"/>
  <c r="R285" i="9"/>
  <c r="P285" i="9"/>
  <c r="BI281" i="9"/>
  <c r="BH281" i="9"/>
  <c r="BG281" i="9"/>
  <c r="BF281" i="9"/>
  <c r="T281" i="9"/>
  <c r="R281" i="9"/>
  <c r="P281" i="9"/>
  <c r="BI277" i="9"/>
  <c r="BH277" i="9"/>
  <c r="BG277" i="9"/>
  <c r="BF277" i="9"/>
  <c r="T277" i="9"/>
  <c r="R277" i="9"/>
  <c r="P277" i="9"/>
  <c r="BI273" i="9"/>
  <c r="BH273" i="9"/>
  <c r="BG273" i="9"/>
  <c r="BF273" i="9"/>
  <c r="T273" i="9"/>
  <c r="R273" i="9"/>
  <c r="P273" i="9"/>
  <c r="BI269" i="9"/>
  <c r="BH269" i="9"/>
  <c r="BG269" i="9"/>
  <c r="BF269" i="9"/>
  <c r="T269" i="9"/>
  <c r="R269" i="9"/>
  <c r="P269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57" i="9"/>
  <c r="BH257" i="9"/>
  <c r="BG257" i="9"/>
  <c r="BF257" i="9"/>
  <c r="T257" i="9"/>
  <c r="R257" i="9"/>
  <c r="P257" i="9"/>
  <c r="BI246" i="9"/>
  <c r="BH246" i="9"/>
  <c r="BG246" i="9"/>
  <c r="BF246" i="9"/>
  <c r="T246" i="9"/>
  <c r="R246" i="9"/>
  <c r="P246" i="9"/>
  <c r="BI235" i="9"/>
  <c r="BH235" i="9"/>
  <c r="BG235" i="9"/>
  <c r="BF235" i="9"/>
  <c r="T235" i="9"/>
  <c r="R235" i="9"/>
  <c r="P235" i="9"/>
  <c r="BI224" i="9"/>
  <c r="BH224" i="9"/>
  <c r="BG224" i="9"/>
  <c r="BF224" i="9"/>
  <c r="T224" i="9"/>
  <c r="R224" i="9"/>
  <c r="P224" i="9"/>
  <c r="BI213" i="9"/>
  <c r="BH213" i="9"/>
  <c r="BG213" i="9"/>
  <c r="BF213" i="9"/>
  <c r="T213" i="9"/>
  <c r="R213" i="9"/>
  <c r="P213" i="9"/>
  <c r="BI200" i="9"/>
  <c r="BH200" i="9"/>
  <c r="BG200" i="9"/>
  <c r="BF200" i="9"/>
  <c r="T200" i="9"/>
  <c r="R200" i="9"/>
  <c r="P200" i="9"/>
  <c r="BI195" i="9"/>
  <c r="BH195" i="9"/>
  <c r="BG195" i="9"/>
  <c r="BF195" i="9"/>
  <c r="T195" i="9"/>
  <c r="T194" i="9"/>
  <c r="R195" i="9"/>
  <c r="R194" i="9"/>
  <c r="P195" i="9"/>
  <c r="P194" i="9" s="1"/>
  <c r="BI177" i="9"/>
  <c r="BH177" i="9"/>
  <c r="BG177" i="9"/>
  <c r="BF177" i="9"/>
  <c r="T177" i="9"/>
  <c r="R177" i="9"/>
  <c r="P177" i="9"/>
  <c r="BI160" i="9"/>
  <c r="BH160" i="9"/>
  <c r="BG160" i="9"/>
  <c r="BF160" i="9"/>
  <c r="T160" i="9"/>
  <c r="R160" i="9"/>
  <c r="P160" i="9"/>
  <c r="BI155" i="9"/>
  <c r="BH155" i="9"/>
  <c r="BG155" i="9"/>
  <c r="BF155" i="9"/>
  <c r="T155" i="9"/>
  <c r="R155" i="9"/>
  <c r="P155" i="9"/>
  <c r="BI150" i="9"/>
  <c r="BH150" i="9"/>
  <c r="BG150" i="9"/>
  <c r="BF150" i="9"/>
  <c r="T150" i="9"/>
  <c r="R150" i="9"/>
  <c r="P150" i="9"/>
  <c r="BI145" i="9"/>
  <c r="BH145" i="9"/>
  <c r="BG145" i="9"/>
  <c r="BF145" i="9"/>
  <c r="T145" i="9"/>
  <c r="R145" i="9"/>
  <c r="P145" i="9"/>
  <c r="BI140" i="9"/>
  <c r="BH140" i="9"/>
  <c r="BG140" i="9"/>
  <c r="BF140" i="9"/>
  <c r="T140" i="9"/>
  <c r="R140" i="9"/>
  <c r="P140" i="9"/>
  <c r="BI136" i="9"/>
  <c r="BH136" i="9"/>
  <c r="BG136" i="9"/>
  <c r="BF136" i="9"/>
  <c r="T136" i="9"/>
  <c r="R136" i="9"/>
  <c r="P136" i="9"/>
  <c r="BI132" i="9"/>
  <c r="BH132" i="9"/>
  <c r="BG132" i="9"/>
  <c r="BF132" i="9"/>
  <c r="T132" i="9"/>
  <c r="R132" i="9"/>
  <c r="P132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0" i="9"/>
  <c r="BH120" i="9"/>
  <c r="BG120" i="9"/>
  <c r="BF120" i="9"/>
  <c r="T120" i="9"/>
  <c r="R120" i="9"/>
  <c r="P120" i="9"/>
  <c r="BI116" i="9"/>
  <c r="BH116" i="9"/>
  <c r="BG116" i="9"/>
  <c r="BF116" i="9"/>
  <c r="T116" i="9"/>
  <c r="R116" i="9"/>
  <c r="P116" i="9"/>
  <c r="BI112" i="9"/>
  <c r="BH112" i="9"/>
  <c r="BG112" i="9"/>
  <c r="BF112" i="9"/>
  <c r="T112" i="9"/>
  <c r="R112" i="9"/>
  <c r="P112" i="9"/>
  <c r="BI107" i="9"/>
  <c r="BH107" i="9"/>
  <c r="BG107" i="9"/>
  <c r="BF107" i="9"/>
  <c r="T107" i="9"/>
  <c r="R107" i="9"/>
  <c r="P107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5" i="9"/>
  <c r="BH95" i="9"/>
  <c r="BG95" i="9"/>
  <c r="BF95" i="9"/>
  <c r="T95" i="9"/>
  <c r="R95" i="9"/>
  <c r="P95" i="9"/>
  <c r="BI91" i="9"/>
  <c r="BH91" i="9"/>
  <c r="BG91" i="9"/>
  <c r="BF91" i="9"/>
  <c r="T91" i="9"/>
  <c r="R91" i="9"/>
  <c r="P91" i="9"/>
  <c r="J85" i="9"/>
  <c r="J84" i="9"/>
  <c r="F84" i="9"/>
  <c r="F82" i="9"/>
  <c r="E80" i="9"/>
  <c r="J55" i="9"/>
  <c r="J54" i="9"/>
  <c r="F54" i="9"/>
  <c r="F52" i="9"/>
  <c r="E50" i="9"/>
  <c r="J18" i="9"/>
  <c r="E18" i="9"/>
  <c r="F85" i="9"/>
  <c r="J17" i="9"/>
  <c r="J12" i="9"/>
  <c r="J52" i="9" s="1"/>
  <c r="E7" i="9"/>
  <c r="E78" i="9" s="1"/>
  <c r="J39" i="8"/>
  <c r="J38" i="8"/>
  <c r="AY63" i="1"/>
  <c r="J37" i="8"/>
  <c r="AX63" i="1"/>
  <c r="BI246" i="8"/>
  <c r="BH246" i="8"/>
  <c r="BG246" i="8"/>
  <c r="BF246" i="8"/>
  <c r="T246" i="8"/>
  <c r="T245" i="8"/>
  <c r="R246" i="8"/>
  <c r="R245" i="8"/>
  <c r="P246" i="8"/>
  <c r="P245" i="8"/>
  <c r="BI243" i="8"/>
  <c r="BH243" i="8"/>
  <c r="BG243" i="8"/>
  <c r="BF243" i="8"/>
  <c r="T243" i="8"/>
  <c r="R243" i="8"/>
  <c r="P243" i="8"/>
  <c r="BI241" i="8"/>
  <c r="BH241" i="8"/>
  <c r="BG241" i="8"/>
  <c r="BF241" i="8"/>
  <c r="T241" i="8"/>
  <c r="R241" i="8"/>
  <c r="P241" i="8"/>
  <c r="BI239" i="8"/>
  <c r="BH239" i="8"/>
  <c r="BG239" i="8"/>
  <c r="BF239" i="8"/>
  <c r="T239" i="8"/>
  <c r="R239" i="8"/>
  <c r="P239" i="8"/>
  <c r="BI236" i="8"/>
  <c r="BH236" i="8"/>
  <c r="BG236" i="8"/>
  <c r="BF236" i="8"/>
  <c r="T236" i="8"/>
  <c r="R236" i="8"/>
  <c r="P236" i="8"/>
  <c r="BI234" i="8"/>
  <c r="BH234" i="8"/>
  <c r="BG234" i="8"/>
  <c r="BF234" i="8"/>
  <c r="T234" i="8"/>
  <c r="R234" i="8"/>
  <c r="P234" i="8"/>
  <c r="BI232" i="8"/>
  <c r="BH232" i="8"/>
  <c r="BG232" i="8"/>
  <c r="BF232" i="8"/>
  <c r="T232" i="8"/>
  <c r="R232" i="8"/>
  <c r="P232" i="8"/>
  <c r="BI231" i="8"/>
  <c r="BH231" i="8"/>
  <c r="BG231" i="8"/>
  <c r="BF231" i="8"/>
  <c r="T231" i="8"/>
  <c r="R231" i="8"/>
  <c r="P231" i="8"/>
  <c r="BI230" i="8"/>
  <c r="BH230" i="8"/>
  <c r="BG230" i="8"/>
  <c r="BF230" i="8"/>
  <c r="T230" i="8"/>
  <c r="R230" i="8"/>
  <c r="P230" i="8"/>
  <c r="BI226" i="8"/>
  <c r="BH226" i="8"/>
  <c r="BG226" i="8"/>
  <c r="BF226" i="8"/>
  <c r="T226" i="8"/>
  <c r="R226" i="8"/>
  <c r="P226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1" i="8"/>
  <c r="BH221" i="8"/>
  <c r="BG221" i="8"/>
  <c r="BF221" i="8"/>
  <c r="T221" i="8"/>
  <c r="R221" i="8"/>
  <c r="P221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1" i="8"/>
  <c r="BH211" i="8"/>
  <c r="BG211" i="8"/>
  <c r="BF211" i="8"/>
  <c r="T211" i="8"/>
  <c r="R211" i="8"/>
  <c r="P211" i="8"/>
  <c r="BI206" i="8"/>
  <c r="BH206" i="8"/>
  <c r="BG206" i="8"/>
  <c r="BF206" i="8"/>
  <c r="T206" i="8"/>
  <c r="R206" i="8"/>
  <c r="P206" i="8"/>
  <c r="BI202" i="8"/>
  <c r="BH202" i="8"/>
  <c r="BG202" i="8"/>
  <c r="BF202" i="8"/>
  <c r="T202" i="8"/>
  <c r="R202" i="8"/>
  <c r="P202" i="8"/>
  <c r="BI198" i="8"/>
  <c r="BH198" i="8"/>
  <c r="BG198" i="8"/>
  <c r="BF198" i="8"/>
  <c r="T198" i="8"/>
  <c r="R198" i="8"/>
  <c r="P198" i="8"/>
  <c r="BI194" i="8"/>
  <c r="BH194" i="8"/>
  <c r="BG194" i="8"/>
  <c r="BF194" i="8"/>
  <c r="T194" i="8"/>
  <c r="R194" i="8"/>
  <c r="P194" i="8"/>
  <c r="BI190" i="8"/>
  <c r="BH190" i="8"/>
  <c r="BG190" i="8"/>
  <c r="BF190" i="8"/>
  <c r="T190" i="8"/>
  <c r="R190" i="8"/>
  <c r="P190" i="8"/>
  <c r="BI185" i="8"/>
  <c r="BH185" i="8"/>
  <c r="BG185" i="8"/>
  <c r="BF185" i="8"/>
  <c r="T185" i="8"/>
  <c r="R185" i="8"/>
  <c r="P185" i="8"/>
  <c r="BI182" i="8"/>
  <c r="BH182" i="8"/>
  <c r="BG182" i="8"/>
  <c r="BF182" i="8"/>
  <c r="T182" i="8"/>
  <c r="R182" i="8"/>
  <c r="P182" i="8"/>
  <c r="BI179" i="8"/>
  <c r="BH179" i="8"/>
  <c r="BG179" i="8"/>
  <c r="BF179" i="8"/>
  <c r="T179" i="8"/>
  <c r="R179" i="8"/>
  <c r="P179" i="8"/>
  <c r="BI168" i="8"/>
  <c r="BH168" i="8"/>
  <c r="BG168" i="8"/>
  <c r="BF168" i="8"/>
  <c r="T168" i="8"/>
  <c r="R168" i="8"/>
  <c r="P168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58" i="8"/>
  <c r="BH158" i="8"/>
  <c r="BG158" i="8"/>
  <c r="BF158" i="8"/>
  <c r="T158" i="8"/>
  <c r="R158" i="8"/>
  <c r="P158" i="8"/>
  <c r="BI154" i="8"/>
  <c r="BH154" i="8"/>
  <c r="BG154" i="8"/>
  <c r="BF154" i="8"/>
  <c r="T154" i="8"/>
  <c r="R154" i="8"/>
  <c r="P154" i="8"/>
  <c r="BI150" i="8"/>
  <c r="BH150" i="8"/>
  <c r="BG150" i="8"/>
  <c r="BF150" i="8"/>
  <c r="T150" i="8"/>
  <c r="T149" i="8"/>
  <c r="R150" i="8"/>
  <c r="R149" i="8"/>
  <c r="P150" i="8"/>
  <c r="P149" i="8" s="1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37" i="8"/>
  <c r="BH137" i="8"/>
  <c r="BG137" i="8"/>
  <c r="BF137" i="8"/>
  <c r="T137" i="8"/>
  <c r="R137" i="8"/>
  <c r="P137" i="8"/>
  <c r="BI133" i="8"/>
  <c r="BH133" i="8"/>
  <c r="BG133" i="8"/>
  <c r="BF133" i="8"/>
  <c r="T133" i="8"/>
  <c r="R133" i="8"/>
  <c r="P133" i="8"/>
  <c r="BI128" i="8"/>
  <c r="BH128" i="8"/>
  <c r="BG128" i="8"/>
  <c r="BF128" i="8"/>
  <c r="T128" i="8"/>
  <c r="R128" i="8"/>
  <c r="P128" i="8"/>
  <c r="BI124" i="8"/>
  <c r="BH124" i="8"/>
  <c r="BG124" i="8"/>
  <c r="BF124" i="8"/>
  <c r="T124" i="8"/>
  <c r="R124" i="8"/>
  <c r="P124" i="8"/>
  <c r="BI111" i="8"/>
  <c r="BH111" i="8"/>
  <c r="BG111" i="8"/>
  <c r="BF111" i="8"/>
  <c r="T111" i="8"/>
  <c r="R111" i="8"/>
  <c r="P111" i="8"/>
  <c r="BI102" i="8"/>
  <c r="BH102" i="8"/>
  <c r="BG102" i="8"/>
  <c r="BF102" i="8"/>
  <c r="T102" i="8"/>
  <c r="R102" i="8"/>
  <c r="P102" i="8"/>
  <c r="BI95" i="8"/>
  <c r="BH95" i="8"/>
  <c r="BG95" i="8"/>
  <c r="BF95" i="8"/>
  <c r="T95" i="8"/>
  <c r="R95" i="8"/>
  <c r="P95" i="8"/>
  <c r="J89" i="8"/>
  <c r="J88" i="8"/>
  <c r="F88" i="8"/>
  <c r="F86" i="8"/>
  <c r="E84" i="8"/>
  <c r="J59" i="8"/>
  <c r="J58" i="8"/>
  <c r="F58" i="8"/>
  <c r="F56" i="8"/>
  <c r="E54" i="8"/>
  <c r="J20" i="8"/>
  <c r="E20" i="8"/>
  <c r="F89" i="8" s="1"/>
  <c r="J19" i="8"/>
  <c r="J14" i="8"/>
  <c r="J56" i="8" s="1"/>
  <c r="E7" i="8"/>
  <c r="E50" i="8" s="1"/>
  <c r="J39" i="7"/>
  <c r="J38" i="7"/>
  <c r="AY62" i="1" s="1"/>
  <c r="J37" i="7"/>
  <c r="AX62" i="1" s="1"/>
  <c r="BI205" i="7"/>
  <c r="BH205" i="7"/>
  <c r="BG205" i="7"/>
  <c r="BF205" i="7"/>
  <c r="T205" i="7"/>
  <c r="T204" i="7"/>
  <c r="R205" i="7"/>
  <c r="R204" i="7" s="1"/>
  <c r="P205" i="7"/>
  <c r="P204" i="7" s="1"/>
  <c r="BI202" i="7"/>
  <c r="BH202" i="7"/>
  <c r="BG202" i="7"/>
  <c r="BF202" i="7"/>
  <c r="T202" i="7"/>
  <c r="R202" i="7"/>
  <c r="P202" i="7"/>
  <c r="BI200" i="7"/>
  <c r="BH200" i="7"/>
  <c r="BG200" i="7"/>
  <c r="BF200" i="7"/>
  <c r="T200" i="7"/>
  <c r="R200" i="7"/>
  <c r="P200" i="7"/>
  <c r="BI198" i="7"/>
  <c r="BH198" i="7"/>
  <c r="BG198" i="7"/>
  <c r="BF198" i="7"/>
  <c r="T198" i="7"/>
  <c r="R198" i="7"/>
  <c r="P198" i="7"/>
  <c r="BI195" i="7"/>
  <c r="BH195" i="7"/>
  <c r="BG195" i="7"/>
  <c r="BF195" i="7"/>
  <c r="T195" i="7"/>
  <c r="R195" i="7"/>
  <c r="P195" i="7"/>
  <c r="BI193" i="7"/>
  <c r="BH193" i="7"/>
  <c r="BG193" i="7"/>
  <c r="BF193" i="7"/>
  <c r="T193" i="7"/>
  <c r="R193" i="7"/>
  <c r="P193" i="7"/>
  <c r="BI191" i="7"/>
  <c r="BH191" i="7"/>
  <c r="BG191" i="7"/>
  <c r="BF191" i="7"/>
  <c r="T191" i="7"/>
  <c r="R191" i="7"/>
  <c r="P191" i="7"/>
  <c r="BI190" i="7"/>
  <c r="BH190" i="7"/>
  <c r="BG190" i="7"/>
  <c r="BF190" i="7"/>
  <c r="T190" i="7"/>
  <c r="R190" i="7"/>
  <c r="P190" i="7"/>
  <c r="BI186" i="7"/>
  <c r="BH186" i="7"/>
  <c r="BG186" i="7"/>
  <c r="BF186" i="7"/>
  <c r="T186" i="7"/>
  <c r="R186" i="7"/>
  <c r="P186" i="7"/>
  <c r="BI182" i="7"/>
  <c r="BH182" i="7"/>
  <c r="BG182" i="7"/>
  <c r="BF182" i="7"/>
  <c r="T182" i="7"/>
  <c r="R182" i="7"/>
  <c r="P182" i="7"/>
  <c r="BI181" i="7"/>
  <c r="BH181" i="7"/>
  <c r="BG181" i="7"/>
  <c r="BF181" i="7"/>
  <c r="T181" i="7"/>
  <c r="R181" i="7"/>
  <c r="P181" i="7"/>
  <c r="BI180" i="7"/>
  <c r="BH180" i="7"/>
  <c r="BG180" i="7"/>
  <c r="BF180" i="7"/>
  <c r="T180" i="7"/>
  <c r="R180" i="7"/>
  <c r="P180" i="7"/>
  <c r="BI179" i="7"/>
  <c r="BH179" i="7"/>
  <c r="BG179" i="7"/>
  <c r="BF179" i="7"/>
  <c r="T179" i="7"/>
  <c r="R179" i="7"/>
  <c r="P179" i="7"/>
  <c r="BI178" i="7"/>
  <c r="BH178" i="7"/>
  <c r="BG178" i="7"/>
  <c r="BF178" i="7"/>
  <c r="T178" i="7"/>
  <c r="R178" i="7"/>
  <c r="P178" i="7"/>
  <c r="BI177" i="7"/>
  <c r="BH177" i="7"/>
  <c r="BG177" i="7"/>
  <c r="BF177" i="7"/>
  <c r="T177" i="7"/>
  <c r="R177" i="7"/>
  <c r="P177" i="7"/>
  <c r="BI173" i="7"/>
  <c r="BH173" i="7"/>
  <c r="BG173" i="7"/>
  <c r="BF173" i="7"/>
  <c r="T173" i="7"/>
  <c r="R173" i="7"/>
  <c r="P173" i="7"/>
  <c r="BI166" i="7"/>
  <c r="BH166" i="7"/>
  <c r="BG166" i="7"/>
  <c r="BF166" i="7"/>
  <c r="T166" i="7"/>
  <c r="R166" i="7"/>
  <c r="P166" i="7"/>
  <c r="BI162" i="7"/>
  <c r="BH162" i="7"/>
  <c r="BG162" i="7"/>
  <c r="BF162" i="7"/>
  <c r="T162" i="7"/>
  <c r="R162" i="7"/>
  <c r="P162" i="7"/>
  <c r="BI158" i="7"/>
  <c r="BH158" i="7"/>
  <c r="BG158" i="7"/>
  <c r="BF158" i="7"/>
  <c r="T158" i="7"/>
  <c r="R158" i="7"/>
  <c r="P158" i="7"/>
  <c r="BI154" i="7"/>
  <c r="BH154" i="7"/>
  <c r="BG154" i="7"/>
  <c r="BF154" i="7"/>
  <c r="T154" i="7"/>
  <c r="R154" i="7"/>
  <c r="P154" i="7"/>
  <c r="BI150" i="7"/>
  <c r="BH150" i="7"/>
  <c r="BG150" i="7"/>
  <c r="BF150" i="7"/>
  <c r="T150" i="7"/>
  <c r="R150" i="7"/>
  <c r="P150" i="7"/>
  <c r="BI145" i="7"/>
  <c r="BH145" i="7"/>
  <c r="BG145" i="7"/>
  <c r="BF145" i="7"/>
  <c r="T145" i="7"/>
  <c r="R145" i="7"/>
  <c r="P145" i="7"/>
  <c r="BI140" i="7"/>
  <c r="BH140" i="7"/>
  <c r="BG140" i="7"/>
  <c r="BF140" i="7"/>
  <c r="T140" i="7"/>
  <c r="R140" i="7"/>
  <c r="P140" i="7"/>
  <c r="BI137" i="7"/>
  <c r="BH137" i="7"/>
  <c r="BG137" i="7"/>
  <c r="BF137" i="7"/>
  <c r="T137" i="7"/>
  <c r="R137" i="7"/>
  <c r="P137" i="7"/>
  <c r="BI134" i="7"/>
  <c r="BH134" i="7"/>
  <c r="BG134" i="7"/>
  <c r="BF134" i="7"/>
  <c r="T134" i="7"/>
  <c r="R134" i="7"/>
  <c r="P134" i="7"/>
  <c r="BI125" i="7"/>
  <c r="BH125" i="7"/>
  <c r="BG125" i="7"/>
  <c r="BF125" i="7"/>
  <c r="T125" i="7"/>
  <c r="R125" i="7"/>
  <c r="P125" i="7"/>
  <c r="BI120" i="7"/>
  <c r="BH120" i="7"/>
  <c r="BG120" i="7"/>
  <c r="BF120" i="7"/>
  <c r="T120" i="7"/>
  <c r="R120" i="7"/>
  <c r="P120" i="7"/>
  <c r="BI116" i="7"/>
  <c r="BH116" i="7"/>
  <c r="BG116" i="7"/>
  <c r="BF116" i="7"/>
  <c r="T116" i="7"/>
  <c r="R116" i="7"/>
  <c r="P116" i="7"/>
  <c r="BI114" i="7"/>
  <c r="BH114" i="7"/>
  <c r="BG114" i="7"/>
  <c r="BF114" i="7"/>
  <c r="T114" i="7"/>
  <c r="T113" i="7"/>
  <c r="R114" i="7"/>
  <c r="R113" i="7"/>
  <c r="P114" i="7"/>
  <c r="P113" i="7" s="1"/>
  <c r="BI112" i="7"/>
  <c r="BH112" i="7"/>
  <c r="BG112" i="7"/>
  <c r="BF112" i="7"/>
  <c r="T112" i="7"/>
  <c r="R112" i="7"/>
  <c r="P112" i="7"/>
  <c r="BI109" i="7"/>
  <c r="BH109" i="7"/>
  <c r="BG109" i="7"/>
  <c r="BF109" i="7"/>
  <c r="T109" i="7"/>
  <c r="R109" i="7"/>
  <c r="P109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BI95" i="7"/>
  <c r="BH95" i="7"/>
  <c r="BG95" i="7"/>
  <c r="BF95" i="7"/>
  <c r="T95" i="7"/>
  <c r="R95" i="7"/>
  <c r="P95" i="7"/>
  <c r="J89" i="7"/>
  <c r="J88" i="7"/>
  <c r="F88" i="7"/>
  <c r="F86" i="7"/>
  <c r="E84" i="7"/>
  <c r="J59" i="7"/>
  <c r="J58" i="7"/>
  <c r="F58" i="7"/>
  <c r="F56" i="7"/>
  <c r="E54" i="7"/>
  <c r="J20" i="7"/>
  <c r="E20" i="7"/>
  <c r="F89" i="7" s="1"/>
  <c r="J19" i="7"/>
  <c r="J14" i="7"/>
  <c r="J86" i="7" s="1"/>
  <c r="E7" i="7"/>
  <c r="E80" i="7" s="1"/>
  <c r="J39" i="6"/>
  <c r="J38" i="6"/>
  <c r="AY61" i="1"/>
  <c r="J37" i="6"/>
  <c r="AX61" i="1"/>
  <c r="BI235" i="6"/>
  <c r="BH235" i="6"/>
  <c r="BG235" i="6"/>
  <c r="BF235" i="6"/>
  <c r="T235" i="6"/>
  <c r="T234" i="6"/>
  <c r="R235" i="6"/>
  <c r="R234" i="6"/>
  <c r="P235" i="6"/>
  <c r="P234" i="6"/>
  <c r="BI233" i="6"/>
  <c r="BH233" i="6"/>
  <c r="BG233" i="6"/>
  <c r="BF233" i="6"/>
  <c r="T233" i="6"/>
  <c r="R233" i="6"/>
  <c r="P233" i="6"/>
  <c r="BI232" i="6"/>
  <c r="BH232" i="6"/>
  <c r="BG232" i="6"/>
  <c r="BF232" i="6"/>
  <c r="T232" i="6"/>
  <c r="R232" i="6"/>
  <c r="P232" i="6"/>
  <c r="BI231" i="6"/>
  <c r="BH231" i="6"/>
  <c r="BG231" i="6"/>
  <c r="BF231" i="6"/>
  <c r="T231" i="6"/>
  <c r="R231" i="6"/>
  <c r="P231" i="6"/>
  <c r="BI229" i="6"/>
  <c r="BH229" i="6"/>
  <c r="BG229" i="6"/>
  <c r="BF229" i="6"/>
  <c r="T229" i="6"/>
  <c r="R229" i="6"/>
  <c r="P229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1" i="6"/>
  <c r="BH221" i="6"/>
  <c r="BG221" i="6"/>
  <c r="BF221" i="6"/>
  <c r="T221" i="6"/>
  <c r="R221" i="6"/>
  <c r="P221" i="6"/>
  <c r="BI220" i="6"/>
  <c r="BH220" i="6"/>
  <c r="BG220" i="6"/>
  <c r="BF220" i="6"/>
  <c r="T220" i="6"/>
  <c r="R220" i="6"/>
  <c r="P220" i="6"/>
  <c r="BI216" i="6"/>
  <c r="BH216" i="6"/>
  <c r="BG216" i="6"/>
  <c r="BF216" i="6"/>
  <c r="T216" i="6"/>
  <c r="R216" i="6"/>
  <c r="P216" i="6"/>
  <c r="BI212" i="6"/>
  <c r="BH212" i="6"/>
  <c r="BG212" i="6"/>
  <c r="BF212" i="6"/>
  <c r="T212" i="6"/>
  <c r="R212" i="6"/>
  <c r="P212" i="6"/>
  <c r="BI211" i="6"/>
  <c r="BH211" i="6"/>
  <c r="BG211" i="6"/>
  <c r="BF211" i="6"/>
  <c r="T211" i="6"/>
  <c r="R211" i="6"/>
  <c r="P211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3" i="6"/>
  <c r="BH203" i="6"/>
  <c r="BG203" i="6"/>
  <c r="BF203" i="6"/>
  <c r="T203" i="6"/>
  <c r="R203" i="6"/>
  <c r="P203" i="6"/>
  <c r="BI202" i="6"/>
  <c r="BH202" i="6"/>
  <c r="BG202" i="6"/>
  <c r="BF202" i="6"/>
  <c r="T202" i="6"/>
  <c r="R202" i="6"/>
  <c r="P202" i="6"/>
  <c r="BI201" i="6"/>
  <c r="BH201" i="6"/>
  <c r="BG201" i="6"/>
  <c r="BF201" i="6"/>
  <c r="T201" i="6"/>
  <c r="R201" i="6"/>
  <c r="P201" i="6"/>
  <c r="BI197" i="6"/>
  <c r="BH197" i="6"/>
  <c r="BG197" i="6"/>
  <c r="BF197" i="6"/>
  <c r="T197" i="6"/>
  <c r="R197" i="6"/>
  <c r="P197" i="6"/>
  <c r="BI193" i="6"/>
  <c r="BH193" i="6"/>
  <c r="BG193" i="6"/>
  <c r="BF193" i="6"/>
  <c r="T193" i="6"/>
  <c r="R193" i="6"/>
  <c r="P193" i="6"/>
  <c r="BI189" i="6"/>
  <c r="BH189" i="6"/>
  <c r="BG189" i="6"/>
  <c r="BF189" i="6"/>
  <c r="T189" i="6"/>
  <c r="R189" i="6"/>
  <c r="P189" i="6"/>
  <c r="BI185" i="6"/>
  <c r="BH185" i="6"/>
  <c r="BG185" i="6"/>
  <c r="BF185" i="6"/>
  <c r="T185" i="6"/>
  <c r="R185" i="6"/>
  <c r="P185" i="6"/>
  <c r="BI180" i="6"/>
  <c r="BH180" i="6"/>
  <c r="BG180" i="6"/>
  <c r="BF180" i="6"/>
  <c r="T180" i="6"/>
  <c r="R180" i="6"/>
  <c r="P180" i="6"/>
  <c r="BI177" i="6"/>
  <c r="BH177" i="6"/>
  <c r="BG177" i="6"/>
  <c r="BF177" i="6"/>
  <c r="T177" i="6"/>
  <c r="R177" i="6"/>
  <c r="P177" i="6"/>
  <c r="BI171" i="6"/>
  <c r="BH171" i="6"/>
  <c r="BG171" i="6"/>
  <c r="BF171" i="6"/>
  <c r="T171" i="6"/>
  <c r="R171" i="6"/>
  <c r="P171" i="6"/>
  <c r="BI167" i="6"/>
  <c r="BH167" i="6"/>
  <c r="BG167" i="6"/>
  <c r="BF167" i="6"/>
  <c r="T167" i="6"/>
  <c r="R167" i="6"/>
  <c r="P167" i="6"/>
  <c r="BI163" i="6"/>
  <c r="BH163" i="6"/>
  <c r="BG163" i="6"/>
  <c r="BF163" i="6"/>
  <c r="T163" i="6"/>
  <c r="R163" i="6"/>
  <c r="P163" i="6"/>
  <c r="BI162" i="6"/>
  <c r="BH162" i="6"/>
  <c r="BG162" i="6"/>
  <c r="BF162" i="6"/>
  <c r="T162" i="6"/>
  <c r="R162" i="6"/>
  <c r="P162" i="6"/>
  <c r="BI161" i="6"/>
  <c r="BH161" i="6"/>
  <c r="BG161" i="6"/>
  <c r="BF161" i="6"/>
  <c r="T161" i="6"/>
  <c r="R161" i="6"/>
  <c r="P161" i="6"/>
  <c r="BI157" i="6"/>
  <c r="BH157" i="6"/>
  <c r="BG157" i="6"/>
  <c r="BF157" i="6"/>
  <c r="T157" i="6"/>
  <c r="R157" i="6"/>
  <c r="P157" i="6"/>
  <c r="BI153" i="6"/>
  <c r="BH153" i="6"/>
  <c r="BG153" i="6"/>
  <c r="BF153" i="6"/>
  <c r="T153" i="6"/>
  <c r="R153" i="6"/>
  <c r="P153" i="6"/>
  <c r="BI149" i="6"/>
  <c r="BH149" i="6"/>
  <c r="BG149" i="6"/>
  <c r="BF149" i="6"/>
  <c r="T149" i="6"/>
  <c r="T148" i="6"/>
  <c r="R149" i="6"/>
  <c r="R148" i="6"/>
  <c r="P149" i="6"/>
  <c r="P148" i="6" s="1"/>
  <c r="BI145" i="6"/>
  <c r="BH145" i="6"/>
  <c r="BG145" i="6"/>
  <c r="BF145" i="6"/>
  <c r="T145" i="6"/>
  <c r="R145" i="6"/>
  <c r="P145" i="6"/>
  <c r="BI142" i="6"/>
  <c r="BH142" i="6"/>
  <c r="BG142" i="6"/>
  <c r="BF142" i="6"/>
  <c r="T142" i="6"/>
  <c r="R142" i="6"/>
  <c r="P142" i="6"/>
  <c r="BI139" i="6"/>
  <c r="BH139" i="6"/>
  <c r="BG139" i="6"/>
  <c r="BF139" i="6"/>
  <c r="T139" i="6"/>
  <c r="R139" i="6"/>
  <c r="P139" i="6"/>
  <c r="BI138" i="6"/>
  <c r="BH138" i="6"/>
  <c r="BG138" i="6"/>
  <c r="BF138" i="6"/>
  <c r="T138" i="6"/>
  <c r="R138" i="6"/>
  <c r="P138" i="6"/>
  <c r="BI134" i="6"/>
  <c r="BH134" i="6"/>
  <c r="BG134" i="6"/>
  <c r="BF134" i="6"/>
  <c r="T134" i="6"/>
  <c r="R134" i="6"/>
  <c r="P134" i="6"/>
  <c r="BI131" i="6"/>
  <c r="BH131" i="6"/>
  <c r="BG131" i="6"/>
  <c r="BF131" i="6"/>
  <c r="T131" i="6"/>
  <c r="R131" i="6"/>
  <c r="P131" i="6"/>
  <c r="BI130" i="6"/>
  <c r="BH130" i="6"/>
  <c r="BG130" i="6"/>
  <c r="BF130" i="6"/>
  <c r="T130" i="6"/>
  <c r="R130" i="6"/>
  <c r="P130" i="6"/>
  <c r="BI129" i="6"/>
  <c r="BH129" i="6"/>
  <c r="BG129" i="6"/>
  <c r="BF129" i="6"/>
  <c r="T129" i="6"/>
  <c r="R129" i="6"/>
  <c r="P129" i="6"/>
  <c r="BI125" i="6"/>
  <c r="BH125" i="6"/>
  <c r="BG125" i="6"/>
  <c r="BF125" i="6"/>
  <c r="T125" i="6"/>
  <c r="R125" i="6"/>
  <c r="P125" i="6"/>
  <c r="BI124" i="6"/>
  <c r="BH124" i="6"/>
  <c r="BG124" i="6"/>
  <c r="BF124" i="6"/>
  <c r="T124" i="6"/>
  <c r="R124" i="6"/>
  <c r="P124" i="6"/>
  <c r="BI120" i="6"/>
  <c r="BH120" i="6"/>
  <c r="BG120" i="6"/>
  <c r="BF120" i="6"/>
  <c r="T120" i="6"/>
  <c r="R120" i="6"/>
  <c r="P120" i="6"/>
  <c r="BI117" i="6"/>
  <c r="BH117" i="6"/>
  <c r="BG117" i="6"/>
  <c r="BF117" i="6"/>
  <c r="T117" i="6"/>
  <c r="R117" i="6"/>
  <c r="P117" i="6"/>
  <c r="BI116" i="6"/>
  <c r="BH116" i="6"/>
  <c r="BG116" i="6"/>
  <c r="BF116" i="6"/>
  <c r="T116" i="6"/>
  <c r="R116" i="6"/>
  <c r="P116" i="6"/>
  <c r="BI112" i="6"/>
  <c r="BH112" i="6"/>
  <c r="BG112" i="6"/>
  <c r="BF112" i="6"/>
  <c r="T112" i="6"/>
  <c r="R112" i="6"/>
  <c r="P112" i="6"/>
  <c r="BI109" i="6"/>
  <c r="BH109" i="6"/>
  <c r="BG109" i="6"/>
  <c r="BF109" i="6"/>
  <c r="T109" i="6"/>
  <c r="R109" i="6"/>
  <c r="P109" i="6"/>
  <c r="BI105" i="6"/>
  <c r="BH105" i="6"/>
  <c r="BG105" i="6"/>
  <c r="BF105" i="6"/>
  <c r="T105" i="6"/>
  <c r="R105" i="6"/>
  <c r="P105" i="6"/>
  <c r="BI101" i="6"/>
  <c r="BH101" i="6"/>
  <c r="BG101" i="6"/>
  <c r="BF101" i="6"/>
  <c r="T101" i="6"/>
  <c r="R101" i="6"/>
  <c r="P101" i="6"/>
  <c r="BI95" i="6"/>
  <c r="BH95" i="6"/>
  <c r="BG95" i="6"/>
  <c r="BF95" i="6"/>
  <c r="T95" i="6"/>
  <c r="R95" i="6"/>
  <c r="P95" i="6"/>
  <c r="J89" i="6"/>
  <c r="J88" i="6"/>
  <c r="F88" i="6"/>
  <c r="F86" i="6"/>
  <c r="E84" i="6"/>
  <c r="J59" i="6"/>
  <c r="J58" i="6"/>
  <c r="F58" i="6"/>
  <c r="F56" i="6"/>
  <c r="E54" i="6"/>
  <c r="J20" i="6"/>
  <c r="E20" i="6"/>
  <c r="F89" i="6" s="1"/>
  <c r="J19" i="6"/>
  <c r="J14" i="6"/>
  <c r="J86" i="6"/>
  <c r="E7" i="6"/>
  <c r="E80" i="6" s="1"/>
  <c r="J37" i="5"/>
  <c r="J36" i="5"/>
  <c r="AY60" i="1"/>
  <c r="J35" i="5"/>
  <c r="AX60" i="1" s="1"/>
  <c r="BI1981" i="5"/>
  <c r="BH1981" i="5"/>
  <c r="BG1981" i="5"/>
  <c r="BF1981" i="5"/>
  <c r="T1981" i="5"/>
  <c r="T1980" i="5"/>
  <c r="R1981" i="5"/>
  <c r="R1980" i="5"/>
  <c r="P1981" i="5"/>
  <c r="P1980" i="5"/>
  <c r="BI1976" i="5"/>
  <c r="BH1976" i="5"/>
  <c r="BG1976" i="5"/>
  <c r="BF1976" i="5"/>
  <c r="T1976" i="5"/>
  <c r="R1976" i="5"/>
  <c r="P1976" i="5"/>
  <c r="BI1972" i="5"/>
  <c r="BH1972" i="5"/>
  <c r="BG1972" i="5"/>
  <c r="BF1972" i="5"/>
  <c r="T1972" i="5"/>
  <c r="R1972" i="5"/>
  <c r="P1972" i="5"/>
  <c r="BI1968" i="5"/>
  <c r="BH1968" i="5"/>
  <c r="BG1968" i="5"/>
  <c r="BF1968" i="5"/>
  <c r="T1968" i="5"/>
  <c r="R1968" i="5"/>
  <c r="P1968" i="5"/>
  <c r="BI1951" i="5"/>
  <c r="BH1951" i="5"/>
  <c r="BG1951" i="5"/>
  <c r="BF1951" i="5"/>
  <c r="T1951" i="5"/>
  <c r="R1951" i="5"/>
  <c r="P1951" i="5"/>
  <c r="BI1934" i="5"/>
  <c r="BH1934" i="5"/>
  <c r="BG1934" i="5"/>
  <c r="BF1934" i="5"/>
  <c r="T1934" i="5"/>
  <c r="R1934" i="5"/>
  <c r="P1934" i="5"/>
  <c r="BI1930" i="5"/>
  <c r="BH1930" i="5"/>
  <c r="BG1930" i="5"/>
  <c r="BF1930" i="5"/>
  <c r="T1930" i="5"/>
  <c r="R1930" i="5"/>
  <c r="P1930" i="5"/>
  <c r="BI1926" i="5"/>
  <c r="BH1926" i="5"/>
  <c r="BG1926" i="5"/>
  <c r="BF1926" i="5"/>
  <c r="T1926" i="5"/>
  <c r="R1926" i="5"/>
  <c r="P1926" i="5"/>
  <c r="BI1921" i="5"/>
  <c r="BH1921" i="5"/>
  <c r="BG1921" i="5"/>
  <c r="BF1921" i="5"/>
  <c r="T1921" i="5"/>
  <c r="R1921" i="5"/>
  <c r="P1921" i="5"/>
  <c r="BI1916" i="5"/>
  <c r="BH1916" i="5"/>
  <c r="BG1916" i="5"/>
  <c r="BF1916" i="5"/>
  <c r="T1916" i="5"/>
  <c r="R1916" i="5"/>
  <c r="P1916" i="5"/>
  <c r="BI1911" i="5"/>
  <c r="BH1911" i="5"/>
  <c r="BG1911" i="5"/>
  <c r="BF1911" i="5"/>
  <c r="T1911" i="5"/>
  <c r="R1911" i="5"/>
  <c r="P1911" i="5"/>
  <c r="BI1907" i="5"/>
  <c r="BH1907" i="5"/>
  <c r="BG1907" i="5"/>
  <c r="BF1907" i="5"/>
  <c r="T1907" i="5"/>
  <c r="R1907" i="5"/>
  <c r="P1907" i="5"/>
  <c r="BI1903" i="5"/>
  <c r="BH1903" i="5"/>
  <c r="BG1903" i="5"/>
  <c r="BF1903" i="5"/>
  <c r="T1903" i="5"/>
  <c r="R1903" i="5"/>
  <c r="P1903" i="5"/>
  <c r="BI1896" i="5"/>
  <c r="BH1896" i="5"/>
  <c r="BG1896" i="5"/>
  <c r="BF1896" i="5"/>
  <c r="T1896" i="5"/>
  <c r="R1896" i="5"/>
  <c r="P1896" i="5"/>
  <c r="BI1889" i="5"/>
  <c r="BH1889" i="5"/>
  <c r="BG1889" i="5"/>
  <c r="BF1889" i="5"/>
  <c r="T1889" i="5"/>
  <c r="R1889" i="5"/>
  <c r="P1889" i="5"/>
  <c r="BI1885" i="5"/>
  <c r="BH1885" i="5"/>
  <c r="BG1885" i="5"/>
  <c r="BF1885" i="5"/>
  <c r="T1885" i="5"/>
  <c r="R1885" i="5"/>
  <c r="P1885" i="5"/>
  <c r="BI1881" i="5"/>
  <c r="BH1881" i="5"/>
  <c r="BG1881" i="5"/>
  <c r="BF1881" i="5"/>
  <c r="T1881" i="5"/>
  <c r="R1881" i="5"/>
  <c r="P1881" i="5"/>
  <c r="BI1877" i="5"/>
  <c r="BH1877" i="5"/>
  <c r="BG1877" i="5"/>
  <c r="BF1877" i="5"/>
  <c r="T1877" i="5"/>
  <c r="R1877" i="5"/>
  <c r="P1877" i="5"/>
  <c r="BI1873" i="5"/>
  <c r="BH1873" i="5"/>
  <c r="BG1873" i="5"/>
  <c r="BF1873" i="5"/>
  <c r="T1873" i="5"/>
  <c r="R1873" i="5"/>
  <c r="P1873" i="5"/>
  <c r="BI1861" i="5"/>
  <c r="BH1861" i="5"/>
  <c r="BG1861" i="5"/>
  <c r="BF1861" i="5"/>
  <c r="T1861" i="5"/>
  <c r="R1861" i="5"/>
  <c r="P1861" i="5"/>
  <c r="BI1857" i="5"/>
  <c r="BH1857" i="5"/>
  <c r="BG1857" i="5"/>
  <c r="BF1857" i="5"/>
  <c r="T1857" i="5"/>
  <c r="R1857" i="5"/>
  <c r="P1857" i="5"/>
  <c r="BI1853" i="5"/>
  <c r="BH1853" i="5"/>
  <c r="BG1853" i="5"/>
  <c r="BF1853" i="5"/>
  <c r="T1853" i="5"/>
  <c r="R1853" i="5"/>
  <c r="P1853" i="5"/>
  <c r="BI1848" i="5"/>
  <c r="BH1848" i="5"/>
  <c r="BG1848" i="5"/>
  <c r="BF1848" i="5"/>
  <c r="T1848" i="5"/>
  <c r="R1848" i="5"/>
  <c r="P1848" i="5"/>
  <c r="BI1835" i="5"/>
  <c r="BH1835" i="5"/>
  <c r="BG1835" i="5"/>
  <c r="BF1835" i="5"/>
  <c r="T1835" i="5"/>
  <c r="R1835" i="5"/>
  <c r="P1835" i="5"/>
  <c r="BI1822" i="5"/>
  <c r="BH1822" i="5"/>
  <c r="BG1822" i="5"/>
  <c r="BF1822" i="5"/>
  <c r="T1822" i="5"/>
  <c r="R1822" i="5"/>
  <c r="P1822" i="5"/>
  <c r="BI1818" i="5"/>
  <c r="BH1818" i="5"/>
  <c r="BG1818" i="5"/>
  <c r="BF1818" i="5"/>
  <c r="T1818" i="5"/>
  <c r="R1818" i="5"/>
  <c r="P1818" i="5"/>
  <c r="BI1809" i="5"/>
  <c r="BH1809" i="5"/>
  <c r="BG1809" i="5"/>
  <c r="BF1809" i="5"/>
  <c r="T1809" i="5"/>
  <c r="R1809" i="5"/>
  <c r="P1809" i="5"/>
  <c r="BI1805" i="5"/>
  <c r="BH1805" i="5"/>
  <c r="BG1805" i="5"/>
  <c r="BF1805" i="5"/>
  <c r="T1805" i="5"/>
  <c r="R1805" i="5"/>
  <c r="P1805" i="5"/>
  <c r="BI1800" i="5"/>
  <c r="BH1800" i="5"/>
  <c r="BG1800" i="5"/>
  <c r="BF1800" i="5"/>
  <c r="T1800" i="5"/>
  <c r="R1800" i="5"/>
  <c r="P1800" i="5"/>
  <c r="BI1787" i="5"/>
  <c r="BH1787" i="5"/>
  <c r="BG1787" i="5"/>
  <c r="BF1787" i="5"/>
  <c r="T1787" i="5"/>
  <c r="R1787" i="5"/>
  <c r="P1787" i="5"/>
  <c r="BI1783" i="5"/>
  <c r="BH1783" i="5"/>
  <c r="BG1783" i="5"/>
  <c r="BF1783" i="5"/>
  <c r="T1783" i="5"/>
  <c r="R1783" i="5"/>
  <c r="P1783" i="5"/>
  <c r="BI1776" i="5"/>
  <c r="BH1776" i="5"/>
  <c r="BG1776" i="5"/>
  <c r="BF1776" i="5"/>
  <c r="T1776" i="5"/>
  <c r="R1776" i="5"/>
  <c r="P1776" i="5"/>
  <c r="BI1768" i="5"/>
  <c r="BH1768" i="5"/>
  <c r="BG1768" i="5"/>
  <c r="BF1768" i="5"/>
  <c r="T1768" i="5"/>
  <c r="R1768" i="5"/>
  <c r="P1768" i="5"/>
  <c r="BI1757" i="5"/>
  <c r="BH1757" i="5"/>
  <c r="BG1757" i="5"/>
  <c r="BF1757" i="5"/>
  <c r="T1757" i="5"/>
  <c r="R1757" i="5"/>
  <c r="P1757" i="5"/>
  <c r="BI1738" i="5"/>
  <c r="BH1738" i="5"/>
  <c r="BG1738" i="5"/>
  <c r="BF1738" i="5"/>
  <c r="T1738" i="5"/>
  <c r="R1738" i="5"/>
  <c r="P1738" i="5"/>
  <c r="BI1734" i="5"/>
  <c r="BH1734" i="5"/>
  <c r="BG1734" i="5"/>
  <c r="BF1734" i="5"/>
  <c r="T1734" i="5"/>
  <c r="R1734" i="5"/>
  <c r="P1734" i="5"/>
  <c r="BI1721" i="5"/>
  <c r="BH1721" i="5"/>
  <c r="BG1721" i="5"/>
  <c r="BF1721" i="5"/>
  <c r="T1721" i="5"/>
  <c r="R1721" i="5"/>
  <c r="P1721" i="5"/>
  <c r="BI1708" i="5"/>
  <c r="BH1708" i="5"/>
  <c r="BG1708" i="5"/>
  <c r="BF1708" i="5"/>
  <c r="T1708" i="5"/>
  <c r="R1708" i="5"/>
  <c r="P1708" i="5"/>
  <c r="BI1703" i="5"/>
  <c r="BH1703" i="5"/>
  <c r="BG1703" i="5"/>
  <c r="BF1703" i="5"/>
  <c r="T1703" i="5"/>
  <c r="R1703" i="5"/>
  <c r="P1703" i="5"/>
  <c r="BI1699" i="5"/>
  <c r="BH1699" i="5"/>
  <c r="BG1699" i="5"/>
  <c r="BF1699" i="5"/>
  <c r="T1699" i="5"/>
  <c r="R1699" i="5"/>
  <c r="P1699" i="5"/>
  <c r="BI1695" i="5"/>
  <c r="BH1695" i="5"/>
  <c r="BG1695" i="5"/>
  <c r="BF1695" i="5"/>
  <c r="T1695" i="5"/>
  <c r="R1695" i="5"/>
  <c r="P1695" i="5"/>
  <c r="BI1691" i="5"/>
  <c r="BH1691" i="5"/>
  <c r="BG1691" i="5"/>
  <c r="BF1691" i="5"/>
  <c r="T1691" i="5"/>
  <c r="R1691" i="5"/>
  <c r="P1691" i="5"/>
  <c r="BI1687" i="5"/>
  <c r="BH1687" i="5"/>
  <c r="BG1687" i="5"/>
  <c r="BF1687" i="5"/>
  <c r="T1687" i="5"/>
  <c r="R1687" i="5"/>
  <c r="P1687" i="5"/>
  <c r="BI1683" i="5"/>
  <c r="BH1683" i="5"/>
  <c r="BG1683" i="5"/>
  <c r="BF1683" i="5"/>
  <c r="T1683" i="5"/>
  <c r="R1683" i="5"/>
  <c r="P1683" i="5"/>
  <c r="BI1679" i="5"/>
  <c r="BH1679" i="5"/>
  <c r="BG1679" i="5"/>
  <c r="BF1679" i="5"/>
  <c r="T1679" i="5"/>
  <c r="R1679" i="5"/>
  <c r="P1679" i="5"/>
  <c r="BI1675" i="5"/>
  <c r="BH1675" i="5"/>
  <c r="BG1675" i="5"/>
  <c r="BF1675" i="5"/>
  <c r="T1675" i="5"/>
  <c r="R1675" i="5"/>
  <c r="P1675" i="5"/>
  <c r="BI1671" i="5"/>
  <c r="BH1671" i="5"/>
  <c r="BG1671" i="5"/>
  <c r="BF1671" i="5"/>
  <c r="T1671" i="5"/>
  <c r="R1671" i="5"/>
  <c r="P1671" i="5"/>
  <c r="BI1667" i="5"/>
  <c r="BH1667" i="5"/>
  <c r="BG1667" i="5"/>
  <c r="BF1667" i="5"/>
  <c r="T1667" i="5"/>
  <c r="R1667" i="5"/>
  <c r="P1667" i="5"/>
  <c r="BI1663" i="5"/>
  <c r="BH1663" i="5"/>
  <c r="BG1663" i="5"/>
  <c r="BF1663" i="5"/>
  <c r="T1663" i="5"/>
  <c r="R1663" i="5"/>
  <c r="P1663" i="5"/>
  <c r="BI1659" i="5"/>
  <c r="BH1659" i="5"/>
  <c r="BG1659" i="5"/>
  <c r="BF1659" i="5"/>
  <c r="T1659" i="5"/>
  <c r="R1659" i="5"/>
  <c r="P1659" i="5"/>
  <c r="BI1655" i="5"/>
  <c r="BH1655" i="5"/>
  <c r="BG1655" i="5"/>
  <c r="BF1655" i="5"/>
  <c r="T1655" i="5"/>
  <c r="R1655" i="5"/>
  <c r="P1655" i="5"/>
  <c r="BI1651" i="5"/>
  <c r="BH1651" i="5"/>
  <c r="BG1651" i="5"/>
  <c r="BF1651" i="5"/>
  <c r="T1651" i="5"/>
  <c r="R1651" i="5"/>
  <c r="P1651" i="5"/>
  <c r="BI1647" i="5"/>
  <c r="BH1647" i="5"/>
  <c r="BG1647" i="5"/>
  <c r="BF1647" i="5"/>
  <c r="T1647" i="5"/>
  <c r="R1647" i="5"/>
  <c r="P1647" i="5"/>
  <c r="BI1642" i="5"/>
  <c r="BH1642" i="5"/>
  <c r="BG1642" i="5"/>
  <c r="BF1642" i="5"/>
  <c r="T1642" i="5"/>
  <c r="R1642" i="5"/>
  <c r="P1642" i="5"/>
  <c r="BI1637" i="5"/>
  <c r="BH1637" i="5"/>
  <c r="BG1637" i="5"/>
  <c r="BF1637" i="5"/>
  <c r="T1637" i="5"/>
  <c r="R1637" i="5"/>
  <c r="P1637" i="5"/>
  <c r="BI1632" i="5"/>
  <c r="BH1632" i="5"/>
  <c r="BG1632" i="5"/>
  <c r="BF1632" i="5"/>
  <c r="T1632" i="5"/>
  <c r="R1632" i="5"/>
  <c r="P1632" i="5"/>
  <c r="BI1628" i="5"/>
  <c r="BH1628" i="5"/>
  <c r="BG1628" i="5"/>
  <c r="BF1628" i="5"/>
  <c r="T1628" i="5"/>
  <c r="R1628" i="5"/>
  <c r="P1628" i="5"/>
  <c r="BI1625" i="5"/>
  <c r="BH1625" i="5"/>
  <c r="BG1625" i="5"/>
  <c r="BF1625" i="5"/>
  <c r="T1625" i="5"/>
  <c r="R1625" i="5"/>
  <c r="P1625" i="5"/>
  <c r="BI1622" i="5"/>
  <c r="BH1622" i="5"/>
  <c r="BG1622" i="5"/>
  <c r="BF1622" i="5"/>
  <c r="T1622" i="5"/>
  <c r="R1622" i="5"/>
  <c r="P1622" i="5"/>
  <c r="BI1617" i="5"/>
  <c r="BH1617" i="5"/>
  <c r="BG1617" i="5"/>
  <c r="BF1617" i="5"/>
  <c r="T1617" i="5"/>
  <c r="R1617" i="5"/>
  <c r="P1617" i="5"/>
  <c r="BI1612" i="5"/>
  <c r="BH1612" i="5"/>
  <c r="BG1612" i="5"/>
  <c r="BF1612" i="5"/>
  <c r="T1612" i="5"/>
  <c r="R1612" i="5"/>
  <c r="P1612" i="5"/>
  <c r="BI1607" i="5"/>
  <c r="BH1607" i="5"/>
  <c r="BG1607" i="5"/>
  <c r="BF1607" i="5"/>
  <c r="T1607" i="5"/>
  <c r="R1607" i="5"/>
  <c r="P1607" i="5"/>
  <c r="BI1602" i="5"/>
  <c r="BH1602" i="5"/>
  <c r="BG1602" i="5"/>
  <c r="BF1602" i="5"/>
  <c r="T1602" i="5"/>
  <c r="R1602" i="5"/>
  <c r="P1602" i="5"/>
  <c r="BI1597" i="5"/>
  <c r="BH1597" i="5"/>
  <c r="BG1597" i="5"/>
  <c r="BF1597" i="5"/>
  <c r="T1597" i="5"/>
  <c r="R1597" i="5"/>
  <c r="P1597" i="5"/>
  <c r="BI1592" i="5"/>
  <c r="BH1592" i="5"/>
  <c r="BG1592" i="5"/>
  <c r="BF1592" i="5"/>
  <c r="T1592" i="5"/>
  <c r="R1592" i="5"/>
  <c r="P1592" i="5"/>
  <c r="BI1589" i="5"/>
  <c r="BH1589" i="5"/>
  <c r="BG1589" i="5"/>
  <c r="BF1589" i="5"/>
  <c r="T1589" i="5"/>
  <c r="R1589" i="5"/>
  <c r="P1589" i="5"/>
  <c r="BI1586" i="5"/>
  <c r="BH1586" i="5"/>
  <c r="BG1586" i="5"/>
  <c r="BF1586" i="5"/>
  <c r="T1586" i="5"/>
  <c r="R1586" i="5"/>
  <c r="P1586" i="5"/>
  <c r="BI1581" i="5"/>
  <c r="BH1581" i="5"/>
  <c r="BG1581" i="5"/>
  <c r="BF1581" i="5"/>
  <c r="T1581" i="5"/>
  <c r="R1581" i="5"/>
  <c r="P1581" i="5"/>
  <c r="BI1576" i="5"/>
  <c r="BH1576" i="5"/>
  <c r="BG1576" i="5"/>
  <c r="BF1576" i="5"/>
  <c r="T1576" i="5"/>
  <c r="R1576" i="5"/>
  <c r="P1576" i="5"/>
  <c r="BI1571" i="5"/>
  <c r="BH1571" i="5"/>
  <c r="BG1571" i="5"/>
  <c r="BF1571" i="5"/>
  <c r="T1571" i="5"/>
  <c r="R1571" i="5"/>
  <c r="P1571" i="5"/>
  <c r="BI1568" i="5"/>
  <c r="BH1568" i="5"/>
  <c r="BG1568" i="5"/>
  <c r="BF1568" i="5"/>
  <c r="T1568" i="5"/>
  <c r="R1568" i="5"/>
  <c r="P1568" i="5"/>
  <c r="BI1565" i="5"/>
  <c r="BH1565" i="5"/>
  <c r="BG1565" i="5"/>
  <c r="BF1565" i="5"/>
  <c r="T1565" i="5"/>
  <c r="R1565" i="5"/>
  <c r="P1565" i="5"/>
  <c r="BI1562" i="5"/>
  <c r="BH1562" i="5"/>
  <c r="BG1562" i="5"/>
  <c r="BF1562" i="5"/>
  <c r="T1562" i="5"/>
  <c r="R1562" i="5"/>
  <c r="P1562" i="5"/>
  <c r="BI1559" i="5"/>
  <c r="BH1559" i="5"/>
  <c r="BG1559" i="5"/>
  <c r="BF1559" i="5"/>
  <c r="T1559" i="5"/>
  <c r="R1559" i="5"/>
  <c r="P1559" i="5"/>
  <c r="BI1554" i="5"/>
  <c r="BH1554" i="5"/>
  <c r="BG1554" i="5"/>
  <c r="BF1554" i="5"/>
  <c r="T1554" i="5"/>
  <c r="R1554" i="5"/>
  <c r="P1554" i="5"/>
  <c r="BI1549" i="5"/>
  <c r="BH1549" i="5"/>
  <c r="BG1549" i="5"/>
  <c r="BF1549" i="5"/>
  <c r="T1549" i="5"/>
  <c r="R1549" i="5"/>
  <c r="P1549" i="5"/>
  <c r="BI1544" i="5"/>
  <c r="BH1544" i="5"/>
  <c r="BG1544" i="5"/>
  <c r="BF1544" i="5"/>
  <c r="T1544" i="5"/>
  <c r="R1544" i="5"/>
  <c r="P1544" i="5"/>
  <c r="BI1539" i="5"/>
  <c r="BH1539" i="5"/>
  <c r="BG1539" i="5"/>
  <c r="BF1539" i="5"/>
  <c r="T1539" i="5"/>
  <c r="R1539" i="5"/>
  <c r="P1539" i="5"/>
  <c r="BI1534" i="5"/>
  <c r="BH1534" i="5"/>
  <c r="BG1534" i="5"/>
  <c r="BF1534" i="5"/>
  <c r="T1534" i="5"/>
  <c r="R1534" i="5"/>
  <c r="P1534" i="5"/>
  <c r="BI1530" i="5"/>
  <c r="BH1530" i="5"/>
  <c r="BG1530" i="5"/>
  <c r="BF1530" i="5"/>
  <c r="T1530" i="5"/>
  <c r="R1530" i="5"/>
  <c r="P1530" i="5"/>
  <c r="BI1513" i="5"/>
  <c r="BH1513" i="5"/>
  <c r="BG1513" i="5"/>
  <c r="BF1513" i="5"/>
  <c r="T1513" i="5"/>
  <c r="R1513" i="5"/>
  <c r="P1513" i="5"/>
  <c r="BI1496" i="5"/>
  <c r="BH1496" i="5"/>
  <c r="BG1496" i="5"/>
  <c r="BF1496" i="5"/>
  <c r="T1496" i="5"/>
  <c r="R1496" i="5"/>
  <c r="P1496" i="5"/>
  <c r="BI1492" i="5"/>
  <c r="BH1492" i="5"/>
  <c r="BG1492" i="5"/>
  <c r="BF1492" i="5"/>
  <c r="T1492" i="5"/>
  <c r="R1492" i="5"/>
  <c r="P1492" i="5"/>
  <c r="BI1488" i="5"/>
  <c r="BH1488" i="5"/>
  <c r="BG1488" i="5"/>
  <c r="BF1488" i="5"/>
  <c r="T1488" i="5"/>
  <c r="R1488" i="5"/>
  <c r="P1488" i="5"/>
  <c r="BI1469" i="5"/>
  <c r="BH1469" i="5"/>
  <c r="BG1469" i="5"/>
  <c r="BF1469" i="5"/>
  <c r="T1469" i="5"/>
  <c r="R1469" i="5"/>
  <c r="P1469" i="5"/>
  <c r="BI1450" i="5"/>
  <c r="BH1450" i="5"/>
  <c r="BG1450" i="5"/>
  <c r="BF1450" i="5"/>
  <c r="T1450" i="5"/>
  <c r="R1450" i="5"/>
  <c r="P1450" i="5"/>
  <c r="BI1446" i="5"/>
  <c r="BH1446" i="5"/>
  <c r="BG1446" i="5"/>
  <c r="BF1446" i="5"/>
  <c r="T1446" i="5"/>
  <c r="R1446" i="5"/>
  <c r="P1446" i="5"/>
  <c r="BI1437" i="5"/>
  <c r="BH1437" i="5"/>
  <c r="BG1437" i="5"/>
  <c r="BF1437" i="5"/>
  <c r="T1437" i="5"/>
  <c r="R1437" i="5"/>
  <c r="P1437" i="5"/>
  <c r="BI1420" i="5"/>
  <c r="BH1420" i="5"/>
  <c r="BG1420" i="5"/>
  <c r="BF1420" i="5"/>
  <c r="T1420" i="5"/>
  <c r="R1420" i="5"/>
  <c r="P1420" i="5"/>
  <c r="BI1403" i="5"/>
  <c r="BH1403" i="5"/>
  <c r="BG1403" i="5"/>
  <c r="BF1403" i="5"/>
  <c r="T1403" i="5"/>
  <c r="R1403" i="5"/>
  <c r="P1403" i="5"/>
  <c r="BI1386" i="5"/>
  <c r="BH1386" i="5"/>
  <c r="BG1386" i="5"/>
  <c r="BF1386" i="5"/>
  <c r="T1386" i="5"/>
  <c r="R1386" i="5"/>
  <c r="P1386" i="5"/>
  <c r="BI1382" i="5"/>
  <c r="BH1382" i="5"/>
  <c r="BG1382" i="5"/>
  <c r="BF1382" i="5"/>
  <c r="T1382" i="5"/>
  <c r="R1382" i="5"/>
  <c r="P1382" i="5"/>
  <c r="BI1378" i="5"/>
  <c r="BH1378" i="5"/>
  <c r="BG1378" i="5"/>
  <c r="BF1378" i="5"/>
  <c r="T1378" i="5"/>
  <c r="R1378" i="5"/>
  <c r="P1378" i="5"/>
  <c r="BI1375" i="5"/>
  <c r="BH1375" i="5"/>
  <c r="BG1375" i="5"/>
  <c r="BF1375" i="5"/>
  <c r="T1375" i="5"/>
  <c r="R1375" i="5"/>
  <c r="P1375" i="5"/>
  <c r="BI1364" i="5"/>
  <c r="BH1364" i="5"/>
  <c r="BG1364" i="5"/>
  <c r="BF1364" i="5"/>
  <c r="T1364" i="5"/>
  <c r="R1364" i="5"/>
  <c r="P1364" i="5"/>
  <c r="BI1353" i="5"/>
  <c r="BH1353" i="5"/>
  <c r="BG1353" i="5"/>
  <c r="BF1353" i="5"/>
  <c r="T1353" i="5"/>
  <c r="R1353" i="5"/>
  <c r="P1353" i="5"/>
  <c r="BI1334" i="5"/>
  <c r="BH1334" i="5"/>
  <c r="BG1334" i="5"/>
  <c r="BF1334" i="5"/>
  <c r="T1334" i="5"/>
  <c r="R1334" i="5"/>
  <c r="P1334" i="5"/>
  <c r="BI1315" i="5"/>
  <c r="BH1315" i="5"/>
  <c r="BG1315" i="5"/>
  <c r="BF1315" i="5"/>
  <c r="T1315" i="5"/>
  <c r="R1315" i="5"/>
  <c r="P1315" i="5"/>
  <c r="BI1311" i="5"/>
  <c r="BH1311" i="5"/>
  <c r="BG1311" i="5"/>
  <c r="BF1311" i="5"/>
  <c r="T1311" i="5"/>
  <c r="R1311" i="5"/>
  <c r="P1311" i="5"/>
  <c r="BI1286" i="5"/>
  <c r="BH1286" i="5"/>
  <c r="BG1286" i="5"/>
  <c r="BF1286" i="5"/>
  <c r="T1286" i="5"/>
  <c r="R1286" i="5"/>
  <c r="P1286" i="5"/>
  <c r="BI1261" i="5"/>
  <c r="BH1261" i="5"/>
  <c r="BG1261" i="5"/>
  <c r="BF1261" i="5"/>
  <c r="T1261" i="5"/>
  <c r="R1261" i="5"/>
  <c r="P1261" i="5"/>
  <c r="BI1257" i="5"/>
  <c r="BH1257" i="5"/>
  <c r="BG1257" i="5"/>
  <c r="BF1257" i="5"/>
  <c r="T1257" i="5"/>
  <c r="R1257" i="5"/>
  <c r="P1257" i="5"/>
  <c r="BI1244" i="5"/>
  <c r="BH1244" i="5"/>
  <c r="BG1244" i="5"/>
  <c r="BF1244" i="5"/>
  <c r="T1244" i="5"/>
  <c r="R1244" i="5"/>
  <c r="P1244" i="5"/>
  <c r="BI1219" i="5"/>
  <c r="BH1219" i="5"/>
  <c r="BG1219" i="5"/>
  <c r="BF1219" i="5"/>
  <c r="T1219" i="5"/>
  <c r="R1219" i="5"/>
  <c r="P1219" i="5"/>
  <c r="BI1194" i="5"/>
  <c r="BH1194" i="5"/>
  <c r="BG1194" i="5"/>
  <c r="BF1194" i="5"/>
  <c r="T1194" i="5"/>
  <c r="R1194" i="5"/>
  <c r="P1194" i="5"/>
  <c r="BI1177" i="5"/>
  <c r="BH1177" i="5"/>
  <c r="BG1177" i="5"/>
  <c r="BF1177" i="5"/>
  <c r="T1177" i="5"/>
  <c r="R1177" i="5"/>
  <c r="P1177" i="5"/>
  <c r="BI1158" i="5"/>
  <c r="BH1158" i="5"/>
  <c r="BG1158" i="5"/>
  <c r="BF1158" i="5"/>
  <c r="T1158" i="5"/>
  <c r="R1158" i="5"/>
  <c r="P1158" i="5"/>
  <c r="BI1141" i="5"/>
  <c r="BH1141" i="5"/>
  <c r="BG1141" i="5"/>
  <c r="BF1141" i="5"/>
  <c r="T1141" i="5"/>
  <c r="R1141" i="5"/>
  <c r="P1141" i="5"/>
  <c r="BI1122" i="5"/>
  <c r="BH1122" i="5"/>
  <c r="BG1122" i="5"/>
  <c r="BF1122" i="5"/>
  <c r="T1122" i="5"/>
  <c r="R1122" i="5"/>
  <c r="P1122" i="5"/>
  <c r="BI1118" i="5"/>
  <c r="BH1118" i="5"/>
  <c r="BG1118" i="5"/>
  <c r="BF1118" i="5"/>
  <c r="T1118" i="5"/>
  <c r="R1118" i="5"/>
  <c r="P1118" i="5"/>
  <c r="BI1114" i="5"/>
  <c r="BH1114" i="5"/>
  <c r="BG1114" i="5"/>
  <c r="BF1114" i="5"/>
  <c r="T1114" i="5"/>
  <c r="R1114" i="5"/>
  <c r="P1114" i="5"/>
  <c r="BI1095" i="5"/>
  <c r="BH1095" i="5"/>
  <c r="BG1095" i="5"/>
  <c r="BF1095" i="5"/>
  <c r="T1095" i="5"/>
  <c r="R1095" i="5"/>
  <c r="P1095" i="5"/>
  <c r="BI1076" i="5"/>
  <c r="BH1076" i="5"/>
  <c r="BG1076" i="5"/>
  <c r="BF1076" i="5"/>
  <c r="T1076" i="5"/>
  <c r="R1076" i="5"/>
  <c r="P1076" i="5"/>
  <c r="BI1057" i="5"/>
  <c r="BH1057" i="5"/>
  <c r="BG1057" i="5"/>
  <c r="BF1057" i="5"/>
  <c r="T1057" i="5"/>
  <c r="R1057" i="5"/>
  <c r="P1057" i="5"/>
  <c r="BI1053" i="5"/>
  <c r="BH1053" i="5"/>
  <c r="BG1053" i="5"/>
  <c r="BF1053" i="5"/>
  <c r="T1053" i="5"/>
  <c r="R1053" i="5"/>
  <c r="P1053" i="5"/>
  <c r="BI1032" i="5"/>
  <c r="BH1032" i="5"/>
  <c r="BG1032" i="5"/>
  <c r="BF1032" i="5"/>
  <c r="T1032" i="5"/>
  <c r="R1032" i="5"/>
  <c r="P1032" i="5"/>
  <c r="BI1028" i="5"/>
  <c r="BH1028" i="5"/>
  <c r="BG1028" i="5"/>
  <c r="BF1028" i="5"/>
  <c r="T1028" i="5"/>
  <c r="R1028" i="5"/>
  <c r="P1028" i="5"/>
  <c r="BI1024" i="5"/>
  <c r="BH1024" i="5"/>
  <c r="BG1024" i="5"/>
  <c r="BF1024" i="5"/>
  <c r="T1024" i="5"/>
  <c r="R1024" i="5"/>
  <c r="P1024" i="5"/>
  <c r="BI1020" i="5"/>
  <c r="BH1020" i="5"/>
  <c r="BG1020" i="5"/>
  <c r="BF1020" i="5"/>
  <c r="T1020" i="5"/>
  <c r="R1020" i="5"/>
  <c r="P1020" i="5"/>
  <c r="BI1016" i="5"/>
  <c r="BH1016" i="5"/>
  <c r="BG1016" i="5"/>
  <c r="BF1016" i="5"/>
  <c r="T1016" i="5"/>
  <c r="R1016" i="5"/>
  <c r="P1016" i="5"/>
  <c r="BI1012" i="5"/>
  <c r="BH1012" i="5"/>
  <c r="BG1012" i="5"/>
  <c r="BF1012" i="5"/>
  <c r="T1012" i="5"/>
  <c r="R1012" i="5"/>
  <c r="P1012" i="5"/>
  <c r="BI1005" i="5"/>
  <c r="BH1005" i="5"/>
  <c r="BG1005" i="5"/>
  <c r="BF1005" i="5"/>
  <c r="T1005" i="5"/>
  <c r="R1005" i="5"/>
  <c r="P1005" i="5"/>
  <c r="BI1001" i="5"/>
  <c r="BH1001" i="5"/>
  <c r="BG1001" i="5"/>
  <c r="BF1001" i="5"/>
  <c r="T1001" i="5"/>
  <c r="R1001" i="5"/>
  <c r="P1001" i="5"/>
  <c r="BI976" i="5"/>
  <c r="BH976" i="5"/>
  <c r="BG976" i="5"/>
  <c r="BF976" i="5"/>
  <c r="T976" i="5"/>
  <c r="R976" i="5"/>
  <c r="P976" i="5"/>
  <c r="BI951" i="5"/>
  <c r="BH951" i="5"/>
  <c r="BG951" i="5"/>
  <c r="BF951" i="5"/>
  <c r="T951" i="5"/>
  <c r="R951" i="5"/>
  <c r="P951" i="5"/>
  <c r="BI947" i="5"/>
  <c r="BH947" i="5"/>
  <c r="BG947" i="5"/>
  <c r="BF947" i="5"/>
  <c r="T947" i="5"/>
  <c r="R947" i="5"/>
  <c r="P947" i="5"/>
  <c r="BI943" i="5"/>
  <c r="BH943" i="5"/>
  <c r="BG943" i="5"/>
  <c r="BF943" i="5"/>
  <c r="T943" i="5"/>
  <c r="R943" i="5"/>
  <c r="P943" i="5"/>
  <c r="BI939" i="5"/>
  <c r="BH939" i="5"/>
  <c r="BG939" i="5"/>
  <c r="BF939" i="5"/>
  <c r="T939" i="5"/>
  <c r="R939" i="5"/>
  <c r="P939" i="5"/>
  <c r="BI932" i="5"/>
  <c r="BH932" i="5"/>
  <c r="BG932" i="5"/>
  <c r="BF932" i="5"/>
  <c r="T932" i="5"/>
  <c r="R932" i="5"/>
  <c r="P932" i="5"/>
  <c r="BI925" i="5"/>
  <c r="BH925" i="5"/>
  <c r="BG925" i="5"/>
  <c r="BF925" i="5"/>
  <c r="T925" i="5"/>
  <c r="R925" i="5"/>
  <c r="P925" i="5"/>
  <c r="BI921" i="5"/>
  <c r="BH921" i="5"/>
  <c r="BG921" i="5"/>
  <c r="BF921" i="5"/>
  <c r="T921" i="5"/>
  <c r="R921" i="5"/>
  <c r="P921" i="5"/>
  <c r="BI904" i="5"/>
  <c r="BH904" i="5"/>
  <c r="BG904" i="5"/>
  <c r="BF904" i="5"/>
  <c r="T904" i="5"/>
  <c r="R904" i="5"/>
  <c r="P904" i="5"/>
  <c r="BI887" i="5"/>
  <c r="BH887" i="5"/>
  <c r="BG887" i="5"/>
  <c r="BF887" i="5"/>
  <c r="T887" i="5"/>
  <c r="R887" i="5"/>
  <c r="P887" i="5"/>
  <c r="BI883" i="5"/>
  <c r="BH883" i="5"/>
  <c r="BG883" i="5"/>
  <c r="BF883" i="5"/>
  <c r="T883" i="5"/>
  <c r="R883" i="5"/>
  <c r="P883" i="5"/>
  <c r="BI879" i="5"/>
  <c r="BH879" i="5"/>
  <c r="BG879" i="5"/>
  <c r="BF879" i="5"/>
  <c r="T879" i="5"/>
  <c r="R879" i="5"/>
  <c r="P879" i="5"/>
  <c r="BI870" i="5"/>
  <c r="BH870" i="5"/>
  <c r="BG870" i="5"/>
  <c r="BF870" i="5"/>
  <c r="T870" i="5"/>
  <c r="R870" i="5"/>
  <c r="P870" i="5"/>
  <c r="BI863" i="5"/>
  <c r="BH863" i="5"/>
  <c r="BG863" i="5"/>
  <c r="BF863" i="5"/>
  <c r="T863" i="5"/>
  <c r="R863" i="5"/>
  <c r="P863" i="5"/>
  <c r="BI859" i="5"/>
  <c r="BH859" i="5"/>
  <c r="BG859" i="5"/>
  <c r="BF859" i="5"/>
  <c r="T859" i="5"/>
  <c r="R859" i="5"/>
  <c r="P859" i="5"/>
  <c r="BI850" i="5"/>
  <c r="BH850" i="5"/>
  <c r="BG850" i="5"/>
  <c r="BF850" i="5"/>
  <c r="T850" i="5"/>
  <c r="R850" i="5"/>
  <c r="P850" i="5"/>
  <c r="BI846" i="5"/>
  <c r="BH846" i="5"/>
  <c r="BG846" i="5"/>
  <c r="BF846" i="5"/>
  <c r="T846" i="5"/>
  <c r="R846" i="5"/>
  <c r="P846" i="5"/>
  <c r="BI842" i="5"/>
  <c r="BH842" i="5"/>
  <c r="BG842" i="5"/>
  <c r="BF842" i="5"/>
  <c r="T842" i="5"/>
  <c r="R842" i="5"/>
  <c r="P842" i="5"/>
  <c r="BI838" i="5"/>
  <c r="BH838" i="5"/>
  <c r="BG838" i="5"/>
  <c r="BF838" i="5"/>
  <c r="T838" i="5"/>
  <c r="R838" i="5"/>
  <c r="P838" i="5"/>
  <c r="BI813" i="5"/>
  <c r="BH813" i="5"/>
  <c r="BG813" i="5"/>
  <c r="BF813" i="5"/>
  <c r="T813" i="5"/>
  <c r="R813" i="5"/>
  <c r="P813" i="5"/>
  <c r="BI809" i="5"/>
  <c r="BH809" i="5"/>
  <c r="BG809" i="5"/>
  <c r="BF809" i="5"/>
  <c r="T809" i="5"/>
  <c r="R809" i="5"/>
  <c r="P809" i="5"/>
  <c r="BI805" i="5"/>
  <c r="BH805" i="5"/>
  <c r="BG805" i="5"/>
  <c r="BF805" i="5"/>
  <c r="T805" i="5"/>
  <c r="R805" i="5"/>
  <c r="P805" i="5"/>
  <c r="BI801" i="5"/>
  <c r="BH801" i="5"/>
  <c r="BG801" i="5"/>
  <c r="BF801" i="5"/>
  <c r="T801" i="5"/>
  <c r="R801" i="5"/>
  <c r="P801" i="5"/>
  <c r="BI797" i="5"/>
  <c r="BH797" i="5"/>
  <c r="BG797" i="5"/>
  <c r="BF797" i="5"/>
  <c r="T797" i="5"/>
  <c r="R797" i="5"/>
  <c r="P797" i="5"/>
  <c r="BI793" i="5"/>
  <c r="BH793" i="5"/>
  <c r="BG793" i="5"/>
  <c r="BF793" i="5"/>
  <c r="T793" i="5"/>
  <c r="R793" i="5"/>
  <c r="P793" i="5"/>
  <c r="BI789" i="5"/>
  <c r="BH789" i="5"/>
  <c r="BG789" i="5"/>
  <c r="BF789" i="5"/>
  <c r="T789" i="5"/>
  <c r="R789" i="5"/>
  <c r="P789" i="5"/>
  <c r="BI785" i="5"/>
  <c r="BH785" i="5"/>
  <c r="BG785" i="5"/>
  <c r="BF785" i="5"/>
  <c r="T785" i="5"/>
  <c r="R785" i="5"/>
  <c r="P785" i="5"/>
  <c r="BI781" i="5"/>
  <c r="BH781" i="5"/>
  <c r="BG781" i="5"/>
  <c r="BF781" i="5"/>
  <c r="T781" i="5"/>
  <c r="R781" i="5"/>
  <c r="P781" i="5"/>
  <c r="BI777" i="5"/>
  <c r="BH777" i="5"/>
  <c r="BG777" i="5"/>
  <c r="BF777" i="5"/>
  <c r="T777" i="5"/>
  <c r="R777" i="5"/>
  <c r="P777" i="5"/>
  <c r="BI773" i="5"/>
  <c r="BH773" i="5"/>
  <c r="BG773" i="5"/>
  <c r="BF773" i="5"/>
  <c r="T773" i="5"/>
  <c r="R773" i="5"/>
  <c r="P773" i="5"/>
  <c r="BI769" i="5"/>
  <c r="BH769" i="5"/>
  <c r="BG769" i="5"/>
  <c r="BF769" i="5"/>
  <c r="T769" i="5"/>
  <c r="R769" i="5"/>
  <c r="P769" i="5"/>
  <c r="BI765" i="5"/>
  <c r="BH765" i="5"/>
  <c r="BG765" i="5"/>
  <c r="BF765" i="5"/>
  <c r="T765" i="5"/>
  <c r="R765" i="5"/>
  <c r="P765" i="5"/>
  <c r="BI761" i="5"/>
  <c r="BH761" i="5"/>
  <c r="BG761" i="5"/>
  <c r="BF761" i="5"/>
  <c r="T761" i="5"/>
  <c r="R761" i="5"/>
  <c r="P761" i="5"/>
  <c r="BI757" i="5"/>
  <c r="BH757" i="5"/>
  <c r="BG757" i="5"/>
  <c r="BF757" i="5"/>
  <c r="T757" i="5"/>
  <c r="R757" i="5"/>
  <c r="P757" i="5"/>
  <c r="BI753" i="5"/>
  <c r="BH753" i="5"/>
  <c r="BG753" i="5"/>
  <c r="BF753" i="5"/>
  <c r="T753" i="5"/>
  <c r="R753" i="5"/>
  <c r="P753" i="5"/>
  <c r="BI749" i="5"/>
  <c r="BH749" i="5"/>
  <c r="BG749" i="5"/>
  <c r="BF749" i="5"/>
  <c r="T749" i="5"/>
  <c r="R749" i="5"/>
  <c r="P749" i="5"/>
  <c r="BI745" i="5"/>
  <c r="BH745" i="5"/>
  <c r="BG745" i="5"/>
  <c r="BF745" i="5"/>
  <c r="T745" i="5"/>
  <c r="R745" i="5"/>
  <c r="P745" i="5"/>
  <c r="BI720" i="5"/>
  <c r="BH720" i="5"/>
  <c r="BG720" i="5"/>
  <c r="BF720" i="5"/>
  <c r="T720" i="5"/>
  <c r="R720" i="5"/>
  <c r="P720" i="5"/>
  <c r="BI715" i="5"/>
  <c r="BH715" i="5"/>
  <c r="BG715" i="5"/>
  <c r="BF715" i="5"/>
  <c r="T715" i="5"/>
  <c r="R715" i="5"/>
  <c r="P715" i="5"/>
  <c r="BI710" i="5"/>
  <c r="BH710" i="5"/>
  <c r="BG710" i="5"/>
  <c r="BF710" i="5"/>
  <c r="T710" i="5"/>
  <c r="R710" i="5"/>
  <c r="P710" i="5"/>
  <c r="BI707" i="5"/>
  <c r="BH707" i="5"/>
  <c r="BG707" i="5"/>
  <c r="BF707" i="5"/>
  <c r="T707" i="5"/>
  <c r="R707" i="5"/>
  <c r="P707" i="5"/>
  <c r="BI703" i="5"/>
  <c r="BH703" i="5"/>
  <c r="BG703" i="5"/>
  <c r="BF703" i="5"/>
  <c r="T703" i="5"/>
  <c r="R703" i="5"/>
  <c r="P703" i="5"/>
  <c r="BI699" i="5"/>
  <c r="BH699" i="5"/>
  <c r="BG699" i="5"/>
  <c r="BF699" i="5"/>
  <c r="T699" i="5"/>
  <c r="R699" i="5"/>
  <c r="P699" i="5"/>
  <c r="BI695" i="5"/>
  <c r="BH695" i="5"/>
  <c r="BG695" i="5"/>
  <c r="BF695" i="5"/>
  <c r="T695" i="5"/>
  <c r="R695" i="5"/>
  <c r="P695" i="5"/>
  <c r="BI691" i="5"/>
  <c r="BH691" i="5"/>
  <c r="BG691" i="5"/>
  <c r="BF691" i="5"/>
  <c r="T691" i="5"/>
  <c r="R691" i="5"/>
  <c r="P691" i="5"/>
  <c r="BI687" i="5"/>
  <c r="BH687" i="5"/>
  <c r="BG687" i="5"/>
  <c r="BF687" i="5"/>
  <c r="T687" i="5"/>
  <c r="R687" i="5"/>
  <c r="P687" i="5"/>
  <c r="BI683" i="5"/>
  <c r="BH683" i="5"/>
  <c r="BG683" i="5"/>
  <c r="BF683" i="5"/>
  <c r="T683" i="5"/>
  <c r="R683" i="5"/>
  <c r="P683" i="5"/>
  <c r="BI676" i="5"/>
  <c r="BH676" i="5"/>
  <c r="BG676" i="5"/>
  <c r="BF676" i="5"/>
  <c r="T676" i="5"/>
  <c r="R676" i="5"/>
  <c r="P676" i="5"/>
  <c r="BI669" i="5"/>
  <c r="BH669" i="5"/>
  <c r="BG669" i="5"/>
  <c r="BF669" i="5"/>
  <c r="T669" i="5"/>
  <c r="R669" i="5"/>
  <c r="P669" i="5"/>
  <c r="BI662" i="5"/>
  <c r="BH662" i="5"/>
  <c r="BG662" i="5"/>
  <c r="BF662" i="5"/>
  <c r="T662" i="5"/>
  <c r="R662" i="5"/>
  <c r="P662" i="5"/>
  <c r="BI658" i="5"/>
  <c r="BH658" i="5"/>
  <c r="BG658" i="5"/>
  <c r="BF658" i="5"/>
  <c r="T658" i="5"/>
  <c r="R658" i="5"/>
  <c r="P658" i="5"/>
  <c r="BI654" i="5"/>
  <c r="BH654" i="5"/>
  <c r="BG654" i="5"/>
  <c r="BF654" i="5"/>
  <c r="T654" i="5"/>
  <c r="R654" i="5"/>
  <c r="P654" i="5"/>
  <c r="BI647" i="5"/>
  <c r="BH647" i="5"/>
  <c r="BG647" i="5"/>
  <c r="BF647" i="5"/>
  <c r="T647" i="5"/>
  <c r="R647" i="5"/>
  <c r="P647" i="5"/>
  <c r="BI643" i="5"/>
  <c r="BH643" i="5"/>
  <c r="BG643" i="5"/>
  <c r="BF643" i="5"/>
  <c r="T643" i="5"/>
  <c r="R643" i="5"/>
  <c r="P643" i="5"/>
  <c r="BI639" i="5"/>
  <c r="BH639" i="5"/>
  <c r="BG639" i="5"/>
  <c r="BF639" i="5"/>
  <c r="T639" i="5"/>
  <c r="R639" i="5"/>
  <c r="P639" i="5"/>
  <c r="BI629" i="5"/>
  <c r="BH629" i="5"/>
  <c r="BG629" i="5"/>
  <c r="BF629" i="5"/>
  <c r="T629" i="5"/>
  <c r="R629" i="5"/>
  <c r="P629" i="5"/>
  <c r="BI619" i="5"/>
  <c r="BH619" i="5"/>
  <c r="BG619" i="5"/>
  <c r="BF619" i="5"/>
  <c r="T619" i="5"/>
  <c r="R619" i="5"/>
  <c r="P619" i="5"/>
  <c r="BI609" i="5"/>
  <c r="BH609" i="5"/>
  <c r="BG609" i="5"/>
  <c r="BF609" i="5"/>
  <c r="T609" i="5"/>
  <c r="R609" i="5"/>
  <c r="P609" i="5"/>
  <c r="BI605" i="5"/>
  <c r="BH605" i="5"/>
  <c r="BG605" i="5"/>
  <c r="BF605" i="5"/>
  <c r="T605" i="5"/>
  <c r="R605" i="5"/>
  <c r="P605" i="5"/>
  <c r="BI601" i="5"/>
  <c r="BH601" i="5"/>
  <c r="BG601" i="5"/>
  <c r="BF601" i="5"/>
  <c r="T601" i="5"/>
  <c r="R601" i="5"/>
  <c r="P601" i="5"/>
  <c r="BI591" i="5"/>
  <c r="BH591" i="5"/>
  <c r="BG591" i="5"/>
  <c r="BF591" i="5"/>
  <c r="T591" i="5"/>
  <c r="R591" i="5"/>
  <c r="P591" i="5"/>
  <c r="BI587" i="5"/>
  <c r="BH587" i="5"/>
  <c r="BG587" i="5"/>
  <c r="BF587" i="5"/>
  <c r="T587" i="5"/>
  <c r="R587" i="5"/>
  <c r="P587" i="5"/>
  <c r="BI583" i="5"/>
  <c r="BH583" i="5"/>
  <c r="BG583" i="5"/>
  <c r="BF583" i="5"/>
  <c r="T583" i="5"/>
  <c r="R583" i="5"/>
  <c r="P583" i="5"/>
  <c r="BI579" i="5"/>
  <c r="BH579" i="5"/>
  <c r="BG579" i="5"/>
  <c r="BF579" i="5"/>
  <c r="T579" i="5"/>
  <c r="R579" i="5"/>
  <c r="P579" i="5"/>
  <c r="BI574" i="5"/>
  <c r="BH574" i="5"/>
  <c r="BG574" i="5"/>
  <c r="BF574" i="5"/>
  <c r="T574" i="5"/>
  <c r="R574" i="5"/>
  <c r="P574" i="5"/>
  <c r="BI570" i="5"/>
  <c r="BH570" i="5"/>
  <c r="BG570" i="5"/>
  <c r="BF570" i="5"/>
  <c r="T570" i="5"/>
  <c r="R570" i="5"/>
  <c r="P570" i="5"/>
  <c r="BI566" i="5"/>
  <c r="BH566" i="5"/>
  <c r="BG566" i="5"/>
  <c r="BF566" i="5"/>
  <c r="T566" i="5"/>
  <c r="R566" i="5"/>
  <c r="P566" i="5"/>
  <c r="BI562" i="5"/>
  <c r="BH562" i="5"/>
  <c r="BG562" i="5"/>
  <c r="BF562" i="5"/>
  <c r="T562" i="5"/>
  <c r="R562" i="5"/>
  <c r="P562" i="5"/>
  <c r="BI558" i="5"/>
  <c r="BH558" i="5"/>
  <c r="BG558" i="5"/>
  <c r="BF558" i="5"/>
  <c r="T558" i="5"/>
  <c r="R558" i="5"/>
  <c r="P558" i="5"/>
  <c r="BI554" i="5"/>
  <c r="BH554" i="5"/>
  <c r="BG554" i="5"/>
  <c r="BF554" i="5"/>
  <c r="T554" i="5"/>
  <c r="R554" i="5"/>
  <c r="P554" i="5"/>
  <c r="BI550" i="5"/>
  <c r="BH550" i="5"/>
  <c r="BG550" i="5"/>
  <c r="BF550" i="5"/>
  <c r="T550" i="5"/>
  <c r="R550" i="5"/>
  <c r="P550" i="5"/>
  <c r="BI546" i="5"/>
  <c r="BH546" i="5"/>
  <c r="BG546" i="5"/>
  <c r="BF546" i="5"/>
  <c r="T546" i="5"/>
  <c r="R546" i="5"/>
  <c r="P546" i="5"/>
  <c r="BI542" i="5"/>
  <c r="BH542" i="5"/>
  <c r="BG542" i="5"/>
  <c r="BF542" i="5"/>
  <c r="T542" i="5"/>
  <c r="R542" i="5"/>
  <c r="P542" i="5"/>
  <c r="BI538" i="5"/>
  <c r="BH538" i="5"/>
  <c r="BG538" i="5"/>
  <c r="BF538" i="5"/>
  <c r="T538" i="5"/>
  <c r="R538" i="5"/>
  <c r="P538" i="5"/>
  <c r="BI534" i="5"/>
  <c r="BH534" i="5"/>
  <c r="BG534" i="5"/>
  <c r="BF534" i="5"/>
  <c r="T534" i="5"/>
  <c r="R534" i="5"/>
  <c r="P534" i="5"/>
  <c r="BI530" i="5"/>
  <c r="BH530" i="5"/>
  <c r="BG530" i="5"/>
  <c r="BF530" i="5"/>
  <c r="T530" i="5"/>
  <c r="R530" i="5"/>
  <c r="P530" i="5"/>
  <c r="BI526" i="5"/>
  <c r="BH526" i="5"/>
  <c r="BG526" i="5"/>
  <c r="BF526" i="5"/>
  <c r="T526" i="5"/>
  <c r="R526" i="5"/>
  <c r="P526" i="5"/>
  <c r="BI504" i="5"/>
  <c r="BH504" i="5"/>
  <c r="BG504" i="5"/>
  <c r="BF504" i="5"/>
  <c r="T504" i="5"/>
  <c r="R504" i="5"/>
  <c r="P504" i="5"/>
  <c r="BI483" i="5"/>
  <c r="BH483" i="5"/>
  <c r="BG483" i="5"/>
  <c r="BF483" i="5"/>
  <c r="T483" i="5"/>
  <c r="R483" i="5"/>
  <c r="P483" i="5"/>
  <c r="BI457" i="5"/>
  <c r="BH457" i="5"/>
  <c r="BG457" i="5"/>
  <c r="BF457" i="5"/>
  <c r="T457" i="5"/>
  <c r="R457" i="5"/>
  <c r="P457" i="5"/>
  <c r="BI432" i="5"/>
  <c r="BH432" i="5"/>
  <c r="BG432" i="5"/>
  <c r="BF432" i="5"/>
  <c r="T432" i="5"/>
  <c r="R432" i="5"/>
  <c r="P432" i="5"/>
  <c r="BI428" i="5"/>
  <c r="BH428" i="5"/>
  <c r="BG428" i="5"/>
  <c r="BF428" i="5"/>
  <c r="T428" i="5"/>
  <c r="R428" i="5"/>
  <c r="P428" i="5"/>
  <c r="BI423" i="5"/>
  <c r="BH423" i="5"/>
  <c r="BG423" i="5"/>
  <c r="BF423" i="5"/>
  <c r="T423" i="5"/>
  <c r="R423" i="5"/>
  <c r="P423" i="5"/>
  <c r="BI418" i="5"/>
  <c r="BH418" i="5"/>
  <c r="BG418" i="5"/>
  <c r="BF418" i="5"/>
  <c r="T418" i="5"/>
  <c r="R418" i="5"/>
  <c r="P418" i="5"/>
  <c r="BI414" i="5"/>
  <c r="BH414" i="5"/>
  <c r="BG414" i="5"/>
  <c r="BF414" i="5"/>
  <c r="T414" i="5"/>
  <c r="R414" i="5"/>
  <c r="P414" i="5"/>
  <c r="BI409" i="5"/>
  <c r="BH409" i="5"/>
  <c r="BG409" i="5"/>
  <c r="BF409" i="5"/>
  <c r="T409" i="5"/>
  <c r="R409" i="5"/>
  <c r="P409" i="5"/>
  <c r="BI402" i="5"/>
  <c r="BH402" i="5"/>
  <c r="BG402" i="5"/>
  <c r="BF402" i="5"/>
  <c r="T402" i="5"/>
  <c r="R402" i="5"/>
  <c r="P402" i="5"/>
  <c r="BI391" i="5"/>
  <c r="BH391" i="5"/>
  <c r="BG391" i="5"/>
  <c r="BF391" i="5"/>
  <c r="T391" i="5"/>
  <c r="R391" i="5"/>
  <c r="P391" i="5"/>
  <c r="BI387" i="5"/>
  <c r="BH387" i="5"/>
  <c r="BG387" i="5"/>
  <c r="BF387" i="5"/>
  <c r="T387" i="5"/>
  <c r="R387" i="5"/>
  <c r="P387" i="5"/>
  <c r="BI383" i="5"/>
  <c r="BH383" i="5"/>
  <c r="BG383" i="5"/>
  <c r="BF383" i="5"/>
  <c r="T383" i="5"/>
  <c r="R383" i="5"/>
  <c r="P383" i="5"/>
  <c r="BI379" i="5"/>
  <c r="BH379" i="5"/>
  <c r="BG379" i="5"/>
  <c r="BF379" i="5"/>
  <c r="T379" i="5"/>
  <c r="R379" i="5"/>
  <c r="P379" i="5"/>
  <c r="BI375" i="5"/>
  <c r="BH375" i="5"/>
  <c r="BG375" i="5"/>
  <c r="BF375" i="5"/>
  <c r="T375" i="5"/>
  <c r="R375" i="5"/>
  <c r="P375" i="5"/>
  <c r="BI370" i="5"/>
  <c r="BH370" i="5"/>
  <c r="BG370" i="5"/>
  <c r="BF370" i="5"/>
  <c r="T370" i="5"/>
  <c r="R370" i="5"/>
  <c r="P370" i="5"/>
  <c r="BI365" i="5"/>
  <c r="BH365" i="5"/>
  <c r="BG365" i="5"/>
  <c r="BF365" i="5"/>
  <c r="T365" i="5"/>
  <c r="R365" i="5"/>
  <c r="P365" i="5"/>
  <c r="BI362" i="5"/>
  <c r="BH362" i="5"/>
  <c r="BG362" i="5"/>
  <c r="BF362" i="5"/>
  <c r="T362" i="5"/>
  <c r="R362" i="5"/>
  <c r="P362" i="5"/>
  <c r="BI359" i="5"/>
  <c r="BH359" i="5"/>
  <c r="BG359" i="5"/>
  <c r="BF359" i="5"/>
  <c r="T359" i="5"/>
  <c r="R359" i="5"/>
  <c r="P359" i="5"/>
  <c r="BI355" i="5"/>
  <c r="BH355" i="5"/>
  <c r="BG355" i="5"/>
  <c r="BF355" i="5"/>
  <c r="T355" i="5"/>
  <c r="R355" i="5"/>
  <c r="P355" i="5"/>
  <c r="BI351" i="5"/>
  <c r="BH351" i="5"/>
  <c r="BG351" i="5"/>
  <c r="BF351" i="5"/>
  <c r="T351" i="5"/>
  <c r="R351" i="5"/>
  <c r="P351" i="5"/>
  <c r="BI347" i="5"/>
  <c r="BH347" i="5"/>
  <c r="BG347" i="5"/>
  <c r="BF347" i="5"/>
  <c r="T347" i="5"/>
  <c r="R347" i="5"/>
  <c r="P347" i="5"/>
  <c r="BI343" i="5"/>
  <c r="BH343" i="5"/>
  <c r="BG343" i="5"/>
  <c r="BF343" i="5"/>
  <c r="T343" i="5"/>
  <c r="R343" i="5"/>
  <c r="P343" i="5"/>
  <c r="BI339" i="5"/>
  <c r="BH339" i="5"/>
  <c r="BG339" i="5"/>
  <c r="BF339" i="5"/>
  <c r="T339" i="5"/>
  <c r="R339" i="5"/>
  <c r="P339" i="5"/>
  <c r="BI331" i="5"/>
  <c r="BH331" i="5"/>
  <c r="BG331" i="5"/>
  <c r="BF331" i="5"/>
  <c r="T331" i="5"/>
  <c r="R331" i="5"/>
  <c r="P331" i="5"/>
  <c r="BI323" i="5"/>
  <c r="BH323" i="5"/>
  <c r="BG323" i="5"/>
  <c r="BF323" i="5"/>
  <c r="T323" i="5"/>
  <c r="R323" i="5"/>
  <c r="P323" i="5"/>
  <c r="BI318" i="5"/>
  <c r="BH318" i="5"/>
  <c r="BG318" i="5"/>
  <c r="BF318" i="5"/>
  <c r="T318" i="5"/>
  <c r="R318" i="5"/>
  <c r="P318" i="5"/>
  <c r="BI314" i="5"/>
  <c r="BH314" i="5"/>
  <c r="BG314" i="5"/>
  <c r="BF314" i="5"/>
  <c r="T314" i="5"/>
  <c r="R314" i="5"/>
  <c r="P314" i="5"/>
  <c r="BI300" i="5"/>
  <c r="BH300" i="5"/>
  <c r="BG300" i="5"/>
  <c r="BF300" i="5"/>
  <c r="T300" i="5"/>
  <c r="R300" i="5"/>
  <c r="P300" i="5"/>
  <c r="BI288" i="5"/>
  <c r="BH288" i="5"/>
  <c r="BG288" i="5"/>
  <c r="BF288" i="5"/>
  <c r="T288" i="5"/>
  <c r="R288" i="5"/>
  <c r="P288" i="5"/>
  <c r="BI276" i="5"/>
  <c r="BH276" i="5"/>
  <c r="BG276" i="5"/>
  <c r="BF276" i="5"/>
  <c r="T276" i="5"/>
  <c r="R276" i="5"/>
  <c r="P276" i="5"/>
  <c r="BI259" i="5"/>
  <c r="BH259" i="5"/>
  <c r="BG259" i="5"/>
  <c r="BF259" i="5"/>
  <c r="T259" i="5"/>
  <c r="R259" i="5"/>
  <c r="P259" i="5"/>
  <c r="BI242" i="5"/>
  <c r="BH242" i="5"/>
  <c r="BG242" i="5"/>
  <c r="BF242" i="5"/>
  <c r="T242" i="5"/>
  <c r="R242" i="5"/>
  <c r="P242" i="5"/>
  <c r="BI237" i="5"/>
  <c r="BH237" i="5"/>
  <c r="BG237" i="5"/>
  <c r="BF237" i="5"/>
  <c r="T237" i="5"/>
  <c r="R237" i="5"/>
  <c r="P237" i="5"/>
  <c r="BI233" i="5"/>
  <c r="BH233" i="5"/>
  <c r="BG233" i="5"/>
  <c r="BF233" i="5"/>
  <c r="T233" i="5"/>
  <c r="R233" i="5"/>
  <c r="P233" i="5"/>
  <c r="BI216" i="5"/>
  <c r="BH216" i="5"/>
  <c r="BG216" i="5"/>
  <c r="BF216" i="5"/>
  <c r="T216" i="5"/>
  <c r="R216" i="5"/>
  <c r="P216" i="5"/>
  <c r="BI199" i="5"/>
  <c r="BH199" i="5"/>
  <c r="BG199" i="5"/>
  <c r="BF199" i="5"/>
  <c r="T199" i="5"/>
  <c r="R199" i="5"/>
  <c r="P199" i="5"/>
  <c r="BI182" i="5"/>
  <c r="BH182" i="5"/>
  <c r="BG182" i="5"/>
  <c r="BF182" i="5"/>
  <c r="T182" i="5"/>
  <c r="R182" i="5"/>
  <c r="P182" i="5"/>
  <c r="BI165" i="5"/>
  <c r="BH165" i="5"/>
  <c r="BG165" i="5"/>
  <c r="BF165" i="5"/>
  <c r="T165" i="5"/>
  <c r="R165" i="5"/>
  <c r="P165" i="5"/>
  <c r="BI148" i="5"/>
  <c r="BH148" i="5"/>
  <c r="BG148" i="5"/>
  <c r="BF148" i="5"/>
  <c r="T148" i="5"/>
  <c r="R148" i="5"/>
  <c r="P148" i="5"/>
  <c r="BI144" i="5"/>
  <c r="BH144" i="5"/>
  <c r="BG144" i="5"/>
  <c r="BF144" i="5"/>
  <c r="T144" i="5"/>
  <c r="R144" i="5"/>
  <c r="P144" i="5"/>
  <c r="BI140" i="5"/>
  <c r="BH140" i="5"/>
  <c r="BG140" i="5"/>
  <c r="BF140" i="5"/>
  <c r="T140" i="5"/>
  <c r="R140" i="5"/>
  <c r="P140" i="5"/>
  <c r="BI136" i="5"/>
  <c r="BH136" i="5"/>
  <c r="BG136" i="5"/>
  <c r="BF136" i="5"/>
  <c r="T136" i="5"/>
  <c r="R136" i="5"/>
  <c r="P136" i="5"/>
  <c r="BI131" i="5"/>
  <c r="BH131" i="5"/>
  <c r="BG131" i="5"/>
  <c r="BF131" i="5"/>
  <c r="T131" i="5"/>
  <c r="R131" i="5"/>
  <c r="P131" i="5"/>
  <c r="BI127" i="5"/>
  <c r="BH127" i="5"/>
  <c r="BG127" i="5"/>
  <c r="BF127" i="5"/>
  <c r="T127" i="5"/>
  <c r="R127" i="5"/>
  <c r="P127" i="5"/>
  <c r="BI109" i="5"/>
  <c r="BH109" i="5"/>
  <c r="BG109" i="5"/>
  <c r="BF109" i="5"/>
  <c r="T109" i="5"/>
  <c r="R109" i="5"/>
  <c r="P109" i="5"/>
  <c r="BI92" i="5"/>
  <c r="BH92" i="5"/>
  <c r="BG92" i="5"/>
  <c r="BF92" i="5"/>
  <c r="T92" i="5"/>
  <c r="T91" i="5" s="1"/>
  <c r="R92" i="5"/>
  <c r="R91" i="5" s="1"/>
  <c r="P92" i="5"/>
  <c r="P91" i="5" s="1"/>
  <c r="J86" i="5"/>
  <c r="J85" i="5"/>
  <c r="F85" i="5"/>
  <c r="F83" i="5"/>
  <c r="E81" i="5"/>
  <c r="J55" i="5"/>
  <c r="J54" i="5"/>
  <c r="F54" i="5"/>
  <c r="F52" i="5"/>
  <c r="E50" i="5"/>
  <c r="J18" i="5"/>
  <c r="E18" i="5"/>
  <c r="F86" i="5"/>
  <c r="J17" i="5"/>
  <c r="J12" i="5"/>
  <c r="J83" i="5" s="1"/>
  <c r="E7" i="5"/>
  <c r="E79" i="5"/>
  <c r="J39" i="4"/>
  <c r="J38" i="4"/>
  <c r="AY58" i="1" s="1"/>
  <c r="J37" i="4"/>
  <c r="AX58" i="1"/>
  <c r="BI316" i="4"/>
  <c r="BH316" i="4"/>
  <c r="BG316" i="4"/>
  <c r="BF316" i="4"/>
  <c r="T316" i="4"/>
  <c r="T315" i="4" s="1"/>
  <c r="R316" i="4"/>
  <c r="R315" i="4" s="1"/>
  <c r="P316" i="4"/>
  <c r="P315" i="4" s="1"/>
  <c r="BI313" i="4"/>
  <c r="BH313" i="4"/>
  <c r="BG313" i="4"/>
  <c r="BF313" i="4"/>
  <c r="T313" i="4"/>
  <c r="R313" i="4"/>
  <c r="P313" i="4"/>
  <c r="BI311" i="4"/>
  <c r="BH311" i="4"/>
  <c r="BG311" i="4"/>
  <c r="BF311" i="4"/>
  <c r="T311" i="4"/>
  <c r="R311" i="4"/>
  <c r="P311" i="4"/>
  <c r="BI309" i="4"/>
  <c r="BH309" i="4"/>
  <c r="BG309" i="4"/>
  <c r="BF309" i="4"/>
  <c r="T309" i="4"/>
  <c r="R309" i="4"/>
  <c r="P309" i="4"/>
  <c r="BI307" i="4"/>
  <c r="BH307" i="4"/>
  <c r="BG307" i="4"/>
  <c r="BF307" i="4"/>
  <c r="T307" i="4"/>
  <c r="R307" i="4"/>
  <c r="P307" i="4"/>
  <c r="BI304" i="4"/>
  <c r="BH304" i="4"/>
  <c r="BG304" i="4"/>
  <c r="BF304" i="4"/>
  <c r="T304" i="4"/>
  <c r="R304" i="4"/>
  <c r="P304" i="4"/>
  <c r="BI302" i="4"/>
  <c r="BH302" i="4"/>
  <c r="BG302" i="4"/>
  <c r="BF302" i="4"/>
  <c r="T302" i="4"/>
  <c r="R302" i="4"/>
  <c r="P302" i="4"/>
  <c r="BI295" i="4"/>
  <c r="BH295" i="4"/>
  <c r="BG295" i="4"/>
  <c r="BF295" i="4"/>
  <c r="T295" i="4"/>
  <c r="R295" i="4"/>
  <c r="P295" i="4"/>
  <c r="BI291" i="4"/>
  <c r="BH291" i="4"/>
  <c r="BG291" i="4"/>
  <c r="BF291" i="4"/>
  <c r="T291" i="4"/>
  <c r="R291" i="4"/>
  <c r="P291" i="4"/>
  <c r="BI287" i="4"/>
  <c r="BH287" i="4"/>
  <c r="BG287" i="4"/>
  <c r="BF287" i="4"/>
  <c r="T287" i="4"/>
  <c r="R287" i="4"/>
  <c r="P287" i="4"/>
  <c r="BI283" i="4"/>
  <c r="BH283" i="4"/>
  <c r="BG283" i="4"/>
  <c r="BF283" i="4"/>
  <c r="T283" i="4"/>
  <c r="R283" i="4"/>
  <c r="P283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2" i="4"/>
  <c r="BH272" i="4"/>
  <c r="BG272" i="4"/>
  <c r="BF272" i="4"/>
  <c r="T272" i="4"/>
  <c r="R272" i="4"/>
  <c r="P272" i="4"/>
  <c r="BI269" i="4"/>
  <c r="BH269" i="4"/>
  <c r="BG269" i="4"/>
  <c r="BF269" i="4"/>
  <c r="T269" i="4"/>
  <c r="R269" i="4"/>
  <c r="P269" i="4"/>
  <c r="BI265" i="4"/>
  <c r="BH265" i="4"/>
  <c r="BG265" i="4"/>
  <c r="BF265" i="4"/>
  <c r="T265" i="4"/>
  <c r="R265" i="4"/>
  <c r="P265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3" i="4"/>
  <c r="BH253" i="4"/>
  <c r="BG253" i="4"/>
  <c r="BF253" i="4"/>
  <c r="T253" i="4"/>
  <c r="R253" i="4"/>
  <c r="P253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50" i="4"/>
  <c r="BH250" i="4"/>
  <c r="BG250" i="4"/>
  <c r="BF250" i="4"/>
  <c r="T250" i="4"/>
  <c r="R250" i="4"/>
  <c r="P250" i="4"/>
  <c r="BI249" i="4"/>
  <c r="BH249" i="4"/>
  <c r="BG249" i="4"/>
  <c r="BF249" i="4"/>
  <c r="T249" i="4"/>
  <c r="R249" i="4"/>
  <c r="P249" i="4"/>
  <c r="BI248" i="4"/>
  <c r="BH248" i="4"/>
  <c r="BG248" i="4"/>
  <c r="BF248" i="4"/>
  <c r="T248" i="4"/>
  <c r="R248" i="4"/>
  <c r="P248" i="4"/>
  <c r="BI244" i="4"/>
  <c r="BH244" i="4"/>
  <c r="BG244" i="4"/>
  <c r="BF244" i="4"/>
  <c r="T244" i="4"/>
  <c r="R244" i="4"/>
  <c r="P244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7" i="4"/>
  <c r="BH237" i="4"/>
  <c r="BG237" i="4"/>
  <c r="BF237" i="4"/>
  <c r="T237" i="4"/>
  <c r="R237" i="4"/>
  <c r="P237" i="4"/>
  <c r="BI233" i="4"/>
  <c r="BH233" i="4"/>
  <c r="BG233" i="4"/>
  <c r="BF233" i="4"/>
  <c r="T233" i="4"/>
  <c r="R233" i="4"/>
  <c r="P233" i="4"/>
  <c r="BI229" i="4"/>
  <c r="BH229" i="4"/>
  <c r="BG229" i="4"/>
  <c r="BF229" i="4"/>
  <c r="T229" i="4"/>
  <c r="R229" i="4"/>
  <c r="P229" i="4"/>
  <c r="BI224" i="4"/>
  <c r="BH224" i="4"/>
  <c r="BG224" i="4"/>
  <c r="BF224" i="4"/>
  <c r="T224" i="4"/>
  <c r="R224" i="4"/>
  <c r="P224" i="4"/>
  <c r="BI221" i="4"/>
  <c r="BH221" i="4"/>
  <c r="BG221" i="4"/>
  <c r="BF221" i="4"/>
  <c r="T221" i="4"/>
  <c r="R221" i="4"/>
  <c r="P221" i="4"/>
  <c r="BI215" i="4"/>
  <c r="BH215" i="4"/>
  <c r="BG215" i="4"/>
  <c r="BF215" i="4"/>
  <c r="T215" i="4"/>
  <c r="R215" i="4"/>
  <c r="P215" i="4"/>
  <c r="BI210" i="4"/>
  <c r="BH210" i="4"/>
  <c r="BG210" i="4"/>
  <c r="BF210" i="4"/>
  <c r="T210" i="4"/>
  <c r="R210" i="4"/>
  <c r="P210" i="4"/>
  <c r="BI206" i="4"/>
  <c r="BH206" i="4"/>
  <c r="BG206" i="4"/>
  <c r="BF206" i="4"/>
  <c r="T206" i="4"/>
  <c r="R206" i="4"/>
  <c r="P206" i="4"/>
  <c r="BI202" i="4"/>
  <c r="BH202" i="4"/>
  <c r="BG202" i="4"/>
  <c r="BF202" i="4"/>
  <c r="T202" i="4"/>
  <c r="R202" i="4"/>
  <c r="P202" i="4"/>
  <c r="BI198" i="4"/>
  <c r="BH198" i="4"/>
  <c r="BG198" i="4"/>
  <c r="BF198" i="4"/>
  <c r="T198" i="4"/>
  <c r="R198" i="4"/>
  <c r="P198" i="4"/>
  <c r="BI194" i="4"/>
  <c r="BH194" i="4"/>
  <c r="BG194" i="4"/>
  <c r="BF194" i="4"/>
  <c r="T194" i="4"/>
  <c r="R194" i="4"/>
  <c r="P194" i="4"/>
  <c r="BI190" i="4"/>
  <c r="BH190" i="4"/>
  <c r="BG190" i="4"/>
  <c r="BF190" i="4"/>
  <c r="T190" i="4"/>
  <c r="R190" i="4"/>
  <c r="P190" i="4"/>
  <c r="BI186" i="4"/>
  <c r="BH186" i="4"/>
  <c r="BG186" i="4"/>
  <c r="BF186" i="4"/>
  <c r="T186" i="4"/>
  <c r="R186" i="4"/>
  <c r="P186" i="4"/>
  <c r="BI182" i="4"/>
  <c r="BH182" i="4"/>
  <c r="BG182" i="4"/>
  <c r="BF182" i="4"/>
  <c r="T182" i="4"/>
  <c r="R182" i="4"/>
  <c r="P182" i="4"/>
  <c r="BI179" i="4"/>
  <c r="BH179" i="4"/>
  <c r="BG179" i="4"/>
  <c r="BF179" i="4"/>
  <c r="T179" i="4"/>
  <c r="R179" i="4"/>
  <c r="P179" i="4"/>
  <c r="BI175" i="4"/>
  <c r="BH175" i="4"/>
  <c r="BG175" i="4"/>
  <c r="BF175" i="4"/>
  <c r="T175" i="4"/>
  <c r="R175" i="4"/>
  <c r="P175" i="4"/>
  <c r="BI168" i="4"/>
  <c r="BH168" i="4"/>
  <c r="BG168" i="4"/>
  <c r="BF168" i="4"/>
  <c r="T168" i="4"/>
  <c r="T167" i="4" s="1"/>
  <c r="R168" i="4"/>
  <c r="R167" i="4" s="1"/>
  <c r="P168" i="4"/>
  <c r="P167" i="4" s="1"/>
  <c r="BI165" i="4"/>
  <c r="BH165" i="4"/>
  <c r="BG165" i="4"/>
  <c r="BF165" i="4"/>
  <c r="T165" i="4"/>
  <c r="R165" i="4"/>
  <c r="P165" i="4"/>
  <c r="BI163" i="4"/>
  <c r="BH163" i="4"/>
  <c r="BG163" i="4"/>
  <c r="BF163" i="4"/>
  <c r="T163" i="4"/>
  <c r="R163" i="4"/>
  <c r="P163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7" i="4"/>
  <c r="BH157" i="4"/>
  <c r="BG157" i="4"/>
  <c r="BF157" i="4"/>
  <c r="T157" i="4"/>
  <c r="R157" i="4"/>
  <c r="P157" i="4"/>
  <c r="BI155" i="4"/>
  <c r="BH155" i="4"/>
  <c r="BG155" i="4"/>
  <c r="BF155" i="4"/>
  <c r="T155" i="4"/>
  <c r="R155" i="4"/>
  <c r="P155" i="4"/>
  <c r="BI153" i="4"/>
  <c r="BH153" i="4"/>
  <c r="BG153" i="4"/>
  <c r="BF153" i="4"/>
  <c r="T153" i="4"/>
  <c r="R153" i="4"/>
  <c r="P153" i="4"/>
  <c r="BI151" i="4"/>
  <c r="BH151" i="4"/>
  <c r="BG151" i="4"/>
  <c r="BF151" i="4"/>
  <c r="T151" i="4"/>
  <c r="R151" i="4"/>
  <c r="P151" i="4"/>
  <c r="BI148" i="4"/>
  <c r="BH148" i="4"/>
  <c r="BG148" i="4"/>
  <c r="BF148" i="4"/>
  <c r="T148" i="4"/>
  <c r="R148" i="4"/>
  <c r="P148" i="4"/>
  <c r="BI146" i="4"/>
  <c r="BH146" i="4"/>
  <c r="BG146" i="4"/>
  <c r="BF146" i="4"/>
  <c r="T146" i="4"/>
  <c r="R146" i="4"/>
  <c r="P146" i="4"/>
  <c r="BI144" i="4"/>
  <c r="BH144" i="4"/>
  <c r="BG144" i="4"/>
  <c r="BF144" i="4"/>
  <c r="T144" i="4"/>
  <c r="R144" i="4"/>
  <c r="P144" i="4"/>
  <c r="BI142" i="4"/>
  <c r="BH142" i="4"/>
  <c r="BG142" i="4"/>
  <c r="BF142" i="4"/>
  <c r="T142" i="4"/>
  <c r="R142" i="4"/>
  <c r="P142" i="4"/>
  <c r="BI139" i="4"/>
  <c r="BH139" i="4"/>
  <c r="BG139" i="4"/>
  <c r="BF139" i="4"/>
  <c r="T139" i="4"/>
  <c r="R139" i="4"/>
  <c r="P139" i="4"/>
  <c r="BI135" i="4"/>
  <c r="BH135" i="4"/>
  <c r="BG135" i="4"/>
  <c r="BF135" i="4"/>
  <c r="T135" i="4"/>
  <c r="R135" i="4"/>
  <c r="P135" i="4"/>
  <c r="BI133" i="4"/>
  <c r="BH133" i="4"/>
  <c r="BG133" i="4"/>
  <c r="BF133" i="4"/>
  <c r="T133" i="4"/>
  <c r="R133" i="4"/>
  <c r="P133" i="4"/>
  <c r="BI131" i="4"/>
  <c r="BH131" i="4"/>
  <c r="BG131" i="4"/>
  <c r="BF131" i="4"/>
  <c r="T131" i="4"/>
  <c r="R131" i="4"/>
  <c r="P131" i="4"/>
  <c r="BI128" i="4"/>
  <c r="BH128" i="4"/>
  <c r="BG128" i="4"/>
  <c r="BF128" i="4"/>
  <c r="T128" i="4"/>
  <c r="R128" i="4"/>
  <c r="P128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BI119" i="4"/>
  <c r="BH119" i="4"/>
  <c r="BG119" i="4"/>
  <c r="BF119" i="4"/>
  <c r="T119" i="4"/>
  <c r="R119" i="4"/>
  <c r="P119" i="4"/>
  <c r="BI116" i="4"/>
  <c r="BH116" i="4"/>
  <c r="BG116" i="4"/>
  <c r="BF116" i="4"/>
  <c r="T116" i="4"/>
  <c r="R116" i="4"/>
  <c r="P116" i="4"/>
  <c r="BI113" i="4"/>
  <c r="BH113" i="4"/>
  <c r="BG113" i="4"/>
  <c r="BF113" i="4"/>
  <c r="T113" i="4"/>
  <c r="R113" i="4"/>
  <c r="P113" i="4"/>
  <c r="BI110" i="4"/>
  <c r="BH110" i="4"/>
  <c r="BG110" i="4"/>
  <c r="BF110" i="4"/>
  <c r="T110" i="4"/>
  <c r="R110" i="4"/>
  <c r="P110" i="4"/>
  <c r="BI107" i="4"/>
  <c r="BH107" i="4"/>
  <c r="BG107" i="4"/>
  <c r="BF107" i="4"/>
  <c r="T107" i="4"/>
  <c r="R107" i="4"/>
  <c r="P107" i="4"/>
  <c r="BI103" i="4"/>
  <c r="BH103" i="4"/>
  <c r="BG103" i="4"/>
  <c r="BF103" i="4"/>
  <c r="T103" i="4"/>
  <c r="R103" i="4"/>
  <c r="P103" i="4"/>
  <c r="BI96" i="4"/>
  <c r="BH96" i="4"/>
  <c r="BG96" i="4"/>
  <c r="BF96" i="4"/>
  <c r="T96" i="4"/>
  <c r="R96" i="4"/>
  <c r="P96" i="4"/>
  <c r="J90" i="4"/>
  <c r="J89" i="4"/>
  <c r="F89" i="4"/>
  <c r="F87" i="4"/>
  <c r="E85" i="4"/>
  <c r="J59" i="4"/>
  <c r="J58" i="4"/>
  <c r="F58" i="4"/>
  <c r="F56" i="4"/>
  <c r="E54" i="4"/>
  <c r="J20" i="4"/>
  <c r="E20" i="4"/>
  <c r="F90" i="4" s="1"/>
  <c r="J19" i="4"/>
  <c r="J14" i="4"/>
  <c r="J56" i="4"/>
  <c r="E7" i="4"/>
  <c r="E81" i="4"/>
  <c r="J37" i="3"/>
  <c r="J36" i="3"/>
  <c r="AY57" i="1"/>
  <c r="J35" i="3"/>
  <c r="AX57" i="1"/>
  <c r="BI990" i="3"/>
  <c r="BH990" i="3"/>
  <c r="BG990" i="3"/>
  <c r="BF990" i="3"/>
  <c r="T990" i="3"/>
  <c r="R990" i="3"/>
  <c r="P990" i="3"/>
  <c r="BI986" i="3"/>
  <c r="BH986" i="3"/>
  <c r="BG986" i="3"/>
  <c r="BF986" i="3"/>
  <c r="T986" i="3"/>
  <c r="R986" i="3"/>
  <c r="P986" i="3"/>
  <c r="BI982" i="3"/>
  <c r="BH982" i="3"/>
  <c r="BG982" i="3"/>
  <c r="BF982" i="3"/>
  <c r="T982" i="3"/>
  <c r="R982" i="3"/>
  <c r="P982" i="3"/>
  <c r="BI978" i="3"/>
  <c r="BH978" i="3"/>
  <c r="BG978" i="3"/>
  <c r="BF978" i="3"/>
  <c r="T978" i="3"/>
  <c r="R978" i="3"/>
  <c r="P978" i="3"/>
  <c r="BI974" i="3"/>
  <c r="BH974" i="3"/>
  <c r="BG974" i="3"/>
  <c r="BF974" i="3"/>
  <c r="T974" i="3"/>
  <c r="R974" i="3"/>
  <c r="P974" i="3"/>
  <c r="BI969" i="3"/>
  <c r="BH969" i="3"/>
  <c r="BG969" i="3"/>
  <c r="BF969" i="3"/>
  <c r="T969" i="3"/>
  <c r="R969" i="3"/>
  <c r="P969" i="3"/>
  <c r="BI962" i="3"/>
  <c r="BH962" i="3"/>
  <c r="BG962" i="3"/>
  <c r="BF962" i="3"/>
  <c r="T962" i="3"/>
  <c r="R962" i="3"/>
  <c r="P962" i="3"/>
  <c r="BI955" i="3"/>
  <c r="BH955" i="3"/>
  <c r="BG955" i="3"/>
  <c r="BF955" i="3"/>
  <c r="T955" i="3"/>
  <c r="R955" i="3"/>
  <c r="P955" i="3"/>
  <c r="BI951" i="3"/>
  <c r="BH951" i="3"/>
  <c r="BG951" i="3"/>
  <c r="BF951" i="3"/>
  <c r="T951" i="3"/>
  <c r="R951" i="3"/>
  <c r="P951" i="3"/>
  <c r="BI947" i="3"/>
  <c r="BH947" i="3"/>
  <c r="BG947" i="3"/>
  <c r="BF947" i="3"/>
  <c r="T947" i="3"/>
  <c r="R947" i="3"/>
  <c r="P947" i="3"/>
  <c r="BI943" i="3"/>
  <c r="BH943" i="3"/>
  <c r="BG943" i="3"/>
  <c r="BF943" i="3"/>
  <c r="T943" i="3"/>
  <c r="R943" i="3"/>
  <c r="P943" i="3"/>
  <c r="BI939" i="3"/>
  <c r="BH939" i="3"/>
  <c r="BG939" i="3"/>
  <c r="BF939" i="3"/>
  <c r="T939" i="3"/>
  <c r="R939" i="3"/>
  <c r="P939" i="3"/>
  <c r="BI935" i="3"/>
  <c r="BH935" i="3"/>
  <c r="BG935" i="3"/>
  <c r="BF935" i="3"/>
  <c r="T935" i="3"/>
  <c r="R935" i="3"/>
  <c r="P935" i="3"/>
  <c r="BI931" i="3"/>
  <c r="BH931" i="3"/>
  <c r="BG931" i="3"/>
  <c r="BF931" i="3"/>
  <c r="T931" i="3"/>
  <c r="R931" i="3"/>
  <c r="P931" i="3"/>
  <c r="BI927" i="3"/>
  <c r="BH927" i="3"/>
  <c r="BG927" i="3"/>
  <c r="BF927" i="3"/>
  <c r="T927" i="3"/>
  <c r="R927" i="3"/>
  <c r="P927" i="3"/>
  <c r="BI922" i="3"/>
  <c r="BH922" i="3"/>
  <c r="BG922" i="3"/>
  <c r="BF922" i="3"/>
  <c r="T922" i="3"/>
  <c r="R922" i="3"/>
  <c r="P922" i="3"/>
  <c r="BI911" i="3"/>
  <c r="BH911" i="3"/>
  <c r="BG911" i="3"/>
  <c r="BF911" i="3"/>
  <c r="T911" i="3"/>
  <c r="R911" i="3"/>
  <c r="P911" i="3"/>
  <c r="BI900" i="3"/>
  <c r="BH900" i="3"/>
  <c r="BG900" i="3"/>
  <c r="BF900" i="3"/>
  <c r="T900" i="3"/>
  <c r="R900" i="3"/>
  <c r="P900" i="3"/>
  <c r="BI895" i="3"/>
  <c r="BH895" i="3"/>
  <c r="BG895" i="3"/>
  <c r="BF895" i="3"/>
  <c r="T895" i="3"/>
  <c r="R895" i="3"/>
  <c r="P895" i="3"/>
  <c r="BI886" i="3"/>
  <c r="BH886" i="3"/>
  <c r="BG886" i="3"/>
  <c r="BF886" i="3"/>
  <c r="T886" i="3"/>
  <c r="R886" i="3"/>
  <c r="P886" i="3"/>
  <c r="BI882" i="3"/>
  <c r="BH882" i="3"/>
  <c r="BG882" i="3"/>
  <c r="BF882" i="3"/>
  <c r="T882" i="3"/>
  <c r="R882" i="3"/>
  <c r="P882" i="3"/>
  <c r="BI877" i="3"/>
  <c r="BH877" i="3"/>
  <c r="BG877" i="3"/>
  <c r="BF877" i="3"/>
  <c r="T877" i="3"/>
  <c r="R877" i="3"/>
  <c r="P877" i="3"/>
  <c r="BI868" i="3"/>
  <c r="BH868" i="3"/>
  <c r="BG868" i="3"/>
  <c r="BF868" i="3"/>
  <c r="T868" i="3"/>
  <c r="R868" i="3"/>
  <c r="P868" i="3"/>
  <c r="BI864" i="3"/>
  <c r="BH864" i="3"/>
  <c r="BG864" i="3"/>
  <c r="BF864" i="3"/>
  <c r="T864" i="3"/>
  <c r="R864" i="3"/>
  <c r="P864" i="3"/>
  <c r="BI859" i="3"/>
  <c r="BH859" i="3"/>
  <c r="BG859" i="3"/>
  <c r="BF859" i="3"/>
  <c r="T859" i="3"/>
  <c r="R859" i="3"/>
  <c r="P859" i="3"/>
  <c r="BI854" i="3"/>
  <c r="BH854" i="3"/>
  <c r="BG854" i="3"/>
  <c r="BF854" i="3"/>
  <c r="T854" i="3"/>
  <c r="R854" i="3"/>
  <c r="P854" i="3"/>
  <c r="BI849" i="3"/>
  <c r="BH849" i="3"/>
  <c r="BG849" i="3"/>
  <c r="BF849" i="3"/>
  <c r="T849" i="3"/>
  <c r="R849" i="3"/>
  <c r="P849" i="3"/>
  <c r="BI838" i="3"/>
  <c r="BH838" i="3"/>
  <c r="BG838" i="3"/>
  <c r="BF838" i="3"/>
  <c r="T838" i="3"/>
  <c r="R838" i="3"/>
  <c r="P838" i="3"/>
  <c r="BI827" i="3"/>
  <c r="BH827" i="3"/>
  <c r="BG827" i="3"/>
  <c r="BF827" i="3"/>
  <c r="T827" i="3"/>
  <c r="R827" i="3"/>
  <c r="P827" i="3"/>
  <c r="BI823" i="3"/>
  <c r="BH823" i="3"/>
  <c r="BG823" i="3"/>
  <c r="BF823" i="3"/>
  <c r="T823" i="3"/>
  <c r="R823" i="3"/>
  <c r="P823" i="3"/>
  <c r="BI820" i="3"/>
  <c r="BH820" i="3"/>
  <c r="BG820" i="3"/>
  <c r="BF820" i="3"/>
  <c r="T820" i="3"/>
  <c r="R820" i="3"/>
  <c r="P820" i="3"/>
  <c r="BI815" i="3"/>
  <c r="BH815" i="3"/>
  <c r="BG815" i="3"/>
  <c r="BF815" i="3"/>
  <c r="T815" i="3"/>
  <c r="R815" i="3"/>
  <c r="P815" i="3"/>
  <c r="BI810" i="3"/>
  <c r="BH810" i="3"/>
  <c r="BG810" i="3"/>
  <c r="BF810" i="3"/>
  <c r="T810" i="3"/>
  <c r="R810" i="3"/>
  <c r="P810" i="3"/>
  <c r="BI805" i="3"/>
  <c r="BH805" i="3"/>
  <c r="BG805" i="3"/>
  <c r="BF805" i="3"/>
  <c r="T805" i="3"/>
  <c r="R805" i="3"/>
  <c r="P805" i="3"/>
  <c r="BI802" i="3"/>
  <c r="BH802" i="3"/>
  <c r="BG802" i="3"/>
  <c r="BF802" i="3"/>
  <c r="T802" i="3"/>
  <c r="R802" i="3"/>
  <c r="P802" i="3"/>
  <c r="BI799" i="3"/>
  <c r="BH799" i="3"/>
  <c r="BG799" i="3"/>
  <c r="BF799" i="3"/>
  <c r="T799" i="3"/>
  <c r="R799" i="3"/>
  <c r="P799" i="3"/>
  <c r="BI794" i="3"/>
  <c r="BH794" i="3"/>
  <c r="BG794" i="3"/>
  <c r="BF794" i="3"/>
  <c r="T794" i="3"/>
  <c r="R794" i="3"/>
  <c r="P794" i="3"/>
  <c r="BI789" i="3"/>
  <c r="BH789" i="3"/>
  <c r="BG789" i="3"/>
  <c r="BF789" i="3"/>
  <c r="T789" i="3"/>
  <c r="R789" i="3"/>
  <c r="P789" i="3"/>
  <c r="BI784" i="3"/>
  <c r="BH784" i="3"/>
  <c r="BG784" i="3"/>
  <c r="BF784" i="3"/>
  <c r="T784" i="3"/>
  <c r="R784" i="3"/>
  <c r="P784" i="3"/>
  <c r="BI781" i="3"/>
  <c r="BH781" i="3"/>
  <c r="BG781" i="3"/>
  <c r="BF781" i="3"/>
  <c r="T781" i="3"/>
  <c r="R781" i="3"/>
  <c r="P781" i="3"/>
  <c r="BI778" i="3"/>
  <c r="BH778" i="3"/>
  <c r="BG778" i="3"/>
  <c r="BF778" i="3"/>
  <c r="T778" i="3"/>
  <c r="R778" i="3"/>
  <c r="P778" i="3"/>
  <c r="BI775" i="3"/>
  <c r="BH775" i="3"/>
  <c r="BG775" i="3"/>
  <c r="BF775" i="3"/>
  <c r="T775" i="3"/>
  <c r="R775" i="3"/>
  <c r="P775" i="3"/>
  <c r="BI772" i="3"/>
  <c r="BH772" i="3"/>
  <c r="BG772" i="3"/>
  <c r="BF772" i="3"/>
  <c r="T772" i="3"/>
  <c r="R772" i="3"/>
  <c r="P772" i="3"/>
  <c r="BI768" i="3"/>
  <c r="BH768" i="3"/>
  <c r="BG768" i="3"/>
  <c r="BF768" i="3"/>
  <c r="T768" i="3"/>
  <c r="R768" i="3"/>
  <c r="P768" i="3"/>
  <c r="BI764" i="3"/>
  <c r="BH764" i="3"/>
  <c r="BG764" i="3"/>
  <c r="BF764" i="3"/>
  <c r="T764" i="3"/>
  <c r="R764" i="3"/>
  <c r="P764" i="3"/>
  <c r="BI760" i="3"/>
  <c r="BH760" i="3"/>
  <c r="BG760" i="3"/>
  <c r="BF760" i="3"/>
  <c r="T760" i="3"/>
  <c r="R760" i="3"/>
  <c r="P760" i="3"/>
  <c r="BI756" i="3"/>
  <c r="BH756" i="3"/>
  <c r="BG756" i="3"/>
  <c r="BF756" i="3"/>
  <c r="T756" i="3"/>
  <c r="R756" i="3"/>
  <c r="P756" i="3"/>
  <c r="BI749" i="3"/>
  <c r="BH749" i="3"/>
  <c r="BG749" i="3"/>
  <c r="BF749" i="3"/>
  <c r="T749" i="3"/>
  <c r="R749" i="3"/>
  <c r="P749" i="3"/>
  <c r="BI742" i="3"/>
  <c r="BH742" i="3"/>
  <c r="BG742" i="3"/>
  <c r="BF742" i="3"/>
  <c r="T742" i="3"/>
  <c r="R742" i="3"/>
  <c r="P742" i="3"/>
  <c r="BI738" i="3"/>
  <c r="BH738" i="3"/>
  <c r="BG738" i="3"/>
  <c r="BF738" i="3"/>
  <c r="T738" i="3"/>
  <c r="R738" i="3"/>
  <c r="P738" i="3"/>
  <c r="BI734" i="3"/>
  <c r="BH734" i="3"/>
  <c r="BG734" i="3"/>
  <c r="BF734" i="3"/>
  <c r="T734" i="3"/>
  <c r="R734" i="3"/>
  <c r="P734" i="3"/>
  <c r="BI730" i="3"/>
  <c r="BH730" i="3"/>
  <c r="BG730" i="3"/>
  <c r="BF730" i="3"/>
  <c r="T730" i="3"/>
  <c r="R730" i="3"/>
  <c r="P730" i="3"/>
  <c r="BI726" i="3"/>
  <c r="BH726" i="3"/>
  <c r="BG726" i="3"/>
  <c r="BF726" i="3"/>
  <c r="T726" i="3"/>
  <c r="R726" i="3"/>
  <c r="P726" i="3"/>
  <c r="BI723" i="3"/>
  <c r="BH723" i="3"/>
  <c r="BG723" i="3"/>
  <c r="BF723" i="3"/>
  <c r="T723" i="3"/>
  <c r="R723" i="3"/>
  <c r="P723" i="3"/>
  <c r="BI719" i="3"/>
  <c r="BH719" i="3"/>
  <c r="BG719" i="3"/>
  <c r="BF719" i="3"/>
  <c r="T719" i="3"/>
  <c r="R719" i="3"/>
  <c r="P719" i="3"/>
  <c r="BI715" i="3"/>
  <c r="BH715" i="3"/>
  <c r="BG715" i="3"/>
  <c r="BF715" i="3"/>
  <c r="T715" i="3"/>
  <c r="R715" i="3"/>
  <c r="P715" i="3"/>
  <c r="BI708" i="3"/>
  <c r="BH708" i="3"/>
  <c r="BG708" i="3"/>
  <c r="BF708" i="3"/>
  <c r="T708" i="3"/>
  <c r="R708" i="3"/>
  <c r="P708" i="3"/>
  <c r="BI701" i="3"/>
  <c r="BH701" i="3"/>
  <c r="BG701" i="3"/>
  <c r="BF701" i="3"/>
  <c r="T701" i="3"/>
  <c r="R701" i="3"/>
  <c r="P701" i="3"/>
  <c r="BI697" i="3"/>
  <c r="BH697" i="3"/>
  <c r="BG697" i="3"/>
  <c r="BF697" i="3"/>
  <c r="T697" i="3"/>
  <c r="R697" i="3"/>
  <c r="P697" i="3"/>
  <c r="BI690" i="3"/>
  <c r="BH690" i="3"/>
  <c r="BG690" i="3"/>
  <c r="BF690" i="3"/>
  <c r="T690" i="3"/>
  <c r="R690" i="3"/>
  <c r="P690" i="3"/>
  <c r="BI683" i="3"/>
  <c r="BH683" i="3"/>
  <c r="BG683" i="3"/>
  <c r="BF683" i="3"/>
  <c r="T683" i="3"/>
  <c r="R683" i="3"/>
  <c r="P683" i="3"/>
  <c r="BI676" i="3"/>
  <c r="BH676" i="3"/>
  <c r="BG676" i="3"/>
  <c r="BF676" i="3"/>
  <c r="T676" i="3"/>
  <c r="R676" i="3"/>
  <c r="P676" i="3"/>
  <c r="BI669" i="3"/>
  <c r="BH669" i="3"/>
  <c r="BG669" i="3"/>
  <c r="BF669" i="3"/>
  <c r="T669" i="3"/>
  <c r="R669" i="3"/>
  <c r="P669" i="3"/>
  <c r="BI665" i="3"/>
  <c r="BH665" i="3"/>
  <c r="BG665" i="3"/>
  <c r="BF665" i="3"/>
  <c r="T665" i="3"/>
  <c r="R665" i="3"/>
  <c r="P665" i="3"/>
  <c r="BI658" i="3"/>
  <c r="BH658" i="3"/>
  <c r="BG658" i="3"/>
  <c r="BF658" i="3"/>
  <c r="T658" i="3"/>
  <c r="R658" i="3"/>
  <c r="P658" i="3"/>
  <c r="BI654" i="3"/>
  <c r="BH654" i="3"/>
  <c r="BG654" i="3"/>
  <c r="BF654" i="3"/>
  <c r="T654" i="3"/>
  <c r="R654" i="3"/>
  <c r="P654" i="3"/>
  <c r="BI647" i="3"/>
  <c r="BH647" i="3"/>
  <c r="BG647" i="3"/>
  <c r="BF647" i="3"/>
  <c r="T647" i="3"/>
  <c r="R647" i="3"/>
  <c r="P647" i="3"/>
  <c r="BI643" i="3"/>
  <c r="BH643" i="3"/>
  <c r="BG643" i="3"/>
  <c r="BF643" i="3"/>
  <c r="T643" i="3"/>
  <c r="R643" i="3"/>
  <c r="P643" i="3"/>
  <c r="BI639" i="3"/>
  <c r="BH639" i="3"/>
  <c r="BG639" i="3"/>
  <c r="BF639" i="3"/>
  <c r="T639" i="3"/>
  <c r="R639" i="3"/>
  <c r="P639" i="3"/>
  <c r="BI632" i="3"/>
  <c r="BH632" i="3"/>
  <c r="BG632" i="3"/>
  <c r="BF632" i="3"/>
  <c r="T632" i="3"/>
  <c r="R632" i="3"/>
  <c r="P632" i="3"/>
  <c r="BI625" i="3"/>
  <c r="BH625" i="3"/>
  <c r="BG625" i="3"/>
  <c r="BF625" i="3"/>
  <c r="T625" i="3"/>
  <c r="R625" i="3"/>
  <c r="P625" i="3"/>
  <c r="BI618" i="3"/>
  <c r="BH618" i="3"/>
  <c r="BG618" i="3"/>
  <c r="BF618" i="3"/>
  <c r="T618" i="3"/>
  <c r="R618" i="3"/>
  <c r="P618" i="3"/>
  <c r="BI611" i="3"/>
  <c r="BH611" i="3"/>
  <c r="BG611" i="3"/>
  <c r="BF611" i="3"/>
  <c r="T611" i="3"/>
  <c r="R611" i="3"/>
  <c r="P611" i="3"/>
  <c r="BI607" i="3"/>
  <c r="BH607" i="3"/>
  <c r="BG607" i="3"/>
  <c r="BF607" i="3"/>
  <c r="T607" i="3"/>
  <c r="R607" i="3"/>
  <c r="P607" i="3"/>
  <c r="BI600" i="3"/>
  <c r="BH600" i="3"/>
  <c r="BG600" i="3"/>
  <c r="BF600" i="3"/>
  <c r="T600" i="3"/>
  <c r="R600" i="3"/>
  <c r="P600" i="3"/>
  <c r="BI593" i="3"/>
  <c r="BH593" i="3"/>
  <c r="BG593" i="3"/>
  <c r="BF593" i="3"/>
  <c r="T593" i="3"/>
  <c r="R593" i="3"/>
  <c r="P593" i="3"/>
  <c r="BI589" i="3"/>
  <c r="BH589" i="3"/>
  <c r="BG589" i="3"/>
  <c r="BF589" i="3"/>
  <c r="T589" i="3"/>
  <c r="R589" i="3"/>
  <c r="P589" i="3"/>
  <c r="BI585" i="3"/>
  <c r="BH585" i="3"/>
  <c r="BG585" i="3"/>
  <c r="BF585" i="3"/>
  <c r="T585" i="3"/>
  <c r="R585" i="3"/>
  <c r="P585" i="3"/>
  <c r="BI581" i="3"/>
  <c r="BH581" i="3"/>
  <c r="BG581" i="3"/>
  <c r="BF581" i="3"/>
  <c r="T581" i="3"/>
  <c r="R581" i="3"/>
  <c r="P581" i="3"/>
  <c r="BI577" i="3"/>
  <c r="BH577" i="3"/>
  <c r="BG577" i="3"/>
  <c r="BF577" i="3"/>
  <c r="T577" i="3"/>
  <c r="R577" i="3"/>
  <c r="P577" i="3"/>
  <c r="BI573" i="3"/>
  <c r="BH573" i="3"/>
  <c r="BG573" i="3"/>
  <c r="BF573" i="3"/>
  <c r="T573" i="3"/>
  <c r="R573" i="3"/>
  <c r="P573" i="3"/>
  <c r="BI569" i="3"/>
  <c r="BH569" i="3"/>
  <c r="BG569" i="3"/>
  <c r="BF569" i="3"/>
  <c r="T569" i="3"/>
  <c r="R569" i="3"/>
  <c r="P569" i="3"/>
  <c r="BI565" i="3"/>
  <c r="BH565" i="3"/>
  <c r="BG565" i="3"/>
  <c r="BF565" i="3"/>
  <c r="T565" i="3"/>
  <c r="R565" i="3"/>
  <c r="P565" i="3"/>
  <c r="BI561" i="3"/>
  <c r="BH561" i="3"/>
  <c r="BG561" i="3"/>
  <c r="BF561" i="3"/>
  <c r="T561" i="3"/>
  <c r="R561" i="3"/>
  <c r="P561" i="3"/>
  <c r="BI557" i="3"/>
  <c r="BH557" i="3"/>
  <c r="BG557" i="3"/>
  <c r="BF557" i="3"/>
  <c r="T557" i="3"/>
  <c r="R557" i="3"/>
  <c r="P557" i="3"/>
  <c r="BI553" i="3"/>
  <c r="BH553" i="3"/>
  <c r="BG553" i="3"/>
  <c r="BF553" i="3"/>
  <c r="T553" i="3"/>
  <c r="R553" i="3"/>
  <c r="P553" i="3"/>
  <c r="BI546" i="3"/>
  <c r="BH546" i="3"/>
  <c r="BG546" i="3"/>
  <c r="BF546" i="3"/>
  <c r="T546" i="3"/>
  <c r="R546" i="3"/>
  <c r="P546" i="3"/>
  <c r="BI542" i="3"/>
  <c r="BH542" i="3"/>
  <c r="BG542" i="3"/>
  <c r="BF542" i="3"/>
  <c r="T542" i="3"/>
  <c r="R542" i="3"/>
  <c r="P542" i="3"/>
  <c r="BI538" i="3"/>
  <c r="BH538" i="3"/>
  <c r="BG538" i="3"/>
  <c r="BF538" i="3"/>
  <c r="T538" i="3"/>
  <c r="R538" i="3"/>
  <c r="P538" i="3"/>
  <c r="BI534" i="3"/>
  <c r="BH534" i="3"/>
  <c r="BG534" i="3"/>
  <c r="BF534" i="3"/>
  <c r="T534" i="3"/>
  <c r="R534" i="3"/>
  <c r="P534" i="3"/>
  <c r="BI530" i="3"/>
  <c r="BH530" i="3"/>
  <c r="BG530" i="3"/>
  <c r="BF530" i="3"/>
  <c r="T530" i="3"/>
  <c r="R530" i="3"/>
  <c r="P530" i="3"/>
  <c r="BI526" i="3"/>
  <c r="BH526" i="3"/>
  <c r="BG526" i="3"/>
  <c r="BF526" i="3"/>
  <c r="T526" i="3"/>
  <c r="R526" i="3"/>
  <c r="P526" i="3"/>
  <c r="BI522" i="3"/>
  <c r="BH522" i="3"/>
  <c r="BG522" i="3"/>
  <c r="BF522" i="3"/>
  <c r="T522" i="3"/>
  <c r="R522" i="3"/>
  <c r="P522" i="3"/>
  <c r="BI515" i="3"/>
  <c r="BH515" i="3"/>
  <c r="BG515" i="3"/>
  <c r="BF515" i="3"/>
  <c r="T515" i="3"/>
  <c r="R515" i="3"/>
  <c r="P515" i="3"/>
  <c r="BI512" i="3"/>
  <c r="BH512" i="3"/>
  <c r="BG512" i="3"/>
  <c r="BF512" i="3"/>
  <c r="T512" i="3"/>
  <c r="R512" i="3"/>
  <c r="P512" i="3"/>
  <c r="BI508" i="3"/>
  <c r="BH508" i="3"/>
  <c r="BG508" i="3"/>
  <c r="BF508" i="3"/>
  <c r="T508" i="3"/>
  <c r="R508" i="3"/>
  <c r="P508" i="3"/>
  <c r="BI504" i="3"/>
  <c r="BH504" i="3"/>
  <c r="BG504" i="3"/>
  <c r="BF504" i="3"/>
  <c r="T504" i="3"/>
  <c r="R504" i="3"/>
  <c r="P504" i="3"/>
  <c r="BI500" i="3"/>
  <c r="BH500" i="3"/>
  <c r="BG500" i="3"/>
  <c r="BF500" i="3"/>
  <c r="T500" i="3"/>
  <c r="R500" i="3"/>
  <c r="P500" i="3"/>
  <c r="BI496" i="3"/>
  <c r="BH496" i="3"/>
  <c r="BG496" i="3"/>
  <c r="BF496" i="3"/>
  <c r="T496" i="3"/>
  <c r="R496" i="3"/>
  <c r="P496" i="3"/>
  <c r="BI492" i="3"/>
  <c r="BH492" i="3"/>
  <c r="BG492" i="3"/>
  <c r="BF492" i="3"/>
  <c r="T492" i="3"/>
  <c r="R492" i="3"/>
  <c r="P492" i="3"/>
  <c r="BI488" i="3"/>
  <c r="BH488" i="3"/>
  <c r="BG488" i="3"/>
  <c r="BF488" i="3"/>
  <c r="T488" i="3"/>
  <c r="R488" i="3"/>
  <c r="P488" i="3"/>
  <c r="BI484" i="3"/>
  <c r="BH484" i="3"/>
  <c r="BG484" i="3"/>
  <c r="BF484" i="3"/>
  <c r="T484" i="3"/>
  <c r="R484" i="3"/>
  <c r="P484" i="3"/>
  <c r="BI480" i="3"/>
  <c r="BH480" i="3"/>
  <c r="BG480" i="3"/>
  <c r="BF480" i="3"/>
  <c r="T480" i="3"/>
  <c r="R480" i="3"/>
  <c r="P480" i="3"/>
  <c r="BI476" i="3"/>
  <c r="BH476" i="3"/>
  <c r="BG476" i="3"/>
  <c r="BF476" i="3"/>
  <c r="T476" i="3"/>
  <c r="R476" i="3"/>
  <c r="P476" i="3"/>
  <c r="BI472" i="3"/>
  <c r="BH472" i="3"/>
  <c r="BG472" i="3"/>
  <c r="BF472" i="3"/>
  <c r="T472" i="3"/>
  <c r="R472" i="3"/>
  <c r="P472" i="3"/>
  <c r="BI468" i="3"/>
  <c r="BH468" i="3"/>
  <c r="BG468" i="3"/>
  <c r="BF468" i="3"/>
  <c r="T468" i="3"/>
  <c r="R468" i="3"/>
  <c r="P468" i="3"/>
  <c r="BI464" i="3"/>
  <c r="BH464" i="3"/>
  <c r="BG464" i="3"/>
  <c r="BF464" i="3"/>
  <c r="T464" i="3"/>
  <c r="R464" i="3"/>
  <c r="P464" i="3"/>
  <c r="BI458" i="3"/>
  <c r="BH458" i="3"/>
  <c r="BG458" i="3"/>
  <c r="BF458" i="3"/>
  <c r="T458" i="3"/>
  <c r="R458" i="3"/>
  <c r="P458" i="3"/>
  <c r="BI452" i="3"/>
  <c r="BH452" i="3"/>
  <c r="BG452" i="3"/>
  <c r="BF452" i="3"/>
  <c r="T452" i="3"/>
  <c r="R452" i="3"/>
  <c r="P452" i="3"/>
  <c r="BI445" i="3"/>
  <c r="BH445" i="3"/>
  <c r="BG445" i="3"/>
  <c r="BF445" i="3"/>
  <c r="T445" i="3"/>
  <c r="R445" i="3"/>
  <c r="P445" i="3"/>
  <c r="BI440" i="3"/>
  <c r="BH440" i="3"/>
  <c r="BG440" i="3"/>
  <c r="BF440" i="3"/>
  <c r="T440" i="3"/>
  <c r="R440" i="3"/>
  <c r="P440" i="3"/>
  <c r="BI436" i="3"/>
  <c r="BH436" i="3"/>
  <c r="BG436" i="3"/>
  <c r="BF436" i="3"/>
  <c r="T436" i="3"/>
  <c r="R436" i="3"/>
  <c r="P436" i="3"/>
  <c r="BI433" i="3"/>
  <c r="BH433" i="3"/>
  <c r="BG433" i="3"/>
  <c r="BF433" i="3"/>
  <c r="T433" i="3"/>
  <c r="R433" i="3"/>
  <c r="P433" i="3"/>
  <c r="BI430" i="3"/>
  <c r="BH430" i="3"/>
  <c r="BG430" i="3"/>
  <c r="BF430" i="3"/>
  <c r="T430" i="3"/>
  <c r="R430" i="3"/>
  <c r="P430" i="3"/>
  <c r="BI426" i="3"/>
  <c r="BH426" i="3"/>
  <c r="BG426" i="3"/>
  <c r="BF426" i="3"/>
  <c r="T426" i="3"/>
  <c r="R426" i="3"/>
  <c r="P426" i="3"/>
  <c r="BI422" i="3"/>
  <c r="BH422" i="3"/>
  <c r="BG422" i="3"/>
  <c r="BF422" i="3"/>
  <c r="T422" i="3"/>
  <c r="R422" i="3"/>
  <c r="P422" i="3"/>
  <c r="BI414" i="3"/>
  <c r="BH414" i="3"/>
  <c r="BG414" i="3"/>
  <c r="BF414" i="3"/>
  <c r="T414" i="3"/>
  <c r="R414" i="3"/>
  <c r="P414" i="3"/>
  <c r="BI407" i="3"/>
  <c r="BH407" i="3"/>
  <c r="BG407" i="3"/>
  <c r="BF407" i="3"/>
  <c r="T407" i="3"/>
  <c r="R407" i="3"/>
  <c r="P407" i="3"/>
  <c r="BI399" i="3"/>
  <c r="BH399" i="3"/>
  <c r="BG399" i="3"/>
  <c r="BF399" i="3"/>
  <c r="T399" i="3"/>
  <c r="R399" i="3"/>
  <c r="P399" i="3"/>
  <c r="BI392" i="3"/>
  <c r="BH392" i="3"/>
  <c r="BG392" i="3"/>
  <c r="BF392" i="3"/>
  <c r="T392" i="3"/>
  <c r="R392" i="3"/>
  <c r="P392" i="3"/>
  <c r="BI389" i="3"/>
  <c r="BH389" i="3"/>
  <c r="BG389" i="3"/>
  <c r="BF389" i="3"/>
  <c r="T389" i="3"/>
  <c r="R389" i="3"/>
  <c r="P389" i="3"/>
  <c r="BI384" i="3"/>
  <c r="BH384" i="3"/>
  <c r="BG384" i="3"/>
  <c r="BF384" i="3"/>
  <c r="T384" i="3"/>
  <c r="R384" i="3"/>
  <c r="P384" i="3"/>
  <c r="BI379" i="3"/>
  <c r="BH379" i="3"/>
  <c r="BG379" i="3"/>
  <c r="BF379" i="3"/>
  <c r="T379" i="3"/>
  <c r="R379" i="3"/>
  <c r="P379" i="3"/>
  <c r="BI375" i="3"/>
  <c r="BH375" i="3"/>
  <c r="BG375" i="3"/>
  <c r="BF375" i="3"/>
  <c r="T375" i="3"/>
  <c r="R375" i="3"/>
  <c r="P375" i="3"/>
  <c r="BI371" i="3"/>
  <c r="BH371" i="3"/>
  <c r="BG371" i="3"/>
  <c r="BF371" i="3"/>
  <c r="T371" i="3"/>
  <c r="R371" i="3"/>
  <c r="P371" i="3"/>
  <c r="BI367" i="3"/>
  <c r="BH367" i="3"/>
  <c r="BG367" i="3"/>
  <c r="BF367" i="3"/>
  <c r="T367" i="3"/>
  <c r="R367" i="3"/>
  <c r="P367" i="3"/>
  <c r="BI363" i="3"/>
  <c r="BH363" i="3"/>
  <c r="BG363" i="3"/>
  <c r="BF363" i="3"/>
  <c r="T363" i="3"/>
  <c r="R363" i="3"/>
  <c r="P363" i="3"/>
  <c r="BI359" i="3"/>
  <c r="BH359" i="3"/>
  <c r="BG359" i="3"/>
  <c r="BF359" i="3"/>
  <c r="T359" i="3"/>
  <c r="R359" i="3"/>
  <c r="P359" i="3"/>
  <c r="BI355" i="3"/>
  <c r="BH355" i="3"/>
  <c r="BG355" i="3"/>
  <c r="BF355" i="3"/>
  <c r="T355" i="3"/>
  <c r="R355" i="3"/>
  <c r="P355" i="3"/>
  <c r="BI352" i="3"/>
  <c r="BH352" i="3"/>
  <c r="BG352" i="3"/>
  <c r="BF352" i="3"/>
  <c r="T352" i="3"/>
  <c r="R352" i="3"/>
  <c r="P352" i="3"/>
  <c r="BI349" i="3"/>
  <c r="BH349" i="3"/>
  <c r="BG349" i="3"/>
  <c r="BF349" i="3"/>
  <c r="T349" i="3"/>
  <c r="R349" i="3"/>
  <c r="P349" i="3"/>
  <c r="BI344" i="3"/>
  <c r="BH344" i="3"/>
  <c r="BG344" i="3"/>
  <c r="BF344" i="3"/>
  <c r="T344" i="3"/>
  <c r="R344" i="3"/>
  <c r="P344" i="3"/>
  <c r="BI339" i="3"/>
  <c r="BH339" i="3"/>
  <c r="BG339" i="3"/>
  <c r="BF339" i="3"/>
  <c r="T339" i="3"/>
  <c r="R339" i="3"/>
  <c r="P339" i="3"/>
  <c r="BI334" i="3"/>
  <c r="BH334" i="3"/>
  <c r="BG334" i="3"/>
  <c r="BF334" i="3"/>
  <c r="T334" i="3"/>
  <c r="R334" i="3"/>
  <c r="P334" i="3"/>
  <c r="BI330" i="3"/>
  <c r="BH330" i="3"/>
  <c r="BG330" i="3"/>
  <c r="BF330" i="3"/>
  <c r="T330" i="3"/>
  <c r="R330" i="3"/>
  <c r="P330" i="3"/>
  <c r="BI326" i="3"/>
  <c r="BH326" i="3"/>
  <c r="BG326" i="3"/>
  <c r="BF326" i="3"/>
  <c r="T326" i="3"/>
  <c r="R326" i="3"/>
  <c r="P326" i="3"/>
  <c r="BI322" i="3"/>
  <c r="BH322" i="3"/>
  <c r="BG322" i="3"/>
  <c r="BF322" i="3"/>
  <c r="T322" i="3"/>
  <c r="R322" i="3"/>
  <c r="P322" i="3"/>
  <c r="BI310" i="3"/>
  <c r="BH310" i="3"/>
  <c r="BG310" i="3"/>
  <c r="BF310" i="3"/>
  <c r="T310" i="3"/>
  <c r="R310" i="3"/>
  <c r="P310" i="3"/>
  <c r="BI300" i="3"/>
  <c r="BH300" i="3"/>
  <c r="BG300" i="3"/>
  <c r="BF300" i="3"/>
  <c r="T300" i="3"/>
  <c r="R300" i="3"/>
  <c r="P300" i="3"/>
  <c r="BI290" i="3"/>
  <c r="BH290" i="3"/>
  <c r="BG290" i="3"/>
  <c r="BF290" i="3"/>
  <c r="T290" i="3"/>
  <c r="R290" i="3"/>
  <c r="P290" i="3"/>
  <c r="BI275" i="3"/>
  <c r="BH275" i="3"/>
  <c r="BG275" i="3"/>
  <c r="BF275" i="3"/>
  <c r="T275" i="3"/>
  <c r="R275" i="3"/>
  <c r="P275" i="3"/>
  <c r="BI260" i="3"/>
  <c r="BH260" i="3"/>
  <c r="BG260" i="3"/>
  <c r="BF260" i="3"/>
  <c r="T260" i="3"/>
  <c r="R260" i="3"/>
  <c r="P260" i="3"/>
  <c r="BI255" i="3"/>
  <c r="BH255" i="3"/>
  <c r="BG255" i="3"/>
  <c r="BF255" i="3"/>
  <c r="T255" i="3"/>
  <c r="R255" i="3"/>
  <c r="P255" i="3"/>
  <c r="BI251" i="3"/>
  <c r="BH251" i="3"/>
  <c r="BG251" i="3"/>
  <c r="BF251" i="3"/>
  <c r="T251" i="3"/>
  <c r="R251" i="3"/>
  <c r="P251" i="3"/>
  <c r="BI247" i="3"/>
  <c r="BH247" i="3"/>
  <c r="BG247" i="3"/>
  <c r="BF247" i="3"/>
  <c r="T247" i="3"/>
  <c r="R247" i="3"/>
  <c r="P247" i="3"/>
  <c r="BI243" i="3"/>
  <c r="BH243" i="3"/>
  <c r="BG243" i="3"/>
  <c r="BF243" i="3"/>
  <c r="T243" i="3"/>
  <c r="R243" i="3"/>
  <c r="P243" i="3"/>
  <c r="BI239" i="3"/>
  <c r="BH239" i="3"/>
  <c r="BG239" i="3"/>
  <c r="BF239" i="3"/>
  <c r="T239" i="3"/>
  <c r="R239" i="3"/>
  <c r="P239" i="3"/>
  <c r="BI235" i="3"/>
  <c r="BH235" i="3"/>
  <c r="BG235" i="3"/>
  <c r="BF235" i="3"/>
  <c r="T235" i="3"/>
  <c r="R235" i="3"/>
  <c r="P235" i="3"/>
  <c r="BI231" i="3"/>
  <c r="BH231" i="3"/>
  <c r="BG231" i="3"/>
  <c r="BF231" i="3"/>
  <c r="T231" i="3"/>
  <c r="R231" i="3"/>
  <c r="P231" i="3"/>
  <c r="BI227" i="3"/>
  <c r="BH227" i="3"/>
  <c r="BG227" i="3"/>
  <c r="BF227" i="3"/>
  <c r="T227" i="3"/>
  <c r="R227" i="3"/>
  <c r="P227" i="3"/>
  <c r="BI223" i="3"/>
  <c r="BH223" i="3"/>
  <c r="BG223" i="3"/>
  <c r="BF223" i="3"/>
  <c r="T223" i="3"/>
  <c r="R223" i="3"/>
  <c r="P223" i="3"/>
  <c r="BI219" i="3"/>
  <c r="BH219" i="3"/>
  <c r="BG219" i="3"/>
  <c r="BF219" i="3"/>
  <c r="T219" i="3"/>
  <c r="R219" i="3"/>
  <c r="P219" i="3"/>
  <c r="BI215" i="3"/>
  <c r="BH215" i="3"/>
  <c r="BG215" i="3"/>
  <c r="BF215" i="3"/>
  <c r="T215" i="3"/>
  <c r="R215" i="3"/>
  <c r="P215" i="3"/>
  <c r="BI208" i="3"/>
  <c r="BH208" i="3"/>
  <c r="BG208" i="3"/>
  <c r="BF208" i="3"/>
  <c r="T208" i="3"/>
  <c r="R208" i="3"/>
  <c r="P208" i="3"/>
  <c r="BI204" i="3"/>
  <c r="BH204" i="3"/>
  <c r="BG204" i="3"/>
  <c r="BF204" i="3"/>
  <c r="T204" i="3"/>
  <c r="R204" i="3"/>
  <c r="P204" i="3"/>
  <c r="BI200" i="3"/>
  <c r="BH200" i="3"/>
  <c r="BG200" i="3"/>
  <c r="BF200" i="3"/>
  <c r="T200" i="3"/>
  <c r="R200" i="3"/>
  <c r="P200" i="3"/>
  <c r="BI196" i="3"/>
  <c r="BH196" i="3"/>
  <c r="BG196" i="3"/>
  <c r="BF196" i="3"/>
  <c r="T196" i="3"/>
  <c r="R196" i="3"/>
  <c r="P196" i="3"/>
  <c r="BI191" i="3"/>
  <c r="BH191" i="3"/>
  <c r="BG191" i="3"/>
  <c r="BF191" i="3"/>
  <c r="T191" i="3"/>
  <c r="T190" i="3"/>
  <c r="R191" i="3"/>
  <c r="R190" i="3"/>
  <c r="P191" i="3"/>
  <c r="P190" i="3"/>
  <c r="BI175" i="3"/>
  <c r="BH175" i="3"/>
  <c r="BG175" i="3"/>
  <c r="BF175" i="3"/>
  <c r="T175" i="3"/>
  <c r="R175" i="3"/>
  <c r="P175" i="3"/>
  <c r="BI160" i="3"/>
  <c r="BH160" i="3"/>
  <c r="BG160" i="3"/>
  <c r="BF160" i="3"/>
  <c r="T160" i="3"/>
  <c r="R160" i="3"/>
  <c r="P160" i="3"/>
  <c r="BI155" i="3"/>
  <c r="BH155" i="3"/>
  <c r="BG155" i="3"/>
  <c r="BF155" i="3"/>
  <c r="T155" i="3"/>
  <c r="R155" i="3"/>
  <c r="P155" i="3"/>
  <c r="BI150" i="3"/>
  <c r="BH150" i="3"/>
  <c r="BG150" i="3"/>
  <c r="BF150" i="3"/>
  <c r="T150" i="3"/>
  <c r="R150" i="3"/>
  <c r="P150" i="3"/>
  <c r="BI145" i="3"/>
  <c r="BH145" i="3"/>
  <c r="BG145" i="3"/>
  <c r="BF145" i="3"/>
  <c r="T145" i="3"/>
  <c r="R145" i="3"/>
  <c r="P145" i="3"/>
  <c r="BI140" i="3"/>
  <c r="BH140" i="3"/>
  <c r="BG140" i="3"/>
  <c r="BF140" i="3"/>
  <c r="T140" i="3"/>
  <c r="R140" i="3"/>
  <c r="P140" i="3"/>
  <c r="BI136" i="3"/>
  <c r="BH136" i="3"/>
  <c r="BG136" i="3"/>
  <c r="BF136" i="3"/>
  <c r="T136" i="3"/>
  <c r="R136" i="3"/>
  <c r="P136" i="3"/>
  <c r="BI132" i="3"/>
  <c r="BH132" i="3"/>
  <c r="BG132" i="3"/>
  <c r="BF132" i="3"/>
  <c r="T132" i="3"/>
  <c r="R132" i="3"/>
  <c r="P132" i="3"/>
  <c r="BI128" i="3"/>
  <c r="BH128" i="3"/>
  <c r="BG128" i="3"/>
  <c r="BF128" i="3"/>
  <c r="T128" i="3"/>
  <c r="R128" i="3"/>
  <c r="P128" i="3"/>
  <c r="BI124" i="3"/>
  <c r="BH124" i="3"/>
  <c r="BG124" i="3"/>
  <c r="BF124" i="3"/>
  <c r="T124" i="3"/>
  <c r="R124" i="3"/>
  <c r="P124" i="3"/>
  <c r="BI120" i="3"/>
  <c r="BH120" i="3"/>
  <c r="BG120" i="3"/>
  <c r="BF120" i="3"/>
  <c r="T120" i="3"/>
  <c r="R120" i="3"/>
  <c r="P120" i="3"/>
  <c r="BI116" i="3"/>
  <c r="BH116" i="3"/>
  <c r="BG116" i="3"/>
  <c r="BF116" i="3"/>
  <c r="T116" i="3"/>
  <c r="R116" i="3"/>
  <c r="P116" i="3"/>
  <c r="BI112" i="3"/>
  <c r="BH112" i="3"/>
  <c r="BG112" i="3"/>
  <c r="BF112" i="3"/>
  <c r="T112" i="3"/>
  <c r="R112" i="3"/>
  <c r="P112" i="3"/>
  <c r="BI107" i="3"/>
  <c r="BH107" i="3"/>
  <c r="BG107" i="3"/>
  <c r="BF107" i="3"/>
  <c r="T107" i="3"/>
  <c r="R107" i="3"/>
  <c r="P107" i="3"/>
  <c r="BI103" i="3"/>
  <c r="BH103" i="3"/>
  <c r="BG103" i="3"/>
  <c r="BF103" i="3"/>
  <c r="T103" i="3"/>
  <c r="R103" i="3"/>
  <c r="P103" i="3"/>
  <c r="BI99" i="3"/>
  <c r="BH99" i="3"/>
  <c r="BG99" i="3"/>
  <c r="BF99" i="3"/>
  <c r="T99" i="3"/>
  <c r="R99" i="3"/>
  <c r="P99" i="3"/>
  <c r="BI95" i="3"/>
  <c r="BH95" i="3"/>
  <c r="BG95" i="3"/>
  <c r="BF95" i="3"/>
  <c r="T95" i="3"/>
  <c r="R95" i="3"/>
  <c r="P95" i="3"/>
  <c r="BI91" i="3"/>
  <c r="BH91" i="3"/>
  <c r="BG91" i="3"/>
  <c r="BF91" i="3"/>
  <c r="T91" i="3"/>
  <c r="R91" i="3"/>
  <c r="P91" i="3"/>
  <c r="J85" i="3"/>
  <c r="J84" i="3"/>
  <c r="F84" i="3"/>
  <c r="F82" i="3"/>
  <c r="E80" i="3"/>
  <c r="J55" i="3"/>
  <c r="J54" i="3"/>
  <c r="F54" i="3"/>
  <c r="F52" i="3"/>
  <c r="E50" i="3"/>
  <c r="J18" i="3"/>
  <c r="E18" i="3"/>
  <c r="F85" i="3"/>
  <c r="J17" i="3"/>
  <c r="J12" i="3"/>
  <c r="J82" i="3" s="1"/>
  <c r="E7" i="3"/>
  <c r="E78" i="3"/>
  <c r="J37" i="2"/>
  <c r="J36" i="2"/>
  <c r="AY55" i="1" s="1"/>
  <c r="J35" i="2"/>
  <c r="AX55" i="1"/>
  <c r="BI211" i="2"/>
  <c r="BH211" i="2"/>
  <c r="BG211" i="2"/>
  <c r="BF211" i="2"/>
  <c r="T211" i="2"/>
  <c r="T210" i="2"/>
  <c r="R211" i="2"/>
  <c r="R210" i="2" s="1"/>
  <c r="P211" i="2"/>
  <c r="P210" i="2" s="1"/>
  <c r="BI207" i="2"/>
  <c r="BH207" i="2"/>
  <c r="BG207" i="2"/>
  <c r="BF207" i="2"/>
  <c r="T207" i="2"/>
  <c r="T206" i="2" s="1"/>
  <c r="R207" i="2"/>
  <c r="R206" i="2"/>
  <c r="P207" i="2"/>
  <c r="P206" i="2" s="1"/>
  <c r="BI202" i="2"/>
  <c r="BH202" i="2"/>
  <c r="BG202" i="2"/>
  <c r="BF202" i="2"/>
  <c r="T202" i="2"/>
  <c r="R202" i="2"/>
  <c r="P202" i="2"/>
  <c r="BI199" i="2"/>
  <c r="BH199" i="2"/>
  <c r="BG199" i="2"/>
  <c r="BF199" i="2"/>
  <c r="T199" i="2"/>
  <c r="R199" i="2"/>
  <c r="P199" i="2"/>
  <c r="BI196" i="2"/>
  <c r="BH196" i="2"/>
  <c r="BG196" i="2"/>
  <c r="BF196" i="2"/>
  <c r="T196" i="2"/>
  <c r="R196" i="2"/>
  <c r="P196" i="2"/>
  <c r="BI193" i="2"/>
  <c r="BH193" i="2"/>
  <c r="BG193" i="2"/>
  <c r="BF193" i="2"/>
  <c r="T193" i="2"/>
  <c r="R193" i="2"/>
  <c r="P193" i="2"/>
  <c r="BI190" i="2"/>
  <c r="BH190" i="2"/>
  <c r="BG190" i="2"/>
  <c r="BF190" i="2"/>
  <c r="T190" i="2"/>
  <c r="R190" i="2"/>
  <c r="P190" i="2"/>
  <c r="BI187" i="2"/>
  <c r="BH187" i="2"/>
  <c r="BG187" i="2"/>
  <c r="BF187" i="2"/>
  <c r="T187" i="2"/>
  <c r="R187" i="2"/>
  <c r="P187" i="2"/>
  <c r="BI183" i="2"/>
  <c r="BH183" i="2"/>
  <c r="BG183" i="2"/>
  <c r="BF183" i="2"/>
  <c r="T183" i="2"/>
  <c r="R183" i="2"/>
  <c r="P183" i="2"/>
  <c r="BI179" i="2"/>
  <c r="BH179" i="2"/>
  <c r="BG179" i="2"/>
  <c r="BF179" i="2"/>
  <c r="T179" i="2"/>
  <c r="R179" i="2"/>
  <c r="P179" i="2"/>
  <c r="BI175" i="2"/>
  <c r="BH175" i="2"/>
  <c r="BG175" i="2"/>
  <c r="BF175" i="2"/>
  <c r="T175" i="2"/>
  <c r="R175" i="2"/>
  <c r="P175" i="2"/>
  <c r="BI171" i="2"/>
  <c r="BH171" i="2"/>
  <c r="BG171" i="2"/>
  <c r="BF171" i="2"/>
  <c r="T171" i="2"/>
  <c r="R171" i="2"/>
  <c r="P171" i="2"/>
  <c r="BI167" i="2"/>
  <c r="BH167" i="2"/>
  <c r="BG167" i="2"/>
  <c r="BF167" i="2"/>
  <c r="T167" i="2"/>
  <c r="R167" i="2"/>
  <c r="P167" i="2"/>
  <c r="BI164" i="2"/>
  <c r="BH164" i="2"/>
  <c r="BG164" i="2"/>
  <c r="BF164" i="2"/>
  <c r="T164" i="2"/>
  <c r="R164" i="2"/>
  <c r="P164" i="2"/>
  <c r="BI161" i="2"/>
  <c r="BH161" i="2"/>
  <c r="BG161" i="2"/>
  <c r="BF161" i="2"/>
  <c r="T161" i="2"/>
  <c r="R161" i="2"/>
  <c r="P161" i="2"/>
  <c r="BI158" i="2"/>
  <c r="BH158" i="2"/>
  <c r="BG158" i="2"/>
  <c r="BF158" i="2"/>
  <c r="T158" i="2"/>
  <c r="R158" i="2"/>
  <c r="P158" i="2"/>
  <c r="BI154" i="2"/>
  <c r="BH154" i="2"/>
  <c r="BG154" i="2"/>
  <c r="BF154" i="2"/>
  <c r="T154" i="2"/>
  <c r="R154" i="2"/>
  <c r="P154" i="2"/>
  <c r="BI150" i="2"/>
  <c r="BH150" i="2"/>
  <c r="BG150" i="2"/>
  <c r="BF150" i="2"/>
  <c r="T150" i="2"/>
  <c r="R150" i="2"/>
  <c r="P150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9" i="2"/>
  <c r="BH139" i="2"/>
  <c r="BG139" i="2"/>
  <c r="BF139" i="2"/>
  <c r="T139" i="2"/>
  <c r="R139" i="2"/>
  <c r="P139" i="2"/>
  <c r="BI134" i="2"/>
  <c r="BH134" i="2"/>
  <c r="BG134" i="2"/>
  <c r="BF134" i="2"/>
  <c r="T134" i="2"/>
  <c r="R134" i="2"/>
  <c r="P134" i="2"/>
  <c r="BI130" i="2"/>
  <c r="BH130" i="2"/>
  <c r="BG130" i="2"/>
  <c r="BF130" i="2"/>
  <c r="T130" i="2"/>
  <c r="R130" i="2"/>
  <c r="P130" i="2"/>
  <c r="BI126" i="2"/>
  <c r="BH126" i="2"/>
  <c r="BG126" i="2"/>
  <c r="BF126" i="2"/>
  <c r="T126" i="2"/>
  <c r="R126" i="2"/>
  <c r="P126" i="2"/>
  <c r="BI122" i="2"/>
  <c r="BH122" i="2"/>
  <c r="BG122" i="2"/>
  <c r="BF122" i="2"/>
  <c r="T122" i="2"/>
  <c r="R122" i="2"/>
  <c r="P122" i="2"/>
  <c r="BI118" i="2"/>
  <c r="BH118" i="2"/>
  <c r="BG118" i="2"/>
  <c r="BF118" i="2"/>
  <c r="T118" i="2"/>
  <c r="R118" i="2"/>
  <c r="P118" i="2"/>
  <c r="BI114" i="2"/>
  <c r="BH114" i="2"/>
  <c r="BG114" i="2"/>
  <c r="BF114" i="2"/>
  <c r="T114" i="2"/>
  <c r="R114" i="2"/>
  <c r="P114" i="2"/>
  <c r="BI110" i="2"/>
  <c r="BH110" i="2"/>
  <c r="BG110" i="2"/>
  <c r="BF110" i="2"/>
  <c r="T110" i="2"/>
  <c r="R110" i="2"/>
  <c r="P110" i="2"/>
  <c r="BI106" i="2"/>
  <c r="BH106" i="2"/>
  <c r="BG106" i="2"/>
  <c r="BF106" i="2"/>
  <c r="T106" i="2"/>
  <c r="R106" i="2"/>
  <c r="P106" i="2"/>
  <c r="BI102" i="2"/>
  <c r="BH102" i="2"/>
  <c r="BG102" i="2"/>
  <c r="BF102" i="2"/>
  <c r="T102" i="2"/>
  <c r="R102" i="2"/>
  <c r="P102" i="2"/>
  <c r="BI98" i="2"/>
  <c r="BH98" i="2"/>
  <c r="BG98" i="2"/>
  <c r="BF98" i="2"/>
  <c r="T98" i="2"/>
  <c r="R98" i="2"/>
  <c r="P98" i="2"/>
  <c r="BI94" i="2"/>
  <c r="BH94" i="2"/>
  <c r="BG94" i="2"/>
  <c r="BF94" i="2"/>
  <c r="T94" i="2"/>
  <c r="R94" i="2"/>
  <c r="P94" i="2"/>
  <c r="BI90" i="2"/>
  <c r="BH90" i="2"/>
  <c r="BG90" i="2"/>
  <c r="BF90" i="2"/>
  <c r="T90" i="2"/>
  <c r="R90" i="2"/>
  <c r="P90" i="2"/>
  <c r="J83" i="2"/>
  <c r="J82" i="2"/>
  <c r="F82" i="2"/>
  <c r="F80" i="2"/>
  <c r="E78" i="2"/>
  <c r="J55" i="2"/>
  <c r="J54" i="2"/>
  <c r="F54" i="2"/>
  <c r="F52" i="2"/>
  <c r="E50" i="2"/>
  <c r="J18" i="2"/>
  <c r="E18" i="2"/>
  <c r="F55" i="2" s="1"/>
  <c r="J17" i="2"/>
  <c r="J12" i="2"/>
  <c r="J52" i="2" s="1"/>
  <c r="E7" i="2"/>
  <c r="E76" i="2" s="1"/>
  <c r="L50" i="1"/>
  <c r="AM50" i="1"/>
  <c r="AM49" i="1"/>
  <c r="L49" i="1"/>
  <c r="AM47" i="1"/>
  <c r="L47" i="1"/>
  <c r="L45" i="1"/>
  <c r="L44" i="1"/>
  <c r="J117" i="21"/>
  <c r="BK316" i="20"/>
  <c r="BK249" i="20"/>
  <c r="BK112" i="19"/>
  <c r="J481" i="18"/>
  <c r="J304" i="18"/>
  <c r="J154" i="18"/>
  <c r="BK116" i="17"/>
  <c r="BK671" i="16"/>
  <c r="J337" i="16"/>
  <c r="J1381" i="13"/>
  <c r="J905" i="13"/>
  <c r="J526" i="13"/>
  <c r="BK277" i="12"/>
  <c r="BK181" i="12"/>
  <c r="J1780" i="11"/>
  <c r="J1704" i="11"/>
  <c r="J1243" i="11"/>
  <c r="BK644" i="11"/>
  <c r="BK428" i="11"/>
  <c r="J210" i="11"/>
  <c r="J249" i="10"/>
  <c r="BK161" i="10"/>
  <c r="BK1640" i="9"/>
  <c r="BK1286" i="9"/>
  <c r="BK930" i="9"/>
  <c r="BK728" i="9"/>
  <c r="BK407" i="9"/>
  <c r="J158" i="8"/>
  <c r="J1565" i="5"/>
  <c r="BK943" i="5"/>
  <c r="BK773" i="5"/>
  <c r="J92" i="5"/>
  <c r="J244" i="4"/>
  <c r="BK103" i="4"/>
  <c r="BK585" i="3"/>
  <c r="J339" i="3"/>
  <c r="BK231" i="3"/>
  <c r="J102" i="2"/>
  <c r="BK137" i="21"/>
  <c r="BK95" i="20"/>
  <c r="BK705" i="18"/>
  <c r="J318" i="18"/>
  <c r="BK219" i="16"/>
  <c r="BK1515" i="13"/>
  <c r="BK1295" i="13"/>
  <c r="BK1087" i="13"/>
  <c r="BK702" i="13"/>
  <c r="J374" i="13"/>
  <c r="BK267" i="13"/>
  <c r="J250" i="12"/>
  <c r="J167" i="12"/>
  <c r="J1453" i="11"/>
  <c r="BK1201" i="11"/>
  <c r="J655" i="11"/>
  <c r="BK345" i="11"/>
  <c r="J170" i="10"/>
  <c r="J1920" i="9"/>
  <c r="J1640" i="9"/>
  <c r="BK908" i="9"/>
  <c r="BK384" i="9"/>
  <c r="BK232" i="8"/>
  <c r="BK157" i="6"/>
  <c r="BK1651" i="5"/>
  <c r="BK1446" i="5"/>
  <c r="J259" i="4"/>
  <c r="J464" i="3"/>
  <c r="J199" i="2"/>
  <c r="BK115" i="21"/>
  <c r="J314" i="20"/>
  <c r="J199" i="16"/>
  <c r="BK1310" i="13"/>
  <c r="BK947" i="13"/>
  <c r="BK467" i="13"/>
  <c r="J215" i="13"/>
  <c r="BK171" i="12"/>
  <c r="J1496" i="11"/>
  <c r="BK802" i="11"/>
  <c r="BK540" i="11"/>
  <c r="J295" i="10"/>
  <c r="BK150" i="10"/>
  <c r="BK1635" i="9"/>
  <c r="J990" i="3"/>
  <c r="BK827" i="3"/>
  <c r="J522" i="3"/>
  <c r="J275" i="3"/>
  <c r="BK132" i="21"/>
  <c r="J293" i="20"/>
  <c r="J100" i="20"/>
  <c r="BK259" i="18"/>
  <c r="BK587" i="16"/>
  <c r="J132" i="16"/>
  <c r="J1391" i="13"/>
  <c r="BK1181" i="13"/>
  <c r="J819" i="13"/>
  <c r="BK607" i="13"/>
  <c r="J358" i="13"/>
  <c r="J141" i="12"/>
  <c r="BK1607" i="11"/>
  <c r="J1401" i="11"/>
  <c r="J1009" i="11"/>
  <c r="BK696" i="11"/>
  <c r="J222" i="11"/>
  <c r="J2024" i="9"/>
  <c r="BK1886" i="9"/>
  <c r="BK1309" i="9"/>
  <c r="J716" i="9"/>
  <c r="BK213" i="9"/>
  <c r="J234" i="8"/>
  <c r="BK203" i="6"/>
  <c r="J1981" i="5"/>
  <c r="J1881" i="5"/>
  <c r="J1679" i="5"/>
  <c r="J1353" i="5"/>
  <c r="J781" i="5"/>
  <c r="J269" i="4"/>
  <c r="BK775" i="3"/>
  <c r="J504" i="3"/>
  <c r="BK175" i="3"/>
  <c r="AS76" i="1"/>
  <c r="J311" i="18"/>
  <c r="BK141" i="17"/>
  <c r="J697" i="16"/>
  <c r="J505" i="16"/>
  <c r="J1489" i="13"/>
  <c r="J1140" i="13"/>
  <c r="BK486" i="13"/>
  <c r="BK358" i="13"/>
  <c r="J124" i="13"/>
  <c r="BK254" i="12"/>
  <c r="J125" i="12"/>
  <c r="J1594" i="11"/>
  <c r="BK1430" i="11"/>
  <c r="BK769" i="11"/>
  <c r="BK655" i="11"/>
  <c r="BK366" i="11"/>
  <c r="BK249" i="10"/>
  <c r="BK105" i="10"/>
  <c r="BK1720" i="9"/>
  <c r="J1491" i="9"/>
  <c r="J1007" i="9"/>
  <c r="J603" i="9"/>
  <c r="J376" i="9"/>
  <c r="J120" i="9"/>
  <c r="BK168" i="8"/>
  <c r="BK229" i="6"/>
  <c r="J125" i="6"/>
  <c r="J789" i="5"/>
  <c r="J554" i="5"/>
  <c r="BK233" i="5"/>
  <c r="J250" i="4"/>
  <c r="BK805" i="3"/>
  <c r="BK251" i="3"/>
  <c r="J98" i="2"/>
  <c r="J348" i="20"/>
  <c r="BK134" i="19"/>
  <c r="J259" i="18"/>
  <c r="BK617" i="16"/>
  <c r="BK395" i="16"/>
  <c r="J231" i="16"/>
  <c r="J155" i="16"/>
  <c r="J1406" i="13"/>
  <c r="BK930" i="13"/>
  <c r="BK714" i="13"/>
  <c r="J270" i="12"/>
  <c r="BK1562" i="11"/>
  <c r="J1386" i="11"/>
  <c r="BK987" i="11"/>
  <c r="BK757" i="11"/>
  <c r="BK394" i="11"/>
  <c r="BK179" i="11"/>
  <c r="J244" i="10"/>
  <c r="J1611" i="9"/>
  <c r="J782" i="9"/>
  <c r="BK200" i="9"/>
  <c r="BK124" i="8"/>
  <c r="BK116" i="7"/>
  <c r="BK789" i="5"/>
  <c r="BK676" i="5"/>
  <c r="J428" i="5"/>
  <c r="J304" i="4"/>
  <c r="J229" i="4"/>
  <c r="J978" i="3"/>
  <c r="J895" i="3"/>
  <c r="J742" i="3"/>
  <c r="J430" i="3"/>
  <c r="J150" i="3"/>
  <c r="J114" i="2"/>
  <c r="J316" i="20"/>
  <c r="BK137" i="19"/>
  <c r="J561" i="18"/>
  <c r="J283" i="18"/>
  <c r="J151" i="17"/>
  <c r="BK408" i="16"/>
  <c r="J88" i="14"/>
  <c r="J1348" i="13"/>
  <c r="J785" i="13"/>
  <c r="J563" i="13"/>
  <c r="J230" i="12"/>
  <c r="J158" i="12"/>
  <c r="BK1764" i="11"/>
  <c r="J1444" i="11"/>
  <c r="J1093" i="11"/>
  <c r="J868" i="11"/>
  <c r="J685" i="11"/>
  <c r="J524" i="11"/>
  <c r="J266" i="11"/>
  <c r="BK126" i="11"/>
  <c r="J162" i="10"/>
  <c r="J1802" i="9"/>
  <c r="J1585" i="9"/>
  <c r="J668" i="9"/>
  <c r="BK289" i="9"/>
  <c r="J95" i="9"/>
  <c r="J191" i="7"/>
  <c r="J229" i="6"/>
  <c r="BK138" i="6"/>
  <c r="J1916" i="5"/>
  <c r="BK1776" i="5"/>
  <c r="J749" i="5"/>
  <c r="J619" i="5"/>
  <c r="BK457" i="5"/>
  <c r="J339" i="5"/>
  <c r="BK202" i="4"/>
  <c r="BK794" i="3"/>
  <c r="BK106" i="2"/>
  <c r="BK315" i="20"/>
  <c r="BK166" i="20"/>
  <c r="J110" i="19"/>
  <c r="BK651" i="18"/>
  <c r="J1300" i="13"/>
  <c r="J930" i="13"/>
  <c r="BK690" i="13"/>
  <c r="BK385" i="13"/>
  <c r="J91" i="13"/>
  <c r="BK220" i="12"/>
  <c r="BK107" i="12"/>
  <c r="J1590" i="11"/>
  <c r="J1333" i="11"/>
  <c r="J987" i="11"/>
  <c r="BK693" i="11"/>
  <c r="BK374" i="11"/>
  <c r="J289" i="10"/>
  <c r="J95" i="10"/>
  <c r="J1778" i="9"/>
  <c r="J1413" i="9"/>
  <c r="BK833" i="9"/>
  <c r="J311" i="9"/>
  <c r="BK146" i="8"/>
  <c r="BK1911" i="5"/>
  <c r="J1848" i="5"/>
  <c r="BK1592" i="5"/>
  <c r="BK1158" i="5"/>
  <c r="J699" i="5"/>
  <c r="J144" i="5"/>
  <c r="J125" i="4"/>
  <c r="J723" i="3"/>
  <c r="J557" i="3"/>
  <c r="BK367" i="3"/>
  <c r="J103" i="3"/>
  <c r="J110" i="2"/>
  <c r="BK327" i="20"/>
  <c r="BK481" i="18"/>
  <c r="BK220" i="18"/>
  <c r="J615" i="11"/>
  <c r="J1286" i="9"/>
  <c r="BK934" i="9"/>
  <c r="J732" i="9"/>
  <c r="BK294" i="9"/>
  <c r="BK105" i="7"/>
  <c r="J138" i="6"/>
  <c r="J1544" i="5"/>
  <c r="BK1028" i="5"/>
  <c r="BK654" i="5"/>
  <c r="J526" i="5"/>
  <c r="BK165" i="4"/>
  <c r="BK974" i="3"/>
  <c r="J877" i="3"/>
  <c r="J794" i="3"/>
  <c r="J384" i="3"/>
  <c r="J387" i="20"/>
  <c r="J306" i="20"/>
  <c r="J234" i="20"/>
  <c r="J105" i="19"/>
  <c r="BK346" i="18"/>
  <c r="J578" i="16"/>
  <c r="BK245" i="16"/>
  <c r="BK1559" i="13"/>
  <c r="J1269" i="13"/>
  <c r="BK785" i="13"/>
  <c r="BK567" i="13"/>
  <c r="BK374" i="13"/>
  <c r="BK249" i="12"/>
  <c r="BK1812" i="11"/>
  <c r="J1423" i="11"/>
  <c r="BK239" i="10"/>
  <c r="BK1168" i="9"/>
  <c r="BK778" i="9"/>
  <c r="BK424" i="9"/>
  <c r="BK124" i="9"/>
  <c r="BK191" i="7"/>
  <c r="BK161" i="6"/>
  <c r="BK1571" i="5"/>
  <c r="BK947" i="5"/>
  <c r="J629" i="5"/>
  <c r="BK182" i="5"/>
  <c r="BK823" i="3"/>
  <c r="J120" i="3"/>
  <c r="BK221" i="20"/>
  <c r="BK107" i="20"/>
  <c r="J723" i="18"/>
  <c r="J621" i="18"/>
  <c r="J159" i="18"/>
  <c r="J94" i="18"/>
  <c r="J105" i="17"/>
  <c r="J1629" i="13"/>
  <c r="BK1523" i="13"/>
  <c r="BK1345" i="13"/>
  <c r="BK798" i="13"/>
  <c r="BK348" i="13"/>
  <c r="J129" i="12"/>
  <c r="J1741" i="11"/>
  <c r="BK944" i="11"/>
  <c r="BK255" i="11"/>
  <c r="BK286" i="10"/>
  <c r="BK2014" i="9"/>
  <c r="J1950" i="9"/>
  <c r="BK1766" i="9"/>
  <c r="BK150" i="7"/>
  <c r="BK221" i="6"/>
  <c r="BK101" i="6"/>
  <c r="J1651" i="5"/>
  <c r="BK1261" i="5"/>
  <c r="BK683" i="5"/>
  <c r="J233" i="5"/>
  <c r="BK116" i="4"/>
  <c r="BK738" i="3"/>
  <c r="BK701" i="3"/>
  <c r="J472" i="3"/>
  <c r="BK260" i="3"/>
  <c r="BK91" i="3"/>
  <c r="J118" i="2"/>
  <c r="J111" i="18"/>
  <c r="J312" i="16"/>
  <c r="BK1687" i="13"/>
  <c r="J1655" i="13"/>
  <c r="BK1478" i="13"/>
  <c r="J686" i="13"/>
  <c r="J571" i="13"/>
  <c r="BK239" i="13"/>
  <c r="BK214" i="12"/>
  <c r="J146" i="12"/>
  <c r="BK1467" i="11"/>
  <c r="BK894" i="11"/>
  <c r="BK615" i="11"/>
  <c r="J201" i="11"/>
  <c r="J302" i="10"/>
  <c r="J150" i="10"/>
  <c r="J1995" i="9"/>
  <c r="BK1811" i="9"/>
  <c r="J1687" i="9"/>
  <c r="J1026" i="9"/>
  <c r="BK368" i="9"/>
  <c r="J224" i="9"/>
  <c r="BK194" i="8"/>
  <c r="BK162" i="7"/>
  <c r="J114" i="7"/>
  <c r="BK185" i="6"/>
  <c r="J1972" i="5"/>
  <c r="BK1877" i="5"/>
  <c r="BK1655" i="5"/>
  <c r="BK879" i="5"/>
  <c r="BK639" i="5"/>
  <c r="J302" i="4"/>
  <c r="BK128" i="4"/>
  <c r="BK935" i="3"/>
  <c r="BK778" i="3"/>
  <c r="J500" i="3"/>
  <c r="J116" i="3"/>
  <c r="J125" i="21"/>
  <c r="BK291" i="20"/>
  <c r="J202" i="20"/>
  <c r="J629" i="18"/>
  <c r="J448" i="18"/>
  <c r="J255" i="18"/>
  <c r="BK714" i="16"/>
  <c r="J641" i="16"/>
  <c r="BK188" i="16"/>
  <c r="BK1434" i="13"/>
  <c r="J1028" i="13"/>
  <c r="BK726" i="13"/>
  <c r="BK275" i="12"/>
  <c r="J119" i="12"/>
  <c r="BK1798" i="11"/>
  <c r="BK1550" i="11"/>
  <c r="J1169" i="11"/>
  <c r="BK560" i="11"/>
  <c r="BK417" i="11"/>
  <c r="BK95" i="11"/>
  <c r="J248" i="10"/>
  <c r="BK181" i="10"/>
  <c r="J1712" i="9"/>
  <c r="J1271" i="9"/>
  <c r="J739" i="9"/>
  <c r="BK468" i="9"/>
  <c r="BK265" i="9"/>
  <c r="J226" i="8"/>
  <c r="J145" i="8"/>
  <c r="J1576" i="5"/>
  <c r="J1076" i="5"/>
  <c r="J887" i="5"/>
  <c r="BK753" i="5"/>
  <c r="J242" i="5"/>
  <c r="BK151" i="4"/>
  <c r="BK802" i="3"/>
  <c r="BK508" i="3"/>
  <c r="J235" i="3"/>
  <c r="J183" i="2"/>
  <c r="J164" i="21"/>
  <c r="BK106" i="21"/>
  <c r="BK110" i="19"/>
  <c r="BK417" i="18"/>
  <c r="J236" i="16"/>
  <c r="BK1610" i="13"/>
  <c r="J1414" i="13"/>
  <c r="J1117" i="13"/>
  <c r="BK832" i="13"/>
  <c r="BK547" i="13"/>
  <c r="J263" i="13"/>
  <c r="J237" i="12"/>
  <c r="BK1461" i="11"/>
  <c r="BK1266" i="11"/>
  <c r="BK548" i="11"/>
  <c r="BK114" i="11"/>
  <c r="J133" i="10"/>
  <c r="BK1909" i="9"/>
  <c r="BK1585" i="9"/>
  <c r="BK774" i="9"/>
  <c r="J160" i="9"/>
  <c r="J179" i="8"/>
  <c r="J193" i="6"/>
  <c r="J1663" i="5"/>
  <c r="J1450" i="5"/>
  <c r="J1122" i="5"/>
  <c r="BK359" i="3"/>
  <c r="J208" i="3"/>
  <c r="J139" i="2"/>
  <c r="BK102" i="21"/>
  <c r="BK365" i="20"/>
  <c r="BK702" i="16"/>
  <c r="BK193" i="16"/>
  <c r="BK1530" i="13"/>
  <c r="J706" i="13"/>
  <c r="J414" i="13"/>
  <c r="BK155" i="13"/>
  <c r="BK1480" i="11"/>
  <c r="BK681" i="11"/>
  <c r="BK233" i="11"/>
  <c r="J262" i="10"/>
  <c r="BK108" i="10"/>
  <c r="J1574" i="9"/>
  <c r="J790" i="9"/>
  <c r="BK676" i="9"/>
  <c r="BK396" i="9"/>
  <c r="J124" i="9"/>
  <c r="BK206" i="8"/>
  <c r="BK1738" i="5"/>
  <c r="J1032" i="5"/>
  <c r="BK699" i="5"/>
  <c r="J359" i="5"/>
  <c r="BK125" i="4"/>
  <c r="BK877" i="3"/>
  <c r="J542" i="3"/>
  <c r="J334" i="3"/>
  <c r="BK135" i="21"/>
  <c r="J89" i="21"/>
  <c r="BK154" i="20"/>
  <c r="BK581" i="18"/>
  <c r="J246" i="18"/>
  <c r="J154" i="17"/>
  <c r="J377" i="16"/>
  <c r="BK84" i="15"/>
  <c r="BK1414" i="13"/>
  <c r="BK1282" i="13"/>
  <c r="BK1136" i="13"/>
  <c r="J798" i="13"/>
  <c r="BK402" i="13"/>
  <c r="J275" i="13"/>
  <c r="J145" i="12"/>
  <c r="BK1590" i="11"/>
  <c r="BK1243" i="11"/>
  <c r="J741" i="11"/>
  <c r="BK595" i="11"/>
  <c r="BK398" i="11"/>
  <c r="BK120" i="10"/>
  <c r="BK1995" i="9"/>
  <c r="BK1882" i="9"/>
  <c r="J698" i="9"/>
  <c r="J99" i="9"/>
  <c r="J162" i="7"/>
  <c r="J129" i="6"/>
  <c r="J1911" i="5"/>
  <c r="BK1809" i="5"/>
  <c r="BK1450" i="5"/>
  <c r="J1095" i="5"/>
  <c r="J391" i="5"/>
  <c r="BK810" i="3"/>
  <c r="BK496" i="3"/>
  <c r="J187" i="2"/>
  <c r="BK314" i="20"/>
  <c r="BK267" i="20"/>
  <c r="BK353" i="18"/>
  <c r="BK111" i="18"/>
  <c r="J126" i="17"/>
  <c r="J622" i="16"/>
  <c r="BK377" i="16"/>
  <c r="BK1430" i="13"/>
  <c r="BK710" i="13"/>
  <c r="J398" i="13"/>
  <c r="BK283" i="13"/>
  <c r="J103" i="13"/>
  <c r="J251" i="12"/>
  <c r="J1570" i="11"/>
  <c r="BK1302" i="11"/>
  <c r="J978" i="11"/>
  <c r="J721" i="11"/>
  <c r="BK280" i="10"/>
  <c r="BK129" i="10"/>
  <c r="J1758" i="9"/>
  <c r="BK1687" i="9"/>
  <c r="J1470" i="9"/>
  <c r="J802" i="9"/>
  <c r="J583" i="9"/>
  <c r="BK337" i="9"/>
  <c r="J221" i="8"/>
  <c r="BK141" i="8"/>
  <c r="J207" i="6"/>
  <c r="BK1020" i="5"/>
  <c r="BK838" i="5"/>
  <c r="BK658" i="5"/>
  <c r="BK242" i="5"/>
  <c r="J255" i="4"/>
  <c r="J734" i="3"/>
  <c r="BK375" i="3"/>
  <c r="BK161" i="2"/>
  <c r="J102" i="21"/>
  <c r="BK317" i="20"/>
  <c r="BK530" i="18"/>
  <c r="BK159" i="18"/>
  <c r="J417" i="16"/>
  <c r="BK263" i="16"/>
  <c r="J179" i="16"/>
  <c r="J84" i="15"/>
  <c r="BK1227" i="13"/>
  <c r="BK836" i="13"/>
  <c r="J385" i="13"/>
  <c r="BK184" i="12"/>
  <c r="J1541" i="11"/>
  <c r="BK1047" i="11"/>
  <c r="J773" i="11"/>
  <c r="BK520" i="11"/>
  <c r="J319" i="11"/>
  <c r="BK295" i="10"/>
  <c r="BK1833" i="9"/>
  <c r="BK915" i="9"/>
  <c r="J454" i="9"/>
  <c r="J116" i="9"/>
  <c r="BK198" i="7"/>
  <c r="J112" i="7"/>
  <c r="J785" i="5"/>
  <c r="BK534" i="5"/>
  <c r="J313" i="4"/>
  <c r="J252" i="4"/>
  <c r="J151" i="4"/>
  <c r="J868" i="3"/>
  <c r="BK838" i="3"/>
  <c r="J363" i="3"/>
  <c r="BK116" i="3"/>
  <c r="J355" i="20"/>
  <c r="J193" i="20"/>
  <c r="J95" i="20"/>
  <c r="J600" i="18"/>
  <c r="J417" i="18"/>
  <c r="J90" i="18"/>
  <c r="J140" i="16"/>
  <c r="BK1574" i="13"/>
  <c r="BK1366" i="13"/>
  <c r="BK745" i="13"/>
  <c r="BK555" i="13"/>
  <c r="BK116" i="13"/>
  <c r="J203" i="12"/>
  <c r="BK1805" i="11"/>
  <c r="BK1726" i="11"/>
  <c r="BK1324" i="11"/>
  <c r="J1028" i="11"/>
  <c r="BK806" i="11"/>
  <c r="BK556" i="11"/>
  <c r="J233" i="11"/>
  <c r="BK289" i="10"/>
  <c r="BK133" i="10"/>
  <c r="BK1596" i="9"/>
  <c r="BK1248" i="9"/>
  <c r="J648" i="9"/>
  <c r="J432" i="9"/>
  <c r="J136" i="9"/>
  <c r="J111" i="8"/>
  <c r="BK101" i="7"/>
  <c r="J185" i="6"/>
  <c r="BK1951" i="5"/>
  <c r="BK1783" i="5"/>
  <c r="BK1420" i="5"/>
  <c r="J643" i="5"/>
  <c r="BK387" i="5"/>
  <c r="BK276" i="4"/>
  <c r="BK198" i="4"/>
  <c r="BK726" i="3"/>
  <c r="BK342" i="20"/>
  <c r="J213" i="20"/>
  <c r="J132" i="20"/>
  <c r="J705" i="18"/>
  <c r="J1321" i="13"/>
  <c r="J1041" i="13"/>
  <c r="BK592" i="13"/>
  <c r="BK196" i="13"/>
  <c r="BK1723" i="9"/>
  <c r="BK1390" i="9"/>
  <c r="BK770" i="9"/>
  <c r="J477" i="9"/>
  <c r="J168" i="8"/>
  <c r="J112" i="6"/>
  <c r="BK1885" i="5"/>
  <c r="BK1699" i="5"/>
  <c r="J1488" i="5"/>
  <c r="J925" i="5"/>
  <c r="J409" i="5"/>
  <c r="BK291" i="4"/>
  <c r="J823" i="3"/>
  <c r="J669" i="3"/>
  <c r="J508" i="3"/>
  <c r="J392" i="3"/>
  <c r="BK239" i="3"/>
  <c r="J122" i="2"/>
  <c r="J385" i="20"/>
  <c r="J291" i="20"/>
  <c r="BK455" i="18"/>
  <c r="J144" i="18"/>
  <c r="BK358" i="11"/>
  <c r="BK1225" i="9"/>
  <c r="BK794" i="9"/>
  <c r="J400" i="9"/>
  <c r="BK132" i="9"/>
  <c r="J95" i="7"/>
  <c r="J131" i="6"/>
  <c r="J1617" i="5"/>
  <c r="BK1378" i="5"/>
  <c r="J797" i="5"/>
  <c r="BK710" i="5"/>
  <c r="BK530" i="5"/>
  <c r="J109" i="5"/>
  <c r="BK175" i="4"/>
  <c r="BK986" i="3"/>
  <c r="J900" i="3"/>
  <c r="J697" i="3"/>
  <c r="BK526" i="3"/>
  <c r="BK219" i="3"/>
  <c r="J95" i="3"/>
  <c r="J317" i="20"/>
  <c r="BK193" i="20"/>
  <c r="BK114" i="20"/>
  <c r="J381" i="18"/>
  <c r="J141" i="17"/>
  <c r="BK461" i="16"/>
  <c r="J128" i="16"/>
  <c r="J1361" i="13"/>
  <c r="BK1140" i="13"/>
  <c r="J644" i="13"/>
  <c r="BK530" i="13"/>
  <c r="BK370" i="13"/>
  <c r="J198" i="12"/>
  <c r="J1827" i="11"/>
  <c r="J1574" i="11"/>
  <c r="BK1028" i="11"/>
  <c r="BK1778" i="9"/>
  <c r="BK1007" i="9"/>
  <c r="BK739" i="9"/>
  <c r="J265" i="9"/>
  <c r="BK145" i="8"/>
  <c r="J140" i="7"/>
  <c r="BK1683" i="5"/>
  <c r="J1375" i="5"/>
  <c r="BK781" i="5"/>
  <c r="J504" i="5"/>
  <c r="J278" i="4"/>
  <c r="J128" i="4"/>
  <c r="J639" i="3"/>
  <c r="BK326" i="3"/>
  <c r="BK170" i="20"/>
  <c r="J736" i="18"/>
  <c r="BK617" i="18"/>
  <c r="BK178" i="18"/>
  <c r="J173" i="17"/>
  <c r="BK596" i="16"/>
  <c r="J1610" i="13"/>
  <c r="BK1371" i="13"/>
  <c r="J1305" i="13"/>
  <c r="J749" i="13"/>
  <c r="BK522" i="13"/>
  <c r="J166" i="12"/>
  <c r="BK1835" i="11"/>
  <c r="J1531" i="11"/>
  <c r="J749" i="11"/>
  <c r="J548" i="11"/>
  <c r="J236" i="10"/>
  <c r="BK1905" i="9"/>
  <c r="BK202" i="7"/>
  <c r="BK112" i="7"/>
  <c r="BK163" i="6"/>
  <c r="J1671" i="5"/>
  <c r="BK1568" i="5"/>
  <c r="J932" i="5"/>
  <c r="BK526" i="5"/>
  <c r="J194" i="4"/>
  <c r="J838" i="3"/>
  <c r="BK742" i="3"/>
  <c r="J546" i="3"/>
  <c r="BK440" i="3"/>
  <c r="J247" i="3"/>
  <c r="BK202" i="2"/>
  <c r="BK114" i="2"/>
  <c r="J164" i="17"/>
  <c r="BK183" i="16"/>
  <c r="J1687" i="13"/>
  <c r="J1606" i="13"/>
  <c r="BK1396" i="13"/>
  <c r="J964" i="13"/>
  <c r="J428" i="13"/>
  <c r="J196" i="13"/>
  <c r="BK191" i="12"/>
  <c r="BK1566" i="11"/>
  <c r="BK963" i="11"/>
  <c r="J669" i="11"/>
  <c r="BK244" i="11"/>
  <c r="J91" i="11"/>
  <c r="BK269" i="10"/>
  <c r="J144" i="10"/>
  <c r="BK1977" i="9"/>
  <c r="BK1837" i="9"/>
  <c r="BK1702" i="9"/>
  <c r="J926" i="9"/>
  <c r="BK648" i="9"/>
  <c r="J153" i="6"/>
  <c r="J1930" i="5"/>
  <c r="J1809" i="5"/>
  <c r="J1028" i="5"/>
  <c r="BK745" i="5"/>
  <c r="BK300" i="5"/>
  <c r="BK249" i="4"/>
  <c r="J962" i="3"/>
  <c r="BK895" i="3"/>
  <c r="BK781" i="3"/>
  <c r="BK589" i="3"/>
  <c r="BK436" i="3"/>
  <c r="BK122" i="2"/>
  <c r="J365" i="20"/>
  <c r="J290" i="20"/>
  <c r="J181" i="20"/>
  <c r="J526" i="18"/>
  <c r="BK388" i="18"/>
  <c r="J211" i="18"/>
  <c r="J719" i="16"/>
  <c r="J483" i="16"/>
  <c r="BK136" i="16"/>
  <c r="J1282" i="13"/>
  <c r="BK909" i="13"/>
  <c r="BK706" i="13"/>
  <c r="BK120" i="13"/>
  <c r="J191" i="12"/>
  <c r="J1835" i="11"/>
  <c r="BK1753" i="11"/>
  <c r="J1622" i="11"/>
  <c r="J1480" i="11"/>
  <c r="J915" i="11"/>
  <c r="BK481" i="11"/>
  <c r="BK270" i="11"/>
  <c r="J286" i="10"/>
  <c r="BK199" i="10"/>
  <c r="J1770" i="9"/>
  <c r="J1630" i="9"/>
  <c r="BK1275" i="9"/>
  <c r="J874" i="9"/>
  <c r="J524" i="9"/>
  <c r="J384" i="9"/>
  <c r="J200" i="9"/>
  <c r="BK198" i="8"/>
  <c r="BK134" i="7"/>
  <c r="J1257" i="5"/>
  <c r="BK976" i="5"/>
  <c r="BK846" i="5"/>
  <c r="BK269" i="4"/>
  <c r="BK146" i="4"/>
  <c r="J534" i="3"/>
  <c r="J310" i="3"/>
  <c r="BK95" i="3"/>
  <c r="BK169" i="21"/>
  <c r="J104" i="21"/>
  <c r="BK692" i="18"/>
  <c r="J539" i="16"/>
  <c r="J1674" i="13"/>
  <c r="BK1606" i="13"/>
  <c r="BK1406" i="13"/>
  <c r="BK1098" i="13"/>
  <c r="J863" i="13"/>
  <c r="J652" i="13"/>
  <c r="BK303" i="13"/>
  <c r="J239" i="13"/>
  <c r="BK95" i="12"/>
  <c r="BK1333" i="11"/>
  <c r="J853" i="11"/>
  <c r="J424" i="11"/>
  <c r="J207" i="10"/>
  <c r="J1882" i="9"/>
  <c r="J1596" i="9"/>
  <c r="BK893" i="9"/>
  <c r="J363" i="9"/>
  <c r="J215" i="8"/>
  <c r="J224" i="6"/>
  <c r="J1612" i="5"/>
  <c r="BK1353" i="5"/>
  <c r="J530" i="3"/>
  <c r="J223" i="3"/>
  <c r="BK187" i="2"/>
  <c r="J121" i="21"/>
  <c r="J369" i="20"/>
  <c r="J267" i="20"/>
  <c r="BK312" i="16"/>
  <c r="J1351" i="13"/>
  <c r="J1087" i="13"/>
  <c r="BK518" i="13"/>
  <c r="BK140" i="13"/>
  <c r="J1506" i="11"/>
  <c r="J798" i="11"/>
  <c r="BK319" i="11"/>
  <c r="J203" i="10"/>
  <c r="J1762" i="9"/>
  <c r="J1502" i="9"/>
  <c r="J770" i="9"/>
  <c r="J620" i="9"/>
  <c r="J327" i="9"/>
  <c r="BK239" i="8"/>
  <c r="BK162" i="8"/>
  <c r="J1592" i="5"/>
  <c r="J976" i="5"/>
  <c r="J695" i="5"/>
  <c r="J237" i="5"/>
  <c r="J123" i="4"/>
  <c r="BK911" i="3"/>
  <c r="BK553" i="3"/>
  <c r="BK399" i="3"/>
  <c r="BK146" i="21"/>
  <c r="BK121" i="21"/>
  <c r="J170" i="20"/>
  <c r="J101" i="19"/>
  <c r="J115" i="18"/>
  <c r="BK569" i="16"/>
  <c r="BK91" i="16"/>
  <c r="BK1348" i="13"/>
  <c r="J1037" i="13"/>
  <c r="BK636" i="13"/>
  <c r="BK551" i="13"/>
  <c r="BK166" i="12"/>
  <c r="BK1684" i="11"/>
  <c r="BK1536" i="11"/>
  <c r="BK1344" i="11"/>
  <c r="BK749" i="11"/>
  <c r="BK552" i="11"/>
  <c r="BK279" i="10"/>
  <c r="BK2019" i="9"/>
  <c r="BK1958" i="9"/>
  <c r="BK1717" i="9"/>
  <c r="J870" i="9"/>
  <c r="BK107" i="9"/>
  <c r="J163" i="8"/>
  <c r="J171" i="6"/>
  <c r="J117" i="6"/>
  <c r="BK1835" i="5"/>
  <c r="J1364" i="5"/>
  <c r="J846" i="5"/>
  <c r="J351" i="5"/>
  <c r="BK110" i="4"/>
  <c r="J658" i="3"/>
  <c r="BK484" i="3"/>
  <c r="J175" i="2"/>
  <c r="BK380" i="20"/>
  <c r="J293" i="18"/>
  <c r="J166" i="17"/>
  <c r="BK612" i="16"/>
  <c r="J1515" i="13"/>
  <c r="BK1324" i="13"/>
  <c r="BK447" i="13"/>
  <c r="J291" i="13"/>
  <c r="BK264" i="12"/>
  <c r="BK236" i="12"/>
  <c r="BK1501" i="11"/>
  <c r="BK1169" i="11"/>
  <c r="J802" i="11"/>
  <c r="J689" i="11"/>
  <c r="J118" i="11"/>
  <c r="BK177" i="10"/>
  <c r="J1822" i="9"/>
  <c r="J1480" i="9"/>
  <c r="J855" i="9"/>
  <c r="BK591" i="9"/>
  <c r="BK234" i="8"/>
  <c r="BK154" i="8"/>
  <c r="BK193" i="6"/>
  <c r="BK1286" i="5"/>
  <c r="J765" i="5"/>
  <c r="BK362" i="5"/>
  <c r="J283" i="4"/>
  <c r="J254" i="4"/>
  <c r="BK155" i="4"/>
  <c r="J600" i="3"/>
  <c r="J367" i="3"/>
  <c r="BK134" i="2"/>
  <c r="BK93" i="21"/>
  <c r="BK306" i="20"/>
  <c r="J613" i="18"/>
  <c r="BK374" i="18"/>
  <c r="BK127" i="18"/>
  <c r="J461" i="16"/>
  <c r="BK241" i="16"/>
  <c r="J120" i="16"/>
  <c r="BK1291" i="13"/>
  <c r="J781" i="13"/>
  <c r="J116" i="13"/>
  <c r="BK203" i="12"/>
  <c r="BK1546" i="11"/>
  <c r="BK1434" i="11"/>
  <c r="J827" i="11"/>
  <c r="J640" i="11"/>
  <c r="J398" i="11"/>
  <c r="BK300" i="10"/>
  <c r="BK157" i="10"/>
  <c r="BK1657" i="9"/>
  <c r="BK919" i="9"/>
  <c r="J616" i="9"/>
  <c r="BK140" i="9"/>
  <c r="BK128" i="8"/>
  <c r="BK178" i="7"/>
  <c r="J130" i="6"/>
  <c r="J801" i="5"/>
  <c r="J609" i="5"/>
  <c r="J288" i="5"/>
  <c r="J309" i="4"/>
  <c r="BK250" i="4"/>
  <c r="J119" i="4"/>
  <c r="BK969" i="3"/>
  <c r="J708" i="3"/>
  <c r="J414" i="3"/>
  <c r="BK200" i="3"/>
  <c r="J112" i="3"/>
  <c r="BK246" i="20"/>
  <c r="BK89" i="20"/>
  <c r="J592" i="18"/>
  <c r="J271" i="18"/>
  <c r="J569" i="16"/>
  <c r="J245" i="16"/>
  <c r="J1563" i="13"/>
  <c r="J1098" i="13"/>
  <c r="BK644" i="13"/>
  <c r="BK506" i="13"/>
  <c r="BK99" i="13"/>
  <c r="J220" i="12"/>
  <c r="BK1827" i="11"/>
  <c r="J1367" i="11"/>
  <c r="BK1148" i="11"/>
  <c r="BK849" i="11"/>
  <c r="BK587" i="11"/>
  <c r="J130" i="11"/>
  <c r="BK166" i="10"/>
  <c r="J124" i="10"/>
  <c r="BK1491" i="9"/>
  <c r="BK878" i="9"/>
  <c r="BK463" i="9"/>
  <c r="J281" i="9"/>
  <c r="BK133" i="8"/>
  <c r="J158" i="7"/>
  <c r="BK189" i="6"/>
  <c r="J1968" i="5"/>
  <c r="J1861" i="5"/>
  <c r="J1655" i="5"/>
  <c r="BK669" i="5"/>
  <c r="BK538" i="5"/>
  <c r="J383" i="5"/>
  <c r="BK260" i="4"/>
  <c r="BK159" i="4"/>
  <c r="BK734" i="3"/>
  <c r="BK94" i="2"/>
  <c r="J252" i="20"/>
  <c r="BK158" i="20"/>
  <c r="J139" i="19"/>
  <c r="BK670" i="18"/>
  <c r="J1265" i="13"/>
  <c r="J947" i="13"/>
  <c r="J607" i="13"/>
  <c r="BK112" i="13"/>
  <c r="BK229" i="12"/>
  <c r="BK162" i="12"/>
  <c r="J1586" i="11"/>
  <c r="BK1085" i="11"/>
  <c r="BK625" i="11"/>
  <c r="J428" i="11"/>
  <c r="BK201" i="11"/>
  <c r="J177" i="10"/>
  <c r="BK1750" i="9"/>
  <c r="J1367" i="9"/>
  <c r="J658" i="9"/>
  <c r="J420" i="9"/>
  <c r="BK179" i="8"/>
  <c r="J1921" i="5"/>
  <c r="J1835" i="5"/>
  <c r="BK1597" i="5"/>
  <c r="BK1403" i="5"/>
  <c r="J904" i="5"/>
  <c r="J591" i="5"/>
  <c r="BK347" i="5"/>
  <c r="BK278" i="4"/>
  <c r="J133" i="4"/>
  <c r="J647" i="3"/>
  <c r="J389" i="3"/>
  <c r="J171" i="2"/>
  <c r="BK391" i="20"/>
  <c r="J356" i="20"/>
  <c r="J129" i="19"/>
  <c r="J402" i="18"/>
  <c r="BK149" i="18"/>
  <c r="BK577" i="11"/>
  <c r="BK1271" i="9"/>
  <c r="BK712" i="9"/>
  <c r="J246" i="9"/>
  <c r="J231" i="6"/>
  <c r="J101" i="6"/>
  <c r="BK1586" i="5"/>
  <c r="BK1334" i="5"/>
  <c r="J859" i="5"/>
  <c r="BK583" i="5"/>
  <c r="J362" i="5"/>
  <c r="J224" i="4"/>
  <c r="BK131" i="4"/>
  <c r="J943" i="3"/>
  <c r="J577" i="3"/>
  <c r="BK458" i="3"/>
  <c r="J196" i="3"/>
  <c r="BK385" i="20"/>
  <c r="BK290" i="20"/>
  <c r="BK142" i="20"/>
  <c r="BK517" i="18"/>
  <c r="J116" i="17"/>
  <c r="BK272" i="16"/>
  <c r="J103" i="16"/>
  <c r="BK1384" i="13"/>
  <c r="BK1037" i="13"/>
  <c r="J682" i="13"/>
  <c r="J506" i="13"/>
  <c r="J279" i="12"/>
  <c r="BK119" i="12"/>
  <c r="BK1780" i="11"/>
  <c r="J1470" i="11"/>
  <c r="J836" i="11"/>
  <c r="BK1754" i="9"/>
  <c r="BK1003" i="9"/>
  <c r="J571" i="9"/>
  <c r="J289" i="9"/>
  <c r="J173" i="7"/>
  <c r="BK125" i="6"/>
  <c r="J1539" i="5"/>
  <c r="J805" i="5"/>
  <c r="J715" i="5"/>
  <c r="BK414" i="5"/>
  <c r="BK304" i="4"/>
  <c r="BK815" i="3"/>
  <c r="BK208" i="3"/>
  <c r="BK334" i="20"/>
  <c r="BK171" i="20"/>
  <c r="BK120" i="19"/>
  <c r="J651" i="18"/>
  <c r="J374" i="18"/>
  <c r="BK106" i="18"/>
  <c r="J146" i="17"/>
  <c r="BK417" i="16"/>
  <c r="J91" i="16"/>
  <c r="BK1589" i="13"/>
  <c r="J1310" i="13"/>
  <c r="J757" i="13"/>
  <c r="J547" i="13"/>
  <c r="BK150" i="13"/>
  <c r="J1822" i="11"/>
  <c r="J1141" i="11"/>
  <c r="BK836" i="11"/>
  <c r="J625" i="11"/>
  <c r="J147" i="11"/>
  <c r="J111" i="10"/>
  <c r="BK1920" i="9"/>
  <c r="J205" i="7"/>
  <c r="BK95" i="7"/>
  <c r="J105" i="6"/>
  <c r="J1554" i="5"/>
  <c r="BK1012" i="5"/>
  <c r="J574" i="5"/>
  <c r="BK323" i="5"/>
  <c r="J131" i="4"/>
  <c r="BK756" i="3"/>
  <c r="BK542" i="3"/>
  <c r="BK488" i="3"/>
  <c r="J251" i="3"/>
  <c r="J124" i="3"/>
  <c r="J164" i="2"/>
  <c r="J220" i="18"/>
  <c r="BK1691" i="13"/>
  <c r="J1636" i="13"/>
  <c r="J1330" i="13"/>
  <c r="BK757" i="13"/>
  <c r="J592" i="13"/>
  <c r="J287" i="13"/>
  <c r="BK227" i="12"/>
  <c r="BK1704" i="11"/>
  <c r="BK1511" i="11"/>
  <c r="J1134" i="11"/>
  <c r="BK773" i="11"/>
  <c r="BK528" i="11"/>
  <c r="BK306" i="10"/>
  <c r="BK207" i="10"/>
  <c r="J2039" i="9"/>
  <c r="J1909" i="9"/>
  <c r="J1626" i="9"/>
  <c r="BK762" i="9"/>
  <c r="BK105" i="6"/>
  <c r="BK1757" i="5"/>
  <c r="J1315" i="5"/>
  <c r="J570" i="5"/>
  <c r="BK309" i="4"/>
  <c r="BK168" i="4"/>
  <c r="BK931" i="3"/>
  <c r="BK864" i="3"/>
  <c r="BK683" i="3"/>
  <c r="J352" i="3"/>
  <c r="J128" i="21"/>
  <c r="J297" i="20"/>
  <c r="BK197" i="20"/>
  <c r="BK108" i="19"/>
  <c r="J493" i="18"/>
  <c r="BK283" i="18"/>
  <c r="J119" i="18"/>
  <c r="BK95" i="17"/>
  <c r="J223" i="16"/>
  <c r="BK1376" i="13"/>
  <c r="BK863" i="13"/>
  <c r="BK615" i="13"/>
  <c r="J227" i="12"/>
  <c r="BK129" i="12"/>
  <c r="J1776" i="11"/>
  <c r="J1665" i="11"/>
  <c r="BK1485" i="11"/>
  <c r="J757" i="11"/>
  <c r="J459" i="11"/>
  <c r="BK152" i="11"/>
  <c r="J300" i="10"/>
  <c r="BK235" i="10"/>
  <c r="J1774" i="9"/>
  <c r="BK1681" i="9"/>
  <c r="J1183" i="9"/>
  <c r="BK732" i="9"/>
  <c r="BK428" i="9"/>
  <c r="J103" i="9"/>
  <c r="BK195" i="7"/>
  <c r="BK1219" i="5"/>
  <c r="BK883" i="5"/>
  <c r="J323" i="5"/>
  <c r="J249" i="4"/>
  <c r="J153" i="4"/>
  <c r="BK452" i="3"/>
  <c r="BK322" i="3"/>
  <c r="BK124" i="3"/>
  <c r="J154" i="2"/>
  <c r="BK130" i="21"/>
  <c r="J130" i="19"/>
  <c r="BK187" i="18"/>
  <c r="J112" i="16"/>
  <c r="J1597" i="13"/>
  <c r="BK1361" i="13"/>
  <c r="J909" i="13"/>
  <c r="BK828" i="13"/>
  <c r="BK543" i="13"/>
  <c r="BK279" i="12"/>
  <c r="J188" i="12"/>
  <c r="J1501" i="11"/>
  <c r="BK1190" i="11"/>
  <c r="BK685" i="11"/>
  <c r="J500" i="11"/>
  <c r="J180" i="10"/>
  <c r="J117" i="10"/>
  <c r="BK1746" i="9"/>
  <c r="J1332" i="9"/>
  <c r="BK957" i="9"/>
  <c r="BK150" i="9"/>
  <c r="J182" i="8"/>
  <c r="J124" i="6"/>
  <c r="BK1602" i="5"/>
  <c r="J1378" i="5"/>
  <c r="J458" i="3"/>
  <c r="BK107" i="3"/>
  <c r="BK128" i="21"/>
  <c r="J376" i="20"/>
  <c r="J271" i="20"/>
  <c r="BK578" i="16"/>
  <c r="J124" i="16"/>
  <c r="J1136" i="13"/>
  <c r="BK271" i="13"/>
  <c r="BK1598" i="11"/>
  <c r="J1485" i="11"/>
  <c r="BK883" i="11"/>
  <c r="J536" i="11"/>
  <c r="BK273" i="10"/>
  <c r="BK162" i="10"/>
  <c r="BK1742" i="9"/>
  <c r="J798" i="9"/>
  <c r="J705" i="9"/>
  <c r="BK160" i="9"/>
  <c r="J225" i="8"/>
  <c r="BK224" i="6"/>
  <c r="J1559" i="5"/>
  <c r="BK809" i="5"/>
  <c r="BK566" i="5"/>
  <c r="BK287" i="4"/>
  <c r="J163" i="4"/>
  <c r="J778" i="3"/>
  <c r="BK407" i="3"/>
  <c r="J158" i="2"/>
  <c r="J123" i="21"/>
  <c r="BK234" i="20"/>
  <c r="J118" i="20"/>
  <c r="BK448" i="18"/>
  <c r="BK168" i="18"/>
  <c r="BK101" i="17"/>
  <c r="BK250" i="16"/>
  <c r="BK1422" i="13"/>
  <c r="J1345" i="13"/>
  <c r="J1157" i="13"/>
  <c r="J622" i="13"/>
  <c r="BK398" i="13"/>
  <c r="J145" i="13"/>
  <c r="BK133" i="12"/>
  <c r="J1558" i="11"/>
  <c r="J1299" i="11"/>
  <c r="BK890" i="11"/>
  <c r="J693" i="11"/>
  <c r="BK406" i="11"/>
  <c r="J95" i="11"/>
  <c r="BK135" i="10"/>
  <c r="J1973" i="9"/>
  <c r="J1221" i="9"/>
  <c r="J676" i="9"/>
  <c r="BK120" i="9"/>
  <c r="BK190" i="8"/>
  <c r="BK125" i="7"/>
  <c r="BK120" i="6"/>
  <c r="BK1896" i="5"/>
  <c r="J1708" i="5"/>
  <c r="BK1469" i="5"/>
  <c r="J850" i="5"/>
  <c r="BK190" i="4"/>
  <c r="BK647" i="3"/>
  <c r="J379" i="3"/>
  <c r="BK120" i="3"/>
  <c r="BK109" i="21"/>
  <c r="J286" i="20"/>
  <c r="J469" i="18"/>
  <c r="J182" i="18"/>
  <c r="J168" i="17"/>
  <c r="J101" i="17"/>
  <c r="J1548" i="13"/>
  <c r="J1387" i="13"/>
  <c r="J753" i="13"/>
  <c r="J382" i="13"/>
  <c r="J268" i="12"/>
  <c r="BK253" i="12"/>
  <c r="J1607" i="11"/>
  <c r="BK1488" i="11"/>
  <c r="J894" i="11"/>
  <c r="BK629" i="11"/>
  <c r="J233" i="10"/>
  <c r="J1854" i="9"/>
  <c r="J1417" i="9"/>
  <c r="J595" i="9"/>
  <c r="BK246" i="9"/>
  <c r="J194" i="8"/>
  <c r="BK210" i="6"/>
  <c r="BK1612" i="5"/>
  <c r="BK939" i="5"/>
  <c r="J761" i="5"/>
  <c r="BK359" i="5"/>
  <c r="BK127" i="5"/>
  <c r="J276" i="4"/>
  <c r="J186" i="4"/>
  <c r="BK593" i="3"/>
  <c r="BK355" i="3"/>
  <c r="BK119" i="21"/>
  <c r="BK130" i="19"/>
  <c r="J455" i="18"/>
  <c r="J187" i="18"/>
  <c r="BK573" i="16"/>
  <c r="J399" i="16"/>
  <c r="BK169" i="16"/>
  <c r="BK1391" i="13"/>
  <c r="J981" i="13"/>
  <c r="J393" i="13"/>
  <c r="BK91" i="13"/>
  <c r="J107" i="12"/>
  <c r="J1475" i="11"/>
  <c r="J1110" i="11"/>
  <c r="BK753" i="11"/>
  <c r="J329" i="11"/>
  <c r="BK302" i="10"/>
  <c r="BK259" i="10"/>
  <c r="BK124" i="10"/>
  <c r="J1635" i="9"/>
  <c r="J866" i="9"/>
  <c r="J415" i="9"/>
  <c r="BK112" i="9"/>
  <c r="BK95" i="8"/>
  <c r="BK114" i="7"/>
  <c r="J838" i="5"/>
  <c r="J579" i="5"/>
  <c r="J131" i="5"/>
  <c r="J287" i="4"/>
  <c r="J157" i="4"/>
  <c r="J931" i="3"/>
  <c r="J632" i="3"/>
  <c r="BK334" i="3"/>
  <c r="J99" i="3"/>
  <c r="BK382" i="20"/>
  <c r="BK189" i="20"/>
  <c r="J120" i="19"/>
  <c r="J360" i="18"/>
  <c r="BK565" i="16"/>
  <c r="BK227" i="16"/>
  <c r="J1478" i="13"/>
  <c r="BK886" i="13"/>
  <c r="J714" i="13"/>
  <c r="J534" i="13"/>
  <c r="J150" i="13"/>
  <c r="J229" i="12"/>
  <c r="BK1846" i="11"/>
  <c r="BK1531" i="11"/>
  <c r="J1089" i="11"/>
  <c r="BK936" i="11"/>
  <c r="J765" i="11"/>
  <c r="BK544" i="11"/>
  <c r="J270" i="11"/>
  <c r="J306" i="10"/>
  <c r="J1649" i="9"/>
  <c r="BK1502" i="9"/>
  <c r="J587" i="9"/>
  <c r="BK436" i="9"/>
  <c r="BK116" i="9"/>
  <c r="BK102" i="8"/>
  <c r="J235" i="6"/>
  <c r="J203" i="6"/>
  <c r="BK1972" i="5"/>
  <c r="J1853" i="5"/>
  <c r="BK1565" i="5"/>
  <c r="J745" i="5"/>
  <c r="BK587" i="5"/>
  <c r="BK432" i="5"/>
  <c r="J140" i="5"/>
  <c r="BK229" i="4"/>
  <c r="BK768" i="3"/>
  <c r="BK98" i="2"/>
  <c r="BK264" i="20"/>
  <c r="J89" i="20"/>
  <c r="BK744" i="18"/>
  <c r="BK1454" i="13"/>
  <c r="BK840" i="13"/>
  <c r="J555" i="13"/>
  <c r="BK237" i="12"/>
  <c r="J214" i="12"/>
  <c r="J1715" i="11"/>
  <c r="J1434" i="11"/>
  <c r="BK1005" i="11"/>
  <c r="BK717" i="11"/>
  <c r="BK424" i="11"/>
  <c r="BK287" i="10"/>
  <c r="J211" i="10"/>
  <c r="BK1798" i="9"/>
  <c r="BK1524" i="9"/>
  <c r="J908" i="9"/>
  <c r="J575" i="9"/>
  <c r="BK91" i="9"/>
  <c r="BK1926" i="5"/>
  <c r="J1818" i="5"/>
  <c r="BK1625" i="5"/>
  <c r="J94" i="2"/>
  <c r="BK361" i="20"/>
  <c r="BK123" i="20"/>
  <c r="J441" i="18"/>
  <c r="BK168" i="17"/>
  <c r="J1666" i="9"/>
  <c r="J833" i="9"/>
  <c r="BK658" i="9"/>
  <c r="BK257" i="9"/>
  <c r="J182" i="7"/>
  <c r="J1703" i="5"/>
  <c r="J1382" i="5"/>
  <c r="J879" i="5"/>
  <c r="BK707" i="5"/>
  <c r="BK504" i="5"/>
  <c r="BK163" i="4"/>
  <c r="BK990" i="3"/>
  <c r="J827" i="3"/>
  <c r="BK534" i="3"/>
  <c r="J322" i="3"/>
  <c r="J96" i="21"/>
  <c r="J337" i="20"/>
  <c r="J183" i="20"/>
  <c r="J462" i="18"/>
  <c r="J114" i="17"/>
  <c r="J136" i="16"/>
  <c r="BK1534" i="13"/>
  <c r="J1191" i="13"/>
  <c r="J722" i="13"/>
  <c r="J514" i="13"/>
  <c r="J275" i="12"/>
  <c r="J1869" i="11"/>
  <c r="BK1776" i="11"/>
  <c r="BK1458" i="11"/>
  <c r="BK827" i="11"/>
  <c r="BK1737" i="9"/>
  <c r="BK984" i="9"/>
  <c r="BK698" i="9"/>
  <c r="J294" i="9"/>
  <c r="BK202" i="8"/>
  <c r="J180" i="6"/>
  <c r="BK1622" i="5"/>
  <c r="J1386" i="5"/>
  <c r="BK801" i="5"/>
  <c r="BK574" i="5"/>
  <c r="J165" i="5"/>
  <c r="BK144" i="4"/>
  <c r="BK799" i="3"/>
  <c r="BK392" i="3"/>
  <c r="BK296" i="20"/>
  <c r="J114" i="20"/>
  <c r="BK718" i="18"/>
  <c r="BK402" i="18"/>
  <c r="BK123" i="18"/>
  <c r="J600" i="16"/>
  <c r="J326" i="16"/>
  <c r="BK1618" i="13"/>
  <c r="J1376" i="13"/>
  <c r="BK1321" i="13"/>
  <c r="J840" i="13"/>
  <c r="J611" i="13"/>
  <c r="J249" i="12"/>
  <c r="BK1857" i="11"/>
  <c r="J1753" i="11"/>
  <c r="J1117" i="11"/>
  <c r="BK741" i="11"/>
  <c r="BK109" i="11"/>
  <c r="BK268" i="10"/>
  <c r="BK2009" i="9"/>
  <c r="J1875" i="9"/>
  <c r="BK1697" i="9"/>
  <c r="J134" i="7"/>
  <c r="J109" i="6"/>
  <c r="BK1659" i="5"/>
  <c r="J1437" i="5"/>
  <c r="J773" i="5"/>
  <c r="BK237" i="5"/>
  <c r="J815" i="3"/>
  <c r="BK719" i="3"/>
  <c r="BK669" i="3"/>
  <c r="BK522" i="3"/>
  <c r="J422" i="3"/>
  <c r="BK132" i="3"/>
  <c r="BK158" i="2"/>
  <c r="BK119" i="18"/>
  <c r="J250" i="16"/>
  <c r="BK1683" i="13"/>
  <c r="BK1643" i="13"/>
  <c r="J1589" i="13"/>
  <c r="J1291" i="13"/>
  <c r="J660" i="13"/>
  <c r="J421" i="13"/>
  <c r="J155" i="13"/>
  <c r="BK145" i="12"/>
  <c r="BK1570" i="11"/>
  <c r="BK879" i="11"/>
  <c r="BK648" i="11"/>
  <c r="BK138" i="11"/>
  <c r="J161" i="10"/>
  <c r="BK1969" i="9"/>
  <c r="BK1774" i="9"/>
  <c r="BK1676" i="9"/>
  <c r="BK1011" i="9"/>
  <c r="BK687" i="9"/>
  <c r="BK112" i="6"/>
  <c r="J1885" i="5"/>
  <c r="J1734" i="5"/>
  <c r="J1057" i="5"/>
  <c r="BK761" i="5"/>
  <c r="J375" i="5"/>
  <c r="J142" i="4"/>
  <c r="J882" i="3"/>
  <c r="BK697" i="3"/>
  <c r="BK464" i="3"/>
  <c r="BK128" i="3"/>
  <c r="F34" i="15"/>
  <c r="BA72" i="1" s="1"/>
  <c r="BK171" i="21"/>
  <c r="BK347" i="20"/>
  <c r="BK286" i="20"/>
  <c r="J123" i="20"/>
  <c r="BK539" i="18"/>
  <c r="J388" i="18"/>
  <c r="J178" i="18"/>
  <c r="BK130" i="17"/>
  <c r="BK697" i="16"/>
  <c r="BK637" i="16"/>
  <c r="J150" i="16"/>
  <c r="BK1438" i="13"/>
  <c r="BK1049" i="13"/>
  <c r="BK414" i="13"/>
  <c r="J204" i="12"/>
  <c r="BK1869" i="11"/>
  <c r="BK1772" i="11"/>
  <c r="J1650" i="11"/>
  <c r="J1344" i="11"/>
  <c r="BK868" i="11"/>
  <c r="BK438" i="11"/>
  <c r="J109" i="11"/>
  <c r="BK309" i="10"/>
  <c r="J188" i="10"/>
  <c r="J1754" i="9"/>
  <c r="J1354" i="9"/>
  <c r="BK1026" i="9"/>
  <c r="J579" i="9"/>
  <c r="J277" i="9"/>
  <c r="BK177" i="9"/>
  <c r="BK163" i="8"/>
  <c r="J116" i="7"/>
  <c r="BK1488" i="5"/>
  <c r="J1024" i="5"/>
  <c r="J691" i="5"/>
  <c r="BK259" i="4"/>
  <c r="J148" i="4"/>
  <c r="J756" i="3"/>
  <c r="J326" i="3"/>
  <c r="J91" i="3"/>
  <c r="BK126" i="2"/>
  <c r="BK113" i="21"/>
  <c r="J137" i="19"/>
  <c r="BK90" i="18"/>
  <c r="BK116" i="16"/>
  <c r="J1643" i="13"/>
  <c r="BK1458" i="13"/>
  <c r="J985" i="13"/>
  <c r="BK682" i="13"/>
  <c r="J467" i="13"/>
  <c r="BK295" i="13"/>
  <c r="BK270" i="12"/>
  <c r="J175" i="12"/>
  <c r="J1562" i="11"/>
  <c r="J1302" i="11"/>
  <c r="J944" i="11"/>
  <c r="BK569" i="11"/>
  <c r="BK329" i="11"/>
  <c r="BK2002" i="9"/>
  <c r="BK1663" i="9"/>
  <c r="BK1145" i="9"/>
  <c r="BK376" i="9"/>
  <c r="J137" i="8"/>
  <c r="BK1628" i="5"/>
  <c r="BK1437" i="5"/>
  <c r="J589" i="3"/>
  <c r="J219" i="3"/>
  <c r="BK190" i="2"/>
  <c r="J169" i="21"/>
  <c r="J380" i="20"/>
  <c r="J347" i="20"/>
  <c r="J714" i="16"/>
  <c r="BK346" i="16"/>
  <c r="J1314" i="13"/>
  <c r="J690" i="13"/>
  <c r="BK291" i="13"/>
  <c r="BK103" i="13"/>
  <c r="J1516" i="11"/>
  <c r="BK1367" i="11"/>
  <c r="J587" i="11"/>
  <c r="BK99" i="11"/>
  <c r="BK149" i="10"/>
  <c r="BK1727" i="9"/>
  <c r="J930" i="9"/>
  <c r="BK724" i="9"/>
  <c r="J608" i="9"/>
  <c r="J241" i="8"/>
  <c r="BK120" i="7"/>
  <c r="J1642" i="5"/>
  <c r="BK813" i="5"/>
  <c r="J546" i="5"/>
  <c r="J216" i="5"/>
  <c r="J190" i="4"/>
  <c r="J922" i="3"/>
  <c r="BK557" i="3"/>
  <c r="BK352" i="3"/>
  <c r="J204" i="3"/>
  <c r="BK125" i="21"/>
  <c r="BK202" i="20"/>
  <c r="J570" i="18"/>
  <c r="BK255" i="18"/>
  <c r="J134" i="17"/>
  <c r="BK368" i="16"/>
  <c r="J1430" i="13"/>
  <c r="J1371" i="13"/>
  <c r="BK1174" i="13"/>
  <c r="BK810" i="13"/>
  <c r="BK585" i="13"/>
  <c r="BK323" i="13"/>
  <c r="BK146" i="12"/>
  <c r="J1602" i="11"/>
  <c r="J1292" i="11"/>
  <c r="J806" i="11"/>
  <c r="J565" i="11"/>
  <c r="J389" i="11"/>
  <c r="BK234" i="10"/>
  <c r="J2009" i="9"/>
  <c r="BK1954" i="9"/>
  <c r="BK1206" i="9"/>
  <c r="BK672" i="9"/>
  <c r="BK241" i="8"/>
  <c r="J102" i="8"/>
  <c r="J161" i="6"/>
  <c r="BK1976" i="5"/>
  <c r="BK1853" i="5"/>
  <c r="BK1768" i="5"/>
  <c r="BK1576" i="5"/>
  <c r="J1158" i="5"/>
  <c r="BK383" i="5"/>
  <c r="J161" i="4"/>
  <c r="J719" i="3"/>
  <c r="BK363" i="3"/>
  <c r="J161" i="2"/>
  <c r="BK302" i="20"/>
  <c r="BK526" i="18"/>
  <c r="BK304" i="18"/>
  <c r="BK94" i="18"/>
  <c r="J671" i="16"/>
  <c r="BK1543" i="13"/>
  <c r="BK1401" i="13"/>
  <c r="BK893" i="13"/>
  <c r="J303" i="13"/>
  <c r="J175" i="13"/>
  <c r="J260" i="12"/>
  <c r="J95" i="12"/>
  <c r="BK1496" i="11"/>
  <c r="BK1089" i="11"/>
  <c r="BK733" i="11"/>
  <c r="BK433" i="11"/>
  <c r="BK229" i="10"/>
  <c r="J1782" i="9"/>
  <c r="J1676" i="9"/>
  <c r="J1463" i="9"/>
  <c r="BK608" i="9"/>
  <c r="BK571" i="9"/>
  <c r="J232" i="8"/>
  <c r="BK185" i="8"/>
  <c r="BK190" i="7"/>
  <c r="J157" i="6"/>
  <c r="BK1549" i="5"/>
  <c r="J813" i="5"/>
  <c r="J387" i="5"/>
  <c r="BK92" i="5"/>
  <c r="J202" i="4"/>
  <c r="BK414" i="3"/>
  <c r="J150" i="2"/>
  <c r="BK343" i="20"/>
  <c r="BK129" i="19"/>
  <c r="BK433" i="18"/>
  <c r="J565" i="16"/>
  <c r="BK337" i="16"/>
  <c r="J193" i="16"/>
  <c r="BK112" i="16"/>
  <c r="BK1248" i="13"/>
  <c r="BK897" i="13"/>
  <c r="J271" i="13"/>
  <c r="J224" i="12"/>
  <c r="J1524" i="11"/>
  <c r="BK991" i="11"/>
  <c r="BK798" i="11"/>
  <c r="BK536" i="11"/>
  <c r="J304" i="10"/>
  <c r="BK240" i="10"/>
  <c r="BK1654" i="9"/>
  <c r="BK634" i="9"/>
  <c r="BK246" i="8"/>
  <c r="BK182" i="7"/>
  <c r="J105" i="7"/>
  <c r="J687" i="5"/>
  <c r="J542" i="5"/>
  <c r="J316" i="4"/>
  <c r="BK272" i="4"/>
  <c r="BK153" i="4"/>
  <c r="J955" i="3"/>
  <c r="J749" i="3"/>
  <c r="BK349" i="3"/>
  <c r="BK179" i="2"/>
  <c r="J256" i="20"/>
  <c r="J134" i="19"/>
  <c r="BK300" i="18"/>
  <c r="J139" i="18"/>
  <c r="J256" i="16"/>
  <c r="J1422" i="13"/>
  <c r="BK882" i="13"/>
  <c r="BK652" i="13"/>
  <c r="J522" i="13"/>
  <c r="J112" i="13"/>
  <c r="BK226" i="12"/>
  <c r="J1768" i="11"/>
  <c r="J1461" i="11"/>
  <c r="BK1110" i="11"/>
  <c r="BK819" i="11"/>
  <c r="J644" i="11"/>
  <c r="J341" i="11"/>
  <c r="BK157" i="11"/>
  <c r="BK143" i="10"/>
  <c r="J1645" i="9"/>
  <c r="BK1417" i="9"/>
  <c r="J468" i="9"/>
  <c r="J407" i="9"/>
  <c r="J128" i="8"/>
  <c r="BK166" i="7"/>
  <c r="J220" i="6"/>
  <c r="BK139" i="6"/>
  <c r="BK1921" i="5"/>
  <c r="BK1848" i="5"/>
  <c r="BK1562" i="5"/>
  <c r="BK647" i="5"/>
  <c r="BK542" i="5"/>
  <c r="J365" i="5"/>
  <c r="BK251" i="4"/>
  <c r="J116" i="4"/>
  <c r="BK723" i="3"/>
  <c r="BK337" i="20"/>
  <c r="J221" i="20"/>
  <c r="J128" i="20"/>
  <c r="BK723" i="18"/>
  <c r="BK95" i="16"/>
  <c r="BK1318" i="13"/>
  <c r="BK1117" i="13"/>
  <c r="J745" i="13"/>
  <c r="BK421" i="13"/>
  <c r="BK95" i="13"/>
  <c r="J171" i="12"/>
  <c r="BK1695" i="11"/>
  <c r="J1550" i="11"/>
  <c r="BK1093" i="11"/>
  <c r="BK737" i="11"/>
  <c r="J520" i="11"/>
  <c r="BK222" i="11"/>
  <c r="BK278" i="10"/>
  <c r="J1837" i="9"/>
  <c r="BK1574" i="9"/>
  <c r="J984" i="9"/>
  <c r="BK603" i="9"/>
  <c r="J368" i="9"/>
  <c r="BK142" i="8"/>
  <c r="J1889" i="5"/>
  <c r="J1628" i="5"/>
  <c r="BK1024" i="5"/>
  <c r="J710" i="5"/>
  <c r="BK402" i="5"/>
  <c r="BK224" i="4"/>
  <c r="J775" i="3"/>
  <c r="J581" i="3"/>
  <c r="J375" i="3"/>
  <c r="J132" i="3"/>
  <c r="BK118" i="2"/>
  <c r="BK387" i="20"/>
  <c r="J177" i="20"/>
  <c r="BK409" i="18"/>
  <c r="BK524" i="11"/>
  <c r="J1275" i="9"/>
  <c r="J957" i="9"/>
  <c r="J687" i="9"/>
  <c r="J230" i="8"/>
  <c r="BK212" i="6"/>
  <c r="BK95" i="6"/>
  <c r="BK1581" i="5"/>
  <c r="J947" i="5"/>
  <c r="J777" i="5"/>
  <c r="BK554" i="5"/>
  <c r="BK276" i="5"/>
  <c r="J168" i="4"/>
  <c r="BK96" i="4"/>
  <c r="J935" i="3"/>
  <c r="BK581" i="3"/>
  <c r="BK389" i="3"/>
  <c r="BK145" i="3"/>
  <c r="J302" i="20"/>
  <c r="BK177" i="20"/>
  <c r="BK570" i="18"/>
  <c r="BK146" i="17"/>
  <c r="J522" i="16"/>
  <c r="BK88" i="15"/>
  <c r="BK1340" i="13"/>
  <c r="J1013" i="13"/>
  <c r="J543" i="13"/>
  <c r="J299" i="13"/>
  <c r="BK141" i="12"/>
  <c r="BK1822" i="11"/>
  <c r="J1749" i="11"/>
  <c r="J199" i="10"/>
  <c r="BK1137" i="9"/>
  <c r="BK766" i="9"/>
  <c r="BK225" i="8"/>
  <c r="BK154" i="7"/>
  <c r="BK129" i="6"/>
  <c r="BK1617" i="5"/>
  <c r="J707" i="5"/>
  <c r="BK570" i="5"/>
  <c r="BK109" i="5"/>
  <c r="J139" i="4"/>
  <c r="J618" i="3"/>
  <c r="BK348" i="20"/>
  <c r="J174" i="20"/>
  <c r="BK116" i="19"/>
  <c r="J642" i="18"/>
  <c r="J346" i="18"/>
  <c r="BK154" i="18"/>
  <c r="BK122" i="17"/>
  <c r="J346" i="16"/>
  <c r="BK1622" i="13"/>
  <c r="BK1442" i="13"/>
  <c r="BK1068" i="13"/>
  <c r="BK640" i="13"/>
  <c r="BK145" i="13"/>
  <c r="BK1865" i="11"/>
  <c r="BK1789" i="11"/>
  <c r="BK1134" i="11"/>
  <c r="J717" i="11"/>
  <c r="J384" i="11"/>
  <c r="J279" i="10"/>
  <c r="J1954" i="9"/>
  <c r="BK1770" i="9"/>
  <c r="J145" i="7"/>
  <c r="BK197" i="6"/>
  <c r="BK1675" i="5"/>
  <c r="J1469" i="5"/>
  <c r="J943" i="5"/>
  <c r="J676" i="5"/>
  <c r="BK375" i="5"/>
  <c r="J198" i="4"/>
  <c r="J789" i="3"/>
  <c r="BK708" i="3"/>
  <c r="J526" i="3"/>
  <c r="J436" i="3"/>
  <c r="J145" i="3"/>
  <c r="BK199" i="2"/>
  <c r="BK110" i="2"/>
  <c r="BK160" i="17"/>
  <c r="BK256" i="16"/>
  <c r="J1691" i="13"/>
  <c r="BK1593" i="13"/>
  <c r="J1467" i="13"/>
  <c r="BK802" i="13"/>
  <c r="J600" i="13"/>
  <c r="BK263" i="13"/>
  <c r="BK107" i="13"/>
  <c r="J149" i="12"/>
  <c r="BK1574" i="11"/>
  <c r="J1222" i="11"/>
  <c r="J875" i="11"/>
  <c r="BK591" i="11"/>
  <c r="BK118" i="11"/>
  <c r="J273" i="10"/>
  <c r="BK117" i="10"/>
  <c r="J2019" i="9"/>
  <c r="BK1916" i="9"/>
  <c r="J1727" i="9"/>
  <c r="J1657" i="9"/>
  <c r="BK798" i="9"/>
  <c r="J392" i="9"/>
  <c r="J198" i="8"/>
  <c r="J95" i="8"/>
  <c r="BK140" i="7"/>
  <c r="J201" i="6"/>
  <c r="BK134" i="6"/>
  <c r="J1934" i="5"/>
  <c r="BK1818" i="5"/>
  <c r="J1607" i="5"/>
  <c r="J939" i="5"/>
  <c r="BK691" i="5"/>
  <c r="BK314" i="5"/>
  <c r="J986" i="3"/>
  <c r="J911" i="3"/>
  <c r="BK611" i="3"/>
  <c r="BK211" i="2"/>
  <c r="J177" i="9"/>
  <c r="J186" i="7"/>
  <c r="J212" i="6"/>
  <c r="BK171" i="6"/>
  <c r="J1951" i="5"/>
  <c r="BK1873" i="5"/>
  <c r="BK1687" i="5"/>
  <c r="BK859" i="5"/>
  <c r="J601" i="5"/>
  <c r="BK311" i="4"/>
  <c r="BK233" i="4"/>
  <c r="J927" i="3"/>
  <c r="J738" i="3"/>
  <c r="J538" i="3"/>
  <c r="J300" i="3"/>
  <c r="AS73" i="1"/>
  <c r="J202" i="6"/>
  <c r="J1926" i="5"/>
  <c r="J1800" i="5"/>
  <c r="J1334" i="5"/>
  <c r="J870" i="5"/>
  <c r="BK418" i="5"/>
  <c r="J260" i="4"/>
  <c r="BK978" i="3"/>
  <c r="BK868" i="3"/>
  <c r="BK569" i="3"/>
  <c r="J371" i="3"/>
  <c r="J167" i="2"/>
  <c r="J372" i="20"/>
  <c r="J327" i="20"/>
  <c r="J206" i="20"/>
  <c r="BK118" i="20"/>
  <c r="J517" i="18"/>
  <c r="BK339" i="18"/>
  <c r="BK131" i="18"/>
  <c r="J702" i="16"/>
  <c r="BK552" i="16"/>
  <c r="BK140" i="16"/>
  <c r="J1273" i="13"/>
  <c r="BK819" i="13"/>
  <c r="BK629" i="13"/>
  <c r="BK241" i="12"/>
  <c r="BK103" i="12"/>
  <c r="J1745" i="11"/>
  <c r="J1511" i="11"/>
  <c r="BK1222" i="11"/>
  <c r="J540" i="11"/>
  <c r="J157" i="11"/>
  <c r="BK304" i="10"/>
  <c r="J237" i="10"/>
  <c r="BK1867" i="9"/>
  <c r="J1684" i="9"/>
  <c r="J1309" i="9"/>
  <c r="J934" i="9"/>
  <c r="J736" i="9"/>
  <c r="J459" i="9"/>
  <c r="BK99" i="9"/>
  <c r="J146" i="8"/>
  <c r="J1286" i="5"/>
  <c r="BK1032" i="5"/>
  <c r="BK850" i="5"/>
  <c r="BK318" i="5"/>
  <c r="BK182" i="4"/>
  <c r="BK618" i="3"/>
  <c r="J359" i="3"/>
  <c r="BK300" i="3"/>
  <c r="BK207" i="2"/>
  <c r="J142" i="2"/>
  <c r="J146" i="21"/>
  <c r="BK213" i="20"/>
  <c r="BK642" i="18"/>
  <c r="J526" i="16"/>
  <c r="J1665" i="13"/>
  <c r="J1500" i="13"/>
  <c r="J1200" i="13"/>
  <c r="BK663" i="13"/>
  <c r="J308" i="13"/>
  <c r="J120" i="13"/>
  <c r="J241" i="12"/>
  <c r="BK1673" i="11"/>
  <c r="J1285" i="11"/>
  <c r="J936" i="11"/>
  <c r="J350" i="11"/>
  <c r="BK188" i="10"/>
  <c r="BK2039" i="9"/>
  <c r="J1654" i="9"/>
  <c r="J1206" i="9"/>
  <c r="BK285" i="9"/>
  <c r="J162" i="8"/>
  <c r="BK1632" i="5"/>
  <c r="BK1544" i="5"/>
  <c r="BK1244" i="5"/>
  <c r="BK546" i="3"/>
  <c r="BK215" i="3"/>
  <c r="AS67" i="1"/>
  <c r="BK641" i="16"/>
  <c r="J116" i="16"/>
  <c r="BK1269" i="13"/>
  <c r="BK698" i="13"/>
  <c r="J402" i="13"/>
  <c r="J160" i="13"/>
  <c r="J103" i="12"/>
  <c r="J1324" i="11"/>
  <c r="J737" i="11"/>
  <c r="BK105" i="11"/>
  <c r="BK173" i="10"/>
  <c r="BK1758" i="9"/>
  <c r="BK1141" i="9"/>
  <c r="J774" i="9"/>
  <c r="J612" i="9"/>
  <c r="J107" i="9"/>
  <c r="J124" i="8"/>
  <c r="BK1708" i="5"/>
  <c r="BK1118" i="5"/>
  <c r="BK765" i="5"/>
  <c r="J562" i="5"/>
  <c r="J291" i="4"/>
  <c r="J179" i="4"/>
  <c r="BK632" i="3"/>
  <c r="J426" i="3"/>
  <c r="BK255" i="3"/>
  <c r="BK143" i="21"/>
  <c r="BK356" i="20"/>
  <c r="BK145" i="20"/>
  <c r="J95" i="19"/>
  <c r="BK360" i="18"/>
  <c r="BK98" i="18"/>
  <c r="J573" i="16"/>
  <c r="BK155" i="16"/>
  <c r="J1396" i="13"/>
  <c r="BK1004" i="13"/>
  <c r="J802" i="13"/>
  <c r="BK578" i="13"/>
  <c r="J267" i="13"/>
  <c r="BK137" i="12"/>
  <c r="J1546" i="11"/>
  <c r="BK1386" i="11"/>
  <c r="J745" i="11"/>
  <c r="J605" i="11"/>
  <c r="BK142" i="11"/>
  <c r="J218" i="10"/>
  <c r="J1986" i="9"/>
  <c r="J1750" i="9"/>
  <c r="J1068" i="9"/>
  <c r="J500" i="9"/>
  <c r="J246" i="8"/>
  <c r="BK180" i="7"/>
  <c r="J145" i="6"/>
  <c r="BK1907" i="5"/>
  <c r="J1776" i="5"/>
  <c r="BK1530" i="5"/>
  <c r="BK769" i="5"/>
  <c r="J241" i="4"/>
  <c r="BK760" i="3"/>
  <c r="J407" i="3"/>
  <c r="J211" i="2"/>
  <c r="J115" i="21"/>
  <c r="BK295" i="20"/>
  <c r="BK548" i="18"/>
  <c r="J131" i="18"/>
  <c r="J138" i="17"/>
  <c r="BK633" i="16"/>
  <c r="J1523" i="13"/>
  <c r="J1335" i="13"/>
  <c r="BK660" i="13"/>
  <c r="J406" i="13"/>
  <c r="BK287" i="13"/>
  <c r="J282" i="12"/>
  <c r="J254" i="12"/>
  <c r="J1598" i="11"/>
  <c r="BK1444" i="11"/>
  <c r="BK875" i="11"/>
  <c r="BK605" i="11"/>
  <c r="BK248" i="10"/>
  <c r="J1867" i="9"/>
  <c r="J1707" i="9"/>
  <c r="BK866" i="9"/>
  <c r="BK620" i="9"/>
  <c r="BK579" i="9"/>
  <c r="BK327" i="9"/>
  <c r="BK231" i="8"/>
  <c r="J142" i="8"/>
  <c r="J177" i="7"/>
  <c r="BK117" i="6"/>
  <c r="J1016" i="5"/>
  <c r="J669" i="5"/>
  <c r="J379" i="5"/>
  <c r="BK131" i="5"/>
  <c r="J272" i="4"/>
  <c r="J233" i="4"/>
  <c r="BK665" i="3"/>
  <c r="BK371" i="3"/>
  <c r="BK130" i="2"/>
  <c r="J361" i="20"/>
  <c r="J162" i="20"/>
  <c r="BK561" i="18"/>
  <c r="J367" i="18"/>
  <c r="BK166" i="17"/>
  <c r="J439" i="16"/>
  <c r="BK236" i="16"/>
  <c r="J145" i="16"/>
  <c r="J1295" i="13"/>
  <c r="BK913" i="13"/>
  <c r="BK510" i="13"/>
  <c r="J95" i="13"/>
  <c r="J1637" i="11"/>
  <c r="BK1423" i="11"/>
  <c r="BK823" i="11"/>
  <c r="BK402" i="11"/>
  <c r="J255" i="11"/>
  <c r="BK262" i="10"/>
  <c r="BK153" i="10"/>
  <c r="BK1626" i="9"/>
  <c r="J786" i="9"/>
  <c r="BK400" i="9"/>
  <c r="J185" i="8"/>
  <c r="J137" i="7"/>
  <c r="BK887" i="5"/>
  <c r="BK619" i="5"/>
  <c r="BK365" i="5"/>
  <c r="BK302" i="4"/>
  <c r="J215" i="4"/>
  <c r="BK982" i="3"/>
  <c r="BK922" i="3"/>
  <c r="J859" i="3"/>
  <c r="BK492" i="3"/>
  <c r="J126" i="2"/>
  <c r="BK271" i="20"/>
  <c r="BK163" i="20"/>
  <c r="BK557" i="18"/>
  <c r="J229" i="18"/>
  <c r="J552" i="16"/>
  <c r="BK132" i="16"/>
  <c r="J1559" i="13"/>
  <c r="BK1188" i="13"/>
  <c r="BK722" i="13"/>
  <c r="J538" i="13"/>
  <c r="J283" i="13"/>
  <c r="BK228" i="12"/>
  <c r="BK150" i="12"/>
  <c r="J1737" i="11"/>
  <c r="BK1285" i="11"/>
  <c r="J857" i="11"/>
  <c r="BK532" i="11"/>
  <c r="BK162" i="11"/>
  <c r="J297" i="10"/>
  <c r="BK95" i="10"/>
  <c r="BK1440" i="9"/>
  <c r="BK855" i="9"/>
  <c r="BK447" i="9"/>
  <c r="BK158" i="8"/>
  <c r="J179" i="7"/>
  <c r="J222" i="6"/>
  <c r="BK109" i="6"/>
  <c r="J1907" i="5"/>
  <c r="J1805" i="5"/>
  <c r="BK1492" i="5"/>
  <c r="BK601" i="5"/>
  <c r="BK428" i="5"/>
  <c r="J343" i="5"/>
  <c r="BK252" i="4"/>
  <c r="J113" i="4"/>
  <c r="BK102" i="2"/>
  <c r="BK297" i="20"/>
  <c r="BK183" i="20"/>
  <c r="BK142" i="19"/>
  <c r="J728" i="18"/>
  <c r="J656" i="18"/>
  <c r="J1534" i="13"/>
  <c r="BK1191" i="13"/>
  <c r="J698" i="13"/>
  <c r="BK563" i="13"/>
  <c r="J107" i="13"/>
  <c r="J137" i="12"/>
  <c r="J1684" i="11"/>
  <c r="BK1521" i="11"/>
  <c r="J1190" i="11"/>
  <c r="BK940" i="11"/>
  <c r="J591" i="11"/>
  <c r="J417" i="11"/>
  <c r="J197" i="11"/>
  <c r="J153" i="10"/>
  <c r="BK1806" i="9"/>
  <c r="J1720" i="9"/>
  <c r="J1477" i="9"/>
  <c r="BK874" i="9"/>
  <c r="BK363" i="9"/>
  <c r="J190" i="8"/>
  <c r="BK162" i="6"/>
  <c r="BK1881" i="5"/>
  <c r="BK1589" i="5"/>
  <c r="BK1005" i="5"/>
  <c r="BK757" i="5"/>
  <c r="BK562" i="5"/>
  <c r="BK288" i="5"/>
  <c r="J221" i="4"/>
  <c r="J175" i="4"/>
  <c r="J683" i="3"/>
  <c r="J643" i="3"/>
  <c r="BK476" i="3"/>
  <c r="J330" i="3"/>
  <c r="BK191" i="3"/>
  <c r="J394" i="20"/>
  <c r="J296" i="20"/>
  <c r="BK105" i="19"/>
  <c r="BK325" i="18"/>
  <c r="J673" i="11"/>
  <c r="BK309" i="11"/>
  <c r="J1045" i="9"/>
  <c r="BK829" i="9"/>
  <c r="BK359" i="9"/>
  <c r="BK164" i="8"/>
  <c r="BK233" i="6"/>
  <c r="J163" i="6"/>
  <c r="J1699" i="5"/>
  <c r="J1492" i="5"/>
  <c r="BK1076" i="5"/>
  <c r="BK546" i="5"/>
  <c r="J402" i="5"/>
  <c r="BK255" i="4"/>
  <c r="BK135" i="4"/>
  <c r="J951" i="3"/>
  <c r="J805" i="3"/>
  <c r="J585" i="3"/>
  <c r="BK330" i="3"/>
  <c r="J140" i="3"/>
  <c r="J342" i="20"/>
  <c r="J249" i="20"/>
  <c r="J137" i="20"/>
  <c r="BK505" i="18"/>
  <c r="J149" i="18"/>
  <c r="BK539" i="16"/>
  <c r="J227" i="16"/>
  <c r="BK1462" i="13"/>
  <c r="J1094" i="13"/>
  <c r="J510" i="13"/>
  <c r="J140" i="13"/>
  <c r="J277" i="12"/>
  <c r="BK1831" i="11"/>
  <c r="J1772" i="11"/>
  <c r="J1467" i="11"/>
  <c r="BK1463" i="9"/>
  <c r="BK988" i="9"/>
  <c r="J547" i="9"/>
  <c r="BK216" i="8"/>
  <c r="J189" i="6"/>
  <c r="BK1637" i="5"/>
  <c r="BK1053" i="5"/>
  <c r="BK720" i="5"/>
  <c r="BK409" i="5"/>
  <c r="J136" i="5"/>
  <c r="J165" i="4"/>
  <c r="J764" i="3"/>
  <c r="J484" i="3"/>
  <c r="J190" i="2"/>
  <c r="BK230" i="20"/>
  <c r="BK100" i="20"/>
  <c r="J679" i="18"/>
  <c r="J353" i="18"/>
  <c r="BK115" i="18"/>
  <c r="BK112" i="17"/>
  <c r="BK88" i="14"/>
  <c r="BK1446" i="13"/>
  <c r="BK1327" i="13"/>
  <c r="J832" i="13"/>
  <c r="J551" i="13"/>
  <c r="J181" i="12"/>
  <c r="BK1817" i="11"/>
  <c r="J1527" i="11"/>
  <c r="BK853" i="11"/>
  <c r="J552" i="11"/>
  <c r="BK288" i="10"/>
  <c r="J166" i="10"/>
  <c r="J1916" i="9"/>
  <c r="J1746" i="9"/>
  <c r="J120" i="7"/>
  <c r="BK202" i="6"/>
  <c r="BK1679" i="5"/>
  <c r="J1589" i="5"/>
  <c r="BK1141" i="5"/>
  <c r="BK715" i="5"/>
  <c r="J432" i="5"/>
  <c r="BK216" i="5"/>
  <c r="J96" i="4"/>
  <c r="J768" i="3"/>
  <c r="J690" i="3"/>
  <c r="J512" i="3"/>
  <c r="BK290" i="3"/>
  <c r="BK103" i="3"/>
  <c r="J146" i="2"/>
  <c r="BK144" i="18"/>
  <c r="BK114" i="17"/>
  <c r="BK1660" i="13"/>
  <c r="BK1614" i="13"/>
  <c r="J1458" i="13"/>
  <c r="BK753" i="13"/>
  <c r="J596" i="13"/>
  <c r="J348" i="13"/>
  <c r="BK132" i="13"/>
  <c r="BK154" i="12"/>
  <c r="J1578" i="11"/>
  <c r="BK1197" i="11"/>
  <c r="J753" i="11"/>
  <c r="J595" i="11"/>
  <c r="BK197" i="11"/>
  <c r="BK223" i="10"/>
  <c r="BK2062" i="9"/>
  <c r="BK1962" i="9"/>
  <c r="J1737" i="9"/>
  <c r="BK1666" i="9"/>
  <c r="BK870" i="9"/>
  <c r="J473" i="9"/>
  <c r="BK1916" i="5"/>
  <c r="BK1734" i="5"/>
  <c r="J1141" i="5"/>
  <c r="J720" i="5"/>
  <c r="BK339" i="5"/>
  <c r="J261" i="4"/>
  <c r="J939" i="3"/>
  <c r="J810" i="3"/>
  <c r="BK565" i="3"/>
  <c r="BK140" i="3"/>
  <c r="BK89" i="21"/>
  <c r="J357" i="20"/>
  <c r="BK282" i="20"/>
  <c r="J171" i="20"/>
  <c r="J617" i="18"/>
  <c r="BK469" i="18"/>
  <c r="BK318" i="18"/>
  <c r="J123" i="18"/>
  <c r="J109" i="17"/>
  <c r="J633" i="16"/>
  <c r="J169" i="16"/>
  <c r="J1446" i="13"/>
  <c r="J1068" i="13"/>
  <c r="BK770" i="13"/>
  <c r="BK406" i="13"/>
  <c r="BK167" i="12"/>
  <c r="J1846" i="11"/>
  <c r="BK1741" i="11"/>
  <c r="J1488" i="11"/>
  <c r="J1148" i="11"/>
  <c r="BK640" i="11"/>
  <c r="BK389" i="11"/>
  <c r="J99" i="11"/>
  <c r="J278" i="10"/>
  <c r="BK180" i="10"/>
  <c r="BK1707" i="9"/>
  <c r="BK1332" i="9"/>
  <c r="BK926" i="9"/>
  <c r="J724" i="9"/>
  <c r="J410" i="9"/>
  <c r="BK269" i="9"/>
  <c r="J193" i="7"/>
  <c r="J1568" i="5"/>
  <c r="BK1001" i="5"/>
  <c r="J331" i="5"/>
  <c r="BK248" i="4"/>
  <c r="BK119" i="4"/>
  <c r="J701" i="3"/>
  <c r="J355" i="3"/>
  <c r="BK243" i="3"/>
  <c r="J179" i="2"/>
  <c r="BK123" i="21"/>
  <c r="BK139" i="19"/>
  <c r="J325" i="18"/>
  <c r="BK223" i="16"/>
  <c r="BK1563" i="13"/>
  <c r="BK1265" i="13"/>
  <c r="BK694" i="13"/>
  <c r="BK378" i="13"/>
  <c r="BK124" i="13"/>
  <c r="J162" i="12"/>
  <c r="BK1527" i="11"/>
  <c r="J544" i="11"/>
  <c r="J152" i="11"/>
  <c r="J143" i="10"/>
  <c r="J1811" i="9"/>
  <c r="J988" i="9"/>
  <c r="J599" i="9"/>
  <c r="J261" i="9"/>
  <c r="BK235" i="6"/>
  <c r="J1675" i="5"/>
  <c r="BK1607" i="5"/>
  <c r="BK1382" i="5"/>
  <c r="J625" i="3"/>
  <c r="J260" i="3"/>
  <c r="J135" i="21"/>
  <c r="J334" i="20"/>
  <c r="J656" i="16"/>
  <c r="J188" i="16"/>
  <c r="BK1335" i="13"/>
  <c r="BK600" i="13"/>
  <c r="J323" i="13"/>
  <c r="J136" i="13"/>
  <c r="BK1554" i="11"/>
  <c r="BK1066" i="11"/>
  <c r="J629" i="11"/>
  <c r="BK341" i="11"/>
  <c r="BK236" i="10"/>
  <c r="J1766" i="9"/>
  <c r="J1524" i="9"/>
  <c r="BK716" i="9"/>
  <c r="BK404" i="9"/>
  <c r="J140" i="9"/>
  <c r="J180" i="7"/>
  <c r="BK1375" i="5"/>
  <c r="BK609" i="5"/>
  <c r="BK295" i="4"/>
  <c r="J982" i="3"/>
  <c r="J569" i="3"/>
  <c r="BK515" i="3"/>
  <c r="J175" i="3"/>
  <c r="BK91" i="21"/>
  <c r="J132" i="19"/>
  <c r="J433" i="18"/>
  <c r="J176" i="17"/>
  <c r="BK160" i="16"/>
  <c r="J1340" i="13"/>
  <c r="J913" i="13"/>
  <c r="BK611" i="13"/>
  <c r="BK338" i="13"/>
  <c r="BK149" i="12"/>
  <c r="BK1665" i="11"/>
  <c r="J1458" i="11"/>
  <c r="J940" i="11"/>
  <c r="J410" i="11"/>
  <c r="BK237" i="10"/>
  <c r="J2062" i="9"/>
  <c r="J1977" i="9"/>
  <c r="J1339" i="9"/>
  <c r="BK1045" i="9"/>
  <c r="BK459" i="9"/>
  <c r="J231" i="8"/>
  <c r="J221" i="6"/>
  <c r="BK116" i="6"/>
  <c r="J1822" i="5"/>
  <c r="J1659" i="5"/>
  <c r="BK483" i="5"/>
  <c r="BK239" i="4"/>
  <c r="BK690" i="3"/>
  <c r="J202" i="2"/>
  <c r="BK104" i="21"/>
  <c r="J294" i="20"/>
  <c r="BK462" i="18"/>
  <c r="J127" i="18"/>
  <c r="J637" i="16"/>
  <c r="J1552" i="13"/>
  <c r="J1454" i="13"/>
  <c r="J1181" i="13"/>
  <c r="BK428" i="13"/>
  <c r="BK191" i="13"/>
  <c r="J273" i="12"/>
  <c r="J253" i="12"/>
  <c r="BK1602" i="11"/>
  <c r="J1201" i="11"/>
  <c r="J963" i="11"/>
  <c r="J569" i="11"/>
  <c r="BK134" i="11"/>
  <c r="BK1875" i="9"/>
  <c r="J1692" i="9"/>
  <c r="BK1477" i="9"/>
  <c r="J691" i="9"/>
  <c r="J436" i="9"/>
  <c r="BK195" i="9"/>
  <c r="BK150" i="8"/>
  <c r="J178" i="7"/>
  <c r="BK124" i="6"/>
  <c r="J1012" i="5"/>
  <c r="J662" i="5"/>
  <c r="BK259" i="5"/>
  <c r="BK307" i="4"/>
  <c r="BK241" i="4"/>
  <c r="J784" i="3"/>
  <c r="BK422" i="3"/>
  <c r="BK112" i="3"/>
  <c r="J113" i="21"/>
  <c r="J246" i="20"/>
  <c r="BK600" i="18"/>
  <c r="BK293" i="18"/>
  <c r="J596" i="16"/>
  <c r="J292" i="16"/>
  <c r="BK150" i="16"/>
  <c r="BK1094" i="13"/>
  <c r="BK806" i="13"/>
  <c r="BK275" i="13"/>
  <c r="J236" i="12"/>
  <c r="J1464" i="11"/>
  <c r="J890" i="11"/>
  <c r="BK633" i="11"/>
  <c r="J309" i="11"/>
  <c r="BK297" i="10"/>
  <c r="J105" i="10"/>
  <c r="BK1354" i="9"/>
  <c r="BK500" i="9"/>
  <c r="BK95" i="9"/>
  <c r="BK181" i="7"/>
  <c r="BK180" i="6"/>
  <c r="BK842" i="5"/>
  <c r="J683" i="5"/>
  <c r="BK144" i="5"/>
  <c r="J307" i="4"/>
  <c r="J251" i="4"/>
  <c r="J155" i="4"/>
  <c r="J974" i="3"/>
  <c r="J849" i="3"/>
  <c r="J445" i="3"/>
  <c r="BK196" i="3"/>
  <c r="BK154" i="2"/>
  <c r="J107" i="20"/>
  <c r="J604" i="18"/>
  <c r="BK441" i="18"/>
  <c r="BK211" i="18"/>
  <c r="BK399" i="16"/>
  <c r="J95" i="16"/>
  <c r="J1418" i="13"/>
  <c r="J1004" i="13"/>
  <c r="J447" i="13"/>
  <c r="J154" i="12"/>
  <c r="BK1491" i="11"/>
  <c r="BK1009" i="11"/>
  <c r="J681" i="11"/>
  <c r="BK275" i="11"/>
  <c r="BK122" i="11"/>
  <c r="BK144" i="10"/>
  <c r="J1513" i="9"/>
  <c r="BK575" i="9"/>
  <c r="BK224" i="9"/>
  <c r="BK205" i="7"/>
  <c r="BK232" i="6"/>
  <c r="J162" i="6"/>
  <c r="BK1889" i="5"/>
  <c r="BK1800" i="5"/>
  <c r="BK1257" i="5"/>
  <c r="BK605" i="5"/>
  <c r="BK391" i="5"/>
  <c r="J182" i="5"/>
  <c r="J248" i="4"/>
  <c r="BK186" i="4"/>
  <c r="BK789" i="3"/>
  <c r="J730" i="3"/>
  <c r="J382" i="20"/>
  <c r="J282" i="20"/>
  <c r="J197" i="20"/>
  <c r="J150" i="20"/>
  <c r="BK132" i="19"/>
  <c r="J692" i="18"/>
  <c r="J637" i="18"/>
  <c r="BK1418" i="13"/>
  <c r="BK1218" i="13"/>
  <c r="J1045" i="13"/>
  <c r="J770" i="13"/>
  <c r="J585" i="13"/>
  <c r="BK128" i="13"/>
  <c r="BK251" i="12"/>
  <c r="BK224" i="12"/>
  <c r="J115" i="12"/>
  <c r="J1673" i="11"/>
  <c r="J1439" i="11"/>
  <c r="BK1247" i="11"/>
  <c r="J1066" i="11"/>
  <c r="J733" i="11"/>
  <c r="BK573" i="11"/>
  <c r="BK370" i="11"/>
  <c r="J240" i="10"/>
  <c r="BK111" i="10"/>
  <c r="BK1790" i="9"/>
  <c r="J1551" i="9"/>
  <c r="BK782" i="9"/>
  <c r="BK587" i="9"/>
  <c r="J404" i="9"/>
  <c r="J132" i="9"/>
  <c r="BK179" i="7"/>
  <c r="BK142" i="6"/>
  <c r="J1896" i="5"/>
  <c r="BK1703" i="5"/>
  <c r="BK1513" i="5"/>
  <c r="BK1311" i="5"/>
  <c r="BK785" i="5"/>
  <c r="J530" i="5"/>
  <c r="J314" i="5"/>
  <c r="BK210" i="4"/>
  <c r="BK123" i="4"/>
  <c r="J676" i="3"/>
  <c r="J607" i="3"/>
  <c r="BK500" i="3"/>
  <c r="BK379" i="3"/>
  <c r="J290" i="3"/>
  <c r="BK183" i="2"/>
  <c r="BK394" i="20"/>
  <c r="BK369" i="20"/>
  <c r="J142" i="20"/>
  <c r="BK101" i="19"/>
  <c r="J332" i="18"/>
  <c r="J160" i="17"/>
  <c r="BK378" i="11"/>
  <c r="J138" i="11"/>
  <c r="J1114" i="9"/>
  <c r="J893" i="9"/>
  <c r="BK720" i="9"/>
  <c r="J388" i="9"/>
  <c r="BK261" i="9"/>
  <c r="J190" i="7"/>
  <c r="J216" i="6"/>
  <c r="J139" i="6"/>
  <c r="J1721" i="5"/>
  <c r="J1597" i="5"/>
  <c r="J1420" i="5"/>
  <c r="J1114" i="5"/>
  <c r="BK870" i="5"/>
  <c r="J793" i="5"/>
  <c r="J566" i="5"/>
  <c r="J538" i="5"/>
  <c r="J483" i="5"/>
  <c r="BK148" i="5"/>
  <c r="BK254" i="4"/>
  <c r="BK133" i="4"/>
  <c r="BK947" i="3"/>
  <c r="BK882" i="3"/>
  <c r="J799" i="3"/>
  <c r="BK530" i="3"/>
  <c r="J492" i="3"/>
  <c r="J255" i="3"/>
  <c r="J107" i="3"/>
  <c r="BK376" i="20"/>
  <c r="BK252" i="20"/>
  <c r="J158" i="20"/>
  <c r="J581" i="18"/>
  <c r="BK195" i="18"/>
  <c r="J612" i="16"/>
  <c r="BK333" i="16"/>
  <c r="BK179" i="16"/>
  <c r="J84" i="14"/>
  <c r="BK1489" i="13"/>
  <c r="BK1351" i="13"/>
  <c r="BK1028" i="13"/>
  <c r="J718" i="13"/>
  <c r="BK534" i="13"/>
  <c r="BK410" i="13"/>
  <c r="J128" i="13"/>
  <c r="J252" i="12"/>
  <c r="BK115" i="12"/>
  <c r="J1789" i="11"/>
  <c r="BK1516" i="11"/>
  <c r="BK857" i="11"/>
  <c r="BK158" i="10"/>
  <c r="J1742" i="9"/>
  <c r="J1011" i="9"/>
  <c r="BK790" i="9"/>
  <c r="BK691" i="9"/>
  <c r="BK415" i="9"/>
  <c r="BK136" i="9"/>
  <c r="J202" i="7"/>
  <c r="BK222" i="6"/>
  <c r="BK1642" i="5"/>
  <c r="J1534" i="5"/>
  <c r="BK1114" i="5"/>
  <c r="BK797" i="5"/>
  <c r="J639" i="5"/>
  <c r="BK355" i="5"/>
  <c r="BK313" i="4"/>
  <c r="BK194" i="4"/>
  <c r="BK820" i="3"/>
  <c r="BK715" i="3"/>
  <c r="J553" i="3"/>
  <c r="AS64" i="1"/>
  <c r="J670" i="18"/>
  <c r="J425" i="18"/>
  <c r="BK182" i="18"/>
  <c r="J98" i="18"/>
  <c r="BK154" i="17"/>
  <c r="BK386" i="16"/>
  <c r="BK1655" i="13"/>
  <c r="J1614" i="13"/>
  <c r="J1434" i="13"/>
  <c r="J1324" i="13"/>
  <c r="J901" i="13"/>
  <c r="J656" i="13"/>
  <c r="BK514" i="13"/>
  <c r="BK215" i="13"/>
  <c r="J133" i="12"/>
  <c r="J1812" i="11"/>
  <c r="J1566" i="11"/>
  <c r="J991" i="11"/>
  <c r="BK745" i="11"/>
  <c r="BK565" i="11"/>
  <c r="BK266" i="11"/>
  <c r="J287" i="10"/>
  <c r="BK2058" i="9"/>
  <c r="BK1986" i="9"/>
  <c r="J1886" i="9"/>
  <c r="BK1762" i="9"/>
  <c r="BK200" i="7"/>
  <c r="BK109" i="7"/>
  <c r="BK201" i="6"/>
  <c r="BK1721" i="5"/>
  <c r="J1667" i="5"/>
  <c r="J1571" i="5"/>
  <c r="J196" i="2"/>
  <c r="BK90" i="2"/>
  <c r="BK176" i="17"/>
  <c r="BK138" i="17"/>
  <c r="BK128" i="16"/>
  <c r="BK1674" i="13"/>
  <c r="J1650" i="13"/>
  <c r="BK1597" i="13"/>
  <c r="BK1500" i="13"/>
  <c r="J1384" i="13"/>
  <c r="J989" i="13"/>
  <c r="BK749" i="13"/>
  <c r="J636" i="13"/>
  <c r="J388" i="13"/>
  <c r="J191" i="13"/>
  <c r="BK268" i="12"/>
  <c r="J150" i="12"/>
  <c r="J1582" i="11"/>
  <c r="J1416" i="11"/>
  <c r="J998" i="11"/>
  <c r="J794" i="11"/>
  <c r="BK662" i="11"/>
  <c r="BK459" i="11"/>
  <c r="J142" i="11"/>
  <c r="BK290" i="10"/>
  <c r="BK203" i="10"/>
  <c r="J2058" i="9"/>
  <c r="J2014" i="9"/>
  <c r="J1935" i="9"/>
  <c r="J1794" i="9"/>
  <c r="J1723" i="9"/>
  <c r="BK1671" i="9"/>
  <c r="BK1470" i="9"/>
  <c r="J766" i="9"/>
  <c r="J638" i="9"/>
  <c r="J359" i="9"/>
  <c r="J239" i="8"/>
  <c r="BK182" i="8"/>
  <c r="J150" i="7"/>
  <c r="J101" i="7"/>
  <c r="BK149" i="6"/>
  <c r="BK1968" i="5"/>
  <c r="BK1861" i="5"/>
  <c r="J1602" i="5"/>
  <c r="J1118" i="5"/>
  <c r="J842" i="5"/>
  <c r="J355" i="5"/>
  <c r="J277" i="4"/>
  <c r="BK943" i="3"/>
  <c r="J854" i="3"/>
  <c r="J593" i="3"/>
  <c r="J191" i="3"/>
  <c r="J90" i="2"/>
  <c r="BK150" i="21"/>
  <c r="BK292" i="20"/>
  <c r="J189" i="20"/>
  <c r="BK613" i="18"/>
  <c r="BK395" i="18"/>
  <c r="J300" i="18"/>
  <c r="BK102" i="18"/>
  <c r="BK692" i="16"/>
  <c r="BK509" i="16"/>
  <c r="J1442" i="13"/>
  <c r="BK1209" i="13"/>
  <c r="BK781" i="13"/>
  <c r="BK382" i="13"/>
  <c r="BK198" i="12"/>
  <c r="J1865" i="11"/>
  <c r="BK1749" i="11"/>
  <c r="BK1506" i="11"/>
  <c r="BK673" i="11"/>
  <c r="J275" i="11"/>
  <c r="BK91" i="11"/>
  <c r="J268" i="10"/>
  <c r="J173" i="10"/>
  <c r="J1732" i="9"/>
  <c r="BK1551" i="9"/>
  <c r="BK1221" i="9"/>
  <c r="BK786" i="9"/>
  <c r="BK583" i="9"/>
  <c r="J424" i="9"/>
  <c r="J195" i="9"/>
  <c r="J154" i="8"/>
  <c r="BK1647" i="5"/>
  <c r="J1244" i="5"/>
  <c r="BK925" i="5"/>
  <c r="J423" i="5"/>
  <c r="J265" i="4"/>
  <c r="J159" i="4"/>
  <c r="J781" i="3"/>
  <c r="BK430" i="3"/>
  <c r="BK150" i="3"/>
  <c r="BK175" i="2"/>
  <c r="J132" i="21"/>
  <c r="J142" i="19"/>
  <c r="J661" i="18"/>
  <c r="J408" i="16"/>
  <c r="BK1650" i="13"/>
  <c r="J1410" i="13"/>
  <c r="BK1013" i="13"/>
  <c r="J836" i="13"/>
  <c r="J530" i="13"/>
  <c r="BK251" i="13"/>
  <c r="J245" i="12"/>
  <c r="BK1715" i="11"/>
  <c r="BK1439" i="11"/>
  <c r="BK689" i="11"/>
  <c r="J366" i="11"/>
  <c r="J181" i="10"/>
  <c r="BK2054" i="9"/>
  <c r="BK1645" i="9"/>
  <c r="J980" i="9"/>
  <c r="J591" i="9"/>
  <c r="J128" i="9"/>
  <c r="J232" i="6"/>
  <c r="BK1667" i="5"/>
  <c r="J1586" i="5"/>
  <c r="BK1095" i="5"/>
  <c r="J349" i="3"/>
  <c r="J207" i="2"/>
  <c r="J143" i="21"/>
  <c r="J91" i="21"/>
  <c r="BK294" i="20"/>
  <c r="J263" i="16"/>
  <c r="J1318" i="13"/>
  <c r="BK985" i="13"/>
  <c r="J578" i="13"/>
  <c r="J227" i="13"/>
  <c r="BK1594" i="11"/>
  <c r="J1085" i="11"/>
  <c r="J648" i="11"/>
  <c r="J345" i="11"/>
  <c r="BK274" i="10"/>
  <c r="J129" i="10"/>
  <c r="BK1660" i="9"/>
  <c r="J829" i="9"/>
  <c r="J728" i="9"/>
  <c r="J630" i="9"/>
  <c r="BK392" i="9"/>
  <c r="J236" i="8"/>
  <c r="J141" i="8"/>
  <c r="J210" i="6"/>
  <c r="BK1177" i="5"/>
  <c r="BK951" i="5"/>
  <c r="J605" i="5"/>
  <c r="BK283" i="4"/>
  <c r="BK951" i="3"/>
  <c r="BK854" i="3"/>
  <c r="J476" i="3"/>
  <c r="J231" i="3"/>
  <c r="J130" i="21"/>
  <c r="BK357" i="20"/>
  <c r="BK132" i="20"/>
  <c r="J505" i="18"/>
  <c r="J239" i="18"/>
  <c r="J617" i="16"/>
  <c r="BK292" i="16"/>
  <c r="BK103" i="16"/>
  <c r="BK1387" i="13"/>
  <c r="BK1273" i="13"/>
  <c r="BK964" i="13"/>
  <c r="BK393" i="13"/>
  <c r="J132" i="13"/>
  <c r="J1695" i="11"/>
  <c r="BK1541" i="11"/>
  <c r="J1005" i="11"/>
  <c r="J729" i="11"/>
  <c r="J179" i="11"/>
  <c r="J223" i="10"/>
  <c r="J2002" i="9"/>
  <c r="J1897" i="9"/>
  <c r="BK1712" i="9"/>
  <c r="BK980" i="9"/>
  <c r="BK277" i="9"/>
  <c r="J202" i="8"/>
  <c r="J233" i="6"/>
  <c r="BK153" i="6"/>
  <c r="BK1934" i="5"/>
  <c r="BK1857" i="5"/>
  <c r="J1683" i="5"/>
  <c r="J1194" i="5"/>
  <c r="BK932" i="5"/>
  <c r="J318" i="5"/>
  <c r="BK107" i="4"/>
  <c r="BK512" i="3"/>
  <c r="J239" i="3"/>
  <c r="BK167" i="2"/>
  <c r="J338" i="20"/>
  <c r="BK592" i="18"/>
  <c r="J200" i="18"/>
  <c r="J102" i="18"/>
  <c r="J112" i="17"/>
  <c r="J587" i="16"/>
  <c r="J1462" i="13"/>
  <c r="BK1300" i="13"/>
  <c r="BK656" i="13"/>
  <c r="J370" i="13"/>
  <c r="BK260" i="12"/>
  <c r="BK252" i="12"/>
  <c r="BK1524" i="11"/>
  <c r="J1266" i="11"/>
  <c r="BK725" i="11"/>
  <c r="BK381" i="11"/>
  <c r="J253" i="10"/>
  <c r="J149" i="10"/>
  <c r="J1833" i="9"/>
  <c r="BK1649" i="9"/>
  <c r="J1390" i="9"/>
  <c r="J672" i="9"/>
  <c r="BK432" i="9"/>
  <c r="J155" i="9"/>
  <c r="J211" i="8"/>
  <c r="BK186" i="7"/>
  <c r="J142" i="6"/>
  <c r="J1005" i="5"/>
  <c r="J457" i="5"/>
  <c r="BK136" i="5"/>
  <c r="J253" i="4"/>
  <c r="J182" i="4"/>
  <c r="BK607" i="3"/>
  <c r="BK164" i="2"/>
  <c r="BK96" i="21"/>
  <c r="BK324" i="20"/>
  <c r="J565" i="18"/>
  <c r="J409" i="18"/>
  <c r="BK139" i="18"/>
  <c r="BK505" i="16"/>
  <c r="J272" i="16"/>
  <c r="BK208" i="16"/>
  <c r="J1450" i="13"/>
  <c r="BK1041" i="13"/>
  <c r="BK686" i="13"/>
  <c r="J111" i="12"/>
  <c r="J1521" i="11"/>
  <c r="J1247" i="11"/>
  <c r="J819" i="11"/>
  <c r="J532" i="11"/>
  <c r="BK350" i="11"/>
  <c r="J162" i="11"/>
  <c r="J238" i="10"/>
  <c r="J1663" i="9"/>
  <c r="BK1480" i="9"/>
  <c r="J396" i="9"/>
  <c r="J164" i="8"/>
  <c r="BK177" i="7"/>
  <c r="J1691" i="5"/>
  <c r="BK629" i="5"/>
  <c r="J127" i="5"/>
  <c r="BK261" i="4"/>
  <c r="J135" i="4"/>
  <c r="BK886" i="3"/>
  <c r="J452" i="3"/>
  <c r="J155" i="3"/>
  <c r="J134" i="2"/>
  <c r="J343" i="20"/>
  <c r="BK162" i="20"/>
  <c r="J112" i="19"/>
  <c r="BK493" i="18"/>
  <c r="BK200" i="18"/>
  <c r="BK526" i="16"/>
  <c r="J160" i="16"/>
  <c r="BK1467" i="13"/>
  <c r="J806" i="13"/>
  <c r="J648" i="13"/>
  <c r="BK227" i="13"/>
  <c r="BK235" i="12"/>
  <c r="BK188" i="12"/>
  <c r="J1798" i="11"/>
  <c r="J1449" i="11"/>
  <c r="J1047" i="11"/>
  <c r="J883" i="11"/>
  <c r="BK677" i="11"/>
  <c r="J244" i="11"/>
  <c r="J309" i="10"/>
  <c r="J148" i="10"/>
  <c r="J1806" i="9"/>
  <c r="J919" i="9"/>
  <c r="BK638" i="9"/>
  <c r="J285" i="9"/>
  <c r="J91" i="9"/>
  <c r="BK173" i="7"/>
  <c r="J211" i="6"/>
  <c r="BK1981" i="5"/>
  <c r="J1873" i="5"/>
  <c r="BK1787" i="5"/>
  <c r="BK793" i="5"/>
  <c r="BK591" i="5"/>
  <c r="BK423" i="5"/>
  <c r="BK265" i="4"/>
  <c r="BK161" i="4"/>
  <c r="J772" i="3"/>
  <c r="BK354" i="20"/>
  <c r="BK256" i="20"/>
  <c r="J145" i="20"/>
  <c r="BK736" i="18"/>
  <c r="BK661" i="18"/>
  <c r="BK1330" i="13"/>
  <c r="J1174" i="13"/>
  <c r="J844" i="13"/>
  <c r="J251" i="13"/>
  <c r="BK230" i="12"/>
  <c r="BK111" i="12"/>
  <c r="BK1582" i="11"/>
  <c r="BK1141" i="11"/>
  <c r="BK721" i="11"/>
  <c r="J438" i="11"/>
  <c r="J206" i="11"/>
  <c r="BK244" i="10"/>
  <c r="BK139" i="10"/>
  <c r="BK1794" i="9"/>
  <c r="BK1528" i="9"/>
  <c r="J1091" i="9"/>
  <c r="BK612" i="9"/>
  <c r="BK388" i="9"/>
  <c r="BK155" i="9"/>
  <c r="J197" i="6"/>
  <c r="BK1903" i="5"/>
  <c r="J1787" i="5"/>
  <c r="J1496" i="5"/>
  <c r="J883" i="5"/>
  <c r="J583" i="5"/>
  <c r="BK140" i="5"/>
  <c r="J206" i="4"/>
  <c r="J802" i="3"/>
  <c r="BK625" i="3"/>
  <c r="J468" i="3"/>
  <c r="BK235" i="3"/>
  <c r="J130" i="2"/>
  <c r="J389" i="20"/>
  <c r="J324" i="20"/>
  <c r="J124" i="19"/>
  <c r="BK271" i="18"/>
  <c r="BK410" i="11"/>
  <c r="BK206" i="11"/>
  <c r="J1003" i="9"/>
  <c r="BK802" i="9"/>
  <c r="BK311" i="9"/>
  <c r="J195" i="7"/>
  <c r="BK177" i="6"/>
  <c r="J1687" i="5"/>
  <c r="J1446" i="5"/>
  <c r="J921" i="5"/>
  <c r="J753" i="5"/>
  <c r="J534" i="5"/>
  <c r="J295" i="4"/>
  <c r="BK157" i="4"/>
  <c r="J969" i="3"/>
  <c r="BK859" i="3"/>
  <c r="BK676" i="3"/>
  <c r="BK468" i="3"/>
  <c r="BK136" i="3"/>
  <c r="J351" i="20"/>
  <c r="BK181" i="20"/>
  <c r="J108" i="19"/>
  <c r="J122" i="17"/>
  <c r="BK439" i="16"/>
  <c r="BK145" i="16"/>
  <c r="J1356" i="13"/>
  <c r="BK905" i="13"/>
  <c r="J640" i="13"/>
  <c r="BK282" i="12"/>
  <c r="J248" i="12"/>
  <c r="BK1861" i="11"/>
  <c r="BK1453" i="11"/>
  <c r="J100" i="10"/>
  <c r="BK1114" i="9"/>
  <c r="J844" i="9"/>
  <c r="BK524" i="9"/>
  <c r="J150" i="9"/>
  <c r="BK193" i="7"/>
  <c r="BK130" i="6"/>
  <c r="J1530" i="5"/>
  <c r="J809" i="5"/>
  <c r="BK687" i="5"/>
  <c r="BK199" i="5"/>
  <c r="BK277" i="4"/>
  <c r="J760" i="3"/>
  <c r="BK480" i="3"/>
  <c r="AS56" i="1"/>
  <c r="BK728" i="18"/>
  <c r="BK637" i="18"/>
  <c r="BK311" i="18"/>
  <c r="J135" i="18"/>
  <c r="BK109" i="17"/>
  <c r="BK120" i="16"/>
  <c r="J1438" i="13"/>
  <c r="BK844" i="13"/>
  <c r="J518" i="13"/>
  <c r="BK158" i="12"/>
  <c r="BK1768" i="11"/>
  <c r="BK959" i="11"/>
  <c r="J696" i="11"/>
  <c r="BK170" i="10"/>
  <c r="BK1935" i="9"/>
  <c r="J154" i="7"/>
  <c r="BK211" i="6"/>
  <c r="J1695" i="5"/>
  <c r="BK1496" i="5"/>
  <c r="J951" i="5"/>
  <c r="J647" i="5"/>
  <c r="J370" i="5"/>
  <c r="J146" i="4"/>
  <c r="BK749" i="3"/>
  <c r="BK643" i="3"/>
  <c r="J515" i="3"/>
  <c r="J433" i="3"/>
  <c r="J243" i="3"/>
  <c r="BK99" i="3"/>
  <c r="BK229" i="18"/>
  <c r="BK99" i="16"/>
  <c r="BK1665" i="13"/>
  <c r="J1618" i="13"/>
  <c r="J1530" i="13"/>
  <c r="BK1200" i="13"/>
  <c r="J663" i="13"/>
  <c r="J567" i="13"/>
  <c r="BK160" i="13"/>
  <c r="BK204" i="12"/>
  <c r="BK1700" i="11"/>
  <c r="BK1313" i="11"/>
  <c r="BK915" i="11"/>
  <c r="J725" i="11"/>
  <c r="J481" i="11"/>
  <c r="J126" i="11"/>
  <c r="J274" i="10"/>
  <c r="BK148" i="10"/>
  <c r="BK2024" i="9"/>
  <c r="BK1897" i="9"/>
  <c r="BK1684" i="9"/>
  <c r="BK806" i="9"/>
  <c r="BK410" i="9"/>
  <c r="J337" i="9"/>
  <c r="BK103" i="9"/>
  <c r="BK230" i="8"/>
  <c r="BK145" i="7"/>
  <c r="BK207" i="6"/>
  <c r="J116" i="6"/>
  <c r="J1903" i="5"/>
  <c r="J1768" i="5"/>
  <c r="BK1122" i="5"/>
  <c r="BK703" i="5"/>
  <c r="J276" i="5"/>
  <c r="BK955" i="3"/>
  <c r="BK849" i="3"/>
  <c r="BK504" i="3"/>
  <c r="BK139" i="2"/>
  <c r="BK135" i="18"/>
  <c r="BK656" i="16"/>
  <c r="J368" i="16"/>
  <c r="J1593" i="13"/>
  <c r="BK1231" i="13"/>
  <c r="BK1045" i="13"/>
  <c r="BK622" i="13"/>
  <c r="BK308" i="13"/>
  <c r="J225" i="12"/>
  <c r="BK125" i="12"/>
  <c r="J1831" i="11"/>
  <c r="J1764" i="11"/>
  <c r="J1554" i="11"/>
  <c r="BK1475" i="11"/>
  <c r="J967" i="11"/>
  <c r="BK669" i="11"/>
  <c r="J528" i="11"/>
  <c r="J394" i="11"/>
  <c r="BK147" i="11"/>
  <c r="J290" i="10"/>
  <c r="BK253" i="10"/>
  <c r="BK233" i="10"/>
  <c r="BK1854" i="9"/>
  <c r="J1671" i="9"/>
  <c r="BK1339" i="9"/>
  <c r="J1225" i="9"/>
  <c r="J915" i="9"/>
  <c r="J634" i="9"/>
  <c r="J463" i="9"/>
  <c r="BK281" i="9"/>
  <c r="J213" i="9"/>
  <c r="BK221" i="8"/>
  <c r="J150" i="8"/>
  <c r="J181" i="7"/>
  <c r="J1632" i="5"/>
  <c r="J1562" i="5"/>
  <c r="BK1057" i="5"/>
  <c r="BK904" i="5"/>
  <c r="J658" i="5"/>
  <c r="BK253" i="4"/>
  <c r="BK206" i="4"/>
  <c r="J107" i="4"/>
  <c r="J726" i="3"/>
  <c r="BK445" i="3"/>
  <c r="J344" i="3"/>
  <c r="BK155" i="3"/>
  <c r="J193" i="2"/>
  <c r="BK150" i="2"/>
  <c r="J150" i="21"/>
  <c r="J166" i="20"/>
  <c r="BK95" i="19"/>
  <c r="BK629" i="18"/>
  <c r="J386" i="16"/>
  <c r="J1683" i="13"/>
  <c r="J1622" i="13"/>
  <c r="J1426" i="13"/>
  <c r="BK1381" i="13"/>
  <c r="J1209" i="13"/>
  <c r="J886" i="13"/>
  <c r="BK718" i="13"/>
  <c r="J486" i="13"/>
  <c r="J279" i="13"/>
  <c r="BK273" i="12"/>
  <c r="BK225" i="12"/>
  <c r="J1711" i="11"/>
  <c r="J1491" i="11"/>
  <c r="BK1401" i="11"/>
  <c r="BK1117" i="11"/>
  <c r="J662" i="11"/>
  <c r="J378" i="11"/>
  <c r="J263" i="10"/>
  <c r="J135" i="10"/>
  <c r="J1969" i="9"/>
  <c r="J1697" i="9"/>
  <c r="BK1513" i="9"/>
  <c r="BK1091" i="9"/>
  <c r="BK736" i="9"/>
  <c r="J428" i="9"/>
  <c r="BK128" i="9"/>
  <c r="BK111" i="8"/>
  <c r="BK1691" i="5"/>
  <c r="J1581" i="5"/>
  <c r="BK1315" i="5"/>
  <c r="BK600" i="3"/>
  <c r="J399" i="3"/>
  <c r="BK204" i="3"/>
  <c r="J106" i="2"/>
  <c r="BK141" i="21"/>
  <c r="J99" i="21"/>
  <c r="J354" i="20"/>
  <c r="BK719" i="16"/>
  <c r="BK622" i="16"/>
  <c r="J241" i="16"/>
  <c r="BK1552" i="13"/>
  <c r="J1218" i="13"/>
  <c r="J1049" i="13"/>
  <c r="BK596" i="13"/>
  <c r="BK279" i="13"/>
  <c r="J228" i="12"/>
  <c r="J1536" i="11"/>
  <c r="J1313" i="11"/>
  <c r="J823" i="11"/>
  <c r="J560" i="11"/>
  <c r="J292" i="11"/>
  <c r="J229" i="10"/>
  <c r="J157" i="10"/>
  <c r="BK1782" i="9"/>
  <c r="J1717" i="9"/>
  <c r="J1248" i="9"/>
  <c r="J794" i="9"/>
  <c r="J720" i="9"/>
  <c r="BK616" i="9"/>
  <c r="J273" i="9"/>
  <c r="J243" i="8"/>
  <c r="BK215" i="8"/>
  <c r="BK226" i="6"/>
  <c r="J1647" i="5"/>
  <c r="BK1194" i="5"/>
  <c r="J1001" i="5"/>
  <c r="BK662" i="5"/>
  <c r="J418" i="5"/>
  <c r="BK343" i="5"/>
  <c r="J239" i="4"/>
  <c r="J947" i="3"/>
  <c r="J886" i="3"/>
  <c r="J565" i="3"/>
  <c r="J440" i="3"/>
  <c r="BK339" i="3"/>
  <c r="J160" i="3"/>
  <c r="J137" i="21"/>
  <c r="J119" i="21"/>
  <c r="J230" i="20"/>
  <c r="BK137" i="20"/>
  <c r="BK604" i="18"/>
  <c r="BK367" i="18"/>
  <c r="J106" i="18"/>
  <c r="BK105" i="17"/>
  <c r="BK483" i="16"/>
  <c r="BK231" i="16"/>
  <c r="J107" i="16"/>
  <c r="BK1450" i="13"/>
  <c r="J677" i="11"/>
  <c r="J402" i="11"/>
  <c r="J259" i="10"/>
  <c r="J158" i="10"/>
  <c r="J2054" i="9"/>
  <c r="J1962" i="9"/>
  <c r="BK1822" i="9"/>
  <c r="J1168" i="9"/>
  <c r="BK668" i="9"/>
  <c r="J347" i="9"/>
  <c r="BK243" i="8"/>
  <c r="J206" i="8"/>
  <c r="BK158" i="7"/>
  <c r="J167" i="6"/>
  <c r="BK131" i="6"/>
  <c r="J95" i="6"/>
  <c r="J1877" i="5"/>
  <c r="J1757" i="5"/>
  <c r="BK1671" i="5"/>
  <c r="J1261" i="5"/>
  <c r="BK1016" i="5"/>
  <c r="BK579" i="5"/>
  <c r="J148" i="5"/>
  <c r="BK179" i="4"/>
  <c r="BK730" i="3"/>
  <c r="BK639" i="3"/>
  <c r="J488" i="3"/>
  <c r="J215" i="3"/>
  <c r="BK142" i="2"/>
  <c r="J106" i="21"/>
  <c r="BK355" i="20"/>
  <c r="J264" i="20"/>
  <c r="BK128" i="20"/>
  <c r="BK565" i="18"/>
  <c r="J395" i="18"/>
  <c r="BK246" i="18"/>
  <c r="BK126" i="17"/>
  <c r="J692" i="16"/>
  <c r="BK199" i="16"/>
  <c r="BK1356" i="13"/>
  <c r="J810" i="13"/>
  <c r="J410" i="13"/>
  <c r="J184" i="12"/>
  <c r="J1817" i="11"/>
  <c r="BK1737" i="11"/>
  <c r="BK1299" i="11"/>
  <c r="J761" i="11"/>
  <c r="J433" i="11"/>
  <c r="J105" i="11"/>
  <c r="J280" i="10"/>
  <c r="J234" i="10"/>
  <c r="J1798" i="9"/>
  <c r="BK1367" i="9"/>
  <c r="BK1041" i="9"/>
  <c r="BK595" i="9"/>
  <c r="BK347" i="9"/>
  <c r="BK236" i="8"/>
  <c r="J133" i="8"/>
  <c r="J1637" i="5"/>
  <c r="BK1386" i="5"/>
  <c r="J1053" i="5"/>
  <c r="BK777" i="5"/>
  <c r="J259" i="5"/>
  <c r="BK237" i="4"/>
  <c r="J110" i="4"/>
  <c r="BK658" i="3"/>
  <c r="BK384" i="3"/>
  <c r="BK227" i="3"/>
  <c r="J171" i="21"/>
  <c r="J109" i="21"/>
  <c r="J718" i="18"/>
  <c r="BK332" i="18"/>
  <c r="BK522" i="16"/>
  <c r="J1660" i="13"/>
  <c r="BK1548" i="13"/>
  <c r="J1401" i="13"/>
  <c r="J1248" i="13"/>
  <c r="J882" i="13"/>
  <c r="BK538" i="13"/>
  <c r="BK299" i="13"/>
  <c r="J99" i="13"/>
  <c r="J226" i="12"/>
  <c r="BK1622" i="11"/>
  <c r="BK1416" i="11"/>
  <c r="BK967" i="11"/>
  <c r="J633" i="11"/>
  <c r="BK238" i="10"/>
  <c r="J120" i="10"/>
  <c r="BK1732" i="9"/>
  <c r="J1528" i="9"/>
  <c r="J878" i="9"/>
  <c r="BK477" i="9"/>
  <c r="J112" i="9"/>
  <c r="BK220" i="6"/>
  <c r="J1622" i="5"/>
  <c r="BK1539" i="5"/>
  <c r="J561" i="3"/>
  <c r="J200" i="3"/>
  <c r="BK164" i="21"/>
  <c r="J93" i="21"/>
  <c r="BK351" i="20"/>
  <c r="BK171" i="17"/>
  <c r="BK326" i="16"/>
  <c r="J99" i="16"/>
  <c r="BK1157" i="13"/>
  <c r="J615" i="13"/>
  <c r="BK175" i="13"/>
  <c r="BK1558" i="11"/>
  <c r="BK1470" i="11"/>
  <c r="J879" i="11"/>
  <c r="J358" i="11"/>
  <c r="BK263" i="10"/>
  <c r="BK1786" i="9"/>
  <c r="J1137" i="9"/>
  <c r="J778" i="9"/>
  <c r="J447" i="9"/>
  <c r="J145" i="9"/>
  <c r="BK224" i="8"/>
  <c r="BK231" i="6"/>
  <c r="BK1364" i="5"/>
  <c r="BK805" i="5"/>
  <c r="J414" i="5"/>
  <c r="BK279" i="4"/>
  <c r="BK927" i="3"/>
  <c r="BK561" i="3"/>
  <c r="J480" i="3"/>
  <c r="BK247" i="3"/>
  <c r="J141" i="21"/>
  <c r="BK372" i="20"/>
  <c r="J163" i="20"/>
  <c r="BK124" i="19"/>
  <c r="BK425" i="18"/>
  <c r="BK173" i="17"/>
  <c r="J395" i="16"/>
  <c r="BK124" i="16"/>
  <c r="BK1426" i="13"/>
  <c r="J1188" i="13"/>
  <c r="BK981" i="13"/>
  <c r="J710" i="13"/>
  <c r="BK571" i="13"/>
  <c r="BK203" i="13"/>
  <c r="BK1650" i="11"/>
  <c r="J1430" i="11"/>
  <c r="BK794" i="11"/>
  <c r="J556" i="11"/>
  <c r="BK384" i="11"/>
  <c r="J108" i="10"/>
  <c r="BK1950" i="9"/>
  <c r="BK1183" i="9"/>
  <c r="BK630" i="9"/>
  <c r="BK235" i="9"/>
  <c r="BK211" i="8"/>
  <c r="BK137" i="7"/>
  <c r="J134" i="6"/>
  <c r="BK1930" i="5"/>
  <c r="BK1805" i="5"/>
  <c r="BK1559" i="5"/>
  <c r="J1177" i="5"/>
  <c r="BK695" i="5"/>
  <c r="J199" i="5"/>
  <c r="BK139" i="4"/>
  <c r="BK538" i="3"/>
  <c r="BK160" i="3"/>
  <c r="BK99" i="21"/>
  <c r="J292" i="20"/>
  <c r="J557" i="18"/>
  <c r="J195" i="18"/>
  <c r="BK134" i="17"/>
  <c r="BK600" i="16"/>
  <c r="BK1410" i="13"/>
  <c r="BK901" i="13"/>
  <c r="BK648" i="13"/>
  <c r="J203" i="13"/>
  <c r="J264" i="12"/>
  <c r="BK1637" i="11"/>
  <c r="BK1464" i="11"/>
  <c r="BK998" i="11"/>
  <c r="J573" i="11"/>
  <c r="J114" i="11"/>
  <c r="BK211" i="10"/>
  <c r="J1702" i="9"/>
  <c r="J1440" i="9"/>
  <c r="J712" i="9"/>
  <c r="BK599" i="9"/>
  <c r="BK473" i="9"/>
  <c r="J257" i="9"/>
  <c r="J216" i="8"/>
  <c r="BK137" i="8"/>
  <c r="J149" i="6"/>
  <c r="J1219" i="5"/>
  <c r="BK921" i="5"/>
  <c r="J558" i="5"/>
  <c r="BK165" i="5"/>
  <c r="J279" i="4"/>
  <c r="J237" i="4"/>
  <c r="J611" i="3"/>
  <c r="BK223" i="3"/>
  <c r="BK117" i="21"/>
  <c r="J154" i="20"/>
  <c r="J539" i="18"/>
  <c r="BK164" i="17"/>
  <c r="J333" i="16"/>
  <c r="J219" i="16"/>
  <c r="BK107" i="16"/>
  <c r="J1231" i="13"/>
  <c r="J893" i="13"/>
  <c r="BK388" i="13"/>
  <c r="J1700" i="11"/>
  <c r="BK1449" i="11"/>
  <c r="J959" i="11"/>
  <c r="BK761" i="11"/>
  <c r="BK500" i="11"/>
  <c r="BK292" i="11"/>
  <c r="J269" i="10"/>
  <c r="J239" i="10"/>
  <c r="J1660" i="9"/>
  <c r="J1141" i="9"/>
  <c r="BK705" i="9"/>
  <c r="BK273" i="9"/>
  <c r="J224" i="8"/>
  <c r="J166" i="7"/>
  <c r="BK1695" i="5"/>
  <c r="J757" i="5"/>
  <c r="J587" i="5"/>
  <c r="J300" i="5"/>
  <c r="J311" i="4"/>
  <c r="J210" i="4"/>
  <c r="BK962" i="3"/>
  <c r="J654" i="3"/>
  <c r="BK344" i="3"/>
  <c r="J136" i="3"/>
  <c r="AS59" i="1"/>
  <c r="J548" i="18"/>
  <c r="BK239" i="18"/>
  <c r="J130" i="17"/>
  <c r="J183" i="16"/>
  <c r="BK84" i="14"/>
  <c r="J1227" i="13"/>
  <c r="J726" i="13"/>
  <c r="BK526" i="13"/>
  <c r="BK248" i="12"/>
  <c r="J1857" i="11"/>
  <c r="BK1745" i="11"/>
  <c r="BK1348" i="11"/>
  <c r="BK978" i="11"/>
  <c r="J769" i="11"/>
  <c r="J381" i="11"/>
  <c r="J134" i="11"/>
  <c r="J139" i="10"/>
  <c r="BK1630" i="9"/>
  <c r="BK844" i="9"/>
  <c r="BK454" i="9"/>
  <c r="BK226" i="8"/>
  <c r="J198" i="7"/>
  <c r="BK216" i="6"/>
  <c r="J1976" i="5"/>
  <c r="BK1822" i="5"/>
  <c r="J1738" i="5"/>
  <c r="J654" i="5"/>
  <c r="J550" i="5"/>
  <c r="BK331" i="5"/>
  <c r="BK244" i="4"/>
  <c r="BK784" i="3"/>
  <c r="BK389" i="20"/>
  <c r="BK293" i="20"/>
  <c r="BK174" i="20"/>
  <c r="J116" i="19"/>
  <c r="BK679" i="18"/>
  <c r="J1543" i="13"/>
  <c r="BK1314" i="13"/>
  <c r="BK989" i="13"/>
  <c r="J694" i="13"/>
  <c r="BK136" i="13"/>
  <c r="J235" i="12"/>
  <c r="BK175" i="12"/>
  <c r="J1726" i="11"/>
  <c r="J1680" i="11"/>
  <c r="BK1578" i="11"/>
  <c r="J1197" i="11"/>
  <c r="BK765" i="11"/>
  <c r="J577" i="11"/>
  <c r="J406" i="11"/>
  <c r="J288" i="10"/>
  <c r="BK218" i="10"/>
  <c r="BK1802" i="9"/>
  <c r="BK1611" i="9"/>
  <c r="J1145" i="9"/>
  <c r="J683" i="9"/>
  <c r="J269" i="9"/>
  <c r="J109" i="7"/>
  <c r="J1783" i="5"/>
  <c r="BK1554" i="5"/>
  <c r="J1020" i="5"/>
  <c r="J703" i="5"/>
  <c r="BK351" i="5"/>
  <c r="BK215" i="4"/>
  <c r="J103" i="4"/>
  <c r="BK654" i="3"/>
  <c r="BK577" i="3"/>
  <c r="BK472" i="3"/>
  <c r="BK310" i="3"/>
  <c r="BK196" i="2"/>
  <c r="J391" i="20"/>
  <c r="BK338" i="20"/>
  <c r="J530" i="18"/>
  <c r="BK234" i="18"/>
  <c r="J374" i="11"/>
  <c r="BK130" i="11"/>
  <c r="J1041" i="9"/>
  <c r="J806" i="9"/>
  <c r="BK547" i="9"/>
  <c r="J235" i="9"/>
  <c r="J226" i="6"/>
  <c r="J120" i="6"/>
  <c r="BK1534" i="5"/>
  <c r="J1311" i="5"/>
  <c r="J863" i="5"/>
  <c r="BK749" i="5"/>
  <c r="BK550" i="5"/>
  <c r="J347" i="5"/>
  <c r="BK221" i="4"/>
  <c r="BK113" i="4"/>
  <c r="BK939" i="3"/>
  <c r="J864" i="3"/>
  <c r="BK772" i="3"/>
  <c r="J227" i="3"/>
  <c r="BK171" i="2"/>
  <c r="J315" i="20"/>
  <c r="BK206" i="20"/>
  <c r="BK621" i="18"/>
  <c r="J339" i="18"/>
  <c r="J95" i="17"/>
  <c r="J208" i="16"/>
  <c r="J1585" i="13"/>
  <c r="BK1305" i="13"/>
  <c r="J828" i="13"/>
  <c r="J629" i="13"/>
  <c r="J378" i="13"/>
  <c r="BK250" i="12"/>
  <c r="J1805" i="11"/>
  <c r="BK1680" i="11"/>
  <c r="J1348" i="11"/>
  <c r="J1786" i="9"/>
  <c r="BK1068" i="9"/>
  <c r="J762" i="9"/>
  <c r="BK420" i="9"/>
  <c r="BK145" i="9"/>
  <c r="J200" i="7"/>
  <c r="BK167" i="6"/>
  <c r="J1625" i="5"/>
  <c r="J1513" i="5"/>
  <c r="BK643" i="5"/>
  <c r="BK379" i="5"/>
  <c r="BK316" i="4"/>
  <c r="BK142" i="4"/>
  <c r="J665" i="3"/>
  <c r="BK433" i="3"/>
  <c r="J295" i="20"/>
  <c r="BK150" i="20"/>
  <c r="J744" i="18"/>
  <c r="BK656" i="18"/>
  <c r="BK381" i="18"/>
  <c r="J168" i="18"/>
  <c r="J171" i="17"/>
  <c r="J509" i="16"/>
  <c r="BK1636" i="13"/>
  <c r="J1574" i="13"/>
  <c r="J1366" i="13"/>
  <c r="J897" i="13"/>
  <c r="J295" i="13"/>
  <c r="J1861" i="11"/>
  <c r="BK1711" i="11"/>
  <c r="J849" i="11"/>
  <c r="BK210" i="11"/>
  <c r="BK100" i="10"/>
  <c r="BK1973" i="9"/>
  <c r="J1790" i="9"/>
  <c r="J1681" i="9"/>
  <c r="J125" i="7"/>
  <c r="J177" i="6"/>
  <c r="BK1663" i="5"/>
  <c r="J1403" i="5"/>
  <c r="J769" i="5"/>
  <c r="BK558" i="5"/>
  <c r="BK148" i="4"/>
  <c r="J820" i="3"/>
  <c r="J715" i="3"/>
  <c r="J573" i="3"/>
  <c r="J496" i="3"/>
  <c r="BK275" i="3"/>
  <c r="J128" i="3"/>
  <c r="BK193" i="2"/>
  <c r="J234" i="18"/>
  <c r="BK151" i="17"/>
  <c r="J88" i="15"/>
  <c r="BK1629" i="13"/>
  <c r="BK1585" i="13"/>
  <c r="J1327" i="13"/>
  <c r="J702" i="13"/>
  <c r="J338" i="13"/>
  <c r="BK245" i="12"/>
  <c r="BK1586" i="11"/>
  <c r="BK1292" i="11"/>
  <c r="BK729" i="11"/>
  <c r="J370" i="11"/>
  <c r="J122" i="11"/>
  <c r="J235" i="10"/>
  <c r="J1958" i="9"/>
  <c r="J1905" i="9"/>
  <c r="BK1692" i="9"/>
  <c r="BK1413" i="9"/>
  <c r="BK683" i="9"/>
  <c r="BK145" i="6"/>
  <c r="J1857" i="5"/>
  <c r="J1549" i="5"/>
  <c r="BK863" i="5"/>
  <c r="BK370" i="5"/>
  <c r="J144" i="4"/>
  <c r="BK900" i="3"/>
  <c r="BK764" i="3"/>
  <c r="BK573" i="3"/>
  <c r="BK426" i="3"/>
  <c r="BK146" i="2"/>
  <c r="P444" i="3" l="1"/>
  <c r="BK95" i="4"/>
  <c r="BK243" i="4"/>
  <c r="J243" i="4" s="1"/>
  <c r="J69" i="4" s="1"/>
  <c r="BK578" i="5"/>
  <c r="J578" i="5" s="1"/>
  <c r="J67" i="5" s="1"/>
  <c r="T152" i="6"/>
  <c r="BK115" i="7"/>
  <c r="J115" i="7"/>
  <c r="J67" i="7" s="1"/>
  <c r="R192" i="7"/>
  <c r="R94" i="8"/>
  <c r="R153" i="8"/>
  <c r="P607" i="9"/>
  <c r="R94" i="10"/>
  <c r="R294" i="10"/>
  <c r="BK205" i="11"/>
  <c r="J205" i="11" s="1"/>
  <c r="J63" i="11" s="1"/>
  <c r="R274" i="11"/>
  <c r="P340" i="11"/>
  <c r="P202" i="12"/>
  <c r="BK542" i="13"/>
  <c r="J542" i="13" s="1"/>
  <c r="J67" i="13" s="1"/>
  <c r="P178" i="16"/>
  <c r="R577" i="16"/>
  <c r="P94" i="17"/>
  <c r="P145" i="17"/>
  <c r="P195" i="3"/>
  <c r="T259" i="3"/>
  <c r="T321" i="3"/>
  <c r="BK313" i="5"/>
  <c r="J313" i="5" s="1"/>
  <c r="J66" i="5" s="1"/>
  <c r="R313" i="5"/>
  <c r="P152" i="6"/>
  <c r="BK223" i="6"/>
  <c r="J223" i="6" s="1"/>
  <c r="J69" i="6" s="1"/>
  <c r="T607" i="9"/>
  <c r="T169" i="10"/>
  <c r="R564" i="11"/>
  <c r="R157" i="12"/>
  <c r="P542" i="13"/>
  <c r="P83" i="14"/>
  <c r="P82" i="14"/>
  <c r="P81" i="14"/>
  <c r="AU71" i="1"/>
  <c r="P90" i="16"/>
  <c r="T178" i="16"/>
  <c r="T187" i="16"/>
  <c r="P218" i="16"/>
  <c r="T218" i="16"/>
  <c r="BK94" i="17"/>
  <c r="J94" i="17"/>
  <c r="J65" i="17"/>
  <c r="T145" i="17"/>
  <c r="T245" i="18"/>
  <c r="R94" i="19"/>
  <c r="P131" i="19"/>
  <c r="P270" i="20"/>
  <c r="T90" i="3"/>
  <c r="BK259" i="3"/>
  <c r="J259" i="3" s="1"/>
  <c r="J64" i="3" s="1"/>
  <c r="P826" i="3"/>
  <c r="P95" i="4"/>
  <c r="T243" i="4"/>
  <c r="P126" i="5"/>
  <c r="T126" i="5"/>
  <c r="BK241" i="5"/>
  <c r="J241" i="5"/>
  <c r="J64" i="5"/>
  <c r="T1707" i="5"/>
  <c r="R223" i="6"/>
  <c r="T94" i="7"/>
  <c r="BK192" i="7"/>
  <c r="J192" i="7"/>
  <c r="J69" i="7" s="1"/>
  <c r="P153" i="8"/>
  <c r="R199" i="9"/>
  <c r="R1810" i="9"/>
  <c r="T564" i="11"/>
  <c r="R94" i="12"/>
  <c r="P157" i="12"/>
  <c r="R195" i="13"/>
  <c r="BK307" i="13"/>
  <c r="J307" i="13" s="1"/>
  <c r="J64" i="13" s="1"/>
  <c r="T1466" i="13"/>
  <c r="T255" i="16"/>
  <c r="T94" i="17"/>
  <c r="BK145" i="17"/>
  <c r="J145" i="17"/>
  <c r="J68" i="17"/>
  <c r="T89" i="18"/>
  <c r="R186" i="18"/>
  <c r="BK569" i="18"/>
  <c r="J569" i="18"/>
  <c r="J67" i="18" s="1"/>
  <c r="BK94" i="19"/>
  <c r="J94" i="19"/>
  <c r="J65" i="19"/>
  <c r="R128" i="19"/>
  <c r="T444" i="3"/>
  <c r="T178" i="4"/>
  <c r="P301" i="4"/>
  <c r="R135" i="5"/>
  <c r="R1707" i="5"/>
  <c r="P94" i="6"/>
  <c r="P223" i="6"/>
  <c r="R94" i="7"/>
  <c r="T115" i="7"/>
  <c r="R193" i="8"/>
  <c r="R222" i="10"/>
  <c r="R115" i="17"/>
  <c r="BK186" i="18"/>
  <c r="J186" i="18"/>
  <c r="J63" i="18"/>
  <c r="R569" i="18"/>
  <c r="T111" i="19"/>
  <c r="BK89" i="2"/>
  <c r="J89" i="2"/>
  <c r="J62" i="2" s="1"/>
  <c r="P89" i="2"/>
  <c r="R89" i="2"/>
  <c r="T89" i="2"/>
  <c r="BK138" i="2"/>
  <c r="J138" i="2" s="1"/>
  <c r="J63" i="2" s="1"/>
  <c r="P138" i="2"/>
  <c r="R138" i="2"/>
  <c r="T138" i="2"/>
  <c r="BK170" i="2"/>
  <c r="J170" i="2"/>
  <c r="J64" i="2" s="1"/>
  <c r="P170" i="2"/>
  <c r="R170" i="2"/>
  <c r="T170" i="2"/>
  <c r="BK90" i="3"/>
  <c r="J90" i="3" s="1"/>
  <c r="J61" i="3" s="1"/>
  <c r="R195" i="3"/>
  <c r="T826" i="3"/>
  <c r="P178" i="4"/>
  <c r="T228" i="4"/>
  <c r="P578" i="5"/>
  <c r="P312" i="5" s="1"/>
  <c r="R153" i="7"/>
  <c r="R233" i="8"/>
  <c r="BK90" i="9"/>
  <c r="P199" i="9"/>
  <c r="BK293" i="9"/>
  <c r="J293" i="9" s="1"/>
  <c r="J64" i="9" s="1"/>
  <c r="P358" i="9"/>
  <c r="BK169" i="10"/>
  <c r="J169" i="10"/>
  <c r="J67" i="10" s="1"/>
  <c r="T294" i="10"/>
  <c r="BK340" i="11"/>
  <c r="R340" i="11"/>
  <c r="T202" i="12"/>
  <c r="R542" i="13"/>
  <c r="P83" i="15"/>
  <c r="P82" i="15" s="1"/>
  <c r="P81" i="15" s="1"/>
  <c r="AU72" i="1" s="1"/>
  <c r="R245" i="18"/>
  <c r="R244" i="18"/>
  <c r="R111" i="19"/>
  <c r="T128" i="19"/>
  <c r="BK182" i="20"/>
  <c r="J182" i="20" s="1"/>
  <c r="J63" i="20" s="1"/>
  <c r="P90" i="3"/>
  <c r="BK321" i="3"/>
  <c r="R321" i="3"/>
  <c r="R243" i="4"/>
  <c r="R578" i="5"/>
  <c r="R94" i="6"/>
  <c r="P184" i="6"/>
  <c r="BK94" i="7"/>
  <c r="J94" i="7"/>
  <c r="J65" i="7" s="1"/>
  <c r="T153" i="7"/>
  <c r="BK153" i="8"/>
  <c r="J153" i="8"/>
  <c r="J67" i="8"/>
  <c r="BK233" i="8"/>
  <c r="J233" i="8"/>
  <c r="J69" i="8"/>
  <c r="BK199" i="9"/>
  <c r="J199" i="9"/>
  <c r="J63" i="9" s="1"/>
  <c r="P293" i="9"/>
  <c r="T358" i="9"/>
  <c r="T94" i="10"/>
  <c r="P294" i="10"/>
  <c r="P564" i="11"/>
  <c r="BK157" i="12"/>
  <c r="J157" i="12" s="1"/>
  <c r="J67" i="12" s="1"/>
  <c r="T267" i="12"/>
  <c r="P90" i="13"/>
  <c r="T195" i="13"/>
  <c r="P369" i="13"/>
  <c r="T369" i="13"/>
  <c r="R83" i="14"/>
  <c r="R82" i="14" s="1"/>
  <c r="R81" i="14" s="1"/>
  <c r="T83" i="15"/>
  <c r="T82" i="15"/>
  <c r="T81" i="15" s="1"/>
  <c r="BK255" i="16"/>
  <c r="J255" i="16"/>
  <c r="J67" i="16" s="1"/>
  <c r="P115" i="17"/>
  <c r="R165" i="17"/>
  <c r="BK177" i="18"/>
  <c r="J177" i="18" s="1"/>
  <c r="J62" i="18" s="1"/>
  <c r="T177" i="18"/>
  <c r="T569" i="18"/>
  <c r="BK131" i="19"/>
  <c r="J131" i="19" s="1"/>
  <c r="J69" i="19" s="1"/>
  <c r="BK270" i="20"/>
  <c r="J270" i="20" s="1"/>
  <c r="J64" i="20" s="1"/>
  <c r="BK379" i="20"/>
  <c r="J379" i="20"/>
  <c r="J65" i="20" s="1"/>
  <c r="R444" i="3"/>
  <c r="R95" i="4"/>
  <c r="P243" i="4"/>
  <c r="T135" i="5"/>
  <c r="P1707" i="5"/>
  <c r="BK152" i="6"/>
  <c r="J152" i="6"/>
  <c r="J67" i="6" s="1"/>
  <c r="T223" i="6"/>
  <c r="P94" i="7"/>
  <c r="BK153" i="7"/>
  <c r="J153" i="7" s="1"/>
  <c r="J68" i="7" s="1"/>
  <c r="T94" i="8"/>
  <c r="T233" i="8"/>
  <c r="T90" i="9"/>
  <c r="T199" i="9"/>
  <c r="BK1810" i="9"/>
  <c r="J1810" i="9"/>
  <c r="J68" i="9" s="1"/>
  <c r="P94" i="10"/>
  <c r="P169" i="10"/>
  <c r="P90" i="11"/>
  <c r="BK196" i="11"/>
  <c r="J196" i="11" s="1"/>
  <c r="J62" i="11" s="1"/>
  <c r="T205" i="11"/>
  <c r="R1606" i="11"/>
  <c r="BK267" i="12"/>
  <c r="J267" i="12"/>
  <c r="J69" i="12"/>
  <c r="BK195" i="13"/>
  <c r="J195" i="13"/>
  <c r="J63" i="13" s="1"/>
  <c r="T307" i="13"/>
  <c r="BK1466" i="13"/>
  <c r="J1466" i="13" s="1"/>
  <c r="J68" i="13" s="1"/>
  <c r="T90" i="16"/>
  <c r="T89" i="16"/>
  <c r="BK187" i="16"/>
  <c r="J187" i="16"/>
  <c r="J63" i="16"/>
  <c r="R187" i="16"/>
  <c r="T577" i="16"/>
  <c r="T115" i="17"/>
  <c r="BK245" i="18"/>
  <c r="BK244" i="18" s="1"/>
  <c r="J244" i="18" s="1"/>
  <c r="J65" i="18" s="1"/>
  <c r="P94" i="19"/>
  <c r="R131" i="19"/>
  <c r="R270" i="20"/>
  <c r="BK195" i="3"/>
  <c r="J195" i="3"/>
  <c r="J63" i="3" s="1"/>
  <c r="P259" i="3"/>
  <c r="BK826" i="3"/>
  <c r="J826" i="3"/>
  <c r="J68" i="3" s="1"/>
  <c r="T95" i="4"/>
  <c r="P228" i="4"/>
  <c r="P135" i="5"/>
  <c r="T241" i="5"/>
  <c r="P313" i="5"/>
  <c r="BK184" i="6"/>
  <c r="J184" i="6" s="1"/>
  <c r="J68" i="6" s="1"/>
  <c r="P115" i="7"/>
  <c r="P192" i="7"/>
  <c r="T193" i="8"/>
  <c r="BK358" i="9"/>
  <c r="J358" i="9"/>
  <c r="J66" i="9"/>
  <c r="P1810" i="9"/>
  <c r="BK294" i="10"/>
  <c r="J294" i="10"/>
  <c r="J69" i="10"/>
  <c r="R90" i="11"/>
  <c r="P196" i="11"/>
  <c r="T196" i="11"/>
  <c r="P274" i="11"/>
  <c r="P1606" i="11"/>
  <c r="P94" i="12"/>
  <c r="P267" i="12"/>
  <c r="R90" i="13"/>
  <c r="BK369" i="13"/>
  <c r="J369" i="13" s="1"/>
  <c r="J66" i="13" s="1"/>
  <c r="R369" i="13"/>
  <c r="P255" i="16"/>
  <c r="BK165" i="17"/>
  <c r="J165" i="17" s="1"/>
  <c r="J69" i="17" s="1"/>
  <c r="R89" i="18"/>
  <c r="R177" i="18"/>
  <c r="BK210" i="18"/>
  <c r="J210" i="18"/>
  <c r="J64" i="18"/>
  <c r="P210" i="18"/>
  <c r="P88" i="20"/>
  <c r="P182" i="20"/>
  <c r="R379" i="20"/>
  <c r="R112" i="21"/>
  <c r="T195" i="3"/>
  <c r="R826" i="3"/>
  <c r="R228" i="4"/>
  <c r="T578" i="5"/>
  <c r="T94" i="6"/>
  <c r="T93" i="6"/>
  <c r="T92" i="6"/>
  <c r="T184" i="6"/>
  <c r="R115" i="7"/>
  <c r="P94" i="8"/>
  <c r="T153" i="8"/>
  <c r="R607" i="9"/>
  <c r="T222" i="10"/>
  <c r="BK90" i="11"/>
  <c r="J90" i="11" s="1"/>
  <c r="J61" i="11" s="1"/>
  <c r="P205" i="11"/>
  <c r="T274" i="11"/>
  <c r="T340" i="11"/>
  <c r="BK202" i="12"/>
  <c r="J202" i="12"/>
  <c r="J68" i="12"/>
  <c r="BK83" i="15"/>
  <c r="BK82" i="15" s="1"/>
  <c r="BK81" i="15" s="1"/>
  <c r="J81" i="15" s="1"/>
  <c r="J30" i="15" s="1"/>
  <c r="AG72" i="1" s="1"/>
  <c r="R90" i="16"/>
  <c r="R89" i="16" s="1"/>
  <c r="R178" i="16"/>
  <c r="P187" i="16"/>
  <c r="P577" i="16"/>
  <c r="BK115" i="17"/>
  <c r="J115" i="17"/>
  <c r="J67" i="17"/>
  <c r="T165" i="17"/>
  <c r="P245" i="18"/>
  <c r="P111" i="19"/>
  <c r="BK128" i="19"/>
  <c r="J128" i="19" s="1"/>
  <c r="J68" i="19" s="1"/>
  <c r="T88" i="20"/>
  <c r="R182" i="20"/>
  <c r="T379" i="20"/>
  <c r="T88" i="21"/>
  <c r="BK112" i="21"/>
  <c r="J112" i="21"/>
  <c r="J63" i="21" s="1"/>
  <c r="T112" i="21"/>
  <c r="T127" i="21"/>
  <c r="R149" i="21"/>
  <c r="BK444" i="3"/>
  <c r="J444" i="3" s="1"/>
  <c r="J67" i="3" s="1"/>
  <c r="BK178" i="4"/>
  <c r="J178" i="4"/>
  <c r="J67" i="4" s="1"/>
  <c r="T301" i="4"/>
  <c r="BK135" i="5"/>
  <c r="J135" i="5" s="1"/>
  <c r="J63" i="5" s="1"/>
  <c r="P241" i="5"/>
  <c r="BK1707" i="5"/>
  <c r="J1707" i="5" s="1"/>
  <c r="J68" i="5" s="1"/>
  <c r="R184" i="6"/>
  <c r="T192" i="7"/>
  <c r="BK94" i="8"/>
  <c r="P193" i="8"/>
  <c r="R90" i="9"/>
  <c r="T293" i="9"/>
  <c r="T1810" i="9"/>
  <c r="P222" i="10"/>
  <c r="R205" i="11"/>
  <c r="T1606" i="11"/>
  <c r="R202" i="12"/>
  <c r="T90" i="13"/>
  <c r="T89" i="13" s="1"/>
  <c r="P307" i="13"/>
  <c r="P1466" i="13"/>
  <c r="BK90" i="16"/>
  <c r="J90" i="16"/>
  <c r="J61" i="16"/>
  <c r="BK218" i="16"/>
  <c r="J218" i="16"/>
  <c r="J66" i="16" s="1"/>
  <c r="R218" i="16"/>
  <c r="BK88" i="20"/>
  <c r="J88" i="20" s="1"/>
  <c r="J61" i="20" s="1"/>
  <c r="T182" i="20"/>
  <c r="P379" i="20"/>
  <c r="BK88" i="21"/>
  <c r="J88" i="21"/>
  <c r="J61" i="21"/>
  <c r="P88" i="21"/>
  <c r="BK127" i="21"/>
  <c r="J127" i="21" s="1"/>
  <c r="J64" i="21" s="1"/>
  <c r="P149" i="21"/>
  <c r="BK228" i="4"/>
  <c r="J228" i="4" s="1"/>
  <c r="J68" i="4" s="1"/>
  <c r="R301" i="4"/>
  <c r="BK126" i="5"/>
  <c r="J126" i="5"/>
  <c r="J62" i="5"/>
  <c r="R126" i="5"/>
  <c r="R241" i="5"/>
  <c r="T313" i="5"/>
  <c r="BK94" i="6"/>
  <c r="R152" i="6"/>
  <c r="P233" i="8"/>
  <c r="BK607" i="9"/>
  <c r="J607" i="9"/>
  <c r="J67" i="9"/>
  <c r="BK222" i="10"/>
  <c r="J222" i="10"/>
  <c r="J68" i="10"/>
  <c r="T90" i="11"/>
  <c r="T89" i="11"/>
  <c r="R196" i="11"/>
  <c r="BK274" i="11"/>
  <c r="J274" i="11" s="1"/>
  <c r="J64" i="11" s="1"/>
  <c r="BK1606" i="11"/>
  <c r="J1606" i="11"/>
  <c r="J68" i="11"/>
  <c r="BK94" i="12"/>
  <c r="J94" i="12"/>
  <c r="J65" i="12"/>
  <c r="T157" i="12"/>
  <c r="T542" i="13"/>
  <c r="T83" i="14"/>
  <c r="T82" i="14"/>
  <c r="T81" i="14" s="1"/>
  <c r="BK178" i="16"/>
  <c r="J178" i="16"/>
  <c r="J62" i="16"/>
  <c r="BK577" i="16"/>
  <c r="J577" i="16" s="1"/>
  <c r="J68" i="16" s="1"/>
  <c r="R145" i="17"/>
  <c r="P89" i="18"/>
  <c r="T186" i="18"/>
  <c r="R210" i="18"/>
  <c r="T210" i="18"/>
  <c r="T94" i="19"/>
  <c r="T131" i="19"/>
  <c r="BK149" i="21"/>
  <c r="J149" i="21" s="1"/>
  <c r="J66" i="21" s="1"/>
  <c r="R90" i="3"/>
  <c r="R259" i="3"/>
  <c r="R89" i="3" s="1"/>
  <c r="P321" i="3"/>
  <c r="P320" i="3"/>
  <c r="R178" i="4"/>
  <c r="BK301" i="4"/>
  <c r="J301" i="4" s="1"/>
  <c r="J70" i="4" s="1"/>
  <c r="P153" i="7"/>
  <c r="BK193" i="8"/>
  <c r="J193" i="8"/>
  <c r="J68" i="8" s="1"/>
  <c r="P90" i="9"/>
  <c r="P89" i="9"/>
  <c r="R293" i="9"/>
  <c r="R358" i="9"/>
  <c r="R357" i="9" s="1"/>
  <c r="BK94" i="10"/>
  <c r="J94" i="10" s="1"/>
  <c r="J65" i="10" s="1"/>
  <c r="R169" i="10"/>
  <c r="BK564" i="11"/>
  <c r="J564" i="11"/>
  <c r="J67" i="11" s="1"/>
  <c r="T94" i="12"/>
  <c r="T93" i="12"/>
  <c r="T92" i="12" s="1"/>
  <c r="R267" i="12"/>
  <c r="BK90" i="13"/>
  <c r="J90" i="13"/>
  <c r="J61" i="13" s="1"/>
  <c r="P195" i="13"/>
  <c r="R307" i="13"/>
  <c r="R1466" i="13"/>
  <c r="BK83" i="14"/>
  <c r="BK82" i="14" s="1"/>
  <c r="J82" i="14" s="1"/>
  <c r="J60" i="14" s="1"/>
  <c r="R83" i="15"/>
  <c r="R82" i="15"/>
  <c r="R81" i="15" s="1"/>
  <c r="R255" i="16"/>
  <c r="R94" i="17"/>
  <c r="R93" i="17" s="1"/>
  <c r="R92" i="17" s="1"/>
  <c r="P165" i="17"/>
  <c r="BK89" i="18"/>
  <c r="J89" i="18" s="1"/>
  <c r="J61" i="18" s="1"/>
  <c r="P177" i="18"/>
  <c r="P186" i="18"/>
  <c r="P569" i="18"/>
  <c r="BK111" i="19"/>
  <c r="J111" i="19"/>
  <c r="J67" i="19" s="1"/>
  <c r="P128" i="19"/>
  <c r="R88" i="20"/>
  <c r="R87" i="20"/>
  <c r="R86" i="20"/>
  <c r="T270" i="20"/>
  <c r="R88" i="21"/>
  <c r="P112" i="21"/>
  <c r="P127" i="21"/>
  <c r="R127" i="21"/>
  <c r="T149" i="21"/>
  <c r="J80" i="2"/>
  <c r="BE94" i="2"/>
  <c r="BE98" i="2"/>
  <c r="BE130" i="2"/>
  <c r="BE150" i="2"/>
  <c r="BE202" i="2"/>
  <c r="BE120" i="3"/>
  <c r="BE132" i="3"/>
  <c r="BE145" i="3"/>
  <c r="BE196" i="3"/>
  <c r="BE231" i="3"/>
  <c r="BE322" i="3"/>
  <c r="BE375" i="3"/>
  <c r="BE399" i="3"/>
  <c r="BE480" i="3"/>
  <c r="BE526" i="3"/>
  <c r="BE546" i="3"/>
  <c r="BE577" i="3"/>
  <c r="BE632" i="3"/>
  <c r="BE723" i="3"/>
  <c r="BE768" i="3"/>
  <c r="BE784" i="3"/>
  <c r="BE947" i="3"/>
  <c r="BE969" i="3"/>
  <c r="BE990" i="3"/>
  <c r="BE131" i="4"/>
  <c r="BE155" i="4"/>
  <c r="BE175" i="4"/>
  <c r="BE206" i="4"/>
  <c r="BE215" i="4"/>
  <c r="BE224" i="4"/>
  <c r="BE239" i="4"/>
  <c r="BE250" i="4"/>
  <c r="BE255" i="4"/>
  <c r="BE304" i="4"/>
  <c r="BE313" i="4"/>
  <c r="BE316" i="4"/>
  <c r="BK315" i="4"/>
  <c r="J315" i="4" s="1"/>
  <c r="J71" i="4" s="1"/>
  <c r="BE199" i="5"/>
  <c r="BE318" i="5"/>
  <c r="BE359" i="5"/>
  <c r="BE379" i="5"/>
  <c r="BE402" i="5"/>
  <c r="BE504" i="5"/>
  <c r="BE654" i="5"/>
  <c r="BE749" i="5"/>
  <c r="BE773" i="5"/>
  <c r="BE793" i="5"/>
  <c r="BE921" i="5"/>
  <c r="BE1076" i="5"/>
  <c r="BE1286" i="5"/>
  <c r="BE1554" i="5"/>
  <c r="BE1734" i="5"/>
  <c r="BE1776" i="5"/>
  <c r="BE1800" i="5"/>
  <c r="BE1835" i="5"/>
  <c r="BE1848" i="5"/>
  <c r="BE1881" i="5"/>
  <c r="BE1903" i="5"/>
  <c r="BE1911" i="5"/>
  <c r="BE130" i="6"/>
  <c r="BE139" i="6"/>
  <c r="BE163" i="6"/>
  <c r="BE177" i="6"/>
  <c r="BE210" i="6"/>
  <c r="J56" i="7"/>
  <c r="BE105" i="7"/>
  <c r="BE120" i="7"/>
  <c r="BE191" i="7"/>
  <c r="BE202" i="7"/>
  <c r="BE205" i="7"/>
  <c r="E80" i="8"/>
  <c r="BE133" i="8"/>
  <c r="BE158" i="8"/>
  <c r="BE163" i="8"/>
  <c r="BE211" i="8"/>
  <c r="BE231" i="8"/>
  <c r="BE243" i="8"/>
  <c r="BE246" i="8"/>
  <c r="J82" i="9"/>
  <c r="BE107" i="9"/>
  <c r="BE120" i="9"/>
  <c r="BE140" i="9"/>
  <c r="BE261" i="9"/>
  <c r="BE376" i="9"/>
  <c r="BE396" i="9"/>
  <c r="BE436" i="9"/>
  <c r="BE454" i="9"/>
  <c r="BE720" i="9"/>
  <c r="BE728" i="9"/>
  <c r="BE829" i="9"/>
  <c r="BE1068" i="9"/>
  <c r="BE1137" i="9"/>
  <c r="BE1286" i="9"/>
  <c r="BE1477" i="9"/>
  <c r="BE1635" i="9"/>
  <c r="BE1660" i="9"/>
  <c r="BE1681" i="9"/>
  <c r="BE1707" i="9"/>
  <c r="BE1882" i="9"/>
  <c r="BE1954" i="9"/>
  <c r="BE2002" i="9"/>
  <c r="BE120" i="10"/>
  <c r="BE211" i="10"/>
  <c r="BE236" i="10"/>
  <c r="BE259" i="10"/>
  <c r="BE278" i="10"/>
  <c r="BE288" i="10"/>
  <c r="BE295" i="10"/>
  <c r="BE297" i="10"/>
  <c r="BE300" i="10"/>
  <c r="BE304" i="10"/>
  <c r="F55" i="11"/>
  <c r="BE255" i="11"/>
  <c r="BE270" i="11"/>
  <c r="BE350" i="11"/>
  <c r="BE384" i="11"/>
  <c r="BE625" i="11"/>
  <c r="BE689" i="11"/>
  <c r="BE757" i="11"/>
  <c r="BE761" i="11"/>
  <c r="BE823" i="11"/>
  <c r="BE883" i="11"/>
  <c r="BE978" i="11"/>
  <c r="BE1110" i="11"/>
  <c r="BE1141" i="11"/>
  <c r="BE1430" i="11"/>
  <c r="BE1480" i="11"/>
  <c r="BE1488" i="11"/>
  <c r="BE1501" i="11"/>
  <c r="BE1680" i="11"/>
  <c r="BE111" i="12"/>
  <c r="BE129" i="12"/>
  <c r="BE166" i="12"/>
  <c r="BE184" i="12"/>
  <c r="BE198" i="12"/>
  <c r="BE248" i="12"/>
  <c r="BE112" i="13"/>
  <c r="BE145" i="13"/>
  <c r="BE215" i="13"/>
  <c r="BE358" i="13"/>
  <c r="BE393" i="13"/>
  <c r="BE526" i="13"/>
  <c r="BE607" i="13"/>
  <c r="BE622" i="13"/>
  <c r="BE785" i="13"/>
  <c r="BE836" i="13"/>
  <c r="BE930" i="13"/>
  <c r="BE981" i="13"/>
  <c r="BE1037" i="13"/>
  <c r="BE1188" i="13"/>
  <c r="BE1295" i="13"/>
  <c r="BE1361" i="13"/>
  <c r="BE1401" i="13"/>
  <c r="BE1552" i="13"/>
  <c r="BE1563" i="13"/>
  <c r="BE1574" i="13"/>
  <c r="BE1606" i="13"/>
  <c r="BE1610" i="13"/>
  <c r="BE1614" i="13"/>
  <c r="BE1618" i="13"/>
  <c r="BE1622" i="13"/>
  <c r="BE1650" i="13"/>
  <c r="BE1655" i="13"/>
  <c r="BE1683" i="13"/>
  <c r="BE1691" i="13"/>
  <c r="BE84" i="14"/>
  <c r="F55" i="15"/>
  <c r="E48" i="16"/>
  <c r="BE223" i="16"/>
  <c r="BE272" i="16"/>
  <c r="BE326" i="16"/>
  <c r="BE346" i="16"/>
  <c r="BE95" i="17"/>
  <c r="BE130" i="17"/>
  <c r="BE141" i="17"/>
  <c r="BE173" i="17"/>
  <c r="BE176" i="17"/>
  <c r="F84" i="18"/>
  <c r="BE127" i="18"/>
  <c r="BE530" i="18"/>
  <c r="E48" i="2"/>
  <c r="BE122" i="2"/>
  <c r="BE179" i="2"/>
  <c r="BE207" i="2"/>
  <c r="BE107" i="3"/>
  <c r="BE136" i="3"/>
  <c r="BE160" i="3"/>
  <c r="BE208" i="3"/>
  <c r="BE407" i="3"/>
  <c r="BE476" i="3"/>
  <c r="BE500" i="3"/>
  <c r="BE772" i="3"/>
  <c r="BE781" i="3"/>
  <c r="F59" i="4"/>
  <c r="BE107" i="4"/>
  <c r="BE133" i="4"/>
  <c r="BE139" i="4"/>
  <c r="BE157" i="4"/>
  <c r="BE161" i="4"/>
  <c r="BE168" i="4"/>
  <c r="BE221" i="4"/>
  <c r="BE144" i="5"/>
  <c r="BE331" i="5"/>
  <c r="BE351" i="5"/>
  <c r="BE409" i="5"/>
  <c r="BE457" i="5"/>
  <c r="BE530" i="5"/>
  <c r="BE562" i="5"/>
  <c r="BE579" i="5"/>
  <c r="BE687" i="5"/>
  <c r="BE745" i="5"/>
  <c r="BE753" i="5"/>
  <c r="BE761" i="5"/>
  <c r="BE785" i="5"/>
  <c r="BE1001" i="5"/>
  <c r="BE1016" i="5"/>
  <c r="BE1028" i="5"/>
  <c r="BE1057" i="5"/>
  <c r="BE1194" i="5"/>
  <c r="BE1244" i="5"/>
  <c r="BE1353" i="5"/>
  <c r="BE1382" i="5"/>
  <c r="BE1488" i="5"/>
  <c r="BE1513" i="5"/>
  <c r="BE1534" i="5"/>
  <c r="BE1562" i="5"/>
  <c r="BE1592" i="5"/>
  <c r="BE1612" i="5"/>
  <c r="BE1622" i="5"/>
  <c r="BE1655" i="5"/>
  <c r="BK1980" i="5"/>
  <c r="J1980" i="5" s="1"/>
  <c r="J69" i="5" s="1"/>
  <c r="E50" i="6"/>
  <c r="BE125" i="6"/>
  <c r="BE166" i="7"/>
  <c r="BE198" i="7"/>
  <c r="BE1663" i="9"/>
  <c r="BE1666" i="9"/>
  <c r="BE1671" i="9"/>
  <c r="BE1684" i="9"/>
  <c r="BE1717" i="9"/>
  <c r="BE1727" i="9"/>
  <c r="BE1737" i="9"/>
  <c r="BE1754" i="9"/>
  <c r="BE1867" i="9"/>
  <c r="BE1909" i="9"/>
  <c r="BE1995" i="9"/>
  <c r="BE2019" i="9"/>
  <c r="BE2024" i="9"/>
  <c r="BE2039" i="9"/>
  <c r="BE2054" i="9"/>
  <c r="BE2062" i="9"/>
  <c r="BE153" i="10"/>
  <c r="BE233" i="10"/>
  <c r="BE244" i="10"/>
  <c r="BE269" i="10"/>
  <c r="BE394" i="11"/>
  <c r="BE417" i="11"/>
  <c r="BE500" i="11"/>
  <c r="BE540" i="11"/>
  <c r="BE591" i="11"/>
  <c r="BE644" i="11"/>
  <c r="BE721" i="11"/>
  <c r="BE769" i="11"/>
  <c r="BE794" i="11"/>
  <c r="BE875" i="11"/>
  <c r="BE894" i="11"/>
  <c r="BE915" i="11"/>
  <c r="BE936" i="11"/>
  <c r="BE963" i="11"/>
  <c r="BE1148" i="11"/>
  <c r="BE1511" i="11"/>
  <c r="BE1546" i="11"/>
  <c r="BE1570" i="11"/>
  <c r="BE1737" i="11"/>
  <c r="BE1745" i="11"/>
  <c r="BE1798" i="11"/>
  <c r="BE1822" i="11"/>
  <c r="BE1827" i="11"/>
  <c r="BE1865" i="11"/>
  <c r="BE1869" i="11"/>
  <c r="F59" i="12"/>
  <c r="BE149" i="12"/>
  <c r="BE224" i="12"/>
  <c r="BE226" i="12"/>
  <c r="BE228" i="12"/>
  <c r="J52" i="13"/>
  <c r="BE91" i="13"/>
  <c r="BE107" i="13"/>
  <c r="BE203" i="13"/>
  <c r="BE227" i="13"/>
  <c r="BE299" i="13"/>
  <c r="BE421" i="13"/>
  <c r="BE506" i="13"/>
  <c r="BE534" i="13"/>
  <c r="BE555" i="13"/>
  <c r="BE629" i="13"/>
  <c r="BE802" i="13"/>
  <c r="BE810" i="13"/>
  <c r="BE863" i="13"/>
  <c r="BE947" i="13"/>
  <c r="BE1013" i="13"/>
  <c r="BE1028" i="13"/>
  <c r="BE1330" i="13"/>
  <c r="BE1348" i="13"/>
  <c r="BE1450" i="13"/>
  <c r="BE1585" i="13"/>
  <c r="BE1593" i="13"/>
  <c r="BE1643" i="13"/>
  <c r="BE1660" i="13"/>
  <c r="BE1665" i="13"/>
  <c r="BE1674" i="13"/>
  <c r="F55" i="14"/>
  <c r="BE140" i="16"/>
  <c r="BE256" i="16"/>
  <c r="BE439" i="16"/>
  <c r="BE565" i="16"/>
  <c r="BE617" i="16"/>
  <c r="J86" i="17"/>
  <c r="BE139" i="18"/>
  <c r="BE239" i="18"/>
  <c r="BE455" i="18"/>
  <c r="BE526" i="18"/>
  <c r="BE581" i="18"/>
  <c r="BE637" i="18"/>
  <c r="BE642" i="18"/>
  <c r="BE661" i="18"/>
  <c r="BE718" i="18"/>
  <c r="BE728" i="18"/>
  <c r="BE736" i="18"/>
  <c r="BE744" i="18"/>
  <c r="F59" i="19"/>
  <c r="BE162" i="20"/>
  <c r="BE163" i="20"/>
  <c r="BE183" i="20"/>
  <c r="BE213" i="20"/>
  <c r="BE302" i="20"/>
  <c r="BE314" i="20"/>
  <c r="BE102" i="2"/>
  <c r="BE134" i="2"/>
  <c r="BE164" i="2"/>
  <c r="BE175" i="2"/>
  <c r="BE91" i="3"/>
  <c r="BE140" i="3"/>
  <c r="BE239" i="3"/>
  <c r="BE290" i="3"/>
  <c r="BE414" i="3"/>
  <c r="BE426" i="3"/>
  <c r="BE464" i="3"/>
  <c r="BE530" i="3"/>
  <c r="BE581" i="3"/>
  <c r="BE719" i="3"/>
  <c r="BE734" i="3"/>
  <c r="BE778" i="3"/>
  <c r="BE802" i="3"/>
  <c r="BE113" i="4"/>
  <c r="BE148" i="4"/>
  <c r="BE179" i="4"/>
  <c r="BE287" i="4"/>
  <c r="BE307" i="4"/>
  <c r="F55" i="5"/>
  <c r="BE127" i="5"/>
  <c r="BE216" i="5"/>
  <c r="BE288" i="5"/>
  <c r="BE418" i="5"/>
  <c r="BE526" i="5"/>
  <c r="BE538" i="5"/>
  <c r="BE605" i="5"/>
  <c r="BE769" i="5"/>
  <c r="BE850" i="5"/>
  <c r="BE863" i="5"/>
  <c r="BE904" i="5"/>
  <c r="BE939" i="5"/>
  <c r="BE951" i="5"/>
  <c r="BE1122" i="5"/>
  <c r="BE1158" i="5"/>
  <c r="BE1446" i="5"/>
  <c r="BE1544" i="5"/>
  <c r="BE1576" i="5"/>
  <c r="BE1607" i="5"/>
  <c r="BE1628" i="5"/>
  <c r="BE1687" i="5"/>
  <c r="BE1699" i="5"/>
  <c r="BE1703" i="5"/>
  <c r="BE116" i="6"/>
  <c r="BE145" i="6"/>
  <c r="BE153" i="6"/>
  <c r="BE216" i="6"/>
  <c r="F59" i="7"/>
  <c r="BE95" i="7"/>
  <c r="BE158" i="7"/>
  <c r="BE177" i="7"/>
  <c r="BE186" i="7"/>
  <c r="F59" i="8"/>
  <c r="BE102" i="8"/>
  <c r="BE128" i="8"/>
  <c r="BE137" i="8"/>
  <c r="BE182" i="8"/>
  <c r="BE194" i="8"/>
  <c r="BE206" i="8"/>
  <c r="BE221" i="8"/>
  <c r="BE95" i="9"/>
  <c r="BE269" i="9"/>
  <c r="BE337" i="9"/>
  <c r="BE368" i="9"/>
  <c r="BE404" i="9"/>
  <c r="BE612" i="9"/>
  <c r="BE668" i="9"/>
  <c r="BE705" i="9"/>
  <c r="BE716" i="9"/>
  <c r="BE732" i="9"/>
  <c r="BE770" i="9"/>
  <c r="BE794" i="9"/>
  <c r="BE855" i="9"/>
  <c r="BE874" i="9"/>
  <c r="BE915" i="9"/>
  <c r="BE1141" i="9"/>
  <c r="BE1183" i="9"/>
  <c r="BE1417" i="9"/>
  <c r="BE1712" i="9"/>
  <c r="BE117" i="10"/>
  <c r="BE249" i="10"/>
  <c r="BE262" i="10"/>
  <c r="BE944" i="11"/>
  <c r="BE991" i="11"/>
  <c r="BE1047" i="11"/>
  <c r="BE1089" i="11"/>
  <c r="BE1117" i="11"/>
  <c r="BE1299" i="11"/>
  <c r="BE1439" i="11"/>
  <c r="BE1536" i="11"/>
  <c r="BE1558" i="11"/>
  <c r="BE1665" i="11"/>
  <c r="BE1700" i="11"/>
  <c r="BE1753" i="11"/>
  <c r="BE1768" i="11"/>
  <c r="BE1789" i="11"/>
  <c r="BE1846" i="11"/>
  <c r="BE1857" i="11"/>
  <c r="BE103" i="12"/>
  <c r="BE125" i="12"/>
  <c r="BE145" i="12"/>
  <c r="BE171" i="12"/>
  <c r="BE203" i="12"/>
  <c r="BE116" i="13"/>
  <c r="BE196" i="13"/>
  <c r="BE263" i="13"/>
  <c r="BE275" i="13"/>
  <c r="BE348" i="13"/>
  <c r="BE402" i="13"/>
  <c r="BE414" i="13"/>
  <c r="BE578" i="13"/>
  <c r="BE600" i="13"/>
  <c r="BE757" i="13"/>
  <c r="BE798" i="13"/>
  <c r="BE909" i="13"/>
  <c r="BE1157" i="13"/>
  <c r="BE1273" i="13"/>
  <c r="BE1300" i="13"/>
  <c r="BE1327" i="13"/>
  <c r="BE1345" i="13"/>
  <c r="BE1366" i="13"/>
  <c r="BE1414" i="13"/>
  <c r="BE1548" i="13"/>
  <c r="E48" i="15"/>
  <c r="J52" i="16"/>
  <c r="BE95" i="16"/>
  <c r="BE124" i="16"/>
  <c r="BE155" i="16"/>
  <c r="BE160" i="16"/>
  <c r="BE169" i="16"/>
  <c r="BE368" i="16"/>
  <c r="BE377" i="16"/>
  <c r="BE399" i="16"/>
  <c r="BE505" i="16"/>
  <c r="BE101" i="17"/>
  <c r="BE134" i="17"/>
  <c r="BE151" i="17"/>
  <c r="BE171" i="17"/>
  <c r="BK175" i="17"/>
  <c r="J175" i="17"/>
  <c r="J70" i="17"/>
  <c r="BE98" i="18"/>
  <c r="BE135" i="18"/>
  <c r="BE182" i="18"/>
  <c r="BE200" i="18"/>
  <c r="BE229" i="18"/>
  <c r="BE367" i="18"/>
  <c r="BE441" i="18"/>
  <c r="BE493" i="18"/>
  <c r="BE539" i="18"/>
  <c r="BE561" i="18"/>
  <c r="BE565" i="18"/>
  <c r="BE604" i="18"/>
  <c r="BE613" i="18"/>
  <c r="E50" i="19"/>
  <c r="BE95" i="19"/>
  <c r="BE120" i="19"/>
  <c r="BE129" i="19"/>
  <c r="BK141" i="19"/>
  <c r="J141" i="19"/>
  <c r="J70" i="19" s="1"/>
  <c r="BE150" i="20"/>
  <c r="BE197" i="20"/>
  <c r="BE264" i="20"/>
  <c r="BE294" i="20"/>
  <c r="BE296" i="20"/>
  <c r="BE389" i="20"/>
  <c r="BE118" i="2"/>
  <c r="BE142" i="2"/>
  <c r="BE154" i="2"/>
  <c r="BE193" i="2"/>
  <c r="BE124" i="3"/>
  <c r="BE150" i="3"/>
  <c r="BE175" i="3"/>
  <c r="BE339" i="3"/>
  <c r="BE392" i="3"/>
  <c r="BE433" i="3"/>
  <c r="BE654" i="3"/>
  <c r="BE665" i="3"/>
  <c r="BE669" i="3"/>
  <c r="BE701" i="3"/>
  <c r="BE760" i="3"/>
  <c r="BE775" i="3"/>
  <c r="BE838" i="3"/>
  <c r="BE849" i="3"/>
  <c r="BE911" i="3"/>
  <c r="BE955" i="3"/>
  <c r="BE974" i="3"/>
  <c r="J87" i="4"/>
  <c r="BE116" i="4"/>
  <c r="BE153" i="4"/>
  <c r="BE182" i="4"/>
  <c r="BE252" i="4"/>
  <c r="BE278" i="4"/>
  <c r="BE283" i="4"/>
  <c r="BE302" i="4"/>
  <c r="E48" i="5"/>
  <c r="BE233" i="5"/>
  <c r="BE355" i="5"/>
  <c r="BE365" i="5"/>
  <c r="BE383" i="5"/>
  <c r="BE558" i="5"/>
  <c r="BE609" i="5"/>
  <c r="BE658" i="5"/>
  <c r="BE691" i="5"/>
  <c r="BE757" i="5"/>
  <c r="BE813" i="5"/>
  <c r="BE1012" i="5"/>
  <c r="BE1219" i="5"/>
  <c r="BE1559" i="5"/>
  <c r="BE1568" i="5"/>
  <c r="BE1602" i="5"/>
  <c r="BE1659" i="5"/>
  <c r="BE1738" i="5"/>
  <c r="F59" i="6"/>
  <c r="BE180" i="6"/>
  <c r="BE202" i="6"/>
  <c r="BE220" i="6"/>
  <c r="BE229" i="6"/>
  <c r="BE235" i="6"/>
  <c r="BE111" i="8"/>
  <c r="BE141" i="8"/>
  <c r="BE146" i="8"/>
  <c r="BE154" i="8"/>
  <c r="BE162" i="8"/>
  <c r="BE190" i="8"/>
  <c r="BK245" i="8"/>
  <c r="J245" i="8"/>
  <c r="J70" i="8" s="1"/>
  <c r="E48" i="9"/>
  <c r="BE91" i="9"/>
  <c r="BE160" i="9"/>
  <c r="BE195" i="9"/>
  <c r="BE265" i="9"/>
  <c r="BE277" i="9"/>
  <c r="BE415" i="9"/>
  <c r="BE424" i="9"/>
  <c r="BE428" i="9"/>
  <c r="BE459" i="9"/>
  <c r="BE616" i="9"/>
  <c r="BE766" i="9"/>
  <c r="BE782" i="9"/>
  <c r="BE844" i="9"/>
  <c r="BE908" i="9"/>
  <c r="BE980" i="9"/>
  <c r="BE1354" i="9"/>
  <c r="BE1463" i="9"/>
  <c r="BE1480" i="9"/>
  <c r="BE1574" i="9"/>
  <c r="BE1596" i="9"/>
  <c r="BE1630" i="9"/>
  <c r="E78" i="11"/>
  <c r="BE99" i="11"/>
  <c r="BE152" i="11"/>
  <c r="BE179" i="11"/>
  <c r="BE210" i="11"/>
  <c r="BE481" i="11"/>
  <c r="BE552" i="11"/>
  <c r="BE565" i="11"/>
  <c r="BE587" i="11"/>
  <c r="BE681" i="11"/>
  <c r="BE164" i="17"/>
  <c r="BE154" i="18"/>
  <c r="BE168" i="18"/>
  <c r="BE195" i="18"/>
  <c r="BE293" i="18"/>
  <c r="BE417" i="18"/>
  <c r="BE505" i="18"/>
  <c r="BE592" i="18"/>
  <c r="BE108" i="19"/>
  <c r="BE112" i="19"/>
  <c r="BE137" i="19"/>
  <c r="BE89" i="20"/>
  <c r="BE100" i="20"/>
  <c r="BE107" i="20"/>
  <c r="BE128" i="20"/>
  <c r="BE230" i="20"/>
  <c r="BE297" i="20"/>
  <c r="BE372" i="20"/>
  <c r="BE387" i="20"/>
  <c r="BE391" i="20"/>
  <c r="BE394" i="20"/>
  <c r="F83" i="2"/>
  <c r="BE158" i="2"/>
  <c r="BK206" i="2"/>
  <c r="J206" i="2" s="1"/>
  <c r="J65" i="2" s="1"/>
  <c r="BK210" i="2"/>
  <c r="J210" i="2" s="1"/>
  <c r="J66" i="2" s="1"/>
  <c r="E48" i="3"/>
  <c r="J52" i="3"/>
  <c r="F55" i="3"/>
  <c r="BE112" i="3"/>
  <c r="BE223" i="3"/>
  <c r="BE247" i="3"/>
  <c r="BE255" i="3"/>
  <c r="BE334" i="3"/>
  <c r="BE488" i="3"/>
  <c r="BE611" i="3"/>
  <c r="BE697" i="3"/>
  <c r="BE726" i="3"/>
  <c r="BE789" i="3"/>
  <c r="E50" i="4"/>
  <c r="BE142" i="4"/>
  <c r="BE198" i="4"/>
  <c r="BE248" i="4"/>
  <c r="BE136" i="5"/>
  <c r="BE259" i="5"/>
  <c r="BE375" i="5"/>
  <c r="BE534" i="5"/>
  <c r="BE546" i="5"/>
  <c r="BE566" i="5"/>
  <c r="BE601" i="5"/>
  <c r="BE647" i="5"/>
  <c r="BE715" i="5"/>
  <c r="BE765" i="5"/>
  <c r="BE801" i="5"/>
  <c r="BE1334" i="5"/>
  <c r="BE1420" i="5"/>
  <c r="BE1647" i="5"/>
  <c r="BE1768" i="5"/>
  <c r="BE1822" i="5"/>
  <c r="BE1873" i="5"/>
  <c r="BE1916" i="5"/>
  <c r="BE101" i="6"/>
  <c r="BE189" i="6"/>
  <c r="BE201" i="6"/>
  <c r="BE221" i="6"/>
  <c r="BE150" i="7"/>
  <c r="BE162" i="7"/>
  <c r="BE180" i="7"/>
  <c r="BE182" i="7"/>
  <c r="BE95" i="8"/>
  <c r="BE198" i="8"/>
  <c r="BE136" i="9"/>
  <c r="BE347" i="9"/>
  <c r="BE447" i="9"/>
  <c r="BE547" i="9"/>
  <c r="BE698" i="9"/>
  <c r="BE1248" i="9"/>
  <c r="BE1275" i="9"/>
  <c r="BE1440" i="9"/>
  <c r="BE1676" i="9"/>
  <c r="BE1687" i="9"/>
  <c r="BE1770" i="9"/>
  <c r="E80" i="10"/>
  <c r="BE143" i="10"/>
  <c r="BE148" i="10"/>
  <c r="BE166" i="10"/>
  <c r="BE180" i="10"/>
  <c r="BE203" i="10"/>
  <c r="BE223" i="10"/>
  <c r="BE248" i="10"/>
  <c r="BE280" i="10"/>
  <c r="BE290" i="10"/>
  <c r="BE118" i="11"/>
  <c r="BE244" i="11"/>
  <c r="BE292" i="11"/>
  <c r="BE345" i="11"/>
  <c r="BE381" i="11"/>
  <c r="BE459" i="11"/>
  <c r="BE524" i="11"/>
  <c r="BE640" i="11"/>
  <c r="BE662" i="11"/>
  <c r="BE677" i="11"/>
  <c r="BE802" i="11"/>
  <c r="BE836" i="11"/>
  <c r="BE853" i="11"/>
  <c r="BE890" i="11"/>
  <c r="BE1285" i="11"/>
  <c r="BE1367" i="11"/>
  <c r="BE1416" i="11"/>
  <c r="BE1464" i="11"/>
  <c r="BE1594" i="11"/>
  <c r="BE1598" i="11"/>
  <c r="BE1602" i="11"/>
  <c r="BE1607" i="11"/>
  <c r="BE1637" i="11"/>
  <c r="BE1704" i="11"/>
  <c r="BE1711" i="11"/>
  <c r="BE1741" i="11"/>
  <c r="BE227" i="12"/>
  <c r="E48" i="13"/>
  <c r="BE99" i="13"/>
  <c r="BE140" i="13"/>
  <c r="BE267" i="13"/>
  <c r="BE279" i="13"/>
  <c r="BE291" i="13"/>
  <c r="BE295" i="13"/>
  <c r="BE303" i="13"/>
  <c r="BE374" i="13"/>
  <c r="BE388" i="13"/>
  <c r="BE447" i="13"/>
  <c r="BE510" i="13"/>
  <c r="BE518" i="13"/>
  <c r="BE530" i="13"/>
  <c r="BE571" i="13"/>
  <c r="BE615" i="13"/>
  <c r="BE722" i="13"/>
  <c r="BE753" i="13"/>
  <c r="BE781" i="13"/>
  <c r="BE882" i="13"/>
  <c r="BE1200" i="13"/>
  <c r="BE1291" i="13"/>
  <c r="BE1406" i="13"/>
  <c r="BE1422" i="13"/>
  <c r="BE1430" i="13"/>
  <c r="BE1489" i="13"/>
  <c r="BE1500" i="13"/>
  <c r="BE84" i="15"/>
  <c r="BE629" i="18"/>
  <c r="BE651" i="18"/>
  <c r="BE656" i="18"/>
  <c r="BE670" i="18"/>
  <c r="BE679" i="18"/>
  <c r="BE692" i="18"/>
  <c r="BE705" i="18"/>
  <c r="BE101" i="19"/>
  <c r="BE130" i="19"/>
  <c r="BE134" i="19"/>
  <c r="J80" i="20"/>
  <c r="BE95" i="20"/>
  <c r="BE114" i="20"/>
  <c r="BE154" i="20"/>
  <c r="BE193" i="20"/>
  <c r="BE267" i="20"/>
  <c r="BE355" i="20"/>
  <c r="BE361" i="20"/>
  <c r="BE365" i="20"/>
  <c r="BE369" i="20"/>
  <c r="BE380" i="20"/>
  <c r="BE690" i="3"/>
  <c r="BE742" i="3"/>
  <c r="BE805" i="3"/>
  <c r="BK190" i="3"/>
  <c r="J190" i="3" s="1"/>
  <c r="J62" i="3" s="1"/>
  <c r="BE135" i="4"/>
  <c r="BE163" i="4"/>
  <c r="BE190" i="4"/>
  <c r="BE237" i="4"/>
  <c r="BE241" i="4"/>
  <c r="BE253" i="4"/>
  <c r="BE269" i="4"/>
  <c r="BE277" i="4"/>
  <c r="J52" i="5"/>
  <c r="BE131" i="5"/>
  <c r="BE347" i="5"/>
  <c r="BE370" i="5"/>
  <c r="BE483" i="5"/>
  <c r="BE554" i="5"/>
  <c r="BE574" i="5"/>
  <c r="BE629" i="5"/>
  <c r="BE676" i="5"/>
  <c r="BE805" i="5"/>
  <c r="BE976" i="5"/>
  <c r="BE1118" i="5"/>
  <c r="BE1177" i="5"/>
  <c r="BE1261" i="5"/>
  <c r="BE1315" i="5"/>
  <c r="BE1364" i="5"/>
  <c r="BE1437" i="5"/>
  <c r="BE1539" i="5"/>
  <c r="BE1617" i="5"/>
  <c r="BE1637" i="5"/>
  <c r="BE1708" i="5"/>
  <c r="BE1757" i="5"/>
  <c r="BE1805" i="5"/>
  <c r="BE1809" i="5"/>
  <c r="BE1818" i="5"/>
  <c r="BE1853" i="5"/>
  <c r="BE1877" i="5"/>
  <c r="BE1896" i="5"/>
  <c r="BE1907" i="5"/>
  <c r="BE1930" i="5"/>
  <c r="BE1934" i="5"/>
  <c r="BE1981" i="5"/>
  <c r="BE95" i="6"/>
  <c r="BE112" i="6"/>
  <c r="BE120" i="6"/>
  <c r="BE157" i="6"/>
  <c r="BE193" i="6"/>
  <c r="BE207" i="6"/>
  <c r="BK234" i="6"/>
  <c r="J234" i="6"/>
  <c r="J70" i="6"/>
  <c r="BE114" i="7"/>
  <c r="BE137" i="7"/>
  <c r="BE145" i="7"/>
  <c r="BE181" i="7"/>
  <c r="BE200" i="7"/>
  <c r="BE142" i="8"/>
  <c r="BE168" i="8"/>
  <c r="BE232" i="8"/>
  <c r="BE132" i="9"/>
  <c r="BE327" i="9"/>
  <c r="BE579" i="9"/>
  <c r="BE591" i="9"/>
  <c r="BE608" i="9"/>
  <c r="BE630" i="9"/>
  <c r="BE930" i="9"/>
  <c r="BE1007" i="9"/>
  <c r="BE1221" i="9"/>
  <c r="BE1309" i="9"/>
  <c r="BE1654" i="9"/>
  <c r="BE1742" i="9"/>
  <c r="BE1750" i="9"/>
  <c r="BE1786" i="9"/>
  <c r="BE1811" i="9"/>
  <c r="BE1833" i="9"/>
  <c r="J56" i="10"/>
  <c r="BE100" i="10"/>
  <c r="BE188" i="10"/>
  <c r="BE253" i="10"/>
  <c r="J52" i="11"/>
  <c r="BE138" i="11"/>
  <c r="BE201" i="11"/>
  <c r="BE206" i="11"/>
  <c r="BE319" i="11"/>
  <c r="BE370" i="11"/>
  <c r="BE605" i="11"/>
  <c r="BE717" i="11"/>
  <c r="BE725" i="11"/>
  <c r="BE737" i="11"/>
  <c r="BE749" i="11"/>
  <c r="BE987" i="11"/>
  <c r="BE1134" i="11"/>
  <c r="BE1169" i="11"/>
  <c r="BE1201" i="11"/>
  <c r="BE1247" i="11"/>
  <c r="BE1292" i="11"/>
  <c r="BE1333" i="11"/>
  <c r="BE1506" i="11"/>
  <c r="BE1524" i="11"/>
  <c r="BE1550" i="11"/>
  <c r="BE1578" i="11"/>
  <c r="BE1749" i="11"/>
  <c r="BE1772" i="11"/>
  <c r="BE1776" i="11"/>
  <c r="BE1780" i="11"/>
  <c r="BE1812" i="11"/>
  <c r="BE1817" i="11"/>
  <c r="BE1831" i="11"/>
  <c r="BE1835" i="11"/>
  <c r="BE1861" i="11"/>
  <c r="E80" i="12"/>
  <c r="BE95" i="12"/>
  <c r="BE133" i="12"/>
  <c r="BE141" i="12"/>
  <c r="BE162" i="12"/>
  <c r="F55" i="13"/>
  <c r="BE103" i="13"/>
  <c r="BE120" i="13"/>
  <c r="BE132" i="13"/>
  <c r="BE287" i="13"/>
  <c r="BE323" i="13"/>
  <c r="BE410" i="13"/>
  <c r="BE543" i="13"/>
  <c r="BE611" i="13"/>
  <c r="BE656" i="13"/>
  <c r="BE844" i="13"/>
  <c r="BE1136" i="13"/>
  <c r="BE1318" i="13"/>
  <c r="BE1356" i="13"/>
  <c r="BE1371" i="13"/>
  <c r="BE1426" i="13"/>
  <c r="BE1454" i="13"/>
  <c r="BE1523" i="13"/>
  <c r="BE88" i="14"/>
  <c r="J52" i="15"/>
  <c r="BE112" i="16"/>
  <c r="BE128" i="16"/>
  <c r="BE150" i="16"/>
  <c r="BE188" i="16"/>
  <c r="BE199" i="16"/>
  <c r="BE208" i="16"/>
  <c r="BE231" i="16"/>
  <c r="BE263" i="16"/>
  <c r="BE292" i="16"/>
  <c r="BE417" i="16"/>
  <c r="BE509" i="16"/>
  <c r="BE573" i="16"/>
  <c r="BE612" i="16"/>
  <c r="BE112" i="17"/>
  <c r="E77" i="18"/>
  <c r="BE102" i="18"/>
  <c r="BE106" i="18"/>
  <c r="BE111" i="18"/>
  <c r="BE187" i="18"/>
  <c r="BE374" i="18"/>
  <c r="BE381" i="18"/>
  <c r="BE469" i="18"/>
  <c r="BE481" i="18"/>
  <c r="J56" i="19"/>
  <c r="BK109" i="19"/>
  <c r="J109" i="19"/>
  <c r="J66" i="19" s="1"/>
  <c r="BE137" i="20"/>
  <c r="BE174" i="20"/>
  <c r="BE202" i="20"/>
  <c r="BE206" i="20"/>
  <c r="BE252" i="20"/>
  <c r="BE256" i="20"/>
  <c r="BE282" i="20"/>
  <c r="BE286" i="20"/>
  <c r="BE293" i="20"/>
  <c r="BE317" i="20"/>
  <c r="BE337" i="20"/>
  <c r="BE347" i="20"/>
  <c r="BE357" i="20"/>
  <c r="BE90" i="2"/>
  <c r="BE106" i="2"/>
  <c r="BE187" i="2"/>
  <c r="BE103" i="3"/>
  <c r="BE204" i="3"/>
  <c r="BE219" i="3"/>
  <c r="BE352" i="3"/>
  <c r="BE379" i="3"/>
  <c r="BE508" i="3"/>
  <c r="BE561" i="3"/>
  <c r="BE593" i="3"/>
  <c r="BE639" i="3"/>
  <c r="BE683" i="3"/>
  <c r="BE756" i="3"/>
  <c r="BE799" i="3"/>
  <c r="BE820" i="3"/>
  <c r="BE827" i="3"/>
  <c r="BE854" i="3"/>
  <c r="BE877" i="3"/>
  <c r="BE922" i="3"/>
  <c r="BE927" i="3"/>
  <c r="BE939" i="3"/>
  <c r="BE951" i="3"/>
  <c r="BE986" i="3"/>
  <c r="BE96" i="4"/>
  <c r="BE146" i="4"/>
  <c r="BE159" i="4"/>
  <c r="BE265" i="4"/>
  <c r="BE276" i="4"/>
  <c r="BE291" i="4"/>
  <c r="BE165" i="5"/>
  <c r="BE237" i="5"/>
  <c r="BE242" i="5"/>
  <c r="BE391" i="5"/>
  <c r="BE550" i="5"/>
  <c r="BE639" i="5"/>
  <c r="BE662" i="5"/>
  <c r="BE699" i="5"/>
  <c r="BE707" i="5"/>
  <c r="BE879" i="5"/>
  <c r="BE1683" i="5"/>
  <c r="J56" i="6"/>
  <c r="BE109" i="6"/>
  <c r="BE117" i="6"/>
  <c r="BE149" i="6"/>
  <c r="BE167" i="6"/>
  <c r="BE145" i="8"/>
  <c r="BE225" i="8"/>
  <c r="BE230" i="8"/>
  <c r="BE234" i="8"/>
  <c r="BE236" i="8"/>
  <c r="BE239" i="8"/>
  <c r="BE241" i="8"/>
  <c r="BE99" i="9"/>
  <c r="BE124" i="9"/>
  <c r="BE155" i="9"/>
  <c r="BE177" i="9"/>
  <c r="BE246" i="9"/>
  <c r="BE285" i="9"/>
  <c r="BE468" i="9"/>
  <c r="BE571" i="9"/>
  <c r="BE595" i="9"/>
  <c r="BE620" i="9"/>
  <c r="BE687" i="9"/>
  <c r="BE762" i="9"/>
  <c r="BE1041" i="9"/>
  <c r="BE1168" i="9"/>
  <c r="BE1206" i="9"/>
  <c r="BE1332" i="9"/>
  <c r="BE1470" i="9"/>
  <c r="BE1551" i="9"/>
  <c r="BE1645" i="9"/>
  <c r="F89" i="10"/>
  <c r="BE108" i="10"/>
  <c r="BE135" i="10"/>
  <c r="BE144" i="10"/>
  <c r="BE158" i="10"/>
  <c r="BE181" i="10"/>
  <c r="BE279" i="10"/>
  <c r="BE306" i="10"/>
  <c r="BE309" i="10"/>
  <c r="BE105" i="11"/>
  <c r="BE114" i="11"/>
  <c r="BE142" i="11"/>
  <c r="BE358" i="11"/>
  <c r="BE378" i="11"/>
  <c r="BE389" i="11"/>
  <c r="BE406" i="11"/>
  <c r="BE428" i="11"/>
  <c r="BE438" i="11"/>
  <c r="BE673" i="11"/>
  <c r="BE696" i="11"/>
  <c r="BE857" i="11"/>
  <c r="BE967" i="11"/>
  <c r="BE1066" i="11"/>
  <c r="BE1190" i="11"/>
  <c r="BE1222" i="11"/>
  <c r="BE1485" i="11"/>
  <c r="BE1582" i="11"/>
  <c r="BE1684" i="11"/>
  <c r="BE146" i="12"/>
  <c r="BE154" i="12"/>
  <c r="BE175" i="12"/>
  <c r="BE230" i="12"/>
  <c r="BE241" i="12"/>
  <c r="BK153" i="12"/>
  <c r="J153" i="12" s="1"/>
  <c r="J66" i="12" s="1"/>
  <c r="BE251" i="13"/>
  <c r="BE308" i="13"/>
  <c r="BE514" i="13"/>
  <c r="BE596" i="13"/>
  <c r="BE644" i="13"/>
  <c r="BE660" i="13"/>
  <c r="BE718" i="13"/>
  <c r="BE749" i="13"/>
  <c r="BE819" i="13"/>
  <c r="BE901" i="13"/>
  <c r="BE1045" i="13"/>
  <c r="BE1087" i="13"/>
  <c r="BE1098" i="13"/>
  <c r="BE1181" i="13"/>
  <c r="BE1191" i="13"/>
  <c r="BE1265" i="13"/>
  <c r="BE1324" i="13"/>
  <c r="BE1442" i="13"/>
  <c r="BE1462" i="13"/>
  <c r="E71" i="14"/>
  <c r="F55" i="16"/>
  <c r="BE103" i="16"/>
  <c r="BE587" i="16"/>
  <c r="F89" i="17"/>
  <c r="BE114" i="17"/>
  <c r="BE116" i="17"/>
  <c r="BE154" i="17"/>
  <c r="BE168" i="17"/>
  <c r="J81" i="18"/>
  <c r="BE131" i="18"/>
  <c r="BE311" i="18"/>
  <c r="BE325" i="18"/>
  <c r="BE332" i="18"/>
  <c r="BE517" i="18"/>
  <c r="BE548" i="18"/>
  <c r="BE557" i="18"/>
  <c r="BE570" i="18"/>
  <c r="BE105" i="19"/>
  <c r="BE110" i="19"/>
  <c r="E48" i="20"/>
  <c r="F83" i="20"/>
  <c r="BE123" i="20"/>
  <c r="BE142" i="20"/>
  <c r="BE145" i="20"/>
  <c r="BE158" i="20"/>
  <c r="BE177" i="20"/>
  <c r="BE181" i="20"/>
  <c r="BE221" i="20"/>
  <c r="BE290" i="20"/>
  <c r="BE292" i="20"/>
  <c r="BE342" i="20"/>
  <c r="BE351" i="20"/>
  <c r="BE354" i="20"/>
  <c r="F55" i="21"/>
  <c r="BE109" i="21"/>
  <c r="BE121" i="21"/>
  <c r="BE139" i="2"/>
  <c r="BE95" i="3"/>
  <c r="BE116" i="3"/>
  <c r="BE155" i="3"/>
  <c r="BE200" i="3"/>
  <c r="BE260" i="3"/>
  <c r="BE300" i="3"/>
  <c r="BE326" i="3"/>
  <c r="BE359" i="3"/>
  <c r="BE430" i="3"/>
  <c r="BE472" i="3"/>
  <c r="BE484" i="3"/>
  <c r="BE585" i="3"/>
  <c r="BE618" i="3"/>
  <c r="BE647" i="3"/>
  <c r="BE715" i="3"/>
  <c r="BE810" i="3"/>
  <c r="BE259" i="4"/>
  <c r="BE309" i="4"/>
  <c r="BE311" i="4"/>
  <c r="BE339" i="5"/>
  <c r="BE683" i="5"/>
  <c r="BE710" i="5"/>
  <c r="BE842" i="5"/>
  <c r="BE859" i="5"/>
  <c r="BE870" i="5"/>
  <c r="BE887" i="5"/>
  <c r="BE925" i="5"/>
  <c r="BE947" i="5"/>
  <c r="BE1024" i="5"/>
  <c r="BE1311" i="5"/>
  <c r="BE1375" i="5"/>
  <c r="BE1450" i="5"/>
  <c r="BE1530" i="5"/>
  <c r="BE1651" i="5"/>
  <c r="BE105" i="6"/>
  <c r="BE129" i="6"/>
  <c r="BE171" i="6"/>
  <c r="BE197" i="6"/>
  <c r="BE212" i="6"/>
  <c r="BE222" i="6"/>
  <c r="BK148" i="6"/>
  <c r="J148" i="6"/>
  <c r="J66" i="6" s="1"/>
  <c r="BE134" i="7"/>
  <c r="BE154" i="7"/>
  <c r="J86" i="8"/>
  <c r="BE124" i="8"/>
  <c r="BE103" i="9"/>
  <c r="BE213" i="9"/>
  <c r="BE235" i="9"/>
  <c r="BE289" i="9"/>
  <c r="BE392" i="9"/>
  <c r="BE524" i="9"/>
  <c r="BE648" i="9"/>
  <c r="BE676" i="9"/>
  <c r="BE736" i="9"/>
  <c r="BE786" i="9"/>
  <c r="BE806" i="9"/>
  <c r="BE870" i="9"/>
  <c r="BE919" i="9"/>
  <c r="BE957" i="9"/>
  <c r="BE1026" i="9"/>
  <c r="BE1091" i="9"/>
  <c r="BE1271" i="9"/>
  <c r="BE1502" i="9"/>
  <c r="BE1692" i="9"/>
  <c r="BE1697" i="9"/>
  <c r="BE1732" i="9"/>
  <c r="BE1794" i="9"/>
  <c r="BE111" i="10"/>
  <c r="BE199" i="10"/>
  <c r="BE218" i="10"/>
  <c r="BE274" i="10"/>
  <c r="BK165" i="10"/>
  <c r="J165" i="10"/>
  <c r="J66" i="10"/>
  <c r="BE95" i="11"/>
  <c r="BE122" i="11"/>
  <c r="BE157" i="11"/>
  <c r="BE309" i="11"/>
  <c r="BE374" i="11"/>
  <c r="BE402" i="11"/>
  <c r="BE520" i="11"/>
  <c r="BE556" i="11"/>
  <c r="BE633" i="11"/>
  <c r="BE693" i="11"/>
  <c r="BE806" i="11"/>
  <c r="BE1093" i="11"/>
  <c r="BE1348" i="11"/>
  <c r="BE1434" i="11"/>
  <c r="BE1470" i="11"/>
  <c r="BE1554" i="11"/>
  <c r="BE1590" i="11"/>
  <c r="BE1673" i="11"/>
  <c r="BE1695" i="11"/>
  <c r="J56" i="12"/>
  <c r="BE107" i="12"/>
  <c r="BE229" i="12"/>
  <c r="BE237" i="12"/>
  <c r="BE252" i="12"/>
  <c r="BE253" i="12"/>
  <c r="BE254" i="12"/>
  <c r="BE260" i="12"/>
  <c r="BE264" i="12"/>
  <c r="BE95" i="13"/>
  <c r="BE155" i="13"/>
  <c r="BE385" i="13"/>
  <c r="BE522" i="13"/>
  <c r="BE538" i="13"/>
  <c r="BE547" i="13"/>
  <c r="BE585" i="13"/>
  <c r="BE698" i="13"/>
  <c r="BE745" i="13"/>
  <c r="BE832" i="13"/>
  <c r="BE985" i="13"/>
  <c r="BE1049" i="13"/>
  <c r="BE1117" i="13"/>
  <c r="BE1209" i="13"/>
  <c r="BE1231" i="13"/>
  <c r="BE1269" i="13"/>
  <c r="BE1381" i="13"/>
  <c r="BE1396" i="13"/>
  <c r="BE1434" i="13"/>
  <c r="BK190" i="13"/>
  <c r="J190" i="13" s="1"/>
  <c r="J62" i="13" s="1"/>
  <c r="BE386" i="16"/>
  <c r="BE461" i="16"/>
  <c r="BE522" i="16"/>
  <c r="BE539" i="16"/>
  <c r="BE637" i="16"/>
  <c r="BE641" i="16"/>
  <c r="BE671" i="16"/>
  <c r="BE697" i="16"/>
  <c r="BE702" i="16"/>
  <c r="BE714" i="16"/>
  <c r="BE719" i="16"/>
  <c r="BE105" i="17"/>
  <c r="BE160" i="17"/>
  <c r="BE149" i="18"/>
  <c r="BE159" i="18"/>
  <c r="BE220" i="18"/>
  <c r="BE246" i="18"/>
  <c r="BE259" i="18"/>
  <c r="BE318" i="18"/>
  <c r="BE339" i="18"/>
  <c r="BE346" i="18"/>
  <c r="BE360" i="18"/>
  <c r="BE334" i="20"/>
  <c r="BE376" i="20"/>
  <c r="BK180" i="20"/>
  <c r="J180" i="20"/>
  <c r="J62" i="20" s="1"/>
  <c r="BE89" i="21"/>
  <c r="BE91" i="21"/>
  <c r="BE126" i="2"/>
  <c r="BE190" i="2"/>
  <c r="BE99" i="3"/>
  <c r="BE227" i="3"/>
  <c r="BE243" i="3"/>
  <c r="BE349" i="3"/>
  <c r="BE445" i="3"/>
  <c r="BE515" i="3"/>
  <c r="BE557" i="3"/>
  <c r="BE600" i="3"/>
  <c r="BE749" i="3"/>
  <c r="BE119" i="4"/>
  <c r="BE125" i="4"/>
  <c r="BE233" i="4"/>
  <c r="BE249" i="4"/>
  <c r="BE260" i="4"/>
  <c r="BE295" i="4"/>
  <c r="BK167" i="4"/>
  <c r="J167" i="4"/>
  <c r="J66" i="4" s="1"/>
  <c r="BE92" i="5"/>
  <c r="BE276" i="5"/>
  <c r="BE343" i="5"/>
  <c r="BE362" i="5"/>
  <c r="BE414" i="5"/>
  <c r="BE432" i="5"/>
  <c r="BE542" i="5"/>
  <c r="BE587" i="5"/>
  <c r="BE883" i="5"/>
  <c r="BE943" i="5"/>
  <c r="BE1032" i="5"/>
  <c r="BE1114" i="5"/>
  <c r="BE1492" i="5"/>
  <c r="BE1625" i="5"/>
  <c r="BE1663" i="5"/>
  <c r="BE1667" i="5"/>
  <c r="BE1675" i="5"/>
  <c r="BE1783" i="5"/>
  <c r="BE1787" i="5"/>
  <c r="BE1857" i="5"/>
  <c r="BE1861" i="5"/>
  <c r="BE1885" i="5"/>
  <c r="BE1889" i="5"/>
  <c r="BE1921" i="5"/>
  <c r="BE1926" i="5"/>
  <c r="BE1951" i="5"/>
  <c r="BE1968" i="5"/>
  <c r="BE1972" i="5"/>
  <c r="BE1976" i="5"/>
  <c r="BE124" i="6"/>
  <c r="BE138" i="6"/>
  <c r="BE224" i="6"/>
  <c r="BE231" i="6"/>
  <c r="BE232" i="6"/>
  <c r="E50" i="7"/>
  <c r="BE101" i="7"/>
  <c r="BE112" i="7"/>
  <c r="BE116" i="7"/>
  <c r="BE178" i="7"/>
  <c r="BE190" i="7"/>
  <c r="BE195" i="7"/>
  <c r="BK204" i="7"/>
  <c r="J204" i="7" s="1"/>
  <c r="J70" i="7" s="1"/>
  <c r="BE150" i="8"/>
  <c r="BE215" i="8"/>
  <c r="BE112" i="9"/>
  <c r="BE150" i="9"/>
  <c r="BE257" i="9"/>
  <c r="BE311" i="9"/>
  <c r="BE384" i="9"/>
  <c r="BE432" i="9"/>
  <c r="BE463" i="9"/>
  <c r="BE603" i="9"/>
  <c r="BE683" i="9"/>
  <c r="BE724" i="9"/>
  <c r="BE774" i="9"/>
  <c r="BE798" i="9"/>
  <c r="BE893" i="9"/>
  <c r="BE988" i="9"/>
  <c r="BE1225" i="9"/>
  <c r="BE1367" i="9"/>
  <c r="BE1491" i="9"/>
  <c r="BE1524" i="9"/>
  <c r="BE1723" i="9"/>
  <c r="BE1766" i="9"/>
  <c r="BE1774" i="9"/>
  <c r="BE1802" i="9"/>
  <c r="BE1837" i="9"/>
  <c r="BE1897" i="9"/>
  <c r="BE1905" i="9"/>
  <c r="BE1916" i="9"/>
  <c r="BE1920" i="9"/>
  <c r="BE1969" i="9"/>
  <c r="BE2014" i="9"/>
  <c r="BE95" i="10"/>
  <c r="BE124" i="10"/>
  <c r="BE139" i="10"/>
  <c r="BE170" i="10"/>
  <c r="BE207" i="10"/>
  <c r="BE235" i="10"/>
  <c r="BE263" i="10"/>
  <c r="BE286" i="10"/>
  <c r="BE147" i="11"/>
  <c r="BE233" i="11"/>
  <c r="BE266" i="11"/>
  <c r="BE275" i="11"/>
  <c r="BE366" i="11"/>
  <c r="BE536" i="11"/>
  <c r="BE544" i="11"/>
  <c r="BE560" i="11"/>
  <c r="BE577" i="11"/>
  <c r="BE629" i="11"/>
  <c r="BE655" i="11"/>
  <c r="BE733" i="11"/>
  <c r="BE753" i="11"/>
  <c r="BE798" i="11"/>
  <c r="BE819" i="11"/>
  <c r="BE868" i="11"/>
  <c r="BE1028" i="11"/>
  <c r="BE1085" i="11"/>
  <c r="BE1449" i="11"/>
  <c r="BE1467" i="11"/>
  <c r="BE1516" i="11"/>
  <c r="BE1574" i="11"/>
  <c r="BE1622" i="11"/>
  <c r="BE119" i="12"/>
  <c r="BE158" i="12"/>
  <c r="BE167" i="12"/>
  <c r="BE204" i="12"/>
  <c r="BE245" i="12"/>
  <c r="BE136" i="13"/>
  <c r="BE175" i="13"/>
  <c r="BE191" i="13"/>
  <c r="BE283" i="13"/>
  <c r="BE370" i="13"/>
  <c r="BE467" i="13"/>
  <c r="BE563" i="13"/>
  <c r="BE592" i="13"/>
  <c r="BE640" i="13"/>
  <c r="BE648" i="13"/>
  <c r="BE690" i="13"/>
  <c r="BE694" i="13"/>
  <c r="BE702" i="13"/>
  <c r="BE770" i="13"/>
  <c r="BE806" i="13"/>
  <c r="BE886" i="13"/>
  <c r="BE905" i="13"/>
  <c r="BE1068" i="13"/>
  <c r="BE1310" i="13"/>
  <c r="BE1321" i="13"/>
  <c r="BE1335" i="13"/>
  <c r="BE1351" i="13"/>
  <c r="BE1376" i="13"/>
  <c r="BE1458" i="13"/>
  <c r="BE88" i="15"/>
  <c r="BE99" i="16"/>
  <c r="BE120" i="16"/>
  <c r="BE236" i="16"/>
  <c r="BE241" i="16"/>
  <c r="BE337" i="16"/>
  <c r="BE526" i="16"/>
  <c r="BE578" i="16"/>
  <c r="BE600" i="16"/>
  <c r="BE122" i="17"/>
  <c r="BE126" i="17"/>
  <c r="BE119" i="18"/>
  <c r="BE211" i="18"/>
  <c r="BE271" i="18"/>
  <c r="BE283" i="18"/>
  <c r="BE300" i="18"/>
  <c r="BE304" i="18"/>
  <c r="BE353" i="18"/>
  <c r="BE402" i="18"/>
  <c r="BE116" i="19"/>
  <c r="BE171" i="20"/>
  <c r="BE189" i="20"/>
  <c r="BE348" i="20"/>
  <c r="BE382" i="20"/>
  <c r="BE102" i="21"/>
  <c r="BE117" i="21"/>
  <c r="BE128" i="21"/>
  <c r="BE171" i="21"/>
  <c r="BE161" i="2"/>
  <c r="BE167" i="2"/>
  <c r="BE183" i="2"/>
  <c r="BE128" i="3"/>
  <c r="BE191" i="3"/>
  <c r="BE235" i="3"/>
  <c r="BE310" i="3"/>
  <c r="BE344" i="3"/>
  <c r="BE355" i="3"/>
  <c r="BE371" i="3"/>
  <c r="BE452" i="3"/>
  <c r="BE573" i="3"/>
  <c r="BE643" i="3"/>
  <c r="BE658" i="3"/>
  <c r="BE738" i="3"/>
  <c r="BE823" i="3"/>
  <c r="BE859" i="3"/>
  <c r="BE864" i="3"/>
  <c r="BE868" i="3"/>
  <c r="BE882" i="3"/>
  <c r="BE886" i="3"/>
  <c r="BE895" i="3"/>
  <c r="BE900" i="3"/>
  <c r="BE931" i="3"/>
  <c r="BE935" i="3"/>
  <c r="BE943" i="3"/>
  <c r="BE962" i="3"/>
  <c r="BE978" i="3"/>
  <c r="BE982" i="3"/>
  <c r="BE103" i="4"/>
  <c r="BE110" i="4"/>
  <c r="BE144" i="4"/>
  <c r="BE151" i="4"/>
  <c r="BE165" i="4"/>
  <c r="BE194" i="4"/>
  <c r="BE244" i="4"/>
  <c r="BE251" i="4"/>
  <c r="BE261" i="4"/>
  <c r="BE140" i="5"/>
  <c r="BE182" i="5"/>
  <c r="BE300" i="5"/>
  <c r="BE314" i="5"/>
  <c r="BE323" i="5"/>
  <c r="BE423" i="5"/>
  <c r="BE570" i="5"/>
  <c r="BE591" i="5"/>
  <c r="BE643" i="5"/>
  <c r="BE669" i="5"/>
  <c r="BE777" i="5"/>
  <c r="BE789" i="5"/>
  <c r="BE838" i="5"/>
  <c r="BE846" i="5"/>
  <c r="BE1005" i="5"/>
  <c r="BE1053" i="5"/>
  <c r="BE1095" i="5"/>
  <c r="BE1257" i="5"/>
  <c r="BE1378" i="5"/>
  <c r="BE1496" i="5"/>
  <c r="BE1581" i="5"/>
  <c r="BE1597" i="5"/>
  <c r="BE1632" i="5"/>
  <c r="BE1691" i="5"/>
  <c r="BE1721" i="5"/>
  <c r="BE131" i="6"/>
  <c r="BE162" i="6"/>
  <c r="BE211" i="6"/>
  <c r="BE109" i="7"/>
  <c r="BE125" i="7"/>
  <c r="BE173" i="7"/>
  <c r="BE193" i="7"/>
  <c r="BK113" i="7"/>
  <c r="J113" i="7" s="1"/>
  <c r="J66" i="7" s="1"/>
  <c r="BE164" i="8"/>
  <c r="BE216" i="8"/>
  <c r="BE226" i="8"/>
  <c r="F55" i="9"/>
  <c r="BE224" i="9"/>
  <c r="BE363" i="9"/>
  <c r="BE407" i="9"/>
  <c r="BE420" i="9"/>
  <c r="BE477" i="9"/>
  <c r="BE575" i="9"/>
  <c r="BE583" i="9"/>
  <c r="BE634" i="9"/>
  <c r="BE658" i="9"/>
  <c r="BE833" i="9"/>
  <c r="BE866" i="9"/>
  <c r="BE934" i="9"/>
  <c r="BE984" i="9"/>
  <c r="BE1145" i="9"/>
  <c r="BE1390" i="9"/>
  <c r="BE1528" i="9"/>
  <c r="BE1640" i="9"/>
  <c r="BE1649" i="9"/>
  <c r="BE1702" i="9"/>
  <c r="BE1720" i="9"/>
  <c r="BE1790" i="9"/>
  <c r="BE1798" i="9"/>
  <c r="BE1806" i="9"/>
  <c r="BE133" i="10"/>
  <c r="BE161" i="10"/>
  <c r="BE177" i="10"/>
  <c r="BE237" i="10"/>
  <c r="BE287" i="10"/>
  <c r="BK308" i="10"/>
  <c r="J308" i="10"/>
  <c r="J70" i="10" s="1"/>
  <c r="BE91" i="11"/>
  <c r="BE109" i="11"/>
  <c r="BE126" i="11"/>
  <c r="BE134" i="11"/>
  <c r="BE197" i="11"/>
  <c r="BE329" i="11"/>
  <c r="BE410" i="11"/>
  <c r="BE528" i="11"/>
  <c r="BE548" i="11"/>
  <c r="BE685" i="11"/>
  <c r="BE765" i="11"/>
  <c r="BE773" i="11"/>
  <c r="BE940" i="11"/>
  <c r="BE959" i="11"/>
  <c r="BE1266" i="11"/>
  <c r="BE1401" i="11"/>
  <c r="BE1453" i="11"/>
  <c r="BE1461" i="11"/>
  <c r="BE1475" i="11"/>
  <c r="BE1521" i="11"/>
  <c r="BE1541" i="11"/>
  <c r="BE1586" i="11"/>
  <c r="BE115" i="12"/>
  <c r="BE150" i="12"/>
  <c r="BE188" i="12"/>
  <c r="BE225" i="12"/>
  <c r="BE236" i="12"/>
  <c r="BK281" i="12"/>
  <c r="J281" i="12" s="1"/>
  <c r="J70" i="12" s="1"/>
  <c r="BE239" i="13"/>
  <c r="BE338" i="13"/>
  <c r="BE378" i="13"/>
  <c r="BE551" i="13"/>
  <c r="BE567" i="13"/>
  <c r="BE682" i="13"/>
  <c r="BE714" i="13"/>
  <c r="BE726" i="13"/>
  <c r="BE893" i="13"/>
  <c r="BE1094" i="13"/>
  <c r="BE1174" i="13"/>
  <c r="BE1227" i="13"/>
  <c r="BE1248" i="13"/>
  <c r="BE1282" i="13"/>
  <c r="BE1340" i="13"/>
  <c r="BE1387" i="13"/>
  <c r="BE1418" i="13"/>
  <c r="BE1438" i="13"/>
  <c r="BE1446" i="13"/>
  <c r="BE1478" i="13"/>
  <c r="BE1515" i="13"/>
  <c r="BE1534" i="13"/>
  <c r="BE1559" i="13"/>
  <c r="J75" i="14"/>
  <c r="BE132" i="16"/>
  <c r="BE245" i="16"/>
  <c r="BE333" i="16"/>
  <c r="BE395" i="16"/>
  <c r="BE408" i="16"/>
  <c r="BE552" i="16"/>
  <c r="BE622" i="16"/>
  <c r="BE633" i="16"/>
  <c r="BE692" i="16"/>
  <c r="E80" i="17"/>
  <c r="BE109" i="17"/>
  <c r="BE138" i="17"/>
  <c r="BE291" i="20"/>
  <c r="BE295" i="20"/>
  <c r="BE306" i="20"/>
  <c r="BE315" i="20"/>
  <c r="BE316" i="20"/>
  <c r="BE327" i="20"/>
  <c r="BE385" i="20"/>
  <c r="BK393" i="20"/>
  <c r="J393" i="20" s="1"/>
  <c r="J66" i="20" s="1"/>
  <c r="E48" i="21"/>
  <c r="BE93" i="21"/>
  <c r="BE96" i="21"/>
  <c r="BE106" i="21"/>
  <c r="BE113" i="21"/>
  <c r="BE119" i="21"/>
  <c r="BE123" i="21"/>
  <c r="BE137" i="21"/>
  <c r="BE150" i="21"/>
  <c r="BE110" i="2"/>
  <c r="BE146" i="2"/>
  <c r="BE171" i="2"/>
  <c r="BE196" i="2"/>
  <c r="BE211" i="2"/>
  <c r="BE275" i="3"/>
  <c r="BE367" i="3"/>
  <c r="BE384" i="3"/>
  <c r="BE440" i="3"/>
  <c r="BE468" i="3"/>
  <c r="BE496" i="3"/>
  <c r="BE504" i="3"/>
  <c r="BE534" i="3"/>
  <c r="BE538" i="3"/>
  <c r="BE553" i="3"/>
  <c r="BE565" i="3"/>
  <c r="BE607" i="3"/>
  <c r="BE272" i="4"/>
  <c r="BE1020" i="5"/>
  <c r="BE1141" i="5"/>
  <c r="BE1386" i="5"/>
  <c r="BE1469" i="5"/>
  <c r="BE1549" i="5"/>
  <c r="BE1565" i="5"/>
  <c r="BE1571" i="5"/>
  <c r="BE1589" i="5"/>
  <c r="BE1642" i="5"/>
  <c r="BE1671" i="5"/>
  <c r="BE1679" i="5"/>
  <c r="BE1695" i="5"/>
  <c r="BK91" i="5"/>
  <c r="J91" i="5" s="1"/>
  <c r="J61" i="5" s="1"/>
  <c r="BE134" i="6"/>
  <c r="BE142" i="6"/>
  <c r="BE161" i="6"/>
  <c r="BE185" i="6"/>
  <c r="BE203" i="6"/>
  <c r="BE226" i="6"/>
  <c r="BE233" i="6"/>
  <c r="BE185" i="8"/>
  <c r="BK149" i="8"/>
  <c r="J149" i="8"/>
  <c r="J66" i="8" s="1"/>
  <c r="BE128" i="9"/>
  <c r="BE145" i="9"/>
  <c r="BE200" i="9"/>
  <c r="BE273" i="9"/>
  <c r="BE281" i="9"/>
  <c r="BE388" i="9"/>
  <c r="BE410" i="9"/>
  <c r="BE500" i="9"/>
  <c r="BE691" i="9"/>
  <c r="BE739" i="9"/>
  <c r="BE778" i="9"/>
  <c r="BE926" i="9"/>
  <c r="BE1011" i="9"/>
  <c r="BE1114" i="9"/>
  <c r="BE1339" i="9"/>
  <c r="BE1626" i="9"/>
  <c r="BE1657" i="9"/>
  <c r="BE1758" i="9"/>
  <c r="BE1762" i="9"/>
  <c r="BE1782" i="9"/>
  <c r="BE1822" i="9"/>
  <c r="BE1854" i="9"/>
  <c r="BE1886" i="9"/>
  <c r="BE1935" i="9"/>
  <c r="BE1950" i="9"/>
  <c r="BE1958" i="9"/>
  <c r="BE1962" i="9"/>
  <c r="BE1973" i="9"/>
  <c r="BE1977" i="9"/>
  <c r="BE1986" i="9"/>
  <c r="BE2009" i="9"/>
  <c r="BE2058" i="9"/>
  <c r="BE105" i="10"/>
  <c r="BE129" i="10"/>
  <c r="BE150" i="10"/>
  <c r="BE173" i="10"/>
  <c r="BE229" i="10"/>
  <c r="BE234" i="10"/>
  <c r="BE239" i="10"/>
  <c r="BE268" i="10"/>
  <c r="BE130" i="11"/>
  <c r="BE433" i="11"/>
  <c r="BE532" i="11"/>
  <c r="BE573" i="11"/>
  <c r="BE615" i="11"/>
  <c r="BE669" i="11"/>
  <c r="BE729" i="11"/>
  <c r="BE741" i="11"/>
  <c r="BE879" i="11"/>
  <c r="BE998" i="11"/>
  <c r="BE1009" i="11"/>
  <c r="BE1243" i="11"/>
  <c r="BE1313" i="11"/>
  <c r="BE1344" i="11"/>
  <c r="BE1496" i="11"/>
  <c r="BE1531" i="11"/>
  <c r="BE1566" i="11"/>
  <c r="BE1650" i="11"/>
  <c r="BE137" i="12"/>
  <c r="BE181" i="12"/>
  <c r="BE191" i="12"/>
  <c r="BE268" i="12"/>
  <c r="BE275" i="12"/>
  <c r="BE277" i="12"/>
  <c r="BE128" i="13"/>
  <c r="BE150" i="13"/>
  <c r="BE160" i="13"/>
  <c r="BE271" i="13"/>
  <c r="BE382" i="13"/>
  <c r="BE406" i="13"/>
  <c r="BE428" i="13"/>
  <c r="BE636" i="13"/>
  <c r="BE686" i="13"/>
  <c r="BE706" i="13"/>
  <c r="BE897" i="13"/>
  <c r="BE913" i="13"/>
  <c r="BE964" i="13"/>
  <c r="BE989" i="13"/>
  <c r="BE1041" i="13"/>
  <c r="BE1140" i="13"/>
  <c r="BE1305" i="13"/>
  <c r="BE1314" i="13"/>
  <c r="BE1384" i="13"/>
  <c r="BE1391" i="13"/>
  <c r="BE1543" i="13"/>
  <c r="BE1589" i="13"/>
  <c r="BE1597" i="13"/>
  <c r="BE1629" i="13"/>
  <c r="BE1636" i="13"/>
  <c r="BE1687" i="13"/>
  <c r="BE91" i="16"/>
  <c r="BE136" i="16"/>
  <c r="BE227" i="16"/>
  <c r="BE250" i="16"/>
  <c r="BE483" i="16"/>
  <c r="BE569" i="16"/>
  <c r="BK198" i="16"/>
  <c r="J198" i="16"/>
  <c r="J64" i="16" s="1"/>
  <c r="BK113" i="17"/>
  <c r="J113" i="17"/>
  <c r="J66" i="17" s="1"/>
  <c r="BE115" i="18"/>
  <c r="BE123" i="18"/>
  <c r="BE178" i="18"/>
  <c r="BE255" i="18"/>
  <c r="BE448" i="18"/>
  <c r="BE462" i="18"/>
  <c r="BE600" i="18"/>
  <c r="BE617" i="18"/>
  <c r="BE723" i="18"/>
  <c r="BE124" i="19"/>
  <c r="BE142" i="19"/>
  <c r="BE118" i="20"/>
  <c r="BE132" i="20"/>
  <c r="BE170" i="20"/>
  <c r="BE234" i="20"/>
  <c r="BE249" i="20"/>
  <c r="BE115" i="21"/>
  <c r="BE125" i="21"/>
  <c r="BE130" i="21"/>
  <c r="BE135" i="21"/>
  <c r="BE141" i="21"/>
  <c r="BE114" i="2"/>
  <c r="BE199" i="2"/>
  <c r="BE215" i="3"/>
  <c r="BE251" i="3"/>
  <c r="BE330" i="3"/>
  <c r="BE363" i="3"/>
  <c r="BE389" i="3"/>
  <c r="BE422" i="3"/>
  <c r="BE436" i="3"/>
  <c r="BE458" i="3"/>
  <c r="BE492" i="3"/>
  <c r="BE512" i="3"/>
  <c r="BE522" i="3"/>
  <c r="BE542" i="3"/>
  <c r="BE569" i="3"/>
  <c r="BE589" i="3"/>
  <c r="BE625" i="3"/>
  <c r="BE676" i="3"/>
  <c r="BE708" i="3"/>
  <c r="BE730" i="3"/>
  <c r="BE764" i="3"/>
  <c r="BE794" i="3"/>
  <c r="BE815" i="3"/>
  <c r="BE123" i="4"/>
  <c r="BE128" i="4"/>
  <c r="BE186" i="4"/>
  <c r="BE202" i="4"/>
  <c r="BE210" i="4"/>
  <c r="BE229" i="4"/>
  <c r="BE254" i="4"/>
  <c r="BE279" i="4"/>
  <c r="BE109" i="5"/>
  <c r="BE148" i="5"/>
  <c r="BE387" i="5"/>
  <c r="BE428" i="5"/>
  <c r="BE583" i="5"/>
  <c r="BE619" i="5"/>
  <c r="BE695" i="5"/>
  <c r="BE703" i="5"/>
  <c r="BE720" i="5"/>
  <c r="BE781" i="5"/>
  <c r="BE797" i="5"/>
  <c r="BE809" i="5"/>
  <c r="BE932" i="5"/>
  <c r="BE1403" i="5"/>
  <c r="BE1586" i="5"/>
  <c r="BE140" i="7"/>
  <c r="BE179" i="7"/>
  <c r="BE179" i="8"/>
  <c r="BE202" i="8"/>
  <c r="BE224" i="8"/>
  <c r="BE116" i="9"/>
  <c r="BE294" i="9"/>
  <c r="BE359" i="9"/>
  <c r="BE400" i="9"/>
  <c r="BE473" i="9"/>
  <c r="BE587" i="9"/>
  <c r="BE599" i="9"/>
  <c r="BE638" i="9"/>
  <c r="BE672" i="9"/>
  <c r="BE712" i="9"/>
  <c r="BE790" i="9"/>
  <c r="BE802" i="9"/>
  <c r="BE878" i="9"/>
  <c r="BE1003" i="9"/>
  <c r="BE1045" i="9"/>
  <c r="BE1413" i="9"/>
  <c r="BE1513" i="9"/>
  <c r="BE1585" i="9"/>
  <c r="BE1611" i="9"/>
  <c r="BE1746" i="9"/>
  <c r="BE1778" i="9"/>
  <c r="BE1875" i="9"/>
  <c r="BK194" i="9"/>
  <c r="J194" i="9" s="1"/>
  <c r="J62" i="9" s="1"/>
  <c r="BE149" i="10"/>
  <c r="BE157" i="10"/>
  <c r="BE162" i="10"/>
  <c r="BE238" i="10"/>
  <c r="BE240" i="10"/>
  <c r="BE273" i="10"/>
  <c r="BE289" i="10"/>
  <c r="BE302" i="10"/>
  <c r="BE162" i="11"/>
  <c r="BE222" i="11"/>
  <c r="BE341" i="11"/>
  <c r="BE398" i="11"/>
  <c r="BE424" i="11"/>
  <c r="BE569" i="11"/>
  <c r="BE595" i="11"/>
  <c r="BE648" i="11"/>
  <c r="BE745" i="11"/>
  <c r="BE827" i="11"/>
  <c r="BE849" i="11"/>
  <c r="BE1005" i="11"/>
  <c r="BE1197" i="11"/>
  <c r="BE1302" i="11"/>
  <c r="BE1324" i="11"/>
  <c r="BE1386" i="11"/>
  <c r="BE1423" i="11"/>
  <c r="BE1444" i="11"/>
  <c r="BE1458" i="11"/>
  <c r="BE1491" i="11"/>
  <c r="BE1527" i="11"/>
  <c r="BE1562" i="11"/>
  <c r="BE1715" i="11"/>
  <c r="BE1726" i="11"/>
  <c r="BE1764" i="11"/>
  <c r="BE1805" i="11"/>
  <c r="BE214" i="12"/>
  <c r="BE220" i="12"/>
  <c r="BE235" i="12"/>
  <c r="BE249" i="12"/>
  <c r="BE250" i="12"/>
  <c r="BE251" i="12"/>
  <c r="BE270" i="12"/>
  <c r="BE273" i="12"/>
  <c r="BE279" i="12"/>
  <c r="BE282" i="12"/>
  <c r="BE124" i="13"/>
  <c r="BE398" i="13"/>
  <c r="BE486" i="13"/>
  <c r="BE652" i="13"/>
  <c r="BE663" i="13"/>
  <c r="BE710" i="13"/>
  <c r="BE828" i="13"/>
  <c r="BE840" i="13"/>
  <c r="BE1004" i="13"/>
  <c r="BE1218" i="13"/>
  <c r="BE1410" i="13"/>
  <c r="BE1467" i="13"/>
  <c r="BE1530" i="13"/>
  <c r="BE107" i="16"/>
  <c r="BE116" i="16"/>
  <c r="BE145" i="16"/>
  <c r="BE179" i="16"/>
  <c r="BE183" i="16"/>
  <c r="BE193" i="16"/>
  <c r="BE219" i="16"/>
  <c r="BE312" i="16"/>
  <c r="BE596" i="16"/>
  <c r="BE656" i="16"/>
  <c r="BE146" i="17"/>
  <c r="BE166" i="17"/>
  <c r="BE90" i="18"/>
  <c r="BE94" i="18"/>
  <c r="BE144" i="18"/>
  <c r="BE234" i="18"/>
  <c r="BE388" i="18"/>
  <c r="BE395" i="18"/>
  <c r="BE409" i="18"/>
  <c r="BE425" i="18"/>
  <c r="BE433" i="18"/>
  <c r="BE621" i="18"/>
  <c r="BE132" i="19"/>
  <c r="BE139" i="19"/>
  <c r="BE166" i="20"/>
  <c r="BE246" i="20"/>
  <c r="BE271" i="20"/>
  <c r="BE324" i="20"/>
  <c r="BE338" i="20"/>
  <c r="BE343" i="20"/>
  <c r="BE356" i="20"/>
  <c r="J52" i="21"/>
  <c r="BE99" i="21"/>
  <c r="BE104" i="21"/>
  <c r="BE132" i="21"/>
  <c r="BE143" i="21"/>
  <c r="BE146" i="21"/>
  <c r="BE164" i="21"/>
  <c r="BE169" i="21"/>
  <c r="BK108" i="21"/>
  <c r="J108" i="21"/>
  <c r="J62" i="21" s="1"/>
  <c r="BK145" i="21"/>
  <c r="J145" i="21" s="1"/>
  <c r="J65" i="21" s="1"/>
  <c r="F34" i="20"/>
  <c r="BA79" i="1" s="1"/>
  <c r="F36" i="15"/>
  <c r="BC72" i="1"/>
  <c r="F36" i="5"/>
  <c r="BC60" i="1" s="1"/>
  <c r="F37" i="3"/>
  <c r="BD57" i="1"/>
  <c r="F37" i="11"/>
  <c r="BD68" i="1"/>
  <c r="F37" i="15"/>
  <c r="BD72" i="1"/>
  <c r="F37" i="10"/>
  <c r="BB66" i="1" s="1"/>
  <c r="F38" i="17"/>
  <c r="BC75" i="1"/>
  <c r="F37" i="5"/>
  <c r="BD60" i="1" s="1"/>
  <c r="J34" i="18"/>
  <c r="AW77" i="1"/>
  <c r="J36" i="10"/>
  <c r="AW66" i="1"/>
  <c r="J34" i="9"/>
  <c r="AW65" i="1" s="1"/>
  <c r="F34" i="13"/>
  <c r="BA70" i="1" s="1"/>
  <c r="F38" i="10"/>
  <c r="BC66" i="1"/>
  <c r="F37" i="18"/>
  <c r="BD77" i="1" s="1"/>
  <c r="F39" i="17"/>
  <c r="BD75" i="1" s="1"/>
  <c r="J34" i="21"/>
  <c r="AW80" i="1" s="1"/>
  <c r="F34" i="14"/>
  <c r="BA71" i="1" s="1"/>
  <c r="F38" i="12"/>
  <c r="BC69" i="1" s="1"/>
  <c r="F39" i="8"/>
  <c r="BD63" i="1"/>
  <c r="F36" i="12"/>
  <c r="BA69" i="1" s="1"/>
  <c r="F38" i="6"/>
  <c r="BC61" i="1" s="1"/>
  <c r="F35" i="5"/>
  <c r="BB60" i="1" s="1"/>
  <c r="F39" i="4"/>
  <c r="BD58" i="1" s="1"/>
  <c r="F35" i="2"/>
  <c r="BB55" i="1" s="1"/>
  <c r="F36" i="21"/>
  <c r="BC80" i="1" s="1"/>
  <c r="F35" i="13"/>
  <c r="BB70" i="1" s="1"/>
  <c r="F37" i="13"/>
  <c r="BD70" i="1" s="1"/>
  <c r="J34" i="2"/>
  <c r="AW55" i="1" s="1"/>
  <c r="F36" i="7"/>
  <c r="BA62" i="1" s="1"/>
  <c r="F36" i="18"/>
  <c r="BC77" i="1" s="1"/>
  <c r="AS54" i="1"/>
  <c r="J36" i="17"/>
  <c r="AW75" i="1"/>
  <c r="F34" i="2"/>
  <c r="BA55" i="1"/>
  <c r="F35" i="11"/>
  <c r="BB68" i="1" s="1"/>
  <c r="J36" i="19"/>
  <c r="AW78" i="1"/>
  <c r="F34" i="18"/>
  <c r="BA77" i="1"/>
  <c r="F36" i="14"/>
  <c r="BC71" i="1" s="1"/>
  <c r="F34" i="3"/>
  <c r="BA57" i="1"/>
  <c r="F39" i="12"/>
  <c r="BD69" i="1"/>
  <c r="F35" i="15"/>
  <c r="BB72" i="1" s="1"/>
  <c r="F37" i="16"/>
  <c r="BD74" i="1"/>
  <c r="F36" i="9"/>
  <c r="BC65" i="1"/>
  <c r="F34" i="16"/>
  <c r="BA74" i="1"/>
  <c r="F37" i="20"/>
  <c r="BD79" i="1"/>
  <c r="F36" i="3"/>
  <c r="BC57" i="1"/>
  <c r="F37" i="7"/>
  <c r="BB62" i="1" s="1"/>
  <c r="F35" i="14"/>
  <c r="BB71" i="1" s="1"/>
  <c r="F36" i="13"/>
  <c r="BC70" i="1"/>
  <c r="F37" i="4"/>
  <c r="BB58" i="1"/>
  <c r="F34" i="21"/>
  <c r="BA80" i="1" s="1"/>
  <c r="F39" i="19"/>
  <c r="BD78" i="1"/>
  <c r="F36" i="17"/>
  <c r="BA75" i="1" s="1"/>
  <c r="J34" i="3"/>
  <c r="AW57" i="1" s="1"/>
  <c r="J34" i="13"/>
  <c r="AW70" i="1"/>
  <c r="F34" i="5"/>
  <c r="BA60" i="1" s="1"/>
  <c r="F36" i="6"/>
  <c r="BA61" i="1"/>
  <c r="F36" i="11"/>
  <c r="BC68" i="1" s="1"/>
  <c r="F35" i="21"/>
  <c r="BB80" i="1" s="1"/>
  <c r="F36" i="20"/>
  <c r="BC79" i="1"/>
  <c r="F39" i="10"/>
  <c r="BD66" i="1" s="1"/>
  <c r="F39" i="7"/>
  <c r="BD62" i="1"/>
  <c r="F38" i="7"/>
  <c r="BC62" i="1"/>
  <c r="J36" i="6"/>
  <c r="AW61" i="1" s="1"/>
  <c r="F38" i="8"/>
  <c r="BC63" i="1" s="1"/>
  <c r="F34" i="9"/>
  <c r="BA65" i="1"/>
  <c r="F35" i="3"/>
  <c r="BB57" i="1" s="1"/>
  <c r="J34" i="16"/>
  <c r="AW74" i="1"/>
  <c r="J36" i="8"/>
  <c r="AW63" i="1"/>
  <c r="F36" i="8"/>
  <c r="BA63" i="1" s="1"/>
  <c r="F38" i="4"/>
  <c r="BC58" i="1" s="1"/>
  <c r="J36" i="4"/>
  <c r="AW58" i="1"/>
  <c r="F35" i="16"/>
  <c r="BB74" i="1" s="1"/>
  <c r="J34" i="5"/>
  <c r="AW60" i="1" s="1"/>
  <c r="F35" i="18"/>
  <c r="BB77" i="1"/>
  <c r="F36" i="19"/>
  <c r="BA78" i="1" s="1"/>
  <c r="F37" i="8"/>
  <c r="BB63" i="1" s="1"/>
  <c r="J34" i="20"/>
  <c r="AW79" i="1"/>
  <c r="F39" i="6"/>
  <c r="BD61" i="1" s="1"/>
  <c r="F37" i="14"/>
  <c r="BD71" i="1" s="1"/>
  <c r="J34" i="15"/>
  <c r="AW72" i="1" s="1"/>
  <c r="F37" i="21"/>
  <c r="BD80" i="1" s="1"/>
  <c r="F37" i="17"/>
  <c r="BB75" i="1" s="1"/>
  <c r="F37" i="2"/>
  <c r="BD55" i="1"/>
  <c r="F35" i="20"/>
  <c r="BB79" i="1" s="1"/>
  <c r="F37" i="6"/>
  <c r="BB61" i="1"/>
  <c r="F36" i="4"/>
  <c r="BA58" i="1"/>
  <c r="J36" i="7"/>
  <c r="AW62" i="1" s="1"/>
  <c r="F35" i="9"/>
  <c r="BB65" i="1" s="1"/>
  <c r="J36" i="12"/>
  <c r="AW69" i="1"/>
  <c r="F36" i="10"/>
  <c r="BA66" i="1" s="1"/>
  <c r="F34" i="11"/>
  <c r="BA68" i="1" s="1"/>
  <c r="J34" i="14"/>
  <c r="AW71" i="1" s="1"/>
  <c r="F36" i="16"/>
  <c r="BC74" i="1" s="1"/>
  <c r="F37" i="12"/>
  <c r="BB69" i="1" s="1"/>
  <c r="F36" i="2"/>
  <c r="BC55" i="1"/>
  <c r="F38" i="19"/>
  <c r="BC78" i="1" s="1"/>
  <c r="F37" i="19"/>
  <c r="BB78" i="1"/>
  <c r="F37" i="9"/>
  <c r="BD65" i="1" s="1"/>
  <c r="J34" i="11"/>
  <c r="AW68" i="1" s="1"/>
  <c r="R90" i="5" l="1"/>
  <c r="P90" i="5"/>
  <c r="P89" i="5" s="1"/>
  <c r="AU60" i="1" s="1"/>
  <c r="T90" i="5"/>
  <c r="T89" i="5" s="1"/>
  <c r="T93" i="19"/>
  <c r="T92" i="19" s="1"/>
  <c r="BK93" i="6"/>
  <c r="J93" i="6"/>
  <c r="J64" i="6" s="1"/>
  <c r="T94" i="4"/>
  <c r="T93" i="4" s="1"/>
  <c r="P94" i="4"/>
  <c r="P93" i="4"/>
  <c r="AU58" i="1"/>
  <c r="R89" i="11"/>
  <c r="R93" i="7"/>
  <c r="R92" i="7" s="1"/>
  <c r="T88" i="18"/>
  <c r="R312" i="5"/>
  <c r="R89" i="5"/>
  <c r="P339" i="11"/>
  <c r="T312" i="5"/>
  <c r="P244" i="18"/>
  <c r="R88" i="18"/>
  <c r="R87" i="18"/>
  <c r="BK339" i="11"/>
  <c r="J339" i="11" s="1"/>
  <c r="J65" i="11" s="1"/>
  <c r="T88" i="2"/>
  <c r="T87" i="2" s="1"/>
  <c r="T86" i="2" s="1"/>
  <c r="P93" i="6"/>
  <c r="P92" i="6"/>
  <c r="AU61" i="1" s="1"/>
  <c r="P88" i="18"/>
  <c r="P87" i="18"/>
  <c r="AU77" i="1"/>
  <c r="T87" i="20"/>
  <c r="T86" i="20" s="1"/>
  <c r="R94" i="4"/>
  <c r="R93" i="4" s="1"/>
  <c r="T93" i="7"/>
  <c r="T92" i="7"/>
  <c r="P217" i="16"/>
  <c r="R93" i="10"/>
  <c r="R92" i="10" s="1"/>
  <c r="R88" i="2"/>
  <c r="R87" i="2"/>
  <c r="R86" i="2"/>
  <c r="R93" i="19"/>
  <c r="R92" i="19" s="1"/>
  <c r="T217" i="16"/>
  <c r="T88" i="16" s="1"/>
  <c r="R93" i="8"/>
  <c r="R92" i="8" s="1"/>
  <c r="T87" i="21"/>
  <c r="T86" i="21"/>
  <c r="T339" i="11"/>
  <c r="T88" i="11" s="1"/>
  <c r="P87" i="20"/>
  <c r="P86" i="20"/>
  <c r="AU79" i="1"/>
  <c r="P93" i="10"/>
  <c r="P92" i="10" s="1"/>
  <c r="AU66" i="1" s="1"/>
  <c r="BK89" i="9"/>
  <c r="J89" i="9" s="1"/>
  <c r="J60" i="9" s="1"/>
  <c r="T320" i="3"/>
  <c r="P87" i="21"/>
  <c r="P86" i="21" s="1"/>
  <c r="AU80" i="1" s="1"/>
  <c r="R89" i="9"/>
  <c r="R88" i="9"/>
  <c r="P89" i="11"/>
  <c r="P88" i="11" s="1"/>
  <c r="AU68" i="1" s="1"/>
  <c r="T368" i="13"/>
  <c r="T88" i="13" s="1"/>
  <c r="T93" i="10"/>
  <c r="T92" i="10"/>
  <c r="P357" i="9"/>
  <c r="P88" i="9" s="1"/>
  <c r="AU65" i="1" s="1"/>
  <c r="T89" i="3"/>
  <c r="T88" i="3" s="1"/>
  <c r="P89" i="16"/>
  <c r="P88" i="16"/>
  <c r="AU74" i="1"/>
  <c r="R93" i="6"/>
  <c r="R92" i="6"/>
  <c r="P89" i="3"/>
  <c r="P88" i="3" s="1"/>
  <c r="AU57" i="1" s="1"/>
  <c r="T244" i="18"/>
  <c r="R87" i="21"/>
  <c r="R86" i="21" s="1"/>
  <c r="P93" i="8"/>
  <c r="P92" i="8"/>
  <c r="AU63" i="1" s="1"/>
  <c r="R89" i="13"/>
  <c r="P93" i="12"/>
  <c r="P92" i="12" s="1"/>
  <c r="AU69" i="1" s="1"/>
  <c r="P93" i="19"/>
  <c r="P92" i="19"/>
  <c r="AU78" i="1" s="1"/>
  <c r="P368" i="13"/>
  <c r="R320" i="3"/>
  <c r="R88" i="3"/>
  <c r="P88" i="2"/>
  <c r="P87" i="2" s="1"/>
  <c r="P86" i="2" s="1"/>
  <c r="AU55" i="1" s="1"/>
  <c r="T93" i="17"/>
  <c r="T92" i="17"/>
  <c r="T89" i="9"/>
  <c r="BK320" i="3"/>
  <c r="J320" i="3" s="1"/>
  <c r="J65" i="3" s="1"/>
  <c r="P93" i="17"/>
  <c r="P92" i="17"/>
  <c r="AU75" i="1" s="1"/>
  <c r="T357" i="9"/>
  <c r="R339" i="11"/>
  <c r="R93" i="12"/>
  <c r="R92" i="12"/>
  <c r="R217" i="16"/>
  <c r="R88" i="16"/>
  <c r="BK93" i="8"/>
  <c r="J93" i="8" s="1"/>
  <c r="J64" i="8" s="1"/>
  <c r="R368" i="13"/>
  <c r="T93" i="8"/>
  <c r="T92" i="8" s="1"/>
  <c r="P93" i="7"/>
  <c r="P92" i="7" s="1"/>
  <c r="AU62" i="1" s="1"/>
  <c r="P89" i="13"/>
  <c r="P88" i="13"/>
  <c r="AU70" i="1"/>
  <c r="BK94" i="4"/>
  <c r="BK93" i="4" s="1"/>
  <c r="J93" i="4" s="1"/>
  <c r="J63" i="4" s="1"/>
  <c r="J94" i="6"/>
  <c r="J65" i="6" s="1"/>
  <c r="BK89" i="11"/>
  <c r="J89" i="11" s="1"/>
  <c r="J60" i="11" s="1"/>
  <c r="BK81" i="14"/>
  <c r="J81" i="14" s="1"/>
  <c r="J30" i="14" s="1"/>
  <c r="AG71" i="1" s="1"/>
  <c r="J83" i="14"/>
  <c r="J61" i="14" s="1"/>
  <c r="J59" i="15"/>
  <c r="BK89" i="16"/>
  <c r="J89" i="16"/>
  <c r="J60" i="16"/>
  <c r="BK89" i="3"/>
  <c r="BK88" i="3"/>
  <c r="J88" i="3" s="1"/>
  <c r="J30" i="3" s="1"/>
  <c r="AG57" i="1" s="1"/>
  <c r="J321" i="3"/>
  <c r="J66" i="3"/>
  <c r="BK93" i="10"/>
  <c r="J93" i="10"/>
  <c r="J64" i="10" s="1"/>
  <c r="BK93" i="12"/>
  <c r="J93" i="12"/>
  <c r="J64" i="12"/>
  <c r="BK217" i="16"/>
  <c r="J217" i="16" s="1"/>
  <c r="J65" i="16" s="1"/>
  <c r="BK89" i="13"/>
  <c r="BK88" i="13" s="1"/>
  <c r="J88" i="13" s="1"/>
  <c r="J30" i="13" s="1"/>
  <c r="AG70" i="1" s="1"/>
  <c r="BK368" i="13"/>
  <c r="J368" i="13"/>
  <c r="J65" i="13" s="1"/>
  <c r="J82" i="15"/>
  <c r="J60" i="15"/>
  <c r="J83" i="15"/>
  <c r="J61" i="15"/>
  <c r="BK90" i="5"/>
  <c r="BK93" i="17"/>
  <c r="J93" i="17" s="1"/>
  <c r="J64" i="17" s="1"/>
  <c r="BK88" i="2"/>
  <c r="J88" i="2"/>
  <c r="J61" i="2"/>
  <c r="J94" i="8"/>
  <c r="J65" i="8" s="1"/>
  <c r="J90" i="9"/>
  <c r="J61" i="9"/>
  <c r="BK357" i="9"/>
  <c r="J357" i="9" s="1"/>
  <c r="J65" i="9" s="1"/>
  <c r="J340" i="11"/>
  <c r="J66" i="11" s="1"/>
  <c r="BK93" i="19"/>
  <c r="J93" i="19"/>
  <c r="J64" i="19"/>
  <c r="J95" i="4"/>
  <c r="J65" i="4" s="1"/>
  <c r="BK88" i="18"/>
  <c r="BK87" i="18"/>
  <c r="J87" i="18"/>
  <c r="J59" i="18" s="1"/>
  <c r="BK87" i="20"/>
  <c r="J87" i="20" s="1"/>
  <c r="J60" i="20" s="1"/>
  <c r="J245" i="18"/>
  <c r="J66" i="18"/>
  <c r="BK93" i="7"/>
  <c r="J93" i="7" s="1"/>
  <c r="J64" i="7" s="1"/>
  <c r="BK312" i="5"/>
  <c r="J312" i="5"/>
  <c r="J65" i="5"/>
  <c r="BK87" i="21"/>
  <c r="J87" i="21"/>
  <c r="J60" i="21" s="1"/>
  <c r="BA67" i="1"/>
  <c r="AW67" i="1"/>
  <c r="J33" i="2"/>
  <c r="AV55" i="1"/>
  <c r="AT55" i="1" s="1"/>
  <c r="J33" i="9"/>
  <c r="AV65" i="1"/>
  <c r="AT65" i="1"/>
  <c r="J35" i="10"/>
  <c r="AV66" i="1" s="1"/>
  <c r="AT66" i="1" s="1"/>
  <c r="BD73" i="1"/>
  <c r="BD59" i="1"/>
  <c r="F35" i="17"/>
  <c r="AZ75" i="1"/>
  <c r="F35" i="12"/>
  <c r="AZ69" i="1" s="1"/>
  <c r="F33" i="21"/>
  <c r="AZ80" i="1" s="1"/>
  <c r="BD56" i="1"/>
  <c r="BC56" i="1"/>
  <c r="AY56" i="1" s="1"/>
  <c r="BC67" i="1"/>
  <c r="AY67" i="1" s="1"/>
  <c r="F33" i="18"/>
  <c r="AZ77" i="1"/>
  <c r="J33" i="16"/>
  <c r="AV74" i="1"/>
  <c r="AT74" i="1" s="1"/>
  <c r="F33" i="5"/>
  <c r="AZ60" i="1" s="1"/>
  <c r="J33" i="14"/>
  <c r="AV71" i="1" s="1"/>
  <c r="AT71" i="1" s="1"/>
  <c r="F35" i="8"/>
  <c r="AZ63" i="1"/>
  <c r="J33" i="18"/>
  <c r="AV77" i="1"/>
  <c r="AT77" i="1" s="1"/>
  <c r="BB76" i="1"/>
  <c r="AX76" i="1" s="1"/>
  <c r="F35" i="4"/>
  <c r="AZ58" i="1"/>
  <c r="BB64" i="1"/>
  <c r="AX64" i="1"/>
  <c r="J35" i="7"/>
  <c r="AV62" i="1"/>
  <c r="AT62" i="1"/>
  <c r="F33" i="20"/>
  <c r="AZ79" i="1"/>
  <c r="F33" i="15"/>
  <c r="AZ72" i="1" s="1"/>
  <c r="F35" i="6"/>
  <c r="AZ61" i="1"/>
  <c r="BA76" i="1"/>
  <c r="AW76" i="1" s="1"/>
  <c r="F33" i="9"/>
  <c r="AZ65" i="1" s="1"/>
  <c r="F33" i="16"/>
  <c r="AZ74" i="1"/>
  <c r="BB59" i="1"/>
  <c r="AX59" i="1"/>
  <c r="BC76" i="1"/>
  <c r="AY76" i="1"/>
  <c r="J35" i="19"/>
  <c r="AV78" i="1"/>
  <c r="AT78" i="1"/>
  <c r="J33" i="21"/>
  <c r="AV80" i="1" s="1"/>
  <c r="AT80" i="1" s="1"/>
  <c r="J35" i="6"/>
  <c r="AV61" i="1"/>
  <c r="AT61" i="1"/>
  <c r="BB56" i="1"/>
  <c r="AX56" i="1" s="1"/>
  <c r="BD64" i="1"/>
  <c r="BB73" i="1"/>
  <c r="AX73" i="1"/>
  <c r="F33" i="3"/>
  <c r="AZ57" i="1" s="1"/>
  <c r="BA59" i="1"/>
  <c r="AW59" i="1" s="1"/>
  <c r="BC59" i="1"/>
  <c r="AY59" i="1" s="1"/>
  <c r="F33" i="13"/>
  <c r="AZ70" i="1" s="1"/>
  <c r="F33" i="2"/>
  <c r="AZ55" i="1"/>
  <c r="BC73" i="1"/>
  <c r="AY73" i="1"/>
  <c r="BA64" i="1"/>
  <c r="AW64" i="1" s="1"/>
  <c r="F33" i="14"/>
  <c r="AZ71" i="1" s="1"/>
  <c r="F35" i="7"/>
  <c r="AZ62" i="1"/>
  <c r="F35" i="19"/>
  <c r="AZ78" i="1"/>
  <c r="J33" i="5"/>
  <c r="AV60" i="1" s="1"/>
  <c r="AT60" i="1" s="1"/>
  <c r="J35" i="17"/>
  <c r="AV75" i="1"/>
  <c r="AT75" i="1" s="1"/>
  <c r="J35" i="12"/>
  <c r="AV69" i="1" s="1"/>
  <c r="AT69" i="1" s="1"/>
  <c r="BC64" i="1"/>
  <c r="AY64" i="1"/>
  <c r="J33" i="15"/>
  <c r="AV72" i="1" s="1"/>
  <c r="AT72" i="1" s="1"/>
  <c r="BB67" i="1"/>
  <c r="AX67" i="1"/>
  <c r="BA73" i="1"/>
  <c r="AW73" i="1" s="1"/>
  <c r="BD76" i="1"/>
  <c r="F35" i="10"/>
  <c r="AZ66" i="1"/>
  <c r="J33" i="3"/>
  <c r="AV57" i="1" s="1"/>
  <c r="AT57" i="1" s="1"/>
  <c r="J33" i="11"/>
  <c r="AV68" i="1" s="1"/>
  <c r="AT68" i="1" s="1"/>
  <c r="J35" i="8"/>
  <c r="AV63" i="1" s="1"/>
  <c r="AT63" i="1" s="1"/>
  <c r="BA56" i="1"/>
  <c r="AW56" i="1"/>
  <c r="F33" i="11"/>
  <c r="AZ68" i="1" s="1"/>
  <c r="J33" i="20"/>
  <c r="AV79" i="1" s="1"/>
  <c r="AT79" i="1" s="1"/>
  <c r="J35" i="4"/>
  <c r="AV58" i="1"/>
  <c r="AT58" i="1"/>
  <c r="BD67" i="1"/>
  <c r="J33" i="13"/>
  <c r="AV70" i="1" s="1"/>
  <c r="AT70" i="1" s="1"/>
  <c r="AN71" i="1" l="1"/>
  <c r="T88" i="9"/>
  <c r="T87" i="18"/>
  <c r="BK89" i="5"/>
  <c r="J89" i="5"/>
  <c r="J30" i="5" s="1"/>
  <c r="AG60" i="1" s="1"/>
  <c r="AN60" i="1" s="1"/>
  <c r="R88" i="13"/>
  <c r="R88" i="11"/>
  <c r="J39" i="13"/>
  <c r="J39" i="3"/>
  <c r="J39" i="14"/>
  <c r="BK92" i="6"/>
  <c r="J92" i="6" s="1"/>
  <c r="J32" i="6" s="1"/>
  <c r="AG61" i="1" s="1"/>
  <c r="AN61" i="1" s="1"/>
  <c r="BK88" i="16"/>
  <c r="J88" i="16" s="1"/>
  <c r="J59" i="16" s="1"/>
  <c r="J59" i="3"/>
  <c r="BK92" i="8"/>
  <c r="J92" i="8"/>
  <c r="J32" i="8" s="1"/>
  <c r="AG63" i="1" s="1"/>
  <c r="AN63" i="1" s="1"/>
  <c r="J89" i="13"/>
  <c r="J60" i="13"/>
  <c r="BK92" i="17"/>
  <c r="J92" i="17"/>
  <c r="J63" i="17"/>
  <c r="J88" i="18"/>
  <c r="J60" i="18" s="1"/>
  <c r="BK87" i="2"/>
  <c r="J87" i="2"/>
  <c r="J60" i="2"/>
  <c r="BK92" i="10"/>
  <c r="J92" i="10"/>
  <c r="J63" i="10" s="1"/>
  <c r="BK88" i="11"/>
  <c r="J88" i="11"/>
  <c r="J59" i="11"/>
  <c r="J39" i="15"/>
  <c r="BK92" i="19"/>
  <c r="J92" i="19" s="1"/>
  <c r="J32" i="19" s="1"/>
  <c r="AG78" i="1" s="1"/>
  <c r="AN78" i="1" s="1"/>
  <c r="J94" i="4"/>
  <c r="J64" i="4"/>
  <c r="BK88" i="9"/>
  <c r="J88" i="9"/>
  <c r="J30" i="9" s="1"/>
  <c r="AG65" i="1" s="1"/>
  <c r="AN65" i="1" s="1"/>
  <c r="J59" i="14"/>
  <c r="J90" i="5"/>
  <c r="J60" i="5" s="1"/>
  <c r="BK92" i="12"/>
  <c r="J92" i="12"/>
  <c r="J59" i="13"/>
  <c r="BK86" i="20"/>
  <c r="J86" i="20" s="1"/>
  <c r="J59" i="20" s="1"/>
  <c r="J89" i="3"/>
  <c r="J60" i="3"/>
  <c r="BK92" i="7"/>
  <c r="J92" i="7"/>
  <c r="J63" i="7" s="1"/>
  <c r="BK86" i="21"/>
  <c r="J86" i="21"/>
  <c r="J59" i="21" s="1"/>
  <c r="AN72" i="1"/>
  <c r="AN57" i="1"/>
  <c r="AN70" i="1"/>
  <c r="AZ73" i="1"/>
  <c r="AV73" i="1"/>
  <c r="AT73" i="1" s="1"/>
  <c r="AU76" i="1"/>
  <c r="BD54" i="1"/>
  <c r="W33" i="1" s="1"/>
  <c r="AZ64" i="1"/>
  <c r="AV64" i="1"/>
  <c r="AT64" i="1"/>
  <c r="AU64" i="1"/>
  <c r="BB54" i="1"/>
  <c r="AX54" i="1" s="1"/>
  <c r="AZ56" i="1"/>
  <c r="AV56" i="1"/>
  <c r="AT56" i="1"/>
  <c r="J30" i="18"/>
  <c r="AG77" i="1" s="1"/>
  <c r="AN77" i="1" s="1"/>
  <c r="AZ76" i="1"/>
  <c r="AV76" i="1"/>
  <c r="AT76" i="1"/>
  <c r="AZ59" i="1"/>
  <c r="AV59" i="1"/>
  <c r="AT59" i="1" s="1"/>
  <c r="BA54" i="1"/>
  <c r="AW54" i="1" s="1"/>
  <c r="AK30" i="1" s="1"/>
  <c r="AU73" i="1"/>
  <c r="AU56" i="1"/>
  <c r="AZ67" i="1"/>
  <c r="AV67" i="1"/>
  <c r="AT67" i="1"/>
  <c r="J32" i="4"/>
  <c r="AG58" i="1"/>
  <c r="AN58" i="1" s="1"/>
  <c r="AU67" i="1"/>
  <c r="AU59" i="1"/>
  <c r="J32" i="12"/>
  <c r="AG69" i="1"/>
  <c r="AN69" i="1"/>
  <c r="BC54" i="1"/>
  <c r="AY54" i="1" s="1"/>
  <c r="J63" i="6" l="1"/>
  <c r="J39" i="9"/>
  <c r="J59" i="5"/>
  <c r="J39" i="18"/>
  <c r="J63" i="19"/>
  <c r="BK86" i="2"/>
  <c r="J86" i="2" s="1"/>
  <c r="J59" i="2" s="1"/>
  <c r="J41" i="12"/>
  <c r="J41" i="6"/>
  <c r="J59" i="9"/>
  <c r="J63" i="12"/>
  <c r="J39" i="5"/>
  <c r="J63" i="8"/>
  <c r="J41" i="4"/>
  <c r="J41" i="8"/>
  <c r="J41" i="19"/>
  <c r="J32" i="17"/>
  <c r="AG75" i="1" s="1"/>
  <c r="AN75" i="1" s="1"/>
  <c r="J30" i="11"/>
  <c r="AG68" i="1"/>
  <c r="AN68" i="1"/>
  <c r="W30" i="1"/>
  <c r="AG76" i="1"/>
  <c r="AN76" i="1"/>
  <c r="W32" i="1"/>
  <c r="AU54" i="1"/>
  <c r="J30" i="21"/>
  <c r="AG80" i="1" s="1"/>
  <c r="AN80" i="1" s="1"/>
  <c r="J32" i="10"/>
  <c r="AG66" i="1"/>
  <c r="AN66" i="1"/>
  <c r="J30" i="16"/>
  <c r="AG74" i="1" s="1"/>
  <c r="AN74" i="1" s="1"/>
  <c r="AG56" i="1"/>
  <c r="AN56" i="1"/>
  <c r="J32" i="7"/>
  <c r="AG62" i="1"/>
  <c r="AN62" i="1"/>
  <c r="W31" i="1"/>
  <c r="AZ54" i="1"/>
  <c r="W29" i="1" s="1"/>
  <c r="J30" i="20"/>
  <c r="AG79" i="1"/>
  <c r="AN79" i="1" s="1"/>
  <c r="J39" i="16" l="1"/>
  <c r="J41" i="17"/>
  <c r="J39" i="21"/>
  <c r="J39" i="11"/>
  <c r="J41" i="7"/>
  <c r="J39" i="20"/>
  <c r="J41" i="10"/>
  <c r="J30" i="2"/>
  <c r="AG55" i="1"/>
  <c r="AG73" i="1"/>
  <c r="AN73" i="1"/>
  <c r="AG67" i="1"/>
  <c r="AN67" i="1"/>
  <c r="AG64" i="1"/>
  <c r="AN64" i="1"/>
  <c r="AV54" i="1"/>
  <c r="AK29" i="1" s="1"/>
  <c r="AG59" i="1"/>
  <c r="AN59" i="1" s="1"/>
  <c r="AN55" i="1" l="1"/>
  <c r="J39" i="2"/>
  <c r="AG54" i="1"/>
  <c r="AK26" i="1" s="1"/>
  <c r="AK35" i="1" s="1"/>
  <c r="AT54" i="1"/>
  <c r="AN54" i="1" l="1"/>
</calcChain>
</file>

<file path=xl/sharedStrings.xml><?xml version="1.0" encoding="utf-8"?>
<sst xmlns="http://schemas.openxmlformats.org/spreadsheetml/2006/main" count="118899" uniqueCount="3995">
  <si>
    <t>Export Komplet</t>
  </si>
  <si>
    <t>VZ</t>
  </si>
  <si>
    <t>2.0</t>
  </si>
  <si>
    <t>ZAMOK</t>
  </si>
  <si>
    <t>False</t>
  </si>
  <si>
    <t>{4d10b080-0a02-4bac-8c3d-dd7c4fcb7149}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</si>
  <si>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</si>
  <si>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</si>
  <si>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</si>
  <si>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</si>
  <si>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</si>
  <si>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</si>
  <si>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</si>
  <si>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</si>
  <si>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Opava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</si>
  <si>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</si>
  <si>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</si>
  <si>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Opava – telematika</t>
  </si>
  <si>
    <t>KSO:</t>
  </si>
  <si>
    <t>822 22 7</t>
  </si>
  <si>
    <t>CC-CZ:</t>
  </si>
  <si>
    <t>21119</t>
  </si>
  <si>
    <t>Místo:</t>
  </si>
  <si>
    <t>Datum:</t>
  </si>
  <si>
    <t>16. 8. 2019</t>
  </si>
  <si>
    <t>CZ-CPV:</t>
  </si>
  <si>
    <t>34996000-5</t>
  </si>
  <si>
    <t>CZ-CPA:</t>
  </si>
  <si>
    <t>42.22.22</t>
  </si>
  <si>
    <t>Zadavatel:</t>
  </si>
  <si>
    <t>IČ:</t>
  </si>
  <si>
    <t>00300535</t>
  </si>
  <si>
    <t>Statutární město Opava</t>
  </si>
  <si>
    <t>DIČ:</t>
  </si>
  <si>
    <t>CZ0030053</t>
  </si>
  <si>
    <t>Uchazeč:</t>
  </si>
  <si>
    <t>Vyplň údaj</t>
  </si>
  <si>
    <t>Projektant:</t>
  </si>
  <si>
    <t>63367271</t>
  </si>
  <si>
    <t>Ing. Luděk Obrdlík</t>
  </si>
  <si>
    <t>CZ5512171203</t>
  </si>
  <si>
    <t>True</t>
  </si>
  <si>
    <t>Zpracovatel:</t>
  </si>
  <si>
    <t/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</si>
  <si>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</si>
  <si>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</si>
  <si>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</si>
  <si>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</si>
  <si>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</si>
  <si>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</si>
  <si>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</si>
  <si>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</si>
  <si>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</si>
  <si>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</si>
  <si>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</si>
  <si>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</si>
  <si>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</si>
  <si>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</si>
  <si>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</si>
  <si>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</si>
  <si>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</si>
  <si>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</si>
  <si>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</si>
  <si>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</si>
  <si>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</si>
  <si>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</si>
  <si>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</si>
  <si>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</si>
  <si>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</si>
  <si>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</si>
  <si>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</si>
  <si>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</si>
  <si>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</si>
  <si>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</si>
  <si>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</si>
  <si>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</si>
  <si>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</si>
  <si>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</si>
  <si>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</si>
  <si>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</si>
  <si>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</si>
  <si>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</si>
  <si>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</si>
  <si>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</si>
  <si>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</si>
  <si>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PS450</t>
  </si>
  <si>
    <t>Dispečink SSZ</t>
  </si>
  <si>
    <t>PRO</t>
  </si>
  <si>
    <t>1</t>
  </si>
  <si>
    <t>{305f4d9f-d260-4e41-be72-86b5e45969e0}</t>
  </si>
  <si>
    <t>2</t>
  </si>
  <si>
    <t>PS451</t>
  </si>
  <si>
    <t>SSZ přechodu Olbrichova – Lidická</t>
  </si>
  <si>
    <t>{5195a782-4213-46ba-841b-ac75edccd25e}</t>
  </si>
  <si>
    <t>Soupis</t>
  </si>
  <si>
    <t>###NOINSERT###</t>
  </si>
  <si>
    <t>PS451.1</t>
  </si>
  <si>
    <t>přechod Olbrichova – Lidická – komunikace</t>
  </si>
  <si>
    <t>{d21866b6-c34c-4d86-bff2-9fec3e6cc71d}</t>
  </si>
  <si>
    <t>PS452</t>
  </si>
  <si>
    <t>SSZ Olbrichova – Hradecká</t>
  </si>
  <si>
    <t>{312f398b-ac53-4cec-baa6-ddbaf593ca2a}</t>
  </si>
  <si>
    <t>PS452.1</t>
  </si>
  <si>
    <t>přechod Olbrichova – náměstí Svobody – komunikace</t>
  </si>
  <si>
    <t>{7e5e4c6a-bc1a-426b-a18e-2ed591577e35}</t>
  </si>
  <si>
    <t>PS452.2</t>
  </si>
  <si>
    <t>křižovatka Nádražní okruh – Hradecká – komunikace</t>
  </si>
  <si>
    <t>{6beb8871-06ab-4fc5-b1e7-dcdc9d698bd3}</t>
  </si>
  <si>
    <t>PS452.3</t>
  </si>
  <si>
    <t>přechod Nádražní okruh – Tyršova – komunikace</t>
  </si>
  <si>
    <t>{4c76d318-20b0-4aa6-a73b-53f12dff3195}</t>
  </si>
  <si>
    <t>PS453</t>
  </si>
  <si>
    <t>SSZ Praskova – Nádražní okruh</t>
  </si>
  <si>
    <t>{22fcaa9e-3838-417e-970d-74d5eb0d62d7}</t>
  </si>
  <si>
    <t>PS 453.1</t>
  </si>
  <si>
    <t>Nádražní okruh – Praskova – komunikace</t>
  </si>
  <si>
    <t>{2ac546f9-25bf-4834-8172-3fd560e182f4}</t>
  </si>
  <si>
    <t>PS454</t>
  </si>
  <si>
    <t>SSZ Komenského – Nádražní okruh</t>
  </si>
  <si>
    <t>{a4c8a546-8205-4354-ba1a-66bc4ec249b0}</t>
  </si>
  <si>
    <t>PS454.1</t>
  </si>
  <si>
    <t>křižovatka Nádražní okruh – Komenského – komunikace</t>
  </si>
  <si>
    <t>{5418fe00-151e-43a5-b115-ac06f7177f82}</t>
  </si>
  <si>
    <t>PS455</t>
  </si>
  <si>
    <t>SSZ Těšínská – Komenského</t>
  </si>
  <si>
    <t>{19f898ad-bb1c-417a-a4d6-8f6a1792b085}</t>
  </si>
  <si>
    <t>PS456</t>
  </si>
  <si>
    <t>Připojení stávajícího řadiče SSZ Sněmovní – Praskova na Dispečink SSZ</t>
  </si>
  <si>
    <t>{3780e00d-6da2-4399-96ce-230d90627153}</t>
  </si>
  <si>
    <t>PS457</t>
  </si>
  <si>
    <t>Připojení stávajícího řadiče SSZ Nákladní – Ratibořská na Dispečink SSZ</t>
  </si>
  <si>
    <t>{1f449cd1-22ac-4e02-b47e-00512ed9b580}</t>
  </si>
  <si>
    <t>PS460</t>
  </si>
  <si>
    <t>Výměna koordinačních kabelů – Olbrichova a Nádražní okruh</t>
  </si>
  <si>
    <t>{36b5d27f-de79-4c37-984f-b4902a4c6792}</t>
  </si>
  <si>
    <t>PS460.1</t>
  </si>
  <si>
    <t>Koordinační kabel Olbrichova – Nádražní okruh – komunikace</t>
  </si>
  <si>
    <t>{73c5f286-586c-4dc4-abd0-fbcfc74de5dc}</t>
  </si>
  <si>
    <t>PS461</t>
  </si>
  <si>
    <t>Výměna koordinačních kabelů – Praskova</t>
  </si>
  <si>
    <t>{6bbedbdc-eb72-48c4-a603-321b593847c6}</t>
  </si>
  <si>
    <t>PS461.1</t>
  </si>
  <si>
    <t>Koordinační kabel Praskova – komunikace</t>
  </si>
  <si>
    <t>{67d54c72-d26e-4a73-9d4e-8bd989a9a503}</t>
  </si>
  <si>
    <t>SO105</t>
  </si>
  <si>
    <t>Těšínská – Komenského – komunikace</t>
  </si>
  <si>
    <t>STA</t>
  </si>
  <si>
    <t>{1c1e00c4-c0a2-4a38-965a-d29bf0e94d6f}</t>
  </si>
  <si>
    <t>VRN</t>
  </si>
  <si>
    <t>Vedlejší a ostatní náklady</t>
  </si>
  <si>
    <t>VON</t>
  </si>
  <si>
    <t>{227f086c-d452-4677-b1d6-38c79dc1ec15}</t>
  </si>
  <si>
    <t>KRYCÍ LIST SOUPISU PRACÍ</t>
  </si>
  <si>
    <t>Objekt:</t>
  </si>
  <si>
    <t>PS450 - Dispečink SSZ</t>
  </si>
  <si>
    <t>REKAPITULACE ČLENĚNÍ SOUPISU PRACÍ</t>
  </si>
  <si>
    <t>Kód dílu - Popis</t>
  </si>
  <si>
    <t>Cena celkem [CZK]</t>
  </si>
  <si>
    <t>-1</t>
  </si>
  <si>
    <t>M - Práce a dodávky M</t>
  </si>
  <si>
    <t xml:space="preserve">    22-M - Montáže sděl. a zabezp. zařízení</t>
  </si>
  <si>
    <t xml:space="preserve">      22-M.1 - Server Dispečinku SSZ - HW</t>
  </si>
  <si>
    <t xml:space="preserve">      22-M.2 - Server Dispečinku - dodávka SW</t>
  </si>
  <si>
    <t xml:space="preserve">      22-M.3 - Dispečink - dodávka HW a SW</t>
  </si>
  <si>
    <t xml:space="preserve">      22-M.4 - Vstupní proškolení obsluhy Dispečinku</t>
  </si>
  <si>
    <t xml:space="preserve">      22-M.5 - Provázanost na NDIC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</si>
  <si>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</si>
  <si>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</si>
  <si>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</si>
  <si>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</si>
  <si>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</si>
  <si>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</si>
  <si>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</si>
  <si>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</si>
  <si>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</si>
  <si>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</si>
  <si>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</si>
  <si>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</si>
  <si>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</si>
  <si>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M</t>
  </si>
  <si>
    <t>Práce a dodávky M</t>
  </si>
  <si>
    <t>3</t>
  </si>
  <si>
    <t>ROZPOCET</t>
  </si>
  <si>
    <t>22-M</t>
  </si>
  <si>
    <t>Montáže sděl. a zabezp. zařízení</t>
  </si>
  <si>
    <t>22-M.1</t>
  </si>
  <si>
    <t>Server Dispečinku SSZ - HW</t>
  </si>
  <si>
    <t>K</t>
  </si>
  <si>
    <t>220450007</t>
  </si>
  <si>
    <t>Montáž datové skříně - rack</t>
  </si>
  <si>
    <t>kus</t>
  </si>
  <si>
    <t>CS ÚRS 2019 02</t>
  </si>
  <si>
    <t>424436511</t>
  </si>
  <si>
    <t>VV</t>
  </si>
  <si>
    <t>PS 450 - Dispečink SSZ</t>
  </si>
  <si>
    <t>- montáž racku 19´´ pro server v dispečerské místnosti Technických služeb Opava s.r.o.:</t>
  </si>
  <si>
    <t>406101001-R</t>
  </si>
  <si>
    <t>Server dispečinku -  rozvaděč 12U 600 x 600 na stěnu</t>
  </si>
  <si>
    <t>R-položka</t>
  </si>
  <si>
    <t>-693746142</t>
  </si>
  <si>
    <t>- dodávka racku v dispečerské místnosti Technických služeb Opava s.r.o.:</t>
  </si>
  <si>
    <t>220450002</t>
  </si>
  <si>
    <t>Montáž switche datového</t>
  </si>
  <si>
    <t>-1886088714</t>
  </si>
  <si>
    <t>- montáž switce do racku v dispečerské místnosti Technických služeb Opava s.r.o.:</t>
  </si>
  <si>
    <t>4</t>
  </si>
  <si>
    <t>406100299-R</t>
  </si>
  <si>
    <t>Server dispečinku -  Switch (router s firewallem)</t>
  </si>
  <si>
    <t>582249541</t>
  </si>
  <si>
    <t>- dodávka switce do racku 19´´v dispečerské místnosti Technických služeb Opava s.r.o.:</t>
  </si>
  <si>
    <t>5</t>
  </si>
  <si>
    <t>220900583-R</t>
  </si>
  <si>
    <t>Montáž HW serveru</t>
  </si>
  <si>
    <t>-963282803</t>
  </si>
  <si>
    <t>- dodávka HW serveru do rackuv dispečerské místnosti Technických služeb Opava s.r.o.:</t>
  </si>
  <si>
    <t>6</t>
  </si>
  <si>
    <t>40620124-R</t>
  </si>
  <si>
    <t>Server dispečinku - HW serveru</t>
  </si>
  <si>
    <t>1529344346</t>
  </si>
  <si>
    <t>- dodávka HW serveru do racku v dispečerské místnosti Technických služeb Opava s.r.o.:</t>
  </si>
  <si>
    <t>7</t>
  </si>
  <si>
    <t>220410101-R</t>
  </si>
  <si>
    <t>Montáž průmyslového záložního zdroje (UPS)</t>
  </si>
  <si>
    <t>1161954140</t>
  </si>
  <si>
    <t>- montáž UPS do racku v dispečerské místnosti Technických služeb Opava s.r.o.:</t>
  </si>
  <si>
    <t>8</t>
  </si>
  <si>
    <t>406100203-R</t>
  </si>
  <si>
    <t>Server dispečinku -  průmyslový záložní zdroj - UPS</t>
  </si>
  <si>
    <t>67434693</t>
  </si>
  <si>
    <t>- dodávka UPS do racku v dispečerské místnosti Technických služeb Opava s.r.o.:</t>
  </si>
  <si>
    <t>9</t>
  </si>
  <si>
    <t>220410124-R</t>
  </si>
  <si>
    <t>Montáž bateriového bloku záložního zdroje (UPS)</t>
  </si>
  <si>
    <t>-1573917868</t>
  </si>
  <si>
    <t>- montáž bateriového zdroje UPS v racku v dispečerské místnosti Technických služeb Opava s.r.o.:</t>
  </si>
  <si>
    <t>10</t>
  </si>
  <si>
    <t>406100204-R</t>
  </si>
  <si>
    <t>Server dispečinku - baterie záložního zdroje</t>
  </si>
  <si>
    <t>1583603276</t>
  </si>
  <si>
    <t>- dodávka bateriového zdroje UPS v racku v dispečerské místnosti Technických služeb Opava s.r.o.:</t>
  </si>
  <si>
    <t>11</t>
  </si>
  <si>
    <t>220450005-R</t>
  </si>
  <si>
    <t>Montáž HW diskového pole</t>
  </si>
  <si>
    <t>-232353861</t>
  </si>
  <si>
    <t>- montáž diskového pole do racku v dispečerské místnosti Technických služeb Opava s.r.o.:</t>
  </si>
  <si>
    <t>12</t>
  </si>
  <si>
    <t>40620243-R</t>
  </si>
  <si>
    <t>Server dispečinku - HW diskového  úložiště</t>
  </si>
  <si>
    <t>257650647</t>
  </si>
  <si>
    <t>- dodávka diskového pole do racku v dispečerské místnosti Technických služeb Opava s.r.o.:</t>
  </si>
  <si>
    <t>22-M.2</t>
  </si>
  <si>
    <t>Server Dispečinku - dodávka SW</t>
  </si>
  <si>
    <t>13</t>
  </si>
  <si>
    <t>220870203-R</t>
  </si>
  <si>
    <t>Instalace serveru dispečinku, kompletního osazení HW, ověření funkčnosti vazeb mezi komponenty systému s instalací HW a SW</t>
  </si>
  <si>
    <t>490685964</t>
  </si>
  <si>
    <t>14</t>
  </si>
  <si>
    <t>40620245-R</t>
  </si>
  <si>
    <t>Server SW - OS serveru 64-bit</t>
  </si>
  <si>
    <t>kpl</t>
  </si>
  <si>
    <t>-532757530</t>
  </si>
  <si>
    <t>- dodávka SW serveru dispečinku Technických služeb Opava s.r.o,:</t>
  </si>
  <si>
    <t>40620246-R</t>
  </si>
  <si>
    <t>Server SW - virtualizační nástroje serveru</t>
  </si>
  <si>
    <t>-64869267</t>
  </si>
  <si>
    <t>16</t>
  </si>
  <si>
    <t>40620247-R</t>
  </si>
  <si>
    <t>Server SW - Databázový systém</t>
  </si>
  <si>
    <t>-782592778</t>
  </si>
  <si>
    <t>17</t>
  </si>
  <si>
    <t>220450008-R</t>
  </si>
  <si>
    <t>Uvedení systému do provozu, oživení a programování</t>
  </si>
  <si>
    <t>-982692613</t>
  </si>
  <si>
    <t>18</t>
  </si>
  <si>
    <t>40620103-R</t>
  </si>
  <si>
    <t>Software pro DIC - operátorská platforma</t>
  </si>
  <si>
    <t>-1139455498</t>
  </si>
  <si>
    <t>19</t>
  </si>
  <si>
    <t>40620104-R</t>
  </si>
  <si>
    <t>Software pro DŘC - dopravní SSZ řídící městské centrum</t>
  </si>
  <si>
    <t>986805163</t>
  </si>
  <si>
    <t>20</t>
  </si>
  <si>
    <t>40620105-R</t>
  </si>
  <si>
    <t>Subsystém dispečerský dohled - interaktivní mapa</t>
  </si>
  <si>
    <t>889145048</t>
  </si>
  <si>
    <t>40620106-R</t>
  </si>
  <si>
    <t>Subsystém správa systému</t>
  </si>
  <si>
    <t>-517999444</t>
  </si>
  <si>
    <t>22-M.3</t>
  </si>
  <si>
    <t>Dispečink - dodávka HW a SW</t>
  </si>
  <si>
    <t>22</t>
  </si>
  <si>
    <t>220731091</t>
  </si>
  <si>
    <t>Montáž monitoru s připevněním a připojením</t>
  </si>
  <si>
    <t>-1223373916</t>
  </si>
  <si>
    <t>- montáž monitorů v dispečerské místnosti Technických služeb Opava s.r.o.:</t>
  </si>
  <si>
    <t>23</t>
  </si>
  <si>
    <t>40620241-R</t>
  </si>
  <si>
    <t>LCD monitor 24’’ - dispečerského pracoviště</t>
  </si>
  <si>
    <t>23599657</t>
  </si>
  <si>
    <t>- dodávka monitorů v dispečerské místnosti Technických služeb Opava s.r.o.:</t>
  </si>
  <si>
    <t>24</t>
  </si>
  <si>
    <t>220870201-R</t>
  </si>
  <si>
    <t>Montáž pracovní stanice dispečerského pracoviště</t>
  </si>
  <si>
    <t>554744268</t>
  </si>
  <si>
    <t>- montáž pracovní stanice v dispečerské místnosti Technických služeb Opava s.r.o.:</t>
  </si>
  <si>
    <t>25</t>
  </si>
  <si>
    <t>40620240-R</t>
  </si>
  <si>
    <t>Pracovní stanice dispečerského pracoviště (včetně OS 64-bit)</t>
  </si>
  <si>
    <t>625394905</t>
  </si>
  <si>
    <t>- dodávka pracovní stanice v dispečerské místnosti Technických služeb Opava s.r.o.:</t>
  </si>
  <si>
    <t>26</t>
  </si>
  <si>
    <t>220870202-R</t>
  </si>
  <si>
    <t>Montáž LCD videostěny</t>
  </si>
  <si>
    <t>-983868807</t>
  </si>
  <si>
    <t>27</t>
  </si>
  <si>
    <t>220870205-R</t>
  </si>
  <si>
    <t xml:space="preserve">Implementace LCD videostěny </t>
  </si>
  <si>
    <t>-446350566</t>
  </si>
  <si>
    <t>28</t>
  </si>
  <si>
    <t>40620121-R</t>
  </si>
  <si>
    <t>LCD videostěna - dodávka</t>
  </si>
  <si>
    <t>-1755235184</t>
  </si>
  <si>
    <t>29</t>
  </si>
  <si>
    <t>40620108-R</t>
  </si>
  <si>
    <t>Webová aplikace pro poskytování dopravních informací</t>
  </si>
  <si>
    <t>96390360</t>
  </si>
  <si>
    <t>30</t>
  </si>
  <si>
    <t>220450021-R</t>
  </si>
  <si>
    <t>Monitorování a ovládání SSZ - pomocí on-line připojeného PC</t>
  </si>
  <si>
    <t>1825776661</t>
  </si>
  <si>
    <t>31</t>
  </si>
  <si>
    <t>40620123-R</t>
  </si>
  <si>
    <t>Monitorování a ovládání SSZ - SW</t>
  </si>
  <si>
    <t>-1297211658</t>
  </si>
  <si>
    <t>- dodávka SW:</t>
  </si>
  <si>
    <t>22-M.4</t>
  </si>
  <si>
    <t>Vstupní proškolení obsluhy Dispečinku</t>
  </si>
  <si>
    <t>32</t>
  </si>
  <si>
    <t>40620199-R</t>
  </si>
  <si>
    <t>Vstupní proškolení a seznámení s dodaným softwarerem a technologií pro max. 6 osob,Provázanost na NDIC</t>
  </si>
  <si>
    <t>1258384424</t>
  </si>
  <si>
    <t>22-M.5</t>
  </si>
  <si>
    <t>Provázanost na NDIC</t>
  </si>
  <si>
    <t>33</t>
  </si>
  <si>
    <t>40620107-R</t>
  </si>
  <si>
    <t>Provázanost s NDIC (národní dopravní informační centrum), IZS (záchranný systém) a dalšími subsystémy</t>
  </si>
  <si>
    <t>1878821762</t>
  </si>
  <si>
    <t>PS451 - SSZ přechodu Olbrichova – Lidická</t>
  </si>
  <si>
    <t>HSV - Práce a dodávky HSV</t>
  </si>
  <si>
    <t xml:space="preserve">    1 - Zemní práce</t>
  </si>
  <si>
    <t xml:space="preserve">    5 - Komunikace</t>
  </si>
  <si>
    <t xml:space="preserve">    9 - Ostatní konstrukce a práce, bourání</t>
  </si>
  <si>
    <t xml:space="preserve">    997 - Přesun sutě</t>
  </si>
  <si>
    <t xml:space="preserve">    21-M - Elektromontáže</t>
  </si>
  <si>
    <t xml:space="preserve">    46-M - Zemní práce při extr.mont.pracích</t>
  </si>
  <si>
    <t>HSV</t>
  </si>
  <si>
    <t>Práce a dodávky HSV</t>
  </si>
  <si>
    <t>Zemní práce</t>
  </si>
  <si>
    <t>121112111</t>
  </si>
  <si>
    <t>Sejmutí ornice ručně s vodorovným přemístěním do 50 m na dočasné či trvalé skládky nebo na hromady v místě upotřebení tloušťky vrstvy do 150 mm</t>
  </si>
  <si>
    <t>m3</t>
  </si>
  <si>
    <t>-1327826339</t>
  </si>
  <si>
    <t>v.č. 02 - Situace SSZ</t>
  </si>
  <si>
    <t>- příprava plochy kabelové trasy pro osetí - odměřeno v AutoCadu</t>
  </si>
  <si>
    <t>19,419*0,15</t>
  </si>
  <si>
    <t>181111111</t>
  </si>
  <si>
    <t>Plošná úprava terénu v zemině tř. 1 až 4 s urovnáním povrchu bez doplnění ornice souvislé plochy do 500 m2 při nerovnostech terénu přes 50 do 100 mm v rovině nebo na svahu do 1:5</t>
  </si>
  <si>
    <t>m2</t>
  </si>
  <si>
    <t>1283474816</t>
  </si>
  <si>
    <t>19,419</t>
  </si>
  <si>
    <t>181301101</t>
  </si>
  <si>
    <t>Rozprostření a urovnání ornice v rovině nebo ve svahu sklonu do 1:5 při souvislé ploše do 500 m2, tl. vrstvy do 100 mm</t>
  </si>
  <si>
    <t>1797318766</t>
  </si>
  <si>
    <t>181411141</t>
  </si>
  <si>
    <t>Založení trávníku na půdě předem připravené plochy do 1000 m2 výsevem včetně utažení parterového v rovině nebo na svahu do 1:5</t>
  </si>
  <si>
    <t>-453497836</t>
  </si>
  <si>
    <t>00572420</t>
  </si>
  <si>
    <t>osivo směs travní parková okrasná</t>
  </si>
  <si>
    <t>kg</t>
  </si>
  <si>
    <t>287420427</t>
  </si>
  <si>
    <t>- osetí plochy kabelové trasy - odměřeno v AutoCadu</t>
  </si>
  <si>
    <t>1 kg travního semene na 50 m2 plochy</t>
  </si>
  <si>
    <t>19,419/50</t>
  </si>
  <si>
    <t>183205111</t>
  </si>
  <si>
    <t>Založení záhonu pro výsadbu rostlin v rovině nebo na svahu do 1:5 v zemině tř. 1 až 2</t>
  </si>
  <si>
    <t>1981835038</t>
  </si>
  <si>
    <t>183403114</t>
  </si>
  <si>
    <t>Obdělání půdy kultivátorováním v rovině nebo na svahu do 1:5</t>
  </si>
  <si>
    <t>-109743023</t>
  </si>
  <si>
    <t>- obdělávání oseté plochy kabelové trasy - odměřeno v AutoCadu</t>
  </si>
  <si>
    <t>183403153</t>
  </si>
  <si>
    <t>Obdělání půdy hrabáním v rovině nebo na svahu do 1:5</t>
  </si>
  <si>
    <t>1588120226</t>
  </si>
  <si>
    <t>183403161</t>
  </si>
  <si>
    <t>Obdělání půdy válením v rovině nebo na svahu do 1:5</t>
  </si>
  <si>
    <t>1404974346</t>
  </si>
  <si>
    <t>184802111</t>
  </si>
  <si>
    <t>Chemické odplevelení půdy před založením kultury, trávníku nebo zpevněných ploch o výměře jednotlivě přes 20 m2 v rovině nebo na svahu do 1:5 postřikem na široko</t>
  </si>
  <si>
    <t>-1073040639</t>
  </si>
  <si>
    <t>184802611</t>
  </si>
  <si>
    <t>Chemické odplevelení po založení kultury v rovině nebo na svahu do 1:5 postřikem na široko</t>
  </si>
  <si>
    <t>1267863460</t>
  </si>
  <si>
    <t>185803111</t>
  </si>
  <si>
    <t>Ošetření trávníku jednorázové v rovině nebo na svahu do 1:5</t>
  </si>
  <si>
    <t>-1660912691</t>
  </si>
  <si>
    <t>185804311</t>
  </si>
  <si>
    <t>Zalití rostlin vodou plochy záhonů jednotlivě do 20 m2</t>
  </si>
  <si>
    <t>-258146547</t>
  </si>
  <si>
    <t>- zálivka osetého povrchu kabelové trasy - odměřeno v AutoCadu</t>
  </si>
  <si>
    <t>Zalévání trávníku vodou 8x po 10 l/m2</t>
  </si>
  <si>
    <t>19,419*0,001*8</t>
  </si>
  <si>
    <t>082113200</t>
  </si>
  <si>
    <t>voda pitná pro smluvní odběratele</t>
  </si>
  <si>
    <t>-239232126</t>
  </si>
  <si>
    <t>185851121</t>
  </si>
  <si>
    <t>Dovoz vody pro zálivku rostlin na vzdálenost do 1000 m</t>
  </si>
  <si>
    <t>-393934696</t>
  </si>
  <si>
    <t>185851129</t>
  </si>
  <si>
    <t>Dovoz vody pro zálivku rostlin Příplatek k ceně za každých dalších i započatých 1000 m</t>
  </si>
  <si>
    <t>270183839</t>
  </si>
  <si>
    <t>Zalévání trávníku vodou 8x po 10 l/m2 - příplatek za dalších 9 km</t>
  </si>
  <si>
    <t>19,419*0,001*8*9</t>
  </si>
  <si>
    <t>171201201</t>
  </si>
  <si>
    <t>Uložení sypaniny na skládky</t>
  </si>
  <si>
    <t>1821986691</t>
  </si>
  <si>
    <t>- uložení přebytečné zeminy z výkopu 35 x 60 - odměřeno v AutoCadu:</t>
  </si>
  <si>
    <t>(6+14+5)*0,35*0,2</t>
  </si>
  <si>
    <t>- uložení přebytečné zeminy z výkopu 50 x 80 - odměřeno v AutoCadu:</t>
  </si>
  <si>
    <t>(3+4+6+2)*0,5*0,2</t>
  </si>
  <si>
    <t>- uložení přebytečné zeminy z výkopu pro betonový základ řadiče SSZ:</t>
  </si>
  <si>
    <t>(0,8*1,5*1)</t>
  </si>
  <si>
    <t>v.č. 06 - Stožáry SSZ - umístění návěstidel</t>
  </si>
  <si>
    <t>- uložení přebytečné zeminy z výkopu pro betonový základ výložníkového stožáru č. 1:</t>
  </si>
  <si>
    <t>(1,7*1,3*1,3)</t>
  </si>
  <si>
    <t>- uložení přebytečné zeminy z výkopu pro betonový základ chodeckého stožáru č. 2:</t>
  </si>
  <si>
    <t>(0,6^3)</t>
  </si>
  <si>
    <t>Součet</t>
  </si>
  <si>
    <t>171201211</t>
  </si>
  <si>
    <t>Poplatek za uložení stavebního odpadu na skládce (skládkovné) zeminy a kameniva zatříděného do Katalogu odpadů pod kódem 170 504</t>
  </si>
  <si>
    <t>t</t>
  </si>
  <si>
    <t>274064327</t>
  </si>
  <si>
    <t>(6+14+5)*0,35*0,2*1,7</t>
  </si>
  <si>
    <t>(3+4+6+2)*0,5*0,2*1,7</t>
  </si>
  <si>
    <t>(0,8*1,5*1)*1,7</t>
  </si>
  <si>
    <t>(1,7*1,3*1,3)*1,7</t>
  </si>
  <si>
    <t>(0,6^3)*1*1,7</t>
  </si>
  <si>
    <t>Komunikace</t>
  </si>
  <si>
    <t>564851111</t>
  </si>
  <si>
    <t>Podklad ze štěrkodrti ŠD s rozprostřením a zhutněním, po zhutnění tl. 150 mm</t>
  </si>
  <si>
    <t>599285439</t>
  </si>
  <si>
    <t>- podklad pro obnovu chodníku (zbývající konstrukční vrstvy jsou obsaženy v PS451.1 - odměřeno v AutoCadu:</t>
  </si>
  <si>
    <t>(6+14+5)*1</t>
  </si>
  <si>
    <t>Ostatní konstrukce a práce, bourání</t>
  </si>
  <si>
    <t>915231112</t>
  </si>
  <si>
    <t>Vodorovné dopravní značení stříkaným plastem přechody pro chodce, šipky, symboly nápisy bílé retroreflexní</t>
  </si>
  <si>
    <t>-1348097682</t>
  </si>
  <si>
    <t>- vyznačení VDZ příčné čáry souvislé (V5):</t>
  </si>
  <si>
    <t>(3+6)*0,5</t>
  </si>
  <si>
    <t>915621111</t>
  </si>
  <si>
    <t>Předznačení pro vodorovné značení stříkané barvou nebo prováděné z nátěrových hmot plošné šipky, symboly, nápisy</t>
  </si>
  <si>
    <t>-1852870311</t>
  </si>
  <si>
    <t>938909331</t>
  </si>
  <si>
    <t>Čištění vozovek metením bláta, prachu nebo hlinitého nánosu s odklizením na hromady na vzdálenost do 20 m nebo naložením na dopravní prostředek ručně povrchu podkladu nebo krytu betonového nebo živičného</t>
  </si>
  <si>
    <t>-1841489541</t>
  </si>
  <si>
    <t>(3+6)*1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</si>
  <si>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</si>
  <si>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</si>
  <si>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1482697661</t>
  </si>
  <si>
    <t>- demontáž stávající DZ IP 6 ze SSZ č. 1:</t>
  </si>
  <si>
    <t>- demontáž stávající DZ IP 6 ze SSZ č. 2:</t>
  </si>
  <si>
    <t>914111112</t>
  </si>
  <si>
    <t>Montáž svislé dopravní značky základní velikosti do 1 m2 páskováním na sloupy</t>
  </si>
  <si>
    <t>-1435103341</t>
  </si>
  <si>
    <t>- montáž stávající DZ IP 6 ze SSZ č. 1:</t>
  </si>
  <si>
    <t>404452580</t>
  </si>
  <si>
    <t>Upínka UP2 FeZn</t>
  </si>
  <si>
    <t>Cena pro projekt</t>
  </si>
  <si>
    <t>960728586</t>
  </si>
  <si>
    <t>1*2</t>
  </si>
  <si>
    <t>404452600</t>
  </si>
  <si>
    <t>páska upínací 12,7x0,75mm</t>
  </si>
  <si>
    <t>m</t>
  </si>
  <si>
    <t>-425209827</t>
  </si>
  <si>
    <t>1*2*(2*3,14*0,1)</t>
  </si>
  <si>
    <t>404452610</t>
  </si>
  <si>
    <t>spona upínací 12,7mm</t>
  </si>
  <si>
    <t>100 kus</t>
  </si>
  <si>
    <t>-365957214</t>
  </si>
  <si>
    <t>1*2/100</t>
  </si>
  <si>
    <t>914111111</t>
  </si>
  <si>
    <t>Montáž svislé dopravní značky základní velikosti do 1 m2 objímkami na sloupky nebo konzoly</t>
  </si>
  <si>
    <t>-577900848</t>
  </si>
  <si>
    <t>- montáž stávající DZ IP 6 na stožár SSZ č. 2:</t>
  </si>
  <si>
    <t>40445235</t>
  </si>
  <si>
    <t>sloupek pro dopravní značku Al D 60mm v 3,5m</t>
  </si>
  <si>
    <t>245864453</t>
  </si>
  <si>
    <t>- montáž stávající DZ IP 6 na stožár SSZ č. 2 - délku nástavce pro DZ upravit podle potřeby:</t>
  </si>
  <si>
    <t>40445256</t>
  </si>
  <si>
    <t>svorka upínací na sloupek dopravní značky D 60mm</t>
  </si>
  <si>
    <t>784882040</t>
  </si>
  <si>
    <t>40445253</t>
  </si>
  <si>
    <t>víčko plastové na sloupek D 60mm</t>
  </si>
  <si>
    <t>1647415430</t>
  </si>
  <si>
    <t>-722268641</t>
  </si>
  <si>
    <t>- montáž stávající DZ IP 6 ze SSZ č. 2:</t>
  </si>
  <si>
    <t>1957764849</t>
  </si>
  <si>
    <t>34</t>
  </si>
  <si>
    <t>-631999814</t>
  </si>
  <si>
    <t>997</t>
  </si>
  <si>
    <t>Přesun sutě</t>
  </si>
  <si>
    <t>35</t>
  </si>
  <si>
    <t>997221551</t>
  </si>
  <si>
    <t>Vodorovná doprava suti bez naložení, ale se složením a s hrubým urovnáním ze sypkých materiálů, na vzdálenost do 1 km</t>
  </si>
  <si>
    <t>-709496787</t>
  </si>
  <si>
    <t>36</t>
  </si>
  <si>
    <t>997221559</t>
  </si>
  <si>
    <t>Vodorovná doprava suti bez naložení, ale se složením a s hrubým urovnáním Příplatek k ceně za každý další i započatý 1 km přes 1 km</t>
  </si>
  <si>
    <t>-1855309069</t>
  </si>
  <si>
    <t>- uložení přebytečné zeminy z výkopu 35 x 60  - příplatek za dalších 9 km:</t>
  </si>
  <si>
    <t>(6+14+5)*0,35*0,2*1,7*9</t>
  </si>
  <si>
    <t>- uložení přebytečné zeminy z výkopu 50 x 80  - příplatek za dalších 9 km:</t>
  </si>
  <si>
    <t>(3+4+6+2)*0,5*0,2*1,7*9</t>
  </si>
  <si>
    <t>- uložení přebytečné zeminy z výkopu pro betonový základ řadiče SSZ  - příplatek za dalších 9 km:</t>
  </si>
  <si>
    <t>(0,8*1,5*1)*1,7*9</t>
  </si>
  <si>
    <t>- uložení přebytečné zeminy z výkopu pro betonový základ výložníkového stožáru č. 1  - příplatek za dalších 9 km:</t>
  </si>
  <si>
    <t>(1,7*1,3*1,3)*1,7*9</t>
  </si>
  <si>
    <t>- uložení přebytečné zeminy z výkopu pro betonový základ chodeckého stožáru č. 2  - příplatek za dalších 9 km:</t>
  </si>
  <si>
    <t>(0,6^3)*1*1,7*9</t>
  </si>
  <si>
    <t>37</t>
  </si>
  <si>
    <t>997221561</t>
  </si>
  <si>
    <t>Vodorovná doprava suti bez naložení, ale se složením a s hrubým urovnáním z kusových materiálů, na vzdálenost do 1 km</t>
  </si>
  <si>
    <t>1368540021</t>
  </si>
  <si>
    <t>v.č. 01 - Technická zpráva</t>
  </si>
  <si>
    <t>- suť z rozbouraného betonového základu výložníkového stožáru:</t>
  </si>
  <si>
    <t>- suť z rozbouraného betonového základu chodeckého stožáru:</t>
  </si>
  <si>
    <t>(0,6^3)*1,7</t>
  </si>
  <si>
    <t>- suť z rozbouraného betonového základu betonového základu řadiče SSZ:</t>
  </si>
  <si>
    <t>38</t>
  </si>
  <si>
    <t>997221569</t>
  </si>
  <si>
    <t>1246678448</t>
  </si>
  <si>
    <t>- suť z rozbouraného betonového základu výložníkového stožáru - příplatek za dalších 9 km:</t>
  </si>
  <si>
    <t>- suť z rozbouraného betonového základu chodeckého stožáru -příplatek za dalších 9 km:</t>
  </si>
  <si>
    <t>(0,6^3)*1,7*9</t>
  </si>
  <si>
    <t>- suť z rozbouraného betonového základu betonového základu řadiče SSZ - příplatek za dalších 9 km:</t>
  </si>
  <si>
    <t>39</t>
  </si>
  <si>
    <t>997221815</t>
  </si>
  <si>
    <t>Poplatek za uložení stavebního odpadu na skládce (skládkovné) z prostého betonu zatříděného do Katalogu odpadů pod kódem 170 101</t>
  </si>
  <si>
    <t>-976267640</t>
  </si>
  <si>
    <t>21-M</t>
  </si>
  <si>
    <t>Elektromontáže</t>
  </si>
  <si>
    <t>40</t>
  </si>
  <si>
    <t>210100002</t>
  </si>
  <si>
    <t>Ukončení vodičů izolovaných s označením a zapojením v rozváděči nebo na přístroji průřezu žíly do 6 mm2</t>
  </si>
  <si>
    <t>2127848440</t>
  </si>
  <si>
    <t>v.č. 03 - Schematický kabelový plán SSZ</t>
  </si>
  <si>
    <t>- ukončení napájecího kabelu</t>
  </si>
  <si>
    <t>2*3</t>
  </si>
  <si>
    <t>41</t>
  </si>
  <si>
    <t>210101154</t>
  </si>
  <si>
    <t>Ukončení kabelů nebo vodičů koncovkou popř. vývodkou do 1 kV staniční epoxidovou kabelů celoplastových, počtu a průřezu žil do 3 x 25 a 4 x 16 mm2</t>
  </si>
  <si>
    <t>25182708</t>
  </si>
  <si>
    <t>2*1</t>
  </si>
  <si>
    <t>42</t>
  </si>
  <si>
    <t>35436314</t>
  </si>
  <si>
    <t>hlava rozdělovací smršťovaná přímá do 1kV SKE 4f/1+2 kabel 12-32mm/průřez 1,5-35mm</t>
  </si>
  <si>
    <t>-1584268849</t>
  </si>
  <si>
    <t>43</t>
  </si>
  <si>
    <t>210100014</t>
  </si>
  <si>
    <t>Ukončení vodičů izolovaných s označením a zapojením v rozváděči nebo na přístroji průřezu žíly do 10 mm2</t>
  </si>
  <si>
    <t>89284243</t>
  </si>
  <si>
    <t>v.č. 04 - Napájení SSZ</t>
  </si>
  <si>
    <t>2*4</t>
  </si>
  <si>
    <t>44</t>
  </si>
  <si>
    <t>-1213004087</t>
  </si>
  <si>
    <t>45</t>
  </si>
  <si>
    <t>354363150</t>
  </si>
  <si>
    <t>hlava rozdělovací smršťovaná přímá do 1kV SKE 4f/3+4 kabel 27-45mm / průřez 35-150mm</t>
  </si>
  <si>
    <t>1107991346</t>
  </si>
  <si>
    <t>46</t>
  </si>
  <si>
    <t>210220301</t>
  </si>
  <si>
    <t>Montáž hromosvodného vedení svorek se 2 šrouby</t>
  </si>
  <si>
    <t>-78661532</t>
  </si>
  <si>
    <t>v.č. 05 - Schéma doplňujícího ochranného pospojování SSZ:</t>
  </si>
  <si>
    <t>47</t>
  </si>
  <si>
    <t>354418850</t>
  </si>
  <si>
    <t>svorka spojovací pro lano D 8-10 mm</t>
  </si>
  <si>
    <t>95238793</t>
  </si>
  <si>
    <t>48</t>
  </si>
  <si>
    <t>210220452</t>
  </si>
  <si>
    <t>Montáž hromosvodného vedení ochranných prvků a doplňků ochranného pospojování pevně</t>
  </si>
  <si>
    <t>-513669397</t>
  </si>
  <si>
    <t>v.č. 05 - Schéma doplňujícího ochranného pospojování SSZ</t>
  </si>
  <si>
    <t>1+8+11+12+13</t>
  </si>
  <si>
    <t>49</t>
  </si>
  <si>
    <t>354410720</t>
  </si>
  <si>
    <t>drát pro hromosvod FeZn D 8mm</t>
  </si>
  <si>
    <t>-1134950913</t>
  </si>
  <si>
    <t>(1+8+11+12+13)/2,5</t>
  </si>
  <si>
    <t>50</t>
  </si>
  <si>
    <t>210800014</t>
  </si>
  <si>
    <t>Montáž izolovaných vodičů měděných do 1 kV bez ukončení uložených v trubkách nebo lištách zatažených plných a laněných s PVC pláštěm, bezhalogenových, ohniodolných (CY, CHAH-R(V),...) průřezu žíly 0,5 až 16 mm2</t>
  </si>
  <si>
    <t>-25398235</t>
  </si>
  <si>
    <t>- ochranné pospojování ve stožárech SSZ:</t>
  </si>
  <si>
    <t>2*0,5</t>
  </si>
  <si>
    <t>51</t>
  </si>
  <si>
    <t>34140826</t>
  </si>
  <si>
    <t>vodič silový s Cu jádrem 6mm2</t>
  </si>
  <si>
    <t>-475079557</t>
  </si>
  <si>
    <t>52</t>
  </si>
  <si>
    <t>210813011</t>
  </si>
  <si>
    <t>Montáž izolovaných kabelů měděných do 1 kV bez ukončení plných a kulatých (CYKY, CHKE-R,...) uložených pevně počtu a průřezu žil 3x1,5 až 6 mm2</t>
  </si>
  <si>
    <t>-881462801</t>
  </si>
  <si>
    <t>- pokládka kabelu NYY-J 3x2,5 pro napájení zařízení C2X:</t>
  </si>
  <si>
    <t>55</t>
  </si>
  <si>
    <t>53</t>
  </si>
  <si>
    <t>34111036</t>
  </si>
  <si>
    <t>kabel silový s Cu jádrem 1 kV 3x2,5mm2</t>
  </si>
  <si>
    <t>1035774027</t>
  </si>
  <si>
    <t>- pokládka kabelu NYY-J 3x2,5 pro napájení zařízení C2X - včetně 5 % prořezu:</t>
  </si>
  <si>
    <t>55*1,05</t>
  </si>
  <si>
    <t>54</t>
  </si>
  <si>
    <t>210813033</t>
  </si>
  <si>
    <t>Montáž izolovaných kabelů měděných do 1 kV bez ukončení plných a kulatých (CYKY, CHKE-R,...) uložených pevně počtu a průřezu žil 4x6 až 10 mm2</t>
  </si>
  <si>
    <t>-1850637524</t>
  </si>
  <si>
    <t>- pokládka kabelu NYY-J 4x10:</t>
  </si>
  <si>
    <t>34111076</t>
  </si>
  <si>
    <t>kabel silový s Cu jádrem 1 kV 4x10mm2</t>
  </si>
  <si>
    <t>1240150309</t>
  </si>
  <si>
    <t>- pokládka kabelu NYY-J 4x10 - včetně 5 % prořezu:</t>
  </si>
  <si>
    <t>5*1,05</t>
  </si>
  <si>
    <t>56</t>
  </si>
  <si>
    <t>210813033-D</t>
  </si>
  <si>
    <t>Demontáž izolovaných kabelů měděných do 1 kV bez ukončení plných a kulatých (CYKY, CHKE-R,...) uložených pevně počtu a průřezu žil 4x6 až 10 mm2</t>
  </si>
  <si>
    <t>-484814143</t>
  </si>
  <si>
    <t>57</t>
  </si>
  <si>
    <t>210813061</t>
  </si>
  <si>
    <t>Montáž izolovaných kabelů měděných do 1 kV bez ukončení plných a kulatých (CYKY, CHKE-R,...) uložených pevně počtu a průřezu žil 5x1,5 až 2,5 mm2</t>
  </si>
  <si>
    <t>1481230014</t>
  </si>
  <si>
    <t>Stožár č. 1:</t>
  </si>
  <si>
    <t>3*5+2*15</t>
  </si>
  <si>
    <t>Stožár č. 2:</t>
  </si>
  <si>
    <t>2*5</t>
  </si>
  <si>
    <t>58</t>
  </si>
  <si>
    <t>341310201</t>
  </si>
  <si>
    <t>Silový vodič YY-JZ 5x1,0 0,6/1kV black</t>
  </si>
  <si>
    <t>-90041675</t>
  </si>
  <si>
    <t>- včetně 5% prořezu:</t>
  </si>
  <si>
    <t>(3*5+2*15)*1,05</t>
  </si>
  <si>
    <t>2*5*1,05</t>
  </si>
  <si>
    <t>59</t>
  </si>
  <si>
    <t>210813071</t>
  </si>
  <si>
    <t>Montáž izolovaných kabelů měděných do 1 kV bez ukončení plných a kulatých (CYKY, CHKE-R,...) uložených pevně počtu a průřezu žil 7x1,5 až 2,5 mm2</t>
  </si>
  <si>
    <t>-344704096</t>
  </si>
  <si>
    <t>1*5+2*15</t>
  </si>
  <si>
    <t>1*5</t>
  </si>
  <si>
    <t>60</t>
  </si>
  <si>
    <t>341310203</t>
  </si>
  <si>
    <t>Silový vodič YY-JZ 7x1,0 0,6/1kV black</t>
  </si>
  <si>
    <t>1580107851</t>
  </si>
  <si>
    <t>(1*5+2*15)*1,05</t>
  </si>
  <si>
    <t>1*5*1,05</t>
  </si>
  <si>
    <t>61</t>
  </si>
  <si>
    <t>210813111</t>
  </si>
  <si>
    <t>Montáž izolovaných kabelů měděných do 1 kV bez ukončení plných a kulatých (CYKY, CHKE-R,...) uložených pevně počtu a průřezu žil 24x1,5 mm2</t>
  </si>
  <si>
    <t>-1108339585</t>
  </si>
  <si>
    <t>- pokládka kabelu NYY-J 24x1,5:</t>
  </si>
  <si>
    <t>62</t>
  </si>
  <si>
    <t>34111165</t>
  </si>
  <si>
    <t>kabel silový s Cu jádrem 1 kV 24x1,5mm2</t>
  </si>
  <si>
    <t>1469844977</t>
  </si>
  <si>
    <t>- pokládka kabelu NYY-J 24x1,5 - včetně 5% prořezu:</t>
  </si>
  <si>
    <t>25*1,05</t>
  </si>
  <si>
    <t>63</t>
  </si>
  <si>
    <t>210813111-D</t>
  </si>
  <si>
    <t>Demontáž izolovaných kabelů měděných do 1 kV bez ukončení plných a kulatých (CYKY, CHKE-R,...) uložených pevně počtu a průřezu žil 24x1,5 mm2</t>
  </si>
  <si>
    <t>-586911526</t>
  </si>
  <si>
    <t>64</t>
  </si>
  <si>
    <t>210813121-D</t>
  </si>
  <si>
    <t>Demontáž izolovaných kabelů měděných do 1 kV bez ukončení plných a kulatých (CYKY, CHKE-R,...) uložených pevně počtu a průřezu žil 37x1,5 mm2</t>
  </si>
  <si>
    <t>-1064445357</t>
  </si>
  <si>
    <t>65</t>
  </si>
  <si>
    <t>210813131</t>
  </si>
  <si>
    <t>Montáž izolovaných kabelů měděných do 1 kV bez ukončení plných a kulatých (CYKY, CHKE-R,...) uložených pevně počtu a průřezu žil 48x1,5 mm2</t>
  </si>
  <si>
    <t>1864343155</t>
  </si>
  <si>
    <t>- pokládka kabelu NYY-J 40x1,5:</t>
  </si>
  <si>
    <t>66</t>
  </si>
  <si>
    <t>341310011</t>
  </si>
  <si>
    <t>kabel silový s Cu jádrem 1 kV 40x1,5mm2</t>
  </si>
  <si>
    <t>286005049</t>
  </si>
  <si>
    <t>- pokládka kabelu NYY-J 40x1,5 - včetně 5% prořezu:</t>
  </si>
  <si>
    <t>45*1,05</t>
  </si>
  <si>
    <t>67</t>
  </si>
  <si>
    <t>220061701</t>
  </si>
  <si>
    <t>Zatažení kabelu do objektu včetně vyčištění přístupu do objektu, odvinutí a zatažení kabelu do objektu do 9 kg/m</t>
  </si>
  <si>
    <t>1379077746</t>
  </si>
  <si>
    <t>- zatažení kabelů do řadiče a stožárů SSZ:</t>
  </si>
  <si>
    <t>2*2+1</t>
  </si>
  <si>
    <t>- zatažení kabelů do RE:</t>
  </si>
  <si>
    <t>68</t>
  </si>
  <si>
    <t>220110346</t>
  </si>
  <si>
    <t>Montáž kabelového štítku včetně vyražení znaku na štítek, připevnění na kabel, ovinutí štítku páskou pro označení konce kabelu</t>
  </si>
  <si>
    <t>-2140614378</t>
  </si>
  <si>
    <t>- značení konců kabelů:</t>
  </si>
  <si>
    <t>69</t>
  </si>
  <si>
    <t>405600359</t>
  </si>
  <si>
    <t>Štítek kabelový s upevňovacím páskem</t>
  </si>
  <si>
    <t>1174919305</t>
  </si>
  <si>
    <t>70</t>
  </si>
  <si>
    <t>220111436</t>
  </si>
  <si>
    <t>Kontrolní a závěrečné měření na kabelu včetně provedení správného sledu zapojení žil na koncovkách nebo závěrech, měření smyčkových a izolačních odporů, vyplnění měřícího protokolu pro rozvod signalizace</t>
  </si>
  <si>
    <t>770239911</t>
  </si>
  <si>
    <t>- měření kabelů ke stožárům</t>
  </si>
  <si>
    <t>1*24+1*40</t>
  </si>
  <si>
    <t>71</t>
  </si>
  <si>
    <t>220111741</t>
  </si>
  <si>
    <t>Montáž svorky rozpojovací včetně montáže skříňky pro svorku, úpravy zemniče pro připojení svorky, očíslování zemniče zkušební</t>
  </si>
  <si>
    <t>959856656</t>
  </si>
  <si>
    <t>- montáž zkušební svorky na stožárech SSZ, řadiči a RE:</t>
  </si>
  <si>
    <t>2+1+1</t>
  </si>
  <si>
    <t>72</t>
  </si>
  <si>
    <t>354419250</t>
  </si>
  <si>
    <t>svorka zkušební pro lano D 6-12 mm, FeZn</t>
  </si>
  <si>
    <t>-388825797</t>
  </si>
  <si>
    <t>73</t>
  </si>
  <si>
    <t>220182022</t>
  </si>
  <si>
    <t>Uložení trubky HDPE do výkopu pro optický kabel bez zřízení lože a bez krytí</t>
  </si>
  <si>
    <t>-418837232</t>
  </si>
  <si>
    <t>- pokládka HDPE 32/27 trubky ve volném terénu pro kabel FTP cat6a:</t>
  </si>
  <si>
    <t>74</t>
  </si>
  <si>
    <t>341310901</t>
  </si>
  <si>
    <t>Trubka HDPE 32/27 (šedá)</t>
  </si>
  <si>
    <t>1750207379</t>
  </si>
  <si>
    <t>75</t>
  </si>
  <si>
    <t>220182023</t>
  </si>
  <si>
    <t>Kontrola tlakutěsnosti HDPE trubky od 1m do 2000 m</t>
  </si>
  <si>
    <t>1214693137</t>
  </si>
  <si>
    <t>- HDPE 32/27 trubka pro kabel FTP cat6a:</t>
  </si>
  <si>
    <t>76</t>
  </si>
  <si>
    <t>220182025</t>
  </si>
  <si>
    <t>Kontrola průchodnosti trubky kalibrace do 2000 m</t>
  </si>
  <si>
    <t>km</t>
  </si>
  <si>
    <t>-701827725</t>
  </si>
  <si>
    <t>55*0,001</t>
  </si>
  <si>
    <t>77</t>
  </si>
  <si>
    <t>220182027</t>
  </si>
  <si>
    <t>Montáž koncovky nebo záslepky bez svařování na HDPE trubku</t>
  </si>
  <si>
    <t>813405780</t>
  </si>
  <si>
    <t>78</t>
  </si>
  <si>
    <t>341310937</t>
  </si>
  <si>
    <t>Koncovka trubky HDPE D32 mm</t>
  </si>
  <si>
    <t>2040510268</t>
  </si>
  <si>
    <t>79</t>
  </si>
  <si>
    <t>341310938</t>
  </si>
  <si>
    <t>Koncovka trubky HDPE D32 mm s ventilkem</t>
  </si>
  <si>
    <t>-1145050403</t>
  </si>
  <si>
    <t>80</t>
  </si>
  <si>
    <t>220182031-R</t>
  </si>
  <si>
    <t>Zatažení kabelu FTP 6a do ochranné HDPE trubky</t>
  </si>
  <si>
    <t>1546285444</t>
  </si>
  <si>
    <t>Kabel protáhnout trubkou HDPE 32/27</t>
  </si>
  <si>
    <t>81</t>
  </si>
  <si>
    <t>341310412</t>
  </si>
  <si>
    <t>kabel FTP cat6a</t>
  </si>
  <si>
    <t>-932428355</t>
  </si>
  <si>
    <t>Kabel protáhnout trubkou HDPE 32/27 - včetně prořezu 5%:</t>
  </si>
  <si>
    <t>82</t>
  </si>
  <si>
    <t>3411310413</t>
  </si>
  <si>
    <t>FTP konektor (Rj45) cat6a</t>
  </si>
  <si>
    <t>1852519571</t>
  </si>
  <si>
    <t>Konektory na kabelu cat6a</t>
  </si>
  <si>
    <t>83</t>
  </si>
  <si>
    <t>220271621</t>
  </si>
  <si>
    <t>Pocínování sdělovacích vodičů a silnoproudých šňůr v krabici</t>
  </si>
  <si>
    <t>-1239460957</t>
  </si>
  <si>
    <t>10*5+6*7</t>
  </si>
  <si>
    <t>4*5+2*7</t>
  </si>
  <si>
    <t>84</t>
  </si>
  <si>
    <t>220300153</t>
  </si>
  <si>
    <t>Montáž formy pro kabely TCEKE, TCEKES včetně odstranění pláště na jednom konci kabelu, odnitkování a vyšití formy, očištění konců žil a prozvonění, zaletování formy na špičky nebo zapojení pod šroubky do délky 0,5 m kabelu 10 XN</t>
  </si>
  <si>
    <t>1433221885</t>
  </si>
  <si>
    <t>- ukončení kabelu NYY-J 24x1,5:</t>
  </si>
  <si>
    <t>85</t>
  </si>
  <si>
    <t>220300605</t>
  </si>
  <si>
    <t>Ukončení návěstních kabelů smršťovací záklopkou včetně odizolování, vyformování a zapojení vodičů na kabelech NCEY, NCYY do 24x1 nebo 1,5</t>
  </si>
  <si>
    <t>-592935752</t>
  </si>
  <si>
    <t>86</t>
  </si>
  <si>
    <t>34343202</t>
  </si>
  <si>
    <t>trubka smršťovací středněstěnná s lepidlem MDT-A 27/8</t>
  </si>
  <si>
    <t>-912113647</t>
  </si>
  <si>
    <t>1*2*0,1</t>
  </si>
  <si>
    <t>87</t>
  </si>
  <si>
    <t>1053137726</t>
  </si>
  <si>
    <t>- ukončení kabelu NYY-J 40x1,5:</t>
  </si>
  <si>
    <t>88</t>
  </si>
  <si>
    <t>220300607</t>
  </si>
  <si>
    <t>Ukončení návěstních kabelů smršťovací záklopkou včetně odizolování, vyformování a zapojení vodičů na kabelech NCEY, NCYY do 48x1 nebo 1,5</t>
  </si>
  <si>
    <t>147317191</t>
  </si>
  <si>
    <t>89</t>
  </si>
  <si>
    <t>34343204</t>
  </si>
  <si>
    <t>trubka smršťovací středněstěnná s lepidlem MDT-A 38/12</t>
  </si>
  <si>
    <t>-1391743711</t>
  </si>
  <si>
    <t>90</t>
  </si>
  <si>
    <t>220300533</t>
  </si>
  <si>
    <t>Ukončení vodiče na svorkovnici na kabelu CMSM do 7 žil 1,50 mm2</t>
  </si>
  <si>
    <t>696481120</t>
  </si>
  <si>
    <t>(10+6)*2</t>
  </si>
  <si>
    <t>(4+2)*2</t>
  </si>
  <si>
    <t>91</t>
  </si>
  <si>
    <t>220960002-D</t>
  </si>
  <si>
    <t>Demontáž stožáru nebo sloupku včetně postavení stožáru, usazení nebo zabetonování základu, zatažení kabelu do stožáru, připojení kabelu, připojení uzemnění přímého na základovém rámu</t>
  </si>
  <si>
    <t>-1099197778</t>
  </si>
  <si>
    <t>92</t>
  </si>
  <si>
    <t>220960002</t>
  </si>
  <si>
    <t>Montáž stožáru nebo sloupku včetně postavení stožáru, usazení nebo zabetonování základu, zatažení kabelu do stožáru, připojení kabelu, připojení uzemnění přímého na základovém rámu</t>
  </si>
  <si>
    <t>1368877135</t>
  </si>
  <si>
    <t>93</t>
  </si>
  <si>
    <t>404611033</t>
  </si>
  <si>
    <t>Stožár chodecký výšky 3,8 m</t>
  </si>
  <si>
    <t>-1275693934</t>
  </si>
  <si>
    <t>94</t>
  </si>
  <si>
    <t>404611038</t>
  </si>
  <si>
    <t>Základový rám</t>
  </si>
  <si>
    <t>-1288388743</t>
  </si>
  <si>
    <t>95</t>
  </si>
  <si>
    <t>220960003-D</t>
  </si>
  <si>
    <t>Demontáž stožáru nebo sloupku včetně postavení stožáru, usazení nebo zabetonování základu, zatažení kabelu do stožáru, připojení kabelu, připojení uzemnění vyložníkového zapuštěného</t>
  </si>
  <si>
    <t>1024050088</t>
  </si>
  <si>
    <t>96</t>
  </si>
  <si>
    <t>220960005-D</t>
  </si>
  <si>
    <t>Demontáž stožáru nebo sloupku včetně postavení stožáru, usazení nebo zabetonování základu, zatažení kabelu do stožáru, připojení kabelu, připojení uzemnění příslušenství na stožár výložníku</t>
  </si>
  <si>
    <t>-1068983051</t>
  </si>
  <si>
    <t>97</t>
  </si>
  <si>
    <t>220960003</t>
  </si>
  <si>
    <t>Montáž stožáru nebo sloupku včetně postavení stožáru, usazení nebo zabetonování základu, zatažení kabelu do stožáru, připojení kabelu, připojení uzemnění vyložníkového zapuštěného</t>
  </si>
  <si>
    <t>105122560</t>
  </si>
  <si>
    <t>98</t>
  </si>
  <si>
    <t>220960005</t>
  </si>
  <si>
    <t>Montáž stožáru nebo sloupku včetně postavení stožáru, usazení nebo zabetonování základu, zatažení kabelu do stožáru, připojení kabelu, připojení uzemnění příslušenství na stožár výložníku</t>
  </si>
  <si>
    <t>350657692</t>
  </si>
  <si>
    <t>99</t>
  </si>
  <si>
    <t>404611126</t>
  </si>
  <si>
    <t>Stožár výložníkový s výložníkem déllky 8,5 m</t>
  </si>
  <si>
    <t>2031577425</t>
  </si>
  <si>
    <t>100</t>
  </si>
  <si>
    <t>220960021-D</t>
  </si>
  <si>
    <t>Demontáž stožárové svorkovnice s připevněním</t>
  </si>
  <si>
    <t>-580775174</t>
  </si>
  <si>
    <t>101</t>
  </si>
  <si>
    <t>220960021</t>
  </si>
  <si>
    <t>Montáž stožárové svorkovnice s připevněním</t>
  </si>
  <si>
    <t>-1542581767</t>
  </si>
  <si>
    <t>102</t>
  </si>
  <si>
    <t>404611031</t>
  </si>
  <si>
    <t>Stožárová svorkovnice s krytím IP54</t>
  </si>
  <si>
    <t>-1796953742</t>
  </si>
  <si>
    <t>103</t>
  </si>
  <si>
    <t>220960036-D</t>
  </si>
  <si>
    <t>Demontáž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</si>
  <si>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-59777706</t>
  </si>
  <si>
    <t>104</t>
  </si>
  <si>
    <t>220960036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</si>
  <si>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</si>
  <si>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-52476192</t>
  </si>
  <si>
    <t>105</t>
  </si>
  <si>
    <t>404613005</t>
  </si>
  <si>
    <t>Návěstidlo chodecké 2x200 (červená a zelená) - světelný zdroj LED  (napájený 42V AC)</t>
  </si>
  <si>
    <t>1868823723</t>
  </si>
  <si>
    <t>106</t>
  </si>
  <si>
    <t>404611001</t>
  </si>
  <si>
    <t>Symbol stojící chodec</t>
  </si>
  <si>
    <t>-1218079235</t>
  </si>
  <si>
    <t>107</t>
  </si>
  <si>
    <t>404611002</t>
  </si>
  <si>
    <t>Symbol kráčející chodec</t>
  </si>
  <si>
    <t>-155165860</t>
  </si>
  <si>
    <t>108</t>
  </si>
  <si>
    <t>220960041-D</t>
  </si>
  <si>
    <t>Demontáž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</si>
  <si>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-365701671</t>
  </si>
  <si>
    <t>109</t>
  </si>
  <si>
    <t>220960042-D</t>
  </si>
  <si>
    <t>Demontáž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</si>
  <si>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-1475622430</t>
  </si>
  <si>
    <t>110</t>
  </si>
  <si>
    <t>220960041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</si>
  <si>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</si>
  <si>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-1352756847</t>
  </si>
  <si>
    <t>111</t>
  </si>
  <si>
    <t>220960042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</si>
  <si>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</si>
  <si>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-1376286519</t>
  </si>
  <si>
    <t>1+1</t>
  </si>
  <si>
    <t>112</t>
  </si>
  <si>
    <t>404613007</t>
  </si>
  <si>
    <t>Návěstidlo 3 světlové 200 - světelný zdroj LED  (napájený 42V AC)</t>
  </si>
  <si>
    <t>1099851927</t>
  </si>
  <si>
    <t>1+2</t>
  </si>
  <si>
    <t>113</t>
  </si>
  <si>
    <t>404611160</t>
  </si>
  <si>
    <t>Nosič návěstidla na výložník 3x200</t>
  </si>
  <si>
    <t>-957705683</t>
  </si>
  <si>
    <t>114</t>
  </si>
  <si>
    <t>404613019</t>
  </si>
  <si>
    <t>Držák návěstidla (AL)</t>
  </si>
  <si>
    <t>1972186589</t>
  </si>
  <si>
    <t>4*2</t>
  </si>
  <si>
    <t>2*2</t>
  </si>
  <si>
    <t>115</t>
  </si>
  <si>
    <t>404613021</t>
  </si>
  <si>
    <t>Upevnění se šroubením pro L a T kus</t>
  </si>
  <si>
    <t>pár</t>
  </si>
  <si>
    <t>-513562760</t>
  </si>
  <si>
    <t>116</t>
  </si>
  <si>
    <t>-2103530785</t>
  </si>
  <si>
    <t>8*(2*3,14*0,1)</t>
  </si>
  <si>
    <t>2*(2*3,14*0,1)</t>
  </si>
  <si>
    <t>117</t>
  </si>
  <si>
    <t>-513571448</t>
  </si>
  <si>
    <t>8/100</t>
  </si>
  <si>
    <t>2/100</t>
  </si>
  <si>
    <t>118</t>
  </si>
  <si>
    <t>220960113-D</t>
  </si>
  <si>
    <t>Demontáž signalizačního zařízení pro nevidomé na návěstidlo</t>
  </si>
  <si>
    <t>-364083708</t>
  </si>
  <si>
    <t>119</t>
  </si>
  <si>
    <t>220960113</t>
  </si>
  <si>
    <t>Montáž signalizačního zařízení pro nevidomé na návěstidlo</t>
  </si>
  <si>
    <t>1534010620</t>
  </si>
  <si>
    <t>120</t>
  </si>
  <si>
    <t>404611515</t>
  </si>
  <si>
    <t>Akustická signalizace pro nevidomé (20-50V, AC,DC)</t>
  </si>
  <si>
    <t>2029676309</t>
  </si>
  <si>
    <t>121</t>
  </si>
  <si>
    <t>220960116-R</t>
  </si>
  <si>
    <t>Montáž přijímače pro aktivaci signalizace pro nevidimé včetně rozměření a označení místa pro vyvrtání otvorů, vyvrtání otvorů, vyříznutí závitů, montáže skříňky se zapojením, nastavení a vyzkoušení</t>
  </si>
  <si>
    <t>-695121200</t>
  </si>
  <si>
    <t>122</t>
  </si>
  <si>
    <t>404611508</t>
  </si>
  <si>
    <t>Přijímač pro aktivaci signalizace pro nevidimé</t>
  </si>
  <si>
    <t>-1813271753</t>
  </si>
  <si>
    <t>123</t>
  </si>
  <si>
    <t>404611506</t>
  </si>
  <si>
    <t>Jednotka pro aktivaci akustické signalizace pro nevidomé, (42V AC)</t>
  </si>
  <si>
    <t>-209948665</t>
  </si>
  <si>
    <t>124</t>
  </si>
  <si>
    <t>220960120</t>
  </si>
  <si>
    <t>Montáž dopravního detektoru včetně rozměření a označení místa pro vyvrtání otvorů, vyvrtání otvorů, vyříznutí závitů, montáže skříňky se zapojením, nastavení a vyzkoušení, připojení uzemnění videodetektoru na výložník</t>
  </si>
  <si>
    <t>-124409932</t>
  </si>
  <si>
    <t>125</t>
  </si>
  <si>
    <t>220960125</t>
  </si>
  <si>
    <t>Nastavení dopravního detektoru videodetektoru na výložníku</t>
  </si>
  <si>
    <t>776657380</t>
  </si>
  <si>
    <t>126</t>
  </si>
  <si>
    <t>404611309</t>
  </si>
  <si>
    <t>Videodetektor - snímající prostor v jízdním pruhu</t>
  </si>
  <si>
    <t>1809909355</t>
  </si>
  <si>
    <t>127</t>
  </si>
  <si>
    <t>220960126-D</t>
  </si>
  <si>
    <t>Demontáž doplňků na stožár včetně vyměření místa pro upevnění, vyvrtání děr pro upevnění a protažení kabelu, montáže tlačítka nebo spínače, zapojení na svorkovnici ve stožáru tlačítka pro chodce</t>
  </si>
  <si>
    <t>196578021</t>
  </si>
  <si>
    <t>128</t>
  </si>
  <si>
    <t>220960126</t>
  </si>
  <si>
    <t>Montáž doplňků na stožár včetně vyměření místa pro upevnění, vyvrtání děr pro upevnění a protažení kabelu, montáže tlačítka nebo spínače, zapojení na svorkovnici ve stožáru tlačítka pro chodce</t>
  </si>
  <si>
    <t>-1365255909</t>
  </si>
  <si>
    <t>129</t>
  </si>
  <si>
    <t>404611501</t>
  </si>
  <si>
    <t>Tlačítko pro chodce</t>
  </si>
  <si>
    <t>665548923</t>
  </si>
  <si>
    <t>130</t>
  </si>
  <si>
    <t>220960143-D</t>
  </si>
  <si>
    <t>Demontáž kontrastního rámu s použitím montážní plošiny pro tříkomorové návěstidlo</t>
  </si>
  <si>
    <t>1626951871</t>
  </si>
  <si>
    <t>131</t>
  </si>
  <si>
    <t>220960143</t>
  </si>
  <si>
    <t>Montáž kontrastního rámu s použitím montážní plošiny pro tříkomorové návěstidlo</t>
  </si>
  <si>
    <t>352489117</t>
  </si>
  <si>
    <t>132</t>
  </si>
  <si>
    <t>404613026</t>
  </si>
  <si>
    <t>Kontrastní rám pro návěstidlo třísvětlové 3x200</t>
  </si>
  <si>
    <t>1188937988</t>
  </si>
  <si>
    <t>133</t>
  </si>
  <si>
    <t>220960181-D</t>
  </si>
  <si>
    <t>Demontáž řadiče včetně usazení, zatažení kabelů do řadiče, připojení uzemnění do šesti světelných skupin</t>
  </si>
  <si>
    <t>832415282</t>
  </si>
  <si>
    <t>134</t>
  </si>
  <si>
    <t>220960181</t>
  </si>
  <si>
    <t>Montáž řadiče včetně usazení, zatažení kabelů do řadiče, připojení uzemnění do šesti světelných skupin</t>
  </si>
  <si>
    <t>94533876</t>
  </si>
  <si>
    <t>135</t>
  </si>
  <si>
    <t>404611201</t>
  </si>
  <si>
    <t>Mikroprocesorový řadič</t>
  </si>
  <si>
    <t>1163737295</t>
  </si>
  <si>
    <t>136</t>
  </si>
  <si>
    <t>404611202</t>
  </si>
  <si>
    <t>Základový rám pod řadič - plastový</t>
  </si>
  <si>
    <t>-1860559461</t>
  </si>
  <si>
    <t>137</t>
  </si>
  <si>
    <t>404611217</t>
  </si>
  <si>
    <t>Doplnění HW a SW mikroprocesového řadiče o rozhraní pro C2X</t>
  </si>
  <si>
    <t>-1004289935</t>
  </si>
  <si>
    <t>138</t>
  </si>
  <si>
    <t>220960192</t>
  </si>
  <si>
    <t>Regulace a aktivace jedné signální skupiny mikroprocesorového řadiče</t>
  </si>
  <si>
    <t>-1286265087</t>
  </si>
  <si>
    <t>- skupina VA:</t>
  </si>
  <si>
    <t>139</t>
  </si>
  <si>
    <t>220960196</t>
  </si>
  <si>
    <t>Regulace a aktivace každé další signální skupiny s použitím montážní plošiny</t>
  </si>
  <si>
    <t>-1045986525</t>
  </si>
  <si>
    <t>- skupina VB:</t>
  </si>
  <si>
    <t>140</t>
  </si>
  <si>
    <t>220960199</t>
  </si>
  <si>
    <t>Regulace a aktivace každé další signální skupiny mikroprocesorového řadiče bez použití plošiny</t>
  </si>
  <si>
    <t>-555884203</t>
  </si>
  <si>
    <t>- skupina PA:</t>
  </si>
  <si>
    <t>141</t>
  </si>
  <si>
    <t>220960220</t>
  </si>
  <si>
    <t>Programování řadiče MR do čtyř světelných skupin</t>
  </si>
  <si>
    <t>-284674735</t>
  </si>
  <si>
    <t>142</t>
  </si>
  <si>
    <t>404611413</t>
  </si>
  <si>
    <t>Zpracování sady dopravního řešení pro dynamické řízení SSZ v koordinaci</t>
  </si>
  <si>
    <t>-1456033152</t>
  </si>
  <si>
    <t>143</t>
  </si>
  <si>
    <t>220960301</t>
  </si>
  <si>
    <t>Příprava ke komplexnímu vyzkoušení křižovatky s mikroprocesorovým řadičem MR za první signální skupinu</t>
  </si>
  <si>
    <t>1746869692</t>
  </si>
  <si>
    <t>144</t>
  </si>
  <si>
    <t>220960302</t>
  </si>
  <si>
    <t>Příprava ke komplexnímu vyzkoušení křižovatky s mikroprocesorovým řadičem MR za každou další signální skupinu</t>
  </si>
  <si>
    <t>2073893882</t>
  </si>
  <si>
    <t>- skupiny PA a VB:</t>
  </si>
  <si>
    <t>145</t>
  </si>
  <si>
    <t>220960311</t>
  </si>
  <si>
    <t>Komplexní vyzkoušení křižovatky s mikroprocesorovým řadičem MR před uvedením zařízení do provozu do pěti signálních skupin</t>
  </si>
  <si>
    <t>1915475513</t>
  </si>
  <si>
    <t>- skupiny VA, PA a VB:</t>
  </si>
  <si>
    <t>146</t>
  </si>
  <si>
    <t>220960443</t>
  </si>
  <si>
    <t>Připojení silničního signalizačního zařízení včetně vyhledání příslušných vodičů koordinačního kabelu, kontroly ovládacích napětí, propojení svorkovnice B a F do koordinované skupiny</t>
  </si>
  <si>
    <t>1155305124</t>
  </si>
  <si>
    <t>147</t>
  </si>
  <si>
    <t>220960444</t>
  </si>
  <si>
    <t>Kontrola silničního signalizačního zařízení včetně kotroly přicházejících koordinačních povelů a impulsů, kontroly reakce zařízení na příslušné povely, prověření obvodů pro volby programu, prověření obvodů pro výběr impulsů v podřízeném koordinovaném režimu (zelená vlna)</t>
  </si>
  <si>
    <t>-1888380353</t>
  </si>
  <si>
    <t>46-M</t>
  </si>
  <si>
    <t>Zemní práce při extr.mont.pracích</t>
  </si>
  <si>
    <t>148</t>
  </si>
  <si>
    <t>460010024</t>
  </si>
  <si>
    <t>Vytyčení trasy vedení kabelového (podzemního) v zastavěném prostoru</t>
  </si>
  <si>
    <t>-263256418</t>
  </si>
  <si>
    <t>- výkop 35 x 60 ručně - odměřeno v AutoCadu:</t>
  </si>
  <si>
    <t>(6+14+5)*0,001</t>
  </si>
  <si>
    <t>- výkop 50 x 80 ručně - odměřeno v AutoCadu:</t>
  </si>
  <si>
    <t>(3+4+6+2)*0,001</t>
  </si>
  <si>
    <t>- řízený kabelový prostup DN110 - odměřeno v AutoCadu:</t>
  </si>
  <si>
    <t>13*0,001</t>
  </si>
  <si>
    <t>- stávající kabelový prostup - odměřeno v AutoCadu:</t>
  </si>
  <si>
    <t>12*0,001</t>
  </si>
  <si>
    <t>149</t>
  </si>
  <si>
    <t>460010025</t>
  </si>
  <si>
    <t>Vytyčení trasy inženýrských sítí v zastavěném prostoru</t>
  </si>
  <si>
    <t>-743576709</t>
  </si>
  <si>
    <t>150</t>
  </si>
  <si>
    <t>460070543</t>
  </si>
  <si>
    <t>Hloubení nezapažených jam ručně pro ostatní konstrukce s přemístěním výkopku do vzdálenosti 3 m od okraje jámy nebo naložením na dopravní prostředek, včetně zásypu, zhutnění a urovnání povrchu pro základy signalizačních zařízení světelné signalizace stožárů bez patky výložníkových, v hornině třídy 3</t>
  </si>
  <si>
    <t>-1322950741</t>
  </si>
  <si>
    <t>- výkop pro základ výložníkového stožáru č. 1:</t>
  </si>
  <si>
    <t>151</t>
  </si>
  <si>
    <t>460070553</t>
  </si>
  <si>
    <t>Hloubení nezapažených jam ručně pro ostatní konstrukce s přemístěním výkopku do vzdálenosti 3 m od okraje jámy nebo naložením na dopravní prostředek, včetně zásypu, zhutnění a urovnání povrchu pro základy signalizačních zařízení světelné signalizace stožárů s patkou na základovém rámu, v hornině třídy 3</t>
  </si>
  <si>
    <t>-1955724746</t>
  </si>
  <si>
    <t>- výkop pro základ chodeckého stožáru č. 2:</t>
  </si>
  <si>
    <t>152</t>
  </si>
  <si>
    <t>460070563</t>
  </si>
  <si>
    <t>Hloubení nezapažených jam ručně pro ostatní konstrukce s přemístěním výkopku do vzdálenosti 3 m od okraje jámy nebo naložením na dopravní prostředek, včetně zásypu, zhutnění a urovnání povrchu pro základy řadičů signalizace, v hornině třídy 3</t>
  </si>
  <si>
    <t>613292311</t>
  </si>
  <si>
    <t>- řadič SSZ:</t>
  </si>
  <si>
    <t>153</t>
  </si>
  <si>
    <t>460070753</t>
  </si>
  <si>
    <t>Hloubení nezapažených jam ručně pro ostatní konstrukce s přemístěním výkopku do vzdálenosti 3 m od okraje jámy nebo naložením na dopravní prostředek, včetně zásypu, zhutnění a urovnání povrchu ostatních konstrukcí, v hornině třídy 3</t>
  </si>
  <si>
    <t>-1191833850</t>
  </si>
  <si>
    <t xml:space="preserve">- výkop startovacích a koncových jam řízených protlaků: </t>
  </si>
  <si>
    <t>2*(1,5*1,8*1)</t>
  </si>
  <si>
    <t>154</t>
  </si>
  <si>
    <t>460080014</t>
  </si>
  <si>
    <t>Základové konstrukce základ bez bednění do rostlé zeminy z monolitického betonu tř. C 16/20</t>
  </si>
  <si>
    <t>-583403612</t>
  </si>
  <si>
    <t>- betonový základ chodeckého stožáru č. 2:</t>
  </si>
  <si>
    <t>(0,6^3)*1</t>
  </si>
  <si>
    <t>- betonový základ řadiče SSZ</t>
  </si>
  <si>
    <t>155</t>
  </si>
  <si>
    <t>460080035</t>
  </si>
  <si>
    <t>Základové konstrukce základ bez bednění do rostlé zeminy z monolitického železobetonu bez výztuže tř. C 25/30</t>
  </si>
  <si>
    <t>-79883881</t>
  </si>
  <si>
    <t>- betonový základ výložníkového stožáru č. 1:</t>
  </si>
  <si>
    <t>(1,7*1,3*1,3)*1</t>
  </si>
  <si>
    <t>156</t>
  </si>
  <si>
    <t>460080042</t>
  </si>
  <si>
    <t>Základové konstrukce výztuž základové konstrukce z betonářské oceli 10505</t>
  </si>
  <si>
    <t>-1700690056</t>
  </si>
  <si>
    <t>- hmotnost ocelové výstuže betonového základu výložníkového stožáru č. 1:</t>
  </si>
  <si>
    <t>1*0,005</t>
  </si>
  <si>
    <t>157</t>
  </si>
  <si>
    <t>460080112</t>
  </si>
  <si>
    <t>Základové konstrukce bourání základu včetně záhozu jámy sypaninou, zhutnění a urovnání betonového</t>
  </si>
  <si>
    <t>2008503251</t>
  </si>
  <si>
    <t>- bourání betonového základu chodeckého stožáru:</t>
  </si>
  <si>
    <t>- bourání betonového základu řadiče SSZ</t>
  </si>
  <si>
    <t>158</t>
  </si>
  <si>
    <t>460080113</t>
  </si>
  <si>
    <t>Základové konstrukce bourání základu včetně záhozu jámy sypaninou, zhutnění a urovnání železobetonového</t>
  </si>
  <si>
    <t>-1187615266</t>
  </si>
  <si>
    <t>- bourání betonového základu výložníkového stožáru:</t>
  </si>
  <si>
    <t>159</t>
  </si>
  <si>
    <t>460080201</t>
  </si>
  <si>
    <t>Základové konstrukce zřízení bednění základových konstrukcí s případnými vzpěrami nezabudovaného</t>
  </si>
  <si>
    <t>-1883254072</t>
  </si>
  <si>
    <t>- bednění betonového základu chodeckého stožáru č. 2:</t>
  </si>
  <si>
    <t>(0,6^2)*4</t>
  </si>
  <si>
    <t>- bednění betonového základu stožáru č. 1:</t>
  </si>
  <si>
    <t>4*(1,3*1,7)</t>
  </si>
  <si>
    <t>- bednění betonového základu řadiče SSZ:</t>
  </si>
  <si>
    <t>(2*(0,8*1)+2*(1,5*1))</t>
  </si>
  <si>
    <t>160</t>
  </si>
  <si>
    <t>460080301</t>
  </si>
  <si>
    <t>Základové konstrukce odstranění bednění základových konstrukcí s případnými vzpěrami nezabudovaného</t>
  </si>
  <si>
    <t>-1315009047</t>
  </si>
  <si>
    <t>161</t>
  </si>
  <si>
    <t>460120082</t>
  </si>
  <si>
    <t>Ostatní zemní práce při stavbě nadzemních vedení násyp horniny včetně složení, rozprostření a urovnání zhutněné třídy 3 a 4</t>
  </si>
  <si>
    <t>-625586536</t>
  </si>
  <si>
    <t xml:space="preserve">- zához startovacích a koncových jam řízených protlaků: </t>
  </si>
  <si>
    <t>162</t>
  </si>
  <si>
    <t>460150143</t>
  </si>
  <si>
    <t>Hloubení zapažených i nezapažených kabelových rýh ručně včetně urovnání dna s přemístěním výkopku do vzdálenosti 3 m od okraje jámy nebo naložením na dopravní prostředek šířky 35 cm, hloubky 60 cm, v hornině třídy 3</t>
  </si>
  <si>
    <t>-625708064</t>
  </si>
  <si>
    <t>6+14+5</t>
  </si>
  <si>
    <t>163</t>
  </si>
  <si>
    <t>460150263</t>
  </si>
  <si>
    <t>Hloubení zapažených i nezapažených kabelových rýh ručně včetně urovnání dna s přemístěním výkopku do vzdálenosti 3 m od okraje jámy nebo naložením na dopravní prostředek šířky 50 cm, hloubky 80 cm, v hornině třídy 3</t>
  </si>
  <si>
    <t>-455380764</t>
  </si>
  <si>
    <t>3+4+6+2</t>
  </si>
  <si>
    <t>164</t>
  </si>
  <si>
    <t>460260001</t>
  </si>
  <si>
    <t>Ostatní práce při stavbě kabelových vedení zatažení lana včetně odvinutí a napojení do kanálu nebo tvárnicové trasy</t>
  </si>
  <si>
    <t>-816620514</t>
  </si>
  <si>
    <t>- stávající kabelový prostup - odměřeno v AutoCadu</t>
  </si>
  <si>
    <t>165</t>
  </si>
  <si>
    <t>460310104</t>
  </si>
  <si>
    <t>Zemní protlaky strojně neřízený zemní protlak ( krtek) řízené horizontální vrtání v hornině tř. 1 až 4 pro protlačení PE trub, v hloubce do 6 m vnějšího průměru vrtu přes 110 do 125 mm</t>
  </si>
  <si>
    <t>702594093</t>
  </si>
  <si>
    <t>166</t>
  </si>
  <si>
    <t>286134610</t>
  </si>
  <si>
    <t>potrubí plynovodní PE100 SDR 17 návin 100m se signalizační vrstvou 110x6,6mm</t>
  </si>
  <si>
    <t>-1842467120</t>
  </si>
  <si>
    <t>167</t>
  </si>
  <si>
    <t>460400021</t>
  </si>
  <si>
    <t>Pažení výkopů pažení příložné plné rýh kabelových, hloubky do 2 m</t>
  </si>
  <si>
    <t>-739061746</t>
  </si>
  <si>
    <t>- pažení výkopu jámy základu stožáru č. 1:</t>
  </si>
  <si>
    <t>1,3*1,7*4</t>
  </si>
  <si>
    <t>168</t>
  </si>
  <si>
    <t>460400121</t>
  </si>
  <si>
    <t>Pažení výkopů odstranění pažení příložného plného rýh kabelových, hloubky do 2 m</t>
  </si>
  <si>
    <t>297156117</t>
  </si>
  <si>
    <t>169</t>
  </si>
  <si>
    <t>460421282</t>
  </si>
  <si>
    <t>Kabelové lože včetně podsypu, zhutnění a urovnání povrchu z prohozeného výkopku tloušťky 5 cm nad kabel zakryté plastovou fólií, šířky lože přes 25 do 50 cm</t>
  </si>
  <si>
    <t>216680179</t>
  </si>
  <si>
    <t>(6+14+5)*2</t>
  </si>
  <si>
    <t>(3+4+6+2)*2</t>
  </si>
  <si>
    <t>170</t>
  </si>
  <si>
    <t>693113110</t>
  </si>
  <si>
    <t>pás varovný plný PE š 330mm s potiskem</t>
  </si>
  <si>
    <t>-470573002</t>
  </si>
  <si>
    <t>171</t>
  </si>
  <si>
    <t>345713520</t>
  </si>
  <si>
    <t>trubka elektroinstalační ohebná dvouplášťová korugovaná D 52/63 mm, HDPE+LDPE</t>
  </si>
  <si>
    <t>1867884734</t>
  </si>
  <si>
    <t>- chránička kabelů DN63 - odměřeno v AutoCadu:</t>
  </si>
  <si>
    <t>45+25+5</t>
  </si>
  <si>
    <t>172</t>
  </si>
  <si>
    <t>460510026</t>
  </si>
  <si>
    <t>Kabelové prostupy, kanály a multikanály kabelové prostupy z trub betonových včetně osazení, utěsnění a spárování do rýhy, bez výkopových prací s obetonováním, vnitřního průměru přes 20 do 30 cm</t>
  </si>
  <si>
    <t>-1216464071</t>
  </si>
  <si>
    <t>1,5</t>
  </si>
  <si>
    <t>173</t>
  </si>
  <si>
    <t>28610007</t>
  </si>
  <si>
    <t>trubka tlaková hrdlovaná vodovodní PVC dl 6m DN 300</t>
  </si>
  <si>
    <t>1225900005</t>
  </si>
  <si>
    <t>174</t>
  </si>
  <si>
    <t>460510402</t>
  </si>
  <si>
    <t>Kabelové prostupy, kanály a multikanály vyčištění stávajících kabelových trub čistící soupravou bez kabelové komory</t>
  </si>
  <si>
    <t>-1704615104</t>
  </si>
  <si>
    <t>- vyčištění stávajícího prostupu - odměřeno v AutoCadu:</t>
  </si>
  <si>
    <t>175</t>
  </si>
  <si>
    <t>460560143</t>
  </si>
  <si>
    <t>Zásyp kabelových rýh ručně s uložením výkopku ve vrstvách včetně zhutnění a urovnání povrchu šířky 35 cm hloubky 60 cm, v hornině třídy 3</t>
  </si>
  <si>
    <t>914148270</t>
  </si>
  <si>
    <t>176</t>
  </si>
  <si>
    <t>460560263</t>
  </si>
  <si>
    <t>Zásyp kabelových rýh ručně s uložením výkopku ve vrstvách včetně zhutnění a urovnání povrchu šířky 50 cm hloubky 80 cm, v hornině třídy 3</t>
  </si>
  <si>
    <t>-543914750</t>
  </si>
  <si>
    <t>Soupis:</t>
  </si>
  <si>
    <t>PS451.1 - přechod Olbrichova – Lidická – komunikace</t>
  </si>
  <si>
    <t xml:space="preserve">    4 - Vodorovné konstrukce</t>
  </si>
  <si>
    <t xml:space="preserve">    5 - Komunikace pozemní</t>
  </si>
  <si>
    <t xml:space="preserve">    8 - Trubní vedení</t>
  </si>
  <si>
    <t xml:space="preserve">    998 - Přesun hmot</t>
  </si>
  <si>
    <t>113106121</t>
  </si>
  <si>
    <t>Rozebrání dlažeb komunikací pro pěší s přemístěním hmot na skládku na vzdálenost do 3 m nebo s naložením na dopravní prostředek s ložem z kameniva nebo živice a s jakoukoliv výplní spár ručně z betonových nebo kameninových dlaždic, desek nebo tvarovek</t>
  </si>
  <si>
    <t>-86486854</t>
  </si>
  <si>
    <t>dle TZ a situace</t>
  </si>
  <si>
    <t>předlažba 30/30cm</t>
  </si>
  <si>
    <t>34,0</t>
  </si>
  <si>
    <t>vytrhání dlažby a nahrazeno reliéfní</t>
  </si>
  <si>
    <t>1,0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</si>
  <si>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</si>
  <si>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</si>
  <si>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1600299113</t>
  </si>
  <si>
    <t>předlažba-reliéfní</t>
  </si>
  <si>
    <t>4,0</t>
  </si>
  <si>
    <t>113106162</t>
  </si>
  <si>
    <t>Rozebrání dlažeb a dílců vozovek a ploch s přemístěním hmot na skládku na vzdálenost do 3 m nebo s naložením na dopravní prostředek, s jakoukoliv výplní spár ručně z drobných kostek nebo odseků s ložem ze živice</t>
  </si>
  <si>
    <t>223841284</t>
  </si>
  <si>
    <t>dle TZ a situace-předlažba</t>
  </si>
  <si>
    <t>113107123</t>
  </si>
  <si>
    <t>Odstranění podkladů nebo krytů ručně s přemístěním hmot na skládku na vzdálenost do 3 m nebo s naložením na dopravní prostředek z kameniva hrubého drceného, o tl. vrstvy přes 200 do 300 mm</t>
  </si>
  <si>
    <t>-1741050300</t>
  </si>
  <si>
    <t>Dle TZ a situace- vozovka živičná</t>
  </si>
  <si>
    <t>113107146</t>
  </si>
  <si>
    <t>Odstranění podkladů nebo krytů ručně s přemístěním hmot na skládku na vzdálenost do 3 m nebo s naložením na dopravní prostředek živičných, o tl. vrstvy přes 250 do 300 mm</t>
  </si>
  <si>
    <t>1143654127</t>
  </si>
  <si>
    <t>dle TZ a situace-vozovka živičná</t>
  </si>
  <si>
    <t>6,0+5,0</t>
  </si>
  <si>
    <t>113202111</t>
  </si>
  <si>
    <t>Vytrhání obrub s vybouráním lože, s přemístěním hmot na skládku na vzdálenost do 3 m nebo s naložením na dopravní prostředek z krajníků nebo obrubníků stojatých</t>
  </si>
  <si>
    <t>-462356996</t>
  </si>
  <si>
    <t>113203111</t>
  </si>
  <si>
    <t>Vytrhání obrub s vybouráním lože, s přemístěním hmot na skládku na vzdálenost do 3 m nebo s naložením na dopravní prostředek z dlažebních kostek</t>
  </si>
  <si>
    <t>-41846800</t>
  </si>
  <si>
    <t>dvouřádek</t>
  </si>
  <si>
    <t>4,0*2</t>
  </si>
  <si>
    <t>120001101</t>
  </si>
  <si>
    <t>Příplatek k cenám vykopávek za ztížení vykopávky v blízkosti inženýrských sítí nebo výbušnin v horninách jakékoliv třídy</t>
  </si>
  <si>
    <t>123606379</t>
  </si>
  <si>
    <t>4,5</t>
  </si>
  <si>
    <t>121101103</t>
  </si>
  <si>
    <t>Sejmutí ornice nebo lesní půdy s vodorovným přemístěním na hromady v místě upotřebení nebo na dočasné či trvalé skládky se složením, na vzdálenost přes 100 do 250 m</t>
  </si>
  <si>
    <t>1459752247</t>
  </si>
  <si>
    <t>0,5*0,1</t>
  </si>
  <si>
    <t>122101101</t>
  </si>
  <si>
    <t>Odkopávky a prokopávky nezapažené s přehozením výkopku na vzdálenost do 3 m nebo s naložením na dopravní prostředek v horninách tř. 1 a 2 do 100 m3</t>
  </si>
  <si>
    <t>-1431000563</t>
  </si>
  <si>
    <t>těžení a naložení ornice pro zpětné ohumusování</t>
  </si>
  <si>
    <t>0,05</t>
  </si>
  <si>
    <t>122202201</t>
  </si>
  <si>
    <t>Odkopávky a prokopávky nezapažené pro silnice s přemístěním výkopku v příčných profilech na vzdálenost do 15 m nebo s naložením na dopravní prostředek v hornině tř. 3 do 100 m3</t>
  </si>
  <si>
    <t>-2094393519</t>
  </si>
  <si>
    <t>130001101</t>
  </si>
  <si>
    <t>Příplatek k cenám hloubených vykopávek za ztížení vykopávky v blízkosti podzemního vedení nebo výbušnin pro jakoukoliv třídu horniny</t>
  </si>
  <si>
    <t>-1211497994</t>
  </si>
  <si>
    <t>8,050</t>
  </si>
  <si>
    <t>132201201</t>
  </si>
  <si>
    <t>Hloubení zapažených i nezapažených rýh šířky přes 600 do 2 000 mm s urovnáním dna do předepsaného profilu a spádu v hornině tř. 3 do 100 m3</t>
  </si>
  <si>
    <t>-710974466</t>
  </si>
  <si>
    <t>4,0*1,0*1,0</t>
  </si>
  <si>
    <t>1,5*1,5*1,8</t>
  </si>
  <si>
    <t>162301101</t>
  </si>
  <si>
    <t>Vodorovné přemístění výkopku nebo sypaniny po suchu na obvyklém dopravním prostředku, bez naložení výkopku, avšak se složením bez rozhrnutí z horniny tř. 1 až 4 na vzdálenost přes 50 do 500 m</t>
  </si>
  <si>
    <t>437662508</t>
  </si>
  <si>
    <t>dovoz ornice z meziskládky pro zpětné ohumusování</t>
  </si>
  <si>
    <t>162701105</t>
  </si>
  <si>
    <t>Vodorovné přemístění výkopku nebo sypaniny po suchu na obvyklém dopravním prostředku, bez naložení výkopku, avšak se složením bez rozhrnutí z horniny tř. 1 až 4 na vzdálenost přes 9 000 do 10 000 m</t>
  </si>
  <si>
    <t>-363279477</t>
  </si>
  <si>
    <t>8,055+4,5</t>
  </si>
  <si>
    <t>717205403</t>
  </si>
  <si>
    <t>1767878365</t>
  </si>
  <si>
    <t>12,555*1,5</t>
  </si>
  <si>
    <t>174101101</t>
  </si>
  <si>
    <t>Zásyp sypaninou z jakékoliv horniny s uložením výkopku ve vrstvách se zhutněním jam, šachet, rýh nebo kolem objektů v těchto vykopávkách</t>
  </si>
  <si>
    <t>303338277</t>
  </si>
  <si>
    <t>výkop</t>
  </si>
  <si>
    <t>8,05-(2,0+0,625)</t>
  </si>
  <si>
    <t>583336740</t>
  </si>
  <si>
    <t>kamenivo těžené hrubé frakce 16/32</t>
  </si>
  <si>
    <t>-607226721</t>
  </si>
  <si>
    <t>5,425*1,67*1,01</t>
  </si>
  <si>
    <t>175111101</t>
  </si>
  <si>
    <t>Obsypání potrubí ručně sypaninou z vhodných hornin tř. 1 až 4 nebo materiálem připraveným podél výkopu ve vzdálenosti do 3 m od jeho kraje, pro jakoukoliv hloubku výkopu a míru zhutnění bez prohození sypaniny sítem</t>
  </si>
  <si>
    <t>-1955511290</t>
  </si>
  <si>
    <t>4,0*1,0*0,5</t>
  </si>
  <si>
    <t>583313450</t>
  </si>
  <si>
    <t>kamenivo těžené drobné frakce 0/4</t>
  </si>
  <si>
    <t>-1002687581</t>
  </si>
  <si>
    <t>2,0*1,67*1,01</t>
  </si>
  <si>
    <t>181301102</t>
  </si>
  <si>
    <t>Rozprostření a urovnání ornice v rovině nebo ve svahu sklonu do 1:5 při souvislé ploše do 500 m2, tl. vrstvy přes 100 do 150 mm</t>
  </si>
  <si>
    <t>-1084094922</t>
  </si>
  <si>
    <t>0,5</t>
  </si>
  <si>
    <t>181411131</t>
  </si>
  <si>
    <t>Založení trávníku na půdě předem připravené plochy do 1000 m2 výsevem včetně utažení parkového v rovině nebo na svahu do 1:5</t>
  </si>
  <si>
    <t>856534100</t>
  </si>
  <si>
    <t>005724100</t>
  </si>
  <si>
    <t>osivo směs travní parková</t>
  </si>
  <si>
    <t>-1705192487</t>
  </si>
  <si>
    <t>0,013</t>
  </si>
  <si>
    <t>181951102</t>
  </si>
  <si>
    <t>Úprava pláně vyrovnáním výškových rozdílů v hornině tř. 1 až 4 se zhutněním</t>
  </si>
  <si>
    <t>-835096032</t>
  </si>
  <si>
    <t>-1070880848</t>
  </si>
  <si>
    <t>0,05*2</t>
  </si>
  <si>
    <t>Vodorovné konstrukce</t>
  </si>
  <si>
    <t>451572111</t>
  </si>
  <si>
    <t>Lože pod potrubí, stoky a drobné objekty v otevřeném výkopu z kameniva drobného těženého 0 až 4 mm</t>
  </si>
  <si>
    <t>-1923794246</t>
  </si>
  <si>
    <t>pod potrubí</t>
  </si>
  <si>
    <t>potrubí</t>
  </si>
  <si>
    <t>4,0*1,0*0,1</t>
  </si>
  <si>
    <t>vpusť</t>
  </si>
  <si>
    <t>1,5*1,5*0,1</t>
  </si>
  <si>
    <t>451577777</t>
  </si>
  <si>
    <t>Podklad nebo lože pod dlažbu (přídlažbu) v ploše vodorovné nebo ve sklonu do 1:5, tloušťky od 30 do 100 mm z kameniva těženého</t>
  </si>
  <si>
    <t>-1339783750</t>
  </si>
  <si>
    <t>5,0+34,0</t>
  </si>
  <si>
    <t>Komunikace pozemní</t>
  </si>
  <si>
    <t>-837112277</t>
  </si>
  <si>
    <t>5,0</t>
  </si>
  <si>
    <t>564871111</t>
  </si>
  <si>
    <t>Podklad ze štěrkodrti ŠD s rozprostřením a zhutněním, po zhutnění tl. 250 mm</t>
  </si>
  <si>
    <t>-1581576800</t>
  </si>
  <si>
    <t>vozovka</t>
  </si>
  <si>
    <t>6,0</t>
  </si>
  <si>
    <t>564962111</t>
  </si>
  <si>
    <t>Podklad z mechanicky zpevněného kameniva MZK (minerální beton) s rozprostřením a s hutněním, po zhutnění tl. 200 mm</t>
  </si>
  <si>
    <t>176633421</t>
  </si>
  <si>
    <t>565166112</t>
  </si>
  <si>
    <t>Asfaltový beton vrstva podkladní ACP 22 (obalované kamenivo hrubozrnné - OKH) s rozprostřením a zhutněním v pruhu šířky do 3 m, po zhutnění tl. 90 mm</t>
  </si>
  <si>
    <t>-1005938362</t>
  </si>
  <si>
    <t>573191111</t>
  </si>
  <si>
    <t>Postřik infiltrační kationaktivní emulzí v množství 1,00 kg/m2</t>
  </si>
  <si>
    <t>180907494</t>
  </si>
  <si>
    <t>573211107</t>
  </si>
  <si>
    <t>Postřik spojovací PS bez posypu kamenivem z asfaltu silničního, v množství 0,30 kg/m2</t>
  </si>
  <si>
    <t>-1713756115</t>
  </si>
  <si>
    <t>577134131</t>
  </si>
  <si>
    <t>Asfaltový beton vrstva obrusná ACO 11 (ABS) s rozprostřením a se zhutněním z modifikovaného asfaltu v pruhu šířky do 3 m, po zhutnění tl. 40 mm</t>
  </si>
  <si>
    <t>1266779172</t>
  </si>
  <si>
    <t>577165132</t>
  </si>
  <si>
    <t>Asfaltový beton vrstva ložní ACL 16 (ABH) s rozprostřením a zhutněním z modifikovaného asfaltu v pruhu šířky do 3 m, po zhutnění tl. 70 mm</t>
  </si>
  <si>
    <t>584932864</t>
  </si>
  <si>
    <t>591241111</t>
  </si>
  <si>
    <t>Kladení dlažby z kostek s provedením lože do tl. 50 mm, s vyplněním spár, s dvojím beraněním a se smetením přebytečného materiálu na krajnici drobných z kamene, do lože z cementové malty</t>
  </si>
  <si>
    <t>492864693</t>
  </si>
  <si>
    <t>předlažba bez dodávky</t>
  </si>
  <si>
    <t>596211110</t>
  </si>
  <si>
    <t>Kladení dlažby z betonových zámkových dlaždic komunikací pro pěší s ložem z kameniva těženého nebo drceného tl. do 40 mm, s vyplněním spár s dvojitým hutněním, vibrováním a se smetením přebytečného materiálu na krajnici tl. 60 mm skupiny A, pro plochy do 50 m2</t>
  </si>
  <si>
    <t>1982488611</t>
  </si>
  <si>
    <t>předlažba reliéfní dlažby-bez dodávky</t>
  </si>
  <si>
    <t>reliéfní dlažba s dodávkou</t>
  </si>
  <si>
    <t>59245006</t>
  </si>
  <si>
    <t>dlažba tvar obdélník betonová pro nevidomé 200x100x60mm barevná</t>
  </si>
  <si>
    <t>-904770237</t>
  </si>
  <si>
    <t>1,0*1,01</t>
  </si>
  <si>
    <t>596811120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</si>
  <si>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do 50 m2</t>
  </si>
  <si>
    <t>588915384</t>
  </si>
  <si>
    <t>předlažba dl.30/30cm bez dodávky</t>
  </si>
  <si>
    <t>Trubní vedení</t>
  </si>
  <si>
    <t>871313121</t>
  </si>
  <si>
    <t>Montáž kanalizačního potrubí z plastů z tvrdého PVC těsněných gumovým kroužkem v otevřeném výkopu ve sklonu do 20 % DN 160</t>
  </si>
  <si>
    <t>-284408193</t>
  </si>
  <si>
    <t>28611131</t>
  </si>
  <si>
    <t>trubka kanalizační PVC DN 160x1000 mm SN4</t>
  </si>
  <si>
    <t>297638908</t>
  </si>
  <si>
    <t>895941111</t>
  </si>
  <si>
    <t>Zřízení vpusti kanalizační uliční z betonových dílců typ UV-50 normální</t>
  </si>
  <si>
    <t>-1536110266</t>
  </si>
  <si>
    <t>899204112</t>
  </si>
  <si>
    <t>Osazení mříží litinových včetně rámů a košů na bahno pro třídu zatížení D400, E600</t>
  </si>
  <si>
    <t>-2113868099</t>
  </si>
  <si>
    <t>8-1</t>
  </si>
  <si>
    <t>Vpusť betonová vč.plastové mříže ,zapáchové uzávěra a koše na bahnoa</t>
  </si>
  <si>
    <t>ks</t>
  </si>
  <si>
    <t>-361413140</t>
  </si>
  <si>
    <t>1005099732</t>
  </si>
  <si>
    <t>přemístění na nový sloupek-bez dodávky</t>
  </si>
  <si>
    <t>914511112</t>
  </si>
  <si>
    <t>Montáž sloupku dopravních značek délky do 3,5 m do hliníkové patky</t>
  </si>
  <si>
    <t>-552845436</t>
  </si>
  <si>
    <t>404452300</t>
  </si>
  <si>
    <t>sloupek pro dopravní značku Zn D 70mm v 3,5m</t>
  </si>
  <si>
    <t>-1197986459</t>
  </si>
  <si>
    <t>404452410</t>
  </si>
  <si>
    <t>patka pro sloupek Al D 70mm</t>
  </si>
  <si>
    <t>557074948</t>
  </si>
  <si>
    <t>404452540</t>
  </si>
  <si>
    <t>víčko plastové na sloupek D 70mm</t>
  </si>
  <si>
    <t>300900536</t>
  </si>
  <si>
    <t>404452570</t>
  </si>
  <si>
    <t>svorka upínací na sloupek D 70mm</t>
  </si>
  <si>
    <t>-1140471404</t>
  </si>
  <si>
    <t>40445271-R</t>
  </si>
  <si>
    <t>fólie retroreflexní na sloupek 100x100mm oranžová</t>
  </si>
  <si>
    <t>1475486899</t>
  </si>
  <si>
    <t>-2125834257</t>
  </si>
  <si>
    <t>915321111</t>
  </si>
  <si>
    <t>Vodorovné značení předformovaným termoplastem přechod pro chodce z pásů šířky 0,5 m</t>
  </si>
  <si>
    <t>1231453359</t>
  </si>
  <si>
    <t>vodící pás pro slabozraké</t>
  </si>
  <si>
    <t>10,0</t>
  </si>
  <si>
    <t>915321115</t>
  </si>
  <si>
    <t>Vodorovné značení předformovaným termoplastem vodící pás pro slabozraké z 6 proužků</t>
  </si>
  <si>
    <t>1127879596</t>
  </si>
  <si>
    <t>-1771104581</t>
  </si>
  <si>
    <t>916111123</t>
  </si>
  <si>
    <t>Osazení silniční obruby z dlažebních kostek v jedné řadě s ložem tl. přes 50 do 100 mm, s vyplněním a zatřením spár cementovou maltou z drobných kostek s boční opěrou z betonu prostého tř. C 12/15, do lože z betonu prostého téže značky</t>
  </si>
  <si>
    <t>-129237965</t>
  </si>
  <si>
    <t>znovuosazení dvouřádku bez dodávky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</si>
  <si>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</si>
  <si>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</si>
  <si>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702714489</t>
  </si>
  <si>
    <t>dle TZ a situace 50/200</t>
  </si>
  <si>
    <t>59217011</t>
  </si>
  <si>
    <t>obrubník betonový zahradní 500x50x200mm</t>
  </si>
  <si>
    <t>951546256</t>
  </si>
  <si>
    <t>1,0*2</t>
  </si>
  <si>
    <t>916241213</t>
  </si>
  <si>
    <t>Osazení obrubníku kamenného se zřízením lože, s vyplněním a zatřením spár cementovou maltou stojatého s boční opěrou z betonu prostého, do lože z betonu prostého</t>
  </si>
  <si>
    <t>5204488</t>
  </si>
  <si>
    <t>znovuosazení obruby OP3 bez dodávky</t>
  </si>
  <si>
    <t>919121121</t>
  </si>
  <si>
    <t>Utěsnění dilatačních spár zálivkou za studena v cementobetonovém nebo živičném krytu včetně adhezního nátěru s těsnicím profilem pod zálivkou, pro komůrky šířky 15 mm, hloubky 25 mm</t>
  </si>
  <si>
    <t>-418857514</t>
  </si>
  <si>
    <t>919735112</t>
  </si>
  <si>
    <t>Řezání stávajícího živičného krytu nebo podkladu hloubky přes 50 do 100 mm</t>
  </si>
  <si>
    <t>2047429796</t>
  </si>
  <si>
    <t>966006132</t>
  </si>
  <si>
    <t>Odstranění dopravních nebo orientačních značek se sloupkem s uložením hmot na vzdálenost do 20 m nebo s naložením na dopravní prostředek, se zásypem jam a jeho zhutněním s betonovou patkou</t>
  </si>
  <si>
    <t>-244008473</t>
  </si>
  <si>
    <t>966007113</t>
  </si>
  <si>
    <t>Odstranění vodorovného dopravního značení frézováním značeného barvou plošného</t>
  </si>
  <si>
    <t>1938662123</t>
  </si>
  <si>
    <t>dopravní značení V7</t>
  </si>
  <si>
    <t>15,0</t>
  </si>
  <si>
    <t>979024443</t>
  </si>
  <si>
    <t>Očištění vybouraných prvků komunikací od spojovacího materiálu s odklizením a uložením očištěných hmot a spojovacího materiálu na skládku na vzdálenost do 10 m obrubníků a krajníků, vybouraných z jakéhokoliv lože a s jakoukoliv výplní spár silničních</t>
  </si>
  <si>
    <t>-821594316</t>
  </si>
  <si>
    <t>obrubník OP3</t>
  </si>
  <si>
    <t>979054441</t>
  </si>
  <si>
    <t>Očištění vybouraných prvků komunikací od spojovacího materiálu s odklizením a uložením očištěných hmot a spojovacího materiálu na skládku na vzdálenost do 10 m dlaždic, desek nebo tvarovek s původním vyplněním spár kamenivem těženým</t>
  </si>
  <si>
    <t>749646618</t>
  </si>
  <si>
    <t>dlažba 30/30</t>
  </si>
  <si>
    <t>979054451</t>
  </si>
  <si>
    <t>Očištění vybouraných prvků komunikací od spojovacího materiálu s odklizením a uložením očištěných hmot a spojovacího materiálu na skládku na vzdálenost do 10 m zámkových dlaždic s vyplněním spár kamenivem</t>
  </si>
  <si>
    <t>1010304516</t>
  </si>
  <si>
    <t>zámková dlažba-reliéfní</t>
  </si>
  <si>
    <t>979071022</t>
  </si>
  <si>
    <t>Očištění vybouraných dlažebních kostek při překopech inženýrských sítí od spojovacího materiálu, s přemístěním hmot na skládku na vzdálenost do 3 m nebo s naložením na dopravní prostředek drobných, s původním vyplněním spár živicí nebo cementovou maltou</t>
  </si>
  <si>
    <t>12837010</t>
  </si>
  <si>
    <t>0,1*4*4,0*2</t>
  </si>
  <si>
    <t>předlažba</t>
  </si>
  <si>
    <t>1280636699</t>
  </si>
  <si>
    <t>0,255+7,779+4,840</t>
  </si>
  <si>
    <t>1286887309</t>
  </si>
  <si>
    <t>(0,255+7,779+4,840)*9</t>
  </si>
  <si>
    <t>997221611</t>
  </si>
  <si>
    <t>Nakládání na dopravní prostředky pro vodorovnou dopravu suti</t>
  </si>
  <si>
    <t>-1479044325</t>
  </si>
  <si>
    <t>-1920702949</t>
  </si>
  <si>
    <t>0,255</t>
  </si>
  <si>
    <t>997221845</t>
  </si>
  <si>
    <t>Poplatek za uložení stavebního odpadu na skládce (skládkovné) asfaltového bez obsahu dehtu zatříděného do Katalogu odpadů pod kódem 170 302</t>
  </si>
  <si>
    <t>-1250620289</t>
  </si>
  <si>
    <t>7,779</t>
  </si>
  <si>
    <t>997221855</t>
  </si>
  <si>
    <t>-626823661</t>
  </si>
  <si>
    <t>4,840</t>
  </si>
  <si>
    <t>998</t>
  </si>
  <si>
    <t>Přesun hmot</t>
  </si>
  <si>
    <t>998223011</t>
  </si>
  <si>
    <t>Přesun hmot pro pozemní komunikace s krytem dlážděným dopravní vzdálenost do 200 m jakékoliv délky objektu</t>
  </si>
  <si>
    <t>-1287136302</t>
  </si>
  <si>
    <t>PS452 - SSZ Olbrichova – Hradecká</t>
  </si>
  <si>
    <t>OST - Ostatní náklady spojené s modernizací SSZ</t>
  </si>
  <si>
    <t>-249371660</t>
  </si>
  <si>
    <t>(425)*0,35*0,2</t>
  </si>
  <si>
    <t>- uložení přebytečné zeminy z výkopu 65 x 120 - odměřeno v AutoCadu:</t>
  </si>
  <si>
    <t>5*0,65*0,3</t>
  </si>
  <si>
    <t>- uložení přebytečné zeminy z výkopů pro betonové základy řadičů SSZ a kabelové skříně Xo:</t>
  </si>
  <si>
    <t>(0,8*1,5*1)*3</t>
  </si>
  <si>
    <t>- uložení přebytečné zeminy z výkopu pro betonový základ elektroměrového rozvaděče RE:</t>
  </si>
  <si>
    <t>0,5*0,6*1</t>
  </si>
  <si>
    <t>- uložení přebytečné zeminy z výkopů pro betonové základy výložníkových stožárů:</t>
  </si>
  <si>
    <t>(1,7*1,0*1,0)*7</t>
  </si>
  <si>
    <t>- uložení přebytečné zeminy z výkopu pro betonové základy  chodeckých stožárů:</t>
  </si>
  <si>
    <t>(0,6^3)*3</t>
  </si>
  <si>
    <t>1441747168</t>
  </si>
  <si>
    <t>(425)*0,35*0,2*1,7</t>
  </si>
  <si>
    <t>5*0,65*0,3*1,7</t>
  </si>
  <si>
    <t>(0,8*1,5*1)*3*1,7</t>
  </si>
  <si>
    <t>0,5*0,6*1*1,7</t>
  </si>
  <si>
    <t>(1,7*1,0*1,0)*7*1,7</t>
  </si>
  <si>
    <t>(0,6^3)*3*1,7</t>
  </si>
  <si>
    <t>-2031867743</t>
  </si>
  <si>
    <t>- podklad pro obnovu chodníku (zbývající konstrukční vrstvy jsou obsaženy v PS452.1, PS452.2 a PS452.3) - odměřeno v AutoCadu:</t>
  </si>
  <si>
    <t>(8+22+32+21+14+12+21+11+9+42+11+17+16+17+18+15+75+19+31+14)*1</t>
  </si>
  <si>
    <t>-971958822</t>
  </si>
  <si>
    <t>- podklad pro obnovu pojížděného chodníku (zbývající konstrukční vrstvy jsou obsaženy v PS452.1, PS452.2 a PS452.3) - odměřeno v AutoCadu:</t>
  </si>
  <si>
    <t>5*1</t>
  </si>
  <si>
    <t>950658294</t>
  </si>
  <si>
    <t>- vyznačení VDZ příčné čáry souvislé (V5) na přechodu pro chodce u ulice Tyršovy:</t>
  </si>
  <si>
    <t>(5+6,5)*0,5</t>
  </si>
  <si>
    <t>82323305</t>
  </si>
  <si>
    <t>-929853328</t>
  </si>
  <si>
    <t>(5+6,5)*1</t>
  </si>
  <si>
    <t>981927906</t>
  </si>
  <si>
    <t>- demontáž stávajících DZ P 2 a E 2b ze SSZ č. 1:</t>
  </si>
  <si>
    <t>- demontáž stávajících DZ P 4 a E 2b ze SSZ č. 3:</t>
  </si>
  <si>
    <t>- demontáž stávajících DZ P 2 a E 2b ze SSZ č. 6:</t>
  </si>
  <si>
    <t>- demontáž stávající DZ IP 6 ze SSZ č. 7:</t>
  </si>
  <si>
    <t>- demontáž stávající DZ IP 6 ze SSZ č. 8:</t>
  </si>
  <si>
    <t>- demontáž stávající DZ IP 6 ze SSZ č. 9:</t>
  </si>
  <si>
    <t>- demontáž stávající DZ IP 6 ze SSZ č. 10:</t>
  </si>
  <si>
    <t>-1291948130</t>
  </si>
  <si>
    <t>- montáž stávajících DZ P 2 a E 2b ze SSZ č. 1:</t>
  </si>
  <si>
    <t>- montáž stávajících DZ P 4 a E 2b ze SSZ č. 3:</t>
  </si>
  <si>
    <t>- montáž stávajících DZ P 2 a E 2b ze SSZ č. 6:</t>
  </si>
  <si>
    <t>- montáž stávající DZ IP 6 ze SSZ č. 7:</t>
  </si>
  <si>
    <t>- montáž stávající DZ IP 6 ze SSZ č. 8:</t>
  </si>
  <si>
    <t>- montáž stávající DZ IP 6 ze SSZ č. 9:</t>
  </si>
  <si>
    <t>- montáž stávající DZ IP 6 ze SSZ č. 10:</t>
  </si>
  <si>
    <t>749015809</t>
  </si>
  <si>
    <t>-2064172031</t>
  </si>
  <si>
    <t>2*2*(2*3,14*0,1)</t>
  </si>
  <si>
    <t>1890752518</t>
  </si>
  <si>
    <t>2*2/100</t>
  </si>
  <si>
    <t>919112233</t>
  </si>
  <si>
    <t>Řezání dilatačních spár v živičném krytu vytvoření komůrky pro těsnící zálivku šířky 20 mm, hloubky 40 mm</t>
  </si>
  <si>
    <t>-1682590873</t>
  </si>
  <si>
    <t>řezání drážky hloubky 120 mm pro uložení vedení indukční smyčky - odměřeno v AutoCadu</t>
  </si>
  <si>
    <t>(14+10+10+13+13+9)*3</t>
  </si>
  <si>
    <t>919121233</t>
  </si>
  <si>
    <t>Utěsnění dilatačních spár zálivkou za studena v cementobetonovém nebo živičném krytu včetně adhezního nátěru bez těsnicího profilu pod zálivkou, pro komůrky šířky 20 mm, hloubky 40 mm</t>
  </si>
  <si>
    <t>1454951835</t>
  </si>
  <si>
    <t>-264358130</t>
  </si>
  <si>
    <t>755749680</t>
  </si>
  <si>
    <t>- uložení přebytečné zeminy z výkopu 35 x 60 - příplatek za dalších 9 km:</t>
  </si>
  <si>
    <t>(425)*0,35*0,2*1,7*9</t>
  </si>
  <si>
    <t>- uložení přebytečné zeminy z výkopu 65 x 120 - příplatek za dalších 9 km:</t>
  </si>
  <si>
    <t>5*0,65*0,3*1,7*9</t>
  </si>
  <si>
    <t>- uložení přebytečné zeminy z výkopů pro betonové základy řadičů SSZ a kabelové skříně Xo - příplatek za dalších 9 km:</t>
  </si>
  <si>
    <t>(0,8*1,5*1)*3*1,7*9</t>
  </si>
  <si>
    <t>- uložení přebytečné zeminy z výkopu pro betonový základ elektroměrového rozvaděče RE - příplatek za dalších 19 km:</t>
  </si>
  <si>
    <t>0,5*0,6*1*1,7*9</t>
  </si>
  <si>
    <t>- uložení přebytečné zeminy z výkopů pro betonové základy výložníkových stožárů - příplatek za dalších 9 km:</t>
  </si>
  <si>
    <t>(1,7*1,0*1,0)*7*1,7*9</t>
  </si>
  <si>
    <t>- uložení přebytečné zeminy z výkopu pro betonové základy  chodeckých stožárů - příplatek za dalších 9 km:</t>
  </si>
  <si>
    <t>(0,6^3)*3*1,7*9</t>
  </si>
  <si>
    <t>739032805</t>
  </si>
  <si>
    <t>- suť z rozbouraných betonových základů chodeckých stožárů:</t>
  </si>
  <si>
    <t>(0,6^3)*4*1,7</t>
  </si>
  <si>
    <t>- suť z rozbouraných betonových základů řadičů SSZ a kabelové skříně Xo:</t>
  </si>
  <si>
    <t>- suť z rozbouraného betonového základu elektroměrového rozvaděče RE:</t>
  </si>
  <si>
    <t>- suť z rozbouraných betonových základů výložníkových stožárů:</t>
  </si>
  <si>
    <t>-1677899949</t>
  </si>
  <si>
    <t>- suť z rozbouraných betonových základů chodeckých stožárů - příplatek za dalších 9 km:</t>
  </si>
  <si>
    <t>(0,6^3)*4*1,7*9</t>
  </si>
  <si>
    <t>- suť z rozbouraných betonových základů řadičů SSZ a kabelové skříně Xo - příplatek za dalších 9 km:</t>
  </si>
  <si>
    <t>- suť z rozbouraného betonového základu elektroměrového rozvaděče RE - příplatek za dalších 9 km:</t>
  </si>
  <si>
    <t>- suť z rozbouraných betonových základů výložníkových stožárů - příplatek za dalších 9 km:</t>
  </si>
  <si>
    <t>570159899</t>
  </si>
  <si>
    <t>-691480419</t>
  </si>
  <si>
    <t>- ukončení napájecích kabelů</t>
  </si>
  <si>
    <t>7*2*3</t>
  </si>
  <si>
    <t>230623851</t>
  </si>
  <si>
    <t>2*2*4</t>
  </si>
  <si>
    <t>-1547495355</t>
  </si>
  <si>
    <t>7*2</t>
  </si>
  <si>
    <t>-1464435528</t>
  </si>
  <si>
    <t>210120102</t>
  </si>
  <si>
    <t>Montáž pojistek se zapojením vodičů závitových pojistkových částí pojistkových patron nožových</t>
  </si>
  <si>
    <t>379212944</t>
  </si>
  <si>
    <t>- montáž nožové pojistky 32 A v rozvaděči PRIS ČEZ Distribuce:</t>
  </si>
  <si>
    <t>358252280</t>
  </si>
  <si>
    <t>pojistka nožová 32A nízkoztrátová 3.10 W, provedení normální, charakteristika gG</t>
  </si>
  <si>
    <t>95026285</t>
  </si>
  <si>
    <t>210191516-D-R</t>
  </si>
  <si>
    <t>Demontáž skříně elektroměrové RE v pilíři</t>
  </si>
  <si>
    <t>-1850954794</t>
  </si>
  <si>
    <t>210191516-R</t>
  </si>
  <si>
    <t>Montáž skříně elektroměrové RE v pilíři</t>
  </si>
  <si>
    <t>5794353</t>
  </si>
  <si>
    <t>- montáž pilíře elektroměrového rozvaděče RE</t>
  </si>
  <si>
    <t>404611601</t>
  </si>
  <si>
    <t>Rozvaděč RE</t>
  </si>
  <si>
    <t>430803163</t>
  </si>
  <si>
    <t>- odměřeno v AutoCadu:</t>
  </si>
  <si>
    <t>15+3+9+16+15+17+2+8+6+8+6+8+16+19+8+17+7+8+14+13+7+23+31+21+13</t>
  </si>
  <si>
    <t>(15+3+9+16+15+17+2+8+6+8+6+8+16+19+8+17+7+8+14+13+7+23+31+21+13)/2,5</t>
  </si>
  <si>
    <t>11*0,5</t>
  </si>
  <si>
    <t>210801311</t>
  </si>
  <si>
    <t>Montáž izolovaných vodičů měděných do 1 kV bez ukončení uložených volně plných a laněných s PVC pláštěm, bezhalogenových, ohniodolných (CY, CHAH-R(V),...) průřezu žíly 1,5 až 16 mm2</t>
  </si>
  <si>
    <t>1600314887</t>
  </si>
  <si>
    <t>vodiče indukčních smyček - odměřeno v AutoCadu:</t>
  </si>
  <si>
    <t>19+13+13+18+17+10</t>
  </si>
  <si>
    <t>341421581</t>
  </si>
  <si>
    <t>Vodič silový s Cu jádrem N4GAF 10 mm2</t>
  </si>
  <si>
    <t>-911529108</t>
  </si>
  <si>
    <t>vodiče indukčních smyček - včetně 5% prořezu:</t>
  </si>
  <si>
    <t>(19+13+13+18+17+10)*1,05</t>
  </si>
  <si>
    <t>-429044795</t>
  </si>
  <si>
    <t>- pokládka kabelů NYY-J 3x6:</t>
  </si>
  <si>
    <t>- pokládka kabelů NYY-J 3x2,5:</t>
  </si>
  <si>
    <t>45+100+130+145+215</t>
  </si>
  <si>
    <t>993860714</t>
  </si>
  <si>
    <t>- pokládka kabelů NYY-J 3x2,5 - včetně prořezu:</t>
  </si>
  <si>
    <t>(45+100+130+145+215)*1,05</t>
  </si>
  <si>
    <t>- pokládka kabelu NYY-J 3x2,5 pro napájení zařízení C2X - včetně prořezu:</t>
  </si>
  <si>
    <t>65*1,05</t>
  </si>
  <si>
    <t>34111048</t>
  </si>
  <si>
    <t>kabel silový s Cu jádrem 1 kV 3x6mm2</t>
  </si>
  <si>
    <t>-1765637340</t>
  </si>
  <si>
    <t xml:space="preserve"> v.č. 04 - Napájení SSZ</t>
  </si>
  <si>
    <t>- pokládka kabelů NYY-J 3x6 - včetně prořezu:</t>
  </si>
  <si>
    <t>1556462547</t>
  </si>
  <si>
    <t>188622369</t>
  </si>
  <si>
    <t>- pokládka kabelů NYY-J 4x10:</t>
  </si>
  <si>
    <t>5+85</t>
  </si>
  <si>
    <t>1488279107</t>
  </si>
  <si>
    <t>- pokládka kabelů NYY-J 4x10 - včetně prořezu:</t>
  </si>
  <si>
    <t>(5+85)*1,05</t>
  </si>
  <si>
    <t>210813035-D</t>
  </si>
  <si>
    <t>Demontáž izolovaných kabelů měděných do 1 kV bez ukončení plných a kulatých (CYKY, CHKE-R,...) uložených pevně počtu a průřezu žil 4x16 mm2</t>
  </si>
  <si>
    <t>744695105</t>
  </si>
  <si>
    <t>Stožár č. 3:</t>
  </si>
  <si>
    <t>Stožár č. 4:</t>
  </si>
  <si>
    <t>Stožár č. 5:</t>
  </si>
  <si>
    <t>Stožár č. 6:</t>
  </si>
  <si>
    <t>2*5+2*15</t>
  </si>
  <si>
    <t>Stožár č. 7:</t>
  </si>
  <si>
    <t>3*5+1*15</t>
  </si>
  <si>
    <t>Stožár č. 8:</t>
  </si>
  <si>
    <t>Stožár č. 9:</t>
  </si>
  <si>
    <t>4*5+1*15</t>
  </si>
  <si>
    <t>Stožár č. 10:</t>
  </si>
  <si>
    <t>Stožár č. 11:</t>
  </si>
  <si>
    <t>(2*5+2*15)*1,05</t>
  </si>
  <si>
    <t>(3*5+1*15)*1,05</t>
  </si>
  <si>
    <t>(4*5+1*15)*1,05</t>
  </si>
  <si>
    <t>2*15</t>
  </si>
  <si>
    <t>1*5+1*15</t>
  </si>
  <si>
    <t>2*15*1,05</t>
  </si>
  <si>
    <t>(1*5+1*15)*1,05</t>
  </si>
  <si>
    <t>1006329622</t>
  </si>
  <si>
    <t>- pokládka kabelu NYY-J 7x1,5:</t>
  </si>
  <si>
    <t>34111110</t>
  </si>
  <si>
    <t>kabel silový s Cu jádrem 1 kV 7x1,5mm2</t>
  </si>
  <si>
    <t>-658193918</t>
  </si>
  <si>
    <t>- pokládka kabelu NYY-J 7x1,5 - včetně 5% prořezu:</t>
  </si>
  <si>
    <t>10*1,05</t>
  </si>
  <si>
    <t>210813101-D</t>
  </si>
  <si>
    <t>Demontáž izolovaných kabelů měděných do 1 kV bez ukončení plných a kulatých (CYKY, CHKE-R,...) uložených pevně počtu a průřezu žil 19x1,5 až 2,5 mm2</t>
  </si>
  <si>
    <t>-1053969633</t>
  </si>
  <si>
    <t>210813101</t>
  </si>
  <si>
    <t>Montáž izolovaných kabelů měděných do 1 kV bez ukončení plných a kulatých (CYKY, CHKE-R,...) uložených pevně počtu a průřezu žil 19x1,5 až 2,5 mm2</t>
  </si>
  <si>
    <t>785325207</t>
  </si>
  <si>
    <t>- pokládka kabelu NYY-J 19x1,5:</t>
  </si>
  <si>
    <t>34111150</t>
  </si>
  <si>
    <t>kabel silový s Cu jádrem 1 kV 19x1,5mm2</t>
  </si>
  <si>
    <t>-1924483347</t>
  </si>
  <si>
    <t>- pokládka kabelu NYY-J 19x1,5 - včetně 5% prořezu:</t>
  </si>
  <si>
    <t>120*1,05</t>
  </si>
  <si>
    <t>-477747228</t>
  </si>
  <si>
    <t>50+60+70+25+25</t>
  </si>
  <si>
    <t>913575436</t>
  </si>
  <si>
    <t>- pokládka kabelů NYY-J 24x1,5</t>
  </si>
  <si>
    <t>65+110</t>
  </si>
  <si>
    <t>1705307226</t>
  </si>
  <si>
    <t>- pokládka kabelů NYY-J 24x1,5 - včetně 5% prořezu:</t>
  </si>
  <si>
    <t>(65+110)*1,05</t>
  </si>
  <si>
    <t>-814519083</t>
  </si>
  <si>
    <t>15+35+20+165+15+200</t>
  </si>
  <si>
    <t>210810068</t>
  </si>
  <si>
    <t>Montáž izolovaných kabelů měděných do 1 kV bez ukončení plných a kulatých (CYKY, CHKE-R,...) uložených pevně počtu a průřezu žil 37x1,5 mm2</t>
  </si>
  <si>
    <t>473260400</t>
  </si>
  <si>
    <t xml:space="preserve"> v.č. 03 - Schematický kabelový plán SSZ</t>
  </si>
  <si>
    <t>- pokládka kabelů NYY-J 30x1,5</t>
  </si>
  <si>
    <t>65+120+205</t>
  </si>
  <si>
    <t>341310010</t>
  </si>
  <si>
    <t>kabel silový s Cu jádrem 1 kV 30x1,5mm2</t>
  </si>
  <si>
    <t>-1393252675</t>
  </si>
  <si>
    <t>- pokládka kabelů NYY-J 30x1,5 - včetně 5% prořezu:</t>
  </si>
  <si>
    <t>(65+120+205)*1,05</t>
  </si>
  <si>
    <t>1757668649</t>
  </si>
  <si>
    <t>- pokládka kabelů NYY-J 40x1,5</t>
  </si>
  <si>
    <t>35+90+135+170</t>
  </si>
  <si>
    <t>197760891</t>
  </si>
  <si>
    <t>- pokládka kabelů NYY-J 40x1,5 - včetně 5% prořezu:</t>
  </si>
  <si>
    <t>(35+90+135+170)*1,05</t>
  </si>
  <si>
    <t>220061531-D</t>
  </si>
  <si>
    <t>Demontáž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TCEKE, TCEKFE, TCEKFY, TCEKEZE-Y, TCEKPFLEY, TCEKPFLEZE-Y s jádrem 1,00 mm Cu 3 P</t>
  </si>
  <si>
    <t>-1612826037</t>
  </si>
  <si>
    <t>60+50+40+40+115+115+300</t>
  </si>
  <si>
    <t>220061531</t>
  </si>
  <si>
    <t>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TCEKE, TCEKFE, TCEKFY, TCEKEZE-Y, TCEKPFLEY, TCEKPFLEZE-Y s jádrem 1,00 mm Cu 3 P</t>
  </si>
  <si>
    <t>-2008532259</t>
  </si>
  <si>
    <t>- pokládka kabelů k indukčním smyčkám:</t>
  </si>
  <si>
    <t>70+50+115+115+105+105</t>
  </si>
  <si>
    <t>34123560</t>
  </si>
  <si>
    <t>kabel sdělovací Cu  1P 1,0mm</t>
  </si>
  <si>
    <t>-2144624133</t>
  </si>
  <si>
    <t>- pokládka kabelů k indukčním smyčkám včetně prořezu 5%:</t>
  </si>
  <si>
    <t>(70+50+115+115+105+105)*1,05</t>
  </si>
  <si>
    <t>- zatažení kabelů do řadiče SSZ:</t>
  </si>
  <si>
    <t>11*2+6+2*2+1</t>
  </si>
  <si>
    <t>- zatažení kabelů a HDPE trubek do Xo:</t>
  </si>
  <si>
    <t>5+5+1</t>
  </si>
  <si>
    <t>- zatažení napájecích kabelů do RE:</t>
  </si>
  <si>
    <t>2+1</t>
  </si>
  <si>
    <t>220081001</t>
  </si>
  <si>
    <t>Montáž spojky smršťovací pro kabely celoplastové jednoplášťové bez pancíře do 10 žil</t>
  </si>
  <si>
    <t>-2059895266</t>
  </si>
  <si>
    <t>- ukončení kabelů k indukčním smyčkám:</t>
  </si>
  <si>
    <t>341300059</t>
  </si>
  <si>
    <t>Spojka typu T</t>
  </si>
  <si>
    <t>-278580892</t>
  </si>
  <si>
    <t>- značení konců kabelů vedoucích do řadiče:</t>
  </si>
  <si>
    <t>19*2+1</t>
  </si>
  <si>
    <t>- značení konců kabelů vedoucích do kabelové skříně Xo:</t>
  </si>
  <si>
    <t>5*2+5*2</t>
  </si>
  <si>
    <t>- značení konců napájecích kabelů:</t>
  </si>
  <si>
    <t>2*2+2</t>
  </si>
  <si>
    <t>- měření kabelů ke stožárům:</t>
  </si>
  <si>
    <t>7*1+1*19+2*24+3*30+4*40</t>
  </si>
  <si>
    <t>- měření napájecího kabelu k zařízení C2X:</t>
  </si>
  <si>
    <t>1*3</t>
  </si>
  <si>
    <t>- měření na napájecích kabelech</t>
  </si>
  <si>
    <t>2*4+6*3</t>
  </si>
  <si>
    <t>- montáž zkušební svorky na stožárech SSZ, řadiči, kabelové skříni Xo a RE:</t>
  </si>
  <si>
    <t>11+1+1+1</t>
  </si>
  <si>
    <t>311630107</t>
  </si>
  <si>
    <t>- pokládka HDPE 40/33 trubky ve volném terénu:</t>
  </si>
  <si>
    <t>35+90+120+135+205</t>
  </si>
  <si>
    <t>341310902</t>
  </si>
  <si>
    <t>-1365314726</t>
  </si>
  <si>
    <t>341310904</t>
  </si>
  <si>
    <t>Trubka HDPE 40/33 (šedá)</t>
  </si>
  <si>
    <t>735913845</t>
  </si>
  <si>
    <t>639087120</t>
  </si>
  <si>
    <t>- HDPE 40/33 trubka:</t>
  </si>
  <si>
    <t>1495448004</t>
  </si>
  <si>
    <t>65*0,001</t>
  </si>
  <si>
    <t>(35+90+120+135+205)*0,001</t>
  </si>
  <si>
    <t>252339633</t>
  </si>
  <si>
    <t>5*2</t>
  </si>
  <si>
    <t>341310916</t>
  </si>
  <si>
    <t>Koncovka trubky HDPE D40 mm</t>
  </si>
  <si>
    <t>390368572</t>
  </si>
  <si>
    <t>341310935</t>
  </si>
  <si>
    <t>Koncovka trubky HDPE D40 mm s ventilkem</t>
  </si>
  <si>
    <t>191010637</t>
  </si>
  <si>
    <t>-2073528918</t>
  </si>
  <si>
    <t>843555392</t>
  </si>
  <si>
    <t>1178269604</t>
  </si>
  <si>
    <t>701720936</t>
  </si>
  <si>
    <t>-788127842</t>
  </si>
  <si>
    <t>220260515</t>
  </si>
  <si>
    <t>Montáž trubky pancéřové včetně řezání závitů, namontování kolen, spojek, vývodek, napojení krabic, uchycení v připravené drážce nebo volně nebo připevnění na povrchu příchytkami přes D 29</t>
  </si>
  <si>
    <t>-559576260</t>
  </si>
  <si>
    <t>- montáž pancéřové trubky - ochrana kabelu NYY-J 7x1,5 na stožáru veřejného osvětlení:</t>
  </si>
  <si>
    <t>34571128</t>
  </si>
  <si>
    <t>trubka elektroinstalační ocelová lakovaná závitová D 42 mm</t>
  </si>
  <si>
    <t>302179329</t>
  </si>
  <si>
    <t>4*5</t>
  </si>
  <si>
    <t>8*5+4*7</t>
  </si>
  <si>
    <t>10*5+4*7</t>
  </si>
  <si>
    <t>220300451</t>
  </si>
  <si>
    <t>Montáž formy pro kabely TCEKE, TCEKFY, TCEKY, TCEKEZE, TCEKEY včetně odstranění pláště, zhotovení vodní zábrany, zformování a konečné úpravy kabelu na kabelu do 2 P 1,0</t>
  </si>
  <si>
    <t>70546353</t>
  </si>
  <si>
    <t>- forma na kabelech TCEKFE 1P 1,0 k indukčním smyčkám:</t>
  </si>
  <si>
    <t>6*2</t>
  </si>
  <si>
    <t>34343201</t>
  </si>
  <si>
    <t>trubka smršťovací středněstěnná s lepidlem MDT-A 19/6</t>
  </si>
  <si>
    <t>-1370681263</t>
  </si>
  <si>
    <t>6*2*0,1</t>
  </si>
  <si>
    <t>220300151</t>
  </si>
  <si>
    <t>Montáž formy pro kabely TCEKE, TCEKES včetně odstranění pláště na jednom konci kabelu, odnitkování a vyšití formy, očištění konců žil a prozvonění, zaletování formy na špičky nebo zapojení pod šroubky do délky 0,5 m kabelu 2,5 XN</t>
  </si>
  <si>
    <t>1244941752</t>
  </si>
  <si>
    <t>- ukončení kabelu NYY-J 7x1,5:</t>
  </si>
  <si>
    <t>220300602</t>
  </si>
  <si>
    <t>Ukončení návěstních kabelů smršťovací záklopkou včetně odizolování, vyformování a zapojení vodičů na kabelech NCEY, NCYY do 7x1 nebo 1,5</t>
  </si>
  <si>
    <t>-1482763483</t>
  </si>
  <si>
    <t>-1565857718</t>
  </si>
  <si>
    <t>220300152</t>
  </si>
  <si>
    <t>Montáž formy pro kabely TCEKE, TCEKES včetně odstranění pláště na jednom konci kabelu, odnitkování a vyšití formy, očištění konců žil a prozvonění, zaletování formy na špičky nebo zapojení pod šroubky do délky 0,5 m kabelu 5 XN</t>
  </si>
  <si>
    <t>911975561</t>
  </si>
  <si>
    <t>- ukončení kabelu NYY-J 19x1,5:</t>
  </si>
  <si>
    <t>220300604</t>
  </si>
  <si>
    <t>Ukončení návěstních kabelů smršťovací záklopkou včetně odizolování, vyformování a zapojení vodičů na kabelech NCEY, NCYY do 19x1 nebo 1,5</t>
  </si>
  <si>
    <t>725444642</t>
  </si>
  <si>
    <t>1823844676</t>
  </si>
  <si>
    <t>821815598</t>
  </si>
  <si>
    <t>- ukončení kabelů NYY-J 24x1,5:</t>
  </si>
  <si>
    <t>317821980</t>
  </si>
  <si>
    <t>-440090281</t>
  </si>
  <si>
    <t>2*2*0,1</t>
  </si>
  <si>
    <t>- ukončení kabelů NYY-J 30x1,5:</t>
  </si>
  <si>
    <t>3*2</t>
  </si>
  <si>
    <t>220300606</t>
  </si>
  <si>
    <t>Ukončení návěstních kabelů smršťovací záklopkou včetně odizolování, vyformování a zapojení vodičů na kabelech NCEY, NCYY do 37x1 nebo 1,5</t>
  </si>
  <si>
    <t>-2000379617</t>
  </si>
  <si>
    <t>343432030</t>
  </si>
  <si>
    <t>trubka smršťovací středněstěnná s lepidlem MDT-A 32/7</t>
  </si>
  <si>
    <t>595483654</t>
  </si>
  <si>
    <t>3*2*0,1</t>
  </si>
  <si>
    <t>2086626378</t>
  </si>
  <si>
    <t>- ukončení kabelů NYY-J 40x1,5:</t>
  </si>
  <si>
    <t>-1556436763</t>
  </si>
  <si>
    <t>1329996207</t>
  </si>
  <si>
    <t>4*2*0,1</t>
  </si>
  <si>
    <t>(8+4)*2</t>
  </si>
  <si>
    <t>(10+4)*2</t>
  </si>
  <si>
    <t>220700181-D-R</t>
  </si>
  <si>
    <t>Demontáž koaxiálního kabelu na stožár</t>
  </si>
  <si>
    <t>-1645706536</t>
  </si>
  <si>
    <t>220731514-D</t>
  </si>
  <si>
    <t>Demontáž antény ve výšce do 5 m</t>
  </si>
  <si>
    <t>22391154</t>
  </si>
  <si>
    <t>216605792</t>
  </si>
  <si>
    <t>3+1</t>
  </si>
  <si>
    <t>291077464</t>
  </si>
  <si>
    <t>404611032</t>
  </si>
  <si>
    <t>Stožár chodecký výšky 3,4 m</t>
  </si>
  <si>
    <t>-547292009</t>
  </si>
  <si>
    <t>792768194</t>
  </si>
  <si>
    <t>-472420792</t>
  </si>
  <si>
    <t>1127374251</t>
  </si>
  <si>
    <t>1522767737</t>
  </si>
  <si>
    <t>404611050</t>
  </si>
  <si>
    <t>Stožár výložníkový s výložníkem déllky 3,0 m</t>
  </si>
  <si>
    <t>-1777149884</t>
  </si>
  <si>
    <t>404611086</t>
  </si>
  <si>
    <t>Stožár výložníkový s výložníkem déllky 6,0 m</t>
  </si>
  <si>
    <t>1234202854</t>
  </si>
  <si>
    <t>404611088</t>
  </si>
  <si>
    <t>Stožár výložníkový s výložníkem déllky 6,0 m (pro dvě návěstidla)</t>
  </si>
  <si>
    <t>1679735783</t>
  </si>
  <si>
    <t>404611096</t>
  </si>
  <si>
    <t>Stožár výložníkový s výložníkem déllky 6,5 m (pro dvě návěstidla)</t>
  </si>
  <si>
    <t>-1595988099</t>
  </si>
  <si>
    <t>404611104</t>
  </si>
  <si>
    <t>Stožár výložníkový s výložníkem déllky 7,0 m (pro dvě návěstidla)</t>
  </si>
  <si>
    <t>-716667362</t>
  </si>
  <si>
    <t>PS452 - v.č. 06 - Stožáry SSZ - umístění návěstidel</t>
  </si>
  <si>
    <t>-1497685135</t>
  </si>
  <si>
    <t>220960031-D</t>
  </si>
  <si>
    <t>Demontáž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</si>
  <si>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819510610</t>
  </si>
  <si>
    <t>220960031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</si>
  <si>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</si>
  <si>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-1358346675</t>
  </si>
  <si>
    <t>404613002</t>
  </si>
  <si>
    <t>Návěstidlo jednosvětlové 1x200 žluté - světelný zdroj LED  (napájený 42V AC)</t>
  </si>
  <si>
    <t>816459407</t>
  </si>
  <si>
    <t>541459171</t>
  </si>
  <si>
    <t>404613003</t>
  </si>
  <si>
    <t>Návěstidlo jednosvětlové 1x200 zelené - světelný zdroj LED  (napájený 42V AC)</t>
  </si>
  <si>
    <t>-1415272396</t>
  </si>
  <si>
    <t>404611007</t>
  </si>
  <si>
    <t>Symbol šipka plná</t>
  </si>
  <si>
    <t>1098054415</t>
  </si>
  <si>
    <t>905930536</t>
  </si>
  <si>
    <t>404613004</t>
  </si>
  <si>
    <t>Návěstidlo dvousvětlové 2x200 (červená a žlutá) - světelný zdroj LED  (napájený 42V AC)</t>
  </si>
  <si>
    <t>1980681029</t>
  </si>
  <si>
    <t>854199042</t>
  </si>
  <si>
    <t>992455781</t>
  </si>
  <si>
    <t>2+2</t>
  </si>
  <si>
    <t>404611167</t>
  </si>
  <si>
    <t>Držák dvojitý T - kus</t>
  </si>
  <si>
    <t>42082291</t>
  </si>
  <si>
    <t>404611168</t>
  </si>
  <si>
    <t>Držák L - kus</t>
  </si>
  <si>
    <t>-1117109866</t>
  </si>
  <si>
    <t>6*(2*3,14*0,1)</t>
  </si>
  <si>
    <t>3*(2*3,14*0,1)</t>
  </si>
  <si>
    <t>7*(2*3,14*0,1)</t>
  </si>
  <si>
    <t>4*(2*3,14*0,1)</t>
  </si>
  <si>
    <t>6/100</t>
  </si>
  <si>
    <t>3/100</t>
  </si>
  <si>
    <t>7/100</t>
  </si>
  <si>
    <t>4/100</t>
  </si>
  <si>
    <t>513839480</t>
  </si>
  <si>
    <t>220960121-R</t>
  </si>
  <si>
    <t>Montáž plastové skříně pro ukončení kabelu na stožáru veřejného osvětlení</t>
  </si>
  <si>
    <t>-474913764</t>
  </si>
  <si>
    <t xml:space="preserve">v.č. 06 - Stožáry SSZ - umístění návěstidel </t>
  </si>
  <si>
    <t>stožár č. 11:</t>
  </si>
  <si>
    <t>404611602</t>
  </si>
  <si>
    <t>Plastová skřín pro ukončení kabelu na stožáru večejného osvětlení</t>
  </si>
  <si>
    <t>166744824</t>
  </si>
  <si>
    <t>-1889637862</t>
  </si>
  <si>
    <t>-214343536</t>
  </si>
  <si>
    <t>1202227290</t>
  </si>
  <si>
    <t>404611311</t>
  </si>
  <si>
    <t>Videodetektor - snímající spolehlivě cyklisty a motocyklistyv i za snížené videlnosti</t>
  </si>
  <si>
    <t>193542812</t>
  </si>
  <si>
    <t>1321667478</t>
  </si>
  <si>
    <t>220960141</t>
  </si>
  <si>
    <t>Montáž kontrastního rámu s použitím montážní plošiny pro jednokomorové návěstidlo</t>
  </si>
  <si>
    <t>-2088197094</t>
  </si>
  <si>
    <t>404613022</t>
  </si>
  <si>
    <t>Kontrastní rám pro návěstidlo jednosvětlové 200</t>
  </si>
  <si>
    <t>-1093426294</t>
  </si>
  <si>
    <t>220960165-D</t>
  </si>
  <si>
    <t>Demontáž indukční smyčky jednozávitové s impedančním transformátorem</t>
  </si>
  <si>
    <t>-26010359</t>
  </si>
  <si>
    <t>220960161</t>
  </si>
  <si>
    <t>Uložení indukční smyčky včetně vyměření a zhotovení indukční smyčky, uložení smyčky do předem připravené drážky s proměřením před a po uložení</t>
  </si>
  <si>
    <t>-508741896</t>
  </si>
  <si>
    <t>- montáž indukčních smyček:</t>
  </si>
  <si>
    <t>220960165</t>
  </si>
  <si>
    <t>Montáž indukční smyčky jednozávitové s impedančním transformátorem</t>
  </si>
  <si>
    <t>-1180074697</t>
  </si>
  <si>
    <t>404611214</t>
  </si>
  <si>
    <t>Impedanční transformátor pro jednozávitové smyčky</t>
  </si>
  <si>
    <t>209076948</t>
  </si>
  <si>
    <t>33842816</t>
  </si>
  <si>
    <t>- řadič SSZ Tyršova</t>
  </si>
  <si>
    <t>220960182-D</t>
  </si>
  <si>
    <t>Demontáž řadiče včetně usazení, zatažení kabelů do řadiče, připojení uzemnění přes šest světelných skupin</t>
  </si>
  <si>
    <t>-1449216307</t>
  </si>
  <si>
    <t>- řadič SSZ Olbrichova - Hradecká</t>
  </si>
  <si>
    <t>220960182</t>
  </si>
  <si>
    <t>Montáž řadiče včetně usazení, zatažení kabelů do řadiče, připojení uzemnění přes šest světelných skupin</t>
  </si>
  <si>
    <t>-935282206</t>
  </si>
  <si>
    <t>404611212</t>
  </si>
  <si>
    <t>Doplnění HW stávajícího řadiče</t>
  </si>
  <si>
    <t>-1126583821</t>
  </si>
  <si>
    <t>404611203</t>
  </si>
  <si>
    <t>1931461767</t>
  </si>
  <si>
    <t>177</t>
  </si>
  <si>
    <t>197299529</t>
  </si>
  <si>
    <t>178</t>
  </si>
  <si>
    <t>179</t>
  </si>
  <si>
    <t>- skupiny VE, VB, VF, VC, VK, VM, VN, VO, VR a VS:</t>
  </si>
  <si>
    <t>180</t>
  </si>
  <si>
    <t>- skupiny PA, PB, VD, SD, PM, PR, ZPR a US:</t>
  </si>
  <si>
    <t>181</t>
  </si>
  <si>
    <t>220960222</t>
  </si>
  <si>
    <t>Programování řadiče MR přes deset světelných skupin</t>
  </si>
  <si>
    <t>-926135927</t>
  </si>
  <si>
    <t>182</t>
  </si>
  <si>
    <t>-1677569429</t>
  </si>
  <si>
    <t>183</t>
  </si>
  <si>
    <t>220960225</t>
  </si>
  <si>
    <t>Programování řadiče MR na celočervenou do čtyř světelných skupin</t>
  </si>
  <si>
    <t>790004764</t>
  </si>
  <si>
    <t>- skupiny VA, VE, VB a VF:</t>
  </si>
  <si>
    <t>184</t>
  </si>
  <si>
    <t>220960226</t>
  </si>
  <si>
    <t>Programování řadiče MR na celočervenou za každou další světelnou skupinu</t>
  </si>
  <si>
    <t>1846253276</t>
  </si>
  <si>
    <t>- skupiny VC, VK, PA, PB, VD a SD:</t>
  </si>
  <si>
    <t>185</t>
  </si>
  <si>
    <t>186</t>
  </si>
  <si>
    <t>- skupiny VE, VB, VF, VC, VK, VM, VN, VO, VR, VS, PA, PB, VD, SD, PM, PR, ZPR a US:</t>
  </si>
  <si>
    <t>187</t>
  </si>
  <si>
    <t>- skupiny VA, VE, VB, VF a VC:</t>
  </si>
  <si>
    <t>188</t>
  </si>
  <si>
    <t>220960312</t>
  </si>
  <si>
    <t>Komplexní vyzkoušení křižovatky s mikroprocesorovým řadičem MR před uvedením zařízení do provozu za každých dalších pět signálních skupin</t>
  </si>
  <si>
    <t>1625673292</t>
  </si>
  <si>
    <t>- skupiny VK, VM, VN, VO, VR, VS, PA, PB, VD, SD, PM, PR, ZPR a US:</t>
  </si>
  <si>
    <t>189</t>
  </si>
  <si>
    <t>-227087041</t>
  </si>
  <si>
    <t>190</t>
  </si>
  <si>
    <t>-1731307157</t>
  </si>
  <si>
    <t>191</t>
  </si>
  <si>
    <t>220110192-D</t>
  </si>
  <si>
    <t xml:space="preserve">Demontáž kabelové skříně se soklem </t>
  </si>
  <si>
    <t>110324710</t>
  </si>
  <si>
    <t>192</t>
  </si>
  <si>
    <t>220110192</t>
  </si>
  <si>
    <t>Montáž kabelové skříně se soklem</t>
  </si>
  <si>
    <t>1234598479</t>
  </si>
  <si>
    <t>- dodávka kabelové skříně Xo:</t>
  </si>
  <si>
    <t>193</t>
  </si>
  <si>
    <t>406100218</t>
  </si>
  <si>
    <t>Skříň optického rozvaděče</t>
  </si>
  <si>
    <t>357983482</t>
  </si>
  <si>
    <t>194</t>
  </si>
  <si>
    <t>406100219</t>
  </si>
  <si>
    <t>Podstavec kabelové skříně Xo</t>
  </si>
  <si>
    <t>-228619880</t>
  </si>
  <si>
    <t>195</t>
  </si>
  <si>
    <t>406100205</t>
  </si>
  <si>
    <t>Rozvodný panel AC + DC</t>
  </si>
  <si>
    <t>-1733318930</t>
  </si>
  <si>
    <t>- montáž technologického zařízení do Xo:</t>
  </si>
  <si>
    <t>196</t>
  </si>
  <si>
    <t>404612009</t>
  </si>
  <si>
    <t>Kabelová úchytka BK 42</t>
  </si>
  <si>
    <t>811750063</t>
  </si>
  <si>
    <t>- montáž výstroje kabelové skříně Xo:</t>
  </si>
  <si>
    <t>197</t>
  </si>
  <si>
    <t>404612011</t>
  </si>
  <si>
    <t>Protikus 42</t>
  </si>
  <si>
    <t>-356323343</t>
  </si>
  <si>
    <t>198</t>
  </si>
  <si>
    <t>220110186</t>
  </si>
  <si>
    <t>Montáž prvků pro zařízení svorkovnice</t>
  </si>
  <si>
    <t>2118592732</t>
  </si>
  <si>
    <t>6+1</t>
  </si>
  <si>
    <t>199</t>
  </si>
  <si>
    <t>404612018</t>
  </si>
  <si>
    <t>Rozpojovací svorkovnice 2/10 pro 10 párů</t>
  </si>
  <si>
    <t>-387310629</t>
  </si>
  <si>
    <t>200</t>
  </si>
  <si>
    <t>404612017</t>
  </si>
  <si>
    <t>Zemnící svorkovnice 2/38</t>
  </si>
  <si>
    <t>-591610122</t>
  </si>
  <si>
    <t>201</t>
  </si>
  <si>
    <t>404612024</t>
  </si>
  <si>
    <t>Označovací štítek 2/10 s červenou zemnící zdířkou</t>
  </si>
  <si>
    <t>1594854212</t>
  </si>
  <si>
    <t>202</t>
  </si>
  <si>
    <t>404612019</t>
  </si>
  <si>
    <t>Odklopný štítek 2/10</t>
  </si>
  <si>
    <t>-1830408483</t>
  </si>
  <si>
    <t>203</t>
  </si>
  <si>
    <t>404612021</t>
  </si>
  <si>
    <t>Označovací čísla s potiskem 1 až 0</t>
  </si>
  <si>
    <t>114534250</t>
  </si>
  <si>
    <t>204</t>
  </si>
  <si>
    <t>404612022</t>
  </si>
  <si>
    <t>Označovací čísla s potiskem 10 až 100</t>
  </si>
  <si>
    <t>168214147</t>
  </si>
  <si>
    <t>205</t>
  </si>
  <si>
    <t>404612005</t>
  </si>
  <si>
    <t>Přizemňovací souprava stínění</t>
  </si>
  <si>
    <t>sada</t>
  </si>
  <si>
    <t>-1664777486</t>
  </si>
  <si>
    <t>206</t>
  </si>
  <si>
    <t>404612006</t>
  </si>
  <si>
    <t>Sada spojovacího materiálu</t>
  </si>
  <si>
    <t>1556755892</t>
  </si>
  <si>
    <t>207</t>
  </si>
  <si>
    <t>220110187</t>
  </si>
  <si>
    <t>Montáž prvků pro zařízení montážního rámu</t>
  </si>
  <si>
    <t>-709301237</t>
  </si>
  <si>
    <t>208</t>
  </si>
  <si>
    <t>404612013</t>
  </si>
  <si>
    <t>Montážní rám 2/10 (2x10 +1)</t>
  </si>
  <si>
    <t>1546282297</t>
  </si>
  <si>
    <t>209</t>
  </si>
  <si>
    <t>404612025</t>
  </si>
  <si>
    <t>Protiprachový kryt 2/10 průhledný</t>
  </si>
  <si>
    <t>-149710084</t>
  </si>
  <si>
    <t>210</t>
  </si>
  <si>
    <t>425*0,001</t>
  </si>
  <si>
    <t>- výkop 65 x 120 ručně - odměřeno v AutoCadu:</t>
  </si>
  <si>
    <t>5*0,001</t>
  </si>
  <si>
    <t>- řízené kabelové prostupy DN110 - odměřeno v AutoCadu:</t>
  </si>
  <si>
    <t>69*0,001</t>
  </si>
  <si>
    <t>- řízené kabelové prostupy DN160 - odměřeno v AutoCadu:</t>
  </si>
  <si>
    <t>- stávající kabelové prostupy - odměřeno v AutoCadu:</t>
  </si>
  <si>
    <t>81*0,001</t>
  </si>
  <si>
    <t>211</t>
  </si>
  <si>
    <t>212</t>
  </si>
  <si>
    <t>460070163</t>
  </si>
  <si>
    <t>Hloubení nezapažených jam ručně pro ostatní konstrukce s přemístěním výkopku do vzdálenosti 3 m od okraje jámy nebo naložením na dopravní prostředek, včetně zásypu, zhutnění a urovnání povrchu pro základy venkovních rozvaděčů (RP) 1 a 2 k reléovému domku, v hornině třídy 3</t>
  </si>
  <si>
    <t>-360092069</t>
  </si>
  <si>
    <t>- výkop pro betonový základ  pro pilíř RE:</t>
  </si>
  <si>
    <t>213</t>
  </si>
  <si>
    <t>- výkopy pro základy výložníkových stožárů:</t>
  </si>
  <si>
    <t>214</t>
  </si>
  <si>
    <t>-1401184111</t>
  </si>
  <si>
    <t>- výkopy pro základy chodeckých stožárů:</t>
  </si>
  <si>
    <t>215</t>
  </si>
  <si>
    <t>- kabelová skříň Xo:</t>
  </si>
  <si>
    <t>216</t>
  </si>
  <si>
    <t>936351966</t>
  </si>
  <si>
    <t>12*(1,5*1,8*1)</t>
  </si>
  <si>
    <t xml:space="preserve">- výkopy jam pro šachty indukčních smyček: </t>
  </si>
  <si>
    <t>4*(0,6^3)</t>
  </si>
  <si>
    <t>217</t>
  </si>
  <si>
    <t>404611605</t>
  </si>
  <si>
    <t>Šachta pro smyčky s poklopem plastovým</t>
  </si>
  <si>
    <t>-170664310</t>
  </si>
  <si>
    <t xml:space="preserve">- šachty pro spojky indukčních smyček: </t>
  </si>
  <si>
    <t>218</t>
  </si>
  <si>
    <t>-  betonové základy chodeckých stožárů č. 2, 4 a 5:</t>
  </si>
  <si>
    <t>- betonové základy řadiče SSZ a kabelové skříně Xo:</t>
  </si>
  <si>
    <t>(0,8*1,5*1)*2</t>
  </si>
  <si>
    <t>-  betonový základ elektroměrového rozvaděče RE:</t>
  </si>
  <si>
    <t>- obetonování kabelového prostupu:</t>
  </si>
  <si>
    <t>0,65*0,3*5</t>
  </si>
  <si>
    <t>219</t>
  </si>
  <si>
    <t>-75238328</t>
  </si>
  <si>
    <t>- betonové základy pro výložníkové stožáry č. 1, 3, 6, 7, 8, 9 a 10:</t>
  </si>
  <si>
    <t>(1,7*1*1)*7</t>
  </si>
  <si>
    <t>220</t>
  </si>
  <si>
    <t>- hmotnost ocelové výstuže betonových základů výložníkových stožárů  č. 1, 3, 6, 7, 8, 9 a 10:</t>
  </si>
  <si>
    <t>7*0,005</t>
  </si>
  <si>
    <t>221</t>
  </si>
  <si>
    <t>1737050897</t>
  </si>
  <si>
    <t>- bourání betonových základů chodeckých stožárů:</t>
  </si>
  <si>
    <t>(0,6^3)*4</t>
  </si>
  <si>
    <t>- bourání betonových základů řadičů SSZ a kabelové skříně Xo:</t>
  </si>
  <si>
    <t>-  bourání betonového základu elektroměrového rozvaděče RE:</t>
  </si>
  <si>
    <t>222</t>
  </si>
  <si>
    <t>-214023837</t>
  </si>
  <si>
    <t>- bourání betonových základů výložníkových stožárů:</t>
  </si>
  <si>
    <t>223</t>
  </si>
  <si>
    <t>- bednění základů chodeckých stožárů č. 2, 4 a 5:</t>
  </si>
  <si>
    <t>(0,6^2)*4*3</t>
  </si>
  <si>
    <t>- bednění základů výložníkových stožárů č. 1, 3, 6, 7, 8, 9 a 10:</t>
  </si>
  <si>
    <t>(4*(1*1,7))*7</t>
  </si>
  <si>
    <t>- bednění pro betonové základy řadiče SSZ a kabelové skříně Xo:</t>
  </si>
  <si>
    <t>((2*(0,8*1)+2*(1,5*1)))*2</t>
  </si>
  <si>
    <t>- bednění pro betonový základ RE:</t>
  </si>
  <si>
    <t>2*(0,5*1)+2*(0,6*1)</t>
  </si>
  <si>
    <t>224</t>
  </si>
  <si>
    <t>225</t>
  </si>
  <si>
    <t>1688175860</t>
  </si>
  <si>
    <t>226</t>
  </si>
  <si>
    <t>8+22+32+21+14+12+21+11+9+42+11+17+16+17+18+15+75+19+31+14</t>
  </si>
  <si>
    <t>227</t>
  </si>
  <si>
    <t>460150683</t>
  </si>
  <si>
    <t>Hloubení zapažených i nezapažených kabelových rýh ručně včetně urovnání dna s přemístěním výkopku do vzdálenosti 3 m od okraje jámy nebo naložením na dopravní prostředek šířky 65 cm, hloubky 120 cm, v hornině třídy 3</t>
  </si>
  <si>
    <t>-1142467473</t>
  </si>
  <si>
    <t>228</t>
  </si>
  <si>
    <t>-694062572</t>
  </si>
  <si>
    <t>15+16+12+16+10</t>
  </si>
  <si>
    <t>- řízený kabelový prostup DN160 - odměřeno v AutoCadu:</t>
  </si>
  <si>
    <t>12+15+12+16+16+10</t>
  </si>
  <si>
    <t>- kopaný kabelový prostup DN110 - odměřeno v AutoCadu:</t>
  </si>
  <si>
    <t>229</t>
  </si>
  <si>
    <t>1446737955</t>
  </si>
  <si>
    <t>230</t>
  </si>
  <si>
    <t>2048440678</t>
  </si>
  <si>
    <t>231</t>
  </si>
  <si>
    <t>460310105</t>
  </si>
  <si>
    <t>Zemní protlaky strojně neřízený zemní protlak ( krtek) řízené horizontální vrtání v hornině tř. 1 až 4 pro protlačení PE trub, v hloubce do 6 m vnějšího průměru vrtu přes 125 do 160 mm</t>
  </si>
  <si>
    <t>-397066013</t>
  </si>
  <si>
    <t>232</t>
  </si>
  <si>
    <t>28613468</t>
  </si>
  <si>
    <t>potrubí plynovodní PE100 SDR 17 tyče 12m se signalizační vrstvou 160x9,5mm</t>
  </si>
  <si>
    <t>-1995425031</t>
  </si>
  <si>
    <t>233</t>
  </si>
  <si>
    <t>- pažení výkopů jam základů pro stožáry č. 1, 3, 6, 7, 8, 9 a 10:</t>
  </si>
  <si>
    <t>1*1,7*4*7</t>
  </si>
  <si>
    <t>- pažení výkopů jam pro protlak:</t>
  </si>
  <si>
    <t>1,5*1,8*2*12</t>
  </si>
  <si>
    <t>234</t>
  </si>
  <si>
    <t>235</t>
  </si>
  <si>
    <t>460421182</t>
  </si>
  <si>
    <t>Kabelové lože včetně podsypu, zhutnění a urovnání povrchu z písku nebo štěrkopísku tloušťky 10 cm nad kabel zakryté plastovou fólií, šířky lože přes 25 do 50 cm</t>
  </si>
  <si>
    <t>1285727564</t>
  </si>
  <si>
    <t>236</t>
  </si>
  <si>
    <t>237</t>
  </si>
  <si>
    <t>70+50+115+115+105+105+45+100+130+145+215</t>
  </si>
  <si>
    <t>238</t>
  </si>
  <si>
    <t>34571353</t>
  </si>
  <si>
    <t>trubka elektroinstalační ohebná dvouplášťová korugovaná D 61/75 mm, HDPE+LDPE</t>
  </si>
  <si>
    <t>-1139464078</t>
  </si>
  <si>
    <t>- chránička kabelů DN75 - odměřeno v AutoCadu:</t>
  </si>
  <si>
    <t>65+110+120+205+5+5+85</t>
  </si>
  <si>
    <t>239</t>
  </si>
  <si>
    <t>34571355</t>
  </si>
  <si>
    <t>trubka elektroinstalační ohebná dvouplášťová korugovaná D 94/110 mm, HDPE+LDPE</t>
  </si>
  <si>
    <t>269061322</t>
  </si>
  <si>
    <t>- chránička kabelů DN110 - odměřeno v AutoCadu:</t>
  </si>
  <si>
    <t>35+90+65+120+135+170+205</t>
  </si>
  <si>
    <t>240</t>
  </si>
  <si>
    <t>460510024</t>
  </si>
  <si>
    <t>Kabelové prostupy, kanály a multikanály kabelové prostupy z trub betonových včetně osazení, utěsnění a spárování do rýhy, bez výkopových prací s obetonováním, vnitřního průměru do 15 cm</t>
  </si>
  <si>
    <t>2108428352</t>
  </si>
  <si>
    <t>241</t>
  </si>
  <si>
    <t>28613461</t>
  </si>
  <si>
    <t>1307180253</t>
  </si>
  <si>
    <t>242</t>
  </si>
  <si>
    <t>Stožár SSZ č. 1:</t>
  </si>
  <si>
    <t>Stožár SSZ č. 3:</t>
  </si>
  <si>
    <t>Stožár SSZ č. 6:</t>
  </si>
  <si>
    <t>Stožár SSZ č. 7:</t>
  </si>
  <si>
    <t>Stožár SSZ č. 8:</t>
  </si>
  <si>
    <t>Stožár SSZ č. 9:</t>
  </si>
  <si>
    <t>Stožár SSZ č. 10:</t>
  </si>
  <si>
    <t>243</t>
  </si>
  <si>
    <t>244</t>
  </si>
  <si>
    <t>1167211133</t>
  </si>
  <si>
    <t>- vyčištění stávajících prostupů - odměřeno v AutoCadu:</t>
  </si>
  <si>
    <t>245</t>
  </si>
  <si>
    <t>246</t>
  </si>
  <si>
    <t>460560683</t>
  </si>
  <si>
    <t>Zásyp kabelových rýh ručně s uložením výkopku ve vrstvách včetně zhutnění a urovnání povrchu šířky 65 cm hloubky 120 cm, v hornině třídy 3</t>
  </si>
  <si>
    <t>1062244691</t>
  </si>
  <si>
    <t>OST</t>
  </si>
  <si>
    <t>Ostatní náklady spojené s modernizací SSZ</t>
  </si>
  <si>
    <t>247</t>
  </si>
  <si>
    <t>094002000</t>
  </si>
  <si>
    <t xml:space="preserve">Ostatní náklady související s výstavbou - Odstranění a přemístění stávajících betonových květináčů do prostor Technických služeb Opava včetně jejich vrácení po realizaci - zajišťované Technickými službami Opava s.r.o. </t>
  </si>
  <si>
    <t>-330362260</t>
  </si>
  <si>
    <t>- součinost zajišťovaná Technickými službami Opava s.r.o. - pevná čáska 20000 Kč</t>
  </si>
  <si>
    <t>PS452.1 - přechod Olbrichova – náměstí Svobody – komunikace</t>
  </si>
  <si>
    <t>1505979030</t>
  </si>
  <si>
    <t>demolice dlažby 30/30cm</t>
  </si>
  <si>
    <t>11,0</t>
  </si>
  <si>
    <t>129,0</t>
  </si>
  <si>
    <t>1618679495</t>
  </si>
  <si>
    <t>předlažba reliéfní dlažby</t>
  </si>
  <si>
    <t>9,0</t>
  </si>
  <si>
    <t>788718824</t>
  </si>
  <si>
    <t>předlažba dlažby z kostek</t>
  </si>
  <si>
    <t>113107151</t>
  </si>
  <si>
    <t>Odstranění podkladů nebo krytů strojně plochy jednotlivě přes 50 m2 do 200 m2 s přemístěním hmot na skládku na vzdálenost do 20 m nebo s naložením na dopravní prostředek z kameniva těženého, o tl. vrstvy do 100 mm</t>
  </si>
  <si>
    <t>1423200185</t>
  </si>
  <si>
    <t>140,0+9,0</t>
  </si>
  <si>
    <t>113107182</t>
  </si>
  <si>
    <t>Odstranění podkladů nebo krytů strojně plochy jednotlivě přes 50 m2 do 200 m2 s přemístěním hmot na skládku na vzdálenost do 20 m nebo s naložením na dopravní prostředek živičných, o tl. vrstvy přes 50 do 100 mm</t>
  </si>
  <si>
    <t>-1269990961</t>
  </si>
  <si>
    <t>dle TZ a situace-živičný chodník</t>
  </si>
  <si>
    <t>109,0</t>
  </si>
  <si>
    <t>1316964549</t>
  </si>
  <si>
    <t>1324082052</t>
  </si>
  <si>
    <t>1,5*0,1</t>
  </si>
  <si>
    <t>-1741615733</t>
  </si>
  <si>
    <t>0,15</t>
  </si>
  <si>
    <t>-1277946932</t>
  </si>
  <si>
    <t>-1404390639</t>
  </si>
  <si>
    <t>-590235559</t>
  </si>
  <si>
    <t>849628549</t>
  </si>
  <si>
    <t>-1892988699</t>
  </si>
  <si>
    <t>9,0*1,5</t>
  </si>
  <si>
    <t>455842610</t>
  </si>
  <si>
    <t>dle situace</t>
  </si>
  <si>
    <t>1224441844</t>
  </si>
  <si>
    <t>-1014895854</t>
  </si>
  <si>
    <t>1,5*0,025</t>
  </si>
  <si>
    <t>-104681753</t>
  </si>
  <si>
    <t>129,0+11,0+9,0</t>
  </si>
  <si>
    <t>184496991</t>
  </si>
  <si>
    <t>1,5*2</t>
  </si>
  <si>
    <t>938864912</t>
  </si>
  <si>
    <t>11,0+9,0+129,0</t>
  </si>
  <si>
    <t>2014923195</t>
  </si>
  <si>
    <t>dle TZ a situace-podsyp v místech kabelů</t>
  </si>
  <si>
    <t>73,0</t>
  </si>
  <si>
    <t>565135111</t>
  </si>
  <si>
    <t>Asfaltový beton vrstva podkladní ACP 16 (obalované kamenivo střednězrnné - OKS) s rozprostřením a zhutněním v pruhu šířky do 3 m, po zhutnění tl. 50 mm</t>
  </si>
  <si>
    <t>-636322276</t>
  </si>
  <si>
    <t>živičný chodník</t>
  </si>
  <si>
    <t>1928521612</t>
  </si>
  <si>
    <t>1212633980</t>
  </si>
  <si>
    <t>577134111</t>
  </si>
  <si>
    <t>Asfaltový beton vrstva obrusná ACO 11 (ABS) s rozprostřením a se zhutněním z nemodifikovaného asfaltu v pruhu šířky do 3 m tř. I, po zhutnění tl. 40 mm</t>
  </si>
  <si>
    <t>-201534671</t>
  </si>
  <si>
    <t>-1774407068</t>
  </si>
  <si>
    <t>předlažba z kostek-bez dodávky</t>
  </si>
  <si>
    <t>-268701993</t>
  </si>
  <si>
    <t>dlažba reliéfní s dodávkou</t>
  </si>
  <si>
    <t>-117144014</t>
  </si>
  <si>
    <t>11,0*1,01</t>
  </si>
  <si>
    <t>596811122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</si>
  <si>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přes 100 do 300 m2</t>
  </si>
  <si>
    <t>1247072186</t>
  </si>
  <si>
    <t>předlaždění dlažba 30/30 bez dodávky</t>
  </si>
  <si>
    <t>201436570</t>
  </si>
  <si>
    <t>přesun značek-bez dodávky</t>
  </si>
  <si>
    <t>2,0</t>
  </si>
  <si>
    <t>652575512</t>
  </si>
  <si>
    <t>1143493149</t>
  </si>
  <si>
    <t>1377700791</t>
  </si>
  <si>
    <t>dle TZ a situace -V7</t>
  </si>
  <si>
    <t>19,0</t>
  </si>
  <si>
    <t>948982475</t>
  </si>
  <si>
    <t>-1183623794</t>
  </si>
  <si>
    <t>1208326535</t>
  </si>
  <si>
    <t>dle TZ obrubník 50/200</t>
  </si>
  <si>
    <t>3,0</t>
  </si>
  <si>
    <t>1496503715</t>
  </si>
  <si>
    <t>3,0*2</t>
  </si>
  <si>
    <t>-295744837</t>
  </si>
  <si>
    <t>-324812124</t>
  </si>
  <si>
    <t>-1886484534</t>
  </si>
  <si>
    <t>pro osazení na sloupy</t>
  </si>
  <si>
    <t>966007113/R</t>
  </si>
  <si>
    <t>210801713</t>
  </si>
  <si>
    <t>V7</t>
  </si>
  <si>
    <t>24,0</t>
  </si>
  <si>
    <t>1275693737</t>
  </si>
  <si>
    <t>1171056591</t>
  </si>
  <si>
    <t>1718182232</t>
  </si>
  <si>
    <t>463852492</t>
  </si>
  <si>
    <t>2,805+23,98+26,82</t>
  </si>
  <si>
    <t>-1046974265</t>
  </si>
  <si>
    <t>(2,805+23,98+26,82)*9</t>
  </si>
  <si>
    <t>-1081204871</t>
  </si>
  <si>
    <t>537709221</t>
  </si>
  <si>
    <t>429831970</t>
  </si>
  <si>
    <t>-2028356204</t>
  </si>
  <si>
    <t>-1590017852</t>
  </si>
  <si>
    <t>PS452.2 - křižovatka Nádražní okruh – Hradecká – komunikace</t>
  </si>
  <si>
    <t>405642334</t>
  </si>
  <si>
    <t>demolice dlažby 30/30</t>
  </si>
  <si>
    <t>509,0</t>
  </si>
  <si>
    <t>předlažba 30/30</t>
  </si>
  <si>
    <t>126,0</t>
  </si>
  <si>
    <t>-1517811786</t>
  </si>
  <si>
    <t>7,0</t>
  </si>
  <si>
    <t>-255386527</t>
  </si>
  <si>
    <t>9,0+6,0</t>
  </si>
  <si>
    <t>113107211</t>
  </si>
  <si>
    <t>Odstranění podkladů nebo krytů strojně plochy jednotlivě přes 200 m2 s přemístěním hmot na skládku na vzdálenost do 20 m nebo s naložením na dopravní prostředek z kameniva těženého, o tl. vrstvy do 100 mm</t>
  </si>
  <si>
    <t>-2085290305</t>
  </si>
  <si>
    <t>635,0+7,0</t>
  </si>
  <si>
    <t>47972768</t>
  </si>
  <si>
    <t>-1845488273</t>
  </si>
  <si>
    <t>-935202126</t>
  </si>
  <si>
    <t>dle TZ a situace v místech kabelů</t>
  </si>
  <si>
    <t>81,0</t>
  </si>
  <si>
    <t>458192161</t>
  </si>
  <si>
    <t>102456325</t>
  </si>
  <si>
    <t>předlažba reliéfní dlažby bez dodávky</t>
  </si>
  <si>
    <t>22,0</t>
  </si>
  <si>
    <t>dlažba šedá s dodávkou</t>
  </si>
  <si>
    <t>12,0</t>
  </si>
  <si>
    <t>1919067488</t>
  </si>
  <si>
    <t>22,0*1,01</t>
  </si>
  <si>
    <t>59245018</t>
  </si>
  <si>
    <t>dlažba tvar obdélník betonová 200x100x60mm přírodní</t>
  </si>
  <si>
    <t>-766299115</t>
  </si>
  <si>
    <t>12,0*1,01</t>
  </si>
  <si>
    <t>1659445659</t>
  </si>
  <si>
    <t>předlažba 30/30 bez dodávky</t>
  </si>
  <si>
    <t>122,0+4,0</t>
  </si>
  <si>
    <t>596811223</t>
  </si>
  <si>
    <t>Kladení dlažby z betonových nebo kameninových dlaždic komunikací pro pěší s vyplněním spár a se smetením přebytečného materiálu na vzdálenost do 3 m s ložem z kameniva těženého tl. do 30 mm velikosti dlaždic přes 0,09 m2 do 0,25 m2, pro plochy přes 300 m2</t>
  </si>
  <si>
    <t>1021906308</t>
  </si>
  <si>
    <t>dlažba 40/40 s dodávkou</t>
  </si>
  <si>
    <t>475,0</t>
  </si>
  <si>
    <t>59245601-R</t>
  </si>
  <si>
    <t>dlažba desková betonová 400x400x50mm přírodní</t>
  </si>
  <si>
    <t>-468976422</t>
  </si>
  <si>
    <t>475,0*1,01</t>
  </si>
  <si>
    <t>-663372170</t>
  </si>
  <si>
    <t>dle TZ-přemístění značek bez dodávky</t>
  </si>
  <si>
    <t>-834235063</t>
  </si>
  <si>
    <t>1744260396</t>
  </si>
  <si>
    <t>915211112</t>
  </si>
  <si>
    <t>Vodorovné dopravní značení stříkaným plastem dělící čára šířky 125 mm souvislá bílá retroreflexní</t>
  </si>
  <si>
    <t>1712189908</t>
  </si>
  <si>
    <t>V1a</t>
  </si>
  <si>
    <t>13,0</t>
  </si>
  <si>
    <t>V2b</t>
  </si>
  <si>
    <t>147,0</t>
  </si>
  <si>
    <t>-327492474</t>
  </si>
  <si>
    <t>dle TZ a situace-V7</t>
  </si>
  <si>
    <t>42,0</t>
  </si>
  <si>
    <t>228131773</t>
  </si>
  <si>
    <t>915611111</t>
  </si>
  <si>
    <t>Předznačení pro vodorovné značení stříkané barvou nebo prováděné z nátěrových hmot liniové dělicí čáry, vodicí proužky</t>
  </si>
  <si>
    <t>-1389002151</t>
  </si>
  <si>
    <t>-1790684097</t>
  </si>
  <si>
    <t>537906716</t>
  </si>
  <si>
    <t>-1278792797</t>
  </si>
  <si>
    <t>-584481596</t>
  </si>
  <si>
    <t>51,0</t>
  </si>
  <si>
    <t>-1704532902</t>
  </si>
  <si>
    <t>122,0</t>
  </si>
  <si>
    <t>770212370</t>
  </si>
  <si>
    <t>-2024118227</t>
  </si>
  <si>
    <t>-1088198322</t>
  </si>
  <si>
    <t>129,795+115,560</t>
  </si>
  <si>
    <t>-1614658266</t>
  </si>
  <si>
    <t>(129,795+115,560)*9</t>
  </si>
  <si>
    <t>27183994</t>
  </si>
  <si>
    <t>1929342094</t>
  </si>
  <si>
    <t>129,795</t>
  </si>
  <si>
    <t>-524950986</t>
  </si>
  <si>
    <t>115,560</t>
  </si>
  <si>
    <t>1041551585</t>
  </si>
  <si>
    <t>PS452.3 - přechod Nádražní okruh – Tyršova – komunikace</t>
  </si>
  <si>
    <t>463125883</t>
  </si>
  <si>
    <t>demolice</t>
  </si>
  <si>
    <t>142,0</t>
  </si>
  <si>
    <t>-883961206</t>
  </si>
  <si>
    <t>nová dlažba kostka</t>
  </si>
  <si>
    <t>předlažba kostka</t>
  </si>
  <si>
    <t>reliéfní dlažba-předlažba</t>
  </si>
  <si>
    <t>-1360972723</t>
  </si>
  <si>
    <t>-2042901952</t>
  </si>
  <si>
    <t>-2061189453</t>
  </si>
  <si>
    <t>-2929848</t>
  </si>
  <si>
    <t>dovoz ornice z meziskládky pro ohumusování</t>
  </si>
  <si>
    <t>-1223440366</t>
  </si>
  <si>
    <t>-1426673355</t>
  </si>
  <si>
    <t>-1991606990</t>
  </si>
  <si>
    <t>1,5*0,025*1,01</t>
  </si>
  <si>
    <t>1097307310</t>
  </si>
  <si>
    <t>904543169</t>
  </si>
  <si>
    <t>-803773566</t>
  </si>
  <si>
    <t>16,0+142,0</t>
  </si>
  <si>
    <t>1632104756</t>
  </si>
  <si>
    <t>dle TZ a situace v místech uložení kabelů</t>
  </si>
  <si>
    <t>62,0</t>
  </si>
  <si>
    <t>1169289830</t>
  </si>
  <si>
    <t>chodník</t>
  </si>
  <si>
    <t>-1521659585</t>
  </si>
  <si>
    <t>1913456478</t>
  </si>
  <si>
    <t>254316775</t>
  </si>
  <si>
    <t>1705410441</t>
  </si>
  <si>
    <t>předláždění reliéfní dlažby bez dodávky</t>
  </si>
  <si>
    <t>předláždění dlažby KOST bez dodávky</t>
  </si>
  <si>
    <t>dlažba KOST  s dodávkou</t>
  </si>
  <si>
    <t>1257475090</t>
  </si>
  <si>
    <t>6,0*1,01</t>
  </si>
  <si>
    <t>592450010</t>
  </si>
  <si>
    <t>dlažba zámková tvaru I 200x165x40mm přírodní</t>
  </si>
  <si>
    <t>-1550681743</t>
  </si>
  <si>
    <t>-548323948</t>
  </si>
  <si>
    <t>předlažba 30/30-dodávka jen10%</t>
  </si>
  <si>
    <t>59248005-R</t>
  </si>
  <si>
    <t>dlažba plošná betonová chodníková 300x300x45mm přírodní</t>
  </si>
  <si>
    <t>2023973627</t>
  </si>
  <si>
    <t>15,0*1,01</t>
  </si>
  <si>
    <t>-1975150854</t>
  </si>
  <si>
    <t>dle TZ-přemístění</t>
  </si>
  <si>
    <t>700406056</t>
  </si>
  <si>
    <t>553209782</t>
  </si>
  <si>
    <t>-1913622636</t>
  </si>
  <si>
    <t>957627653</t>
  </si>
  <si>
    <t>-166812739</t>
  </si>
  <si>
    <t>569430995</t>
  </si>
  <si>
    <t>obrubník betonový 50/200</t>
  </si>
  <si>
    <t>59217037</t>
  </si>
  <si>
    <t>obrubník betonový parkový přírodní 500x50x200mm</t>
  </si>
  <si>
    <t>1752475134</t>
  </si>
  <si>
    <t>1820121592</t>
  </si>
  <si>
    <t>-1174529166</t>
  </si>
  <si>
    <t>830592139</t>
  </si>
  <si>
    <t>přemístění</t>
  </si>
  <si>
    <t>-1543496304</t>
  </si>
  <si>
    <t>1930158312</t>
  </si>
  <si>
    <t>468826792</t>
  </si>
  <si>
    <t>-1215343037</t>
  </si>
  <si>
    <t>4,895+28,980</t>
  </si>
  <si>
    <t>1787212865</t>
  </si>
  <si>
    <t>(4,895+28,980)*9</t>
  </si>
  <si>
    <t>-745953031</t>
  </si>
  <si>
    <t>-252315905</t>
  </si>
  <si>
    <t>2,295+2,600</t>
  </si>
  <si>
    <t>719875900</t>
  </si>
  <si>
    <t>28,980</t>
  </si>
  <si>
    <t>-251530594</t>
  </si>
  <si>
    <t>PS453 - SSZ Praskova – Nádražní okruh</t>
  </si>
  <si>
    <t>-80765936</t>
  </si>
  <si>
    <t>74,713*0,15</t>
  </si>
  <si>
    <t>-460887573</t>
  </si>
  <si>
    <t>74,713</t>
  </si>
  <si>
    <t>-2071405488</t>
  </si>
  <si>
    <t>1273835659</t>
  </si>
  <si>
    <t>-498012340</t>
  </si>
  <si>
    <t>74,713/50</t>
  </si>
  <si>
    <t>-1138621673</t>
  </si>
  <si>
    <t>1706644939</t>
  </si>
  <si>
    <t>-1250283859</t>
  </si>
  <si>
    <t>1107734827</t>
  </si>
  <si>
    <t>1969348495</t>
  </si>
  <si>
    <t>-446970124</t>
  </si>
  <si>
    <t>8593817</t>
  </si>
  <si>
    <t>-1917627433</t>
  </si>
  <si>
    <t>74,713*0,001*8</t>
  </si>
  <si>
    <t>180457313</t>
  </si>
  <si>
    <t>1772183511</t>
  </si>
  <si>
    <t>166125169</t>
  </si>
  <si>
    <t>74,713*0,001*8*9</t>
  </si>
  <si>
    <t>205*0,35*0,2</t>
  </si>
  <si>
    <t>55*0,5*0,2</t>
  </si>
  <si>
    <t>- uložení přebytečné zeminy z výkopu pro betonový základ kabelové skříně Xo:</t>
  </si>
  <si>
    <t>(0,8*1,5*1)*1</t>
  </si>
  <si>
    <t>(1,7*1,0*1,0)*5</t>
  </si>
  <si>
    <t>205*0,35*0,2*1,7</t>
  </si>
  <si>
    <t>55*0,5*0,2*1,7</t>
  </si>
  <si>
    <t>(0,8*1,5*1)*1*1,7</t>
  </si>
  <si>
    <t>(1,7*1,0*1,0)*5*1,7</t>
  </si>
  <si>
    <t>-431056902</t>
  </si>
  <si>
    <t>- podklad pro obnovu chodníku (zbývající konstrukční vrstvy jsou obsaženy v PS453.1) - odměřeno v AutoCadu:</t>
  </si>
  <si>
    <t>(15+8+23+1+21+5+1+3+6+22+2+3+2+2+15+11+3+5+1+5+5+22+24)*1</t>
  </si>
  <si>
    <t>- demontáž stávající DZ P 2 ze SSZ č. 1:</t>
  </si>
  <si>
    <t>- demontáž stávající DZ P 4 ze SSZ č. 3:</t>
  </si>
  <si>
    <t>- demontáž stávající DZ P 2 ze SSZ č. 5:</t>
  </si>
  <si>
    <t>- demontáž stávající DZ P 4 ze SSZ č. 7:</t>
  </si>
  <si>
    <t>- demontáž stávající DZ P 4 ze SSZ č. 9:</t>
  </si>
  <si>
    <t>- montáž stávající DZ P 2 ze SSZ č. 1:</t>
  </si>
  <si>
    <t>- montáž stávající DZ P 4 ze SSZ č. 3:</t>
  </si>
  <si>
    <t>- montáž stávající DZ P 2 ze SSZ č. 5:</t>
  </si>
  <si>
    <t>- montáž stávající DZ P 4 ze SSZ č. 7:</t>
  </si>
  <si>
    <t>590829470</t>
  </si>
  <si>
    <t>- montáž stávající DZ P 4 na stožár SSZ č. 9:</t>
  </si>
  <si>
    <t>1180244395</t>
  </si>
  <si>
    <t>- montáž stávající DZ P 4 na stožár SSZ č. 9 - délku nástavce pro DZ upravit podle potřeby:</t>
  </si>
  <si>
    <t>-1714647219</t>
  </si>
  <si>
    <t>-133402068</t>
  </si>
  <si>
    <t>232411517</t>
  </si>
  <si>
    <t>1983034137</t>
  </si>
  <si>
    <t>723861249</t>
  </si>
  <si>
    <t>(10+14+9+12+13+16+12+9+16+11+13+16+17+16+16)*3</t>
  </si>
  <si>
    <t>205*0,35*0,2*1,7*9</t>
  </si>
  <si>
    <t>- uložení přebytečné zeminy z výkopu 50 x 80 - příplatek za dalších 9 km:</t>
  </si>
  <si>
    <t>55*0,5*0,2*1,7*9</t>
  </si>
  <si>
    <t>- uložení přebytečné zeminy z výkopu pro betonový základ kabelové skříně Xo - příplatek za dalších 9 km:</t>
  </si>
  <si>
    <t>(0,8*1,5*1)*1*1,7*9</t>
  </si>
  <si>
    <t>- uložení přebytečné zeminy z výkopu pro betonový základ elektroměrového rozvaděče RE - příplatek za dalších 9 km::</t>
  </si>
  <si>
    <t>(1,7*1,0*1,0)*5*1,7*9</t>
  </si>
  <si>
    <t>- suť z rozbouraného betonového základu elektroměrového rozvaděče RE a kabelové skříně Xo:</t>
  </si>
  <si>
    <t>0,5*0,6*1*1,7*2</t>
  </si>
  <si>
    <t>- suť z rozbouraného betonového základu elektroměrového rozvaděče RE a kabelové skříně Xo - příplatek za dalších 9 km:</t>
  </si>
  <si>
    <t>0,5*0,6*1*1,7*2*9</t>
  </si>
  <si>
    <t>6*2*3</t>
  </si>
  <si>
    <t>8+6+1+21+1+15+24+5+3+15+2+15+11+18+1+2+3+8+5+1+5</t>
  </si>
  <si>
    <t>(8+6+1+21+1+15+24+5+3+15+2+15+11+18+1+2+3+8+5+1+5)/2,5</t>
  </si>
  <si>
    <t>10*0,5</t>
  </si>
  <si>
    <t>11+20+10+14+18+24+15+10+24+12+18+24+26+24+25</t>
  </si>
  <si>
    <t>(11+20+10+14+18+24+15+10+24+12+18+24+26+24+25)*1,05</t>
  </si>
  <si>
    <t>125+65+70+110</t>
  </si>
  <si>
    <t>-735100476</t>
  </si>
  <si>
    <t>(125+65+70+110)*1,05</t>
  </si>
  <si>
    <t>5+10</t>
  </si>
  <si>
    <t>(5+10)*1,05</t>
  </si>
  <si>
    <t>5*5+2*15</t>
  </si>
  <si>
    <t>3*5</t>
  </si>
  <si>
    <t>4*5+2*15</t>
  </si>
  <si>
    <t>6*5+1*15</t>
  </si>
  <si>
    <t>4*5*1,05</t>
  </si>
  <si>
    <t>(5*5+2*15)*1,05</t>
  </si>
  <si>
    <t>3*5*1,05</t>
  </si>
  <si>
    <t>(4*5+2*15)*1,05</t>
  </si>
  <si>
    <t>(6*5+1*15)*1,05</t>
  </si>
  <si>
    <t>1*5+3*15</t>
  </si>
  <si>
    <t>(1*5+3*15)*1,05</t>
  </si>
  <si>
    <t>45+55+100+10</t>
  </si>
  <si>
    <t>35*1,05</t>
  </si>
  <si>
    <t>60+10+30+45+45+45+10+40</t>
  </si>
  <si>
    <t>70+70+115+100+110</t>
  </si>
  <si>
    <t>(70+70+115+100+110)*1,05</t>
  </si>
  <si>
    <t>115+55+60+100</t>
  </si>
  <si>
    <t>(115+55+60+100)*1,05</t>
  </si>
  <si>
    <t>105+75+130+50+20+20+70+90+105+105+105+120+120+135+135</t>
  </si>
  <si>
    <t>135+110+105+115+80+75+70+80+80+105+90+125+125+115+120</t>
  </si>
  <si>
    <t>(135+110+105+115+80+75+70+80+80+105+90+125+125+115+120)*1,05</t>
  </si>
  <si>
    <t>10*2+15*2+2*2+1</t>
  </si>
  <si>
    <t>8*2+1</t>
  </si>
  <si>
    <t>27*2+1</t>
  </si>
  <si>
    <t>4*2+4*2+1</t>
  </si>
  <si>
    <t>2*2+1+1</t>
  </si>
  <si>
    <t>1*24+5*30+4*40</t>
  </si>
  <si>
    <t>2*4+5*3</t>
  </si>
  <si>
    <t>10+1+1+1</t>
  </si>
  <si>
    <t>-818839818</t>
  </si>
  <si>
    <t>(115+55+60+100)*0,001</t>
  </si>
  <si>
    <t>- kabel protáhnout trubkou HDPE 32/27</t>
  </si>
  <si>
    <t>- kabel protáhnout trubkou HDPE 32/27 - včetně prořezu 5%:</t>
  </si>
  <si>
    <t>10*5+8*7</t>
  </si>
  <si>
    <t>8*5+2*7</t>
  </si>
  <si>
    <t>14*5+6*7</t>
  </si>
  <si>
    <t>6*5+2*7</t>
  </si>
  <si>
    <t>12*5+6*7</t>
  </si>
  <si>
    <t>10*5+2*7</t>
  </si>
  <si>
    <t>15*2</t>
  </si>
  <si>
    <t>15*2*0,1</t>
  </si>
  <si>
    <t>5*2*0,1</t>
  </si>
  <si>
    <t>(10+8)*2</t>
  </si>
  <si>
    <t>(8+2)*2</t>
  </si>
  <si>
    <t>(14+6)*2</t>
  </si>
  <si>
    <t>(6+2)*2</t>
  </si>
  <si>
    <t>(12+6)*2</t>
  </si>
  <si>
    <t>(10+2)*2</t>
  </si>
  <si>
    <t>404611035</t>
  </si>
  <si>
    <t>Chodecký výšky 3,8 m (pro kabel NYY-J 30x1,5)</t>
  </si>
  <si>
    <t>905255892</t>
  </si>
  <si>
    <t>220960004-D</t>
  </si>
  <si>
    <t>Demontáž stožáru nebo sloupku včetně postavení stožáru, usazení nebo zabetonování základu, zatažení kabelu do stožáru, připojení kabelu, připojení uzemnění sloupku ručního řízení</t>
  </si>
  <si>
    <t>-730357759</t>
  </si>
  <si>
    <t>404611080</t>
  </si>
  <si>
    <t>Stožár výložníkový s výložníkem déllky 5,5 m (pro dvě návěstidla)</t>
  </si>
  <si>
    <t>1192762849</t>
  </si>
  <si>
    <t>404611097</t>
  </si>
  <si>
    <t>Stožár výložníkový zvýšený o 1 m s výložníkem déllky 6,5 m (pro dvě návěstidla)</t>
  </si>
  <si>
    <t>1547190033</t>
  </si>
  <si>
    <t>404611139</t>
  </si>
  <si>
    <t>Stožár výložníkový zvýšený o 1 m s výložníkem déllky 9,5 m (pro dvě návěstidla)</t>
  </si>
  <si>
    <t>-1535010946</t>
  </si>
  <si>
    <t>220960032-D</t>
  </si>
  <si>
    <t>Demontáž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výložník</t>
  </si>
  <si>
    <t>1506481705</t>
  </si>
  <si>
    <t>220960032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</si>
  <si>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výložník</t>
  </si>
  <si>
    <t>-646480195</t>
  </si>
  <si>
    <t>680857862</t>
  </si>
  <si>
    <t>3+2</t>
  </si>
  <si>
    <t>4+1</t>
  </si>
  <si>
    <t>404611009</t>
  </si>
  <si>
    <t>Symbol šipka plná (rovně a vpravo)</t>
  </si>
  <si>
    <t>-340984055</t>
  </si>
  <si>
    <t>1397160223</t>
  </si>
  <si>
    <t>404611013</t>
  </si>
  <si>
    <t>Symbol šipka obrysová</t>
  </si>
  <si>
    <t>94319003</t>
  </si>
  <si>
    <t>404611015</t>
  </si>
  <si>
    <t>Symbol šipka obrysová (rovně a vpravo)</t>
  </si>
  <si>
    <t>2119858296</t>
  </si>
  <si>
    <t>404611004</t>
  </si>
  <si>
    <t>Symbol kolo</t>
  </si>
  <si>
    <t>2123861218</t>
  </si>
  <si>
    <t>404611166</t>
  </si>
  <si>
    <t>Vyložení typ 3x200 délky 500mm komplet</t>
  </si>
  <si>
    <t>288549844</t>
  </si>
  <si>
    <t>5*(2*3,14*0,1)</t>
  </si>
  <si>
    <t>5/100</t>
  </si>
  <si>
    <t>953582459</t>
  </si>
  <si>
    <t>-607027145</t>
  </si>
  <si>
    <t>-717303355</t>
  </si>
  <si>
    <t>941472578</t>
  </si>
  <si>
    <t>220960173-D</t>
  </si>
  <si>
    <t>Demontáž skříňky ručního řízení včetně naměření, označení a vyvrtání otvorů pro připevnění skříňky a kabelu, vyříznutí závitů, montáže skříňky a protažení kabelu, zapojení kabelu na svorkovnici, zhotovení kabelové formy, vyzkoušení funkce na stožár</t>
  </si>
  <si>
    <t>-1617048897</t>
  </si>
  <si>
    <t>306882845</t>
  </si>
  <si>
    <t>- skupiny VE, VB, VF, VC, ZVC2, VG, VD a VH:</t>
  </si>
  <si>
    <t>- skupiny PA, ZPA, VJ, ZVJ, PB, ZPB, ZVC1, PC, ZPC, VL, ZVL, PD, CD, VI, PI a CI:</t>
  </si>
  <si>
    <t>- skupiny VC, ZVC2, VG, VD, VH, PA, ZPA, VJ, ZVJ, PB, ZPB, ZVC1, PC, ZPC, VL, ZVL, PD, CD, VI, PI a CI:</t>
  </si>
  <si>
    <t>- skupiny VE, VB, VF, VC, ZVC2, VG, VD, VH, PA, ZPA, VJ, ZVJ, PB, ZPB, ZVC1, PC, ZPC, VL, ZVL, PD, CD, VI, PI a CI:</t>
  </si>
  <si>
    <t>- skupiny ZVC2, VG, VD, VH, PA, ZPA, VJ, ZVJ, PB, ZPB, ZVC1, PC, ZPC, VL, ZVL, PD, CD, VI, PI a CI:</t>
  </si>
  <si>
    <t xml:space="preserve">Montáž kabelové skříně se soklem </t>
  </si>
  <si>
    <t>8+1</t>
  </si>
  <si>
    <t>-2041589954</t>
  </si>
  <si>
    <t>345732007-R</t>
  </si>
  <si>
    <t>Průmyslový switch s x SFP port (řadič)</t>
  </si>
  <si>
    <t>1732325075</t>
  </si>
  <si>
    <t>205*0,001</t>
  </si>
  <si>
    <t>94*0,001</t>
  </si>
  <si>
    <t>59*0,001</t>
  </si>
  <si>
    <t>8*(1,5*1,8*1)</t>
  </si>
  <si>
    <t>13*(0,6^3)</t>
  </si>
  <si>
    <t>-  betonové základy chodeckých stožárů č. 2, 4, 9 a 10:</t>
  </si>
  <si>
    <t>-2042075</t>
  </si>
  <si>
    <t>- betonové základy pro výložníkové stožáry č. 1, 5, 6, 7 a 8:</t>
  </si>
  <si>
    <t>(1,7*1*1)*5</t>
  </si>
  <si>
    <t>- betonový základ pro výložníkový stožár č. 3:</t>
  </si>
  <si>
    <t>- hmotnost ocelové výstuže betonových základů výložníkových stožárů  č. 1, 3, 5, 6, 7 a 8:</t>
  </si>
  <si>
    <t>6*0,005</t>
  </si>
  <si>
    <t>-  bourání betonového základu elektroměrového rozvaděče RE a kabelové skříně Xo:</t>
  </si>
  <si>
    <t>0,5*0,6*1*2</t>
  </si>
  <si>
    <t>- bednění základů chodeckých stožárů č. 2, 4, 9 a 10:</t>
  </si>
  <si>
    <t>(0,6^2)*4*4</t>
  </si>
  <si>
    <t>- bednění základů výložníkových stožárů č. 1, 5, 6, 7 a 8:</t>
  </si>
  <si>
    <t>(4*(1*1,7))*5</t>
  </si>
  <si>
    <t>- bednění základu výložníkového stožáru č. 3:</t>
  </si>
  <si>
    <t>(4*(1,3*1,7))*1</t>
  </si>
  <si>
    <t>- bednění pro betonový základ kabelové skříně Xo:</t>
  </si>
  <si>
    <t>((2*(0,8*1)+2*(1,5*1)))*1</t>
  </si>
  <si>
    <t>15+8+23+1+21+5+1+3+6+22+2+3+2+2+15+11+3+5+1+5+5+22+24</t>
  </si>
  <si>
    <t>44532988</t>
  </si>
  <si>
    <t>8+2+2+2+12+2+6+21</t>
  </si>
  <si>
    <t>2*19+1*9+1*15+2*16</t>
  </si>
  <si>
    <t>15+9+19+16</t>
  </si>
  <si>
    <t>- pažení výkopů jam základů pro stožáry č. 1, 5, 6, 7 a 8:</t>
  </si>
  <si>
    <t>1*1,7*4*5</t>
  </si>
  <si>
    <t>- pažení výkopů jam základu pro stožár č. 3:</t>
  </si>
  <si>
    <t>1,3*1,7*4*1</t>
  </si>
  <si>
    <t>1,5*1,8*2*8</t>
  </si>
  <si>
    <t>148171369</t>
  </si>
  <si>
    <t>15+125+65+70+110+55</t>
  </si>
  <si>
    <t>702246177</t>
  </si>
  <si>
    <t>35+70+70+115+100+110+115+55+60+100</t>
  </si>
  <si>
    <t>248</t>
  </si>
  <si>
    <t>Stožár SSZ č. 5:</t>
  </si>
  <si>
    <t>249</t>
  </si>
  <si>
    <t>250</t>
  </si>
  <si>
    <t>1616739834</t>
  </si>
  <si>
    <t>251</t>
  </si>
  <si>
    <t>252</t>
  </si>
  <si>
    <t>-1783328317</t>
  </si>
  <si>
    <t>PS 453.1 - Nádražní okruh – Praskova – komunikace</t>
  </si>
  <si>
    <t>-1292030574</t>
  </si>
  <si>
    <t>dlažba 40/40-předlažba</t>
  </si>
  <si>
    <t>305,0</t>
  </si>
  <si>
    <t>1894989802</t>
  </si>
  <si>
    <t>18,0</t>
  </si>
  <si>
    <t>113107152</t>
  </si>
  <si>
    <t>Odstranění podkladů nebo krytů strojně plochy jednotlivě přes 50 m2 do 200 m2 s přemístěním hmot na skládku na vzdálenost do 20 m nebo s naložením na dopravní prostředek z kameniva těženého, o tl. vrstvy přes 100 do 200 mm</t>
  </si>
  <si>
    <t>-1373916486</t>
  </si>
  <si>
    <t>52,0+7,0</t>
  </si>
  <si>
    <t>113107176</t>
  </si>
  <si>
    <t>Odstranění podkladů nebo krytů strojně plochy jednotlivě přes 50 m2 do 200 m2 s přemístěním hmot na skládku na vzdálenost do 20 m nebo s naložením na dopravní prostředek z betonu vyztuženého sítěmi, o tl. vrstvy přes 100 do 150 mm</t>
  </si>
  <si>
    <t>-2104553968</t>
  </si>
  <si>
    <t>-505098554</t>
  </si>
  <si>
    <t>dle TZ-ostrůvky</t>
  </si>
  <si>
    <t>52,0</t>
  </si>
  <si>
    <t>-719532001</t>
  </si>
  <si>
    <t>305,0+18,0</t>
  </si>
  <si>
    <t>113154112</t>
  </si>
  <si>
    <t>Frézování živičného podkladu nebo krytu s naložením na dopravní prostředek plochy do 500 m2 bez překážek v trase pruhu šířky do 0,5 m, tloušťky vrstvy 40 mm</t>
  </si>
  <si>
    <t>177707522</t>
  </si>
  <si>
    <t>-571760965</t>
  </si>
  <si>
    <t>KS3</t>
  </si>
  <si>
    <t>36,0</t>
  </si>
  <si>
    <t>1869087427</t>
  </si>
  <si>
    <t>jednořádek</t>
  </si>
  <si>
    <t>1427814440</t>
  </si>
  <si>
    <t>-1405961971</t>
  </si>
  <si>
    <t>3,0*0,1</t>
  </si>
  <si>
    <t>1223232295</t>
  </si>
  <si>
    <t>0,3</t>
  </si>
  <si>
    <t>-1622173671</t>
  </si>
  <si>
    <t>-340572206</t>
  </si>
  <si>
    <t>-345383225</t>
  </si>
  <si>
    <t>1771158425</t>
  </si>
  <si>
    <t>165649361</t>
  </si>
  <si>
    <t>6,0*1,5</t>
  </si>
  <si>
    <t>937019319</t>
  </si>
  <si>
    <t>1716403392</t>
  </si>
  <si>
    <t>-1042119538</t>
  </si>
  <si>
    <t>3,0*0,025</t>
  </si>
  <si>
    <t>-423951601</t>
  </si>
  <si>
    <t>-1754668077</t>
  </si>
  <si>
    <t>-230937268</t>
  </si>
  <si>
    <t>132,0+315,0</t>
  </si>
  <si>
    <t>-433453218</t>
  </si>
  <si>
    <t>111,0+16,0+36,0+62,0+10,0</t>
  </si>
  <si>
    <t>238613541</t>
  </si>
  <si>
    <t>705476500</t>
  </si>
  <si>
    <t>(18,0+5,0)</t>
  </si>
  <si>
    <t>-1422639003</t>
  </si>
  <si>
    <t>-758436396</t>
  </si>
  <si>
    <t>-612995031</t>
  </si>
  <si>
    <t>reliéfní dlažba šedá s dodávkou</t>
  </si>
  <si>
    <t>nová dlažba šedá s dodávkou</t>
  </si>
  <si>
    <t xml:space="preserve">36,0 </t>
  </si>
  <si>
    <t>nová zelená dlažba s dodávkou</t>
  </si>
  <si>
    <t>16,0</t>
  </si>
  <si>
    <t>191801840</t>
  </si>
  <si>
    <t>červená</t>
  </si>
  <si>
    <t>62,0*1,01</t>
  </si>
  <si>
    <t>1944700778</t>
  </si>
  <si>
    <t>šedá</t>
  </si>
  <si>
    <t>36,0*1,01</t>
  </si>
  <si>
    <t>59245012</t>
  </si>
  <si>
    <t>dlažba zámková tvaru I 200x165x60mm barevná</t>
  </si>
  <si>
    <t>1475244253</t>
  </si>
  <si>
    <t>zelená</t>
  </si>
  <si>
    <t>16,0*1,01</t>
  </si>
  <si>
    <t>1239277178</t>
  </si>
  <si>
    <t>-1597096063</t>
  </si>
  <si>
    <t>dlažba  40/40</t>
  </si>
  <si>
    <t>10,0*1,01</t>
  </si>
  <si>
    <t>-1803354513</t>
  </si>
  <si>
    <t>P2</t>
  </si>
  <si>
    <t>posun</t>
  </si>
  <si>
    <t>40445611</t>
  </si>
  <si>
    <t>značky upravující přednost P2, P3, P8 500mm</t>
  </si>
  <si>
    <t>-315673805</t>
  </si>
  <si>
    <t>-711599859</t>
  </si>
  <si>
    <t>-223129594</t>
  </si>
  <si>
    <t>-45010332</t>
  </si>
  <si>
    <t>-458657518</t>
  </si>
  <si>
    <t>-939084236</t>
  </si>
  <si>
    <t>40445271</t>
  </si>
  <si>
    <t>fólie retroreflexní na sloupek 100x100mm</t>
  </si>
  <si>
    <t>71205934</t>
  </si>
  <si>
    <t>-248595683</t>
  </si>
  <si>
    <t>-890975803</t>
  </si>
  <si>
    <t>dle TZ a situace V7</t>
  </si>
  <si>
    <t>78,0</t>
  </si>
  <si>
    <t>2112427714</t>
  </si>
  <si>
    <t>50,0</t>
  </si>
  <si>
    <t>-1536331802</t>
  </si>
  <si>
    <t>-985578005</t>
  </si>
  <si>
    <t>jednořádek bez dodávky</t>
  </si>
  <si>
    <t>-2136605411</t>
  </si>
  <si>
    <t>betonový 10/25</t>
  </si>
  <si>
    <t xml:space="preserve"> betonový 50/200</t>
  </si>
  <si>
    <t>1121897017</t>
  </si>
  <si>
    <t>6,0*2</t>
  </si>
  <si>
    <t>59217017</t>
  </si>
  <si>
    <t>obrubník betonový chodníkový 1000x100x250mm</t>
  </si>
  <si>
    <t>245514049</t>
  </si>
  <si>
    <t>916241113</t>
  </si>
  <si>
    <t>Osazení obrubníku kamenného se zřízením lože, s vyplněním a zatřením spár cementovou maltou ležatého s boční opěrou z betonu prostého, do lože z betonu prostého</t>
  </si>
  <si>
    <t>-330655254</t>
  </si>
  <si>
    <t>OP3</t>
  </si>
  <si>
    <t>583803340</t>
  </si>
  <si>
    <t>obrubník kamenný žulový přímý 250x200mm</t>
  </si>
  <si>
    <t>500257474</t>
  </si>
  <si>
    <t>1293585243</t>
  </si>
  <si>
    <t>obrubník OP4</t>
  </si>
  <si>
    <t>20,0</t>
  </si>
  <si>
    <t>58380005</t>
  </si>
  <si>
    <t>obrubník kamenný žulový přímý 200x250mm</t>
  </si>
  <si>
    <t>13254671</t>
  </si>
  <si>
    <t>846669339</t>
  </si>
  <si>
    <t>20,0+36,0</t>
  </si>
  <si>
    <t>1927482139</t>
  </si>
  <si>
    <t>-783810686</t>
  </si>
  <si>
    <t>-1467435205</t>
  </si>
  <si>
    <t>posun na nový sloupek</t>
  </si>
  <si>
    <t>posun na stožár</t>
  </si>
  <si>
    <t>-219324524</t>
  </si>
  <si>
    <t>-1054373657</t>
  </si>
  <si>
    <t>-109029817</t>
  </si>
  <si>
    <t>-1404991734</t>
  </si>
  <si>
    <t>255465231</t>
  </si>
  <si>
    <t>0,1*0,1*4*36,0</t>
  </si>
  <si>
    <t>804297803</t>
  </si>
  <si>
    <t>19,47+14,834+75,84</t>
  </si>
  <si>
    <t>2032843707</t>
  </si>
  <si>
    <t>(19,47+14,834+75,84)*9</t>
  </si>
  <si>
    <t>-1824919918</t>
  </si>
  <si>
    <t>-420286371</t>
  </si>
  <si>
    <t>19,470</t>
  </si>
  <si>
    <t>481206678</t>
  </si>
  <si>
    <t>12,980+1,854</t>
  </si>
  <si>
    <t>-237215615</t>
  </si>
  <si>
    <t>58,140+12,980+4,720</t>
  </si>
  <si>
    <t>358841731</t>
  </si>
  <si>
    <t>PS454 - SSZ Komenského – Nádražní okruh</t>
  </si>
  <si>
    <t>551439317</t>
  </si>
  <si>
    <t>45,555*0,15</t>
  </si>
  <si>
    <t>588501843</t>
  </si>
  <si>
    <t>45,555</t>
  </si>
  <si>
    <t>198860243</t>
  </si>
  <si>
    <t>-699774067</t>
  </si>
  <si>
    <t>2095099704</t>
  </si>
  <si>
    <t>45,555/50</t>
  </si>
  <si>
    <t>1217979436</t>
  </si>
  <si>
    <t>1207177987</t>
  </si>
  <si>
    <t>866374141</t>
  </si>
  <si>
    <t>452672827</t>
  </si>
  <si>
    <t>1554029773</t>
  </si>
  <si>
    <t>-1879566810</t>
  </si>
  <si>
    <t>-1580694837</t>
  </si>
  <si>
    <t>1642985884</t>
  </si>
  <si>
    <t>45,555*0,001*8</t>
  </si>
  <si>
    <t>1473641406</t>
  </si>
  <si>
    <t>-485679448</t>
  </si>
  <si>
    <t>1897212314</t>
  </si>
  <si>
    <t>45,555*0,001*8*9</t>
  </si>
  <si>
    <t>190*0,35*0,2</t>
  </si>
  <si>
    <t>30*0,5*0,2</t>
  </si>
  <si>
    <t>- uložení přebytečné zeminy z výkopu pro betonové základy řadiče a kabelové skříně Xo:</t>
  </si>
  <si>
    <t>(1,7*1,0*1,0)*4</t>
  </si>
  <si>
    <t>(0,6^3)*5</t>
  </si>
  <si>
    <t>190*0,35*0,2*1,7</t>
  </si>
  <si>
    <t>30*0,5*0,2*1,7</t>
  </si>
  <si>
    <t>(0,8*1,5*1)*2*1,7</t>
  </si>
  <si>
    <t>(1,7*1,0*1,0)*4*1,7</t>
  </si>
  <si>
    <t>(0,6^3)*5*1,7</t>
  </si>
  <si>
    <t>-1028154151</t>
  </si>
  <si>
    <t>- podklad pro obnovu chodníku (zbývající konstrukční vrstvy jsou obsaženy v PS454.1) - odměřeno v AutoCadu:</t>
  </si>
  <si>
    <t>(2+3+12+5+28+26+10+11+4+38+4+17+3+2+6+9+2+2+6)*1</t>
  </si>
  <si>
    <t>-2001905227</t>
  </si>
  <si>
    <t>- podklad pro obnovu pojížděného chodníku (zbývající konstrukční vrstvy jsou obsaženy v  PS454.1) - odměřeno v AutoCadu:</t>
  </si>
  <si>
    <t>-1853952844</t>
  </si>
  <si>
    <t>- demontáž stávajících DZ P 2 a E 2b na sloupku - přesun na stožár SSZ č. 1:</t>
  </si>
  <si>
    <t>- demontáž stávajících DZ P 2 a E 2b ze stožáru SSZ č. 3:</t>
  </si>
  <si>
    <t>- demontáž stávajících DZ P 4 a E 2b na stožáru VO - přesun na stožár SSZ č. 6:</t>
  </si>
  <si>
    <t>- demontáž stávající DZ P 6 ze stožáru SSZ č. 8:</t>
  </si>
  <si>
    <t>- montáž stávajících DZ P 2 a E 2b na stožár SSZ č. 1:</t>
  </si>
  <si>
    <t>- montáž stávajících DZ P 2 a E 2b na stožár SSZ č. 3:</t>
  </si>
  <si>
    <t>- montáž stávajících DZ P 4 a E 2b na stožár SSZ č. 6:</t>
  </si>
  <si>
    <t>- montáž stávající DZ P 6 na stožár SSZ č. 8:</t>
  </si>
  <si>
    <t>(1+1)*2</t>
  </si>
  <si>
    <t>(1+1)*2*(2*3,14*0,1)</t>
  </si>
  <si>
    <t>(1+1)*2/100</t>
  </si>
  <si>
    <t>(12+9+12+12+10+12)*3</t>
  </si>
  <si>
    <t>190*0,35*0,2*1,7*9</t>
  </si>
  <si>
    <t>30*0,5*0,2*1,7*9</t>
  </si>
  <si>
    <t>- uložení přebytečné zeminy z výkopu pro betonové základy řadiče a kabelové skříně Xo - příplatek za dalších 9 km:</t>
  </si>
  <si>
    <t>(0,8*1,5*1)*2*1,7*9</t>
  </si>
  <si>
    <t>(1,7*1,0*1,0)*4*1,7*9</t>
  </si>
  <si>
    <t>(0,6^3)*5*1,7*9</t>
  </si>
  <si>
    <t>(0,6^3)*7*1,7</t>
  </si>
  <si>
    <t>- suť z rozbouraných betonových základů řadiče SSZ a kabelové skříně Xo:</t>
  </si>
  <si>
    <t>(1,7*1,0*1,0)*2*1,7</t>
  </si>
  <si>
    <t>(0,6^3)*7*1,7*9</t>
  </si>
  <si>
    <t>- suť z rozbouraných betonových základů řadiče SSZ a kabelové skříně Xo - příplatek za dalších 9 km:</t>
  </si>
  <si>
    <t>(1,7*1,0*1,0)*2*1,7*9</t>
  </si>
  <si>
    <t>5*2*3</t>
  </si>
  <si>
    <t>- montáž nožových pojistek 16 A a 25 A v rozvaděči RVO -7:</t>
  </si>
  <si>
    <t>35825222</t>
  </si>
  <si>
    <t>pojistka nožová 16A nízkoztrátová 1.70 W, provedení normální, charakteristika gG</t>
  </si>
  <si>
    <t>1092262970</t>
  </si>
  <si>
    <t>- montáž nožových pojistek 16 A v rozvaděči RVO -7:</t>
  </si>
  <si>
    <t>35825226</t>
  </si>
  <si>
    <t>pojistka nožová 25A nízkoztrátová 2.70 W, provedení normální, charakteristika gG</t>
  </si>
  <si>
    <t>-1082916368</t>
  </si>
  <si>
    <t>- montáž nožových pojistek 25 A v rozvaděči RVO -7:</t>
  </si>
  <si>
    <t>5+1+28+14+11+8+38+4+12+3+2+6+9+3+2+1+2+6+15</t>
  </si>
  <si>
    <t>(5+1+28+14+11+8+38+4+12+3+2+6+9+3+2+1+2+6+15)/2,5</t>
  </si>
  <si>
    <t>9*0,5</t>
  </si>
  <si>
    <t>14+11+14+13+12+16</t>
  </si>
  <si>
    <t>(14+11+14+13+12+16)*1,05</t>
  </si>
  <si>
    <t>95+55+50+105</t>
  </si>
  <si>
    <t>(95+55+50+105)*1,05</t>
  </si>
  <si>
    <t>15*1,05</t>
  </si>
  <si>
    <t>40+40</t>
  </si>
  <si>
    <t>(40+40)*1,05</t>
  </si>
  <si>
    <t>2*5+1*15</t>
  </si>
  <si>
    <t>(2*5+1*15)*1,05</t>
  </si>
  <si>
    <t>210813061-D</t>
  </si>
  <si>
    <t>Demontáž izolovaných kabelů měděných do 1 kV bez ukončení plných a kulatých (CYKY, CHKE-R,...) uložených pevně počtu a průřezu žil 5x1,5 až 2,5 mm2</t>
  </si>
  <si>
    <t>1937250910</t>
  </si>
  <si>
    <t>1466891417</t>
  </si>
  <si>
    <t>869753397</t>
  </si>
  <si>
    <t>15+20+15+30+30+20</t>
  </si>
  <si>
    <t>- pokládka kabelů NYY-J 24x1,5:</t>
  </si>
  <si>
    <t>20+105</t>
  </si>
  <si>
    <t>(20+105)*1,05</t>
  </si>
  <si>
    <t>60+25+10</t>
  </si>
  <si>
    <t>- pokládka kabelů NYY-J 30x1,5:</t>
  </si>
  <si>
    <t>85+70+40+60+95</t>
  </si>
  <si>
    <t>(85+70+40+60+95)*1,05</t>
  </si>
  <si>
    <t>- pokládka kabelů NYY-J 40x1,5:</t>
  </si>
  <si>
    <t>90+125+55+55+80+35+75+90</t>
  </si>
  <si>
    <t>110+120+65+90+60+100</t>
  </si>
  <si>
    <t>(110+120+65+90+60+100)*1,05</t>
  </si>
  <si>
    <t>9*2+6*2+3*2+1</t>
  </si>
  <si>
    <t>5*2+4*2+1</t>
  </si>
  <si>
    <t>- zatažení napájecích kabelů do RVO - 7:</t>
  </si>
  <si>
    <t>15*2+1</t>
  </si>
  <si>
    <t>1*7+2*24+5*30+1*40</t>
  </si>
  <si>
    <t>2*4+4*3</t>
  </si>
  <si>
    <t>- montáž zkušební svorky na stožárech SSZ, řadiči a kabelové skříni Xo:</t>
  </si>
  <si>
    <t>9+1+1</t>
  </si>
  <si>
    <t>85+45+40+95</t>
  </si>
  <si>
    <t>15*0,001</t>
  </si>
  <si>
    <t>(85+45+40+95)*0,001</t>
  </si>
  <si>
    <t>6*5+6*7</t>
  </si>
  <si>
    <t>2*5+0*7</t>
  </si>
  <si>
    <t>4*5+6*7</t>
  </si>
  <si>
    <t>4*5+4*7</t>
  </si>
  <si>
    <t>649744549</t>
  </si>
  <si>
    <t>474032884</t>
  </si>
  <si>
    <t>1052160628</t>
  </si>
  <si>
    <t>(6+6)*2</t>
  </si>
  <si>
    <t>(2+0)*2</t>
  </si>
  <si>
    <t>(4+6)*2</t>
  </si>
  <si>
    <t>(4+4)*2</t>
  </si>
  <si>
    <t>134988498</t>
  </si>
  <si>
    <t>1039226063</t>
  </si>
  <si>
    <t>Chodecký výšky 3,4 m</t>
  </si>
  <si>
    <t>703491848</t>
  </si>
  <si>
    <t>Chodecký výšky 3,8 m</t>
  </si>
  <si>
    <t>2050651518</t>
  </si>
  <si>
    <t>Stožár výložníkový s výložníkem déllky 3,0 m (pro dvě návěstidla)</t>
  </si>
  <si>
    <t>-619948381</t>
  </si>
  <si>
    <t>404611072</t>
  </si>
  <si>
    <t>Stožár výložníkový s výložníkem déllky 5,0 m (pro dvě návěstidla)</t>
  </si>
  <si>
    <t>-567822447</t>
  </si>
  <si>
    <t>404611151</t>
  </si>
  <si>
    <t>Stožár svislý výšky 5 m průměru 159 mm ukončený záslepkou</t>
  </si>
  <si>
    <t>862522830</t>
  </si>
  <si>
    <t>2067791172</t>
  </si>
  <si>
    <t>404611006</t>
  </si>
  <si>
    <t>Symbol kolo + kráčející chodec</t>
  </si>
  <si>
    <t>-1712454463</t>
  </si>
  <si>
    <t>1078725976</t>
  </si>
  <si>
    <t>1371008389</t>
  </si>
  <si>
    <t>-876449094</t>
  </si>
  <si>
    <t>-1860842497</t>
  </si>
  <si>
    <t>-547852613</t>
  </si>
  <si>
    <t>-535988752</t>
  </si>
  <si>
    <t>-1711664857</t>
  </si>
  <si>
    <t>- skupiny VB a SB2:</t>
  </si>
  <si>
    <t>- skupiny PA, ZPA, SB1, PB, CB, ZCBPB, KA, VC, PC, ZPC, VD, PD a ZPD:</t>
  </si>
  <si>
    <t>- skupiny VA, VB, SB2 a PA:</t>
  </si>
  <si>
    <t>- skupiny ZPA, SB1, PB, CB, ZCBPB, KA, VC, PC, ZPC, VD, PD a ZPD:</t>
  </si>
  <si>
    <t>- skupiny VB, SB2, PA, ZPA, SB1, PB, CB, ZCBPB, KA, VC, PC, ZPC, VD, PD a ZPD:</t>
  </si>
  <si>
    <t>- skupiny VA, VB, SB2, PA a ZPA:</t>
  </si>
  <si>
    <t>- skupiny SB1, PB, CB, ZCBPB, KA, VC, PC, ZPC, VD, PD a ZPD:</t>
  </si>
  <si>
    <t>190*0,001</t>
  </si>
  <si>
    <t>30*0,001</t>
  </si>
  <si>
    <t>21*0,001</t>
  </si>
  <si>
    <t>64*0,001</t>
  </si>
  <si>
    <t>52*0,001</t>
  </si>
  <si>
    <t>6*(0,6^3)</t>
  </si>
  <si>
    <t>-  betonové základy chodeckých stožárů č. 2, 4, 5, 7 a 9:</t>
  </si>
  <si>
    <t>-916063457</t>
  </si>
  <si>
    <t>- betonové základy pro výložníkové stožáry č. 1, 3, 6 a 8:</t>
  </si>
  <si>
    <t>(1,7*1*1)*4</t>
  </si>
  <si>
    <t>- hmotnost ocelové výstuže betonových základů výložníkových stožárů  č. 1, 3, 6 a 8:</t>
  </si>
  <si>
    <t>4*0,005</t>
  </si>
  <si>
    <t>(0,6^3)*7</t>
  </si>
  <si>
    <t>- bourání betonových základů řadiče a kabelové skříně Xo:</t>
  </si>
  <si>
    <t>(1,7*1,0*1,0)*2</t>
  </si>
  <si>
    <t>- bednění základů chodeckých stožárů č. 2, 4, 5, 7 a 9:</t>
  </si>
  <si>
    <t>(0,6^2)*4*5</t>
  </si>
  <si>
    <t>- bednění základů výložníkových stožárů č. 1, 3, 6 a 8:</t>
  </si>
  <si>
    <t>(4*(1*1,7))*4</t>
  </si>
  <si>
    <t>2+3+12+5+28+26+10+11+4+38+4+17+3+2+6+9+2+2+6</t>
  </si>
  <si>
    <t>1+18+9+2</t>
  </si>
  <si>
    <t>-1183634229</t>
  </si>
  <si>
    <t>13+8</t>
  </si>
  <si>
    <t>2*16+2*16</t>
  </si>
  <si>
    <t>13+8+15+16</t>
  </si>
  <si>
    <t>-368832431</t>
  </si>
  <si>
    <t>28613466</t>
  </si>
  <si>
    <t>potrubí plynovodní PE100 SDR 17 tyče 12m se signalizační vrstvou 110x6,6mm</t>
  </si>
  <si>
    <t>1008461357</t>
  </si>
  <si>
    <t>- pažení výkopů jam základů pro výložníkové stožáry č. 1, 3, 6 a 8:</t>
  </si>
  <si>
    <t>1*1,7*4*4</t>
  </si>
  <si>
    <t>- pažení výkopu pro kopaný prostup:</t>
  </si>
  <si>
    <t>5*1,2*2</t>
  </si>
  <si>
    <t>34571352</t>
  </si>
  <si>
    <t>-242940549</t>
  </si>
  <si>
    <t>85+70+45+20+15+40+60+95+105</t>
  </si>
  <si>
    <t>40+40+95+55+50+105+15</t>
  </si>
  <si>
    <t>-740438392</t>
  </si>
  <si>
    <t>-1293821056</t>
  </si>
  <si>
    <t>-56765088</t>
  </si>
  <si>
    <t>-1003023361</t>
  </si>
  <si>
    <t>PS454.1 - křižovatka Nádražní okruh – Komenského – komunikace</t>
  </si>
  <si>
    <t>-1790369858</t>
  </si>
  <si>
    <t>65,0</t>
  </si>
  <si>
    <t>předlažba 40/40</t>
  </si>
  <si>
    <t>248,0</t>
  </si>
  <si>
    <t>demolice 30/30</t>
  </si>
  <si>
    <t>59,0</t>
  </si>
  <si>
    <t>2055184757</t>
  </si>
  <si>
    <t>113107112</t>
  </si>
  <si>
    <t>Odstranění podkladů nebo krytů ručně s přemístěním hmot na skládku na vzdálenost do 3 m nebo s naložením na dopravní prostředek z kameniva těženého, o tl. vrstvy přes 100 do 200 mm</t>
  </si>
  <si>
    <t>217211880</t>
  </si>
  <si>
    <t>113107131</t>
  </si>
  <si>
    <t>Odstranění podkladů nebo krytů ručně s přemístěním hmot na skládku na vzdálenost do 3 m nebo s naložením na dopravní prostředek z betonu prostého, o tl. vrstvy přes 100 do 150 mm</t>
  </si>
  <si>
    <t>866505810</t>
  </si>
  <si>
    <t>113107142</t>
  </si>
  <si>
    <t>Odstranění podkladů nebo krytů ručně s přemístěním hmot na skládku na vzdálenost do 3 m nebo s naložením na dopravní prostředek živičných, o tl. vrstvy přes 50 do 100 mm</t>
  </si>
  <si>
    <t>1458897913</t>
  </si>
  <si>
    <t>-1093815405</t>
  </si>
  <si>
    <t>11,0+65,0+248,0</t>
  </si>
  <si>
    <t>demolice dlažby</t>
  </si>
  <si>
    <t>2047269977</t>
  </si>
  <si>
    <t>93578326</t>
  </si>
  <si>
    <t>2005524577</t>
  </si>
  <si>
    <t>těžení a naložení ornice na meziskládce pro ohumusování</t>
  </si>
  <si>
    <t>303716992</t>
  </si>
  <si>
    <t>1355962096</t>
  </si>
  <si>
    <t>-1275762017</t>
  </si>
  <si>
    <t>-1870272303</t>
  </si>
  <si>
    <t>-1482838846</t>
  </si>
  <si>
    <t>-1119721694</t>
  </si>
  <si>
    <t>981039209</t>
  </si>
  <si>
    <t>63,0+65,0+254,0</t>
  </si>
  <si>
    <t>-1704066039</t>
  </si>
  <si>
    <t>127,0</t>
  </si>
  <si>
    <t>1425311248</t>
  </si>
  <si>
    <t>asfaltový chodník</t>
  </si>
  <si>
    <t>-399036811</t>
  </si>
  <si>
    <t>835427089</t>
  </si>
  <si>
    <t>577145112</t>
  </si>
  <si>
    <t>Asfaltový beton vrstva ložní ACL 16 (ABH) s rozprostřením a zhutněním z nemodifikovaného asfaltu v pruhu šířky do 3 m, po zhutnění tl. 50 mm</t>
  </si>
  <si>
    <t>271408319</t>
  </si>
  <si>
    <t>-589362839</t>
  </si>
  <si>
    <t>reliéfní dlažba-s dodávkou</t>
  </si>
  <si>
    <t>reliéfní dlažba-ředlažba bez dodávky</t>
  </si>
  <si>
    <t>-1124127164</t>
  </si>
  <si>
    <t>52,0*1,01</t>
  </si>
  <si>
    <t>596811121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</si>
  <si>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přes 50 do 100 m2</t>
  </si>
  <si>
    <t>-466568555</t>
  </si>
  <si>
    <t>předlažba 30/30-dodávka jen 10%</t>
  </si>
  <si>
    <t>1672145853</t>
  </si>
  <si>
    <t>7,0*1,01</t>
  </si>
  <si>
    <t>1321836684</t>
  </si>
  <si>
    <t>předlažba 40/40-bez dodávky</t>
  </si>
  <si>
    <t>-1844911314</t>
  </si>
  <si>
    <t>9-1</t>
  </si>
  <si>
    <t>Vodící linie-podélná červenobílá trubka po celé délce zábradlí D+M</t>
  </si>
  <si>
    <t>1867312557</t>
  </si>
  <si>
    <t>-691698857</t>
  </si>
  <si>
    <t>Nová značka</t>
  </si>
  <si>
    <t>C9a</t>
  </si>
  <si>
    <t>C9b</t>
  </si>
  <si>
    <t>přesun</t>
  </si>
  <si>
    <t>40445620</t>
  </si>
  <si>
    <t>zákazové, příkazové dopravní značky B1-B34, C1-15 700mm</t>
  </si>
  <si>
    <t>-2103993523</t>
  </si>
  <si>
    <t>1915377086</t>
  </si>
  <si>
    <t>3254456</t>
  </si>
  <si>
    <t>-180565938</t>
  </si>
  <si>
    <t>-915931711</t>
  </si>
  <si>
    <t>-1177872762</t>
  </si>
  <si>
    <t>150057701</t>
  </si>
  <si>
    <t>-2125296483</t>
  </si>
  <si>
    <t>1997614761</t>
  </si>
  <si>
    <t>35,0</t>
  </si>
  <si>
    <t>1974334362</t>
  </si>
  <si>
    <t>449012495</t>
  </si>
  <si>
    <t>970321232</t>
  </si>
  <si>
    <t>dvouřádek bez dodávky</t>
  </si>
  <si>
    <t>-884395869</t>
  </si>
  <si>
    <t>obrubník 50/200</t>
  </si>
  <si>
    <t>59217003</t>
  </si>
  <si>
    <t>obrubník betonový zahradní 500x50x250mm</t>
  </si>
  <si>
    <t>-38868449</t>
  </si>
  <si>
    <t>2,0*2</t>
  </si>
  <si>
    <t>-1302420032</t>
  </si>
  <si>
    <t>332435160</t>
  </si>
  <si>
    <t>1372147627</t>
  </si>
  <si>
    <t>966006133</t>
  </si>
  <si>
    <t>Odstranění dopravních nebo orientačních značek se sloupkem s uložením hmot na vzdálenost do 20 m nebo s naložením na dopravní prostředek, se zásypem jam a jeho zhutněním kůly uklínované v zemi kameny nebo obetonované, popř. zaberaněné směrové</t>
  </si>
  <si>
    <t>-685311155</t>
  </si>
  <si>
    <t>-2037045387</t>
  </si>
  <si>
    <t>-2015341002</t>
  </si>
  <si>
    <t>1943074495</t>
  </si>
  <si>
    <t>dlažba 40/40</t>
  </si>
  <si>
    <t>-616642631</t>
  </si>
  <si>
    <t>reliéfní dlažba</t>
  </si>
  <si>
    <t>-1037498598</t>
  </si>
  <si>
    <t>0,1*0,1*4*3*2</t>
  </si>
  <si>
    <t>-819686274</t>
  </si>
  <si>
    <t>19,205+0,880+70,140</t>
  </si>
  <si>
    <t>1585649885</t>
  </si>
  <si>
    <t>(19,205+0,880+70,140)*9</t>
  </si>
  <si>
    <t>1098209967</t>
  </si>
  <si>
    <t>-1094678544</t>
  </si>
  <si>
    <t>15,045+1,300+2,860</t>
  </si>
  <si>
    <t>-1526013718</t>
  </si>
  <si>
    <t>0,880</t>
  </si>
  <si>
    <t>-1950353313</t>
  </si>
  <si>
    <t>1,200+68,940</t>
  </si>
  <si>
    <t>-1910356886</t>
  </si>
  <si>
    <t>PS455 - SSZ Těšínská – Komenského</t>
  </si>
  <si>
    <t>-875733541</t>
  </si>
  <si>
    <t>102,816*0,15</t>
  </si>
  <si>
    <t>-1023532351</t>
  </si>
  <si>
    <t>102,816</t>
  </si>
  <si>
    <t>-166134629</t>
  </si>
  <si>
    <t>-1500139166</t>
  </si>
  <si>
    <t>-522547644</t>
  </si>
  <si>
    <t>102,816/50</t>
  </si>
  <si>
    <t>868235509</t>
  </si>
  <si>
    <t>-1949939114</t>
  </si>
  <si>
    <t>-1957506838</t>
  </si>
  <si>
    <t>-215185695</t>
  </si>
  <si>
    <t>-1847647703</t>
  </si>
  <si>
    <t>-886392270</t>
  </si>
  <si>
    <t>-1553688377</t>
  </si>
  <si>
    <t>1132059811</t>
  </si>
  <si>
    <t>102,816*0,001*8</t>
  </si>
  <si>
    <t>1066195178</t>
  </si>
  <si>
    <t>-169892598</t>
  </si>
  <si>
    <t>-932184867</t>
  </si>
  <si>
    <t>102,816*0,001*8*9</t>
  </si>
  <si>
    <t>135*0,35*0,2</t>
  </si>
  <si>
    <t>50*0,5*0,2</t>
  </si>
  <si>
    <t>(1,7*1,0*1,0)*3</t>
  </si>
  <si>
    <t>135*0,35*0,2*1,7</t>
  </si>
  <si>
    <t>50*0,5*0,2*1,7</t>
  </si>
  <si>
    <t>(1,7*1,0*1,0)*3*1,7</t>
  </si>
  <si>
    <t>-737544617</t>
  </si>
  <si>
    <t>- podklad pro obnovu chodníku (zbývající konstrukční vrstvy jsou obsaženy v SO105) - odměřeno v AutoCadu:</t>
  </si>
  <si>
    <t>(23+23+7+16+2+2+3+4+1+7+11+2+4+1+2+6+2+3+2+14)*1</t>
  </si>
  <si>
    <t>- demontáž stávajících DZ P 4 a E 2b na sloupku - přesun na stožár SSZ č. 5:</t>
  </si>
  <si>
    <t>- demontáž stávajících DZ P 2 na sloupku - přesun na stožár SSZ č. 7:</t>
  </si>
  <si>
    <t>- demontáž stávajících DZ P 2 a E 2b ze stožáru SSZ č. 1:</t>
  </si>
  <si>
    <t>- demontáž stávajících DZ P 4 a E 2b ze sloupku - přesun na stožár SSZ č. 5:</t>
  </si>
  <si>
    <t>- demontáž stávající DZ P 2 ze sloupku - přesun na stožár SSZ č. 7:</t>
  </si>
  <si>
    <t>- montáž stávajících DZ P 2 a E 2b na stožár SSZ č. 5:</t>
  </si>
  <si>
    <t>- montáž stávající DZ P 2 na stožár SSZ č. 7:</t>
  </si>
  <si>
    <t>-1468543995</t>
  </si>
  <si>
    <t>- montáž nových DZ P 4 a E 2b na stožár SSZ č. 4:</t>
  </si>
  <si>
    <t>582906547</t>
  </si>
  <si>
    <t>- montáž nových DZ P 4 a E 2b na stožár SSZ č. 4 - délku nástavce pro DZ upravit podle potřeby:</t>
  </si>
  <si>
    <t>847433123</t>
  </si>
  <si>
    <t>-1304298898</t>
  </si>
  <si>
    <t>1838698327</t>
  </si>
  <si>
    <t>40445609</t>
  </si>
  <si>
    <t>značky upravující přednost P1, P4 900mm</t>
  </si>
  <si>
    <t>1199755522</t>
  </si>
  <si>
    <t>- montáž nové DZ P 4 na stožár SSZ č. 4:</t>
  </si>
  <si>
    <t>40445647</t>
  </si>
  <si>
    <t>dodatkové tabulky E1, E2a,b , E6, E9, E10 E12c, E17 500x500mm</t>
  </si>
  <si>
    <t>-50764645</t>
  </si>
  <si>
    <t>- montáž nové DZ E 2b na stožár SSZ č. 4:</t>
  </si>
  <si>
    <t>-530596480</t>
  </si>
  <si>
    <t>-534305583</t>
  </si>
  <si>
    <t>(13+14+13+11+17+13+14)*3</t>
  </si>
  <si>
    <t>135*0,35*0,2*1,7*9</t>
  </si>
  <si>
    <t>50*0,5*0,2*1,7*9</t>
  </si>
  <si>
    <t>(1,7*1,0*1,0)*3*1,7*9</t>
  </si>
  <si>
    <t>- suť z rozbouraných betonových základů chodeckých stožárů a sloupku ručního řízení:</t>
  </si>
  <si>
    <t>(0,6^3)*6*1,7</t>
  </si>
  <si>
    <t>- suť z rozbouraných betonových základů chodeckých stožárů a sloupku ručního řízení - příplatek za dalších 9 km:</t>
  </si>
  <si>
    <t>(0,6^3)*6*1,7*9</t>
  </si>
  <si>
    <t>4*2*3</t>
  </si>
  <si>
    <t>7+15+17+16+3+2+7+1+2+4+6+11+2+2+3+14+3+1+5+4</t>
  </si>
  <si>
    <t>(7+15+17+16+3+2+7+1+2+4+6+11+2+2+3+14+3+1+5+4)/2,5</t>
  </si>
  <si>
    <t>8*0,5</t>
  </si>
  <si>
    <t>18+15+17+12+25+18+20</t>
  </si>
  <si>
    <t>(18+15+17+12+25+18+20)*1,05</t>
  </si>
  <si>
    <t>75+105+60</t>
  </si>
  <si>
    <t>(75+105+60)*1,05</t>
  </si>
  <si>
    <t>50*1,05</t>
  </si>
  <si>
    <t>855382163</t>
  </si>
  <si>
    <t>25+15+45+55</t>
  </si>
  <si>
    <t>80+25+60+60</t>
  </si>
  <si>
    <t>(80+25+60+60)*1,05</t>
  </si>
  <si>
    <t>40+30+40+50</t>
  </si>
  <si>
    <t>65+95+60</t>
  </si>
  <si>
    <t>(65+95+60)*1,05</t>
  </si>
  <si>
    <t>70+70+100+100+55+40+20+20+40+40+10+10</t>
  </si>
  <si>
    <t>105+85+65+45+25+25+15</t>
  </si>
  <si>
    <t>(105+85+65+45+25+25+15)*1,05</t>
  </si>
  <si>
    <t>8*2+7*2+2*2</t>
  </si>
  <si>
    <t>15*2+2*2</t>
  </si>
  <si>
    <t>3*2+1</t>
  </si>
  <si>
    <t>4*24+3*30+1*40</t>
  </si>
  <si>
    <t>8+1+1</t>
  </si>
  <si>
    <t>65+95+50</t>
  </si>
  <si>
    <t>50*0,001</t>
  </si>
  <si>
    <t>(65+95+50)*0,001</t>
  </si>
  <si>
    <t>6*5+8*7</t>
  </si>
  <si>
    <t>7*2*0,1</t>
  </si>
  <si>
    <t>6+8</t>
  </si>
  <si>
    <t>6+2</t>
  </si>
  <si>
    <t>8+4</t>
  </si>
  <si>
    <t>4+2</t>
  </si>
  <si>
    <t>1854917636</t>
  </si>
  <si>
    <t>404611065</t>
  </si>
  <si>
    <t>Stožár výložníkový zvýšený o 1,0 m s výložníkem déllky 4,5 m (pro dvě návěstidla)</t>
  </si>
  <si>
    <t>-661301321</t>
  </si>
  <si>
    <t>-1292496115</t>
  </si>
  <si>
    <t>404611089</t>
  </si>
  <si>
    <t>Stožár výložníkový zvýšený o 1,0 m s výložníkem déllky 6,0 m (pro dvě návěstidla)</t>
  </si>
  <si>
    <t>1845566126</t>
  </si>
  <si>
    <t>-989621835</t>
  </si>
  <si>
    <t>437587619</t>
  </si>
  <si>
    <t>4+4</t>
  </si>
  <si>
    <t>-1808010867</t>
  </si>
  <si>
    <t>10*(2*3,14*0,1)</t>
  </si>
  <si>
    <t>10/100</t>
  </si>
  <si>
    <t>-973205507</t>
  </si>
  <si>
    <t>- skupiny VC, VG a VD:</t>
  </si>
  <si>
    <t>- skupiny PA, ZPA, SD, PD, PH, PL, VI a PI:</t>
  </si>
  <si>
    <t>- skupiny VA, VC, VG a VD:</t>
  </si>
  <si>
    <t>- skupiny VC, VG, VD, PA, ZPA, SD, PD, PH, PL, VI a PI:</t>
  </si>
  <si>
    <t>- skupiny VA, VC, VG, VD a PA:</t>
  </si>
  <si>
    <t>- skupiny ZPA, SD, PD, PH, PL, VI a PI:</t>
  </si>
  <si>
    <t>135*0,001</t>
  </si>
  <si>
    <t>44*0,001</t>
  </si>
  <si>
    <t>7*(1,5*1,8*1)</t>
  </si>
  <si>
    <t>7*(0,6^3)</t>
  </si>
  <si>
    <t>-  betonové základy chodeckých stožárů č. 2, 4, 6, 7 a 8:</t>
  </si>
  <si>
    <t>-2036045315</t>
  </si>
  <si>
    <t>- betonové základy pro výložníkové stožáry č. 1, 3 a 5:</t>
  </si>
  <si>
    <t>(1,7*1*1)*3</t>
  </si>
  <si>
    <t>- hmotnost ocelové výstuže betonových základů výložníkových stožárů  č. 1, 3 a 5:</t>
  </si>
  <si>
    <t>3*0,005</t>
  </si>
  <si>
    <t>- bourání betonových základů chodeckých stožárů a sloupku ručního řízení:</t>
  </si>
  <si>
    <t>(0,6^3)*6</t>
  </si>
  <si>
    <t>- bednění základů chodeckých stožárů č. 2, 4, 6, 7 a 8:</t>
  </si>
  <si>
    <t>- bednění základů výložníkových stožárů č. 1, 3 a 5:</t>
  </si>
  <si>
    <t>(4*(1*1,7))*3</t>
  </si>
  <si>
    <t>23+23+7+16+2+2+3+4+1+7+11+2+4+1+2+6+2+3+2+14</t>
  </si>
  <si>
    <t>15+2+3+5+2+9+9+1+4</t>
  </si>
  <si>
    <t>2*18+8</t>
  </si>
  <si>
    <t>18+8+12</t>
  </si>
  <si>
    <t>- pažení výkopů jam základů pro výložníkové stožáry č. 1, 3 a 5:</t>
  </si>
  <si>
    <t>1*1,7*4*3</t>
  </si>
  <si>
    <t>1,5*1,8*2*7</t>
  </si>
  <si>
    <t>-1462536468</t>
  </si>
  <si>
    <t>65+80+95+25+50+60+60+60</t>
  </si>
  <si>
    <t>75+105+60+50</t>
  </si>
  <si>
    <t>1182598658</t>
  </si>
  <si>
    <t>PS456 - Připojení stávajícího řadiče SSZ Sněmovní – Praskova na Dispečink SSZ</t>
  </si>
  <si>
    <t>220960220-R</t>
  </si>
  <si>
    <t>Připojení stávajícího řadiče SSZ na dispečink prostřednictvím otevřeného komunikačního rozhraní OCIT-O V2.0</t>
  </si>
  <si>
    <t>-874023655</t>
  </si>
  <si>
    <t>- součinost zajišťovaná Technickými službami Opava s.r.o. - pevná čáska 17500 Kč</t>
  </si>
  <si>
    <t>404611205-R</t>
  </si>
  <si>
    <t>Otevřené komunikační rozhraní OCIT-O V2.0</t>
  </si>
  <si>
    <t>-928022656</t>
  </si>
  <si>
    <t>- součinost zajišťovaná Technickými službami Opava s.r.o. - pevná čáska 134800 Kč</t>
  </si>
  <si>
    <t>PS457 - Připojení stávajícího řadiče SSZ Nákladní – Ratibořská na Dispečink SSZ</t>
  </si>
  <si>
    <t>-1356515216</t>
  </si>
  <si>
    <t>-409603258</t>
  </si>
  <si>
    <t>PS460 - Výměna koordinačních kabelů – Olbrichova a Nádražní okruh</t>
  </si>
  <si>
    <t>41475663</t>
  </si>
  <si>
    <t>11,916*0,15</t>
  </si>
  <si>
    <t>-514959150</t>
  </si>
  <si>
    <t>11,916</t>
  </si>
  <si>
    <t>-1331041799</t>
  </si>
  <si>
    <t>-1874639554</t>
  </si>
  <si>
    <t>826883713</t>
  </si>
  <si>
    <t>11,916/50</t>
  </si>
  <si>
    <t>1426965859</t>
  </si>
  <si>
    <t>1534412613</t>
  </si>
  <si>
    <t>14893038</t>
  </si>
  <si>
    <t>341071334</t>
  </si>
  <si>
    <t>490215524</t>
  </si>
  <si>
    <t>1784695044</t>
  </si>
  <si>
    <t>800400738</t>
  </si>
  <si>
    <t>15190714</t>
  </si>
  <si>
    <t>11,916*0,001*8</t>
  </si>
  <si>
    <t>1950522671</t>
  </si>
  <si>
    <t>1191963589</t>
  </si>
  <si>
    <t>-997670711</t>
  </si>
  <si>
    <t>11,916*0,001*8*9</t>
  </si>
  <si>
    <t>-79566926</t>
  </si>
  <si>
    <t>v.č. 02 - Situace</t>
  </si>
  <si>
    <t>710*0,35*0,2</t>
  </si>
  <si>
    <t>15*0,5*0,2</t>
  </si>
  <si>
    <t>8*0,65*0,3</t>
  </si>
  <si>
    <t>428687090</t>
  </si>
  <si>
    <t>710*0,35*0,2*1,7</t>
  </si>
  <si>
    <t>15*0,5*0,2*1,7</t>
  </si>
  <si>
    <t>8*0,65*0,3*1,7</t>
  </si>
  <si>
    <t>-89217823</t>
  </si>
  <si>
    <t>- podklad pro obnovu chodníku (zbývající konstrukční vrstvy jsou obsaženy v PS460.1) - odměřeno v AutoCadu:</t>
  </si>
  <si>
    <t>710*1</t>
  </si>
  <si>
    <t>-1808006885</t>
  </si>
  <si>
    <t>- podklad pro obnovu pojížděného chodníku (zbývající konstrukční vrstvy jsou obsaženy v  PS460.1) - odměřeno v AutoCadu:</t>
  </si>
  <si>
    <t>8*1</t>
  </si>
  <si>
    <t>914111121</t>
  </si>
  <si>
    <t>Montáž svislé dopravní značky základní velikosti do 2 m2 objímkami na sloupky nebo konzoly</t>
  </si>
  <si>
    <t>404239706</t>
  </si>
  <si>
    <t>- montáž stávající DZ IP 19 na sloupky:</t>
  </si>
  <si>
    <t>- úsek mezi Xo (Janská) a Xo (Zimní stadion):</t>
  </si>
  <si>
    <t>-938203214</t>
  </si>
  <si>
    <t>- demontáž stávající DZ IP 19 na sloupky:</t>
  </si>
  <si>
    <t>-541898604</t>
  </si>
  <si>
    <t>1337754722</t>
  </si>
  <si>
    <t>710*0,35*0,2*1,7*9</t>
  </si>
  <si>
    <t>15*0,5*0,2*1,7*9</t>
  </si>
  <si>
    <t>- uložení přebytečné zeminy z výkopu 65 x 120  - příplatek za dalších 9 km:</t>
  </si>
  <si>
    <t>8*0,65*0,3*1,7*9</t>
  </si>
  <si>
    <t>210100003</t>
  </si>
  <si>
    <t>Ukončení vodičů izolovaných s označením a zapojením v rozváděči nebo na přístroji průřezu žíly do 16 mm2</t>
  </si>
  <si>
    <t>1434618108</t>
  </si>
  <si>
    <t>v.č. 03 - Schematický kabelový plán</t>
  </si>
  <si>
    <t>- ukončení napájecích kabelů:</t>
  </si>
  <si>
    <t>2*4+2*4</t>
  </si>
  <si>
    <t>598671175</t>
  </si>
  <si>
    <t>725175082</t>
  </si>
  <si>
    <t>1849036706</t>
  </si>
  <si>
    <t>- pokládka napájecího kabelu NYY-J 4x10:</t>
  </si>
  <si>
    <t>-979240324</t>
  </si>
  <si>
    <t>195*1,05</t>
  </si>
  <si>
    <t>-339769307</t>
  </si>
  <si>
    <t>- demontáž napájecího kabelu CYKY-J 4x16 pro SSZ přechod Olbrichova – Lidická) - odměřeno v AutoCadu:</t>
  </si>
  <si>
    <t>210813035</t>
  </si>
  <si>
    <t>Montáž izolovaných kabelů měděných do 1 kV bez ukončení plných a kulatých (CYKY, CHKE-R,...) uložených pevně počtu a průřezu žil 4x16 mm2</t>
  </si>
  <si>
    <t>910644485</t>
  </si>
  <si>
    <t>- pokládka napájecího kabelu NYY-J 4x16:</t>
  </si>
  <si>
    <t>34111080</t>
  </si>
  <si>
    <t>kabel silový s Cu jádrem 1 kV 4x16mm2</t>
  </si>
  <si>
    <t>-230508861</t>
  </si>
  <si>
    <t>- pokládka kabelu NYY-J 4x16 - včetně 5 % prořezu:</t>
  </si>
  <si>
    <t>220061521-D</t>
  </si>
  <si>
    <t>Demontáž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TCEKEZE s jádrem 0,8 mm Cu do 50 XN</t>
  </si>
  <si>
    <t>-139511738</t>
  </si>
  <si>
    <t>- demontáž kabelu TCEPKPFLE 10x4x0,8 (SSZ přechod Olbrichova – Lidická) - odměřeno v AutoCadu:</t>
  </si>
  <si>
    <t>- demontáž kabelu TCEPKPFLE 10x4x0,8 (SSZ Komenského – Nádražní okruh až SSZ Těšínská – Komenského) - odměřeno v AutoCadu:</t>
  </si>
  <si>
    <t>220061538-D</t>
  </si>
  <si>
    <t>Demontáž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TCEKE, TCEKFE, TCEKFY, TCEKEZE-Y, TCEKPFLEY, TCEKPFLEZE-Y s jádrem 1,00 mm Cu 48 P</t>
  </si>
  <si>
    <t>-2081680281</t>
  </si>
  <si>
    <t>- demontáž kabelu TCEKEE 48P 1,0 (SSZ přechod Olbrichova – Lidická až SSZ Olbrichova – Hradecká) - odměřeno v AutoCadu:</t>
  </si>
  <si>
    <t>405</t>
  </si>
  <si>
    <t>- demontáž kabelu TCEKEE 48P 1,0 (SSZ Olbrichova – Hradecká až SSZ Praskova – Nádražní okruh) - odměřeno v AutoCadu:</t>
  </si>
  <si>
    <t>385</t>
  </si>
  <si>
    <t>- demontáž kabelu TCEKEE 48P 1,0 (SSZ Praskova – Nádražní okruh až SSZ Komenského – Nádražní okruh) - odměřeno v AutoCadu:</t>
  </si>
  <si>
    <t>390</t>
  </si>
  <si>
    <t>220061521</t>
  </si>
  <si>
    <t>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TCEKEZE s jádrem 0,8 mm Cu do 50 XN</t>
  </si>
  <si>
    <t>684074303</t>
  </si>
  <si>
    <t>- pokládka koordinačních kabelů TCEPKPFLE 10x4x0,8:</t>
  </si>
  <si>
    <t>- úsek mezi řadičem SSZ přechod Olbrichova – Lidická a Xo (Hradecká):</t>
  </si>
  <si>
    <t>415</t>
  </si>
  <si>
    <t>- úsek mezi řadičem SSZ Olbrichova – Hradecká a Xo (Hradecká):</t>
  </si>
  <si>
    <t>- úsek mezi Xo (Hradecká) a Xo (Janská):</t>
  </si>
  <si>
    <t>- úsek mezi řadičem SSZ Praskova – Nádražní a Xo (Janská):</t>
  </si>
  <si>
    <t>400</t>
  </si>
  <si>
    <t>- úsek mezi řadičem SSZ Komenského – Nádražní okruh a Xo (Zimní stadion):</t>
  </si>
  <si>
    <t>- úsek mezi Xo (Zimní stadion) a Xo (Těšínská):</t>
  </si>
  <si>
    <t>- úsek mezi řadičem SSZ Těšínská – Komenského a Xo (Těšínská):</t>
  </si>
  <si>
    <t>34126552</t>
  </si>
  <si>
    <t>kabel sdělovací Cu 10x4x0,8</t>
  </si>
  <si>
    <t>1856774640</t>
  </si>
  <si>
    <t>- pokládka koordinačních kabelů TCEPKPFLE 10x4x0,8 včetně 5% prořezu:</t>
  </si>
  <si>
    <t>415*1,05</t>
  </si>
  <si>
    <t>405*1,05</t>
  </si>
  <si>
    <t>400*1,05</t>
  </si>
  <si>
    <t>250*1,05</t>
  </si>
  <si>
    <t>- zatažení koordinačních kabelů do řadičů SSZ:</t>
  </si>
  <si>
    <t>- zatažení koordinačních kabelů do Xo:</t>
  </si>
  <si>
    <t>1+3*4+1</t>
  </si>
  <si>
    <t>- zatažení HDPE trubek do Xo a řadiče:</t>
  </si>
  <si>
    <t>3*4+1*2</t>
  </si>
  <si>
    <t>- zatažení napájecích kabelů do řadiče a Xo:</t>
  </si>
  <si>
    <t>- zatažení napájecích kabelů do RVO-7:</t>
  </si>
  <si>
    <t>220110043-D</t>
  </si>
  <si>
    <t xml:space="preserve">Demontáž telefonního závěru pro kabely celoplastové univerzálního </t>
  </si>
  <si>
    <t>-1626523921</t>
  </si>
  <si>
    <t>- demontáž závěru ZAU40 ve stávající kabelové skříni (Zimní stadion):</t>
  </si>
  <si>
    <t>- demontáž závěru ZAU40 ve stávající kabelové skříni (Těšínská):</t>
  </si>
  <si>
    <t>220110044-D</t>
  </si>
  <si>
    <t>253164066</t>
  </si>
  <si>
    <t>- demontáž závěru ZAU100 ve stávající kabelové skříni (Těšínská):</t>
  </si>
  <si>
    <t>220110153-D</t>
  </si>
  <si>
    <t>Demontáž - Ukončení kabelu v závěru nebo v rozvaděči celoplastového bez pancíře se zářezovými svorkovnicemi do 40 žil</t>
  </si>
  <si>
    <t>1164085882</t>
  </si>
  <si>
    <t>- demontáž kabelu ve stávající kabelové skříni (Lidická):</t>
  </si>
  <si>
    <t>- demontáž kabelu  ve stávající kabelové skříni (Hradecká):</t>
  </si>
  <si>
    <t>- demontáž kabelu  ve stávající kabelové skříni (Janská):</t>
  </si>
  <si>
    <t>220110153</t>
  </si>
  <si>
    <t>Ukončení kabelu v závěru nebo v rozvaděči celoplastového bez pancíře se zářezovými svorkovnicemi do 40 žil</t>
  </si>
  <si>
    <t>-4160378</t>
  </si>
  <si>
    <t>- ukončení koordinačních kabelů TCEPKPFLE 10x4x0,8 v kabelové skříni Xo nebo řadiči SSZ:</t>
  </si>
  <si>
    <t>- úsek mezi řadičem stávajícího SSZ SSZ Těšínská - Jiráskova a Xo (Těšínská):</t>
  </si>
  <si>
    <t>220110154-D</t>
  </si>
  <si>
    <t>Demontáž - Ukončení kabelu v závěru nebo v rozvaděči celoplastového bez pancíře se zářezovými svorkovnicemi do 100 žil</t>
  </si>
  <si>
    <t>-1868094707</t>
  </si>
  <si>
    <t>220110186-D</t>
  </si>
  <si>
    <t>Demontáž prvků pro zařízení svorkovnice</t>
  </si>
  <si>
    <t>1361895552</t>
  </si>
  <si>
    <t>- demontáž svorkovnice LSA-PLUS ve stávající kabelové skříni (Lidická):</t>
  </si>
  <si>
    <t>- demontáž svorkovnice LSA-PLUS ve stávající kabelové skříni (Hradecká):</t>
  </si>
  <si>
    <t>- demontáž svorkovnice LSA-PLUS ve stávající kabelové skříni (Janská):</t>
  </si>
  <si>
    <t>220110187-D</t>
  </si>
  <si>
    <t>Demontáž prvků pro zařízení montážního rámu</t>
  </si>
  <si>
    <t>-108061112</t>
  </si>
  <si>
    <t>- demontáž montážního rámu ve stávající kabelové skříni (Lidická):</t>
  </si>
  <si>
    <t>- demontáž montážního rámu ve stávající kabelové skříni (Hradecká):</t>
  </si>
  <si>
    <t>- demontáž montážního rámu ve stávající kabelové skříni (Janská):</t>
  </si>
  <si>
    <t>-741634243</t>
  </si>
  <si>
    <t>- demontáž kabelové skříně (Lidická):</t>
  </si>
  <si>
    <t>- značení konců koordinačních kabelů:</t>
  </si>
  <si>
    <t>- značení konců HDPE trubek 40/33:</t>
  </si>
  <si>
    <t>4*2+4*2</t>
  </si>
  <si>
    <t>220111426</t>
  </si>
  <si>
    <t>Měření útlumu přeslechu na blízkém konci na místním sdělovacím kabelu za 1 čtyřku XN měřeného úseku</t>
  </si>
  <si>
    <t>47879499</t>
  </si>
  <si>
    <t>- měření na koordinačním kabelu TCEPKPFLE 10x4x0,8:</t>
  </si>
  <si>
    <t>-1927427387</t>
  </si>
  <si>
    <t>- měření na jednotlivých usecích koordinačních kabelů TCEPKPFLE 10x4x0,8:</t>
  </si>
  <si>
    <t>220111431</t>
  </si>
  <si>
    <t>Měření na místním sdělovacím kabelu včetně měření kontinuity žil, smyčkových a izolačních odporů, vyplnění měření protokolu jednosměrné</t>
  </si>
  <si>
    <t>155068687</t>
  </si>
  <si>
    <t>4*20</t>
  </si>
  <si>
    <t>555753808</t>
  </si>
  <si>
    <t>- měření na napájecích kabelech:</t>
  </si>
  <si>
    <t>1*4+1*4</t>
  </si>
  <si>
    <t>-249697312</t>
  </si>
  <si>
    <t>- pokládka trubek HDPE 40/33:</t>
  </si>
  <si>
    <t>415*2</t>
  </si>
  <si>
    <t>405*2</t>
  </si>
  <si>
    <t>400*2</t>
  </si>
  <si>
    <t>- úsek mezi Xo (Zimní stadion) a Xo (Těšínská)</t>
  </si>
  <si>
    <t>250*2</t>
  </si>
  <si>
    <t>-518943217</t>
  </si>
  <si>
    <t>- kontrola tlakutěsnosti trubek HDPE 40/33:</t>
  </si>
  <si>
    <t>344740989</t>
  </si>
  <si>
    <t>- kontrola průchodnosti trubek HDPE 40/33:</t>
  </si>
  <si>
    <t>415*2*0,001</t>
  </si>
  <si>
    <t>405*2*0,001</t>
  </si>
  <si>
    <t>400*2*0,001</t>
  </si>
  <si>
    <t>250*2*0,001</t>
  </si>
  <si>
    <t>341310920</t>
  </si>
  <si>
    <t>Trubka HDPE 40/33 (modrá s popisem SMOp)</t>
  </si>
  <si>
    <t>-1643183055</t>
  </si>
  <si>
    <t>- pokládka trubek HDPE 40/33 (modrá s popisem SMOp):</t>
  </si>
  <si>
    <t>341310921</t>
  </si>
  <si>
    <t>Trubka HDPE 40/33 (modrá s popisem SMOp jedním bílým pruhem)</t>
  </si>
  <si>
    <t>1840582963</t>
  </si>
  <si>
    <t>2032209700</t>
  </si>
  <si>
    <t>4*2*2</t>
  </si>
  <si>
    <t>622775893</t>
  </si>
  <si>
    <t>-1457299696</t>
  </si>
  <si>
    <t>710*0,001</t>
  </si>
  <si>
    <t>8*0,001</t>
  </si>
  <si>
    <t>-577464052</t>
  </si>
  <si>
    <t>- obetonování kopaného kabelového prostupu:</t>
  </si>
  <si>
    <t>0,65*0,3*3*8</t>
  </si>
  <si>
    <t>260</t>
  </si>
  <si>
    <t>1464782495</t>
  </si>
  <si>
    <t>-26738346</t>
  </si>
  <si>
    <t>842035614</t>
  </si>
  <si>
    <t>- kopaný kabelový prostup - odměřeno v AutoCadu:</t>
  </si>
  <si>
    <t>- stávající kabelové prostupy na SSZ přechodu Olbrichova – Lidická - odměřeno v AutoCadu:</t>
  </si>
  <si>
    <t>- stávající kabelové prostupy na SSZ Praskova – Nádražní okruh - odměřeno v AutoCadu:</t>
  </si>
  <si>
    <t>15+16+19</t>
  </si>
  <si>
    <t>- stávající kabelové prostupy na SSZ Komenského – Nádražní okruh - odměřeno v AutoCadu:</t>
  </si>
  <si>
    <t>13+8+15</t>
  </si>
  <si>
    <t>-592686850</t>
  </si>
  <si>
    <t>8*1,2*2</t>
  </si>
  <si>
    <t>61647421</t>
  </si>
  <si>
    <t>- chránička kabelů - odměřeno v AutoCadu:</t>
  </si>
  <si>
    <t>-2116139749</t>
  </si>
  <si>
    <t>-284636370</t>
  </si>
  <si>
    <t>-1221240907</t>
  </si>
  <si>
    <t>-953523982</t>
  </si>
  <si>
    <t>PS460.1 - Koordinační kabel Olbrichova – Nádražní okruh – komunikace</t>
  </si>
  <si>
    <t>998484746</t>
  </si>
  <si>
    <t>dle TZ a situace-předlažba 30/30</t>
  </si>
  <si>
    <t>939,0</t>
  </si>
  <si>
    <t>25,0</t>
  </si>
  <si>
    <t>1732410046</t>
  </si>
  <si>
    <t>dle TZ a situace-reliéfní dlažba-předlažba</t>
  </si>
  <si>
    <t>-1509304885</t>
  </si>
  <si>
    <t xml:space="preserve">dle TZ a situace-předlažba </t>
  </si>
  <si>
    <t>-508963801</t>
  </si>
  <si>
    <t>939,0+5,0+25,0</t>
  </si>
  <si>
    <t>-2072840556</t>
  </si>
  <si>
    <t>1641637536</t>
  </si>
  <si>
    <t>-77437105</t>
  </si>
  <si>
    <t>dle TZ a situace-zámková dlažba</t>
  </si>
  <si>
    <t>5,0+25,0+939,0</t>
  </si>
  <si>
    <t>štěrkodrť v místech uložení kabelů</t>
  </si>
  <si>
    <t>433,0</t>
  </si>
  <si>
    <t>564861111</t>
  </si>
  <si>
    <t>Podklad ze štěrkodrti ŠD s rozprostřením a zhutněním, po zhutnění tl. 200 mm</t>
  </si>
  <si>
    <t>99447439</t>
  </si>
  <si>
    <t>dlžba  žulové kostky</t>
  </si>
  <si>
    <t>-1341750228</t>
  </si>
  <si>
    <t>dle TZ a situace-předlažba- bez dodávky</t>
  </si>
  <si>
    <t>1837297139</t>
  </si>
  <si>
    <t>dle TZ a sitruace-reliéfní dlažba-bez dodávky</t>
  </si>
  <si>
    <t>596811123</t>
  </si>
  <si>
    <t>Kladení dlažby z betonových nebo kameninových dlaždic komunikací pro pěší s vyplněním spár a se smetením přebytečného materiálu na vzdálenost do 3 m s ložem z kameniva těženého tl. do 30 mm velikosti dlaždic do 0,09 m2 (bez zámku), pro plochy přes 300 m2</t>
  </si>
  <si>
    <t>1868132238</t>
  </si>
  <si>
    <t xml:space="preserve">dle TZ a situace-předlažba-dodávka jen 30,0m </t>
  </si>
  <si>
    <t>2069349902</t>
  </si>
  <si>
    <t>30,0*1,01</t>
  </si>
  <si>
    <t>596811220</t>
  </si>
  <si>
    <t>Kladení dlažby z betonových nebo kameninových dlaždic komunikací pro pěší s vyplněním spár a se smetením přebytečného materiálu na vzdálenost do 3 m s ložem z kameniva těženého tl. do 30 mm velikosti dlaždic přes 0,09 m2 do 0,25 m2, pro plochy do 50 m2</t>
  </si>
  <si>
    <t>-566031659</t>
  </si>
  <si>
    <t>dle TZ a situace-předlažba 40/40 bez dodávky</t>
  </si>
  <si>
    <t>-1570654757</t>
  </si>
  <si>
    <t>-1955965123</t>
  </si>
  <si>
    <t>-915395168</t>
  </si>
  <si>
    <t>442052780</t>
  </si>
  <si>
    <t>-804033615</t>
  </si>
  <si>
    <t>-2034070078</t>
  </si>
  <si>
    <t>174,420</t>
  </si>
  <si>
    <t>325445939</t>
  </si>
  <si>
    <t>174,420*9</t>
  </si>
  <si>
    <t>-602559838</t>
  </si>
  <si>
    <t>553175202</t>
  </si>
  <si>
    <t>-1162120619</t>
  </si>
  <si>
    <t>PS461 - Výměna koordinačních kabelů – Praskova</t>
  </si>
  <si>
    <t>-2118878011</t>
  </si>
  <si>
    <t>94,545*0,15</t>
  </si>
  <si>
    <t>143801477</t>
  </si>
  <si>
    <t>94,545</t>
  </si>
  <si>
    <t>-479858362</t>
  </si>
  <si>
    <t>1588281132</t>
  </si>
  <si>
    <t>-601946627</t>
  </si>
  <si>
    <t>94,545/50</t>
  </si>
  <si>
    <t>-1727194318</t>
  </si>
  <si>
    <t>2018458360</t>
  </si>
  <si>
    <t>-2030667106</t>
  </si>
  <si>
    <t>-544425818</t>
  </si>
  <si>
    <t>1851849195</t>
  </si>
  <si>
    <t>-90301171</t>
  </si>
  <si>
    <t>855614716</t>
  </si>
  <si>
    <t>365644212</t>
  </si>
  <si>
    <t>94,545*0,001*8</t>
  </si>
  <si>
    <t>364964858</t>
  </si>
  <si>
    <t>78411692</t>
  </si>
  <si>
    <t>420904453</t>
  </si>
  <si>
    <t>94,545*0,001*8*9</t>
  </si>
  <si>
    <t>410*0,35*0,2</t>
  </si>
  <si>
    <t>75*0,5*0,2</t>
  </si>
  <si>
    <t>410*0,35*0,2*1,7</t>
  </si>
  <si>
    <t>75*0,5*0,2*1,7</t>
  </si>
  <si>
    <t>1885945015</t>
  </si>
  <si>
    <t>- podklad pro obnovu chodníku (zbývající konstrukční vrstvy jsou obsaženy v PS461.1) - odměřeno v AutoCadu:</t>
  </si>
  <si>
    <t>410*1</t>
  </si>
  <si>
    <t>1347419027</t>
  </si>
  <si>
    <t>- podklad pro obnovu pojížděného chodníku (zbývající konstrukční vrstvy jsou obsaženy v  PS461.1) - odměřeno v AutoCadu:</t>
  </si>
  <si>
    <t>-1717461606</t>
  </si>
  <si>
    <t>- úsek mezi Xo (Janská) a Xo (Sněmovní):</t>
  </si>
  <si>
    <t>- montáž stávající DZ IP 13 b a E 13 ze sloupku:</t>
  </si>
  <si>
    <t>- montáž stávající DZ A 12 b ze sloupku:</t>
  </si>
  <si>
    <t>-1192073599</t>
  </si>
  <si>
    <t>-619819834</t>
  </si>
  <si>
    <t>- demontáž stávající DZ IP 13 b a E 13 ze sloupku:</t>
  </si>
  <si>
    <t>- demontáž stávající DZ A 12 b ze sloupku:</t>
  </si>
  <si>
    <t>- demontáž stávající DZ IP 19 ze sloupků:</t>
  </si>
  <si>
    <t>410*0,35*0,2*1,7*9</t>
  </si>
  <si>
    <t>75*0,5*0,2*1,7*9</t>
  </si>
  <si>
    <t>1041693295</t>
  </si>
  <si>
    <t>- suť z rozbouraných betonových základů kabelových skříní Xo:</t>
  </si>
  <si>
    <t>-609791150</t>
  </si>
  <si>
    <t>- suť z rozbouraných betonových základů kabelových skříní Xo - příplatek za dalších 9 km:</t>
  </si>
  <si>
    <t>1546589743</t>
  </si>
  <si>
    <t>- demontáž kabelu TCEPKPFLE 10x4x0,8 (- úsek mezi Xo (Sněmovní) a Xo (Nákladní)) - odměřeno v AutoCadu:</t>
  </si>
  <si>
    <t>- demontáž kabelu TCEPKPFLE 10x4x0,8 (- úsek mezi Xo (Sněmovní) a řadičem SSZ Sněmovní – Praskova) - odměřeno v AutoCadu:</t>
  </si>
  <si>
    <t>- demontáž kabelu TCEPKPFLE 10x4x0,8 (- úsek mezi Xo (Nákladní) a řadičem SSZ Nákladní – Ratibořská) - odměřeno v AutoCadu:</t>
  </si>
  <si>
    <t>220061534-D</t>
  </si>
  <si>
    <t>Demontáž kabelu návěstního volně uloženého včetně přípravy kabelového bubnu a přistavení na místo tažení, rozvinutí, vytažení, odřezání, uložení kabelu do kabelového lože nebo žlabu, protažení překážkami, uzavření konců kabelu, přemístění kabelového bubnu do kabelové trasy TCEKE, TCEKFE, TCEKFY, TCEKEZE-Y, TCEKPFLEY, TCEKPFLEZE-Y s jádrem 1,00 mm Cu 12 P</t>
  </si>
  <si>
    <t>-843977004</t>
  </si>
  <si>
    <t>- demontáž kabelu TCEKEE 48P 1,0 (úsek mezi Xo (Janská) a Xo (Sněmovní)) - odměřeno v AutoCadu:</t>
  </si>
  <si>
    <t>- úsek mezi řadičem SSZ Sněmovní – Praskova a Xo (Sněmovní):</t>
  </si>
  <si>
    <t>- úsek mezi Xo (Sněmovní) a Xo (Nákladní):</t>
  </si>
  <si>
    <t>265</t>
  </si>
  <si>
    <t>- úsek mezi řadičem SSZ Nákladní – Ratibořská a Xo (Nákladní):</t>
  </si>
  <si>
    <t>265*1,05</t>
  </si>
  <si>
    <t>1+3*1+2*1</t>
  </si>
  <si>
    <t>1+1*2+1</t>
  </si>
  <si>
    <t>-79909673</t>
  </si>
  <si>
    <t>- demontáž kabelu ve stávající kabelové skříni (Sněmovní):</t>
  </si>
  <si>
    <t>- demontáž kabelu  ve stávající kabelové skříni (Nákladní):</t>
  </si>
  <si>
    <t>-1180870149</t>
  </si>
  <si>
    <t>-1916088168</t>
  </si>
  <si>
    <t>- montáž výstroje kabelové skříně Xo (Sněmovní):</t>
  </si>
  <si>
    <t>- montáž výstroje kabelové skříně Xo (Nákladní):</t>
  </si>
  <si>
    <t>-1835766137</t>
  </si>
  <si>
    <t>1516957887</t>
  </si>
  <si>
    <t>1320610612</t>
  </si>
  <si>
    <t>2348587</t>
  </si>
  <si>
    <t>1642903635</t>
  </si>
  <si>
    <t>384381741</t>
  </si>
  <si>
    <t>1734100889</t>
  </si>
  <si>
    <t>-733153081</t>
  </si>
  <si>
    <t>-1230377620</t>
  </si>
  <si>
    <t>- demontáž svorkovnice LSA-PLUS ve stávající kabelové skříni (Sněmovní):</t>
  </si>
  <si>
    <t>- demontáž svorkovnice LSA-PLUS ve stávající kabelové skříni (Nákladní):</t>
  </si>
  <si>
    <t>-1353227948</t>
  </si>
  <si>
    <t>1412435790</t>
  </si>
  <si>
    <t>2036941174</t>
  </si>
  <si>
    <t>-1189417864</t>
  </si>
  <si>
    <t>- demontáž montážního rámu ve stávající kabelové skříni (Sněmovní):</t>
  </si>
  <si>
    <t>- demontáž montážního rámu ve stávající kabelové skříni (Nákladní):</t>
  </si>
  <si>
    <t>-1838689796</t>
  </si>
  <si>
    <t>- demontáž stávající kabelové skříně (Sněmovní):</t>
  </si>
  <si>
    <t>- demontáž stávající kabelové skříně (Nákladní):</t>
  </si>
  <si>
    <t>-1958768591</t>
  </si>
  <si>
    <t>- dodávka kabelové skříně Xo (Sněmovní):</t>
  </si>
  <si>
    <t>- dodávka kabelové skříně Xo (Nákladní):</t>
  </si>
  <si>
    <t>1507198455</t>
  </si>
  <si>
    <t>-1594547182</t>
  </si>
  <si>
    <t>1236543869</t>
  </si>
  <si>
    <t>- montáž technologického zařízení do kabelové skříně Xo (Sněmovní):</t>
  </si>
  <si>
    <t>- montáž technologického zařízení do kabelové skříně Xo (Nákladní):</t>
  </si>
  <si>
    <t>-1255615224</t>
  </si>
  <si>
    <t>757767460</t>
  </si>
  <si>
    <t>1*2+1*2</t>
  </si>
  <si>
    <t>265*2</t>
  </si>
  <si>
    <t>265*2*0,001</t>
  </si>
  <si>
    <t>2*2*2</t>
  </si>
  <si>
    <t>(295+115)*0,001</t>
  </si>
  <si>
    <t>(10+65)*0,001</t>
  </si>
  <si>
    <t>(14+19+7+23)*0,001</t>
  </si>
  <si>
    <t>-523767212</t>
  </si>
  <si>
    <t>- kabelová skříň Xo (Sněmovní):</t>
  </si>
  <si>
    <t>- kabelová skříň Xo (Nákladní):</t>
  </si>
  <si>
    <t>-1902562342</t>
  </si>
  <si>
    <t>1557755543</t>
  </si>
  <si>
    <t>- betonové základ kabelové skříně Xo (Sněmovní):</t>
  </si>
  <si>
    <t>- betonové základ kabelové skříně Xo (Nákladní):</t>
  </si>
  <si>
    <t>0,65*0,3*3*5</t>
  </si>
  <si>
    <t>-1283682229</t>
  </si>
  <si>
    <t>- bourání betonových základů kabelových skříní Xo:</t>
  </si>
  <si>
    <t>753608725</t>
  </si>
  <si>
    <t>295</t>
  </si>
  <si>
    <t>14+19+7+23</t>
  </si>
  <si>
    <t>16+17+14+19+7+23</t>
  </si>
  <si>
    <t>1657911213</t>
  </si>
  <si>
    <t>-764371290</t>
  </si>
  <si>
    <t>1,5*1,8*2*4</t>
  </si>
  <si>
    <t>PS461.1 - Koordinační kabel Praskova – komunikace</t>
  </si>
  <si>
    <t>2086525785</t>
  </si>
  <si>
    <t xml:space="preserve">dle TZ a situace-předlažba 30/30 </t>
  </si>
  <si>
    <t>173,0</t>
  </si>
  <si>
    <t>228,0</t>
  </si>
  <si>
    <t>218885798</t>
  </si>
  <si>
    <t>8,0</t>
  </si>
  <si>
    <t>676756335</t>
  </si>
  <si>
    <t>228,0+173,0</t>
  </si>
  <si>
    <t>642520734</t>
  </si>
  <si>
    <t>652112261</t>
  </si>
  <si>
    <t>642417066</t>
  </si>
  <si>
    <t>v místech uložení kabelů</t>
  </si>
  <si>
    <t>591211111</t>
  </si>
  <si>
    <t>Kladení dlažby z kostek s provedením lože do tl. 50 mm, s vyplněním spár, s dvojím beraněním a se smetením přebytečného materiálu na krajnici drobných z kamene, do lože z kameniva těženého</t>
  </si>
  <si>
    <t>1585900008</t>
  </si>
  <si>
    <t>418504461</t>
  </si>
  <si>
    <t>dle TZ a situace-předlažba 30/30-bez dodávky</t>
  </si>
  <si>
    <t>596811222</t>
  </si>
  <si>
    <t>Kladení dlažby z betonových nebo kameninových dlaždic komunikací pro pěší s vyplněním spár a se smetením přebytečného materiálu na vzdálenost do 3 m s ložem z kameniva těženého tl. do 30 mm velikosti dlaždic přes 0,09 m2 do 0,25 m2, pro plochy přes 100 do 300 m2</t>
  </si>
  <si>
    <t>1847800387</t>
  </si>
  <si>
    <t>dle TZ s ituace-předlažba 40/40-bez dodávky</t>
  </si>
  <si>
    <t>2064106255</t>
  </si>
  <si>
    <t>1445417246</t>
  </si>
  <si>
    <t>-1788305738</t>
  </si>
  <si>
    <t>72,180</t>
  </si>
  <si>
    <t>265511142</t>
  </si>
  <si>
    <t>72,180*9</t>
  </si>
  <si>
    <t>-1739498969</t>
  </si>
  <si>
    <t>904235598</t>
  </si>
  <si>
    <t>694447061</t>
  </si>
  <si>
    <t>SO105 - Těšínská – Komenského – komunikace</t>
  </si>
  <si>
    <t>-1944255719</t>
  </si>
  <si>
    <t>Předlažba 40/40</t>
  </si>
  <si>
    <t>63,0</t>
  </si>
  <si>
    <t>449087335</t>
  </si>
  <si>
    <t>-1766936866</t>
  </si>
  <si>
    <t>předlažba rel.dlažby</t>
  </si>
  <si>
    <t>předlažba dlažby 40/40</t>
  </si>
  <si>
    <t>113107212</t>
  </si>
  <si>
    <t>Odstranění podkladů nebo krytů strojně plochy jednotlivě přes 200 m2 s přemístěním hmot na skládku na vzdálenost do 20 m nebo s naložením na dopravní prostředek z kameniva těženého, o tl. vrstvy přes 100 do 200 mm</t>
  </si>
  <si>
    <t>1350865628</t>
  </si>
  <si>
    <t>120,0</t>
  </si>
  <si>
    <t>ostrůvek</t>
  </si>
  <si>
    <t>200,0</t>
  </si>
  <si>
    <t>113107231</t>
  </si>
  <si>
    <t>Odstranění podkladů nebo krytů strojně plochy jednotlivě přes 200 m2 s přemístěním hmot na skládku na vzdálenost do 20 m nebo s naložením na dopravní prostředek z betonu prostého, o tl. vrstvy přes 100 do 150 mm</t>
  </si>
  <si>
    <t>-1400678623</t>
  </si>
  <si>
    <t>dle TZ chodník</t>
  </si>
  <si>
    <t>113107242</t>
  </si>
  <si>
    <t>Odstranění podkladů nebo krytů strojně plochy jednotlivě přes 200 m2 s přemístěním hmot na skládku na vzdálenost do 20 m nebo s naložením na dopravní prostředek živičných, o tl. vrstvy přes 50 do 100 mm</t>
  </si>
  <si>
    <t>-1735088754</t>
  </si>
  <si>
    <t>113107243</t>
  </si>
  <si>
    <t>Odstranění podkladů nebo krytů strojně plochy jednotlivě přes 200 m2 s přemístěním hmot na skládku na vzdálenost do 20 m nebo s naložením na dopravní prostředek živičných, o tl. vrstvy přes 100 do 150 mm</t>
  </si>
  <si>
    <t>-1968978988</t>
  </si>
  <si>
    <t>ostrůvky</t>
  </si>
  <si>
    <t>497268230</t>
  </si>
  <si>
    <t>48,0</t>
  </si>
  <si>
    <t>-957071084</t>
  </si>
  <si>
    <t>96,0</t>
  </si>
  <si>
    <t>-211207933</t>
  </si>
  <si>
    <t>-996526827</t>
  </si>
  <si>
    <t>-211541748</t>
  </si>
  <si>
    <t xml:space="preserve">těžení a naložení ornice na meziskládce pro zpětné </t>
  </si>
  <si>
    <t>ohumusování</t>
  </si>
  <si>
    <t>1253236457</t>
  </si>
  <si>
    <t>dle TZ a vzorových řezů</t>
  </si>
  <si>
    <t>-125531576</t>
  </si>
  <si>
    <t>dovoz ornice z meziskládky</t>
  </si>
  <si>
    <t>2098805009</t>
  </si>
  <si>
    <t>odvoz výkopu na skládku</t>
  </si>
  <si>
    <t>85961802</t>
  </si>
  <si>
    <t>-339365828</t>
  </si>
  <si>
    <t>24,0*1,5</t>
  </si>
  <si>
    <t>-75147217</t>
  </si>
  <si>
    <t>175258836</t>
  </si>
  <si>
    <t>-1659848046</t>
  </si>
  <si>
    <t>-921183353</t>
  </si>
  <si>
    <t>262,0+25,2</t>
  </si>
  <si>
    <t>1380280108</t>
  </si>
  <si>
    <t>993740694</t>
  </si>
  <si>
    <t>-2138310967</t>
  </si>
  <si>
    <t>164,0</t>
  </si>
  <si>
    <t>nad kabely</t>
  </si>
  <si>
    <t>53,0</t>
  </si>
  <si>
    <t>2059753091</t>
  </si>
  <si>
    <t>30,0*1,05</t>
  </si>
  <si>
    <t>-1819314299</t>
  </si>
  <si>
    <t>30,0</t>
  </si>
  <si>
    <t>238206383</t>
  </si>
  <si>
    <t>111,0</t>
  </si>
  <si>
    <t>-235861562</t>
  </si>
  <si>
    <t>24,0+11,0</t>
  </si>
  <si>
    <t>1693371883</t>
  </si>
  <si>
    <t>-548014745</t>
  </si>
  <si>
    <t>doplnění</t>
  </si>
  <si>
    <t>-110855634</t>
  </si>
  <si>
    <t>dle TZ</t>
  </si>
  <si>
    <t>24,0+17,0</t>
  </si>
  <si>
    <t>-1699211375</t>
  </si>
  <si>
    <t>-1137097535</t>
  </si>
  <si>
    <t>zámková dlažba reliéfní s dodávkou</t>
  </si>
  <si>
    <t>31,0</t>
  </si>
  <si>
    <t>dlažba zelená s dodávkou</t>
  </si>
  <si>
    <t>118,0</t>
  </si>
  <si>
    <t>44,0</t>
  </si>
  <si>
    <t>-1737990042</t>
  </si>
  <si>
    <t>31,0*1,01</t>
  </si>
  <si>
    <t>-1490719526</t>
  </si>
  <si>
    <t>44,0*1,01</t>
  </si>
  <si>
    <t>59245008</t>
  </si>
  <si>
    <t>dlažba tvar obdélník betonová 200x100x60mm barevná</t>
  </si>
  <si>
    <t>1120416714</t>
  </si>
  <si>
    <t>dlažba zelená</t>
  </si>
  <si>
    <t>118,0*1,01</t>
  </si>
  <si>
    <t>-667061470</t>
  </si>
  <si>
    <t>dlažba šedá 40/40 s dodávkou</t>
  </si>
  <si>
    <t>dlažba vodící linie</t>
  </si>
  <si>
    <t>předlažba 40/40 bez dodávky</t>
  </si>
  <si>
    <t>-1003503881</t>
  </si>
  <si>
    <t>5/1</t>
  </si>
  <si>
    <t>Dlažba-umělá vodící linie</t>
  </si>
  <si>
    <t>1793078284</t>
  </si>
  <si>
    <t>2,0*1,01</t>
  </si>
  <si>
    <t>1661603473</t>
  </si>
  <si>
    <t>P4</t>
  </si>
  <si>
    <t>E2b</t>
  </si>
  <si>
    <t>posun na sloupek nový</t>
  </si>
  <si>
    <t>40445601</t>
  </si>
  <si>
    <t>výstražné dopravní značky A1-A30, A33 900mm</t>
  </si>
  <si>
    <t>935973821</t>
  </si>
  <si>
    <t>1586324356</t>
  </si>
  <si>
    <t>-1751243186</t>
  </si>
  <si>
    <t>1580764159</t>
  </si>
  <si>
    <t>-747273519</t>
  </si>
  <si>
    <t>-2050325643</t>
  </si>
  <si>
    <t>462645172</t>
  </si>
  <si>
    <t>-2068245159</t>
  </si>
  <si>
    <t>1394332395</t>
  </si>
  <si>
    <t>-1983920877</t>
  </si>
  <si>
    <t>915221112</t>
  </si>
  <si>
    <t>Vodorovné dopravní značení stříkaným plastem vodící čára bílá šířky 250 mm souvislá retroreflexní</t>
  </si>
  <si>
    <t>-1116940730</t>
  </si>
  <si>
    <t>V4</t>
  </si>
  <si>
    <t>1565440494</t>
  </si>
  <si>
    <t>27,0</t>
  </si>
  <si>
    <t>V5</t>
  </si>
  <si>
    <t>V13</t>
  </si>
  <si>
    <t>-861393683</t>
  </si>
  <si>
    <t>692702040</t>
  </si>
  <si>
    <t>-2103389350</t>
  </si>
  <si>
    <t>1919945914</t>
  </si>
  <si>
    <t xml:space="preserve">dle TZ a situace  </t>
  </si>
  <si>
    <t>jednořádek s dodávkou</t>
  </si>
  <si>
    <t>58381007</t>
  </si>
  <si>
    <t>kostka dlažební žula drobná 8/10</t>
  </si>
  <si>
    <t>-1666975103</t>
  </si>
  <si>
    <t>5,0*1,01</t>
  </si>
  <si>
    <t>-1021609751</t>
  </si>
  <si>
    <t>dle TZ a situac</t>
  </si>
  <si>
    <t>obrubník 5/20</t>
  </si>
  <si>
    <t>obrubník 100/200</t>
  </si>
  <si>
    <t>1184060295</t>
  </si>
  <si>
    <t>5,0*2</t>
  </si>
  <si>
    <t>689863000</t>
  </si>
  <si>
    <t>508934932</t>
  </si>
  <si>
    <t>845766175</t>
  </si>
  <si>
    <t>2078872625</t>
  </si>
  <si>
    <t>76,0</t>
  </si>
  <si>
    <t>-524961286</t>
  </si>
  <si>
    <t>-833130873</t>
  </si>
  <si>
    <t>167,0+96,0</t>
  </si>
  <si>
    <t>389170604</t>
  </si>
  <si>
    <t>96,0+167,0</t>
  </si>
  <si>
    <t>-255970229</t>
  </si>
  <si>
    <t>-2056909853</t>
  </si>
  <si>
    <t>-1141395405</t>
  </si>
  <si>
    <t>966007111</t>
  </si>
  <si>
    <t>Odstranění vodorovného dopravního značení frézováním značeného barvou čáry šířky do 125 mm</t>
  </si>
  <si>
    <t>1166675483</t>
  </si>
  <si>
    <t>V1</t>
  </si>
  <si>
    <t>1259541705</t>
  </si>
  <si>
    <t>32,0</t>
  </si>
  <si>
    <t>-111785929</t>
  </si>
  <si>
    <t>1735967671</t>
  </si>
  <si>
    <t>2,0+63,0</t>
  </si>
  <si>
    <t>-1480076117</t>
  </si>
  <si>
    <t>1474191427</t>
  </si>
  <si>
    <t>0,1*0,1*4*96,0</t>
  </si>
  <si>
    <t>581581510</t>
  </si>
  <si>
    <t>39,510+94,544+107,700</t>
  </si>
  <si>
    <t>-1073336094</t>
  </si>
  <si>
    <t>(39,510+94,544+107,700)*9</t>
  </si>
  <si>
    <t>2065052475</t>
  </si>
  <si>
    <t>-780837325</t>
  </si>
  <si>
    <t>0,510+39,000</t>
  </si>
  <si>
    <t>-1293156274</t>
  </si>
  <si>
    <t>26,400+63,200+4,944</t>
  </si>
  <si>
    <t>-574359957</t>
  </si>
  <si>
    <t>11,700+96,000</t>
  </si>
  <si>
    <t>-1063375934</t>
  </si>
  <si>
    <t>VRN - Vedlejší a ostatní náklady</t>
  </si>
  <si>
    <t>VRN - Vedlejší rozpočtové náklady</t>
  </si>
  <si>
    <t xml:space="preserve">    VRN1 - Průzkumné, geodetické a projektové práce</t>
  </si>
  <si>
    <t xml:space="preserve">    VRN2 - Příprava staveniště</t>
  </si>
  <si>
    <t xml:space="preserve">    VRN3 - Zařízení staveniště</t>
  </si>
  <si>
    <t xml:space="preserve">    VRN4 - Inženýrská činnost</t>
  </si>
  <si>
    <t xml:space="preserve">    VRN5 - Finanční náklady</t>
  </si>
  <si>
    <t xml:space="preserve">    VRN9 - Ostatní náklady</t>
  </si>
  <si>
    <t>Vedlejší rozpočtové náklady</t>
  </si>
  <si>
    <t>VRN1</t>
  </si>
  <si>
    <t>Průzkumné, geodetické a projektové práce</t>
  </si>
  <si>
    <t>011303000</t>
  </si>
  <si>
    <t>Koordinace zhotovitele s archeology</t>
  </si>
  <si>
    <t>1024</t>
  </si>
  <si>
    <t>-1559643253</t>
  </si>
  <si>
    <t>012203000</t>
  </si>
  <si>
    <t>Vytýčení prostorové polohy dopravní a technické infrastruktury</t>
  </si>
  <si>
    <t>-1880549267</t>
  </si>
  <si>
    <t>012303000</t>
  </si>
  <si>
    <t>Zpracování geodetického zaměření skutečného provedení stavby a geometrických plánů dle SoD a dle požadavků DOSS a zápisu do KN (je-li vyžadováno)</t>
  </si>
  <si>
    <t>286834354</t>
  </si>
  <si>
    <t>- přímo zadané:</t>
  </si>
  <si>
    <t>013244000</t>
  </si>
  <si>
    <t>Vypracování zhotovitelské realizačnÍ a výrobní projektové dokumentace</t>
  </si>
  <si>
    <t>-376983191</t>
  </si>
  <si>
    <t>- dílenská dokumentace - přímo zadané:</t>
  </si>
  <si>
    <t>013254000</t>
  </si>
  <si>
    <t>Vypracování dokumentace skutečného provedení stavby dle SoD, platné legislativy, podmínek a požadavků investora a uživatele zajištění požadovaných dokladů a vyjádření DOSS</t>
  </si>
  <si>
    <t>-1946820058</t>
  </si>
  <si>
    <t>013284000</t>
  </si>
  <si>
    <t>Pasportizace území stavby a jejího okolí, zejména stavu příjezdových komunikací staveništní dopravy, předpokládaných dotčených ploch zasažených realizací stavby, požadavků vlastníků a uživatelů sousedních nemovitostí, DOSS apod.</t>
  </si>
  <si>
    <t>-1161809556</t>
  </si>
  <si>
    <t>013294000</t>
  </si>
  <si>
    <t>Fotodokumentace průběhu výstavby a dle specifikace uvedené SoD a podmínek dotačního titulu</t>
  </si>
  <si>
    <t>-1222054623</t>
  </si>
  <si>
    <t>013303000</t>
  </si>
  <si>
    <t>Ostatní náklady spojené s požadavky objednatele, které jsou uvedeny v jednotlivých článcích smlouvy o dílo, pokud nejsou zahrnuty v soupisech prací vč. požadované záruky za jakost ( 60 měsíců) na provedené práce a dodávky</t>
  </si>
  <si>
    <t>740294771</t>
  </si>
  <si>
    <t>VRN2</t>
  </si>
  <si>
    <t>Příprava staveniště</t>
  </si>
  <si>
    <t>020001000</t>
  </si>
  <si>
    <t>Vytýčení inženýrských sítí - vč. případných kopaných sond, vč. projednání se správci, apod.</t>
  </si>
  <si>
    <t>931061632</t>
  </si>
  <si>
    <t>- vytýčení stávajících inženýrských sítí</t>
  </si>
  <si>
    <t>VRN3</t>
  </si>
  <si>
    <t>Zařízení staveniště</t>
  </si>
  <si>
    <t>030001000</t>
  </si>
  <si>
    <t>Základní rozdělení průvodních činností a nákladů zařízení staveniště</t>
  </si>
  <si>
    <t>-387339716</t>
  </si>
  <si>
    <t>031002000</t>
  </si>
  <si>
    <t>Zajištění splnění podmínek vyplývajících z vydaných rozhodnutí a povolení apod.</t>
  </si>
  <si>
    <t>-1017989540</t>
  </si>
  <si>
    <t>032903000</t>
  </si>
  <si>
    <t>Bezpečnostní hrazení, oplocení, zajištění přístupu na staveniště apod.. Zajištění ostraha majetku osob v průběhu realizace stavby a až do předání stavby do užívání. Zabezpečení staveniště, vnější stavby a ploch dotčených stavbou, vybavení proti odcizení a škodám.</t>
  </si>
  <si>
    <t>-561107962</t>
  </si>
  <si>
    <t>034303000</t>
  </si>
  <si>
    <t xml:space="preserve">Dopravní opatření - dopravní a informační značení na komunikacích pro motorová a nemotorová vozidla a pro pěší, zajištění průchodů apod., projednání s příslušným odborem dopravy, zajištění údržby, čištění apod. dopravního značení a komunikací apod. </t>
  </si>
  <si>
    <t>-1160598592</t>
  </si>
  <si>
    <t>034503001</t>
  </si>
  <si>
    <t>D+M Informační tabule s uvedením názvu stavby, investora stavby, zhotovitele stavby, uvedením termínu a realizace stavby, uvedení kontaktu na odpovědného stavbyvedoucího</t>
  </si>
  <si>
    <t>-1120960642</t>
  </si>
  <si>
    <t>034503002</t>
  </si>
  <si>
    <t>D+M Stálá pamětní deska - vyrobená z drhnutého nerezu s gravírovaným textem o rozměrech 0,3 x 0,4m, umístění a grafické provedení dle pokynu investora</t>
  </si>
  <si>
    <t>-1257496626</t>
  </si>
  <si>
    <t>034503003</t>
  </si>
  <si>
    <t>Velkoplošný panel (billboard) plastová textilní folie - rozměr 2,1 x 2,2m, označení stavby, osazení v území a ukotvení proti možnosti vandalismu - grafické zpracování dle pokynů investora</t>
  </si>
  <si>
    <t>-1170666131</t>
  </si>
  <si>
    <t>VRN4</t>
  </si>
  <si>
    <t>Inženýrská činnost</t>
  </si>
  <si>
    <t>040001000</t>
  </si>
  <si>
    <t>Zajištění a projednání všech nezbytných administrativních úkonů spojených s realizací stavby</t>
  </si>
  <si>
    <t>-31304375</t>
  </si>
  <si>
    <t>041403000</t>
  </si>
  <si>
    <t>Součinnost se všemi zúčastněnými stranami - investorem, budoucím uživatelem, projektantem, zástupci organizací státní správy, koordinátorem BOZP apod.</t>
  </si>
  <si>
    <t>47243917</t>
  </si>
  <si>
    <t>042503000</t>
  </si>
  <si>
    <t>Bezpečnostní opatření na ochranu osob a majetku v rozsahu platné legislativy a dle podmínek v SoD</t>
  </si>
  <si>
    <t>Kč</t>
  </si>
  <si>
    <t>363969887</t>
  </si>
  <si>
    <t>plán BOZP na staveništi - přímo zadané:</t>
  </si>
  <si>
    <t>043002000</t>
  </si>
  <si>
    <t>Zajištění průzkumů, zkoušek, atestů, sond a revizí apod. uvedených v rozhodnutích a v projektové dokumetnaci nezbytně nutných k provedení díla</t>
  </si>
  <si>
    <t>1424645201</t>
  </si>
  <si>
    <t>044002000</t>
  </si>
  <si>
    <t>Hlavní tituly průvodních činností a nákladů inženýrská činnost revize</t>
  </si>
  <si>
    <t>815252673</t>
  </si>
  <si>
    <t>045002000</t>
  </si>
  <si>
    <t>Zajištění kompletační a koordinační činnosti spojených s realizací stavby a následným dáním do užívání</t>
  </si>
  <si>
    <t>1542453210</t>
  </si>
  <si>
    <t>049303000</t>
  </si>
  <si>
    <t>Jednání s dotčenými institucemi, s dotčenými orgány státní správy a samosprávy - například zajištění dokladů nutných k získání kolaudačního souhlasu, povolení a rozhodnutí nutných k realizací stavby apod.</t>
  </si>
  <si>
    <t>215081943</t>
  </si>
  <si>
    <t>VRN5</t>
  </si>
  <si>
    <t>Finanční náklady</t>
  </si>
  <si>
    <t>052103000</t>
  </si>
  <si>
    <t>Náklady na nepředvídatelné skutečnosti - pevná částka</t>
  </si>
  <si>
    <t>-262101780</t>
  </si>
  <si>
    <t>- pevná částka 700 000,- Kč</t>
  </si>
  <si>
    <t>VRN9</t>
  </si>
  <si>
    <t>Ostatní náklady</t>
  </si>
  <si>
    <t>091002000</t>
  </si>
  <si>
    <t>Ostatní náklady související s objektem - Náklady na koordinaci při modernizaci SSZ - zajišťované Technickými službami Opava s.r.o.</t>
  </si>
  <si>
    <t>-858848240</t>
  </si>
  <si>
    <t>- pevná částka 9 000,- Kč za každé SSZ</t>
  </si>
  <si>
    <t>PS 451 - SSZ přechodu Olbrichova – Lidická:</t>
  </si>
  <si>
    <t>PS 452 - SSZ Olbrichova – Hradecká:</t>
  </si>
  <si>
    <t>PS 453 - SSZ Praskova – Nádražní okruh:</t>
  </si>
  <si>
    <t>PS 454 - SSZ Komenského – Nádražní okruh:</t>
  </si>
  <si>
    <t>PS 455 - SSZ Těšínská – Komenského:</t>
  </si>
  <si>
    <t>092002000</t>
  </si>
  <si>
    <t>Ostatní náklady související s provozem - Náklady spojené s připojením do sítě OpavaNet a.s.</t>
  </si>
  <si>
    <t>-676432640</t>
  </si>
  <si>
    <t>- pevná částka 9 000,- Kč</t>
  </si>
  <si>
    <t>092203000</t>
  </si>
  <si>
    <t>Zaškolení obsluhy a investorem pověřených osob, vypracování a odsouhlasení provozních a manipulačních řádů, proškolení provozovatele s provozováním a užíváním realizovaného díla dle SoD a jiných podmínek</t>
  </si>
  <si>
    <t>606286579</t>
  </si>
  <si>
    <t>Zpracování harmonogramu stavby a ZOV včetně průběžné aktualizace</t>
  </si>
  <si>
    <t>-1352127605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</si>
</sst>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29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top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>
      <alignment vertical="center"/>
    </xf>
    <xf numFmtId="0" fontId="17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0" fillId="4" borderId="7" xfId="0" applyFont="1" applyFill="1" applyBorder="1" applyAlignment="1" applyProtection="1">
      <alignment vertical="center"/>
    </xf>
    <xf numFmtId="0" fontId="21" fillId="4" borderId="8" xfId="0" applyFont="1" applyFill="1" applyBorder="1" applyAlignment="1" applyProtection="1">
      <alignment horizontal="center" vertical="center"/>
    </xf>
    <xf numFmtId="0" fontId="22" fillId="0" borderId="16" xfId="0" applyFont="1" applyBorder="1" applyAlignment="1" applyProtection="1">
      <alignment horizontal="center" vertical="center" wrapText="1"/>
    </xf>
    <xf numFmtId="0" fontId="22" fillId="0" borderId="17" xfId="0" applyFont="1" applyBorder="1" applyAlignment="1" applyProtection="1">
      <alignment horizontal="center" vertical="center" wrapText="1"/>
    </xf>
    <xf numFmtId="0" fontId="22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3" fillId="0" borderId="0" xfId="0" applyFont="1" applyAlignment="1" applyProtection="1">
      <alignment vertical="center"/>
    </xf>
    <xf numFmtId="4" fontId="23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19" fillId="0" borderId="14" xfId="0" applyNumberFormat="1" applyFont="1" applyBorder="1" applyAlignment="1" applyProtection="1">
      <alignment vertical="center"/>
    </xf>
    <xf numFmtId="4" fontId="19" fillId="0" borderId="0" xfId="0" applyNumberFormat="1" applyFont="1" applyBorder="1" applyAlignment="1" applyProtection="1">
      <alignment vertical="center"/>
    </xf>
    <xf numFmtId="166" fontId="19" fillId="0" borderId="0" xfId="0" applyNumberFormat="1" applyFont="1" applyBorder="1" applyAlignment="1" applyProtection="1">
      <alignment vertical="center"/>
    </xf>
    <xf numFmtId="4" fontId="19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8" fillId="0" borderId="14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19" xfId="0" applyNumberFormat="1" applyFont="1" applyBorder="1" applyAlignment="1" applyProtection="1">
      <alignment vertical="center"/>
    </xf>
    <xf numFmtId="4" fontId="28" fillId="0" borderId="20" xfId="0" applyNumberFormat="1" applyFont="1" applyBorder="1" applyAlignment="1" applyProtection="1">
      <alignment vertical="center"/>
    </xf>
    <xf numFmtId="166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3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23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0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1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1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1" fillId="4" borderId="16" xfId="0" applyFont="1" applyFill="1" applyBorder="1" applyAlignment="1" applyProtection="1">
      <alignment horizontal="center" vertical="center" wrapText="1"/>
    </xf>
    <xf numFmtId="0" fontId="21" fillId="4" borderId="17" xfId="0" applyFont="1" applyFill="1" applyBorder="1" applyAlignment="1" applyProtection="1">
      <alignment horizontal="center" vertical="center" wrapText="1"/>
    </xf>
    <xf numFmtId="0" fontId="21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2" fillId="0" borderId="12" xfId="0" applyNumberFormat="1" applyFont="1" applyBorder="1" applyAlignment="1" applyProtection="1"/>
    <xf numFmtId="166" fontId="32" fillId="0" borderId="13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1" fillId="0" borderId="22" xfId="0" applyFont="1" applyBorder="1" applyAlignment="1" applyProtection="1">
      <alignment horizontal="center" vertical="center"/>
    </xf>
    <xf numFmtId="49" fontId="21" fillId="0" borderId="22" xfId="0" applyNumberFormat="1" applyFont="1" applyBorder="1" applyAlignment="1" applyProtection="1">
      <alignment horizontal="left" vertical="center" wrapText="1"/>
    </xf>
    <xf numFmtId="0" fontId="21" fillId="0" borderId="22" xfId="0" applyFont="1" applyBorder="1" applyAlignment="1" applyProtection="1">
      <alignment horizontal="left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167" fontId="21" fillId="0" borderId="22" xfId="0" applyNumberFormat="1" applyFont="1" applyBorder="1" applyAlignment="1" applyProtection="1">
      <alignment vertical="center"/>
    </xf>
    <xf numFmtId="4" fontId="21" fillId="2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</xf>
    <xf numFmtId="0" fontId="22" fillId="2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 applyProtection="1">
      <alignment horizontal="center" vertical="center"/>
    </xf>
    <xf numFmtId="166" fontId="22" fillId="0" borderId="0" xfId="0" applyNumberFormat="1" applyFont="1" applyBorder="1" applyAlignment="1" applyProtection="1">
      <alignment vertical="center"/>
    </xf>
    <xf numFmtId="166" fontId="22" fillId="0" borderId="15" xfId="0" applyNumberFormat="1" applyFont="1" applyBorder="1" applyAlignment="1" applyProtection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4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5" fillId="0" borderId="22" xfId="0" applyFont="1" applyBorder="1" applyAlignment="1" applyProtection="1">
      <alignment horizontal="center" vertical="center"/>
    </xf>
    <xf numFmtId="49" fontId="35" fillId="0" borderId="22" xfId="0" applyNumberFormat="1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left" vertical="center" wrapText="1"/>
    </xf>
    <xf numFmtId="0" fontId="35" fillId="0" borderId="22" xfId="0" applyFont="1" applyBorder="1" applyAlignment="1" applyProtection="1">
      <alignment horizontal="center" vertical="center" wrapText="1"/>
    </xf>
    <xf numFmtId="167" fontId="35" fillId="0" borderId="22" xfId="0" applyNumberFormat="1" applyFont="1" applyBorder="1" applyAlignment="1" applyProtection="1">
      <alignment vertical="center"/>
    </xf>
    <xf numFmtId="4" fontId="35" fillId="2" borderId="22" xfId="0" applyNumberFormat="1" applyFont="1" applyFill="1" applyBorder="1" applyAlignment="1" applyProtection="1">
      <alignment vertical="center"/>
      <protection locked="0"/>
    </xf>
    <xf numFmtId="4" fontId="35" fillId="0" borderId="22" xfId="0" applyNumberFormat="1" applyFont="1" applyBorder="1" applyAlignment="1" applyProtection="1">
      <alignment vertical="center"/>
    </xf>
    <xf numFmtId="0" fontId="36" fillId="0" borderId="3" xfId="0" applyFont="1" applyBorder="1" applyAlignment="1">
      <alignment vertical="center"/>
    </xf>
    <xf numFmtId="0" fontId="35" fillId="2" borderId="14" xfId="0" applyFont="1" applyFill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22" fillId="2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2" fillId="0" borderId="20" xfId="0" applyNumberFormat="1" applyFont="1" applyBorder="1" applyAlignment="1" applyProtection="1">
      <alignment vertical="center"/>
    </xf>
    <xf numFmtId="166" fontId="22" fillId="0" borderId="21" xfId="0" applyNumberFormat="1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1" fillId="4" borderId="7" xfId="0" applyFont="1" applyFill="1" applyBorder="1" applyAlignment="1" applyProtection="1">
      <alignment horizontal="center" vertical="center"/>
    </xf>
    <xf numFmtId="0" fontId="21" fillId="4" borderId="7" xfId="0" applyFont="1" applyFill="1" applyBorder="1" applyAlignment="1" applyProtection="1">
      <alignment horizontal="left" vertical="center"/>
    </xf>
    <xf numFmtId="0" fontId="21" fillId="4" borderId="6" xfId="0" applyFont="1" applyFill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0" fillId="0" borderId="14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left" vertical="center"/>
    </xf>
    <xf numFmtId="0" fontId="21" fillId="4" borderId="7" xfId="0" applyFont="1" applyFill="1" applyBorder="1" applyAlignment="1" applyProtection="1">
      <alignment horizontal="right" vertical="center"/>
    </xf>
    <xf numFmtId="4" fontId="23" fillId="0" borderId="0" xfId="0" applyNumberFormat="1" applyFont="1" applyAlignment="1" applyProtection="1">
      <alignment horizontal="right" vertical="center"/>
    </xf>
    <xf numFmtId="4" fontId="23" fillId="0" borderId="0" xfId="0" applyNumberFormat="1" applyFont="1" applyAlignment="1" applyProtection="1">
      <alignment vertical="center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7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7" xfId="0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2"/>
  <sheetViews>
    <sheetView showGridLines="0" tabSelected="1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6" t="s">
        <v>0</v>
      </c>
      <c r="AZ1" s="16" t="s">
        <v>1</v>
      </c>
      <c r="BA1" s="16" t="s">
        <v>2</v>
      </c>
      <c r="BB1" s="16" t="s">
        <v>3</v>
      </c>
      <c r="BT1" s="16" t="s">
        <v>4</v>
      </c>
      <c r="BU1" s="16" t="s">
        <v>4</v>
      </c>
      <c r="BV1" s="16" t="s">
        <v>5</v>
      </c>
    </row>
    <row r="2" spans="1:74" s="1" customFormat="1" ht="36.950000000000003" customHeight="1"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  <c r="BC2" s="286"/>
      <c r="BD2" s="286"/>
      <c r="BE2" s="286"/>
      <c r="BS2" s="17" t="s">
        <v>6</v>
      </c>
      <c r="BT2" s="17" t="s">
        <v>7</v>
      </c>
    </row>
    <row r="3" spans="1:74" s="1" customFormat="1" ht="6.95" customHeight="1"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20"/>
      <c r="BS3" s="17" t="s">
        <v>6</v>
      </c>
      <c r="BT3" s="17" t="s">
        <v>8</v>
      </c>
    </row>
    <row r="4" spans="1:74" s="1" customFormat="1" ht="24.95" customHeight="1">
      <c r="B4" s="21"/>
      <c r="C4" s="22"/>
      <c r="D4" s="23" t="s">
        <v>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0"/>
      <c r="AS4" s="24" t="s">
        <v>10</v>
      </c>
      <c r="BE4" s="25" t="s">
        <v>11</v>
      </c>
      <c r="BS4" s="17" t="s">
        <v>12</v>
      </c>
    </row>
    <row r="5" spans="1:74" s="1" customFormat="1" ht="12" customHeight="1">
      <c r="B5" s="21"/>
      <c r="C5" s="22"/>
      <c r="D5" s="26" t="s">
        <v>13</v>
      </c>
      <c r="E5" s="22"/>
      <c r="F5" s="22"/>
      <c r="G5" s="22"/>
      <c r="H5" s="22"/>
      <c r="I5" s="22"/>
      <c r="J5" s="22"/>
      <c r="K5" s="270" t="s">
        <v>14</v>
      </c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2"/>
      <c r="AQ5" s="22"/>
      <c r="AR5" s="20"/>
      <c r="BE5" s="267" t="s">
        <v>15</v>
      </c>
      <c r="BS5" s="17" t="s">
        <v>6</v>
      </c>
    </row>
    <row r="6" spans="1:74" s="1" customFormat="1" ht="36.950000000000003" customHeight="1">
      <c r="B6" s="21"/>
      <c r="C6" s="22"/>
      <c r="D6" s="28" t="s">
        <v>16</v>
      </c>
      <c r="E6" s="22"/>
      <c r="F6" s="22"/>
      <c r="G6" s="22"/>
      <c r="H6" s="22"/>
      <c r="I6" s="22"/>
      <c r="J6" s="22"/>
      <c r="K6" s="272" t="s">
        <v>17</v>
      </c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2"/>
      <c r="AQ6" s="22"/>
      <c r="AR6" s="20"/>
      <c r="BE6" s="268"/>
      <c r="BS6" s="17" t="s">
        <v>6</v>
      </c>
    </row>
    <row r="7" spans="1:74" s="1" customFormat="1" ht="12" customHeight="1">
      <c r="B7" s="21"/>
      <c r="C7" s="22"/>
      <c r="D7" s="29" t="s">
        <v>18</v>
      </c>
      <c r="E7" s="22"/>
      <c r="F7" s="22"/>
      <c r="G7" s="22"/>
      <c r="H7" s="22"/>
      <c r="I7" s="22"/>
      <c r="J7" s="22"/>
      <c r="K7" s="27" t="s">
        <v>19</v>
      </c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9" t="s">
        <v>20</v>
      </c>
      <c r="AL7" s="22"/>
      <c r="AM7" s="22"/>
      <c r="AN7" s="27" t="s">
        <v>21</v>
      </c>
      <c r="AO7" s="22"/>
      <c r="AP7" s="22"/>
      <c r="AQ7" s="22"/>
      <c r="AR7" s="20"/>
      <c r="BE7" s="268"/>
      <c r="BS7" s="17" t="s">
        <v>6</v>
      </c>
    </row>
    <row r="8" spans="1:74" s="1" customFormat="1" ht="12" customHeight="1">
      <c r="B8" s="21"/>
      <c r="C8" s="22"/>
      <c r="D8" s="29" t="s">
        <v>22</v>
      </c>
      <c r="E8" s="22"/>
      <c r="F8" s="22"/>
      <c r="G8" s="22"/>
      <c r="H8" s="22"/>
      <c r="I8" s="22"/>
      <c r="J8" s="22"/>
      <c r="K8" s="27" t="s">
        <v>14</v>
      </c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9" t="s">
        <v>23</v>
      </c>
      <c r="AL8" s="22"/>
      <c r="AM8" s="22"/>
      <c r="AN8" s="30" t="s">
        <v>24</v>
      </c>
      <c r="AO8" s="22"/>
      <c r="AP8" s="22"/>
      <c r="AQ8" s="22"/>
      <c r="AR8" s="20"/>
      <c r="BE8" s="268"/>
      <c r="BS8" s="17" t="s">
        <v>6</v>
      </c>
    </row>
    <row r="9" spans="1:74" s="1" customFormat="1" ht="29.25" customHeight="1">
      <c r="B9" s="21"/>
      <c r="C9" s="22"/>
      <c r="D9" s="26" t="s">
        <v>25</v>
      </c>
      <c r="E9" s="22"/>
      <c r="F9" s="22"/>
      <c r="G9" s="22"/>
      <c r="H9" s="22"/>
      <c r="I9" s="22"/>
      <c r="J9" s="22"/>
      <c r="K9" s="31" t="s">
        <v>26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6" t="s">
        <v>27</v>
      </c>
      <c r="AL9" s="22"/>
      <c r="AM9" s="22"/>
      <c r="AN9" s="31" t="s">
        <v>28</v>
      </c>
      <c r="AO9" s="22"/>
      <c r="AP9" s="22"/>
      <c r="AQ9" s="22"/>
      <c r="AR9" s="20"/>
      <c r="BE9" s="268"/>
      <c r="BS9" s="17" t="s">
        <v>6</v>
      </c>
    </row>
    <row r="10" spans="1:74" s="1" customFormat="1" ht="12" customHeight="1">
      <c r="B10" s="21"/>
      <c r="C10" s="22"/>
      <c r="D10" s="29" t="s">
        <v>29</v>
      </c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9" t="s">
        <v>30</v>
      </c>
      <c r="AL10" s="22"/>
      <c r="AM10" s="22"/>
      <c r="AN10" s="27" t="s">
        <v>31</v>
      </c>
      <c r="AO10" s="22"/>
      <c r="AP10" s="22"/>
      <c r="AQ10" s="22"/>
      <c r="AR10" s="20"/>
      <c r="BE10" s="268"/>
      <c r="BS10" s="17" t="s">
        <v>6</v>
      </c>
    </row>
    <row r="11" spans="1:74" s="1" customFormat="1" ht="18.399999999999999" customHeight="1">
      <c r="B11" s="21"/>
      <c r="C11" s="22"/>
      <c r="D11" s="22"/>
      <c r="E11" s="27" t="s">
        <v>32</v>
      </c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9" t="s">
        <v>33</v>
      </c>
      <c r="AL11" s="22"/>
      <c r="AM11" s="22"/>
      <c r="AN11" s="27" t="s">
        <v>34</v>
      </c>
      <c r="AO11" s="22"/>
      <c r="AP11" s="22"/>
      <c r="AQ11" s="22"/>
      <c r="AR11" s="20"/>
      <c r="BE11" s="268"/>
      <c r="BS11" s="17" t="s">
        <v>6</v>
      </c>
    </row>
    <row r="12" spans="1:74" s="1" customFormat="1" ht="6.95" customHeight="1"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0"/>
      <c r="BE12" s="268"/>
      <c r="BS12" s="17" t="s">
        <v>6</v>
      </c>
    </row>
    <row r="13" spans="1:74" s="1" customFormat="1" ht="12" customHeight="1">
      <c r="B13" s="21"/>
      <c r="C13" s="22"/>
      <c r="D13" s="29" t="s">
        <v>35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9" t="s">
        <v>30</v>
      </c>
      <c r="AL13" s="22"/>
      <c r="AM13" s="22"/>
      <c r="AN13" s="32" t="s">
        <v>36</v>
      </c>
      <c r="AO13" s="22"/>
      <c r="AP13" s="22"/>
      <c r="AQ13" s="22"/>
      <c r="AR13" s="20"/>
      <c r="BE13" s="268"/>
      <c r="BS13" s="17" t="s">
        <v>6</v>
      </c>
    </row>
    <row r="14" spans="1:74" ht="12.75">
      <c r="B14" s="21"/>
      <c r="C14" s="22"/>
      <c r="D14" s="22"/>
      <c r="E14" s="273" t="s">
        <v>36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9" t="s">
        <v>33</v>
      </c>
      <c r="AL14" s="22"/>
      <c r="AM14" s="22"/>
      <c r="AN14" s="32" t="s">
        <v>36</v>
      </c>
      <c r="AO14" s="22"/>
      <c r="AP14" s="22"/>
      <c r="AQ14" s="22"/>
      <c r="AR14" s="20"/>
      <c r="BE14" s="268"/>
      <c r="BS14" s="17" t="s">
        <v>6</v>
      </c>
    </row>
    <row r="15" spans="1:74" s="1" customFormat="1" ht="6.95" customHeight="1">
      <c r="B15" s="21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0"/>
      <c r="BE15" s="268"/>
      <c r="BS15" s="17" t="s">
        <v>4</v>
      </c>
    </row>
    <row r="16" spans="1:74" s="1" customFormat="1" ht="12" customHeight="1">
      <c r="B16" s="21"/>
      <c r="C16" s="22"/>
      <c r="D16" s="29" t="s">
        <v>37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9" t="s">
        <v>30</v>
      </c>
      <c r="AL16" s="22"/>
      <c r="AM16" s="22"/>
      <c r="AN16" s="27" t="s">
        <v>38</v>
      </c>
      <c r="AO16" s="22"/>
      <c r="AP16" s="22"/>
      <c r="AQ16" s="22"/>
      <c r="AR16" s="20"/>
      <c r="BE16" s="268"/>
      <c r="BS16" s="17" t="s">
        <v>4</v>
      </c>
    </row>
    <row r="17" spans="1:71" s="1" customFormat="1" ht="18.399999999999999" customHeight="1">
      <c r="B17" s="21"/>
      <c r="C17" s="22"/>
      <c r="D17" s="22"/>
      <c r="E17" s="27" t="s">
        <v>39</v>
      </c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9" t="s">
        <v>33</v>
      </c>
      <c r="AL17" s="22"/>
      <c r="AM17" s="22"/>
      <c r="AN17" s="27" t="s">
        <v>40</v>
      </c>
      <c r="AO17" s="22"/>
      <c r="AP17" s="22"/>
      <c r="AQ17" s="22"/>
      <c r="AR17" s="20"/>
      <c r="BE17" s="268"/>
      <c r="BS17" s="17" t="s">
        <v>41</v>
      </c>
    </row>
    <row r="18" spans="1:71" s="1" customFormat="1" ht="6.95" customHeight="1"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0"/>
      <c r="BE18" s="268"/>
      <c r="BS18" s="17" t="s">
        <v>6</v>
      </c>
    </row>
    <row r="19" spans="1:71" s="1" customFormat="1" ht="12" customHeight="1">
      <c r="B19" s="21"/>
      <c r="C19" s="22"/>
      <c r="D19" s="29" t="s">
        <v>42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9" t="s">
        <v>30</v>
      </c>
      <c r="AL19" s="22"/>
      <c r="AM19" s="22"/>
      <c r="AN19" s="27" t="s">
        <v>43</v>
      </c>
      <c r="AO19" s="22"/>
      <c r="AP19" s="22"/>
      <c r="AQ19" s="22"/>
      <c r="AR19" s="20"/>
      <c r="BE19" s="268"/>
      <c r="BS19" s="17" t="s">
        <v>6</v>
      </c>
    </row>
    <row r="20" spans="1:71" s="1" customFormat="1" ht="18.399999999999999" customHeight="1">
      <c r="B20" s="21"/>
      <c r="C20" s="22"/>
      <c r="D20" s="22"/>
      <c r="E20" s="27" t="s">
        <v>39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9" t="s">
        <v>33</v>
      </c>
      <c r="AL20" s="22"/>
      <c r="AM20" s="22"/>
      <c r="AN20" s="27" t="s">
        <v>43</v>
      </c>
      <c r="AO20" s="22"/>
      <c r="AP20" s="22"/>
      <c r="AQ20" s="22"/>
      <c r="AR20" s="20"/>
      <c r="BE20" s="268"/>
      <c r="BS20" s="17" t="s">
        <v>4</v>
      </c>
    </row>
    <row r="21" spans="1:71" s="1" customFormat="1" ht="6.95" customHeight="1">
      <c r="B21" s="21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0"/>
      <c r="BE21" s="268"/>
    </row>
    <row r="22" spans="1:71" s="1" customFormat="1" ht="12" customHeight="1">
      <c r="B22" s="21"/>
      <c r="C22" s="22"/>
      <c r="D22" s="29" t="s">
        <v>44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0"/>
      <c r="BE22" s="268"/>
    </row>
    <row r="23" spans="1:71" s="1" customFormat="1" ht="47.25" customHeight="1">
      <c r="B23" s="21"/>
      <c r="C23" s="22"/>
      <c r="D23" s="22"/>
      <c r="E23" s="275" t="s">
        <v>45</v>
      </c>
      <c r="F23" s="275"/>
      <c r="G23" s="275"/>
      <c r="H23" s="275"/>
      <c r="I23" s="275"/>
      <c r="J23" s="275"/>
      <c r="K23" s="27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2"/>
      <c r="AP23" s="22"/>
      <c r="AQ23" s="22"/>
      <c r="AR23" s="20"/>
      <c r="BE23" s="268"/>
    </row>
    <row r="24" spans="1:71" s="1" customFormat="1" ht="6.95" customHeight="1">
      <c r="B24" s="2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0"/>
      <c r="BE24" s="268"/>
    </row>
    <row r="25" spans="1:71" s="1" customFormat="1" ht="6.95" customHeight="1">
      <c r="B25" s="21"/>
      <c r="C25" s="22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22"/>
      <c r="AQ25" s="22"/>
      <c r="AR25" s="20"/>
      <c r="BE25" s="268"/>
    </row>
    <row r="26" spans="1:71" s="2" customFormat="1" ht="25.9" customHeight="1">
      <c r="A26" s="35"/>
      <c r="B26" s="36"/>
      <c r="C26" s="37"/>
      <c r="D26" s="38" t="s">
        <v>46</v>
      </c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276">
        <f>ROUND(AG54,2)</f>
        <v>1078600</v>
      </c>
      <c r="AL26" s="277"/>
      <c r="AM26" s="277"/>
      <c r="AN26" s="277"/>
      <c r="AO26" s="277"/>
      <c r="AP26" s="37"/>
      <c r="AQ26" s="37"/>
      <c r="AR26" s="40"/>
      <c r="BE26" s="268"/>
    </row>
    <row r="27" spans="1:71" s="2" customFormat="1" ht="6.95" customHeight="1">
      <c r="A27" s="35"/>
      <c r="B27" s="36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40"/>
      <c r="BE27" s="268"/>
    </row>
    <row r="28" spans="1:71" s="2" customFormat="1" ht="12.75">
      <c r="A28" s="35"/>
      <c r="B28" s="36"/>
      <c r="C28" s="37"/>
      <c r="D28" s="37"/>
      <c r="E28" s="37"/>
      <c r="F28" s="37"/>
      <c r="G28" s="37"/>
      <c r="H28" s="37"/>
      <c r="I28" s="37"/>
      <c r="J28" s="37"/>
      <c r="K28" s="37"/>
      <c r="L28" s="278" t="s">
        <v>47</v>
      </c>
      <c r="M28" s="278"/>
      <c r="N28" s="278"/>
      <c r="O28" s="278"/>
      <c r="P28" s="278"/>
      <c r="Q28" s="37"/>
      <c r="R28" s="37"/>
      <c r="S28" s="37"/>
      <c r="T28" s="37"/>
      <c r="U28" s="37"/>
      <c r="V28" s="37"/>
      <c r="W28" s="278" t="s">
        <v>48</v>
      </c>
      <c r="X28" s="278"/>
      <c r="Y28" s="278"/>
      <c r="Z28" s="278"/>
      <c r="AA28" s="278"/>
      <c r="AB28" s="278"/>
      <c r="AC28" s="278"/>
      <c r="AD28" s="278"/>
      <c r="AE28" s="278"/>
      <c r="AF28" s="37"/>
      <c r="AG28" s="37"/>
      <c r="AH28" s="37"/>
      <c r="AI28" s="37"/>
      <c r="AJ28" s="37"/>
      <c r="AK28" s="278" t="s">
        <v>49</v>
      </c>
      <c r="AL28" s="278"/>
      <c r="AM28" s="278"/>
      <c r="AN28" s="278"/>
      <c r="AO28" s="278"/>
      <c r="AP28" s="37"/>
      <c r="AQ28" s="37"/>
      <c r="AR28" s="40"/>
      <c r="BE28" s="268"/>
    </row>
    <row r="29" spans="1:71" s="3" customFormat="1" ht="14.45" customHeight="1">
      <c r="B29" s="41"/>
      <c r="C29" s="42"/>
      <c r="D29" s="29" t="s">
        <v>50</v>
      </c>
      <c r="E29" s="42"/>
      <c r="F29" s="29" t="s">
        <v>51</v>
      </c>
      <c r="G29" s="42"/>
      <c r="H29" s="42"/>
      <c r="I29" s="42"/>
      <c r="J29" s="42"/>
      <c r="K29" s="42"/>
      <c r="L29" s="281">
        <v>0.21</v>
      </c>
      <c r="M29" s="280"/>
      <c r="N29" s="280"/>
      <c r="O29" s="280"/>
      <c r="P29" s="280"/>
      <c r="Q29" s="42"/>
      <c r="R29" s="42"/>
      <c r="S29" s="42"/>
      <c r="T29" s="42"/>
      <c r="U29" s="42"/>
      <c r="V29" s="42"/>
      <c r="W29" s="279">
        <f>ROUND(AZ54, 2)</f>
        <v>1078600</v>
      </c>
      <c r="X29" s="280"/>
      <c r="Y29" s="280"/>
      <c r="Z29" s="280"/>
      <c r="AA29" s="280"/>
      <c r="AB29" s="280"/>
      <c r="AC29" s="280"/>
      <c r="AD29" s="280"/>
      <c r="AE29" s="280"/>
      <c r="AF29" s="42"/>
      <c r="AG29" s="42"/>
      <c r="AH29" s="42"/>
      <c r="AI29" s="42"/>
      <c r="AJ29" s="42"/>
      <c r="AK29" s="279">
        <f>ROUND(AV54, 2)</f>
        <v>226506</v>
      </c>
      <c r="AL29" s="280"/>
      <c r="AM29" s="280"/>
      <c r="AN29" s="280"/>
      <c r="AO29" s="280"/>
      <c r="AP29" s="42"/>
      <c r="AQ29" s="42"/>
      <c r="AR29" s="43"/>
      <c r="BE29" s="269"/>
    </row>
    <row r="30" spans="1:71" s="3" customFormat="1" ht="14.45" customHeight="1">
      <c r="B30" s="41"/>
      <c r="C30" s="42"/>
      <c r="D30" s="42"/>
      <c r="E30" s="42"/>
      <c r="F30" s="29" t="s">
        <v>52</v>
      </c>
      <c r="G30" s="42"/>
      <c r="H30" s="42"/>
      <c r="I30" s="42"/>
      <c r="J30" s="42"/>
      <c r="K30" s="42"/>
      <c r="L30" s="281">
        <v>0.15</v>
      </c>
      <c r="M30" s="280"/>
      <c r="N30" s="280"/>
      <c r="O30" s="280"/>
      <c r="P30" s="280"/>
      <c r="Q30" s="42"/>
      <c r="R30" s="42"/>
      <c r="S30" s="42"/>
      <c r="T30" s="42"/>
      <c r="U30" s="42"/>
      <c r="V30" s="42"/>
      <c r="W30" s="279">
        <f>ROUND(BA54, 2)</f>
        <v>0</v>
      </c>
      <c r="X30" s="280"/>
      <c r="Y30" s="280"/>
      <c r="Z30" s="280"/>
      <c r="AA30" s="280"/>
      <c r="AB30" s="280"/>
      <c r="AC30" s="280"/>
      <c r="AD30" s="280"/>
      <c r="AE30" s="280"/>
      <c r="AF30" s="42"/>
      <c r="AG30" s="42"/>
      <c r="AH30" s="42"/>
      <c r="AI30" s="42"/>
      <c r="AJ30" s="42"/>
      <c r="AK30" s="279">
        <f>ROUND(AW54, 2)</f>
        <v>0</v>
      </c>
      <c r="AL30" s="280"/>
      <c r="AM30" s="280"/>
      <c r="AN30" s="280"/>
      <c r="AO30" s="280"/>
      <c r="AP30" s="42"/>
      <c r="AQ30" s="42"/>
      <c r="AR30" s="43"/>
      <c r="BE30" s="269"/>
    </row>
    <row r="31" spans="1:71" s="3" customFormat="1" ht="14.45" hidden="1" customHeight="1">
      <c r="B31" s="41"/>
      <c r="C31" s="42"/>
      <c r="D31" s="42"/>
      <c r="E31" s="42"/>
      <c r="F31" s="29" t="s">
        <v>53</v>
      </c>
      <c r="G31" s="42"/>
      <c r="H31" s="42"/>
      <c r="I31" s="42"/>
      <c r="J31" s="42"/>
      <c r="K31" s="42"/>
      <c r="L31" s="281">
        <v>0.21</v>
      </c>
      <c r="M31" s="280"/>
      <c r="N31" s="280"/>
      <c r="O31" s="280"/>
      <c r="P31" s="280"/>
      <c r="Q31" s="42"/>
      <c r="R31" s="42"/>
      <c r="S31" s="42"/>
      <c r="T31" s="42"/>
      <c r="U31" s="42"/>
      <c r="V31" s="42"/>
      <c r="W31" s="279">
        <f>ROUND(BB54, 2)</f>
        <v>0</v>
      </c>
      <c r="X31" s="280"/>
      <c r="Y31" s="280"/>
      <c r="Z31" s="280"/>
      <c r="AA31" s="280"/>
      <c r="AB31" s="280"/>
      <c r="AC31" s="280"/>
      <c r="AD31" s="280"/>
      <c r="AE31" s="280"/>
      <c r="AF31" s="42"/>
      <c r="AG31" s="42"/>
      <c r="AH31" s="42"/>
      <c r="AI31" s="42"/>
      <c r="AJ31" s="42"/>
      <c r="AK31" s="279">
        <v>0</v>
      </c>
      <c r="AL31" s="280"/>
      <c r="AM31" s="280"/>
      <c r="AN31" s="280"/>
      <c r="AO31" s="280"/>
      <c r="AP31" s="42"/>
      <c r="AQ31" s="42"/>
      <c r="AR31" s="43"/>
      <c r="BE31" s="269"/>
    </row>
    <row r="32" spans="1:71" s="3" customFormat="1" ht="14.45" hidden="1" customHeight="1">
      <c r="B32" s="41"/>
      <c r="C32" s="42"/>
      <c r="D32" s="42"/>
      <c r="E32" s="42"/>
      <c r="F32" s="29" t="s">
        <v>54</v>
      </c>
      <c r="G32" s="42"/>
      <c r="H32" s="42"/>
      <c r="I32" s="42"/>
      <c r="J32" s="42"/>
      <c r="K32" s="42"/>
      <c r="L32" s="281">
        <v>0.15</v>
      </c>
      <c r="M32" s="280"/>
      <c r="N32" s="280"/>
      <c r="O32" s="280"/>
      <c r="P32" s="280"/>
      <c r="Q32" s="42"/>
      <c r="R32" s="42"/>
      <c r="S32" s="42"/>
      <c r="T32" s="42"/>
      <c r="U32" s="42"/>
      <c r="V32" s="42"/>
      <c r="W32" s="279">
        <f>ROUND(BC54, 2)</f>
        <v>0</v>
      </c>
      <c r="X32" s="280"/>
      <c r="Y32" s="280"/>
      <c r="Z32" s="280"/>
      <c r="AA32" s="280"/>
      <c r="AB32" s="280"/>
      <c r="AC32" s="280"/>
      <c r="AD32" s="280"/>
      <c r="AE32" s="280"/>
      <c r="AF32" s="42"/>
      <c r="AG32" s="42"/>
      <c r="AH32" s="42"/>
      <c r="AI32" s="42"/>
      <c r="AJ32" s="42"/>
      <c r="AK32" s="279">
        <v>0</v>
      </c>
      <c r="AL32" s="280"/>
      <c r="AM32" s="280"/>
      <c r="AN32" s="280"/>
      <c r="AO32" s="280"/>
      <c r="AP32" s="42"/>
      <c r="AQ32" s="42"/>
      <c r="AR32" s="43"/>
      <c r="BE32" s="269"/>
    </row>
    <row r="33" spans="1:57" s="3" customFormat="1" ht="14.45" hidden="1" customHeight="1">
      <c r="B33" s="41"/>
      <c r="C33" s="42"/>
      <c r="D33" s="42"/>
      <c r="E33" s="42"/>
      <c r="F33" s="29" t="s">
        <v>55</v>
      </c>
      <c r="G33" s="42"/>
      <c r="H33" s="42"/>
      <c r="I33" s="42"/>
      <c r="J33" s="42"/>
      <c r="K33" s="42"/>
      <c r="L33" s="281">
        <v>0</v>
      </c>
      <c r="M33" s="280"/>
      <c r="N33" s="280"/>
      <c r="O33" s="280"/>
      <c r="P33" s="280"/>
      <c r="Q33" s="42"/>
      <c r="R33" s="42"/>
      <c r="S33" s="42"/>
      <c r="T33" s="42"/>
      <c r="U33" s="42"/>
      <c r="V33" s="42"/>
      <c r="W33" s="279">
        <f>ROUND(BD54, 2)</f>
        <v>0</v>
      </c>
      <c r="X33" s="280"/>
      <c r="Y33" s="280"/>
      <c r="Z33" s="280"/>
      <c r="AA33" s="280"/>
      <c r="AB33" s="280"/>
      <c r="AC33" s="280"/>
      <c r="AD33" s="280"/>
      <c r="AE33" s="280"/>
      <c r="AF33" s="42"/>
      <c r="AG33" s="42"/>
      <c r="AH33" s="42"/>
      <c r="AI33" s="42"/>
      <c r="AJ33" s="42"/>
      <c r="AK33" s="279">
        <v>0</v>
      </c>
      <c r="AL33" s="280"/>
      <c r="AM33" s="280"/>
      <c r="AN33" s="280"/>
      <c r="AO33" s="280"/>
      <c r="AP33" s="42"/>
      <c r="AQ33" s="42"/>
      <c r="AR33" s="43"/>
    </row>
    <row r="34" spans="1:57" s="2" customFormat="1" ht="6.95" customHeight="1">
      <c r="A34" s="35"/>
      <c r="B34" s="36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40"/>
      <c r="BE34" s="35"/>
    </row>
    <row r="35" spans="1:57" s="2" customFormat="1" ht="25.9" customHeight="1">
      <c r="A35" s="35"/>
      <c r="B35" s="36"/>
      <c r="C35" s="44"/>
      <c r="D35" s="45" t="s">
        <v>56</v>
      </c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7" t="s">
        <v>57</v>
      </c>
      <c r="U35" s="46"/>
      <c r="V35" s="46"/>
      <c r="W35" s="46"/>
      <c r="X35" s="285" t="s">
        <v>58</v>
      </c>
      <c r="Y35" s="283"/>
      <c r="Z35" s="283"/>
      <c r="AA35" s="283"/>
      <c r="AB35" s="283"/>
      <c r="AC35" s="46"/>
      <c r="AD35" s="46"/>
      <c r="AE35" s="46"/>
      <c r="AF35" s="46"/>
      <c r="AG35" s="46"/>
      <c r="AH35" s="46"/>
      <c r="AI35" s="46"/>
      <c r="AJ35" s="46"/>
      <c r="AK35" s="282">
        <f>SUM(AK26:AK33)</f>
        <v>1305106</v>
      </c>
      <c r="AL35" s="283"/>
      <c r="AM35" s="283"/>
      <c r="AN35" s="283"/>
      <c r="AO35" s="284"/>
      <c r="AP35" s="44"/>
      <c r="AQ35" s="44"/>
      <c r="AR35" s="40"/>
      <c r="BE35" s="35"/>
    </row>
    <row r="36" spans="1:57" s="2" customFormat="1" ht="6.95" customHeight="1">
      <c r="A36" s="35"/>
      <c r="B36" s="36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40"/>
      <c r="BE36" s="35"/>
    </row>
    <row r="37" spans="1:57" s="2" customFormat="1" ht="6.95" customHeight="1">
      <c r="A37" s="35"/>
      <c r="B37" s="48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0"/>
      <c r="BE37" s="35"/>
    </row>
    <row r="41" spans="1:57" s="2" customFormat="1" ht="6.95" customHeight="1">
      <c r="A41" s="35"/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40"/>
      <c r="BE41" s="35"/>
    </row>
    <row r="42" spans="1:57" s="2" customFormat="1" ht="24.95" customHeight="1">
      <c r="A42" s="35"/>
      <c r="B42" s="36"/>
      <c r="C42" s="23" t="s">
        <v>59</v>
      </c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40"/>
      <c r="BE42" s="35"/>
    </row>
    <row r="43" spans="1:57" s="2" customFormat="1" ht="6.95" customHeight="1">
      <c r="A43" s="35"/>
      <c r="B43" s="36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40"/>
      <c r="BE43" s="35"/>
    </row>
    <row r="44" spans="1:57" s="4" customFormat="1" ht="12" customHeight="1">
      <c r="B44" s="52"/>
      <c r="C44" s="29" t="s">
        <v>13</v>
      </c>
      <c r="D44" s="53"/>
      <c r="E44" s="53"/>
      <c r="F44" s="53"/>
      <c r="G44" s="53"/>
      <c r="H44" s="53"/>
      <c r="I44" s="53"/>
      <c r="J44" s="53"/>
      <c r="K44" s="53"/>
      <c r="L44" s="53" t="str">
        <f>K5</f>
        <v>Opava</v>
      </c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4"/>
    </row>
    <row r="45" spans="1:57" s="5" customFormat="1" ht="36.950000000000003" customHeight="1">
      <c r="B45" s="55"/>
      <c r="C45" s="56" t="s">
        <v>16</v>
      </c>
      <c r="D45" s="57"/>
      <c r="E45" s="57"/>
      <c r="F45" s="57"/>
      <c r="G45" s="57"/>
      <c r="H45" s="57"/>
      <c r="I45" s="57"/>
      <c r="J45" s="57"/>
      <c r="K45" s="57"/>
      <c r="L45" s="250" t="str">
        <f>K6</f>
        <v>Opava – telematika</v>
      </c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57"/>
      <c r="AQ45" s="57"/>
      <c r="AR45" s="58"/>
    </row>
    <row r="46" spans="1:57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40"/>
      <c r="BE46" s="35"/>
    </row>
    <row r="47" spans="1:57" s="2" customFormat="1" ht="12" customHeight="1">
      <c r="A47" s="35"/>
      <c r="B47" s="36"/>
      <c r="C47" s="29" t="s">
        <v>22</v>
      </c>
      <c r="D47" s="37"/>
      <c r="E47" s="37"/>
      <c r="F47" s="37"/>
      <c r="G47" s="37"/>
      <c r="H47" s="37"/>
      <c r="I47" s="37"/>
      <c r="J47" s="37"/>
      <c r="K47" s="37"/>
      <c r="L47" s="59" t="str">
        <f>IF(K8="","",K8)</f>
        <v>Opava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29" t="s">
        <v>23</v>
      </c>
      <c r="AJ47" s="37"/>
      <c r="AK47" s="37"/>
      <c r="AL47" s="37"/>
      <c r="AM47" s="255" t="str">
        <f>IF(AN8= "","",AN8)</f>
        <v>16. 8. 2019</v>
      </c>
      <c r="AN47" s="255"/>
      <c r="AO47" s="37"/>
      <c r="AP47" s="37"/>
      <c r="AQ47" s="37"/>
      <c r="AR47" s="40"/>
      <c r="BE47" s="35"/>
    </row>
    <row r="48" spans="1:57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40"/>
      <c r="BE48" s="35"/>
    </row>
    <row r="49" spans="1:91" s="2" customFormat="1" ht="15.2" customHeight="1">
      <c r="A49" s="35"/>
      <c r="B49" s="36"/>
      <c r="C49" s="29" t="s">
        <v>29</v>
      </c>
      <c r="D49" s="37"/>
      <c r="E49" s="37"/>
      <c r="F49" s="37"/>
      <c r="G49" s="37"/>
      <c r="H49" s="37"/>
      <c r="I49" s="37"/>
      <c r="J49" s="37"/>
      <c r="K49" s="37"/>
      <c r="L49" s="53" t="str">
        <f>IF(E11= "","",E11)</f>
        <v>Statutární město Opava</v>
      </c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29" t="s">
        <v>37</v>
      </c>
      <c r="AJ49" s="37"/>
      <c r="AK49" s="37"/>
      <c r="AL49" s="37"/>
      <c r="AM49" s="256" t="str">
        <f>IF(E17="","",E17)</f>
        <v>Ing. Luděk Obrdlík</v>
      </c>
      <c r="AN49" s="257"/>
      <c r="AO49" s="257"/>
      <c r="AP49" s="257"/>
      <c r="AQ49" s="37"/>
      <c r="AR49" s="40"/>
      <c r="AS49" s="258" t="s">
        <v>60</v>
      </c>
      <c r="AT49" s="259"/>
      <c r="AU49" s="61"/>
      <c r="AV49" s="61"/>
      <c r="AW49" s="61"/>
      <c r="AX49" s="61"/>
      <c r="AY49" s="61"/>
      <c r="AZ49" s="61"/>
      <c r="BA49" s="61"/>
      <c r="BB49" s="61"/>
      <c r="BC49" s="61"/>
      <c r="BD49" s="62"/>
      <c r="BE49" s="35"/>
    </row>
    <row r="50" spans="1:91" s="2" customFormat="1" ht="15.2" customHeight="1">
      <c r="A50" s="35"/>
      <c r="B50" s="36"/>
      <c r="C50" s="29" t="s">
        <v>35</v>
      </c>
      <c r="D50" s="37"/>
      <c r="E50" s="37"/>
      <c r="F50" s="37"/>
      <c r="G50" s="37"/>
      <c r="H50" s="37"/>
      <c r="I50" s="37"/>
      <c r="J50" s="37"/>
      <c r="K50" s="37"/>
      <c r="L50" s="53" t="str">
        <f>IF(E14= "Vyplň údaj","",E14)</f>
        <v/>
      </c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29" t="s">
        <v>42</v>
      </c>
      <c r="AJ50" s="37"/>
      <c r="AK50" s="37"/>
      <c r="AL50" s="37"/>
      <c r="AM50" s="256" t="str">
        <f>IF(E20="","",E20)</f>
        <v>Ing. Luděk Obrdlík</v>
      </c>
      <c r="AN50" s="257"/>
      <c r="AO50" s="257"/>
      <c r="AP50" s="257"/>
      <c r="AQ50" s="37"/>
      <c r="AR50" s="40"/>
      <c r="AS50" s="260"/>
      <c r="AT50" s="261"/>
      <c r="AU50" s="63"/>
      <c r="AV50" s="63"/>
      <c r="AW50" s="63"/>
      <c r="AX50" s="63"/>
      <c r="AY50" s="63"/>
      <c r="AZ50" s="63"/>
      <c r="BA50" s="63"/>
      <c r="BB50" s="63"/>
      <c r="BC50" s="63"/>
      <c r="BD50" s="64"/>
      <c r="BE50" s="35"/>
    </row>
    <row r="51" spans="1:91" s="2" customFormat="1" ht="10.9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40"/>
      <c r="AS51" s="262"/>
      <c r="AT51" s="263"/>
      <c r="AU51" s="65"/>
      <c r="AV51" s="65"/>
      <c r="AW51" s="65"/>
      <c r="AX51" s="65"/>
      <c r="AY51" s="65"/>
      <c r="AZ51" s="65"/>
      <c r="BA51" s="65"/>
      <c r="BB51" s="65"/>
      <c r="BC51" s="65"/>
      <c r="BD51" s="66"/>
      <c r="BE51" s="35"/>
    </row>
    <row r="52" spans="1:91" s="2" customFormat="1" ht="29.25" customHeight="1">
      <c r="A52" s="35"/>
      <c r="B52" s="36"/>
      <c r="C52" s="254" t="s">
        <v>61</v>
      </c>
      <c r="D52" s="253"/>
      <c r="E52" s="253"/>
      <c r="F52" s="253"/>
      <c r="G52" s="253"/>
      <c r="H52" s="67"/>
      <c r="I52" s="252" t="s">
        <v>62</v>
      </c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64" t="s">
        <v>63</v>
      </c>
      <c r="AH52" s="253"/>
      <c r="AI52" s="253"/>
      <c r="AJ52" s="253"/>
      <c r="AK52" s="253"/>
      <c r="AL52" s="253"/>
      <c r="AM52" s="253"/>
      <c r="AN52" s="252" t="s">
        <v>64</v>
      </c>
      <c r="AO52" s="253"/>
      <c r="AP52" s="253"/>
      <c r="AQ52" s="68" t="s">
        <v>65</v>
      </c>
      <c r="AR52" s="40"/>
      <c r="AS52" s="69" t="s">
        <v>66</v>
      </c>
      <c r="AT52" s="70" t="s">
        <v>67</v>
      </c>
      <c r="AU52" s="70" t="s">
        <v>68</v>
      </c>
      <c r="AV52" s="70" t="s">
        <v>69</v>
      </c>
      <c r="AW52" s="70" t="s">
        <v>70</v>
      </c>
      <c r="AX52" s="70" t="s">
        <v>71</v>
      </c>
      <c r="AY52" s="70" t="s">
        <v>72</v>
      </c>
      <c r="AZ52" s="70" t="s">
        <v>73</v>
      </c>
      <c r="BA52" s="70" t="s">
        <v>74</v>
      </c>
      <c r="BB52" s="70" t="s">
        <v>75</v>
      </c>
      <c r="BC52" s="70" t="s">
        <v>76</v>
      </c>
      <c r="BD52" s="71" t="s">
        <v>77</v>
      </c>
      <c r="BE52" s="35"/>
    </row>
    <row r="53" spans="1:91" s="2" customFormat="1" ht="10.9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40"/>
      <c r="AS53" s="72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4"/>
      <c r="BE53" s="35"/>
    </row>
    <row r="54" spans="1:91" s="6" customFormat="1" ht="32.450000000000003" customHeight="1">
      <c r="B54" s="75"/>
      <c r="C54" s="76" t="s">
        <v>78</v>
      </c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265">
        <f>ROUND(AG55+AG56+AG59+AG64+AG67+SUM(AG70:AG73)+AG76+AG79+AG80,2)</f>
        <v>1078600</v>
      </c>
      <c r="AH54" s="265"/>
      <c r="AI54" s="265"/>
      <c r="AJ54" s="265"/>
      <c r="AK54" s="265"/>
      <c r="AL54" s="265"/>
      <c r="AM54" s="265"/>
      <c r="AN54" s="266">
        <f t="shared" ref="AN54:AN80" si="0">SUM(AG54,AT54)</f>
        <v>1305106</v>
      </c>
      <c r="AO54" s="266"/>
      <c r="AP54" s="266"/>
      <c r="AQ54" s="79" t="s">
        <v>43</v>
      </c>
      <c r="AR54" s="80"/>
      <c r="AS54" s="81">
        <f>ROUND(AS55+AS56+AS59+AS64+AS67+SUM(AS70:AS73)+AS76+AS79+AS80,2)</f>
        <v>0</v>
      </c>
      <c r="AT54" s="82">
        <f t="shared" ref="AT54:AT80" si="1">ROUND(SUM(AV54:AW54),2)</f>
        <v>226506</v>
      </c>
      <c r="AU54" s="83">
        <f>ROUND(AU55+AU56+AU59+AU64+AU67+SUM(AU70:AU73)+AU76+AU79+AU80,5)</f>
        <v>0</v>
      </c>
      <c r="AV54" s="82">
        <f>ROUND(AZ54*L29,2)</f>
        <v>226506</v>
      </c>
      <c r="AW54" s="82">
        <f>ROUND(BA54*L30,2)</f>
        <v>0</v>
      </c>
      <c r="AX54" s="82">
        <f>ROUND(BB54*L29,2)</f>
        <v>0</v>
      </c>
      <c r="AY54" s="82">
        <f>ROUND(BC54*L30,2)</f>
        <v>0</v>
      </c>
      <c r="AZ54" s="82">
        <f>ROUND(AZ55+AZ56+AZ59+AZ64+AZ67+SUM(AZ70:AZ73)+AZ76+AZ79+AZ80,2)</f>
        <v>1078600</v>
      </c>
      <c r="BA54" s="82">
        <f>ROUND(BA55+BA56+BA59+BA64+BA67+SUM(BA70:BA73)+BA76+BA79+BA80,2)</f>
        <v>0</v>
      </c>
      <c r="BB54" s="82">
        <f>ROUND(BB55+BB56+BB59+BB64+BB67+SUM(BB70:BB73)+BB76+BB79+BB80,2)</f>
        <v>0</v>
      </c>
      <c r="BC54" s="82">
        <f>ROUND(BC55+BC56+BC59+BC64+BC67+SUM(BC70:BC73)+BC76+BC79+BC80,2)</f>
        <v>0</v>
      </c>
      <c r="BD54" s="84">
        <f>ROUND(BD55+BD56+BD59+BD64+BD67+SUM(BD70:BD73)+BD76+BD79+BD80,2)</f>
        <v>0</v>
      </c>
      <c r="BS54" s="85" t="s">
        <v>79</v>
      </c>
      <c r="BT54" s="85" t="s">
        <v>80</v>
      </c>
      <c r="BU54" s="86" t="s">
        <v>81</v>
      </c>
      <c r="BV54" s="85" t="s">
        <v>82</v>
      </c>
      <c r="BW54" s="85" t="s">
        <v>5</v>
      </c>
      <c r="BX54" s="85" t="s">
        <v>83</v>
      </c>
      <c r="CL54" s="85" t="s">
        <v>19</v>
      </c>
    </row>
    <row r="55" spans="1:91" s="7" customFormat="1" ht="16.5" customHeight="1">
      <c r="A55" s="87" t="s">
        <v>84</v>
      </c>
      <c r="B55" s="88"/>
      <c r="C55" s="89"/>
      <c r="D55" s="243" t="s">
        <v>85</v>
      </c>
      <c r="E55" s="243"/>
      <c r="F55" s="243"/>
      <c r="G55" s="243"/>
      <c r="H55" s="243"/>
      <c r="I55" s="90"/>
      <c r="J55" s="243" t="s">
        <v>86</v>
      </c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7">
        <f>'PS450 - Dispečink SSZ'!J30</f>
        <v>0</v>
      </c>
      <c r="AH55" s="248"/>
      <c r="AI55" s="248"/>
      <c r="AJ55" s="248"/>
      <c r="AK55" s="248"/>
      <c r="AL55" s="248"/>
      <c r="AM55" s="248"/>
      <c r="AN55" s="247">
        <f t="shared" si="0"/>
        <v>0</v>
      </c>
      <c r="AO55" s="248"/>
      <c r="AP55" s="248"/>
      <c r="AQ55" s="91" t="s">
        <v>87</v>
      </c>
      <c r="AR55" s="92"/>
      <c r="AS55" s="93">
        <v>0</v>
      </c>
      <c r="AT55" s="94">
        <f t="shared" si="1"/>
        <v>0</v>
      </c>
      <c r="AU55" s="95">
        <f>'PS450 - Dispečink SSZ'!P86</f>
        <v>0</v>
      </c>
      <c r="AV55" s="94">
        <f>'PS450 - Dispečink SSZ'!J33</f>
        <v>0</v>
      </c>
      <c r="AW55" s="94">
        <f>'PS450 - Dispečink SSZ'!J34</f>
        <v>0</v>
      </c>
      <c r="AX55" s="94">
        <f>'PS450 - Dispečink SSZ'!J35</f>
        <v>0</v>
      </c>
      <c r="AY55" s="94">
        <f>'PS450 - Dispečink SSZ'!J36</f>
        <v>0</v>
      </c>
      <c r="AZ55" s="94">
        <f>'PS450 - Dispečink SSZ'!F33</f>
        <v>0</v>
      </c>
      <c r="BA55" s="94">
        <f>'PS450 - Dispečink SSZ'!F34</f>
        <v>0</v>
      </c>
      <c r="BB55" s="94">
        <f>'PS450 - Dispečink SSZ'!F35</f>
        <v>0</v>
      </c>
      <c r="BC55" s="94">
        <f>'PS450 - Dispečink SSZ'!F36</f>
        <v>0</v>
      </c>
      <c r="BD55" s="96">
        <f>'PS450 - Dispečink SSZ'!F37</f>
        <v>0</v>
      </c>
      <c r="BT55" s="97" t="s">
        <v>88</v>
      </c>
      <c r="BV55" s="97" t="s">
        <v>82</v>
      </c>
      <c r="BW55" s="97" t="s">
        <v>89</v>
      </c>
      <c r="BX55" s="97" t="s">
        <v>5</v>
      </c>
      <c r="CL55" s="97" t="s">
        <v>43</v>
      </c>
      <c r="CM55" s="97" t="s">
        <v>90</v>
      </c>
    </row>
    <row r="56" spans="1:91" s="7" customFormat="1" ht="16.5" customHeight="1">
      <c r="B56" s="88"/>
      <c r="C56" s="89"/>
      <c r="D56" s="243" t="s">
        <v>91</v>
      </c>
      <c r="E56" s="243"/>
      <c r="F56" s="243"/>
      <c r="G56" s="243"/>
      <c r="H56" s="243"/>
      <c r="I56" s="90"/>
      <c r="J56" s="243" t="s">
        <v>92</v>
      </c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9">
        <f>ROUND(SUM(AG57:AG58),2)</f>
        <v>0</v>
      </c>
      <c r="AH56" s="248"/>
      <c r="AI56" s="248"/>
      <c r="AJ56" s="248"/>
      <c r="AK56" s="248"/>
      <c r="AL56" s="248"/>
      <c r="AM56" s="248"/>
      <c r="AN56" s="247">
        <f t="shared" si="0"/>
        <v>0</v>
      </c>
      <c r="AO56" s="248"/>
      <c r="AP56" s="248"/>
      <c r="AQ56" s="91" t="s">
        <v>87</v>
      </c>
      <c r="AR56" s="92"/>
      <c r="AS56" s="93">
        <f>ROUND(SUM(AS57:AS58),2)</f>
        <v>0</v>
      </c>
      <c r="AT56" s="94">
        <f t="shared" si="1"/>
        <v>0</v>
      </c>
      <c r="AU56" s="95">
        <f>ROUND(SUM(AU57:AU58),5)</f>
        <v>0</v>
      </c>
      <c r="AV56" s="94">
        <f>ROUND(AZ56*L29,2)</f>
        <v>0</v>
      </c>
      <c r="AW56" s="94">
        <f>ROUND(BA56*L30,2)</f>
        <v>0</v>
      </c>
      <c r="AX56" s="94">
        <f>ROUND(BB56*L29,2)</f>
        <v>0</v>
      </c>
      <c r="AY56" s="94">
        <f>ROUND(BC56*L30,2)</f>
        <v>0</v>
      </c>
      <c r="AZ56" s="94">
        <f>ROUND(SUM(AZ57:AZ58),2)</f>
        <v>0</v>
      </c>
      <c r="BA56" s="94">
        <f>ROUND(SUM(BA57:BA58),2)</f>
        <v>0</v>
      </c>
      <c r="BB56" s="94">
        <f>ROUND(SUM(BB57:BB58),2)</f>
        <v>0</v>
      </c>
      <c r="BC56" s="94">
        <f>ROUND(SUM(BC57:BC58),2)</f>
        <v>0</v>
      </c>
      <c r="BD56" s="96">
        <f>ROUND(SUM(BD57:BD58),2)</f>
        <v>0</v>
      </c>
      <c r="BS56" s="97" t="s">
        <v>79</v>
      </c>
      <c r="BT56" s="97" t="s">
        <v>88</v>
      </c>
      <c r="BV56" s="97" t="s">
        <v>82</v>
      </c>
      <c r="BW56" s="97" t="s">
        <v>93</v>
      </c>
      <c r="BX56" s="97" t="s">
        <v>5</v>
      </c>
      <c r="CL56" s="97" t="s">
        <v>43</v>
      </c>
      <c r="CM56" s="97" t="s">
        <v>90</v>
      </c>
    </row>
    <row r="57" spans="1:91" s="4" customFormat="1" ht="16.5" customHeight="1">
      <c r="A57" s="87" t="s">
        <v>84</v>
      </c>
      <c r="B57" s="52"/>
      <c r="C57" s="98"/>
      <c r="D57" s="98"/>
      <c r="E57" s="244" t="s">
        <v>91</v>
      </c>
      <c r="F57" s="244"/>
      <c r="G57" s="244"/>
      <c r="H57" s="244"/>
      <c r="I57" s="244"/>
      <c r="J57" s="98"/>
      <c r="K57" s="244" t="s">
        <v>92</v>
      </c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5">
        <f>'PS451 - SSZ přechodu Olbr...'!J30</f>
        <v>0</v>
      </c>
      <c r="AH57" s="246"/>
      <c r="AI57" s="246"/>
      <c r="AJ57" s="246"/>
      <c r="AK57" s="246"/>
      <c r="AL57" s="246"/>
      <c r="AM57" s="246"/>
      <c r="AN57" s="245">
        <f t="shared" si="0"/>
        <v>0</v>
      </c>
      <c r="AO57" s="246"/>
      <c r="AP57" s="246"/>
      <c r="AQ57" s="99" t="s">
        <v>94</v>
      </c>
      <c r="AR57" s="54"/>
      <c r="AS57" s="100">
        <v>0</v>
      </c>
      <c r="AT57" s="101">
        <f t="shared" si="1"/>
        <v>0</v>
      </c>
      <c r="AU57" s="102">
        <f>'PS451 - SSZ přechodu Olbr...'!P88</f>
        <v>0</v>
      </c>
      <c r="AV57" s="101">
        <f>'PS451 - SSZ přechodu Olbr...'!J33</f>
        <v>0</v>
      </c>
      <c r="AW57" s="101">
        <f>'PS451 - SSZ přechodu Olbr...'!J34</f>
        <v>0</v>
      </c>
      <c r="AX57" s="101">
        <f>'PS451 - SSZ přechodu Olbr...'!J35</f>
        <v>0</v>
      </c>
      <c r="AY57" s="101">
        <f>'PS451 - SSZ přechodu Olbr...'!J36</f>
        <v>0</v>
      </c>
      <c r="AZ57" s="101">
        <f>'PS451 - SSZ přechodu Olbr...'!F33</f>
        <v>0</v>
      </c>
      <c r="BA57" s="101">
        <f>'PS451 - SSZ přechodu Olbr...'!F34</f>
        <v>0</v>
      </c>
      <c r="BB57" s="101">
        <f>'PS451 - SSZ přechodu Olbr...'!F35</f>
        <v>0</v>
      </c>
      <c r="BC57" s="101">
        <f>'PS451 - SSZ přechodu Olbr...'!F36</f>
        <v>0</v>
      </c>
      <c r="BD57" s="103">
        <f>'PS451 - SSZ přechodu Olbr...'!F37</f>
        <v>0</v>
      </c>
      <c r="BT57" s="104" t="s">
        <v>90</v>
      </c>
      <c r="BU57" s="104" t="s">
        <v>95</v>
      </c>
      <c r="BV57" s="104" t="s">
        <v>82</v>
      </c>
      <c r="BW57" s="104" t="s">
        <v>93</v>
      </c>
      <c r="BX57" s="104" t="s">
        <v>5</v>
      </c>
      <c r="CL57" s="104" t="s">
        <v>43</v>
      </c>
      <c r="CM57" s="104" t="s">
        <v>90</v>
      </c>
    </row>
    <row r="58" spans="1:91" s="4" customFormat="1" ht="23.25" customHeight="1">
      <c r="A58" s="87" t="s">
        <v>84</v>
      </c>
      <c r="B58" s="52"/>
      <c r="C58" s="98"/>
      <c r="D58" s="98"/>
      <c r="E58" s="244" t="s">
        <v>96</v>
      </c>
      <c r="F58" s="244"/>
      <c r="G58" s="244"/>
      <c r="H58" s="244"/>
      <c r="I58" s="244"/>
      <c r="J58" s="98"/>
      <c r="K58" s="244" t="s">
        <v>97</v>
      </c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  <c r="AG58" s="245">
        <f>'PS451.1 - přechod Olbrich...'!J32</f>
        <v>0</v>
      </c>
      <c r="AH58" s="246"/>
      <c r="AI58" s="246"/>
      <c r="AJ58" s="246"/>
      <c r="AK58" s="246"/>
      <c r="AL58" s="246"/>
      <c r="AM58" s="246"/>
      <c r="AN58" s="245">
        <f t="shared" si="0"/>
        <v>0</v>
      </c>
      <c r="AO58" s="246"/>
      <c r="AP58" s="246"/>
      <c r="AQ58" s="99" t="s">
        <v>94</v>
      </c>
      <c r="AR58" s="54"/>
      <c r="AS58" s="100">
        <v>0</v>
      </c>
      <c r="AT58" s="101">
        <f t="shared" si="1"/>
        <v>0</v>
      </c>
      <c r="AU58" s="102">
        <f>'PS451.1 - přechod Olbrich...'!P93</f>
        <v>0</v>
      </c>
      <c r="AV58" s="101">
        <f>'PS451.1 - přechod Olbrich...'!J35</f>
        <v>0</v>
      </c>
      <c r="AW58" s="101">
        <f>'PS451.1 - přechod Olbrich...'!J36</f>
        <v>0</v>
      </c>
      <c r="AX58" s="101">
        <f>'PS451.1 - přechod Olbrich...'!J37</f>
        <v>0</v>
      </c>
      <c r="AY58" s="101">
        <f>'PS451.1 - přechod Olbrich...'!J38</f>
        <v>0</v>
      </c>
      <c r="AZ58" s="101">
        <f>'PS451.1 - přechod Olbrich...'!F35</f>
        <v>0</v>
      </c>
      <c r="BA58" s="101">
        <f>'PS451.1 - přechod Olbrich...'!F36</f>
        <v>0</v>
      </c>
      <c r="BB58" s="101">
        <f>'PS451.1 - přechod Olbrich...'!F37</f>
        <v>0</v>
      </c>
      <c r="BC58" s="101">
        <f>'PS451.1 - přechod Olbrich...'!F38</f>
        <v>0</v>
      </c>
      <c r="BD58" s="103">
        <f>'PS451.1 - přechod Olbrich...'!F39</f>
        <v>0</v>
      </c>
      <c r="BT58" s="104" t="s">
        <v>90</v>
      </c>
      <c r="BV58" s="104" t="s">
        <v>82</v>
      </c>
      <c r="BW58" s="104" t="s">
        <v>98</v>
      </c>
      <c r="BX58" s="104" t="s">
        <v>93</v>
      </c>
      <c r="CL58" s="104" t="s">
        <v>43</v>
      </c>
    </row>
    <row r="59" spans="1:91" s="7" customFormat="1" ht="16.5" customHeight="1">
      <c r="B59" s="88"/>
      <c r="C59" s="89"/>
      <c r="D59" s="243" t="s">
        <v>99</v>
      </c>
      <c r="E59" s="243"/>
      <c r="F59" s="243"/>
      <c r="G59" s="243"/>
      <c r="H59" s="243"/>
      <c r="I59" s="90"/>
      <c r="J59" s="243" t="s">
        <v>100</v>
      </c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9">
        <f>ROUND(SUM(AG60:AG63),2)</f>
        <v>20000</v>
      </c>
      <c r="AH59" s="248"/>
      <c r="AI59" s="248"/>
      <c r="AJ59" s="248"/>
      <c r="AK59" s="248"/>
      <c r="AL59" s="248"/>
      <c r="AM59" s="248"/>
      <c r="AN59" s="247">
        <f t="shared" si="0"/>
        <v>24200</v>
      </c>
      <c r="AO59" s="248"/>
      <c r="AP59" s="248"/>
      <c r="AQ59" s="91" t="s">
        <v>87</v>
      </c>
      <c r="AR59" s="92"/>
      <c r="AS59" s="93">
        <f>ROUND(SUM(AS60:AS63),2)</f>
        <v>0</v>
      </c>
      <c r="AT59" s="94">
        <f t="shared" si="1"/>
        <v>4200</v>
      </c>
      <c r="AU59" s="95">
        <f>ROUND(SUM(AU60:AU63),5)</f>
        <v>0</v>
      </c>
      <c r="AV59" s="94">
        <f>ROUND(AZ59*L29,2)</f>
        <v>4200</v>
      </c>
      <c r="AW59" s="94">
        <f>ROUND(BA59*L30,2)</f>
        <v>0</v>
      </c>
      <c r="AX59" s="94">
        <f>ROUND(BB59*L29,2)</f>
        <v>0</v>
      </c>
      <c r="AY59" s="94">
        <f>ROUND(BC59*L30,2)</f>
        <v>0</v>
      </c>
      <c r="AZ59" s="94">
        <f>ROUND(SUM(AZ60:AZ63),2)</f>
        <v>20000</v>
      </c>
      <c r="BA59" s="94">
        <f>ROUND(SUM(BA60:BA63),2)</f>
        <v>0</v>
      </c>
      <c r="BB59" s="94">
        <f>ROUND(SUM(BB60:BB63),2)</f>
        <v>0</v>
      </c>
      <c r="BC59" s="94">
        <f>ROUND(SUM(BC60:BC63),2)</f>
        <v>0</v>
      </c>
      <c r="BD59" s="96">
        <f>ROUND(SUM(BD60:BD63),2)</f>
        <v>0</v>
      </c>
      <c r="BS59" s="97" t="s">
        <v>79</v>
      </c>
      <c r="BT59" s="97" t="s">
        <v>88</v>
      </c>
      <c r="BV59" s="97" t="s">
        <v>82</v>
      </c>
      <c r="BW59" s="97" t="s">
        <v>101</v>
      </c>
      <c r="BX59" s="97" t="s">
        <v>5</v>
      </c>
      <c r="CL59" s="97" t="s">
        <v>43</v>
      </c>
      <c r="CM59" s="97" t="s">
        <v>90</v>
      </c>
    </row>
    <row r="60" spans="1:91" s="4" customFormat="1" ht="16.5" customHeight="1">
      <c r="A60" s="87" t="s">
        <v>84</v>
      </c>
      <c r="B60" s="52"/>
      <c r="C60" s="98"/>
      <c r="D60" s="98"/>
      <c r="E60" s="244" t="s">
        <v>99</v>
      </c>
      <c r="F60" s="244"/>
      <c r="G60" s="244"/>
      <c r="H60" s="244"/>
      <c r="I60" s="244"/>
      <c r="J60" s="98"/>
      <c r="K60" s="244" t="s">
        <v>100</v>
      </c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  <c r="AG60" s="245">
        <f>'PS452 - SSZ Olbrichova – ...'!J30</f>
        <v>20000</v>
      </c>
      <c r="AH60" s="246"/>
      <c r="AI60" s="246"/>
      <c r="AJ60" s="246"/>
      <c r="AK60" s="246"/>
      <c r="AL60" s="246"/>
      <c r="AM60" s="246"/>
      <c r="AN60" s="245">
        <f t="shared" si="0"/>
        <v>24200</v>
      </c>
      <c r="AO60" s="246"/>
      <c r="AP60" s="246"/>
      <c r="AQ60" s="99" t="s">
        <v>94</v>
      </c>
      <c r="AR60" s="54"/>
      <c r="AS60" s="100">
        <v>0</v>
      </c>
      <c r="AT60" s="101">
        <f t="shared" si="1"/>
        <v>4200</v>
      </c>
      <c r="AU60" s="102">
        <f>'PS452 - SSZ Olbrichova – ...'!P89</f>
        <v>0</v>
      </c>
      <c r="AV60" s="101">
        <f>'PS452 - SSZ Olbrichova – ...'!J33</f>
        <v>4200</v>
      </c>
      <c r="AW60" s="101">
        <f>'PS452 - SSZ Olbrichova – ...'!J34</f>
        <v>0</v>
      </c>
      <c r="AX60" s="101">
        <f>'PS452 - SSZ Olbrichova – ...'!J35</f>
        <v>0</v>
      </c>
      <c r="AY60" s="101">
        <f>'PS452 - SSZ Olbrichova – ...'!J36</f>
        <v>0</v>
      </c>
      <c r="AZ60" s="101">
        <f>'PS452 - SSZ Olbrichova – ...'!F33</f>
        <v>20000</v>
      </c>
      <c r="BA60" s="101">
        <f>'PS452 - SSZ Olbrichova – ...'!F34</f>
        <v>0</v>
      </c>
      <c r="BB60" s="101">
        <f>'PS452 - SSZ Olbrichova – ...'!F35</f>
        <v>0</v>
      </c>
      <c r="BC60" s="101">
        <f>'PS452 - SSZ Olbrichova – ...'!F36</f>
        <v>0</v>
      </c>
      <c r="BD60" s="103">
        <f>'PS452 - SSZ Olbrichova – ...'!F37</f>
        <v>0</v>
      </c>
      <c r="BT60" s="104" t="s">
        <v>90</v>
      </c>
      <c r="BU60" s="104" t="s">
        <v>95</v>
      </c>
      <c r="BV60" s="104" t="s">
        <v>82</v>
      </c>
      <c r="BW60" s="104" t="s">
        <v>101</v>
      </c>
      <c r="BX60" s="104" t="s">
        <v>5</v>
      </c>
      <c r="CL60" s="104" t="s">
        <v>43</v>
      </c>
      <c r="CM60" s="104" t="s">
        <v>90</v>
      </c>
    </row>
    <row r="61" spans="1:91" s="4" customFormat="1" ht="23.25" customHeight="1">
      <c r="A61" s="87" t="s">
        <v>84</v>
      </c>
      <c r="B61" s="52"/>
      <c r="C61" s="98"/>
      <c r="D61" s="98"/>
      <c r="E61" s="244" t="s">
        <v>102</v>
      </c>
      <c r="F61" s="244"/>
      <c r="G61" s="244"/>
      <c r="H61" s="244"/>
      <c r="I61" s="244"/>
      <c r="J61" s="98"/>
      <c r="K61" s="244" t="s">
        <v>103</v>
      </c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  <c r="AG61" s="245">
        <f>'PS452.1 - přechod Olbrich...'!J32</f>
        <v>0</v>
      </c>
      <c r="AH61" s="246"/>
      <c r="AI61" s="246"/>
      <c r="AJ61" s="246"/>
      <c r="AK61" s="246"/>
      <c r="AL61" s="246"/>
      <c r="AM61" s="246"/>
      <c r="AN61" s="245">
        <f t="shared" si="0"/>
        <v>0</v>
      </c>
      <c r="AO61" s="246"/>
      <c r="AP61" s="246"/>
      <c r="AQ61" s="99" t="s">
        <v>94</v>
      </c>
      <c r="AR61" s="54"/>
      <c r="AS61" s="100">
        <v>0</v>
      </c>
      <c r="AT61" s="101">
        <f t="shared" si="1"/>
        <v>0</v>
      </c>
      <c r="AU61" s="102">
        <f>'PS452.1 - přechod Olbrich...'!P92</f>
        <v>0</v>
      </c>
      <c r="AV61" s="101">
        <f>'PS452.1 - přechod Olbrich...'!J35</f>
        <v>0</v>
      </c>
      <c r="AW61" s="101">
        <f>'PS452.1 - přechod Olbrich...'!J36</f>
        <v>0</v>
      </c>
      <c r="AX61" s="101">
        <f>'PS452.1 - přechod Olbrich...'!J37</f>
        <v>0</v>
      </c>
      <c r="AY61" s="101">
        <f>'PS452.1 - přechod Olbrich...'!J38</f>
        <v>0</v>
      </c>
      <c r="AZ61" s="101">
        <f>'PS452.1 - přechod Olbrich...'!F35</f>
        <v>0</v>
      </c>
      <c r="BA61" s="101">
        <f>'PS452.1 - přechod Olbrich...'!F36</f>
        <v>0</v>
      </c>
      <c r="BB61" s="101">
        <f>'PS452.1 - přechod Olbrich...'!F37</f>
        <v>0</v>
      </c>
      <c r="BC61" s="101">
        <f>'PS452.1 - přechod Olbrich...'!F38</f>
        <v>0</v>
      </c>
      <c r="BD61" s="103">
        <f>'PS452.1 - přechod Olbrich...'!F39</f>
        <v>0</v>
      </c>
      <c r="BT61" s="104" t="s">
        <v>90</v>
      </c>
      <c r="BV61" s="104" t="s">
        <v>82</v>
      </c>
      <c r="BW61" s="104" t="s">
        <v>104</v>
      </c>
      <c r="BX61" s="104" t="s">
        <v>101</v>
      </c>
      <c r="CL61" s="104" t="s">
        <v>43</v>
      </c>
    </row>
    <row r="62" spans="1:91" s="4" customFormat="1" ht="23.25" customHeight="1">
      <c r="A62" s="87" t="s">
        <v>84</v>
      </c>
      <c r="B62" s="52"/>
      <c r="C62" s="98"/>
      <c r="D62" s="98"/>
      <c r="E62" s="244" t="s">
        <v>105</v>
      </c>
      <c r="F62" s="244"/>
      <c r="G62" s="244"/>
      <c r="H62" s="244"/>
      <c r="I62" s="244"/>
      <c r="J62" s="98"/>
      <c r="K62" s="244" t="s">
        <v>106</v>
      </c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  <c r="AG62" s="245">
        <f>'PS452.2 - křižovatka Nádr...'!J32</f>
        <v>0</v>
      </c>
      <c r="AH62" s="246"/>
      <c r="AI62" s="246"/>
      <c r="AJ62" s="246"/>
      <c r="AK62" s="246"/>
      <c r="AL62" s="246"/>
      <c r="AM62" s="246"/>
      <c r="AN62" s="245">
        <f t="shared" si="0"/>
        <v>0</v>
      </c>
      <c r="AO62" s="246"/>
      <c r="AP62" s="246"/>
      <c r="AQ62" s="99" t="s">
        <v>94</v>
      </c>
      <c r="AR62" s="54"/>
      <c r="AS62" s="100">
        <v>0</v>
      </c>
      <c r="AT62" s="101">
        <f t="shared" si="1"/>
        <v>0</v>
      </c>
      <c r="AU62" s="102">
        <f>'PS452.2 - křižovatka Nádr...'!P92</f>
        <v>0</v>
      </c>
      <c r="AV62" s="101">
        <f>'PS452.2 - křižovatka Nádr...'!J35</f>
        <v>0</v>
      </c>
      <c r="AW62" s="101">
        <f>'PS452.2 - křižovatka Nádr...'!J36</f>
        <v>0</v>
      </c>
      <c r="AX62" s="101">
        <f>'PS452.2 - křižovatka Nádr...'!J37</f>
        <v>0</v>
      </c>
      <c r="AY62" s="101">
        <f>'PS452.2 - křižovatka Nádr...'!J38</f>
        <v>0</v>
      </c>
      <c r="AZ62" s="101">
        <f>'PS452.2 - křižovatka Nádr...'!F35</f>
        <v>0</v>
      </c>
      <c r="BA62" s="101">
        <f>'PS452.2 - křižovatka Nádr...'!F36</f>
        <v>0</v>
      </c>
      <c r="BB62" s="101">
        <f>'PS452.2 - křižovatka Nádr...'!F37</f>
        <v>0</v>
      </c>
      <c r="BC62" s="101">
        <f>'PS452.2 - křižovatka Nádr...'!F38</f>
        <v>0</v>
      </c>
      <c r="BD62" s="103">
        <f>'PS452.2 - křižovatka Nádr...'!F39</f>
        <v>0</v>
      </c>
      <c r="BT62" s="104" t="s">
        <v>90</v>
      </c>
      <c r="BV62" s="104" t="s">
        <v>82</v>
      </c>
      <c r="BW62" s="104" t="s">
        <v>107</v>
      </c>
      <c r="BX62" s="104" t="s">
        <v>101</v>
      </c>
      <c r="CL62" s="104" t="s">
        <v>43</v>
      </c>
    </row>
    <row r="63" spans="1:91" s="4" customFormat="1" ht="23.25" customHeight="1">
      <c r="A63" s="87" t="s">
        <v>84</v>
      </c>
      <c r="B63" s="52"/>
      <c r="C63" s="98"/>
      <c r="D63" s="98"/>
      <c r="E63" s="244" t="s">
        <v>108</v>
      </c>
      <c r="F63" s="244"/>
      <c r="G63" s="244"/>
      <c r="H63" s="244"/>
      <c r="I63" s="244"/>
      <c r="J63" s="98"/>
      <c r="K63" s="244" t="s">
        <v>109</v>
      </c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5">
        <f>'PS452.3 - přechod Nádražn...'!J32</f>
        <v>0</v>
      </c>
      <c r="AH63" s="246"/>
      <c r="AI63" s="246"/>
      <c r="AJ63" s="246"/>
      <c r="AK63" s="246"/>
      <c r="AL63" s="246"/>
      <c r="AM63" s="246"/>
      <c r="AN63" s="245">
        <f t="shared" si="0"/>
        <v>0</v>
      </c>
      <c r="AO63" s="246"/>
      <c r="AP63" s="246"/>
      <c r="AQ63" s="99" t="s">
        <v>94</v>
      </c>
      <c r="AR63" s="54"/>
      <c r="AS63" s="100">
        <v>0</v>
      </c>
      <c r="AT63" s="101">
        <f t="shared" si="1"/>
        <v>0</v>
      </c>
      <c r="AU63" s="102">
        <f>'PS452.3 - přechod Nádražn...'!P92</f>
        <v>0</v>
      </c>
      <c r="AV63" s="101">
        <f>'PS452.3 - přechod Nádražn...'!J35</f>
        <v>0</v>
      </c>
      <c r="AW63" s="101">
        <f>'PS452.3 - přechod Nádražn...'!J36</f>
        <v>0</v>
      </c>
      <c r="AX63" s="101">
        <f>'PS452.3 - přechod Nádražn...'!J37</f>
        <v>0</v>
      </c>
      <c r="AY63" s="101">
        <f>'PS452.3 - přechod Nádražn...'!J38</f>
        <v>0</v>
      </c>
      <c r="AZ63" s="101">
        <f>'PS452.3 - přechod Nádražn...'!F35</f>
        <v>0</v>
      </c>
      <c r="BA63" s="101">
        <f>'PS452.3 - přechod Nádražn...'!F36</f>
        <v>0</v>
      </c>
      <c r="BB63" s="101">
        <f>'PS452.3 - přechod Nádražn...'!F37</f>
        <v>0</v>
      </c>
      <c r="BC63" s="101">
        <f>'PS452.3 - přechod Nádražn...'!F38</f>
        <v>0</v>
      </c>
      <c r="BD63" s="103">
        <f>'PS452.3 - přechod Nádražn...'!F39</f>
        <v>0</v>
      </c>
      <c r="BT63" s="104" t="s">
        <v>90</v>
      </c>
      <c r="BV63" s="104" t="s">
        <v>82</v>
      </c>
      <c r="BW63" s="104" t="s">
        <v>110</v>
      </c>
      <c r="BX63" s="104" t="s">
        <v>101</v>
      </c>
      <c r="CL63" s="104" t="s">
        <v>43</v>
      </c>
    </row>
    <row r="64" spans="1:91" s="7" customFormat="1" ht="16.5" customHeight="1">
      <c r="B64" s="88"/>
      <c r="C64" s="89"/>
      <c r="D64" s="243" t="s">
        <v>111</v>
      </c>
      <c r="E64" s="243"/>
      <c r="F64" s="243"/>
      <c r="G64" s="243"/>
      <c r="H64" s="243"/>
      <c r="I64" s="90"/>
      <c r="J64" s="243" t="s">
        <v>112</v>
      </c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9">
        <f>ROUND(SUM(AG65:AG66),2)</f>
        <v>0</v>
      </c>
      <c r="AH64" s="248"/>
      <c r="AI64" s="248"/>
      <c r="AJ64" s="248"/>
      <c r="AK64" s="248"/>
      <c r="AL64" s="248"/>
      <c r="AM64" s="248"/>
      <c r="AN64" s="247">
        <f t="shared" si="0"/>
        <v>0</v>
      </c>
      <c r="AO64" s="248"/>
      <c r="AP64" s="248"/>
      <c r="AQ64" s="91" t="s">
        <v>87</v>
      </c>
      <c r="AR64" s="92"/>
      <c r="AS64" s="93">
        <f>ROUND(SUM(AS65:AS66),2)</f>
        <v>0</v>
      </c>
      <c r="AT64" s="94">
        <f t="shared" si="1"/>
        <v>0</v>
      </c>
      <c r="AU64" s="95">
        <f>ROUND(SUM(AU65:AU66),5)</f>
        <v>0</v>
      </c>
      <c r="AV64" s="94">
        <f>ROUND(AZ64*L29,2)</f>
        <v>0</v>
      </c>
      <c r="AW64" s="94">
        <f>ROUND(BA64*L30,2)</f>
        <v>0</v>
      </c>
      <c r="AX64" s="94">
        <f>ROUND(BB64*L29,2)</f>
        <v>0</v>
      </c>
      <c r="AY64" s="94">
        <f>ROUND(BC64*L30,2)</f>
        <v>0</v>
      </c>
      <c r="AZ64" s="94">
        <f>ROUND(SUM(AZ65:AZ66),2)</f>
        <v>0</v>
      </c>
      <c r="BA64" s="94">
        <f>ROUND(SUM(BA65:BA66),2)</f>
        <v>0</v>
      </c>
      <c r="BB64" s="94">
        <f>ROUND(SUM(BB65:BB66),2)</f>
        <v>0</v>
      </c>
      <c r="BC64" s="94">
        <f>ROUND(SUM(BC65:BC66),2)</f>
        <v>0</v>
      </c>
      <c r="BD64" s="96">
        <f>ROUND(SUM(BD65:BD66),2)</f>
        <v>0</v>
      </c>
      <c r="BS64" s="97" t="s">
        <v>79</v>
      </c>
      <c r="BT64" s="97" t="s">
        <v>88</v>
      </c>
      <c r="BV64" s="97" t="s">
        <v>82</v>
      </c>
      <c r="BW64" s="97" t="s">
        <v>113</v>
      </c>
      <c r="BX64" s="97" t="s">
        <v>5</v>
      </c>
      <c r="CL64" s="97" t="s">
        <v>43</v>
      </c>
      <c r="CM64" s="97" t="s">
        <v>90</v>
      </c>
    </row>
    <row r="65" spans="1:91" s="4" customFormat="1" ht="16.5" customHeight="1">
      <c r="A65" s="87" t="s">
        <v>84</v>
      </c>
      <c r="B65" s="52"/>
      <c r="C65" s="98"/>
      <c r="D65" s="98"/>
      <c r="E65" s="244" t="s">
        <v>111</v>
      </c>
      <c r="F65" s="244"/>
      <c r="G65" s="244"/>
      <c r="H65" s="244"/>
      <c r="I65" s="244"/>
      <c r="J65" s="98"/>
      <c r="K65" s="244" t="s">
        <v>112</v>
      </c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5">
        <f>'PS453 - SSZ Praskova – Ná...'!J30</f>
        <v>0</v>
      </c>
      <c r="AH65" s="246"/>
      <c r="AI65" s="246"/>
      <c r="AJ65" s="246"/>
      <c r="AK65" s="246"/>
      <c r="AL65" s="246"/>
      <c r="AM65" s="246"/>
      <c r="AN65" s="245">
        <f t="shared" si="0"/>
        <v>0</v>
      </c>
      <c r="AO65" s="246"/>
      <c r="AP65" s="246"/>
      <c r="AQ65" s="99" t="s">
        <v>94</v>
      </c>
      <c r="AR65" s="54"/>
      <c r="AS65" s="100">
        <v>0</v>
      </c>
      <c r="AT65" s="101">
        <f t="shared" si="1"/>
        <v>0</v>
      </c>
      <c r="AU65" s="102">
        <f>'PS453 - SSZ Praskova – Ná...'!P88</f>
        <v>0</v>
      </c>
      <c r="AV65" s="101">
        <f>'PS453 - SSZ Praskova – Ná...'!J33</f>
        <v>0</v>
      </c>
      <c r="AW65" s="101">
        <f>'PS453 - SSZ Praskova – Ná...'!J34</f>
        <v>0</v>
      </c>
      <c r="AX65" s="101">
        <f>'PS453 - SSZ Praskova – Ná...'!J35</f>
        <v>0</v>
      </c>
      <c r="AY65" s="101">
        <f>'PS453 - SSZ Praskova – Ná...'!J36</f>
        <v>0</v>
      </c>
      <c r="AZ65" s="101">
        <f>'PS453 - SSZ Praskova – Ná...'!F33</f>
        <v>0</v>
      </c>
      <c r="BA65" s="101">
        <f>'PS453 - SSZ Praskova – Ná...'!F34</f>
        <v>0</v>
      </c>
      <c r="BB65" s="101">
        <f>'PS453 - SSZ Praskova – Ná...'!F35</f>
        <v>0</v>
      </c>
      <c r="BC65" s="101">
        <f>'PS453 - SSZ Praskova – Ná...'!F36</f>
        <v>0</v>
      </c>
      <c r="BD65" s="103">
        <f>'PS453 - SSZ Praskova – Ná...'!F37</f>
        <v>0</v>
      </c>
      <c r="BT65" s="104" t="s">
        <v>90</v>
      </c>
      <c r="BU65" s="104" t="s">
        <v>95</v>
      </c>
      <c r="BV65" s="104" t="s">
        <v>82</v>
      </c>
      <c r="BW65" s="104" t="s">
        <v>113</v>
      </c>
      <c r="BX65" s="104" t="s">
        <v>5</v>
      </c>
      <c r="CL65" s="104" t="s">
        <v>43</v>
      </c>
      <c r="CM65" s="104" t="s">
        <v>90</v>
      </c>
    </row>
    <row r="66" spans="1:91" s="4" customFormat="1" ht="23.25" customHeight="1">
      <c r="A66" s="87" t="s">
        <v>84</v>
      </c>
      <c r="B66" s="52"/>
      <c r="C66" s="98"/>
      <c r="D66" s="98"/>
      <c r="E66" s="244" t="s">
        <v>114</v>
      </c>
      <c r="F66" s="244"/>
      <c r="G66" s="244"/>
      <c r="H66" s="244"/>
      <c r="I66" s="244"/>
      <c r="J66" s="98"/>
      <c r="K66" s="244" t="s">
        <v>115</v>
      </c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5">
        <f>'PS 453.1 - Nádražní okruh...'!J32</f>
        <v>0</v>
      </c>
      <c r="AH66" s="246"/>
      <c r="AI66" s="246"/>
      <c r="AJ66" s="246"/>
      <c r="AK66" s="246"/>
      <c r="AL66" s="246"/>
      <c r="AM66" s="246"/>
      <c r="AN66" s="245">
        <f t="shared" si="0"/>
        <v>0</v>
      </c>
      <c r="AO66" s="246"/>
      <c r="AP66" s="246"/>
      <c r="AQ66" s="99" t="s">
        <v>94</v>
      </c>
      <c r="AR66" s="54"/>
      <c r="AS66" s="100">
        <v>0</v>
      </c>
      <c r="AT66" s="101">
        <f t="shared" si="1"/>
        <v>0</v>
      </c>
      <c r="AU66" s="102">
        <f>'PS 453.1 - Nádražní okruh...'!P92</f>
        <v>0</v>
      </c>
      <c r="AV66" s="101">
        <f>'PS 453.1 - Nádražní okruh...'!J35</f>
        <v>0</v>
      </c>
      <c r="AW66" s="101">
        <f>'PS 453.1 - Nádražní okruh...'!J36</f>
        <v>0</v>
      </c>
      <c r="AX66" s="101">
        <f>'PS 453.1 - Nádražní okruh...'!J37</f>
        <v>0</v>
      </c>
      <c r="AY66" s="101">
        <f>'PS 453.1 - Nádražní okruh...'!J38</f>
        <v>0</v>
      </c>
      <c r="AZ66" s="101">
        <f>'PS 453.1 - Nádražní okruh...'!F35</f>
        <v>0</v>
      </c>
      <c r="BA66" s="101">
        <f>'PS 453.1 - Nádražní okruh...'!F36</f>
        <v>0</v>
      </c>
      <c r="BB66" s="101">
        <f>'PS 453.1 - Nádražní okruh...'!F37</f>
        <v>0</v>
      </c>
      <c r="BC66" s="101">
        <f>'PS 453.1 - Nádražní okruh...'!F38</f>
        <v>0</v>
      </c>
      <c r="BD66" s="103">
        <f>'PS 453.1 - Nádražní okruh...'!F39</f>
        <v>0</v>
      </c>
      <c r="BT66" s="104" t="s">
        <v>90</v>
      </c>
      <c r="BV66" s="104" t="s">
        <v>82</v>
      </c>
      <c r="BW66" s="104" t="s">
        <v>116</v>
      </c>
      <c r="BX66" s="104" t="s">
        <v>113</v>
      </c>
      <c r="CL66" s="104" t="s">
        <v>43</v>
      </c>
    </row>
    <row r="67" spans="1:91" s="7" customFormat="1" ht="16.5" customHeight="1">
      <c r="B67" s="88"/>
      <c r="C67" s="89"/>
      <c r="D67" s="243" t="s">
        <v>117</v>
      </c>
      <c r="E67" s="243"/>
      <c r="F67" s="243"/>
      <c r="G67" s="243"/>
      <c r="H67" s="243"/>
      <c r="I67" s="90"/>
      <c r="J67" s="243" t="s">
        <v>118</v>
      </c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9">
        <f>ROUND(SUM(AG68:AG69),2)</f>
        <v>0</v>
      </c>
      <c r="AH67" s="248"/>
      <c r="AI67" s="248"/>
      <c r="AJ67" s="248"/>
      <c r="AK67" s="248"/>
      <c r="AL67" s="248"/>
      <c r="AM67" s="248"/>
      <c r="AN67" s="247">
        <f t="shared" si="0"/>
        <v>0</v>
      </c>
      <c r="AO67" s="248"/>
      <c r="AP67" s="248"/>
      <c r="AQ67" s="91" t="s">
        <v>87</v>
      </c>
      <c r="AR67" s="92"/>
      <c r="AS67" s="93">
        <f>ROUND(SUM(AS68:AS69),2)</f>
        <v>0</v>
      </c>
      <c r="AT67" s="94">
        <f t="shared" si="1"/>
        <v>0</v>
      </c>
      <c r="AU67" s="95">
        <f>ROUND(SUM(AU68:AU69),5)</f>
        <v>0</v>
      </c>
      <c r="AV67" s="94">
        <f>ROUND(AZ67*L29,2)</f>
        <v>0</v>
      </c>
      <c r="AW67" s="94">
        <f>ROUND(BA67*L30,2)</f>
        <v>0</v>
      </c>
      <c r="AX67" s="94">
        <f>ROUND(BB67*L29,2)</f>
        <v>0</v>
      </c>
      <c r="AY67" s="94">
        <f>ROUND(BC67*L30,2)</f>
        <v>0</v>
      </c>
      <c r="AZ67" s="94">
        <f>ROUND(SUM(AZ68:AZ69),2)</f>
        <v>0</v>
      </c>
      <c r="BA67" s="94">
        <f>ROUND(SUM(BA68:BA69),2)</f>
        <v>0</v>
      </c>
      <c r="BB67" s="94">
        <f>ROUND(SUM(BB68:BB69),2)</f>
        <v>0</v>
      </c>
      <c r="BC67" s="94">
        <f>ROUND(SUM(BC68:BC69),2)</f>
        <v>0</v>
      </c>
      <c r="BD67" s="96">
        <f>ROUND(SUM(BD68:BD69),2)</f>
        <v>0</v>
      </c>
      <c r="BS67" s="97" t="s">
        <v>79</v>
      </c>
      <c r="BT67" s="97" t="s">
        <v>88</v>
      </c>
      <c r="BV67" s="97" t="s">
        <v>82</v>
      </c>
      <c r="BW67" s="97" t="s">
        <v>119</v>
      </c>
      <c r="BX67" s="97" t="s">
        <v>5</v>
      </c>
      <c r="CL67" s="97" t="s">
        <v>43</v>
      </c>
      <c r="CM67" s="97" t="s">
        <v>90</v>
      </c>
    </row>
    <row r="68" spans="1:91" s="4" customFormat="1" ht="16.5" customHeight="1">
      <c r="A68" s="87" t="s">
        <v>84</v>
      </c>
      <c r="B68" s="52"/>
      <c r="C68" s="98"/>
      <c r="D68" s="98"/>
      <c r="E68" s="244" t="s">
        <v>117</v>
      </c>
      <c r="F68" s="244"/>
      <c r="G68" s="244"/>
      <c r="H68" s="244"/>
      <c r="I68" s="244"/>
      <c r="J68" s="98"/>
      <c r="K68" s="244" t="s">
        <v>118</v>
      </c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5">
        <f>'PS454 - SSZ Komenského – ...'!J30</f>
        <v>0</v>
      </c>
      <c r="AH68" s="246"/>
      <c r="AI68" s="246"/>
      <c r="AJ68" s="246"/>
      <c r="AK68" s="246"/>
      <c r="AL68" s="246"/>
      <c r="AM68" s="246"/>
      <c r="AN68" s="245">
        <f t="shared" si="0"/>
        <v>0</v>
      </c>
      <c r="AO68" s="246"/>
      <c r="AP68" s="246"/>
      <c r="AQ68" s="99" t="s">
        <v>94</v>
      </c>
      <c r="AR68" s="54"/>
      <c r="AS68" s="100">
        <v>0</v>
      </c>
      <c r="AT68" s="101">
        <f t="shared" si="1"/>
        <v>0</v>
      </c>
      <c r="AU68" s="102">
        <f>'PS454 - SSZ Komenského – ...'!P88</f>
        <v>0</v>
      </c>
      <c r="AV68" s="101">
        <f>'PS454 - SSZ Komenského – ...'!J33</f>
        <v>0</v>
      </c>
      <c r="AW68" s="101">
        <f>'PS454 - SSZ Komenského – ...'!J34</f>
        <v>0</v>
      </c>
      <c r="AX68" s="101">
        <f>'PS454 - SSZ Komenského – ...'!J35</f>
        <v>0</v>
      </c>
      <c r="AY68" s="101">
        <f>'PS454 - SSZ Komenského – ...'!J36</f>
        <v>0</v>
      </c>
      <c r="AZ68" s="101">
        <f>'PS454 - SSZ Komenského – ...'!F33</f>
        <v>0</v>
      </c>
      <c r="BA68" s="101">
        <f>'PS454 - SSZ Komenského – ...'!F34</f>
        <v>0</v>
      </c>
      <c r="BB68" s="101">
        <f>'PS454 - SSZ Komenského – ...'!F35</f>
        <v>0</v>
      </c>
      <c r="BC68" s="101">
        <f>'PS454 - SSZ Komenského – ...'!F36</f>
        <v>0</v>
      </c>
      <c r="BD68" s="103">
        <f>'PS454 - SSZ Komenského – ...'!F37</f>
        <v>0</v>
      </c>
      <c r="BT68" s="104" t="s">
        <v>90</v>
      </c>
      <c r="BU68" s="104" t="s">
        <v>95</v>
      </c>
      <c r="BV68" s="104" t="s">
        <v>82</v>
      </c>
      <c r="BW68" s="104" t="s">
        <v>119</v>
      </c>
      <c r="BX68" s="104" t="s">
        <v>5</v>
      </c>
      <c r="CL68" s="104" t="s">
        <v>43</v>
      </c>
      <c r="CM68" s="104" t="s">
        <v>90</v>
      </c>
    </row>
    <row r="69" spans="1:91" s="4" customFormat="1" ht="23.25" customHeight="1">
      <c r="A69" s="87" t="s">
        <v>84</v>
      </c>
      <c r="B69" s="52"/>
      <c r="C69" s="98"/>
      <c r="D69" s="98"/>
      <c r="E69" s="244" t="s">
        <v>120</v>
      </c>
      <c r="F69" s="244"/>
      <c r="G69" s="244"/>
      <c r="H69" s="244"/>
      <c r="I69" s="244"/>
      <c r="J69" s="98"/>
      <c r="K69" s="244" t="s">
        <v>121</v>
      </c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  <c r="AG69" s="245">
        <f>'PS454.1 - křižovatka Nádr...'!J32</f>
        <v>0</v>
      </c>
      <c r="AH69" s="246"/>
      <c r="AI69" s="246"/>
      <c r="AJ69" s="246"/>
      <c r="AK69" s="246"/>
      <c r="AL69" s="246"/>
      <c r="AM69" s="246"/>
      <c r="AN69" s="245">
        <f t="shared" si="0"/>
        <v>0</v>
      </c>
      <c r="AO69" s="246"/>
      <c r="AP69" s="246"/>
      <c r="AQ69" s="99" t="s">
        <v>94</v>
      </c>
      <c r="AR69" s="54"/>
      <c r="AS69" s="100">
        <v>0</v>
      </c>
      <c r="AT69" s="101">
        <f t="shared" si="1"/>
        <v>0</v>
      </c>
      <c r="AU69" s="102">
        <f>'PS454.1 - křižovatka Nádr...'!P92</f>
        <v>0</v>
      </c>
      <c r="AV69" s="101">
        <f>'PS454.1 - křižovatka Nádr...'!J35</f>
        <v>0</v>
      </c>
      <c r="AW69" s="101">
        <f>'PS454.1 - křižovatka Nádr...'!J36</f>
        <v>0</v>
      </c>
      <c r="AX69" s="101">
        <f>'PS454.1 - křižovatka Nádr...'!J37</f>
        <v>0</v>
      </c>
      <c r="AY69" s="101">
        <f>'PS454.1 - křižovatka Nádr...'!J38</f>
        <v>0</v>
      </c>
      <c r="AZ69" s="101">
        <f>'PS454.1 - křižovatka Nádr...'!F35</f>
        <v>0</v>
      </c>
      <c r="BA69" s="101">
        <f>'PS454.1 - křižovatka Nádr...'!F36</f>
        <v>0</v>
      </c>
      <c r="BB69" s="101">
        <f>'PS454.1 - křižovatka Nádr...'!F37</f>
        <v>0</v>
      </c>
      <c r="BC69" s="101">
        <f>'PS454.1 - křižovatka Nádr...'!F38</f>
        <v>0</v>
      </c>
      <c r="BD69" s="103">
        <f>'PS454.1 - křižovatka Nádr...'!F39</f>
        <v>0</v>
      </c>
      <c r="BT69" s="104" t="s">
        <v>90</v>
      </c>
      <c r="BV69" s="104" t="s">
        <v>82</v>
      </c>
      <c r="BW69" s="104" t="s">
        <v>122</v>
      </c>
      <c r="BX69" s="104" t="s">
        <v>119</v>
      </c>
      <c r="CL69" s="104" t="s">
        <v>43</v>
      </c>
    </row>
    <row r="70" spans="1:91" s="7" customFormat="1" ht="16.5" customHeight="1">
      <c r="A70" s="87" t="s">
        <v>84</v>
      </c>
      <c r="B70" s="88"/>
      <c r="C70" s="89"/>
      <c r="D70" s="243" t="s">
        <v>123</v>
      </c>
      <c r="E70" s="243"/>
      <c r="F70" s="243"/>
      <c r="G70" s="243"/>
      <c r="H70" s="243"/>
      <c r="I70" s="90"/>
      <c r="J70" s="243" t="s">
        <v>124</v>
      </c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7">
        <f>'PS455 - SSZ Těšínská – Ko...'!J30</f>
        <v>0</v>
      </c>
      <c r="AH70" s="248"/>
      <c r="AI70" s="248"/>
      <c r="AJ70" s="248"/>
      <c r="AK70" s="248"/>
      <c r="AL70" s="248"/>
      <c r="AM70" s="248"/>
      <c r="AN70" s="247">
        <f t="shared" si="0"/>
        <v>0</v>
      </c>
      <c r="AO70" s="248"/>
      <c r="AP70" s="248"/>
      <c r="AQ70" s="91" t="s">
        <v>87</v>
      </c>
      <c r="AR70" s="92"/>
      <c r="AS70" s="93">
        <v>0</v>
      </c>
      <c r="AT70" s="94">
        <f t="shared" si="1"/>
        <v>0</v>
      </c>
      <c r="AU70" s="95">
        <f>'PS455 - SSZ Těšínská – Ko...'!P88</f>
        <v>0</v>
      </c>
      <c r="AV70" s="94">
        <f>'PS455 - SSZ Těšínská – Ko...'!J33</f>
        <v>0</v>
      </c>
      <c r="AW70" s="94">
        <f>'PS455 - SSZ Těšínská – Ko...'!J34</f>
        <v>0</v>
      </c>
      <c r="AX70" s="94">
        <f>'PS455 - SSZ Těšínská – Ko...'!J35</f>
        <v>0</v>
      </c>
      <c r="AY70" s="94">
        <f>'PS455 - SSZ Těšínská – Ko...'!J36</f>
        <v>0</v>
      </c>
      <c r="AZ70" s="94">
        <f>'PS455 - SSZ Těšínská – Ko...'!F33</f>
        <v>0</v>
      </c>
      <c r="BA70" s="94">
        <f>'PS455 - SSZ Těšínská – Ko...'!F34</f>
        <v>0</v>
      </c>
      <c r="BB70" s="94">
        <f>'PS455 - SSZ Těšínská – Ko...'!F35</f>
        <v>0</v>
      </c>
      <c r="BC70" s="94">
        <f>'PS455 - SSZ Těšínská – Ko...'!F36</f>
        <v>0</v>
      </c>
      <c r="BD70" s="96">
        <f>'PS455 - SSZ Těšínská – Ko...'!F37</f>
        <v>0</v>
      </c>
      <c r="BT70" s="97" t="s">
        <v>88</v>
      </c>
      <c r="BV70" s="97" t="s">
        <v>82</v>
      </c>
      <c r="BW70" s="97" t="s">
        <v>125</v>
      </c>
      <c r="BX70" s="97" t="s">
        <v>5</v>
      </c>
      <c r="CL70" s="97" t="s">
        <v>43</v>
      </c>
      <c r="CM70" s="97" t="s">
        <v>90</v>
      </c>
    </row>
    <row r="71" spans="1:91" s="7" customFormat="1" ht="37.5" customHeight="1">
      <c r="A71" s="87" t="s">
        <v>84</v>
      </c>
      <c r="B71" s="88"/>
      <c r="C71" s="89"/>
      <c r="D71" s="243" t="s">
        <v>126</v>
      </c>
      <c r="E71" s="243"/>
      <c r="F71" s="243"/>
      <c r="G71" s="243"/>
      <c r="H71" s="243"/>
      <c r="I71" s="90"/>
      <c r="J71" s="243" t="s">
        <v>127</v>
      </c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7">
        <f>'PS456 - Připojení stávají...'!J30</f>
        <v>152300</v>
      </c>
      <c r="AH71" s="248"/>
      <c r="AI71" s="248"/>
      <c r="AJ71" s="248"/>
      <c r="AK71" s="248"/>
      <c r="AL71" s="248"/>
      <c r="AM71" s="248"/>
      <c r="AN71" s="247">
        <f t="shared" si="0"/>
        <v>184283</v>
      </c>
      <c r="AO71" s="248"/>
      <c r="AP71" s="248"/>
      <c r="AQ71" s="91" t="s">
        <v>87</v>
      </c>
      <c r="AR71" s="92"/>
      <c r="AS71" s="93">
        <v>0</v>
      </c>
      <c r="AT71" s="94">
        <f t="shared" si="1"/>
        <v>31983</v>
      </c>
      <c r="AU71" s="95">
        <f>'PS456 - Připojení stávají...'!P81</f>
        <v>0</v>
      </c>
      <c r="AV71" s="94">
        <f>'PS456 - Připojení stávají...'!J33</f>
        <v>31983</v>
      </c>
      <c r="AW71" s="94">
        <f>'PS456 - Připojení stávají...'!J34</f>
        <v>0</v>
      </c>
      <c r="AX71" s="94">
        <f>'PS456 - Připojení stávají...'!J35</f>
        <v>0</v>
      </c>
      <c r="AY71" s="94">
        <f>'PS456 - Připojení stávají...'!J36</f>
        <v>0</v>
      </c>
      <c r="AZ71" s="94">
        <f>'PS456 - Připojení stávají...'!F33</f>
        <v>152300</v>
      </c>
      <c r="BA71" s="94">
        <f>'PS456 - Připojení stávají...'!F34</f>
        <v>0</v>
      </c>
      <c r="BB71" s="94">
        <f>'PS456 - Připojení stávají...'!F35</f>
        <v>0</v>
      </c>
      <c r="BC71" s="94">
        <f>'PS456 - Připojení stávají...'!F36</f>
        <v>0</v>
      </c>
      <c r="BD71" s="96">
        <f>'PS456 - Připojení stávají...'!F37</f>
        <v>0</v>
      </c>
      <c r="BT71" s="97" t="s">
        <v>88</v>
      </c>
      <c r="BV71" s="97" t="s">
        <v>82</v>
      </c>
      <c r="BW71" s="97" t="s">
        <v>128</v>
      </c>
      <c r="BX71" s="97" t="s">
        <v>5</v>
      </c>
      <c r="CL71" s="97" t="s">
        <v>19</v>
      </c>
      <c r="CM71" s="97" t="s">
        <v>90</v>
      </c>
    </row>
    <row r="72" spans="1:91" s="7" customFormat="1" ht="24.75" customHeight="1">
      <c r="A72" s="87" t="s">
        <v>84</v>
      </c>
      <c r="B72" s="88"/>
      <c r="C72" s="89"/>
      <c r="D72" s="243" t="s">
        <v>129</v>
      </c>
      <c r="E72" s="243"/>
      <c r="F72" s="243"/>
      <c r="G72" s="243"/>
      <c r="H72" s="243"/>
      <c r="I72" s="90"/>
      <c r="J72" s="243" t="s">
        <v>130</v>
      </c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7">
        <f>'PS457 - Připojení stávají...'!J30</f>
        <v>152300</v>
      </c>
      <c r="AH72" s="248"/>
      <c r="AI72" s="248"/>
      <c r="AJ72" s="248"/>
      <c r="AK72" s="248"/>
      <c r="AL72" s="248"/>
      <c r="AM72" s="248"/>
      <c r="AN72" s="247">
        <f t="shared" si="0"/>
        <v>184283</v>
      </c>
      <c r="AO72" s="248"/>
      <c r="AP72" s="248"/>
      <c r="AQ72" s="91" t="s">
        <v>87</v>
      </c>
      <c r="AR72" s="92"/>
      <c r="AS72" s="93">
        <v>0</v>
      </c>
      <c r="AT72" s="94">
        <f t="shared" si="1"/>
        <v>31983</v>
      </c>
      <c r="AU72" s="95">
        <f>'PS457 - Připojení stávají...'!P81</f>
        <v>0</v>
      </c>
      <c r="AV72" s="94">
        <f>'PS457 - Připojení stávají...'!J33</f>
        <v>31983</v>
      </c>
      <c r="AW72" s="94">
        <f>'PS457 - Připojení stávají...'!J34</f>
        <v>0</v>
      </c>
      <c r="AX72" s="94">
        <f>'PS457 - Připojení stávají...'!J35</f>
        <v>0</v>
      </c>
      <c r="AY72" s="94">
        <f>'PS457 - Připojení stávají...'!J36</f>
        <v>0</v>
      </c>
      <c r="AZ72" s="94">
        <f>'PS457 - Připojení stávají...'!F33</f>
        <v>152300</v>
      </c>
      <c r="BA72" s="94">
        <f>'PS457 - Připojení stávají...'!F34</f>
        <v>0</v>
      </c>
      <c r="BB72" s="94">
        <f>'PS457 - Připojení stávají...'!F35</f>
        <v>0</v>
      </c>
      <c r="BC72" s="94">
        <f>'PS457 - Připojení stávají...'!F36</f>
        <v>0</v>
      </c>
      <c r="BD72" s="96">
        <f>'PS457 - Připojení stávají...'!F37</f>
        <v>0</v>
      </c>
      <c r="BT72" s="97" t="s">
        <v>88</v>
      </c>
      <c r="BV72" s="97" t="s">
        <v>82</v>
      </c>
      <c r="BW72" s="97" t="s">
        <v>131</v>
      </c>
      <c r="BX72" s="97" t="s">
        <v>5</v>
      </c>
      <c r="CL72" s="97" t="s">
        <v>19</v>
      </c>
      <c r="CM72" s="97" t="s">
        <v>90</v>
      </c>
    </row>
    <row r="73" spans="1:91" s="7" customFormat="1" ht="24.75" customHeight="1">
      <c r="B73" s="88"/>
      <c r="C73" s="89"/>
      <c r="D73" s="243" t="s">
        <v>132</v>
      </c>
      <c r="E73" s="243"/>
      <c r="F73" s="243"/>
      <c r="G73" s="243"/>
      <c r="H73" s="243"/>
      <c r="I73" s="90"/>
      <c r="J73" s="243" t="s">
        <v>133</v>
      </c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9">
        <f>ROUND(SUM(AG74:AG75),2)</f>
        <v>0</v>
      </c>
      <c r="AH73" s="248"/>
      <c r="AI73" s="248"/>
      <c r="AJ73" s="248"/>
      <c r="AK73" s="248"/>
      <c r="AL73" s="248"/>
      <c r="AM73" s="248"/>
      <c r="AN73" s="247">
        <f t="shared" si="0"/>
        <v>0</v>
      </c>
      <c r="AO73" s="248"/>
      <c r="AP73" s="248"/>
      <c r="AQ73" s="91" t="s">
        <v>87</v>
      </c>
      <c r="AR73" s="92"/>
      <c r="AS73" s="93">
        <f>ROUND(SUM(AS74:AS75),2)</f>
        <v>0</v>
      </c>
      <c r="AT73" s="94">
        <f t="shared" si="1"/>
        <v>0</v>
      </c>
      <c r="AU73" s="95">
        <f>ROUND(SUM(AU74:AU75),5)</f>
        <v>0</v>
      </c>
      <c r="AV73" s="94">
        <f>ROUND(AZ73*L29,2)</f>
        <v>0</v>
      </c>
      <c r="AW73" s="94">
        <f>ROUND(BA73*L30,2)</f>
        <v>0</v>
      </c>
      <c r="AX73" s="94">
        <f>ROUND(BB73*L29,2)</f>
        <v>0</v>
      </c>
      <c r="AY73" s="94">
        <f>ROUND(BC73*L30,2)</f>
        <v>0</v>
      </c>
      <c r="AZ73" s="94">
        <f>ROUND(SUM(AZ74:AZ75),2)</f>
        <v>0</v>
      </c>
      <c r="BA73" s="94">
        <f>ROUND(SUM(BA74:BA75),2)</f>
        <v>0</v>
      </c>
      <c r="BB73" s="94">
        <f>ROUND(SUM(BB74:BB75),2)</f>
        <v>0</v>
      </c>
      <c r="BC73" s="94">
        <f>ROUND(SUM(BC74:BC75),2)</f>
        <v>0</v>
      </c>
      <c r="BD73" s="96">
        <f>ROUND(SUM(BD74:BD75),2)</f>
        <v>0</v>
      </c>
      <c r="BS73" s="97" t="s">
        <v>79</v>
      </c>
      <c r="BT73" s="97" t="s">
        <v>88</v>
      </c>
      <c r="BV73" s="97" t="s">
        <v>82</v>
      </c>
      <c r="BW73" s="97" t="s">
        <v>134</v>
      </c>
      <c r="BX73" s="97" t="s">
        <v>5</v>
      </c>
      <c r="CL73" s="97" t="s">
        <v>43</v>
      </c>
      <c r="CM73" s="97" t="s">
        <v>90</v>
      </c>
    </row>
    <row r="74" spans="1:91" s="4" customFormat="1" ht="23.25" customHeight="1">
      <c r="A74" s="87" t="s">
        <v>84</v>
      </c>
      <c r="B74" s="52"/>
      <c r="C74" s="98"/>
      <c r="D74" s="98"/>
      <c r="E74" s="244" t="s">
        <v>132</v>
      </c>
      <c r="F74" s="244"/>
      <c r="G74" s="244"/>
      <c r="H74" s="244"/>
      <c r="I74" s="244"/>
      <c r="J74" s="98"/>
      <c r="K74" s="244" t="s">
        <v>133</v>
      </c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  <c r="AG74" s="245">
        <f>'PS460 - Výměna koordinačn...'!J30</f>
        <v>0</v>
      </c>
      <c r="AH74" s="246"/>
      <c r="AI74" s="246"/>
      <c r="AJ74" s="246"/>
      <c r="AK74" s="246"/>
      <c r="AL74" s="246"/>
      <c r="AM74" s="246"/>
      <c r="AN74" s="245">
        <f t="shared" si="0"/>
        <v>0</v>
      </c>
      <c r="AO74" s="246"/>
      <c r="AP74" s="246"/>
      <c r="AQ74" s="99" t="s">
        <v>94</v>
      </c>
      <c r="AR74" s="54"/>
      <c r="AS74" s="100">
        <v>0</v>
      </c>
      <c r="AT74" s="101">
        <f t="shared" si="1"/>
        <v>0</v>
      </c>
      <c r="AU74" s="102">
        <f>'PS460 - Výměna koordinačn...'!P88</f>
        <v>0</v>
      </c>
      <c r="AV74" s="101">
        <f>'PS460 - Výměna koordinačn...'!J33</f>
        <v>0</v>
      </c>
      <c r="AW74" s="101">
        <f>'PS460 - Výměna koordinačn...'!J34</f>
        <v>0</v>
      </c>
      <c r="AX74" s="101">
        <f>'PS460 - Výměna koordinačn...'!J35</f>
        <v>0</v>
      </c>
      <c r="AY74" s="101">
        <f>'PS460 - Výměna koordinačn...'!J36</f>
        <v>0</v>
      </c>
      <c r="AZ74" s="101">
        <f>'PS460 - Výměna koordinačn...'!F33</f>
        <v>0</v>
      </c>
      <c r="BA74" s="101">
        <f>'PS460 - Výměna koordinačn...'!F34</f>
        <v>0</v>
      </c>
      <c r="BB74" s="101">
        <f>'PS460 - Výměna koordinačn...'!F35</f>
        <v>0</v>
      </c>
      <c r="BC74" s="101">
        <f>'PS460 - Výměna koordinačn...'!F36</f>
        <v>0</v>
      </c>
      <c r="BD74" s="103">
        <f>'PS460 - Výměna koordinačn...'!F37</f>
        <v>0</v>
      </c>
      <c r="BT74" s="104" t="s">
        <v>90</v>
      </c>
      <c r="BU74" s="104" t="s">
        <v>95</v>
      </c>
      <c r="BV74" s="104" t="s">
        <v>82</v>
      </c>
      <c r="BW74" s="104" t="s">
        <v>134</v>
      </c>
      <c r="BX74" s="104" t="s">
        <v>5</v>
      </c>
      <c r="CL74" s="104" t="s">
        <v>43</v>
      </c>
      <c r="CM74" s="104" t="s">
        <v>90</v>
      </c>
    </row>
    <row r="75" spans="1:91" s="4" customFormat="1" ht="23.25" customHeight="1">
      <c r="A75" s="87" t="s">
        <v>84</v>
      </c>
      <c r="B75" s="52"/>
      <c r="C75" s="98"/>
      <c r="D75" s="98"/>
      <c r="E75" s="244" t="s">
        <v>135</v>
      </c>
      <c r="F75" s="244"/>
      <c r="G75" s="244"/>
      <c r="H75" s="244"/>
      <c r="I75" s="244"/>
      <c r="J75" s="98"/>
      <c r="K75" s="244" t="s">
        <v>136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  <c r="AG75" s="245">
        <f>'PS460.1 - Koordinační kab...'!J32</f>
        <v>0</v>
      </c>
      <c r="AH75" s="246"/>
      <c r="AI75" s="246"/>
      <c r="AJ75" s="246"/>
      <c r="AK75" s="246"/>
      <c r="AL75" s="246"/>
      <c r="AM75" s="246"/>
      <c r="AN75" s="245">
        <f t="shared" si="0"/>
        <v>0</v>
      </c>
      <c r="AO75" s="246"/>
      <c r="AP75" s="246"/>
      <c r="AQ75" s="99" t="s">
        <v>94</v>
      </c>
      <c r="AR75" s="54"/>
      <c r="AS75" s="100">
        <v>0</v>
      </c>
      <c r="AT75" s="101">
        <f t="shared" si="1"/>
        <v>0</v>
      </c>
      <c r="AU75" s="102">
        <f>'PS460.1 - Koordinační kab...'!P92</f>
        <v>0</v>
      </c>
      <c r="AV75" s="101">
        <f>'PS460.1 - Koordinační kab...'!J35</f>
        <v>0</v>
      </c>
      <c r="AW75" s="101">
        <f>'PS460.1 - Koordinační kab...'!J36</f>
        <v>0</v>
      </c>
      <c r="AX75" s="101">
        <f>'PS460.1 - Koordinační kab...'!J37</f>
        <v>0</v>
      </c>
      <c r="AY75" s="101">
        <f>'PS460.1 - Koordinační kab...'!J38</f>
        <v>0</v>
      </c>
      <c r="AZ75" s="101">
        <f>'PS460.1 - Koordinační kab...'!F35</f>
        <v>0</v>
      </c>
      <c r="BA75" s="101">
        <f>'PS460.1 - Koordinační kab...'!F36</f>
        <v>0</v>
      </c>
      <c r="BB75" s="101">
        <f>'PS460.1 - Koordinační kab...'!F37</f>
        <v>0</v>
      </c>
      <c r="BC75" s="101">
        <f>'PS460.1 - Koordinační kab...'!F38</f>
        <v>0</v>
      </c>
      <c r="BD75" s="103">
        <f>'PS460.1 - Koordinační kab...'!F39</f>
        <v>0</v>
      </c>
      <c r="BT75" s="104" t="s">
        <v>90</v>
      </c>
      <c r="BV75" s="104" t="s">
        <v>82</v>
      </c>
      <c r="BW75" s="104" t="s">
        <v>137</v>
      </c>
      <c r="BX75" s="104" t="s">
        <v>134</v>
      </c>
      <c r="CL75" s="104" t="s">
        <v>43</v>
      </c>
    </row>
    <row r="76" spans="1:91" s="7" customFormat="1" ht="24.75" customHeight="1">
      <c r="B76" s="88"/>
      <c r="C76" s="89"/>
      <c r="D76" s="243" t="s">
        <v>138</v>
      </c>
      <c r="E76" s="243"/>
      <c r="F76" s="243"/>
      <c r="G76" s="243"/>
      <c r="H76" s="243"/>
      <c r="I76" s="90"/>
      <c r="J76" s="243" t="s">
        <v>139</v>
      </c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9">
        <f>ROUND(SUM(AG77:AG78),2)</f>
        <v>0</v>
      </c>
      <c r="AH76" s="248"/>
      <c r="AI76" s="248"/>
      <c r="AJ76" s="248"/>
      <c r="AK76" s="248"/>
      <c r="AL76" s="248"/>
      <c r="AM76" s="248"/>
      <c r="AN76" s="247">
        <f t="shared" si="0"/>
        <v>0</v>
      </c>
      <c r="AO76" s="248"/>
      <c r="AP76" s="248"/>
      <c r="AQ76" s="91" t="s">
        <v>87</v>
      </c>
      <c r="AR76" s="92"/>
      <c r="AS76" s="93">
        <f>ROUND(SUM(AS77:AS78),2)</f>
        <v>0</v>
      </c>
      <c r="AT76" s="94">
        <f t="shared" si="1"/>
        <v>0</v>
      </c>
      <c r="AU76" s="95">
        <f>ROUND(SUM(AU77:AU78),5)</f>
        <v>0</v>
      </c>
      <c r="AV76" s="94">
        <f>ROUND(AZ76*L29,2)</f>
        <v>0</v>
      </c>
      <c r="AW76" s="94">
        <f>ROUND(BA76*L30,2)</f>
        <v>0</v>
      </c>
      <c r="AX76" s="94">
        <f>ROUND(BB76*L29,2)</f>
        <v>0</v>
      </c>
      <c r="AY76" s="94">
        <f>ROUND(BC76*L30,2)</f>
        <v>0</v>
      </c>
      <c r="AZ76" s="94">
        <f>ROUND(SUM(AZ77:AZ78),2)</f>
        <v>0</v>
      </c>
      <c r="BA76" s="94">
        <f>ROUND(SUM(BA77:BA78),2)</f>
        <v>0</v>
      </c>
      <c r="BB76" s="94">
        <f>ROUND(SUM(BB77:BB78),2)</f>
        <v>0</v>
      </c>
      <c r="BC76" s="94">
        <f>ROUND(SUM(BC77:BC78),2)</f>
        <v>0</v>
      </c>
      <c r="BD76" s="96">
        <f>ROUND(SUM(BD77:BD78),2)</f>
        <v>0</v>
      </c>
      <c r="BS76" s="97" t="s">
        <v>79</v>
      </c>
      <c r="BT76" s="97" t="s">
        <v>88</v>
      </c>
      <c r="BV76" s="97" t="s">
        <v>82</v>
      </c>
      <c r="BW76" s="97" t="s">
        <v>140</v>
      </c>
      <c r="BX76" s="97" t="s">
        <v>5</v>
      </c>
      <c r="CL76" s="97" t="s">
        <v>43</v>
      </c>
      <c r="CM76" s="97" t="s">
        <v>90</v>
      </c>
    </row>
    <row r="77" spans="1:91" s="4" customFormat="1" ht="16.5" customHeight="1">
      <c r="A77" s="87" t="s">
        <v>84</v>
      </c>
      <c r="B77" s="52"/>
      <c r="C77" s="98"/>
      <c r="D77" s="98"/>
      <c r="E77" s="244" t="s">
        <v>138</v>
      </c>
      <c r="F77" s="244"/>
      <c r="G77" s="244"/>
      <c r="H77" s="244"/>
      <c r="I77" s="244"/>
      <c r="J77" s="98"/>
      <c r="K77" s="244" t="s">
        <v>139</v>
      </c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  <c r="AA77" s="244"/>
      <c r="AB77" s="244"/>
      <c r="AC77" s="244"/>
      <c r="AD77" s="244"/>
      <c r="AE77" s="244"/>
      <c r="AF77" s="244"/>
      <c r="AG77" s="245">
        <f>'PS461 - Výměna koordinačn...'!J30</f>
        <v>0</v>
      </c>
      <c r="AH77" s="246"/>
      <c r="AI77" s="246"/>
      <c r="AJ77" s="246"/>
      <c r="AK77" s="246"/>
      <c r="AL77" s="246"/>
      <c r="AM77" s="246"/>
      <c r="AN77" s="245">
        <f t="shared" si="0"/>
        <v>0</v>
      </c>
      <c r="AO77" s="246"/>
      <c r="AP77" s="246"/>
      <c r="AQ77" s="99" t="s">
        <v>94</v>
      </c>
      <c r="AR77" s="54"/>
      <c r="AS77" s="100">
        <v>0</v>
      </c>
      <c r="AT77" s="101">
        <f t="shared" si="1"/>
        <v>0</v>
      </c>
      <c r="AU77" s="102">
        <f>'PS461 - Výměna koordinačn...'!P87</f>
        <v>0</v>
      </c>
      <c r="AV77" s="101">
        <f>'PS461 - Výměna koordinačn...'!J33</f>
        <v>0</v>
      </c>
      <c r="AW77" s="101">
        <f>'PS461 - Výměna koordinačn...'!J34</f>
        <v>0</v>
      </c>
      <c r="AX77" s="101">
        <f>'PS461 - Výměna koordinačn...'!J35</f>
        <v>0</v>
      </c>
      <c r="AY77" s="101">
        <f>'PS461 - Výměna koordinačn...'!J36</f>
        <v>0</v>
      </c>
      <c r="AZ77" s="101">
        <f>'PS461 - Výměna koordinačn...'!F33</f>
        <v>0</v>
      </c>
      <c r="BA77" s="101">
        <f>'PS461 - Výměna koordinačn...'!F34</f>
        <v>0</v>
      </c>
      <c r="BB77" s="101">
        <f>'PS461 - Výměna koordinačn...'!F35</f>
        <v>0</v>
      </c>
      <c r="BC77" s="101">
        <f>'PS461 - Výměna koordinačn...'!F36</f>
        <v>0</v>
      </c>
      <c r="BD77" s="103">
        <f>'PS461 - Výměna koordinačn...'!F37</f>
        <v>0</v>
      </c>
      <c r="BT77" s="104" t="s">
        <v>90</v>
      </c>
      <c r="BU77" s="104" t="s">
        <v>95</v>
      </c>
      <c r="BV77" s="104" t="s">
        <v>82</v>
      </c>
      <c r="BW77" s="104" t="s">
        <v>140</v>
      </c>
      <c r="BX77" s="104" t="s">
        <v>5</v>
      </c>
      <c r="CL77" s="104" t="s">
        <v>43</v>
      </c>
      <c r="CM77" s="104" t="s">
        <v>90</v>
      </c>
    </row>
    <row r="78" spans="1:91" s="4" customFormat="1" ht="16.5" customHeight="1">
      <c r="A78" s="87" t="s">
        <v>84</v>
      </c>
      <c r="B78" s="52"/>
      <c r="C78" s="98"/>
      <c r="D78" s="98"/>
      <c r="E78" s="244" t="s">
        <v>141</v>
      </c>
      <c r="F78" s="244"/>
      <c r="G78" s="244"/>
      <c r="H78" s="244"/>
      <c r="I78" s="244"/>
      <c r="J78" s="98"/>
      <c r="K78" s="244" t="s">
        <v>142</v>
      </c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  <c r="AA78" s="244"/>
      <c r="AB78" s="244"/>
      <c r="AC78" s="244"/>
      <c r="AD78" s="244"/>
      <c r="AE78" s="244"/>
      <c r="AF78" s="244"/>
      <c r="AG78" s="245">
        <f>'PS461.1 - Koordinační kab...'!J32</f>
        <v>0</v>
      </c>
      <c r="AH78" s="246"/>
      <c r="AI78" s="246"/>
      <c r="AJ78" s="246"/>
      <c r="AK78" s="246"/>
      <c r="AL78" s="246"/>
      <c r="AM78" s="246"/>
      <c r="AN78" s="245">
        <f t="shared" si="0"/>
        <v>0</v>
      </c>
      <c r="AO78" s="246"/>
      <c r="AP78" s="246"/>
      <c r="AQ78" s="99" t="s">
        <v>94</v>
      </c>
      <c r="AR78" s="54"/>
      <c r="AS78" s="100">
        <v>0</v>
      </c>
      <c r="AT78" s="101">
        <f t="shared" si="1"/>
        <v>0</v>
      </c>
      <c r="AU78" s="102">
        <f>'PS461.1 - Koordinační kab...'!P92</f>
        <v>0</v>
      </c>
      <c r="AV78" s="101">
        <f>'PS461.1 - Koordinační kab...'!J35</f>
        <v>0</v>
      </c>
      <c r="AW78" s="101">
        <f>'PS461.1 - Koordinační kab...'!J36</f>
        <v>0</v>
      </c>
      <c r="AX78" s="101">
        <f>'PS461.1 - Koordinační kab...'!J37</f>
        <v>0</v>
      </c>
      <c r="AY78" s="101">
        <f>'PS461.1 - Koordinační kab...'!J38</f>
        <v>0</v>
      </c>
      <c r="AZ78" s="101">
        <f>'PS461.1 - Koordinační kab...'!F35</f>
        <v>0</v>
      </c>
      <c r="BA78" s="101">
        <f>'PS461.1 - Koordinační kab...'!F36</f>
        <v>0</v>
      </c>
      <c r="BB78" s="101">
        <f>'PS461.1 - Koordinační kab...'!F37</f>
        <v>0</v>
      </c>
      <c r="BC78" s="101">
        <f>'PS461.1 - Koordinační kab...'!F38</f>
        <v>0</v>
      </c>
      <c r="BD78" s="103">
        <f>'PS461.1 - Koordinační kab...'!F39</f>
        <v>0</v>
      </c>
      <c r="BT78" s="104" t="s">
        <v>90</v>
      </c>
      <c r="BV78" s="104" t="s">
        <v>82</v>
      </c>
      <c r="BW78" s="104" t="s">
        <v>143</v>
      </c>
      <c r="BX78" s="104" t="s">
        <v>140</v>
      </c>
      <c r="CL78" s="104" t="s">
        <v>43</v>
      </c>
    </row>
    <row r="79" spans="1:91" s="7" customFormat="1" ht="16.5" customHeight="1">
      <c r="A79" s="87" t="s">
        <v>84</v>
      </c>
      <c r="B79" s="88"/>
      <c r="C79" s="89"/>
      <c r="D79" s="243" t="s">
        <v>144</v>
      </c>
      <c r="E79" s="243"/>
      <c r="F79" s="243"/>
      <c r="G79" s="243"/>
      <c r="H79" s="243"/>
      <c r="I79" s="90"/>
      <c r="J79" s="243" t="s">
        <v>145</v>
      </c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7">
        <f>'SO105 - Těšínská – Komens...'!J30</f>
        <v>0</v>
      </c>
      <c r="AH79" s="248"/>
      <c r="AI79" s="248"/>
      <c r="AJ79" s="248"/>
      <c r="AK79" s="248"/>
      <c r="AL79" s="248"/>
      <c r="AM79" s="248"/>
      <c r="AN79" s="247">
        <f t="shared" si="0"/>
        <v>0</v>
      </c>
      <c r="AO79" s="248"/>
      <c r="AP79" s="248"/>
      <c r="AQ79" s="91" t="s">
        <v>146</v>
      </c>
      <c r="AR79" s="92"/>
      <c r="AS79" s="93">
        <v>0</v>
      </c>
      <c r="AT79" s="94">
        <f t="shared" si="1"/>
        <v>0</v>
      </c>
      <c r="AU79" s="95">
        <f>'SO105 - Těšínská – Komens...'!P86</f>
        <v>0</v>
      </c>
      <c r="AV79" s="94">
        <f>'SO105 - Těšínská – Komens...'!J33</f>
        <v>0</v>
      </c>
      <c r="AW79" s="94">
        <f>'SO105 - Těšínská – Komens...'!J34</f>
        <v>0</v>
      </c>
      <c r="AX79" s="94">
        <f>'SO105 - Těšínská – Komens...'!J35</f>
        <v>0</v>
      </c>
      <c r="AY79" s="94">
        <f>'SO105 - Těšínská – Komens...'!J36</f>
        <v>0</v>
      </c>
      <c r="AZ79" s="94">
        <f>'SO105 - Těšínská – Komens...'!F33</f>
        <v>0</v>
      </c>
      <c r="BA79" s="94">
        <f>'SO105 - Těšínská – Komens...'!F34</f>
        <v>0</v>
      </c>
      <c r="BB79" s="94">
        <f>'SO105 - Těšínská – Komens...'!F35</f>
        <v>0</v>
      </c>
      <c r="BC79" s="94">
        <f>'SO105 - Těšínská – Komens...'!F36</f>
        <v>0</v>
      </c>
      <c r="BD79" s="96">
        <f>'SO105 - Těšínská – Komens...'!F37</f>
        <v>0</v>
      </c>
      <c r="BT79" s="97" t="s">
        <v>88</v>
      </c>
      <c r="BV79" s="97" t="s">
        <v>82</v>
      </c>
      <c r="BW79" s="97" t="s">
        <v>147</v>
      </c>
      <c r="BX79" s="97" t="s">
        <v>5</v>
      </c>
      <c r="CL79" s="97" t="s">
        <v>43</v>
      </c>
      <c r="CM79" s="97" t="s">
        <v>90</v>
      </c>
    </row>
    <row r="80" spans="1:91" s="7" customFormat="1" ht="16.5" customHeight="1">
      <c r="A80" s="87" t="s">
        <v>84</v>
      </c>
      <c r="B80" s="88"/>
      <c r="C80" s="89"/>
      <c r="D80" s="243" t="s">
        <v>148</v>
      </c>
      <c r="E80" s="243"/>
      <c r="F80" s="243"/>
      <c r="G80" s="243"/>
      <c r="H80" s="243"/>
      <c r="I80" s="90"/>
      <c r="J80" s="243" t="s">
        <v>149</v>
      </c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7">
        <f>'VRN - Vedlejší a ostatní ...'!J30</f>
        <v>754000</v>
      </c>
      <c r="AH80" s="248"/>
      <c r="AI80" s="248"/>
      <c r="AJ80" s="248"/>
      <c r="AK80" s="248"/>
      <c r="AL80" s="248"/>
      <c r="AM80" s="248"/>
      <c r="AN80" s="247">
        <f t="shared" si="0"/>
        <v>912340</v>
      </c>
      <c r="AO80" s="248"/>
      <c r="AP80" s="248"/>
      <c r="AQ80" s="91" t="s">
        <v>150</v>
      </c>
      <c r="AR80" s="92"/>
      <c r="AS80" s="105">
        <v>0</v>
      </c>
      <c r="AT80" s="106">
        <f t="shared" si="1"/>
        <v>158340</v>
      </c>
      <c r="AU80" s="107">
        <f>'VRN - Vedlejší a ostatní ...'!P86</f>
        <v>0</v>
      </c>
      <c r="AV80" s="106">
        <f>'VRN - Vedlejší a ostatní ...'!J33</f>
        <v>158340</v>
      </c>
      <c r="AW80" s="106">
        <f>'VRN - Vedlejší a ostatní ...'!J34</f>
        <v>0</v>
      </c>
      <c r="AX80" s="106">
        <f>'VRN - Vedlejší a ostatní ...'!J35</f>
        <v>0</v>
      </c>
      <c r="AY80" s="106">
        <f>'VRN - Vedlejší a ostatní ...'!J36</f>
        <v>0</v>
      </c>
      <c r="AZ80" s="106">
        <f>'VRN - Vedlejší a ostatní ...'!F33</f>
        <v>754000</v>
      </c>
      <c r="BA80" s="106">
        <f>'VRN - Vedlejší a ostatní ...'!F34</f>
        <v>0</v>
      </c>
      <c r="BB80" s="106">
        <f>'VRN - Vedlejší a ostatní ...'!F35</f>
        <v>0</v>
      </c>
      <c r="BC80" s="106">
        <f>'VRN - Vedlejší a ostatní ...'!F36</f>
        <v>0</v>
      </c>
      <c r="BD80" s="108">
        <f>'VRN - Vedlejší a ostatní ...'!F37</f>
        <v>0</v>
      </c>
      <c r="BT80" s="97" t="s">
        <v>88</v>
      </c>
      <c r="BV80" s="97" t="s">
        <v>82</v>
      </c>
      <c r="BW80" s="97" t="s">
        <v>151</v>
      </c>
      <c r="BX80" s="97" t="s">
        <v>5</v>
      </c>
      <c r="CL80" s="97" t="s">
        <v>43</v>
      </c>
      <c r="CM80" s="97" t="s">
        <v>90</v>
      </c>
    </row>
    <row r="81" spans="1:57" s="2" customFormat="1" ht="30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40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</row>
    <row r="82" spans="1:57" s="2" customFormat="1" ht="6.95" customHeight="1">
      <c r="A82" s="35"/>
      <c r="B82" s="48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0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</row>
  </sheetData>
  <sheetProtection algorithmName="SHA-512" hashValue="6UX0qCjM8qh9XeOq2n3quwbKAjTMJUGbqRo141US+jQ6nechBih0W5cRpzmCjaRnt/+pKR99V6HEB+sOId2fkg==" saltValue="HHLunsbH4W+aZzth9tAlo0Q00eaY4Q9do2HcX9NwdNPjf/w6uGmmiDHSFI7lanWqr0vuQqzXI4TK6yZEIfxZPA==" spinCount="100000" sheet="1" objects="1" scenarios="1" formatColumns="0" formatRows="0"/>
  <mergeCells count="142">
    <mergeCell ref="L33:P33"/>
    <mergeCell ref="W33:AE33"/>
    <mergeCell ref="AK33:AO33"/>
    <mergeCell ref="AK35:AO35"/>
    <mergeCell ref="X35:AB35"/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K63:AF63"/>
    <mergeCell ref="E63:I63"/>
    <mergeCell ref="AM47:AN47"/>
    <mergeCell ref="AM49:AP49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E58:I58"/>
    <mergeCell ref="K58:AF58"/>
    <mergeCell ref="J59:AF59"/>
    <mergeCell ref="D59:H59"/>
    <mergeCell ref="K60:AF60"/>
    <mergeCell ref="E60:I60"/>
    <mergeCell ref="K61:AF61"/>
    <mergeCell ref="E61:I61"/>
    <mergeCell ref="E62:I62"/>
    <mergeCell ref="K62:AF62"/>
    <mergeCell ref="L45:AO45"/>
    <mergeCell ref="I52:AF52"/>
    <mergeCell ref="C52:G52"/>
    <mergeCell ref="J55:AF55"/>
    <mergeCell ref="D55:H55"/>
    <mergeCell ref="D56:H56"/>
    <mergeCell ref="J56:AF56"/>
    <mergeCell ref="E57:I57"/>
    <mergeCell ref="K57:AF57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D79:H79"/>
    <mergeCell ref="J79:AF79"/>
    <mergeCell ref="D80:H80"/>
    <mergeCell ref="J80:AF80"/>
    <mergeCell ref="AG61:AM61"/>
    <mergeCell ref="AN61:AP61"/>
    <mergeCell ref="AG62:AM62"/>
    <mergeCell ref="AN62:AP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E74:I74"/>
    <mergeCell ref="K74:AF74"/>
    <mergeCell ref="K75:AF75"/>
    <mergeCell ref="E75:I75"/>
    <mergeCell ref="J76:AF76"/>
    <mergeCell ref="D76:H76"/>
    <mergeCell ref="E77:I77"/>
    <mergeCell ref="K77:AF77"/>
    <mergeCell ref="K78:AF78"/>
    <mergeCell ref="E78:I78"/>
    <mergeCell ref="K69:AF69"/>
    <mergeCell ref="E69:I69"/>
    <mergeCell ref="J70:AF70"/>
    <mergeCell ref="D70:H70"/>
    <mergeCell ref="J71:AF71"/>
    <mergeCell ref="D71:H71"/>
    <mergeCell ref="J72:AF72"/>
    <mergeCell ref="D72:H72"/>
    <mergeCell ref="D73:H73"/>
    <mergeCell ref="J73:AF73"/>
    <mergeCell ref="J64:AF64"/>
    <mergeCell ref="D64:H64"/>
    <mergeCell ref="E65:I65"/>
    <mergeCell ref="K65:AF65"/>
    <mergeCell ref="E66:I66"/>
    <mergeCell ref="K66:AF66"/>
    <mergeCell ref="J67:AF67"/>
    <mergeCell ref="D67:H67"/>
    <mergeCell ref="K68:AF68"/>
    <mergeCell ref="E68:I68"/>
  </mergeCells>
  <hyperlinks>
    <hyperlink ref="A55" location="'PS450 - Dispečink SSZ'!C2" display="/" xr:uid="{00000000-0004-0000-0000-000000000000}"/>
    <hyperlink ref="A57" location="'PS451 - SSZ přechodu Olbr...'!C2" display="/" xr:uid="{00000000-0004-0000-0000-000001000000}"/>
    <hyperlink ref="A58" location="'PS451.1 - přechod Olbrich...'!C2" display="/" xr:uid="{00000000-0004-0000-0000-000002000000}"/>
    <hyperlink ref="A60" location="'PS452 - SSZ Olbrichova – ...'!C2" display="/" xr:uid="{00000000-0004-0000-0000-000003000000}"/>
    <hyperlink ref="A61" location="'PS452.1 - přechod Olbrich...'!C2" display="/" xr:uid="{00000000-0004-0000-0000-000004000000}"/>
    <hyperlink ref="A62" location="'PS452.2 - křižovatka Nádr...'!C2" display="/" xr:uid="{00000000-0004-0000-0000-000005000000}"/>
    <hyperlink ref="A63" location="'PS452.3 - přechod Nádražn...'!C2" display="/" xr:uid="{00000000-0004-0000-0000-000006000000}"/>
    <hyperlink ref="A65" location="'PS453 - SSZ Praskova – Ná...'!C2" display="/" xr:uid="{00000000-0004-0000-0000-000007000000}"/>
    <hyperlink ref="A66" location="'PS 453.1 - Nádražní okruh...'!C2" display="/" xr:uid="{00000000-0004-0000-0000-000008000000}"/>
    <hyperlink ref="A68" location="'PS454 - SSZ Komenského – ...'!C2" display="/" xr:uid="{00000000-0004-0000-0000-000009000000}"/>
    <hyperlink ref="A69" location="'PS454.1 - křižovatka Nádr...'!C2" display="/" xr:uid="{00000000-0004-0000-0000-00000A000000}"/>
    <hyperlink ref="A70" location="'PS455 - SSZ Těšínská – Ko...'!C2" display="/" xr:uid="{00000000-0004-0000-0000-00000B000000}"/>
    <hyperlink ref="A71" location="'PS456 - Připojení stávají...'!C2" display="/" xr:uid="{00000000-0004-0000-0000-00000C000000}"/>
    <hyperlink ref="A72" location="'PS457 - Připojení stávají...'!C2" display="/" xr:uid="{00000000-0004-0000-0000-00000D000000}"/>
    <hyperlink ref="A74" location="'PS460 - Výměna koordinačn...'!C2" display="/" xr:uid="{00000000-0004-0000-0000-00000E000000}"/>
    <hyperlink ref="A75" location="'PS460.1 - Koordinační kab...'!C2" display="/" xr:uid="{00000000-0004-0000-0000-00000F000000}"/>
    <hyperlink ref="A77" location="'PS461 - Výměna koordinačn...'!C2" display="/" xr:uid="{00000000-0004-0000-0000-000010000000}"/>
    <hyperlink ref="A78" location="'PS461.1 - Koordinační kab...'!C2" display="/" xr:uid="{00000000-0004-0000-0000-000011000000}"/>
    <hyperlink ref="A79" location="'SO105 - Těšínská – Komens...'!C2" display="/" xr:uid="{00000000-0004-0000-0000-000012000000}"/>
    <hyperlink ref="A80" location="'VRN - Vedlejší a ostatní ...'!C2" display="/" xr:uid="{00000000-0004-0000-0000-000013000000}"/>
  </hyperlinks>
  <pageMargins left="0.39370078740157483" right="0.39370078740157483" top="0.39370078740157483" bottom="0.39370078740157483" header="0" footer="0"/>
  <pageSetup paperSize="9" scale="68" fitToHeight="100" orientation="portrait" r:id="rId1"/>
  <headerFooter>
    <oddFooter>&amp;CStrana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31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116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2459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2687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ROUND((SUM(BE92:BE309)),  2)</f>
        <v>0</v>
      </c>
      <c r="G35" s="35"/>
      <c r="H35" s="35"/>
      <c r="I35" s="125">
        <v>0.21</v>
      </c>
      <c r="J35" s="124">
        <f>ROUND(((SUM(BE92:BE309))*I35),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ROUND((SUM(BF92:BF309)),  2)</f>
        <v>0</v>
      </c>
      <c r="G36" s="35"/>
      <c r="H36" s="35"/>
      <c r="I36" s="125">
        <v>0.15</v>
      </c>
      <c r="J36" s="124">
        <f>ROUND(((SUM(BF92:BF309))*I36),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ROUND((SUM(BG92:BG309)),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ROUND((SUM(BH92:BH309)),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ROUND((SUM(BI92:BI309)),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2459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 453.1 - Nádražní okruh – Praskova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J165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J169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J222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J294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J308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2459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 453.1 - Nádražní okruh – Praskova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75.675205000000005</v>
      </c>
      <c r="S92" s="73"/>
      <c r="T92" s="161">
        <f>T93</f>
        <v>204.29900000000004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P94+P165+P169+P222+P294+P308</f>
        <v>0</v>
      </c>
      <c r="Q93" s="171"/>
      <c r="R93" s="172">
        <f>R94+R165+R169+R222+R294+R308</f>
        <v>75.675205000000005</v>
      </c>
      <c r="S93" s="171"/>
      <c r="T93" s="173">
        <f>T94+T165+T169+T222+T294+T308</f>
        <v>204.29900000000004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BK94+BK165+BK169+BK222+BK294+BK308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SUM(P95:P164)</f>
        <v>0</v>
      </c>
      <c r="Q94" s="171"/>
      <c r="R94" s="172">
        <f>SUM(R95:R164)</f>
        <v>6.1499999999999999E-4</v>
      </c>
      <c r="S94" s="171"/>
      <c r="T94" s="173">
        <f>SUM(T95:T164)</f>
        <v>204.11900000000003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SUM(BK95:BK164)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305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77.775000000000006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2688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1213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11.25">
      <c r="B97" s="192"/>
      <c r="C97" s="193"/>
      <c r="D97" s="194" t="s">
        <v>193</v>
      </c>
      <c r="E97" s="195" t="s">
        <v>43</v>
      </c>
      <c r="F97" s="196" t="s">
        <v>2689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2690</v>
      </c>
      <c r="G98" s="204"/>
      <c r="H98" s="207">
        <v>305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80</v>
      </c>
      <c r="AY98" s="213" t="s">
        <v>182</v>
      </c>
    </row>
    <row r="99" spans="1:65" s="15" customFormat="1" ht="11.25">
      <c r="B99" s="227"/>
      <c r="C99" s="228"/>
      <c r="D99" s="194" t="s">
        <v>193</v>
      </c>
      <c r="E99" s="229" t="s">
        <v>43</v>
      </c>
      <c r="F99" s="230" t="s">
        <v>436</v>
      </c>
      <c r="G99" s="228"/>
      <c r="H99" s="231">
        <v>305</v>
      </c>
      <c r="I99" s="232"/>
      <c r="J99" s="228"/>
      <c r="K99" s="228"/>
      <c r="L99" s="233"/>
      <c r="M99" s="234"/>
      <c r="N99" s="235"/>
      <c r="O99" s="235"/>
      <c r="P99" s="235"/>
      <c r="Q99" s="235"/>
      <c r="R99" s="235"/>
      <c r="S99" s="235"/>
      <c r="T99" s="236"/>
      <c r="AT99" s="237" t="s">
        <v>193</v>
      </c>
      <c r="AU99" s="237" t="s">
        <v>90</v>
      </c>
      <c r="AV99" s="15" t="s">
        <v>205</v>
      </c>
      <c r="AW99" s="15" t="s">
        <v>41</v>
      </c>
      <c r="AX99" s="15" t="s">
        <v>88</v>
      </c>
      <c r="AY99" s="237" t="s">
        <v>182</v>
      </c>
    </row>
    <row r="100" spans="1:65" s="2" customFormat="1" ht="62.65" customHeight="1">
      <c r="A100" s="35"/>
      <c r="B100" s="36"/>
      <c r="C100" s="179" t="s">
        <v>90</v>
      </c>
      <c r="D100" s="179" t="s">
        <v>187</v>
      </c>
      <c r="E100" s="180" t="s">
        <v>1218</v>
      </c>
      <c r="F100" s="181" t="s">
        <v>1219</v>
      </c>
      <c r="G100" s="182" t="s">
        <v>367</v>
      </c>
      <c r="H100" s="183">
        <v>18</v>
      </c>
      <c r="I100" s="184"/>
      <c r="J100" s="185">
        <f>ROUND(I100*H100,2)</f>
        <v>0</v>
      </c>
      <c r="K100" s="181" t="s">
        <v>191</v>
      </c>
      <c r="L100" s="40"/>
      <c r="M100" s="186" t="s">
        <v>43</v>
      </c>
      <c r="N100" s="187" t="s">
        <v>51</v>
      </c>
      <c r="O100" s="65"/>
      <c r="P100" s="188">
        <f>O100*H100</f>
        <v>0</v>
      </c>
      <c r="Q100" s="188">
        <v>0</v>
      </c>
      <c r="R100" s="188">
        <f>Q100*H100</f>
        <v>0</v>
      </c>
      <c r="S100" s="188">
        <v>0.26</v>
      </c>
      <c r="T100" s="189">
        <f>S100*H100</f>
        <v>4.68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90" t="s">
        <v>205</v>
      </c>
      <c r="AT100" s="190" t="s">
        <v>187</v>
      </c>
      <c r="AU100" s="190" t="s">
        <v>90</v>
      </c>
      <c r="AY100" s="17" t="s">
        <v>182</v>
      </c>
      <c r="BE100" s="191">
        <f>IF(N100="základní",J100,0)</f>
        <v>0</v>
      </c>
      <c r="BF100" s="191">
        <f>IF(N100="snížená",J100,0)</f>
        <v>0</v>
      </c>
      <c r="BG100" s="191">
        <f>IF(N100="zákl. přenesená",J100,0)</f>
        <v>0</v>
      </c>
      <c r="BH100" s="191">
        <f>IF(N100="sníž. přenesená",J100,0)</f>
        <v>0</v>
      </c>
      <c r="BI100" s="191">
        <f>IF(N100="nulová",J100,0)</f>
        <v>0</v>
      </c>
      <c r="BJ100" s="17" t="s">
        <v>88</v>
      </c>
      <c r="BK100" s="191">
        <f>ROUND(I100*H100,2)</f>
        <v>0</v>
      </c>
      <c r="BL100" s="17" t="s">
        <v>205</v>
      </c>
      <c r="BM100" s="190" t="s">
        <v>2691</v>
      </c>
    </row>
    <row r="101" spans="1:65" s="13" customFormat="1" ht="11.25">
      <c r="B101" s="192"/>
      <c r="C101" s="193"/>
      <c r="D101" s="194" t="s">
        <v>193</v>
      </c>
      <c r="E101" s="195" t="s">
        <v>43</v>
      </c>
      <c r="F101" s="196" t="s">
        <v>1213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1462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2692</v>
      </c>
      <c r="G103" s="204"/>
      <c r="H103" s="207">
        <v>18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5" customFormat="1" ht="11.25">
      <c r="B104" s="227"/>
      <c r="C104" s="228"/>
      <c r="D104" s="194" t="s">
        <v>193</v>
      </c>
      <c r="E104" s="229" t="s">
        <v>43</v>
      </c>
      <c r="F104" s="230" t="s">
        <v>436</v>
      </c>
      <c r="G104" s="228"/>
      <c r="H104" s="231">
        <v>18</v>
      </c>
      <c r="I104" s="232"/>
      <c r="J104" s="228"/>
      <c r="K104" s="228"/>
      <c r="L104" s="233"/>
      <c r="M104" s="234"/>
      <c r="N104" s="235"/>
      <c r="O104" s="235"/>
      <c r="P104" s="235"/>
      <c r="Q104" s="235"/>
      <c r="R104" s="235"/>
      <c r="S104" s="235"/>
      <c r="T104" s="236"/>
      <c r="AT104" s="237" t="s">
        <v>193</v>
      </c>
      <c r="AU104" s="237" t="s">
        <v>90</v>
      </c>
      <c r="AV104" s="15" t="s">
        <v>205</v>
      </c>
      <c r="AW104" s="15" t="s">
        <v>41</v>
      </c>
      <c r="AX104" s="15" t="s">
        <v>88</v>
      </c>
      <c r="AY104" s="237" t="s">
        <v>182</v>
      </c>
    </row>
    <row r="105" spans="1:65" s="2" customFormat="1" ht="62.65" customHeight="1">
      <c r="A105" s="35"/>
      <c r="B105" s="36"/>
      <c r="C105" s="179" t="s">
        <v>181</v>
      </c>
      <c r="D105" s="179" t="s">
        <v>187</v>
      </c>
      <c r="E105" s="180" t="s">
        <v>2693</v>
      </c>
      <c r="F105" s="181" t="s">
        <v>2694</v>
      </c>
      <c r="G105" s="182" t="s">
        <v>367</v>
      </c>
      <c r="H105" s="183">
        <v>59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0.3</v>
      </c>
      <c r="T105" s="189">
        <f>S105*H105</f>
        <v>17.7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2695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2696</v>
      </c>
      <c r="G106" s="204"/>
      <c r="H106" s="207">
        <v>59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80</v>
      </c>
      <c r="AY106" s="213" t="s">
        <v>182</v>
      </c>
    </row>
    <row r="107" spans="1:65" s="15" customFormat="1" ht="11.25">
      <c r="B107" s="227"/>
      <c r="C107" s="228"/>
      <c r="D107" s="194" t="s">
        <v>193</v>
      </c>
      <c r="E107" s="229" t="s">
        <v>43</v>
      </c>
      <c r="F107" s="230" t="s">
        <v>436</v>
      </c>
      <c r="G107" s="228"/>
      <c r="H107" s="231">
        <v>59</v>
      </c>
      <c r="I107" s="232"/>
      <c r="J107" s="228"/>
      <c r="K107" s="228"/>
      <c r="L107" s="233"/>
      <c r="M107" s="234"/>
      <c r="N107" s="235"/>
      <c r="O107" s="235"/>
      <c r="P107" s="235"/>
      <c r="Q107" s="235"/>
      <c r="R107" s="235"/>
      <c r="S107" s="235"/>
      <c r="T107" s="236"/>
      <c r="AT107" s="237" t="s">
        <v>193</v>
      </c>
      <c r="AU107" s="237" t="s">
        <v>90</v>
      </c>
      <c r="AV107" s="15" t="s">
        <v>205</v>
      </c>
      <c r="AW107" s="15" t="s">
        <v>41</v>
      </c>
      <c r="AX107" s="15" t="s">
        <v>88</v>
      </c>
      <c r="AY107" s="237" t="s">
        <v>182</v>
      </c>
    </row>
    <row r="108" spans="1:65" s="2" customFormat="1" ht="62.65" customHeight="1">
      <c r="A108" s="35"/>
      <c r="B108" s="36"/>
      <c r="C108" s="179" t="s">
        <v>205</v>
      </c>
      <c r="D108" s="179" t="s">
        <v>187</v>
      </c>
      <c r="E108" s="180" t="s">
        <v>2697</v>
      </c>
      <c r="F108" s="181" t="s">
        <v>2698</v>
      </c>
      <c r="G108" s="182" t="s">
        <v>367</v>
      </c>
      <c r="H108" s="183">
        <v>59</v>
      </c>
      <c r="I108" s="184"/>
      <c r="J108" s="185">
        <f>ROUND(I108*H108,2)</f>
        <v>0</v>
      </c>
      <c r="K108" s="181" t="s">
        <v>191</v>
      </c>
      <c r="L108" s="40"/>
      <c r="M108" s="186" t="s">
        <v>43</v>
      </c>
      <c r="N108" s="187" t="s">
        <v>51</v>
      </c>
      <c r="O108" s="65"/>
      <c r="P108" s="188">
        <f>O108*H108</f>
        <v>0</v>
      </c>
      <c r="Q108" s="188">
        <v>0</v>
      </c>
      <c r="R108" s="188">
        <f>Q108*H108</f>
        <v>0</v>
      </c>
      <c r="S108" s="188">
        <v>0.33</v>
      </c>
      <c r="T108" s="189">
        <f>S108*H108</f>
        <v>19.470000000000002</v>
      </c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R108" s="190" t="s">
        <v>205</v>
      </c>
      <c r="AT108" s="190" t="s">
        <v>187</v>
      </c>
      <c r="AU108" s="190" t="s">
        <v>90</v>
      </c>
      <c r="AY108" s="17" t="s">
        <v>182</v>
      </c>
      <c r="BE108" s="191">
        <f>IF(N108="základní",J108,0)</f>
        <v>0</v>
      </c>
      <c r="BF108" s="191">
        <f>IF(N108="snížená",J108,0)</f>
        <v>0</v>
      </c>
      <c r="BG108" s="191">
        <f>IF(N108="zákl. přenesená",J108,0)</f>
        <v>0</v>
      </c>
      <c r="BH108" s="191">
        <f>IF(N108="sníž. přenesená",J108,0)</f>
        <v>0</v>
      </c>
      <c r="BI108" s="191">
        <f>IF(N108="nulová",J108,0)</f>
        <v>0</v>
      </c>
      <c r="BJ108" s="17" t="s">
        <v>88</v>
      </c>
      <c r="BK108" s="191">
        <f>ROUND(I108*H108,2)</f>
        <v>0</v>
      </c>
      <c r="BL108" s="17" t="s">
        <v>205</v>
      </c>
      <c r="BM108" s="190" t="s">
        <v>2699</v>
      </c>
    </row>
    <row r="109" spans="1:65" s="14" customFormat="1" ht="11.25">
      <c r="B109" s="203"/>
      <c r="C109" s="204"/>
      <c r="D109" s="194" t="s">
        <v>193</v>
      </c>
      <c r="E109" s="205" t="s">
        <v>43</v>
      </c>
      <c r="F109" s="206" t="s">
        <v>2696</v>
      </c>
      <c r="G109" s="204"/>
      <c r="H109" s="207">
        <v>59</v>
      </c>
      <c r="I109" s="208"/>
      <c r="J109" s="204"/>
      <c r="K109" s="204"/>
      <c r="L109" s="209"/>
      <c r="M109" s="210"/>
      <c r="N109" s="211"/>
      <c r="O109" s="211"/>
      <c r="P109" s="211"/>
      <c r="Q109" s="211"/>
      <c r="R109" s="211"/>
      <c r="S109" s="211"/>
      <c r="T109" s="212"/>
      <c r="AT109" s="213" t="s">
        <v>193</v>
      </c>
      <c r="AU109" s="213" t="s">
        <v>90</v>
      </c>
      <c r="AV109" s="14" t="s">
        <v>90</v>
      </c>
      <c r="AW109" s="14" t="s">
        <v>41</v>
      </c>
      <c r="AX109" s="14" t="s">
        <v>80</v>
      </c>
      <c r="AY109" s="213" t="s">
        <v>182</v>
      </c>
    </row>
    <row r="110" spans="1:65" s="15" customFormat="1" ht="11.25">
      <c r="B110" s="227"/>
      <c r="C110" s="228"/>
      <c r="D110" s="194" t="s">
        <v>193</v>
      </c>
      <c r="E110" s="229" t="s">
        <v>43</v>
      </c>
      <c r="F110" s="230" t="s">
        <v>436</v>
      </c>
      <c r="G110" s="228"/>
      <c r="H110" s="231">
        <v>59</v>
      </c>
      <c r="I110" s="232"/>
      <c r="J110" s="228"/>
      <c r="K110" s="228"/>
      <c r="L110" s="233"/>
      <c r="M110" s="234"/>
      <c r="N110" s="235"/>
      <c r="O110" s="235"/>
      <c r="P110" s="235"/>
      <c r="Q110" s="235"/>
      <c r="R110" s="235"/>
      <c r="S110" s="235"/>
      <c r="T110" s="236"/>
      <c r="AT110" s="237" t="s">
        <v>193</v>
      </c>
      <c r="AU110" s="237" t="s">
        <v>90</v>
      </c>
      <c r="AV110" s="15" t="s">
        <v>205</v>
      </c>
      <c r="AW110" s="15" t="s">
        <v>41</v>
      </c>
      <c r="AX110" s="15" t="s">
        <v>88</v>
      </c>
      <c r="AY110" s="237" t="s">
        <v>182</v>
      </c>
    </row>
    <row r="111" spans="1:65" s="2" customFormat="1" ht="62.65" customHeight="1">
      <c r="A111" s="35"/>
      <c r="B111" s="36"/>
      <c r="C111" s="179" t="s">
        <v>210</v>
      </c>
      <c r="D111" s="179" t="s">
        <v>187</v>
      </c>
      <c r="E111" s="180" t="s">
        <v>2222</v>
      </c>
      <c r="F111" s="181" t="s">
        <v>2223</v>
      </c>
      <c r="G111" s="182" t="s">
        <v>367</v>
      </c>
      <c r="H111" s="183">
        <v>59</v>
      </c>
      <c r="I111" s="184"/>
      <c r="J111" s="185">
        <f>ROUND(I111*H111,2)</f>
        <v>0</v>
      </c>
      <c r="K111" s="181" t="s">
        <v>191</v>
      </c>
      <c r="L111" s="40"/>
      <c r="M111" s="186" t="s">
        <v>43</v>
      </c>
      <c r="N111" s="187" t="s">
        <v>51</v>
      </c>
      <c r="O111" s="65"/>
      <c r="P111" s="188">
        <f>O111*H111</f>
        <v>0</v>
      </c>
      <c r="Q111" s="188">
        <v>0</v>
      </c>
      <c r="R111" s="188">
        <f>Q111*H111</f>
        <v>0</v>
      </c>
      <c r="S111" s="188">
        <v>0.22</v>
      </c>
      <c r="T111" s="189">
        <f>S111*H111</f>
        <v>12.98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90" t="s">
        <v>205</v>
      </c>
      <c r="AT111" s="190" t="s">
        <v>187</v>
      </c>
      <c r="AU111" s="190" t="s">
        <v>90</v>
      </c>
      <c r="AY111" s="17" t="s">
        <v>182</v>
      </c>
      <c r="BE111" s="191">
        <f>IF(N111="základní",J111,0)</f>
        <v>0</v>
      </c>
      <c r="BF111" s="191">
        <f>IF(N111="snížená",J111,0)</f>
        <v>0</v>
      </c>
      <c r="BG111" s="191">
        <f>IF(N111="zákl. přenesená",J111,0)</f>
        <v>0</v>
      </c>
      <c r="BH111" s="191">
        <f>IF(N111="sníž. přenesená",J111,0)</f>
        <v>0</v>
      </c>
      <c r="BI111" s="191">
        <f>IF(N111="nulová",J111,0)</f>
        <v>0</v>
      </c>
      <c r="BJ111" s="17" t="s">
        <v>88</v>
      </c>
      <c r="BK111" s="191">
        <f>ROUND(I111*H111,2)</f>
        <v>0</v>
      </c>
      <c r="BL111" s="17" t="s">
        <v>205</v>
      </c>
      <c r="BM111" s="190" t="s">
        <v>2700</v>
      </c>
    </row>
    <row r="112" spans="1:65" s="13" customFormat="1" ht="11.25">
      <c r="B112" s="192"/>
      <c r="C112" s="193"/>
      <c r="D112" s="194" t="s">
        <v>193</v>
      </c>
      <c r="E112" s="195" t="s">
        <v>43</v>
      </c>
      <c r="F112" s="196" t="s">
        <v>2701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90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4" customFormat="1" ht="11.25">
      <c r="B113" s="203"/>
      <c r="C113" s="204"/>
      <c r="D113" s="194" t="s">
        <v>193</v>
      </c>
      <c r="E113" s="205" t="s">
        <v>43</v>
      </c>
      <c r="F113" s="206" t="s">
        <v>2702</v>
      </c>
      <c r="G113" s="204"/>
      <c r="H113" s="207">
        <v>52</v>
      </c>
      <c r="I113" s="208"/>
      <c r="J113" s="204"/>
      <c r="K113" s="204"/>
      <c r="L113" s="209"/>
      <c r="M113" s="210"/>
      <c r="N113" s="211"/>
      <c r="O113" s="211"/>
      <c r="P113" s="211"/>
      <c r="Q113" s="211"/>
      <c r="R113" s="211"/>
      <c r="S113" s="211"/>
      <c r="T113" s="212"/>
      <c r="AT113" s="213" t="s">
        <v>193</v>
      </c>
      <c r="AU113" s="213" t="s">
        <v>90</v>
      </c>
      <c r="AV113" s="14" t="s">
        <v>90</v>
      </c>
      <c r="AW113" s="14" t="s">
        <v>41</v>
      </c>
      <c r="AX113" s="14" t="s">
        <v>80</v>
      </c>
      <c r="AY113" s="213" t="s">
        <v>182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2411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2313</v>
      </c>
      <c r="G115" s="204"/>
      <c r="H115" s="207">
        <v>7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80</v>
      </c>
      <c r="AY115" s="213" t="s">
        <v>182</v>
      </c>
    </row>
    <row r="116" spans="1:65" s="15" customFormat="1" ht="11.25">
      <c r="B116" s="227"/>
      <c r="C116" s="228"/>
      <c r="D116" s="194" t="s">
        <v>193</v>
      </c>
      <c r="E116" s="229" t="s">
        <v>43</v>
      </c>
      <c r="F116" s="230" t="s">
        <v>436</v>
      </c>
      <c r="G116" s="228"/>
      <c r="H116" s="231">
        <v>59</v>
      </c>
      <c r="I116" s="232"/>
      <c r="J116" s="228"/>
      <c r="K116" s="228"/>
      <c r="L116" s="233"/>
      <c r="M116" s="234"/>
      <c r="N116" s="235"/>
      <c r="O116" s="235"/>
      <c r="P116" s="235"/>
      <c r="Q116" s="235"/>
      <c r="R116" s="235"/>
      <c r="S116" s="235"/>
      <c r="T116" s="236"/>
      <c r="AT116" s="237" t="s">
        <v>193</v>
      </c>
      <c r="AU116" s="237" t="s">
        <v>90</v>
      </c>
      <c r="AV116" s="15" t="s">
        <v>205</v>
      </c>
      <c r="AW116" s="15" t="s">
        <v>41</v>
      </c>
      <c r="AX116" s="15" t="s">
        <v>88</v>
      </c>
      <c r="AY116" s="237" t="s">
        <v>182</v>
      </c>
    </row>
    <row r="117" spans="1:65" s="2" customFormat="1" ht="49.15" customHeight="1">
      <c r="A117" s="35"/>
      <c r="B117" s="36"/>
      <c r="C117" s="179" t="s">
        <v>215</v>
      </c>
      <c r="D117" s="179" t="s">
        <v>187</v>
      </c>
      <c r="E117" s="180" t="s">
        <v>2316</v>
      </c>
      <c r="F117" s="181" t="s">
        <v>2317</v>
      </c>
      <c r="G117" s="182" t="s">
        <v>367</v>
      </c>
      <c r="H117" s="183">
        <v>323</v>
      </c>
      <c r="I117" s="184"/>
      <c r="J117" s="185">
        <f>ROUND(I117*H117,2)</f>
        <v>0</v>
      </c>
      <c r="K117" s="181" t="s">
        <v>191</v>
      </c>
      <c r="L117" s="40"/>
      <c r="M117" s="186" t="s">
        <v>43</v>
      </c>
      <c r="N117" s="187" t="s">
        <v>51</v>
      </c>
      <c r="O117" s="65"/>
      <c r="P117" s="188">
        <f>O117*H117</f>
        <v>0</v>
      </c>
      <c r="Q117" s="188">
        <v>0</v>
      </c>
      <c r="R117" s="188">
        <f>Q117*H117</f>
        <v>0</v>
      </c>
      <c r="S117" s="188">
        <v>0.18</v>
      </c>
      <c r="T117" s="189">
        <f>S117*H117</f>
        <v>58.14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90" t="s">
        <v>205</v>
      </c>
      <c r="AT117" s="190" t="s">
        <v>187</v>
      </c>
      <c r="AU117" s="190" t="s">
        <v>90</v>
      </c>
      <c r="AY117" s="17" t="s">
        <v>182</v>
      </c>
      <c r="BE117" s="191">
        <f>IF(N117="základní",J117,0)</f>
        <v>0</v>
      </c>
      <c r="BF117" s="191">
        <f>IF(N117="snížená",J117,0)</f>
        <v>0</v>
      </c>
      <c r="BG117" s="191">
        <f>IF(N117="zákl. přenesená",J117,0)</f>
        <v>0</v>
      </c>
      <c r="BH117" s="191">
        <f>IF(N117="sníž. přenesená",J117,0)</f>
        <v>0</v>
      </c>
      <c r="BI117" s="191">
        <f>IF(N117="nulová",J117,0)</f>
        <v>0</v>
      </c>
      <c r="BJ117" s="17" t="s">
        <v>88</v>
      </c>
      <c r="BK117" s="191">
        <f>ROUND(I117*H117,2)</f>
        <v>0</v>
      </c>
      <c r="BL117" s="17" t="s">
        <v>205</v>
      </c>
      <c r="BM117" s="190" t="s">
        <v>2703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2704</v>
      </c>
      <c r="G118" s="204"/>
      <c r="H118" s="207">
        <v>323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5" customFormat="1" ht="11.25">
      <c r="B119" s="227"/>
      <c r="C119" s="228"/>
      <c r="D119" s="194" t="s">
        <v>193</v>
      </c>
      <c r="E119" s="229" t="s">
        <v>43</v>
      </c>
      <c r="F119" s="230" t="s">
        <v>436</v>
      </c>
      <c r="G119" s="228"/>
      <c r="H119" s="231">
        <v>323</v>
      </c>
      <c r="I119" s="232"/>
      <c r="J119" s="228"/>
      <c r="K119" s="228"/>
      <c r="L119" s="233"/>
      <c r="M119" s="234"/>
      <c r="N119" s="235"/>
      <c r="O119" s="235"/>
      <c r="P119" s="235"/>
      <c r="Q119" s="235"/>
      <c r="R119" s="235"/>
      <c r="S119" s="235"/>
      <c r="T119" s="236"/>
      <c r="AT119" s="237" t="s">
        <v>193</v>
      </c>
      <c r="AU119" s="237" t="s">
        <v>90</v>
      </c>
      <c r="AV119" s="15" t="s">
        <v>205</v>
      </c>
      <c r="AW119" s="15" t="s">
        <v>41</v>
      </c>
      <c r="AX119" s="15" t="s">
        <v>88</v>
      </c>
      <c r="AY119" s="237" t="s">
        <v>182</v>
      </c>
    </row>
    <row r="120" spans="1:65" s="2" customFormat="1" ht="37.9" customHeight="1">
      <c r="A120" s="35"/>
      <c r="B120" s="36"/>
      <c r="C120" s="179" t="s">
        <v>220</v>
      </c>
      <c r="D120" s="179" t="s">
        <v>187</v>
      </c>
      <c r="E120" s="180" t="s">
        <v>2705</v>
      </c>
      <c r="F120" s="181" t="s">
        <v>2706</v>
      </c>
      <c r="G120" s="182" t="s">
        <v>367</v>
      </c>
      <c r="H120" s="183">
        <v>18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3.0000000000000001E-5</v>
      </c>
      <c r="R120" s="188">
        <f>Q120*H120</f>
        <v>5.4000000000000001E-4</v>
      </c>
      <c r="S120" s="188">
        <v>0.10299999999999999</v>
      </c>
      <c r="T120" s="189">
        <f>S120*H120</f>
        <v>1.8539999999999999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2707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1213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2692</v>
      </c>
      <c r="G122" s="204"/>
      <c r="H122" s="207">
        <v>18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80</v>
      </c>
      <c r="AY122" s="213" t="s">
        <v>182</v>
      </c>
    </row>
    <row r="123" spans="1:65" s="15" customFormat="1" ht="11.25">
      <c r="B123" s="227"/>
      <c r="C123" s="228"/>
      <c r="D123" s="194" t="s">
        <v>193</v>
      </c>
      <c r="E123" s="229" t="s">
        <v>43</v>
      </c>
      <c r="F123" s="230" t="s">
        <v>436</v>
      </c>
      <c r="G123" s="228"/>
      <c r="H123" s="231">
        <v>18</v>
      </c>
      <c r="I123" s="232"/>
      <c r="J123" s="228"/>
      <c r="K123" s="228"/>
      <c r="L123" s="233"/>
      <c r="M123" s="234"/>
      <c r="N123" s="235"/>
      <c r="O123" s="235"/>
      <c r="P123" s="235"/>
      <c r="Q123" s="235"/>
      <c r="R123" s="235"/>
      <c r="S123" s="235"/>
      <c r="T123" s="236"/>
      <c r="AT123" s="237" t="s">
        <v>193</v>
      </c>
      <c r="AU123" s="237" t="s">
        <v>90</v>
      </c>
      <c r="AV123" s="15" t="s">
        <v>205</v>
      </c>
      <c r="AW123" s="15" t="s">
        <v>41</v>
      </c>
      <c r="AX123" s="15" t="s">
        <v>88</v>
      </c>
      <c r="AY123" s="237" t="s">
        <v>182</v>
      </c>
    </row>
    <row r="124" spans="1:65" s="2" customFormat="1" ht="49.15" customHeight="1">
      <c r="A124" s="35"/>
      <c r="B124" s="36"/>
      <c r="C124" s="179" t="s">
        <v>225</v>
      </c>
      <c r="D124" s="179" t="s">
        <v>187</v>
      </c>
      <c r="E124" s="180" t="s">
        <v>1236</v>
      </c>
      <c r="F124" s="181" t="s">
        <v>1237</v>
      </c>
      <c r="G124" s="182" t="s">
        <v>481</v>
      </c>
      <c r="H124" s="183">
        <v>36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0.20499999999999999</v>
      </c>
      <c r="T124" s="189">
        <f>S124*H124</f>
        <v>7.38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2708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1213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3" customFormat="1" ht="11.25">
      <c r="B126" s="192"/>
      <c r="C126" s="193"/>
      <c r="D126" s="194" t="s">
        <v>193</v>
      </c>
      <c r="E126" s="195" t="s">
        <v>43</v>
      </c>
      <c r="F126" s="196" t="s">
        <v>2709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2710</v>
      </c>
      <c r="G127" s="204"/>
      <c r="H127" s="207">
        <v>36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80</v>
      </c>
      <c r="AY127" s="213" t="s">
        <v>182</v>
      </c>
    </row>
    <row r="128" spans="1:65" s="15" customFormat="1" ht="11.25">
      <c r="B128" s="227"/>
      <c r="C128" s="228"/>
      <c r="D128" s="194" t="s">
        <v>193</v>
      </c>
      <c r="E128" s="229" t="s">
        <v>43</v>
      </c>
      <c r="F128" s="230" t="s">
        <v>436</v>
      </c>
      <c r="G128" s="228"/>
      <c r="H128" s="231">
        <v>36</v>
      </c>
      <c r="I128" s="232"/>
      <c r="J128" s="228"/>
      <c r="K128" s="228"/>
      <c r="L128" s="233"/>
      <c r="M128" s="234"/>
      <c r="N128" s="235"/>
      <c r="O128" s="235"/>
      <c r="P128" s="235"/>
      <c r="Q128" s="235"/>
      <c r="R128" s="235"/>
      <c r="S128" s="235"/>
      <c r="T128" s="236"/>
      <c r="AT128" s="237" t="s">
        <v>193</v>
      </c>
      <c r="AU128" s="237" t="s">
        <v>90</v>
      </c>
      <c r="AV128" s="15" t="s">
        <v>205</v>
      </c>
      <c r="AW128" s="15" t="s">
        <v>41</v>
      </c>
      <c r="AX128" s="15" t="s">
        <v>88</v>
      </c>
      <c r="AY128" s="237" t="s">
        <v>182</v>
      </c>
    </row>
    <row r="129" spans="1:65" s="2" customFormat="1" ht="37.9" customHeight="1">
      <c r="A129" s="35"/>
      <c r="B129" s="36"/>
      <c r="C129" s="179" t="s">
        <v>230</v>
      </c>
      <c r="D129" s="179" t="s">
        <v>187</v>
      </c>
      <c r="E129" s="180" t="s">
        <v>1239</v>
      </c>
      <c r="F129" s="181" t="s">
        <v>1240</v>
      </c>
      <c r="G129" s="182" t="s">
        <v>481</v>
      </c>
      <c r="H129" s="183">
        <v>36</v>
      </c>
      <c r="I129" s="184"/>
      <c r="J129" s="185">
        <f>ROUND(I129*H129,2)</f>
        <v>0</v>
      </c>
      <c r="K129" s="181" t="s">
        <v>191</v>
      </c>
      <c r="L129" s="40"/>
      <c r="M129" s="186" t="s">
        <v>43</v>
      </c>
      <c r="N129" s="187" t="s">
        <v>51</v>
      </c>
      <c r="O129" s="65"/>
      <c r="P129" s="188">
        <f>O129*H129</f>
        <v>0</v>
      </c>
      <c r="Q129" s="188">
        <v>0</v>
      </c>
      <c r="R129" s="188">
        <f>Q129*H129</f>
        <v>0</v>
      </c>
      <c r="S129" s="188">
        <v>0.115</v>
      </c>
      <c r="T129" s="189">
        <f>S129*H129</f>
        <v>4.1400000000000006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90" t="s">
        <v>205</v>
      </c>
      <c r="AT129" s="190" t="s">
        <v>187</v>
      </c>
      <c r="AU129" s="190" t="s">
        <v>90</v>
      </c>
      <c r="AY129" s="17" t="s">
        <v>182</v>
      </c>
      <c r="BE129" s="191">
        <f>IF(N129="základní",J129,0)</f>
        <v>0</v>
      </c>
      <c r="BF129" s="191">
        <f>IF(N129="snížená",J129,0)</f>
        <v>0</v>
      </c>
      <c r="BG129" s="191">
        <f>IF(N129="zákl. přenesená",J129,0)</f>
        <v>0</v>
      </c>
      <c r="BH129" s="191">
        <f>IF(N129="sníž. přenesená",J129,0)</f>
        <v>0</v>
      </c>
      <c r="BI129" s="191">
        <f>IF(N129="nulová",J129,0)</f>
        <v>0</v>
      </c>
      <c r="BJ129" s="17" t="s">
        <v>88</v>
      </c>
      <c r="BK129" s="191">
        <f>ROUND(I129*H129,2)</f>
        <v>0</v>
      </c>
      <c r="BL129" s="17" t="s">
        <v>205</v>
      </c>
      <c r="BM129" s="190" t="s">
        <v>2711</v>
      </c>
    </row>
    <row r="130" spans="1:65" s="13" customFormat="1" ht="11.25">
      <c r="B130" s="192"/>
      <c r="C130" s="193"/>
      <c r="D130" s="194" t="s">
        <v>193</v>
      </c>
      <c r="E130" s="195" t="s">
        <v>43</v>
      </c>
      <c r="F130" s="196" t="s">
        <v>2712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2710</v>
      </c>
      <c r="G131" s="204"/>
      <c r="H131" s="207">
        <v>36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80</v>
      </c>
      <c r="AY131" s="213" t="s">
        <v>182</v>
      </c>
    </row>
    <row r="132" spans="1:65" s="15" customFormat="1" ht="11.25">
      <c r="B132" s="227"/>
      <c r="C132" s="228"/>
      <c r="D132" s="194" t="s">
        <v>193</v>
      </c>
      <c r="E132" s="229" t="s">
        <v>43</v>
      </c>
      <c r="F132" s="230" t="s">
        <v>436</v>
      </c>
      <c r="G132" s="228"/>
      <c r="H132" s="231">
        <v>36</v>
      </c>
      <c r="I132" s="232"/>
      <c r="J132" s="228"/>
      <c r="K132" s="228"/>
      <c r="L132" s="233"/>
      <c r="M132" s="234"/>
      <c r="N132" s="235"/>
      <c r="O132" s="235"/>
      <c r="P132" s="235"/>
      <c r="Q132" s="235"/>
      <c r="R132" s="235"/>
      <c r="S132" s="235"/>
      <c r="T132" s="236"/>
      <c r="AT132" s="237" t="s">
        <v>193</v>
      </c>
      <c r="AU132" s="237" t="s">
        <v>90</v>
      </c>
      <c r="AV132" s="15" t="s">
        <v>205</v>
      </c>
      <c r="AW132" s="15" t="s">
        <v>41</v>
      </c>
      <c r="AX132" s="15" t="s">
        <v>88</v>
      </c>
      <c r="AY132" s="237" t="s">
        <v>182</v>
      </c>
    </row>
    <row r="133" spans="1:65" s="2" customFormat="1" ht="37.9" customHeight="1">
      <c r="A133" s="35"/>
      <c r="B133" s="36"/>
      <c r="C133" s="179" t="s">
        <v>235</v>
      </c>
      <c r="D133" s="179" t="s">
        <v>187</v>
      </c>
      <c r="E133" s="180" t="s">
        <v>1244</v>
      </c>
      <c r="F133" s="181" t="s">
        <v>1245</v>
      </c>
      <c r="G133" s="182" t="s">
        <v>360</v>
      </c>
      <c r="H133" s="183">
        <v>12</v>
      </c>
      <c r="I133" s="184"/>
      <c r="J133" s="185">
        <f>ROUND(I133*H133,2)</f>
        <v>0</v>
      </c>
      <c r="K133" s="181" t="s">
        <v>191</v>
      </c>
      <c r="L133" s="40"/>
      <c r="M133" s="186" t="s">
        <v>43</v>
      </c>
      <c r="N133" s="187" t="s">
        <v>51</v>
      </c>
      <c r="O133" s="65"/>
      <c r="P133" s="188">
        <f>O133*H133</f>
        <v>0</v>
      </c>
      <c r="Q133" s="188">
        <v>0</v>
      </c>
      <c r="R133" s="188">
        <f>Q133*H133</f>
        <v>0</v>
      </c>
      <c r="S133" s="188">
        <v>0</v>
      </c>
      <c r="T133" s="18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90" t="s">
        <v>205</v>
      </c>
      <c r="AT133" s="190" t="s">
        <v>187</v>
      </c>
      <c r="AU133" s="190" t="s">
        <v>90</v>
      </c>
      <c r="AY133" s="17" t="s">
        <v>182</v>
      </c>
      <c r="BE133" s="191">
        <f>IF(N133="základní",J133,0)</f>
        <v>0</v>
      </c>
      <c r="BF133" s="191">
        <f>IF(N133="snížená",J133,0)</f>
        <v>0</v>
      </c>
      <c r="BG133" s="191">
        <f>IF(N133="zákl. přenesená",J133,0)</f>
        <v>0</v>
      </c>
      <c r="BH133" s="191">
        <f>IF(N133="sníž. přenesená",J133,0)</f>
        <v>0</v>
      </c>
      <c r="BI133" s="191">
        <f>IF(N133="nulová",J133,0)</f>
        <v>0</v>
      </c>
      <c r="BJ133" s="17" t="s">
        <v>88</v>
      </c>
      <c r="BK133" s="191">
        <f>ROUND(I133*H133,2)</f>
        <v>0</v>
      </c>
      <c r="BL133" s="17" t="s">
        <v>205</v>
      </c>
      <c r="BM133" s="190" t="s">
        <v>2713</v>
      </c>
    </row>
    <row r="134" spans="1:65" s="14" customFormat="1" ht="11.25">
      <c r="B134" s="203"/>
      <c r="C134" s="204"/>
      <c r="D134" s="194" t="s">
        <v>193</v>
      </c>
      <c r="E134" s="205" t="s">
        <v>43</v>
      </c>
      <c r="F134" s="206" t="s">
        <v>245</v>
      </c>
      <c r="G134" s="204"/>
      <c r="H134" s="207">
        <v>12</v>
      </c>
      <c r="I134" s="208"/>
      <c r="J134" s="204"/>
      <c r="K134" s="204"/>
      <c r="L134" s="209"/>
      <c r="M134" s="210"/>
      <c r="N134" s="211"/>
      <c r="O134" s="211"/>
      <c r="P134" s="211"/>
      <c r="Q134" s="211"/>
      <c r="R134" s="211"/>
      <c r="S134" s="211"/>
      <c r="T134" s="212"/>
      <c r="AT134" s="213" t="s">
        <v>193</v>
      </c>
      <c r="AU134" s="213" t="s">
        <v>90</v>
      </c>
      <c r="AV134" s="14" t="s">
        <v>90</v>
      </c>
      <c r="AW134" s="14" t="s">
        <v>41</v>
      </c>
      <c r="AX134" s="14" t="s">
        <v>88</v>
      </c>
      <c r="AY134" s="213" t="s">
        <v>182</v>
      </c>
    </row>
    <row r="135" spans="1:65" s="2" customFormat="1" ht="49.15" customHeight="1">
      <c r="A135" s="35"/>
      <c r="B135" s="36"/>
      <c r="C135" s="179" t="s">
        <v>240</v>
      </c>
      <c r="D135" s="179" t="s">
        <v>187</v>
      </c>
      <c r="E135" s="180" t="s">
        <v>1248</v>
      </c>
      <c r="F135" s="181" t="s">
        <v>1249</v>
      </c>
      <c r="G135" s="182" t="s">
        <v>360</v>
      </c>
      <c r="H135" s="183">
        <v>0.3</v>
      </c>
      <c r="I135" s="184"/>
      <c r="J135" s="185">
        <f>ROUND(I135*H135,2)</f>
        <v>0</v>
      </c>
      <c r="K135" s="181" t="s">
        <v>191</v>
      </c>
      <c r="L135" s="40"/>
      <c r="M135" s="186" t="s">
        <v>43</v>
      </c>
      <c r="N135" s="187" t="s">
        <v>51</v>
      </c>
      <c r="O135" s="65"/>
      <c r="P135" s="188">
        <f>O135*H135</f>
        <v>0</v>
      </c>
      <c r="Q135" s="188">
        <v>0</v>
      </c>
      <c r="R135" s="188">
        <f>Q135*H135</f>
        <v>0</v>
      </c>
      <c r="S135" s="188">
        <v>0</v>
      </c>
      <c r="T135" s="18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90" t="s">
        <v>205</v>
      </c>
      <c r="AT135" s="190" t="s">
        <v>187</v>
      </c>
      <c r="AU135" s="190" t="s">
        <v>90</v>
      </c>
      <c r="AY135" s="17" t="s">
        <v>182</v>
      </c>
      <c r="BE135" s="191">
        <f>IF(N135="základní",J135,0)</f>
        <v>0</v>
      </c>
      <c r="BF135" s="191">
        <f>IF(N135="snížená",J135,0)</f>
        <v>0</v>
      </c>
      <c r="BG135" s="191">
        <f>IF(N135="zákl. přenesená",J135,0)</f>
        <v>0</v>
      </c>
      <c r="BH135" s="191">
        <f>IF(N135="sníž. přenesená",J135,0)</f>
        <v>0</v>
      </c>
      <c r="BI135" s="191">
        <f>IF(N135="nulová",J135,0)</f>
        <v>0</v>
      </c>
      <c r="BJ135" s="17" t="s">
        <v>88</v>
      </c>
      <c r="BK135" s="191">
        <f>ROUND(I135*H135,2)</f>
        <v>0</v>
      </c>
      <c r="BL135" s="17" t="s">
        <v>205</v>
      </c>
      <c r="BM135" s="190" t="s">
        <v>2714</v>
      </c>
    </row>
    <row r="136" spans="1:65" s="13" customFormat="1" ht="11.25">
      <c r="B136" s="192"/>
      <c r="C136" s="193"/>
      <c r="D136" s="194" t="s">
        <v>193</v>
      </c>
      <c r="E136" s="195" t="s">
        <v>43</v>
      </c>
      <c r="F136" s="196" t="s">
        <v>1213</v>
      </c>
      <c r="G136" s="193"/>
      <c r="H136" s="195" t="s">
        <v>43</v>
      </c>
      <c r="I136" s="197"/>
      <c r="J136" s="193"/>
      <c r="K136" s="193"/>
      <c r="L136" s="198"/>
      <c r="M136" s="199"/>
      <c r="N136" s="200"/>
      <c r="O136" s="200"/>
      <c r="P136" s="200"/>
      <c r="Q136" s="200"/>
      <c r="R136" s="200"/>
      <c r="S136" s="200"/>
      <c r="T136" s="201"/>
      <c r="AT136" s="202" t="s">
        <v>193</v>
      </c>
      <c r="AU136" s="202" t="s">
        <v>90</v>
      </c>
      <c r="AV136" s="13" t="s">
        <v>88</v>
      </c>
      <c r="AW136" s="13" t="s">
        <v>41</v>
      </c>
      <c r="AX136" s="13" t="s">
        <v>80</v>
      </c>
      <c r="AY136" s="202" t="s">
        <v>182</v>
      </c>
    </row>
    <row r="137" spans="1:65" s="14" customFormat="1" ht="11.25">
      <c r="B137" s="203"/>
      <c r="C137" s="204"/>
      <c r="D137" s="194" t="s">
        <v>193</v>
      </c>
      <c r="E137" s="205" t="s">
        <v>43</v>
      </c>
      <c r="F137" s="206" t="s">
        <v>2715</v>
      </c>
      <c r="G137" s="204"/>
      <c r="H137" s="207">
        <v>0.3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193</v>
      </c>
      <c r="AU137" s="213" t="s">
        <v>90</v>
      </c>
      <c r="AV137" s="14" t="s">
        <v>90</v>
      </c>
      <c r="AW137" s="14" t="s">
        <v>41</v>
      </c>
      <c r="AX137" s="14" t="s">
        <v>80</v>
      </c>
      <c r="AY137" s="213" t="s">
        <v>182</v>
      </c>
    </row>
    <row r="138" spans="1:65" s="15" customFormat="1" ht="11.25">
      <c r="B138" s="227"/>
      <c r="C138" s="228"/>
      <c r="D138" s="194" t="s">
        <v>193</v>
      </c>
      <c r="E138" s="229" t="s">
        <v>43</v>
      </c>
      <c r="F138" s="230" t="s">
        <v>436</v>
      </c>
      <c r="G138" s="228"/>
      <c r="H138" s="231">
        <v>0.3</v>
      </c>
      <c r="I138" s="232"/>
      <c r="J138" s="228"/>
      <c r="K138" s="228"/>
      <c r="L138" s="233"/>
      <c r="M138" s="234"/>
      <c r="N138" s="235"/>
      <c r="O138" s="235"/>
      <c r="P138" s="235"/>
      <c r="Q138" s="235"/>
      <c r="R138" s="235"/>
      <c r="S138" s="235"/>
      <c r="T138" s="236"/>
      <c r="AT138" s="237" t="s">
        <v>193</v>
      </c>
      <c r="AU138" s="237" t="s">
        <v>90</v>
      </c>
      <c r="AV138" s="15" t="s">
        <v>205</v>
      </c>
      <c r="AW138" s="15" t="s">
        <v>41</v>
      </c>
      <c r="AX138" s="15" t="s">
        <v>88</v>
      </c>
      <c r="AY138" s="237" t="s">
        <v>182</v>
      </c>
    </row>
    <row r="139" spans="1:65" s="2" customFormat="1" ht="37.9" customHeight="1">
      <c r="A139" s="35"/>
      <c r="B139" s="36"/>
      <c r="C139" s="179" t="s">
        <v>245</v>
      </c>
      <c r="D139" s="179" t="s">
        <v>187</v>
      </c>
      <c r="E139" s="180" t="s">
        <v>1252</v>
      </c>
      <c r="F139" s="181" t="s">
        <v>1253</v>
      </c>
      <c r="G139" s="182" t="s">
        <v>360</v>
      </c>
      <c r="H139" s="183">
        <v>0.3</v>
      </c>
      <c r="I139" s="184"/>
      <c r="J139" s="185">
        <f>ROUND(I139*H139,2)</f>
        <v>0</v>
      </c>
      <c r="K139" s="181" t="s">
        <v>191</v>
      </c>
      <c r="L139" s="40"/>
      <c r="M139" s="186" t="s">
        <v>43</v>
      </c>
      <c r="N139" s="187" t="s">
        <v>51</v>
      </c>
      <c r="O139" s="65"/>
      <c r="P139" s="188">
        <f>O139*H139</f>
        <v>0</v>
      </c>
      <c r="Q139" s="188">
        <v>0</v>
      </c>
      <c r="R139" s="188">
        <f>Q139*H139</f>
        <v>0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205</v>
      </c>
      <c r="AT139" s="190" t="s">
        <v>187</v>
      </c>
      <c r="AU139" s="190" t="s">
        <v>90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205</v>
      </c>
      <c r="BM139" s="190" t="s">
        <v>2716</v>
      </c>
    </row>
    <row r="140" spans="1:65" s="13" customFormat="1" ht="11.25">
      <c r="B140" s="192"/>
      <c r="C140" s="193"/>
      <c r="D140" s="194" t="s">
        <v>193</v>
      </c>
      <c r="E140" s="195" t="s">
        <v>43</v>
      </c>
      <c r="F140" s="196" t="s">
        <v>1255</v>
      </c>
      <c r="G140" s="193"/>
      <c r="H140" s="195" t="s">
        <v>43</v>
      </c>
      <c r="I140" s="197"/>
      <c r="J140" s="193"/>
      <c r="K140" s="193"/>
      <c r="L140" s="198"/>
      <c r="M140" s="199"/>
      <c r="N140" s="200"/>
      <c r="O140" s="200"/>
      <c r="P140" s="200"/>
      <c r="Q140" s="200"/>
      <c r="R140" s="200"/>
      <c r="S140" s="200"/>
      <c r="T140" s="201"/>
      <c r="AT140" s="202" t="s">
        <v>193</v>
      </c>
      <c r="AU140" s="202" t="s">
        <v>90</v>
      </c>
      <c r="AV140" s="13" t="s">
        <v>88</v>
      </c>
      <c r="AW140" s="13" t="s">
        <v>41</v>
      </c>
      <c r="AX140" s="13" t="s">
        <v>80</v>
      </c>
      <c r="AY140" s="202" t="s">
        <v>182</v>
      </c>
    </row>
    <row r="141" spans="1:65" s="14" customFormat="1" ht="11.25">
      <c r="B141" s="203"/>
      <c r="C141" s="204"/>
      <c r="D141" s="194" t="s">
        <v>193</v>
      </c>
      <c r="E141" s="205" t="s">
        <v>43</v>
      </c>
      <c r="F141" s="206" t="s">
        <v>2717</v>
      </c>
      <c r="G141" s="204"/>
      <c r="H141" s="207">
        <v>0.3</v>
      </c>
      <c r="I141" s="208"/>
      <c r="J141" s="204"/>
      <c r="K141" s="204"/>
      <c r="L141" s="209"/>
      <c r="M141" s="210"/>
      <c r="N141" s="211"/>
      <c r="O141" s="211"/>
      <c r="P141" s="211"/>
      <c r="Q141" s="211"/>
      <c r="R141" s="211"/>
      <c r="S141" s="211"/>
      <c r="T141" s="212"/>
      <c r="AT141" s="213" t="s">
        <v>193</v>
      </c>
      <c r="AU141" s="213" t="s">
        <v>90</v>
      </c>
      <c r="AV141" s="14" t="s">
        <v>90</v>
      </c>
      <c r="AW141" s="14" t="s">
        <v>41</v>
      </c>
      <c r="AX141" s="14" t="s">
        <v>80</v>
      </c>
      <c r="AY141" s="213" t="s">
        <v>182</v>
      </c>
    </row>
    <row r="142" spans="1:65" s="15" customFormat="1" ht="11.25">
      <c r="B142" s="227"/>
      <c r="C142" s="228"/>
      <c r="D142" s="194" t="s">
        <v>193</v>
      </c>
      <c r="E142" s="229" t="s">
        <v>43</v>
      </c>
      <c r="F142" s="230" t="s">
        <v>436</v>
      </c>
      <c r="G142" s="228"/>
      <c r="H142" s="231">
        <v>0.3</v>
      </c>
      <c r="I142" s="232"/>
      <c r="J142" s="228"/>
      <c r="K142" s="228"/>
      <c r="L142" s="233"/>
      <c r="M142" s="234"/>
      <c r="N142" s="235"/>
      <c r="O142" s="235"/>
      <c r="P142" s="235"/>
      <c r="Q142" s="235"/>
      <c r="R142" s="235"/>
      <c r="S142" s="235"/>
      <c r="T142" s="236"/>
      <c r="AT142" s="237" t="s">
        <v>193</v>
      </c>
      <c r="AU142" s="237" t="s">
        <v>90</v>
      </c>
      <c r="AV142" s="15" t="s">
        <v>205</v>
      </c>
      <c r="AW142" s="15" t="s">
        <v>41</v>
      </c>
      <c r="AX142" s="15" t="s">
        <v>88</v>
      </c>
      <c r="AY142" s="237" t="s">
        <v>182</v>
      </c>
    </row>
    <row r="143" spans="1:65" s="2" customFormat="1" ht="49.15" customHeight="1">
      <c r="A143" s="35"/>
      <c r="B143" s="36"/>
      <c r="C143" s="179" t="s">
        <v>252</v>
      </c>
      <c r="D143" s="179" t="s">
        <v>187</v>
      </c>
      <c r="E143" s="180" t="s">
        <v>1257</v>
      </c>
      <c r="F143" s="181" t="s">
        <v>1258</v>
      </c>
      <c r="G143" s="182" t="s">
        <v>360</v>
      </c>
      <c r="H143" s="183">
        <v>6</v>
      </c>
      <c r="I143" s="184"/>
      <c r="J143" s="185">
        <f>ROUND(I143*H143,2)</f>
        <v>0</v>
      </c>
      <c r="K143" s="181" t="s">
        <v>191</v>
      </c>
      <c r="L143" s="40"/>
      <c r="M143" s="186" t="s">
        <v>43</v>
      </c>
      <c r="N143" s="187" t="s">
        <v>51</v>
      </c>
      <c r="O143" s="65"/>
      <c r="P143" s="188">
        <f>O143*H143</f>
        <v>0</v>
      </c>
      <c r="Q143" s="188">
        <v>0</v>
      </c>
      <c r="R143" s="188">
        <f>Q143*H143</f>
        <v>0</v>
      </c>
      <c r="S143" s="188">
        <v>0</v>
      </c>
      <c r="T143" s="189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90" t="s">
        <v>205</v>
      </c>
      <c r="AT143" s="190" t="s">
        <v>187</v>
      </c>
      <c r="AU143" s="190" t="s">
        <v>90</v>
      </c>
      <c r="AY143" s="17" t="s">
        <v>182</v>
      </c>
      <c r="BE143" s="191">
        <f>IF(N143="základní",J143,0)</f>
        <v>0</v>
      </c>
      <c r="BF143" s="191">
        <f>IF(N143="snížená",J143,0)</f>
        <v>0</v>
      </c>
      <c r="BG143" s="191">
        <f>IF(N143="zákl. přenesená",J143,0)</f>
        <v>0</v>
      </c>
      <c r="BH143" s="191">
        <f>IF(N143="sníž. přenesená",J143,0)</f>
        <v>0</v>
      </c>
      <c r="BI143" s="191">
        <f>IF(N143="nulová",J143,0)</f>
        <v>0</v>
      </c>
      <c r="BJ143" s="17" t="s">
        <v>88</v>
      </c>
      <c r="BK143" s="191">
        <f>ROUND(I143*H143,2)</f>
        <v>0</v>
      </c>
      <c r="BL143" s="17" t="s">
        <v>205</v>
      </c>
      <c r="BM143" s="190" t="s">
        <v>2718</v>
      </c>
    </row>
    <row r="144" spans="1:65" s="2" customFormat="1" ht="49.15" customHeight="1">
      <c r="A144" s="35"/>
      <c r="B144" s="36"/>
      <c r="C144" s="179" t="s">
        <v>256</v>
      </c>
      <c r="D144" s="179" t="s">
        <v>187</v>
      </c>
      <c r="E144" s="180" t="s">
        <v>1269</v>
      </c>
      <c r="F144" s="181" t="s">
        <v>1270</v>
      </c>
      <c r="G144" s="182" t="s">
        <v>360</v>
      </c>
      <c r="H144" s="183">
        <v>0.3</v>
      </c>
      <c r="I144" s="184"/>
      <c r="J144" s="185">
        <f>ROUND(I144*H144,2)</f>
        <v>0</v>
      </c>
      <c r="K144" s="181" t="s">
        <v>191</v>
      </c>
      <c r="L144" s="40"/>
      <c r="M144" s="186" t="s">
        <v>43</v>
      </c>
      <c r="N144" s="187" t="s">
        <v>51</v>
      </c>
      <c r="O144" s="65"/>
      <c r="P144" s="188">
        <f>O144*H144</f>
        <v>0</v>
      </c>
      <c r="Q144" s="188">
        <v>0</v>
      </c>
      <c r="R144" s="188">
        <f>Q144*H144</f>
        <v>0</v>
      </c>
      <c r="S144" s="188">
        <v>0</v>
      </c>
      <c r="T144" s="18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90" t="s">
        <v>205</v>
      </c>
      <c r="AT144" s="190" t="s">
        <v>187</v>
      </c>
      <c r="AU144" s="190" t="s">
        <v>90</v>
      </c>
      <c r="AY144" s="17" t="s">
        <v>182</v>
      </c>
      <c r="BE144" s="191">
        <f>IF(N144="základní",J144,0)</f>
        <v>0</v>
      </c>
      <c r="BF144" s="191">
        <f>IF(N144="snížená",J144,0)</f>
        <v>0</v>
      </c>
      <c r="BG144" s="191">
        <f>IF(N144="zákl. přenesená",J144,0)</f>
        <v>0</v>
      </c>
      <c r="BH144" s="191">
        <f>IF(N144="sníž. přenesená",J144,0)</f>
        <v>0</v>
      </c>
      <c r="BI144" s="191">
        <f>IF(N144="nulová",J144,0)</f>
        <v>0</v>
      </c>
      <c r="BJ144" s="17" t="s">
        <v>88</v>
      </c>
      <c r="BK144" s="191">
        <f>ROUND(I144*H144,2)</f>
        <v>0</v>
      </c>
      <c r="BL144" s="17" t="s">
        <v>205</v>
      </c>
      <c r="BM144" s="190" t="s">
        <v>2719</v>
      </c>
    </row>
    <row r="145" spans="1:65" s="13" customFormat="1" ht="11.25">
      <c r="B145" s="192"/>
      <c r="C145" s="193"/>
      <c r="D145" s="194" t="s">
        <v>193</v>
      </c>
      <c r="E145" s="195" t="s">
        <v>43</v>
      </c>
      <c r="F145" s="196" t="s">
        <v>2398</v>
      </c>
      <c r="G145" s="193"/>
      <c r="H145" s="195" t="s">
        <v>43</v>
      </c>
      <c r="I145" s="197"/>
      <c r="J145" s="193"/>
      <c r="K145" s="193"/>
      <c r="L145" s="198"/>
      <c r="M145" s="199"/>
      <c r="N145" s="200"/>
      <c r="O145" s="200"/>
      <c r="P145" s="200"/>
      <c r="Q145" s="200"/>
      <c r="R145" s="200"/>
      <c r="S145" s="200"/>
      <c r="T145" s="201"/>
      <c r="AT145" s="202" t="s">
        <v>193</v>
      </c>
      <c r="AU145" s="202" t="s">
        <v>90</v>
      </c>
      <c r="AV145" s="13" t="s">
        <v>88</v>
      </c>
      <c r="AW145" s="13" t="s">
        <v>41</v>
      </c>
      <c r="AX145" s="13" t="s">
        <v>80</v>
      </c>
      <c r="AY145" s="202" t="s">
        <v>182</v>
      </c>
    </row>
    <row r="146" spans="1:65" s="14" customFormat="1" ht="11.25">
      <c r="B146" s="203"/>
      <c r="C146" s="204"/>
      <c r="D146" s="194" t="s">
        <v>193</v>
      </c>
      <c r="E146" s="205" t="s">
        <v>43</v>
      </c>
      <c r="F146" s="206" t="s">
        <v>2717</v>
      </c>
      <c r="G146" s="204"/>
      <c r="H146" s="207">
        <v>0.3</v>
      </c>
      <c r="I146" s="208"/>
      <c r="J146" s="204"/>
      <c r="K146" s="204"/>
      <c r="L146" s="209"/>
      <c r="M146" s="210"/>
      <c r="N146" s="211"/>
      <c r="O146" s="211"/>
      <c r="P146" s="211"/>
      <c r="Q146" s="211"/>
      <c r="R146" s="211"/>
      <c r="S146" s="211"/>
      <c r="T146" s="212"/>
      <c r="AT146" s="213" t="s">
        <v>193</v>
      </c>
      <c r="AU146" s="213" t="s">
        <v>90</v>
      </c>
      <c r="AV146" s="14" t="s">
        <v>90</v>
      </c>
      <c r="AW146" s="14" t="s">
        <v>41</v>
      </c>
      <c r="AX146" s="14" t="s">
        <v>80</v>
      </c>
      <c r="AY146" s="213" t="s">
        <v>182</v>
      </c>
    </row>
    <row r="147" spans="1:65" s="15" customFormat="1" ht="11.25">
      <c r="B147" s="227"/>
      <c r="C147" s="228"/>
      <c r="D147" s="194" t="s">
        <v>193</v>
      </c>
      <c r="E147" s="229" t="s">
        <v>43</v>
      </c>
      <c r="F147" s="230" t="s">
        <v>436</v>
      </c>
      <c r="G147" s="228"/>
      <c r="H147" s="231">
        <v>0.3</v>
      </c>
      <c r="I147" s="232"/>
      <c r="J147" s="228"/>
      <c r="K147" s="228"/>
      <c r="L147" s="233"/>
      <c r="M147" s="234"/>
      <c r="N147" s="235"/>
      <c r="O147" s="235"/>
      <c r="P147" s="235"/>
      <c r="Q147" s="235"/>
      <c r="R147" s="235"/>
      <c r="S147" s="235"/>
      <c r="T147" s="236"/>
      <c r="AT147" s="237" t="s">
        <v>193</v>
      </c>
      <c r="AU147" s="237" t="s">
        <v>90</v>
      </c>
      <c r="AV147" s="15" t="s">
        <v>205</v>
      </c>
      <c r="AW147" s="15" t="s">
        <v>41</v>
      </c>
      <c r="AX147" s="15" t="s">
        <v>88</v>
      </c>
      <c r="AY147" s="237" t="s">
        <v>182</v>
      </c>
    </row>
    <row r="148" spans="1:65" s="2" customFormat="1" ht="49.15" customHeight="1">
      <c r="A148" s="35"/>
      <c r="B148" s="36"/>
      <c r="C148" s="179" t="s">
        <v>8</v>
      </c>
      <c r="D148" s="179" t="s">
        <v>187</v>
      </c>
      <c r="E148" s="180" t="s">
        <v>1273</v>
      </c>
      <c r="F148" s="181" t="s">
        <v>1274</v>
      </c>
      <c r="G148" s="182" t="s">
        <v>360</v>
      </c>
      <c r="H148" s="183">
        <v>6</v>
      </c>
      <c r="I148" s="184"/>
      <c r="J148" s="185">
        <f>ROUND(I148*H148,2)</f>
        <v>0</v>
      </c>
      <c r="K148" s="181" t="s">
        <v>191</v>
      </c>
      <c r="L148" s="40"/>
      <c r="M148" s="186" t="s">
        <v>43</v>
      </c>
      <c r="N148" s="187" t="s">
        <v>51</v>
      </c>
      <c r="O148" s="65"/>
      <c r="P148" s="188">
        <f>O148*H148</f>
        <v>0</v>
      </c>
      <c r="Q148" s="188">
        <v>0</v>
      </c>
      <c r="R148" s="188">
        <f>Q148*H148</f>
        <v>0</v>
      </c>
      <c r="S148" s="188">
        <v>0</v>
      </c>
      <c r="T148" s="18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90" t="s">
        <v>205</v>
      </c>
      <c r="AT148" s="190" t="s">
        <v>187</v>
      </c>
      <c r="AU148" s="190" t="s">
        <v>90</v>
      </c>
      <c r="AY148" s="17" t="s">
        <v>182</v>
      </c>
      <c r="BE148" s="191">
        <f>IF(N148="základní",J148,0)</f>
        <v>0</v>
      </c>
      <c r="BF148" s="191">
        <f>IF(N148="snížená",J148,0)</f>
        <v>0</v>
      </c>
      <c r="BG148" s="191">
        <f>IF(N148="zákl. přenesená",J148,0)</f>
        <v>0</v>
      </c>
      <c r="BH148" s="191">
        <f>IF(N148="sníž. přenesená",J148,0)</f>
        <v>0</v>
      </c>
      <c r="BI148" s="191">
        <f>IF(N148="nulová",J148,0)</f>
        <v>0</v>
      </c>
      <c r="BJ148" s="17" t="s">
        <v>88</v>
      </c>
      <c r="BK148" s="191">
        <f>ROUND(I148*H148,2)</f>
        <v>0</v>
      </c>
      <c r="BL148" s="17" t="s">
        <v>205</v>
      </c>
      <c r="BM148" s="190" t="s">
        <v>2720</v>
      </c>
    </row>
    <row r="149" spans="1:65" s="2" customFormat="1" ht="14.45" customHeight="1">
      <c r="A149" s="35"/>
      <c r="B149" s="36"/>
      <c r="C149" s="179" t="s">
        <v>265</v>
      </c>
      <c r="D149" s="179" t="s">
        <v>187</v>
      </c>
      <c r="E149" s="180" t="s">
        <v>422</v>
      </c>
      <c r="F149" s="181" t="s">
        <v>423</v>
      </c>
      <c r="G149" s="182" t="s">
        <v>360</v>
      </c>
      <c r="H149" s="183">
        <v>6</v>
      </c>
      <c r="I149" s="184"/>
      <c r="J149" s="185">
        <f>ROUND(I149*H149,2)</f>
        <v>0</v>
      </c>
      <c r="K149" s="181" t="s">
        <v>191</v>
      </c>
      <c r="L149" s="40"/>
      <c r="M149" s="186" t="s">
        <v>43</v>
      </c>
      <c r="N149" s="187" t="s">
        <v>51</v>
      </c>
      <c r="O149" s="65"/>
      <c r="P149" s="188">
        <f>O149*H149</f>
        <v>0</v>
      </c>
      <c r="Q149" s="188">
        <v>0</v>
      </c>
      <c r="R149" s="188">
        <f>Q149*H149</f>
        <v>0</v>
      </c>
      <c r="S149" s="188">
        <v>0</v>
      </c>
      <c r="T149" s="18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90" t="s">
        <v>205</v>
      </c>
      <c r="AT149" s="190" t="s">
        <v>187</v>
      </c>
      <c r="AU149" s="190" t="s">
        <v>90</v>
      </c>
      <c r="AY149" s="17" t="s">
        <v>182</v>
      </c>
      <c r="BE149" s="191">
        <f>IF(N149="základní",J149,0)</f>
        <v>0</v>
      </c>
      <c r="BF149" s="191">
        <f>IF(N149="snížená",J149,0)</f>
        <v>0</v>
      </c>
      <c r="BG149" s="191">
        <f>IF(N149="zákl. přenesená",J149,0)</f>
        <v>0</v>
      </c>
      <c r="BH149" s="191">
        <f>IF(N149="sníž. přenesená",J149,0)</f>
        <v>0</v>
      </c>
      <c r="BI149" s="191">
        <f>IF(N149="nulová",J149,0)</f>
        <v>0</v>
      </c>
      <c r="BJ149" s="17" t="s">
        <v>88</v>
      </c>
      <c r="BK149" s="191">
        <f>ROUND(I149*H149,2)</f>
        <v>0</v>
      </c>
      <c r="BL149" s="17" t="s">
        <v>205</v>
      </c>
      <c r="BM149" s="190" t="s">
        <v>2721</v>
      </c>
    </row>
    <row r="150" spans="1:65" s="2" customFormat="1" ht="37.9" customHeight="1">
      <c r="A150" s="35"/>
      <c r="B150" s="36"/>
      <c r="C150" s="179" t="s">
        <v>269</v>
      </c>
      <c r="D150" s="179" t="s">
        <v>187</v>
      </c>
      <c r="E150" s="180" t="s">
        <v>437</v>
      </c>
      <c r="F150" s="181" t="s">
        <v>438</v>
      </c>
      <c r="G150" s="182" t="s">
        <v>439</v>
      </c>
      <c r="H150" s="183">
        <v>9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2722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2723</v>
      </c>
      <c r="G151" s="204"/>
      <c r="H151" s="207">
        <v>9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80</v>
      </c>
      <c r="AY151" s="213" t="s">
        <v>182</v>
      </c>
    </row>
    <row r="152" spans="1:65" s="15" customFormat="1" ht="11.25">
      <c r="B152" s="227"/>
      <c r="C152" s="228"/>
      <c r="D152" s="194" t="s">
        <v>193</v>
      </c>
      <c r="E152" s="229" t="s">
        <v>43</v>
      </c>
      <c r="F152" s="230" t="s">
        <v>436</v>
      </c>
      <c r="G152" s="228"/>
      <c r="H152" s="231">
        <v>9</v>
      </c>
      <c r="I152" s="232"/>
      <c r="J152" s="228"/>
      <c r="K152" s="228"/>
      <c r="L152" s="233"/>
      <c r="M152" s="234"/>
      <c r="N152" s="235"/>
      <c r="O152" s="235"/>
      <c r="P152" s="235"/>
      <c r="Q152" s="235"/>
      <c r="R152" s="235"/>
      <c r="S152" s="235"/>
      <c r="T152" s="236"/>
      <c r="AT152" s="237" t="s">
        <v>193</v>
      </c>
      <c r="AU152" s="237" t="s">
        <v>90</v>
      </c>
      <c r="AV152" s="15" t="s">
        <v>205</v>
      </c>
      <c r="AW152" s="15" t="s">
        <v>41</v>
      </c>
      <c r="AX152" s="15" t="s">
        <v>88</v>
      </c>
      <c r="AY152" s="237" t="s">
        <v>182</v>
      </c>
    </row>
    <row r="153" spans="1:65" s="2" customFormat="1" ht="37.9" customHeight="1">
      <c r="A153" s="35"/>
      <c r="B153" s="36"/>
      <c r="C153" s="179" t="s">
        <v>273</v>
      </c>
      <c r="D153" s="179" t="s">
        <v>187</v>
      </c>
      <c r="E153" s="180" t="s">
        <v>1297</v>
      </c>
      <c r="F153" s="181" t="s">
        <v>1298</v>
      </c>
      <c r="G153" s="182" t="s">
        <v>367</v>
      </c>
      <c r="H153" s="183">
        <v>3</v>
      </c>
      <c r="I153" s="184"/>
      <c r="J153" s="185">
        <f>ROUND(I153*H153,2)</f>
        <v>0</v>
      </c>
      <c r="K153" s="181" t="s">
        <v>191</v>
      </c>
      <c r="L153" s="40"/>
      <c r="M153" s="186" t="s">
        <v>43</v>
      </c>
      <c r="N153" s="187" t="s">
        <v>51</v>
      </c>
      <c r="O153" s="65"/>
      <c r="P153" s="188">
        <f>O153*H153</f>
        <v>0</v>
      </c>
      <c r="Q153" s="188">
        <v>0</v>
      </c>
      <c r="R153" s="188">
        <f>Q153*H153</f>
        <v>0</v>
      </c>
      <c r="S153" s="188">
        <v>0</v>
      </c>
      <c r="T153" s="18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90" t="s">
        <v>205</v>
      </c>
      <c r="AT153" s="190" t="s">
        <v>187</v>
      </c>
      <c r="AU153" s="190" t="s">
        <v>90</v>
      </c>
      <c r="AY153" s="17" t="s">
        <v>182</v>
      </c>
      <c r="BE153" s="191">
        <f>IF(N153="základní",J153,0)</f>
        <v>0</v>
      </c>
      <c r="BF153" s="191">
        <f>IF(N153="snížená",J153,0)</f>
        <v>0</v>
      </c>
      <c r="BG153" s="191">
        <f>IF(N153="zákl. přenesená",J153,0)</f>
        <v>0</v>
      </c>
      <c r="BH153" s="191">
        <f>IF(N153="sníž. přenesená",J153,0)</f>
        <v>0</v>
      </c>
      <c r="BI153" s="191">
        <f>IF(N153="nulová",J153,0)</f>
        <v>0</v>
      </c>
      <c r="BJ153" s="17" t="s">
        <v>88</v>
      </c>
      <c r="BK153" s="191">
        <f>ROUND(I153*H153,2)</f>
        <v>0</v>
      </c>
      <c r="BL153" s="17" t="s">
        <v>205</v>
      </c>
      <c r="BM153" s="190" t="s">
        <v>2724</v>
      </c>
    </row>
    <row r="154" spans="1:65" s="13" customFormat="1" ht="11.25">
      <c r="B154" s="192"/>
      <c r="C154" s="193"/>
      <c r="D154" s="194" t="s">
        <v>193</v>
      </c>
      <c r="E154" s="195" t="s">
        <v>43</v>
      </c>
      <c r="F154" s="196" t="s">
        <v>1213</v>
      </c>
      <c r="G154" s="193"/>
      <c r="H154" s="195" t="s">
        <v>43</v>
      </c>
      <c r="I154" s="197"/>
      <c r="J154" s="193"/>
      <c r="K154" s="193"/>
      <c r="L154" s="198"/>
      <c r="M154" s="199"/>
      <c r="N154" s="200"/>
      <c r="O154" s="200"/>
      <c r="P154" s="200"/>
      <c r="Q154" s="200"/>
      <c r="R154" s="200"/>
      <c r="S154" s="200"/>
      <c r="T154" s="201"/>
      <c r="AT154" s="202" t="s">
        <v>193</v>
      </c>
      <c r="AU154" s="202" t="s">
        <v>90</v>
      </c>
      <c r="AV154" s="13" t="s">
        <v>88</v>
      </c>
      <c r="AW154" s="13" t="s">
        <v>41</v>
      </c>
      <c r="AX154" s="13" t="s">
        <v>80</v>
      </c>
      <c r="AY154" s="202" t="s">
        <v>182</v>
      </c>
    </row>
    <row r="155" spans="1:65" s="14" customFormat="1" ht="11.25">
      <c r="B155" s="203"/>
      <c r="C155" s="204"/>
      <c r="D155" s="194" t="s">
        <v>193</v>
      </c>
      <c r="E155" s="205" t="s">
        <v>43</v>
      </c>
      <c r="F155" s="206" t="s">
        <v>2283</v>
      </c>
      <c r="G155" s="204"/>
      <c r="H155" s="207">
        <v>3</v>
      </c>
      <c r="I155" s="208"/>
      <c r="J155" s="204"/>
      <c r="K155" s="204"/>
      <c r="L155" s="209"/>
      <c r="M155" s="210"/>
      <c r="N155" s="211"/>
      <c r="O155" s="211"/>
      <c r="P155" s="211"/>
      <c r="Q155" s="211"/>
      <c r="R155" s="211"/>
      <c r="S155" s="211"/>
      <c r="T155" s="212"/>
      <c r="AT155" s="213" t="s">
        <v>193</v>
      </c>
      <c r="AU155" s="213" t="s">
        <v>90</v>
      </c>
      <c r="AV155" s="14" t="s">
        <v>90</v>
      </c>
      <c r="AW155" s="14" t="s">
        <v>41</v>
      </c>
      <c r="AX155" s="14" t="s">
        <v>80</v>
      </c>
      <c r="AY155" s="213" t="s">
        <v>182</v>
      </c>
    </row>
    <row r="156" spans="1:65" s="15" customFormat="1" ht="11.25">
      <c r="B156" s="227"/>
      <c r="C156" s="228"/>
      <c r="D156" s="194" t="s">
        <v>193</v>
      </c>
      <c r="E156" s="229" t="s">
        <v>43</v>
      </c>
      <c r="F156" s="230" t="s">
        <v>436</v>
      </c>
      <c r="G156" s="228"/>
      <c r="H156" s="231">
        <v>3</v>
      </c>
      <c r="I156" s="232"/>
      <c r="J156" s="228"/>
      <c r="K156" s="228"/>
      <c r="L156" s="233"/>
      <c r="M156" s="234"/>
      <c r="N156" s="235"/>
      <c r="O156" s="235"/>
      <c r="P156" s="235"/>
      <c r="Q156" s="235"/>
      <c r="R156" s="235"/>
      <c r="S156" s="235"/>
      <c r="T156" s="236"/>
      <c r="AT156" s="237" t="s">
        <v>193</v>
      </c>
      <c r="AU156" s="237" t="s">
        <v>90</v>
      </c>
      <c r="AV156" s="15" t="s">
        <v>205</v>
      </c>
      <c r="AW156" s="15" t="s">
        <v>41</v>
      </c>
      <c r="AX156" s="15" t="s">
        <v>88</v>
      </c>
      <c r="AY156" s="237" t="s">
        <v>182</v>
      </c>
    </row>
    <row r="157" spans="1:65" s="2" customFormat="1" ht="37.9" customHeight="1">
      <c r="A157" s="35"/>
      <c r="B157" s="36"/>
      <c r="C157" s="179" t="s">
        <v>277</v>
      </c>
      <c r="D157" s="179" t="s">
        <v>187</v>
      </c>
      <c r="E157" s="180" t="s">
        <v>1301</v>
      </c>
      <c r="F157" s="181" t="s">
        <v>1302</v>
      </c>
      <c r="G157" s="182" t="s">
        <v>367</v>
      </c>
      <c r="H157" s="183">
        <v>3</v>
      </c>
      <c r="I157" s="184"/>
      <c r="J157" s="185">
        <f>ROUND(I157*H157,2)</f>
        <v>0</v>
      </c>
      <c r="K157" s="181" t="s">
        <v>191</v>
      </c>
      <c r="L157" s="40"/>
      <c r="M157" s="186" t="s">
        <v>43</v>
      </c>
      <c r="N157" s="187" t="s">
        <v>51</v>
      </c>
      <c r="O157" s="65"/>
      <c r="P157" s="188">
        <f>O157*H157</f>
        <v>0</v>
      </c>
      <c r="Q157" s="188">
        <v>0</v>
      </c>
      <c r="R157" s="188">
        <f>Q157*H157</f>
        <v>0</v>
      </c>
      <c r="S157" s="188">
        <v>0</v>
      </c>
      <c r="T157" s="18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90" t="s">
        <v>205</v>
      </c>
      <c r="AT157" s="190" t="s">
        <v>187</v>
      </c>
      <c r="AU157" s="190" t="s">
        <v>90</v>
      </c>
      <c r="AY157" s="17" t="s">
        <v>182</v>
      </c>
      <c r="BE157" s="191">
        <f>IF(N157="základní",J157,0)</f>
        <v>0</v>
      </c>
      <c r="BF157" s="191">
        <f>IF(N157="snížená",J157,0)</f>
        <v>0</v>
      </c>
      <c r="BG157" s="191">
        <f>IF(N157="zákl. přenesená",J157,0)</f>
        <v>0</v>
      </c>
      <c r="BH157" s="191">
        <f>IF(N157="sníž. přenesená",J157,0)</f>
        <v>0</v>
      </c>
      <c r="BI157" s="191">
        <f>IF(N157="nulová",J157,0)</f>
        <v>0</v>
      </c>
      <c r="BJ157" s="17" t="s">
        <v>88</v>
      </c>
      <c r="BK157" s="191">
        <f>ROUND(I157*H157,2)</f>
        <v>0</v>
      </c>
      <c r="BL157" s="17" t="s">
        <v>205</v>
      </c>
      <c r="BM157" s="190" t="s">
        <v>2725</v>
      </c>
    </row>
    <row r="158" spans="1:65" s="2" customFormat="1" ht="14.45" customHeight="1">
      <c r="A158" s="35"/>
      <c r="B158" s="36"/>
      <c r="C158" s="214" t="s">
        <v>281</v>
      </c>
      <c r="D158" s="214" t="s">
        <v>179</v>
      </c>
      <c r="E158" s="215" t="s">
        <v>1304</v>
      </c>
      <c r="F158" s="216" t="s">
        <v>1305</v>
      </c>
      <c r="G158" s="217" t="s">
        <v>378</v>
      </c>
      <c r="H158" s="218">
        <v>7.4999999999999997E-2</v>
      </c>
      <c r="I158" s="219"/>
      <c r="J158" s="220">
        <f>ROUND(I158*H158,2)</f>
        <v>0</v>
      </c>
      <c r="K158" s="216" t="s">
        <v>191</v>
      </c>
      <c r="L158" s="221"/>
      <c r="M158" s="222" t="s">
        <v>43</v>
      </c>
      <c r="N158" s="223" t="s">
        <v>51</v>
      </c>
      <c r="O158" s="65"/>
      <c r="P158" s="188">
        <f>O158*H158</f>
        <v>0</v>
      </c>
      <c r="Q158" s="188">
        <v>1E-3</v>
      </c>
      <c r="R158" s="188">
        <f>Q158*H158</f>
        <v>7.4999999999999993E-5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225</v>
      </c>
      <c r="AT158" s="190" t="s">
        <v>179</v>
      </c>
      <c r="AU158" s="190" t="s">
        <v>90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205</v>
      </c>
      <c r="BM158" s="190" t="s">
        <v>2726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2727</v>
      </c>
      <c r="G159" s="204"/>
      <c r="H159" s="207">
        <v>7.4999999999999997E-2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80</v>
      </c>
      <c r="AY159" s="213" t="s">
        <v>182</v>
      </c>
    </row>
    <row r="160" spans="1:65" s="15" customFormat="1" ht="11.25">
      <c r="B160" s="227"/>
      <c r="C160" s="228"/>
      <c r="D160" s="194" t="s">
        <v>193</v>
      </c>
      <c r="E160" s="229" t="s">
        <v>43</v>
      </c>
      <c r="F160" s="230" t="s">
        <v>436</v>
      </c>
      <c r="G160" s="228"/>
      <c r="H160" s="231">
        <v>7.4999999999999997E-2</v>
      </c>
      <c r="I160" s="232"/>
      <c r="J160" s="228"/>
      <c r="K160" s="228"/>
      <c r="L160" s="233"/>
      <c r="M160" s="234"/>
      <c r="N160" s="235"/>
      <c r="O160" s="235"/>
      <c r="P160" s="235"/>
      <c r="Q160" s="235"/>
      <c r="R160" s="235"/>
      <c r="S160" s="235"/>
      <c r="T160" s="236"/>
      <c r="AT160" s="237" t="s">
        <v>193</v>
      </c>
      <c r="AU160" s="237" t="s">
        <v>90</v>
      </c>
      <c r="AV160" s="15" t="s">
        <v>205</v>
      </c>
      <c r="AW160" s="15" t="s">
        <v>41</v>
      </c>
      <c r="AX160" s="15" t="s">
        <v>88</v>
      </c>
      <c r="AY160" s="237" t="s">
        <v>182</v>
      </c>
    </row>
    <row r="161" spans="1:65" s="2" customFormat="1" ht="24.2" customHeight="1">
      <c r="A161" s="35"/>
      <c r="B161" s="36"/>
      <c r="C161" s="179" t="s">
        <v>7</v>
      </c>
      <c r="D161" s="179" t="s">
        <v>187</v>
      </c>
      <c r="E161" s="180" t="s">
        <v>1308</v>
      </c>
      <c r="F161" s="181" t="s">
        <v>1309</v>
      </c>
      <c r="G161" s="182" t="s">
        <v>367</v>
      </c>
      <c r="H161" s="183">
        <v>225</v>
      </c>
      <c r="I161" s="184"/>
      <c r="J161" s="185">
        <f>ROUND(I161*H161,2)</f>
        <v>0</v>
      </c>
      <c r="K161" s="181" t="s">
        <v>191</v>
      </c>
      <c r="L161" s="40"/>
      <c r="M161" s="186" t="s">
        <v>43</v>
      </c>
      <c r="N161" s="187" t="s">
        <v>51</v>
      </c>
      <c r="O161" s="65"/>
      <c r="P161" s="188">
        <f>O161*H161</f>
        <v>0</v>
      </c>
      <c r="Q161" s="188">
        <v>0</v>
      </c>
      <c r="R161" s="188">
        <f>Q161*H161</f>
        <v>0</v>
      </c>
      <c r="S161" s="188">
        <v>0</v>
      </c>
      <c r="T161" s="18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90" t="s">
        <v>205</v>
      </c>
      <c r="AT161" s="190" t="s">
        <v>187</v>
      </c>
      <c r="AU161" s="190" t="s">
        <v>90</v>
      </c>
      <c r="AY161" s="17" t="s">
        <v>182</v>
      </c>
      <c r="BE161" s="191">
        <f>IF(N161="základní",J161,0)</f>
        <v>0</v>
      </c>
      <c r="BF161" s="191">
        <f>IF(N161="snížená",J161,0)</f>
        <v>0</v>
      </c>
      <c r="BG161" s="191">
        <f>IF(N161="zákl. přenesená",J161,0)</f>
        <v>0</v>
      </c>
      <c r="BH161" s="191">
        <f>IF(N161="sníž. přenesená",J161,0)</f>
        <v>0</v>
      </c>
      <c r="BI161" s="191">
        <f>IF(N161="nulová",J161,0)</f>
        <v>0</v>
      </c>
      <c r="BJ161" s="17" t="s">
        <v>88</v>
      </c>
      <c r="BK161" s="191">
        <f>ROUND(I161*H161,2)</f>
        <v>0</v>
      </c>
      <c r="BL161" s="17" t="s">
        <v>205</v>
      </c>
      <c r="BM161" s="190" t="s">
        <v>2728</v>
      </c>
    </row>
    <row r="162" spans="1:65" s="2" customFormat="1" ht="24.2" customHeight="1">
      <c r="A162" s="35"/>
      <c r="B162" s="36"/>
      <c r="C162" s="179" t="s">
        <v>290</v>
      </c>
      <c r="D162" s="179" t="s">
        <v>187</v>
      </c>
      <c r="E162" s="180" t="s">
        <v>402</v>
      </c>
      <c r="F162" s="181" t="s">
        <v>403</v>
      </c>
      <c r="G162" s="182" t="s">
        <v>367</v>
      </c>
      <c r="H162" s="183">
        <v>6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2729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2285</v>
      </c>
      <c r="G163" s="204"/>
      <c r="H163" s="207">
        <v>6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1:65" s="15" customFormat="1" ht="11.25">
      <c r="B164" s="227"/>
      <c r="C164" s="228"/>
      <c r="D164" s="194" t="s">
        <v>193</v>
      </c>
      <c r="E164" s="229" t="s">
        <v>43</v>
      </c>
      <c r="F164" s="230" t="s">
        <v>436</v>
      </c>
      <c r="G164" s="228"/>
      <c r="H164" s="231">
        <v>6</v>
      </c>
      <c r="I164" s="232"/>
      <c r="J164" s="228"/>
      <c r="K164" s="228"/>
      <c r="L164" s="233"/>
      <c r="M164" s="234"/>
      <c r="N164" s="235"/>
      <c r="O164" s="235"/>
      <c r="P164" s="235"/>
      <c r="Q164" s="235"/>
      <c r="R164" s="235"/>
      <c r="S164" s="235"/>
      <c r="T164" s="236"/>
      <c r="AT164" s="237" t="s">
        <v>193</v>
      </c>
      <c r="AU164" s="237" t="s">
        <v>90</v>
      </c>
      <c r="AV164" s="15" t="s">
        <v>205</v>
      </c>
      <c r="AW164" s="15" t="s">
        <v>41</v>
      </c>
      <c r="AX164" s="15" t="s">
        <v>88</v>
      </c>
      <c r="AY164" s="237" t="s">
        <v>182</v>
      </c>
    </row>
    <row r="165" spans="1:65" s="12" customFormat="1" ht="22.9" customHeight="1">
      <c r="B165" s="163"/>
      <c r="C165" s="164"/>
      <c r="D165" s="165" t="s">
        <v>79</v>
      </c>
      <c r="E165" s="177" t="s">
        <v>205</v>
      </c>
      <c r="F165" s="177" t="s">
        <v>1313</v>
      </c>
      <c r="G165" s="164"/>
      <c r="H165" s="164"/>
      <c r="I165" s="167"/>
      <c r="J165" s="178">
        <f>BK165</f>
        <v>0</v>
      </c>
      <c r="K165" s="164"/>
      <c r="L165" s="169"/>
      <c r="M165" s="170"/>
      <c r="N165" s="171"/>
      <c r="O165" s="171"/>
      <c r="P165" s="172">
        <f>SUM(P166:P168)</f>
        <v>0</v>
      </c>
      <c r="Q165" s="171"/>
      <c r="R165" s="172">
        <f>SUM(R166:R168)</f>
        <v>0</v>
      </c>
      <c r="S165" s="171"/>
      <c r="T165" s="173">
        <f>SUM(T166:T168)</f>
        <v>0</v>
      </c>
      <c r="AR165" s="174" t="s">
        <v>88</v>
      </c>
      <c r="AT165" s="175" t="s">
        <v>79</v>
      </c>
      <c r="AU165" s="175" t="s">
        <v>88</v>
      </c>
      <c r="AY165" s="174" t="s">
        <v>182</v>
      </c>
      <c r="BK165" s="176">
        <f>SUM(BK166:BK168)</f>
        <v>0</v>
      </c>
    </row>
    <row r="166" spans="1:65" s="2" customFormat="1" ht="37.9" customHeight="1">
      <c r="A166" s="35"/>
      <c r="B166" s="36"/>
      <c r="C166" s="179" t="s">
        <v>295</v>
      </c>
      <c r="D166" s="179" t="s">
        <v>187</v>
      </c>
      <c r="E166" s="180" t="s">
        <v>1322</v>
      </c>
      <c r="F166" s="181" t="s">
        <v>1323</v>
      </c>
      <c r="G166" s="182" t="s">
        <v>367</v>
      </c>
      <c r="H166" s="183">
        <v>447</v>
      </c>
      <c r="I166" s="184"/>
      <c r="J166" s="185">
        <f>ROUND(I166*H166,2)</f>
        <v>0</v>
      </c>
      <c r="K166" s="181" t="s">
        <v>191</v>
      </c>
      <c r="L166" s="40"/>
      <c r="M166" s="186" t="s">
        <v>43</v>
      </c>
      <c r="N166" s="187" t="s">
        <v>51</v>
      </c>
      <c r="O166" s="65"/>
      <c r="P166" s="188">
        <f>O166*H166</f>
        <v>0</v>
      </c>
      <c r="Q166" s="188">
        <v>0</v>
      </c>
      <c r="R166" s="188">
        <f>Q166*H166</f>
        <v>0</v>
      </c>
      <c r="S166" s="188">
        <v>0</v>
      </c>
      <c r="T166" s="18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90" t="s">
        <v>205</v>
      </c>
      <c r="AT166" s="190" t="s">
        <v>187</v>
      </c>
      <c r="AU166" s="190" t="s">
        <v>90</v>
      </c>
      <c r="AY166" s="17" t="s">
        <v>182</v>
      </c>
      <c r="BE166" s="191">
        <f>IF(N166="základní",J166,0)</f>
        <v>0</v>
      </c>
      <c r="BF166" s="191">
        <f>IF(N166="snížená",J166,0)</f>
        <v>0</v>
      </c>
      <c r="BG166" s="191">
        <f>IF(N166="zákl. přenesená",J166,0)</f>
        <v>0</v>
      </c>
      <c r="BH166" s="191">
        <f>IF(N166="sníž. přenesená",J166,0)</f>
        <v>0</v>
      </c>
      <c r="BI166" s="191">
        <f>IF(N166="nulová",J166,0)</f>
        <v>0</v>
      </c>
      <c r="BJ166" s="17" t="s">
        <v>88</v>
      </c>
      <c r="BK166" s="191">
        <f>ROUND(I166*H166,2)</f>
        <v>0</v>
      </c>
      <c r="BL166" s="17" t="s">
        <v>205</v>
      </c>
      <c r="BM166" s="190" t="s">
        <v>2730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2731</v>
      </c>
      <c r="G167" s="204"/>
      <c r="H167" s="207">
        <v>447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1:65" s="15" customFormat="1" ht="11.25">
      <c r="B168" s="227"/>
      <c r="C168" s="228"/>
      <c r="D168" s="194" t="s">
        <v>193</v>
      </c>
      <c r="E168" s="229" t="s">
        <v>43</v>
      </c>
      <c r="F168" s="230" t="s">
        <v>436</v>
      </c>
      <c r="G168" s="228"/>
      <c r="H168" s="231">
        <v>447</v>
      </c>
      <c r="I168" s="232"/>
      <c r="J168" s="228"/>
      <c r="K168" s="228"/>
      <c r="L168" s="233"/>
      <c r="M168" s="234"/>
      <c r="N168" s="235"/>
      <c r="O168" s="235"/>
      <c r="P168" s="235"/>
      <c r="Q168" s="235"/>
      <c r="R168" s="235"/>
      <c r="S168" s="235"/>
      <c r="T168" s="236"/>
      <c r="AT168" s="237" t="s">
        <v>193</v>
      </c>
      <c r="AU168" s="237" t="s">
        <v>90</v>
      </c>
      <c r="AV168" s="15" t="s">
        <v>205</v>
      </c>
      <c r="AW168" s="15" t="s">
        <v>41</v>
      </c>
      <c r="AX168" s="15" t="s">
        <v>88</v>
      </c>
      <c r="AY168" s="237" t="s">
        <v>182</v>
      </c>
    </row>
    <row r="169" spans="1:65" s="12" customFormat="1" ht="22.9" customHeight="1">
      <c r="B169" s="163"/>
      <c r="C169" s="164"/>
      <c r="D169" s="165" t="s">
        <v>79</v>
      </c>
      <c r="E169" s="177" t="s">
        <v>210</v>
      </c>
      <c r="F169" s="177" t="s">
        <v>1326</v>
      </c>
      <c r="G169" s="164"/>
      <c r="H169" s="164"/>
      <c r="I169" s="167"/>
      <c r="J169" s="178">
        <f>BK169</f>
        <v>0</v>
      </c>
      <c r="K169" s="164"/>
      <c r="L169" s="169"/>
      <c r="M169" s="170"/>
      <c r="N169" s="171"/>
      <c r="O169" s="171"/>
      <c r="P169" s="172">
        <f>SUM(P170:P221)</f>
        <v>0</v>
      </c>
      <c r="Q169" s="171"/>
      <c r="R169" s="172">
        <f>SUM(R170:R221)</f>
        <v>58.81926</v>
      </c>
      <c r="S169" s="171"/>
      <c r="T169" s="173">
        <f>SUM(T170:T221)</f>
        <v>0</v>
      </c>
      <c r="AR169" s="174" t="s">
        <v>88</v>
      </c>
      <c r="AT169" s="175" t="s">
        <v>79</v>
      </c>
      <c r="AU169" s="175" t="s">
        <v>88</v>
      </c>
      <c r="AY169" s="174" t="s">
        <v>182</v>
      </c>
      <c r="BK169" s="176">
        <f>SUM(BK170:BK221)</f>
        <v>0</v>
      </c>
    </row>
    <row r="170" spans="1:65" s="2" customFormat="1" ht="24.2" customHeight="1">
      <c r="A170" s="35"/>
      <c r="B170" s="36"/>
      <c r="C170" s="179" t="s">
        <v>300</v>
      </c>
      <c r="D170" s="179" t="s">
        <v>187</v>
      </c>
      <c r="E170" s="180" t="s">
        <v>447</v>
      </c>
      <c r="F170" s="181" t="s">
        <v>448</v>
      </c>
      <c r="G170" s="182" t="s">
        <v>367</v>
      </c>
      <c r="H170" s="183">
        <v>235</v>
      </c>
      <c r="I170" s="184"/>
      <c r="J170" s="185">
        <f>ROUND(I170*H170,2)</f>
        <v>0</v>
      </c>
      <c r="K170" s="181" t="s">
        <v>191</v>
      </c>
      <c r="L170" s="40"/>
      <c r="M170" s="186" t="s">
        <v>43</v>
      </c>
      <c r="N170" s="187" t="s">
        <v>51</v>
      </c>
      <c r="O170" s="65"/>
      <c r="P170" s="188">
        <f>O170*H170</f>
        <v>0</v>
      </c>
      <c r="Q170" s="188">
        <v>0</v>
      </c>
      <c r="R170" s="188">
        <f>Q170*H170</f>
        <v>0</v>
      </c>
      <c r="S170" s="188">
        <v>0</v>
      </c>
      <c r="T170" s="18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90" t="s">
        <v>205</v>
      </c>
      <c r="AT170" s="190" t="s">
        <v>187</v>
      </c>
      <c r="AU170" s="190" t="s">
        <v>90</v>
      </c>
      <c r="AY170" s="17" t="s">
        <v>182</v>
      </c>
      <c r="BE170" s="191">
        <f>IF(N170="základní",J170,0)</f>
        <v>0</v>
      </c>
      <c r="BF170" s="191">
        <f>IF(N170="snížená",J170,0)</f>
        <v>0</v>
      </c>
      <c r="BG170" s="191">
        <f>IF(N170="zákl. přenesená",J170,0)</f>
        <v>0</v>
      </c>
      <c r="BH170" s="191">
        <f>IF(N170="sníž. přenesená",J170,0)</f>
        <v>0</v>
      </c>
      <c r="BI170" s="191">
        <f>IF(N170="nulová",J170,0)</f>
        <v>0</v>
      </c>
      <c r="BJ170" s="17" t="s">
        <v>88</v>
      </c>
      <c r="BK170" s="191">
        <f>ROUND(I170*H170,2)</f>
        <v>0</v>
      </c>
      <c r="BL170" s="17" t="s">
        <v>205</v>
      </c>
      <c r="BM170" s="190" t="s">
        <v>2732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2733</v>
      </c>
      <c r="G171" s="204"/>
      <c r="H171" s="207">
        <v>235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5" customFormat="1" ht="11.25">
      <c r="B172" s="227"/>
      <c r="C172" s="228"/>
      <c r="D172" s="194" t="s">
        <v>193</v>
      </c>
      <c r="E172" s="229" t="s">
        <v>43</v>
      </c>
      <c r="F172" s="230" t="s">
        <v>436</v>
      </c>
      <c r="G172" s="228"/>
      <c r="H172" s="231">
        <v>235</v>
      </c>
      <c r="I172" s="232"/>
      <c r="J172" s="228"/>
      <c r="K172" s="228"/>
      <c r="L172" s="233"/>
      <c r="M172" s="234"/>
      <c r="N172" s="235"/>
      <c r="O172" s="235"/>
      <c r="P172" s="235"/>
      <c r="Q172" s="235"/>
      <c r="R172" s="235"/>
      <c r="S172" s="235"/>
      <c r="T172" s="236"/>
      <c r="AT172" s="237" t="s">
        <v>193</v>
      </c>
      <c r="AU172" s="237" t="s">
        <v>90</v>
      </c>
      <c r="AV172" s="15" t="s">
        <v>205</v>
      </c>
      <c r="AW172" s="15" t="s">
        <v>41</v>
      </c>
      <c r="AX172" s="15" t="s">
        <v>88</v>
      </c>
      <c r="AY172" s="237" t="s">
        <v>182</v>
      </c>
    </row>
    <row r="173" spans="1:65" s="2" customFormat="1" ht="37.9" customHeight="1">
      <c r="A173" s="35"/>
      <c r="B173" s="36"/>
      <c r="C173" s="179" t="s">
        <v>305</v>
      </c>
      <c r="D173" s="179" t="s">
        <v>187</v>
      </c>
      <c r="E173" s="180" t="s">
        <v>2252</v>
      </c>
      <c r="F173" s="181" t="s">
        <v>2253</v>
      </c>
      <c r="G173" s="182" t="s">
        <v>367</v>
      </c>
      <c r="H173" s="183">
        <v>5</v>
      </c>
      <c r="I173" s="184"/>
      <c r="J173" s="185">
        <f>ROUND(I173*H173,2)</f>
        <v>0</v>
      </c>
      <c r="K173" s="181" t="s">
        <v>191</v>
      </c>
      <c r="L173" s="40"/>
      <c r="M173" s="186" t="s">
        <v>43</v>
      </c>
      <c r="N173" s="187" t="s">
        <v>51</v>
      </c>
      <c r="O173" s="65"/>
      <c r="P173" s="188">
        <f>O173*H173</f>
        <v>0</v>
      </c>
      <c r="Q173" s="188">
        <v>0</v>
      </c>
      <c r="R173" s="188">
        <f>Q173*H173</f>
        <v>0</v>
      </c>
      <c r="S173" s="188">
        <v>0</v>
      </c>
      <c r="T173" s="18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90" t="s">
        <v>205</v>
      </c>
      <c r="AT173" s="190" t="s">
        <v>187</v>
      </c>
      <c r="AU173" s="190" t="s">
        <v>90</v>
      </c>
      <c r="AY173" s="17" t="s">
        <v>182</v>
      </c>
      <c r="BE173" s="191">
        <f>IF(N173="základní",J173,0)</f>
        <v>0</v>
      </c>
      <c r="BF173" s="191">
        <f>IF(N173="snížená",J173,0)</f>
        <v>0</v>
      </c>
      <c r="BG173" s="191">
        <f>IF(N173="zákl. přenesená",J173,0)</f>
        <v>0</v>
      </c>
      <c r="BH173" s="191">
        <f>IF(N173="sníž. přenesená",J173,0)</f>
        <v>0</v>
      </c>
      <c r="BI173" s="191">
        <f>IF(N173="nulová",J173,0)</f>
        <v>0</v>
      </c>
      <c r="BJ173" s="17" t="s">
        <v>88</v>
      </c>
      <c r="BK173" s="191">
        <f>ROUND(I173*H173,2)</f>
        <v>0</v>
      </c>
      <c r="BL173" s="17" t="s">
        <v>205</v>
      </c>
      <c r="BM173" s="190" t="s">
        <v>2734</v>
      </c>
    </row>
    <row r="174" spans="1:65" s="13" customFormat="1" ht="11.25">
      <c r="B174" s="192"/>
      <c r="C174" s="193"/>
      <c r="D174" s="194" t="s">
        <v>193</v>
      </c>
      <c r="E174" s="195" t="s">
        <v>43</v>
      </c>
      <c r="F174" s="196" t="s">
        <v>2411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1328</v>
      </c>
      <c r="G175" s="204"/>
      <c r="H175" s="207">
        <v>5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5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2" customFormat="1" ht="24.2" customHeight="1">
      <c r="A177" s="35"/>
      <c r="B177" s="36"/>
      <c r="C177" s="179" t="s">
        <v>310</v>
      </c>
      <c r="D177" s="179" t="s">
        <v>187</v>
      </c>
      <c r="E177" s="180" t="s">
        <v>1340</v>
      </c>
      <c r="F177" s="181" t="s">
        <v>1341</v>
      </c>
      <c r="G177" s="182" t="s">
        <v>367</v>
      </c>
      <c r="H177" s="183">
        <v>23</v>
      </c>
      <c r="I177" s="184"/>
      <c r="J177" s="185">
        <f>ROUND(I177*H177,2)</f>
        <v>0</v>
      </c>
      <c r="K177" s="181" t="s">
        <v>191</v>
      </c>
      <c r="L177" s="40"/>
      <c r="M177" s="186" t="s">
        <v>43</v>
      </c>
      <c r="N177" s="187" t="s">
        <v>51</v>
      </c>
      <c r="O177" s="65"/>
      <c r="P177" s="188">
        <f>O177*H177</f>
        <v>0</v>
      </c>
      <c r="Q177" s="188">
        <v>0</v>
      </c>
      <c r="R177" s="188">
        <f>Q177*H177</f>
        <v>0</v>
      </c>
      <c r="S177" s="188">
        <v>0</v>
      </c>
      <c r="T177" s="189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90" t="s">
        <v>205</v>
      </c>
      <c r="AT177" s="190" t="s">
        <v>187</v>
      </c>
      <c r="AU177" s="190" t="s">
        <v>90</v>
      </c>
      <c r="AY177" s="17" t="s">
        <v>182</v>
      </c>
      <c r="BE177" s="191">
        <f>IF(N177="základní",J177,0)</f>
        <v>0</v>
      </c>
      <c r="BF177" s="191">
        <f>IF(N177="snížená",J177,0)</f>
        <v>0</v>
      </c>
      <c r="BG177" s="191">
        <f>IF(N177="zákl. přenesená",J177,0)</f>
        <v>0</v>
      </c>
      <c r="BH177" s="191">
        <f>IF(N177="sníž. přenesená",J177,0)</f>
        <v>0</v>
      </c>
      <c r="BI177" s="191">
        <f>IF(N177="nulová",J177,0)</f>
        <v>0</v>
      </c>
      <c r="BJ177" s="17" t="s">
        <v>88</v>
      </c>
      <c r="BK177" s="191">
        <f>ROUND(I177*H177,2)</f>
        <v>0</v>
      </c>
      <c r="BL177" s="17" t="s">
        <v>205</v>
      </c>
      <c r="BM177" s="190" t="s">
        <v>2735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2736</v>
      </c>
      <c r="G178" s="204"/>
      <c r="H178" s="207">
        <v>23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5" customFormat="1" ht="11.25">
      <c r="B179" s="227"/>
      <c r="C179" s="228"/>
      <c r="D179" s="194" t="s">
        <v>193</v>
      </c>
      <c r="E179" s="229" t="s">
        <v>43</v>
      </c>
      <c r="F179" s="230" t="s">
        <v>436</v>
      </c>
      <c r="G179" s="228"/>
      <c r="H179" s="231">
        <v>23</v>
      </c>
      <c r="I179" s="232"/>
      <c r="J179" s="228"/>
      <c r="K179" s="228"/>
      <c r="L179" s="233"/>
      <c r="M179" s="234"/>
      <c r="N179" s="235"/>
      <c r="O179" s="235"/>
      <c r="P179" s="235"/>
      <c r="Q179" s="235"/>
      <c r="R179" s="235"/>
      <c r="S179" s="235"/>
      <c r="T179" s="236"/>
      <c r="AT179" s="237" t="s">
        <v>193</v>
      </c>
      <c r="AU179" s="237" t="s">
        <v>90</v>
      </c>
      <c r="AV179" s="15" t="s">
        <v>205</v>
      </c>
      <c r="AW179" s="15" t="s">
        <v>41</v>
      </c>
      <c r="AX179" s="15" t="s">
        <v>88</v>
      </c>
      <c r="AY179" s="237" t="s">
        <v>182</v>
      </c>
    </row>
    <row r="180" spans="1:65" s="2" customFormat="1" ht="24.2" customHeight="1">
      <c r="A180" s="35"/>
      <c r="B180" s="36"/>
      <c r="C180" s="179" t="s">
        <v>314</v>
      </c>
      <c r="D180" s="179" t="s">
        <v>187</v>
      </c>
      <c r="E180" s="180" t="s">
        <v>1343</v>
      </c>
      <c r="F180" s="181" t="s">
        <v>1344</v>
      </c>
      <c r="G180" s="182" t="s">
        <v>367</v>
      </c>
      <c r="H180" s="183">
        <v>23</v>
      </c>
      <c r="I180" s="184"/>
      <c r="J180" s="185">
        <f>ROUND(I180*H180,2)</f>
        <v>0</v>
      </c>
      <c r="K180" s="181" t="s">
        <v>191</v>
      </c>
      <c r="L180" s="40"/>
      <c r="M180" s="186" t="s">
        <v>43</v>
      </c>
      <c r="N180" s="187" t="s">
        <v>51</v>
      </c>
      <c r="O180" s="65"/>
      <c r="P180" s="188">
        <f>O180*H180</f>
        <v>0</v>
      </c>
      <c r="Q180" s="188">
        <v>0</v>
      </c>
      <c r="R180" s="188">
        <f>Q180*H180</f>
        <v>0</v>
      </c>
      <c r="S180" s="188">
        <v>0</v>
      </c>
      <c r="T180" s="189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90" t="s">
        <v>205</v>
      </c>
      <c r="AT180" s="190" t="s">
        <v>187</v>
      </c>
      <c r="AU180" s="190" t="s">
        <v>90</v>
      </c>
      <c r="AY180" s="17" t="s">
        <v>182</v>
      </c>
      <c r="BE180" s="191">
        <f>IF(N180="základní",J180,0)</f>
        <v>0</v>
      </c>
      <c r="BF180" s="191">
        <f>IF(N180="snížená",J180,0)</f>
        <v>0</v>
      </c>
      <c r="BG180" s="191">
        <f>IF(N180="zákl. přenesená",J180,0)</f>
        <v>0</v>
      </c>
      <c r="BH180" s="191">
        <f>IF(N180="sníž. přenesená",J180,0)</f>
        <v>0</v>
      </c>
      <c r="BI180" s="191">
        <f>IF(N180="nulová",J180,0)</f>
        <v>0</v>
      </c>
      <c r="BJ180" s="17" t="s">
        <v>88</v>
      </c>
      <c r="BK180" s="191">
        <f>ROUND(I180*H180,2)</f>
        <v>0</v>
      </c>
      <c r="BL180" s="17" t="s">
        <v>205</v>
      </c>
      <c r="BM180" s="190" t="s">
        <v>2737</v>
      </c>
    </row>
    <row r="181" spans="1:65" s="2" customFormat="1" ht="37.9" customHeight="1">
      <c r="A181" s="35"/>
      <c r="B181" s="36"/>
      <c r="C181" s="179" t="s">
        <v>318</v>
      </c>
      <c r="D181" s="179" t="s">
        <v>187</v>
      </c>
      <c r="E181" s="180" t="s">
        <v>2258</v>
      </c>
      <c r="F181" s="181" t="s">
        <v>2259</v>
      </c>
      <c r="G181" s="182" t="s">
        <v>367</v>
      </c>
      <c r="H181" s="183">
        <v>23</v>
      </c>
      <c r="I181" s="184"/>
      <c r="J181" s="185">
        <f>ROUND(I181*H181,2)</f>
        <v>0</v>
      </c>
      <c r="K181" s="181" t="s">
        <v>191</v>
      </c>
      <c r="L181" s="40"/>
      <c r="M181" s="186" t="s">
        <v>43</v>
      </c>
      <c r="N181" s="187" t="s">
        <v>51</v>
      </c>
      <c r="O181" s="65"/>
      <c r="P181" s="188">
        <f>O181*H181</f>
        <v>0</v>
      </c>
      <c r="Q181" s="188">
        <v>0</v>
      </c>
      <c r="R181" s="188">
        <f>Q181*H181</f>
        <v>0</v>
      </c>
      <c r="S181" s="188">
        <v>0</v>
      </c>
      <c r="T181" s="18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90" t="s">
        <v>205</v>
      </c>
      <c r="AT181" s="190" t="s">
        <v>187</v>
      </c>
      <c r="AU181" s="190" t="s">
        <v>90</v>
      </c>
      <c r="AY181" s="17" t="s">
        <v>182</v>
      </c>
      <c r="BE181" s="191">
        <f>IF(N181="základní",J181,0)</f>
        <v>0</v>
      </c>
      <c r="BF181" s="191">
        <f>IF(N181="snížená",J181,0)</f>
        <v>0</v>
      </c>
      <c r="BG181" s="191">
        <f>IF(N181="zákl. přenesená",J181,0)</f>
        <v>0</v>
      </c>
      <c r="BH181" s="191">
        <f>IF(N181="sníž. přenesená",J181,0)</f>
        <v>0</v>
      </c>
      <c r="BI181" s="191">
        <f>IF(N181="nulová",J181,0)</f>
        <v>0</v>
      </c>
      <c r="BJ181" s="17" t="s">
        <v>88</v>
      </c>
      <c r="BK181" s="191">
        <f>ROUND(I181*H181,2)</f>
        <v>0</v>
      </c>
      <c r="BL181" s="17" t="s">
        <v>205</v>
      </c>
      <c r="BM181" s="190" t="s">
        <v>2738</v>
      </c>
    </row>
    <row r="182" spans="1:65" s="13" customFormat="1" ht="11.25">
      <c r="B182" s="192"/>
      <c r="C182" s="193"/>
      <c r="D182" s="194" t="s">
        <v>193</v>
      </c>
      <c r="E182" s="195" t="s">
        <v>43</v>
      </c>
      <c r="F182" s="196" t="s">
        <v>1213</v>
      </c>
      <c r="G182" s="193"/>
      <c r="H182" s="195" t="s">
        <v>43</v>
      </c>
      <c r="I182" s="197"/>
      <c r="J182" s="193"/>
      <c r="K182" s="193"/>
      <c r="L182" s="198"/>
      <c r="M182" s="199"/>
      <c r="N182" s="200"/>
      <c r="O182" s="200"/>
      <c r="P182" s="200"/>
      <c r="Q182" s="200"/>
      <c r="R182" s="200"/>
      <c r="S182" s="200"/>
      <c r="T182" s="201"/>
      <c r="AT182" s="202" t="s">
        <v>193</v>
      </c>
      <c r="AU182" s="202" t="s">
        <v>90</v>
      </c>
      <c r="AV182" s="13" t="s">
        <v>88</v>
      </c>
      <c r="AW182" s="13" t="s">
        <v>41</v>
      </c>
      <c r="AX182" s="13" t="s">
        <v>80</v>
      </c>
      <c r="AY182" s="202" t="s">
        <v>182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1332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4" customFormat="1" ht="11.25">
      <c r="B184" s="203"/>
      <c r="C184" s="204"/>
      <c r="D184" s="194" t="s">
        <v>193</v>
      </c>
      <c r="E184" s="205" t="s">
        <v>43</v>
      </c>
      <c r="F184" s="206" t="s">
        <v>2692</v>
      </c>
      <c r="G184" s="204"/>
      <c r="H184" s="207">
        <v>18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193</v>
      </c>
      <c r="AU184" s="213" t="s">
        <v>90</v>
      </c>
      <c r="AV184" s="14" t="s">
        <v>90</v>
      </c>
      <c r="AW184" s="14" t="s">
        <v>41</v>
      </c>
      <c r="AX184" s="14" t="s">
        <v>80</v>
      </c>
      <c r="AY184" s="213" t="s">
        <v>182</v>
      </c>
    </row>
    <row r="185" spans="1:65" s="13" customFormat="1" ht="11.25">
      <c r="B185" s="192"/>
      <c r="C185" s="193"/>
      <c r="D185" s="194" t="s">
        <v>193</v>
      </c>
      <c r="E185" s="195" t="s">
        <v>43</v>
      </c>
      <c r="F185" s="196" t="s">
        <v>2411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1328</v>
      </c>
      <c r="G186" s="204"/>
      <c r="H186" s="207">
        <v>5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5" customFormat="1" ht="11.25">
      <c r="B187" s="227"/>
      <c r="C187" s="228"/>
      <c r="D187" s="194" t="s">
        <v>193</v>
      </c>
      <c r="E187" s="229" t="s">
        <v>43</v>
      </c>
      <c r="F187" s="230" t="s">
        <v>436</v>
      </c>
      <c r="G187" s="228"/>
      <c r="H187" s="231">
        <v>23</v>
      </c>
      <c r="I187" s="232"/>
      <c r="J187" s="228"/>
      <c r="K187" s="228"/>
      <c r="L187" s="233"/>
      <c r="M187" s="234"/>
      <c r="N187" s="235"/>
      <c r="O187" s="235"/>
      <c r="P187" s="235"/>
      <c r="Q187" s="235"/>
      <c r="R187" s="235"/>
      <c r="S187" s="235"/>
      <c r="T187" s="236"/>
      <c r="AT187" s="237" t="s">
        <v>193</v>
      </c>
      <c r="AU187" s="237" t="s">
        <v>90</v>
      </c>
      <c r="AV187" s="15" t="s">
        <v>205</v>
      </c>
      <c r="AW187" s="15" t="s">
        <v>41</v>
      </c>
      <c r="AX187" s="15" t="s">
        <v>88</v>
      </c>
      <c r="AY187" s="237" t="s">
        <v>182</v>
      </c>
    </row>
    <row r="188" spans="1:65" s="2" customFormat="1" ht="76.349999999999994" customHeight="1">
      <c r="A188" s="35"/>
      <c r="B188" s="36"/>
      <c r="C188" s="179" t="s">
        <v>322</v>
      </c>
      <c r="D188" s="179" t="s">
        <v>187</v>
      </c>
      <c r="E188" s="180" t="s">
        <v>1356</v>
      </c>
      <c r="F188" s="181" t="s">
        <v>1357</v>
      </c>
      <c r="G188" s="182" t="s">
        <v>367</v>
      </c>
      <c r="H188" s="183">
        <v>132</v>
      </c>
      <c r="I188" s="184"/>
      <c r="J188" s="185">
        <f>ROUND(I188*H188,2)</f>
        <v>0</v>
      </c>
      <c r="K188" s="181" t="s">
        <v>191</v>
      </c>
      <c r="L188" s="40"/>
      <c r="M188" s="186" t="s">
        <v>43</v>
      </c>
      <c r="N188" s="187" t="s">
        <v>51</v>
      </c>
      <c r="O188" s="65"/>
      <c r="P188" s="188">
        <f>O188*H188</f>
        <v>0</v>
      </c>
      <c r="Q188" s="188">
        <v>8.4250000000000005E-2</v>
      </c>
      <c r="R188" s="188">
        <f>Q188*H188</f>
        <v>11.121</v>
      </c>
      <c r="S188" s="188">
        <v>0</v>
      </c>
      <c r="T188" s="18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90" t="s">
        <v>205</v>
      </c>
      <c r="AT188" s="190" t="s">
        <v>187</v>
      </c>
      <c r="AU188" s="190" t="s">
        <v>90</v>
      </c>
      <c r="AY188" s="17" t="s">
        <v>182</v>
      </c>
      <c r="BE188" s="191">
        <f>IF(N188="základní",J188,0)</f>
        <v>0</v>
      </c>
      <c r="BF188" s="191">
        <f>IF(N188="snížená",J188,0)</f>
        <v>0</v>
      </c>
      <c r="BG188" s="191">
        <f>IF(N188="zákl. přenesená",J188,0)</f>
        <v>0</v>
      </c>
      <c r="BH188" s="191">
        <f>IF(N188="sníž. přenesená",J188,0)</f>
        <v>0</v>
      </c>
      <c r="BI188" s="191">
        <f>IF(N188="nulová",J188,0)</f>
        <v>0</v>
      </c>
      <c r="BJ188" s="17" t="s">
        <v>88</v>
      </c>
      <c r="BK188" s="191">
        <f>ROUND(I188*H188,2)</f>
        <v>0</v>
      </c>
      <c r="BL188" s="17" t="s">
        <v>205</v>
      </c>
      <c r="BM188" s="190" t="s">
        <v>2739</v>
      </c>
    </row>
    <row r="189" spans="1:65" s="13" customFormat="1" ht="11.25">
      <c r="B189" s="192"/>
      <c r="C189" s="193"/>
      <c r="D189" s="194" t="s">
        <v>193</v>
      </c>
      <c r="E189" s="195" t="s">
        <v>43</v>
      </c>
      <c r="F189" s="196" t="s">
        <v>1213</v>
      </c>
      <c r="G189" s="193"/>
      <c r="H189" s="195" t="s">
        <v>43</v>
      </c>
      <c r="I189" s="197"/>
      <c r="J189" s="193"/>
      <c r="K189" s="193"/>
      <c r="L189" s="198"/>
      <c r="M189" s="199"/>
      <c r="N189" s="200"/>
      <c r="O189" s="200"/>
      <c r="P189" s="200"/>
      <c r="Q189" s="200"/>
      <c r="R189" s="200"/>
      <c r="S189" s="200"/>
      <c r="T189" s="201"/>
      <c r="AT189" s="202" t="s">
        <v>193</v>
      </c>
      <c r="AU189" s="202" t="s">
        <v>90</v>
      </c>
      <c r="AV189" s="13" t="s">
        <v>88</v>
      </c>
      <c r="AW189" s="13" t="s">
        <v>41</v>
      </c>
      <c r="AX189" s="13" t="s">
        <v>80</v>
      </c>
      <c r="AY189" s="202" t="s">
        <v>182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2740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2409</v>
      </c>
      <c r="G191" s="204"/>
      <c r="H191" s="207">
        <v>62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2741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4" customFormat="1" ht="11.25">
      <c r="B193" s="203"/>
      <c r="C193" s="204"/>
      <c r="D193" s="194" t="s">
        <v>193</v>
      </c>
      <c r="E193" s="205" t="s">
        <v>43</v>
      </c>
      <c r="F193" s="206" t="s">
        <v>2742</v>
      </c>
      <c r="G193" s="204"/>
      <c r="H193" s="207">
        <v>36</v>
      </c>
      <c r="I193" s="208"/>
      <c r="J193" s="204"/>
      <c r="K193" s="204"/>
      <c r="L193" s="209"/>
      <c r="M193" s="210"/>
      <c r="N193" s="211"/>
      <c r="O193" s="211"/>
      <c r="P193" s="211"/>
      <c r="Q193" s="211"/>
      <c r="R193" s="211"/>
      <c r="S193" s="211"/>
      <c r="T193" s="212"/>
      <c r="AT193" s="213" t="s">
        <v>193</v>
      </c>
      <c r="AU193" s="213" t="s">
        <v>90</v>
      </c>
      <c r="AV193" s="14" t="s">
        <v>90</v>
      </c>
      <c r="AW193" s="14" t="s">
        <v>41</v>
      </c>
      <c r="AX193" s="14" t="s">
        <v>80</v>
      </c>
      <c r="AY193" s="213" t="s">
        <v>182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2743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90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4" customFormat="1" ht="11.25">
      <c r="B195" s="203"/>
      <c r="C195" s="204"/>
      <c r="D195" s="194" t="s">
        <v>193</v>
      </c>
      <c r="E195" s="205" t="s">
        <v>43</v>
      </c>
      <c r="F195" s="206" t="s">
        <v>2744</v>
      </c>
      <c r="G195" s="204"/>
      <c r="H195" s="207">
        <v>16</v>
      </c>
      <c r="I195" s="208"/>
      <c r="J195" s="204"/>
      <c r="K195" s="204"/>
      <c r="L195" s="209"/>
      <c r="M195" s="210"/>
      <c r="N195" s="211"/>
      <c r="O195" s="211"/>
      <c r="P195" s="211"/>
      <c r="Q195" s="211"/>
      <c r="R195" s="211"/>
      <c r="S195" s="211"/>
      <c r="T195" s="212"/>
      <c r="AT195" s="213" t="s">
        <v>193</v>
      </c>
      <c r="AU195" s="213" t="s">
        <v>90</v>
      </c>
      <c r="AV195" s="14" t="s">
        <v>90</v>
      </c>
      <c r="AW195" s="14" t="s">
        <v>41</v>
      </c>
      <c r="AX195" s="14" t="s">
        <v>80</v>
      </c>
      <c r="AY195" s="213" t="s">
        <v>182</v>
      </c>
    </row>
    <row r="196" spans="1:65" s="13" customFormat="1" ht="11.25">
      <c r="B196" s="192"/>
      <c r="C196" s="193"/>
      <c r="D196" s="194" t="s">
        <v>193</v>
      </c>
      <c r="E196" s="195" t="s">
        <v>43</v>
      </c>
      <c r="F196" s="196" t="s">
        <v>2327</v>
      </c>
      <c r="G196" s="193"/>
      <c r="H196" s="195" t="s">
        <v>43</v>
      </c>
      <c r="I196" s="197"/>
      <c r="J196" s="193"/>
      <c r="K196" s="193"/>
      <c r="L196" s="198"/>
      <c r="M196" s="199"/>
      <c r="N196" s="200"/>
      <c r="O196" s="200"/>
      <c r="P196" s="200"/>
      <c r="Q196" s="200"/>
      <c r="R196" s="200"/>
      <c r="S196" s="200"/>
      <c r="T196" s="201"/>
      <c r="AT196" s="202" t="s">
        <v>193</v>
      </c>
      <c r="AU196" s="202" t="s">
        <v>90</v>
      </c>
      <c r="AV196" s="13" t="s">
        <v>88</v>
      </c>
      <c r="AW196" s="13" t="s">
        <v>41</v>
      </c>
      <c r="AX196" s="13" t="s">
        <v>80</v>
      </c>
      <c r="AY196" s="202" t="s">
        <v>182</v>
      </c>
    </row>
    <row r="197" spans="1:65" s="14" customFormat="1" ht="11.25">
      <c r="B197" s="203"/>
      <c r="C197" s="204"/>
      <c r="D197" s="194" t="s">
        <v>193</v>
      </c>
      <c r="E197" s="205" t="s">
        <v>43</v>
      </c>
      <c r="F197" s="206" t="s">
        <v>2692</v>
      </c>
      <c r="G197" s="204"/>
      <c r="H197" s="207">
        <v>18</v>
      </c>
      <c r="I197" s="208"/>
      <c r="J197" s="204"/>
      <c r="K197" s="204"/>
      <c r="L197" s="209"/>
      <c r="M197" s="210"/>
      <c r="N197" s="211"/>
      <c r="O197" s="211"/>
      <c r="P197" s="211"/>
      <c r="Q197" s="211"/>
      <c r="R197" s="211"/>
      <c r="S197" s="211"/>
      <c r="T197" s="212"/>
      <c r="AT197" s="213" t="s">
        <v>193</v>
      </c>
      <c r="AU197" s="213" t="s">
        <v>90</v>
      </c>
      <c r="AV197" s="14" t="s">
        <v>90</v>
      </c>
      <c r="AW197" s="14" t="s">
        <v>41</v>
      </c>
      <c r="AX197" s="14" t="s">
        <v>80</v>
      </c>
      <c r="AY197" s="213" t="s">
        <v>182</v>
      </c>
    </row>
    <row r="198" spans="1:65" s="15" customFormat="1" ht="11.25">
      <c r="B198" s="227"/>
      <c r="C198" s="228"/>
      <c r="D198" s="194" t="s">
        <v>193</v>
      </c>
      <c r="E198" s="229" t="s">
        <v>43</v>
      </c>
      <c r="F198" s="230" t="s">
        <v>436</v>
      </c>
      <c r="G198" s="228"/>
      <c r="H198" s="231">
        <v>132</v>
      </c>
      <c r="I198" s="232"/>
      <c r="J198" s="228"/>
      <c r="K198" s="228"/>
      <c r="L198" s="233"/>
      <c r="M198" s="234"/>
      <c r="N198" s="235"/>
      <c r="O198" s="235"/>
      <c r="P198" s="235"/>
      <c r="Q198" s="235"/>
      <c r="R198" s="235"/>
      <c r="S198" s="235"/>
      <c r="T198" s="236"/>
      <c r="AT198" s="237" t="s">
        <v>193</v>
      </c>
      <c r="AU198" s="237" t="s">
        <v>90</v>
      </c>
      <c r="AV198" s="15" t="s">
        <v>205</v>
      </c>
      <c r="AW198" s="15" t="s">
        <v>41</v>
      </c>
      <c r="AX198" s="15" t="s">
        <v>88</v>
      </c>
      <c r="AY198" s="237" t="s">
        <v>182</v>
      </c>
    </row>
    <row r="199" spans="1:65" s="2" customFormat="1" ht="24.2" customHeight="1">
      <c r="A199" s="35"/>
      <c r="B199" s="36"/>
      <c r="C199" s="214" t="s">
        <v>326</v>
      </c>
      <c r="D199" s="214" t="s">
        <v>179</v>
      </c>
      <c r="E199" s="215" t="s">
        <v>1361</v>
      </c>
      <c r="F199" s="216" t="s">
        <v>1362</v>
      </c>
      <c r="G199" s="217" t="s">
        <v>367</v>
      </c>
      <c r="H199" s="218">
        <v>62.62</v>
      </c>
      <c r="I199" s="219"/>
      <c r="J199" s="220">
        <f>ROUND(I199*H199,2)</f>
        <v>0</v>
      </c>
      <c r="K199" s="216" t="s">
        <v>191</v>
      </c>
      <c r="L199" s="221"/>
      <c r="M199" s="222" t="s">
        <v>43</v>
      </c>
      <c r="N199" s="223" t="s">
        <v>51</v>
      </c>
      <c r="O199" s="65"/>
      <c r="P199" s="188">
        <f>O199*H199</f>
        <v>0</v>
      </c>
      <c r="Q199" s="188">
        <v>0.13100000000000001</v>
      </c>
      <c r="R199" s="188">
        <f>Q199*H199</f>
        <v>8.20322</v>
      </c>
      <c r="S199" s="188">
        <v>0</v>
      </c>
      <c r="T199" s="189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90" t="s">
        <v>225</v>
      </c>
      <c r="AT199" s="190" t="s">
        <v>179</v>
      </c>
      <c r="AU199" s="190" t="s">
        <v>90</v>
      </c>
      <c r="AY199" s="17" t="s">
        <v>182</v>
      </c>
      <c r="BE199" s="191">
        <f>IF(N199="základní",J199,0)</f>
        <v>0</v>
      </c>
      <c r="BF199" s="191">
        <f>IF(N199="snížená",J199,0)</f>
        <v>0</v>
      </c>
      <c r="BG199" s="191">
        <f>IF(N199="zákl. přenesená",J199,0)</f>
        <v>0</v>
      </c>
      <c r="BH199" s="191">
        <f>IF(N199="sníž. přenesená",J199,0)</f>
        <v>0</v>
      </c>
      <c r="BI199" s="191">
        <f>IF(N199="nulová",J199,0)</f>
        <v>0</v>
      </c>
      <c r="BJ199" s="17" t="s">
        <v>88</v>
      </c>
      <c r="BK199" s="191">
        <f>ROUND(I199*H199,2)</f>
        <v>0</v>
      </c>
      <c r="BL199" s="17" t="s">
        <v>205</v>
      </c>
      <c r="BM199" s="190" t="s">
        <v>2745</v>
      </c>
    </row>
    <row r="200" spans="1:65" s="13" customFormat="1" ht="11.25">
      <c r="B200" s="192"/>
      <c r="C200" s="193"/>
      <c r="D200" s="194" t="s">
        <v>193</v>
      </c>
      <c r="E200" s="195" t="s">
        <v>43</v>
      </c>
      <c r="F200" s="196" t="s">
        <v>2746</v>
      </c>
      <c r="G200" s="193"/>
      <c r="H200" s="195" t="s">
        <v>43</v>
      </c>
      <c r="I200" s="197"/>
      <c r="J200" s="193"/>
      <c r="K200" s="193"/>
      <c r="L200" s="198"/>
      <c r="M200" s="199"/>
      <c r="N200" s="200"/>
      <c r="O200" s="200"/>
      <c r="P200" s="200"/>
      <c r="Q200" s="200"/>
      <c r="R200" s="200"/>
      <c r="S200" s="200"/>
      <c r="T200" s="201"/>
      <c r="AT200" s="202" t="s">
        <v>193</v>
      </c>
      <c r="AU200" s="202" t="s">
        <v>90</v>
      </c>
      <c r="AV200" s="13" t="s">
        <v>88</v>
      </c>
      <c r="AW200" s="13" t="s">
        <v>41</v>
      </c>
      <c r="AX200" s="13" t="s">
        <v>80</v>
      </c>
      <c r="AY200" s="202" t="s">
        <v>182</v>
      </c>
    </row>
    <row r="201" spans="1:65" s="14" customFormat="1" ht="11.25">
      <c r="B201" s="203"/>
      <c r="C201" s="204"/>
      <c r="D201" s="194" t="s">
        <v>193</v>
      </c>
      <c r="E201" s="205" t="s">
        <v>43</v>
      </c>
      <c r="F201" s="206" t="s">
        <v>2747</v>
      </c>
      <c r="G201" s="204"/>
      <c r="H201" s="207">
        <v>62.62</v>
      </c>
      <c r="I201" s="208"/>
      <c r="J201" s="204"/>
      <c r="K201" s="204"/>
      <c r="L201" s="209"/>
      <c r="M201" s="210"/>
      <c r="N201" s="211"/>
      <c r="O201" s="211"/>
      <c r="P201" s="211"/>
      <c r="Q201" s="211"/>
      <c r="R201" s="211"/>
      <c r="S201" s="211"/>
      <c r="T201" s="212"/>
      <c r="AT201" s="213" t="s">
        <v>193</v>
      </c>
      <c r="AU201" s="213" t="s">
        <v>90</v>
      </c>
      <c r="AV201" s="14" t="s">
        <v>90</v>
      </c>
      <c r="AW201" s="14" t="s">
        <v>41</v>
      </c>
      <c r="AX201" s="14" t="s">
        <v>80</v>
      </c>
      <c r="AY201" s="213" t="s">
        <v>182</v>
      </c>
    </row>
    <row r="202" spans="1:65" s="15" customFormat="1" ht="11.25">
      <c r="B202" s="227"/>
      <c r="C202" s="228"/>
      <c r="D202" s="194" t="s">
        <v>193</v>
      </c>
      <c r="E202" s="229" t="s">
        <v>43</v>
      </c>
      <c r="F202" s="230" t="s">
        <v>436</v>
      </c>
      <c r="G202" s="228"/>
      <c r="H202" s="231">
        <v>62.62</v>
      </c>
      <c r="I202" s="232"/>
      <c r="J202" s="228"/>
      <c r="K202" s="228"/>
      <c r="L202" s="233"/>
      <c r="M202" s="234"/>
      <c r="N202" s="235"/>
      <c r="O202" s="235"/>
      <c r="P202" s="235"/>
      <c r="Q202" s="235"/>
      <c r="R202" s="235"/>
      <c r="S202" s="235"/>
      <c r="T202" s="236"/>
      <c r="AT202" s="237" t="s">
        <v>193</v>
      </c>
      <c r="AU202" s="237" t="s">
        <v>90</v>
      </c>
      <c r="AV202" s="15" t="s">
        <v>205</v>
      </c>
      <c r="AW202" s="15" t="s">
        <v>41</v>
      </c>
      <c r="AX202" s="15" t="s">
        <v>88</v>
      </c>
      <c r="AY202" s="237" t="s">
        <v>182</v>
      </c>
    </row>
    <row r="203" spans="1:65" s="2" customFormat="1" ht="14.45" customHeight="1">
      <c r="A203" s="35"/>
      <c r="B203" s="36"/>
      <c r="C203" s="214" t="s">
        <v>330</v>
      </c>
      <c r="D203" s="214" t="s">
        <v>179</v>
      </c>
      <c r="E203" s="215" t="s">
        <v>2333</v>
      </c>
      <c r="F203" s="216" t="s">
        <v>2334</v>
      </c>
      <c r="G203" s="217" t="s">
        <v>367</v>
      </c>
      <c r="H203" s="218">
        <v>36.36</v>
      </c>
      <c r="I203" s="219"/>
      <c r="J203" s="220">
        <f>ROUND(I203*H203,2)</f>
        <v>0</v>
      </c>
      <c r="K203" s="216" t="s">
        <v>191</v>
      </c>
      <c r="L203" s="221"/>
      <c r="M203" s="222" t="s">
        <v>43</v>
      </c>
      <c r="N203" s="223" t="s">
        <v>51</v>
      </c>
      <c r="O203" s="65"/>
      <c r="P203" s="188">
        <f>O203*H203</f>
        <v>0</v>
      </c>
      <c r="Q203" s="188">
        <v>0.13100000000000001</v>
      </c>
      <c r="R203" s="188">
        <f>Q203*H203</f>
        <v>4.7631600000000001</v>
      </c>
      <c r="S203" s="188">
        <v>0</v>
      </c>
      <c r="T203" s="189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90" t="s">
        <v>225</v>
      </c>
      <c r="AT203" s="190" t="s">
        <v>179</v>
      </c>
      <c r="AU203" s="190" t="s">
        <v>90</v>
      </c>
      <c r="AY203" s="17" t="s">
        <v>182</v>
      </c>
      <c r="BE203" s="191">
        <f>IF(N203="základní",J203,0)</f>
        <v>0</v>
      </c>
      <c r="BF203" s="191">
        <f>IF(N203="snížená",J203,0)</f>
        <v>0</v>
      </c>
      <c r="BG203" s="191">
        <f>IF(N203="zákl. přenesená",J203,0)</f>
        <v>0</v>
      </c>
      <c r="BH203" s="191">
        <f>IF(N203="sníž. přenesená",J203,0)</f>
        <v>0</v>
      </c>
      <c r="BI203" s="191">
        <f>IF(N203="nulová",J203,0)</f>
        <v>0</v>
      </c>
      <c r="BJ203" s="17" t="s">
        <v>88</v>
      </c>
      <c r="BK203" s="191">
        <f>ROUND(I203*H203,2)</f>
        <v>0</v>
      </c>
      <c r="BL203" s="17" t="s">
        <v>205</v>
      </c>
      <c r="BM203" s="190" t="s">
        <v>2748</v>
      </c>
    </row>
    <row r="204" spans="1:65" s="13" customFormat="1" ht="11.25">
      <c r="B204" s="192"/>
      <c r="C204" s="193"/>
      <c r="D204" s="194" t="s">
        <v>193</v>
      </c>
      <c r="E204" s="195" t="s">
        <v>43</v>
      </c>
      <c r="F204" s="196" t="s">
        <v>2749</v>
      </c>
      <c r="G204" s="193"/>
      <c r="H204" s="195" t="s">
        <v>43</v>
      </c>
      <c r="I204" s="197"/>
      <c r="J204" s="193"/>
      <c r="K204" s="193"/>
      <c r="L204" s="198"/>
      <c r="M204" s="199"/>
      <c r="N204" s="200"/>
      <c r="O204" s="200"/>
      <c r="P204" s="200"/>
      <c r="Q204" s="200"/>
      <c r="R204" s="200"/>
      <c r="S204" s="200"/>
      <c r="T204" s="201"/>
      <c r="AT204" s="202" t="s">
        <v>193</v>
      </c>
      <c r="AU204" s="202" t="s">
        <v>90</v>
      </c>
      <c r="AV204" s="13" t="s">
        <v>88</v>
      </c>
      <c r="AW204" s="13" t="s">
        <v>41</v>
      </c>
      <c r="AX204" s="13" t="s">
        <v>80</v>
      </c>
      <c r="AY204" s="202" t="s">
        <v>182</v>
      </c>
    </row>
    <row r="205" spans="1:65" s="14" customFormat="1" ht="11.25">
      <c r="B205" s="203"/>
      <c r="C205" s="204"/>
      <c r="D205" s="194" t="s">
        <v>193</v>
      </c>
      <c r="E205" s="205" t="s">
        <v>43</v>
      </c>
      <c r="F205" s="206" t="s">
        <v>2750</v>
      </c>
      <c r="G205" s="204"/>
      <c r="H205" s="207">
        <v>36.36</v>
      </c>
      <c r="I205" s="208"/>
      <c r="J205" s="204"/>
      <c r="K205" s="204"/>
      <c r="L205" s="209"/>
      <c r="M205" s="210"/>
      <c r="N205" s="211"/>
      <c r="O205" s="211"/>
      <c r="P205" s="211"/>
      <c r="Q205" s="211"/>
      <c r="R205" s="211"/>
      <c r="S205" s="211"/>
      <c r="T205" s="212"/>
      <c r="AT205" s="213" t="s">
        <v>193</v>
      </c>
      <c r="AU205" s="213" t="s">
        <v>90</v>
      </c>
      <c r="AV205" s="14" t="s">
        <v>90</v>
      </c>
      <c r="AW205" s="14" t="s">
        <v>41</v>
      </c>
      <c r="AX205" s="14" t="s">
        <v>80</v>
      </c>
      <c r="AY205" s="213" t="s">
        <v>182</v>
      </c>
    </row>
    <row r="206" spans="1:65" s="15" customFormat="1" ht="11.25">
      <c r="B206" s="227"/>
      <c r="C206" s="228"/>
      <c r="D206" s="194" t="s">
        <v>193</v>
      </c>
      <c r="E206" s="229" t="s">
        <v>43</v>
      </c>
      <c r="F206" s="230" t="s">
        <v>436</v>
      </c>
      <c r="G206" s="228"/>
      <c r="H206" s="231">
        <v>36.36</v>
      </c>
      <c r="I206" s="232"/>
      <c r="J206" s="228"/>
      <c r="K206" s="228"/>
      <c r="L206" s="233"/>
      <c r="M206" s="234"/>
      <c r="N206" s="235"/>
      <c r="O206" s="235"/>
      <c r="P206" s="235"/>
      <c r="Q206" s="235"/>
      <c r="R206" s="235"/>
      <c r="S206" s="235"/>
      <c r="T206" s="236"/>
      <c r="AT206" s="237" t="s">
        <v>193</v>
      </c>
      <c r="AU206" s="237" t="s">
        <v>90</v>
      </c>
      <c r="AV206" s="15" t="s">
        <v>205</v>
      </c>
      <c r="AW206" s="15" t="s">
        <v>41</v>
      </c>
      <c r="AX206" s="15" t="s">
        <v>88</v>
      </c>
      <c r="AY206" s="237" t="s">
        <v>182</v>
      </c>
    </row>
    <row r="207" spans="1:65" s="2" customFormat="1" ht="14.45" customHeight="1">
      <c r="A207" s="35"/>
      <c r="B207" s="36"/>
      <c r="C207" s="214" t="s">
        <v>337</v>
      </c>
      <c r="D207" s="214" t="s">
        <v>179</v>
      </c>
      <c r="E207" s="215" t="s">
        <v>2751</v>
      </c>
      <c r="F207" s="216" t="s">
        <v>2752</v>
      </c>
      <c r="G207" s="217" t="s">
        <v>367</v>
      </c>
      <c r="H207" s="218">
        <v>16.16</v>
      </c>
      <c r="I207" s="219"/>
      <c r="J207" s="220">
        <f>ROUND(I207*H207,2)</f>
        <v>0</v>
      </c>
      <c r="K207" s="216" t="s">
        <v>191</v>
      </c>
      <c r="L207" s="221"/>
      <c r="M207" s="222" t="s">
        <v>43</v>
      </c>
      <c r="N207" s="223" t="s">
        <v>51</v>
      </c>
      <c r="O207" s="65"/>
      <c r="P207" s="188">
        <f>O207*H207</f>
        <v>0</v>
      </c>
      <c r="Q207" s="188">
        <v>0.113</v>
      </c>
      <c r="R207" s="188">
        <f>Q207*H207</f>
        <v>1.8260800000000001</v>
      </c>
      <c r="S207" s="188">
        <v>0</v>
      </c>
      <c r="T207" s="18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90" t="s">
        <v>225</v>
      </c>
      <c r="AT207" s="190" t="s">
        <v>179</v>
      </c>
      <c r="AU207" s="190" t="s">
        <v>90</v>
      </c>
      <c r="AY207" s="17" t="s">
        <v>182</v>
      </c>
      <c r="BE207" s="191">
        <f>IF(N207="základní",J207,0)</f>
        <v>0</v>
      </c>
      <c r="BF207" s="191">
        <f>IF(N207="snížená",J207,0)</f>
        <v>0</v>
      </c>
      <c r="BG207" s="191">
        <f>IF(N207="zákl. přenesená",J207,0)</f>
        <v>0</v>
      </c>
      <c r="BH207" s="191">
        <f>IF(N207="sníž. přenesená",J207,0)</f>
        <v>0</v>
      </c>
      <c r="BI207" s="191">
        <f>IF(N207="nulová",J207,0)</f>
        <v>0</v>
      </c>
      <c r="BJ207" s="17" t="s">
        <v>88</v>
      </c>
      <c r="BK207" s="191">
        <f>ROUND(I207*H207,2)</f>
        <v>0</v>
      </c>
      <c r="BL207" s="17" t="s">
        <v>205</v>
      </c>
      <c r="BM207" s="190" t="s">
        <v>2753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2754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2755</v>
      </c>
      <c r="G209" s="204"/>
      <c r="H209" s="207">
        <v>16.16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80</v>
      </c>
      <c r="AY209" s="213" t="s">
        <v>182</v>
      </c>
    </row>
    <row r="210" spans="1:65" s="15" customFormat="1" ht="11.25">
      <c r="B210" s="227"/>
      <c r="C210" s="228"/>
      <c r="D210" s="194" t="s">
        <v>193</v>
      </c>
      <c r="E210" s="229" t="s">
        <v>43</v>
      </c>
      <c r="F210" s="230" t="s">
        <v>436</v>
      </c>
      <c r="G210" s="228"/>
      <c r="H210" s="231">
        <v>16.16</v>
      </c>
      <c r="I210" s="232"/>
      <c r="J210" s="228"/>
      <c r="K210" s="228"/>
      <c r="L210" s="233"/>
      <c r="M210" s="234"/>
      <c r="N210" s="235"/>
      <c r="O210" s="235"/>
      <c r="P210" s="235"/>
      <c r="Q210" s="235"/>
      <c r="R210" s="235"/>
      <c r="S210" s="235"/>
      <c r="T210" s="236"/>
      <c r="AT210" s="237" t="s">
        <v>193</v>
      </c>
      <c r="AU210" s="237" t="s">
        <v>90</v>
      </c>
      <c r="AV210" s="15" t="s">
        <v>205</v>
      </c>
      <c r="AW210" s="15" t="s">
        <v>41</v>
      </c>
      <c r="AX210" s="15" t="s">
        <v>88</v>
      </c>
      <c r="AY210" s="237" t="s">
        <v>182</v>
      </c>
    </row>
    <row r="211" spans="1:65" s="2" customFormat="1" ht="76.349999999999994" customHeight="1">
      <c r="A211" s="35"/>
      <c r="B211" s="36"/>
      <c r="C211" s="179" t="s">
        <v>343</v>
      </c>
      <c r="D211" s="179" t="s">
        <v>187</v>
      </c>
      <c r="E211" s="180" t="s">
        <v>2340</v>
      </c>
      <c r="F211" s="181" t="s">
        <v>2341</v>
      </c>
      <c r="G211" s="182" t="s">
        <v>367</v>
      </c>
      <c r="H211" s="183">
        <v>315</v>
      </c>
      <c r="I211" s="184"/>
      <c r="J211" s="185">
        <f>ROUND(I211*H211,2)</f>
        <v>0</v>
      </c>
      <c r="K211" s="181" t="s">
        <v>191</v>
      </c>
      <c r="L211" s="40"/>
      <c r="M211" s="186" t="s">
        <v>43</v>
      </c>
      <c r="N211" s="187" t="s">
        <v>51</v>
      </c>
      <c r="O211" s="65"/>
      <c r="P211" s="188">
        <f>O211*H211</f>
        <v>0</v>
      </c>
      <c r="Q211" s="188">
        <v>0.10100000000000001</v>
      </c>
      <c r="R211" s="188">
        <f>Q211*H211</f>
        <v>31.815000000000001</v>
      </c>
      <c r="S211" s="188">
        <v>0</v>
      </c>
      <c r="T211" s="18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90" t="s">
        <v>205</v>
      </c>
      <c r="AT211" s="190" t="s">
        <v>187</v>
      </c>
      <c r="AU211" s="190" t="s">
        <v>90</v>
      </c>
      <c r="AY211" s="17" t="s">
        <v>182</v>
      </c>
      <c r="BE211" s="191">
        <f>IF(N211="základní",J211,0)</f>
        <v>0</v>
      </c>
      <c r="BF211" s="191">
        <f>IF(N211="snížená",J211,0)</f>
        <v>0</v>
      </c>
      <c r="BG211" s="191">
        <f>IF(N211="zákl. přenesená",J211,0)</f>
        <v>0</v>
      </c>
      <c r="BH211" s="191">
        <f>IF(N211="sníž. přenesená",J211,0)</f>
        <v>0</v>
      </c>
      <c r="BI211" s="191">
        <f>IF(N211="nulová",J211,0)</f>
        <v>0</v>
      </c>
      <c r="BJ211" s="17" t="s">
        <v>88</v>
      </c>
      <c r="BK211" s="191">
        <f>ROUND(I211*H211,2)</f>
        <v>0</v>
      </c>
      <c r="BL211" s="17" t="s">
        <v>205</v>
      </c>
      <c r="BM211" s="190" t="s">
        <v>2756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1213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3" customFormat="1" ht="11.25">
      <c r="B213" s="192"/>
      <c r="C213" s="193"/>
      <c r="D213" s="194" t="s">
        <v>193</v>
      </c>
      <c r="E213" s="195" t="s">
        <v>43</v>
      </c>
      <c r="F213" s="196" t="s">
        <v>2343</v>
      </c>
      <c r="G213" s="193"/>
      <c r="H213" s="195" t="s">
        <v>43</v>
      </c>
      <c r="I213" s="197"/>
      <c r="J213" s="193"/>
      <c r="K213" s="193"/>
      <c r="L213" s="198"/>
      <c r="M213" s="199"/>
      <c r="N213" s="200"/>
      <c r="O213" s="200"/>
      <c r="P213" s="200"/>
      <c r="Q213" s="200"/>
      <c r="R213" s="200"/>
      <c r="S213" s="200"/>
      <c r="T213" s="201"/>
      <c r="AT213" s="202" t="s">
        <v>193</v>
      </c>
      <c r="AU213" s="202" t="s">
        <v>90</v>
      </c>
      <c r="AV213" s="13" t="s">
        <v>88</v>
      </c>
      <c r="AW213" s="13" t="s">
        <v>41</v>
      </c>
      <c r="AX213" s="13" t="s">
        <v>80</v>
      </c>
      <c r="AY213" s="202" t="s">
        <v>182</v>
      </c>
    </row>
    <row r="214" spans="1:65" s="14" customFormat="1" ht="11.25">
      <c r="B214" s="203"/>
      <c r="C214" s="204"/>
      <c r="D214" s="194" t="s">
        <v>193</v>
      </c>
      <c r="E214" s="205" t="s">
        <v>43</v>
      </c>
      <c r="F214" s="206" t="s">
        <v>1411</v>
      </c>
      <c r="G214" s="204"/>
      <c r="H214" s="207">
        <v>10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193</v>
      </c>
      <c r="AU214" s="213" t="s">
        <v>90</v>
      </c>
      <c r="AV214" s="14" t="s">
        <v>90</v>
      </c>
      <c r="AW214" s="14" t="s">
        <v>41</v>
      </c>
      <c r="AX214" s="14" t="s">
        <v>80</v>
      </c>
      <c r="AY214" s="213" t="s">
        <v>182</v>
      </c>
    </row>
    <row r="215" spans="1:65" s="13" customFormat="1" ht="11.25">
      <c r="B215" s="192"/>
      <c r="C215" s="193"/>
      <c r="D215" s="194" t="s">
        <v>193</v>
      </c>
      <c r="E215" s="195" t="s">
        <v>43</v>
      </c>
      <c r="F215" s="196" t="s">
        <v>1355</v>
      </c>
      <c r="G215" s="193"/>
      <c r="H215" s="195" t="s">
        <v>43</v>
      </c>
      <c r="I215" s="197"/>
      <c r="J215" s="193"/>
      <c r="K215" s="193"/>
      <c r="L215" s="198"/>
      <c r="M215" s="199"/>
      <c r="N215" s="200"/>
      <c r="O215" s="200"/>
      <c r="P215" s="200"/>
      <c r="Q215" s="200"/>
      <c r="R215" s="200"/>
      <c r="S215" s="200"/>
      <c r="T215" s="201"/>
      <c r="AT215" s="202" t="s">
        <v>193</v>
      </c>
      <c r="AU215" s="202" t="s">
        <v>90</v>
      </c>
      <c r="AV215" s="13" t="s">
        <v>88</v>
      </c>
      <c r="AW215" s="13" t="s">
        <v>41</v>
      </c>
      <c r="AX215" s="13" t="s">
        <v>80</v>
      </c>
      <c r="AY215" s="202" t="s">
        <v>182</v>
      </c>
    </row>
    <row r="216" spans="1:65" s="14" customFormat="1" ht="11.25">
      <c r="B216" s="203"/>
      <c r="C216" s="204"/>
      <c r="D216" s="194" t="s">
        <v>193</v>
      </c>
      <c r="E216" s="205" t="s">
        <v>43</v>
      </c>
      <c r="F216" s="206" t="s">
        <v>2690</v>
      </c>
      <c r="G216" s="204"/>
      <c r="H216" s="207">
        <v>305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193</v>
      </c>
      <c r="AU216" s="213" t="s">
        <v>90</v>
      </c>
      <c r="AV216" s="14" t="s">
        <v>90</v>
      </c>
      <c r="AW216" s="14" t="s">
        <v>41</v>
      </c>
      <c r="AX216" s="14" t="s">
        <v>80</v>
      </c>
      <c r="AY216" s="213" t="s">
        <v>182</v>
      </c>
    </row>
    <row r="217" spans="1:65" s="15" customFormat="1" ht="11.25">
      <c r="B217" s="227"/>
      <c r="C217" s="228"/>
      <c r="D217" s="194" t="s">
        <v>193</v>
      </c>
      <c r="E217" s="229" t="s">
        <v>43</v>
      </c>
      <c r="F217" s="230" t="s">
        <v>436</v>
      </c>
      <c r="G217" s="228"/>
      <c r="H217" s="231">
        <v>315</v>
      </c>
      <c r="I217" s="232"/>
      <c r="J217" s="228"/>
      <c r="K217" s="228"/>
      <c r="L217" s="233"/>
      <c r="M217" s="234"/>
      <c r="N217" s="235"/>
      <c r="O217" s="235"/>
      <c r="P217" s="235"/>
      <c r="Q217" s="235"/>
      <c r="R217" s="235"/>
      <c r="S217" s="235"/>
      <c r="T217" s="236"/>
      <c r="AT217" s="237" t="s">
        <v>193</v>
      </c>
      <c r="AU217" s="237" t="s">
        <v>90</v>
      </c>
      <c r="AV217" s="15" t="s">
        <v>205</v>
      </c>
      <c r="AW217" s="15" t="s">
        <v>41</v>
      </c>
      <c r="AX217" s="15" t="s">
        <v>88</v>
      </c>
      <c r="AY217" s="237" t="s">
        <v>182</v>
      </c>
    </row>
    <row r="218" spans="1:65" s="2" customFormat="1" ht="14.45" customHeight="1">
      <c r="A218" s="35"/>
      <c r="B218" s="36"/>
      <c r="C218" s="214" t="s">
        <v>506</v>
      </c>
      <c r="D218" s="214" t="s">
        <v>179</v>
      </c>
      <c r="E218" s="215" t="s">
        <v>2345</v>
      </c>
      <c r="F218" s="216" t="s">
        <v>2346</v>
      </c>
      <c r="G218" s="217" t="s">
        <v>367</v>
      </c>
      <c r="H218" s="218">
        <v>10.1</v>
      </c>
      <c r="I218" s="219"/>
      <c r="J218" s="220">
        <f>ROUND(I218*H218,2)</f>
        <v>0</v>
      </c>
      <c r="K218" s="216" t="s">
        <v>198</v>
      </c>
      <c r="L218" s="221"/>
      <c r="M218" s="222" t="s">
        <v>43</v>
      </c>
      <c r="N218" s="223" t="s">
        <v>51</v>
      </c>
      <c r="O218" s="65"/>
      <c r="P218" s="188">
        <f>O218*H218</f>
        <v>0</v>
      </c>
      <c r="Q218" s="188">
        <v>0.108</v>
      </c>
      <c r="R218" s="188">
        <f>Q218*H218</f>
        <v>1.0908</v>
      </c>
      <c r="S218" s="188">
        <v>0</v>
      </c>
      <c r="T218" s="189">
        <f>S218*H218</f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90" t="s">
        <v>225</v>
      </c>
      <c r="AT218" s="190" t="s">
        <v>179</v>
      </c>
      <c r="AU218" s="190" t="s">
        <v>90</v>
      </c>
      <c r="AY218" s="17" t="s">
        <v>182</v>
      </c>
      <c r="BE218" s="191">
        <f>IF(N218="základní",J218,0)</f>
        <v>0</v>
      </c>
      <c r="BF218" s="191">
        <f>IF(N218="snížená",J218,0)</f>
        <v>0</v>
      </c>
      <c r="BG218" s="191">
        <f>IF(N218="zákl. přenesená",J218,0)</f>
        <v>0</v>
      </c>
      <c r="BH218" s="191">
        <f>IF(N218="sníž. přenesená",J218,0)</f>
        <v>0</v>
      </c>
      <c r="BI218" s="191">
        <f>IF(N218="nulová",J218,0)</f>
        <v>0</v>
      </c>
      <c r="BJ218" s="17" t="s">
        <v>88</v>
      </c>
      <c r="BK218" s="191">
        <f>ROUND(I218*H218,2)</f>
        <v>0</v>
      </c>
      <c r="BL218" s="17" t="s">
        <v>205</v>
      </c>
      <c r="BM218" s="190" t="s">
        <v>2757</v>
      </c>
    </row>
    <row r="219" spans="1:65" s="13" customFormat="1" ht="11.25">
      <c r="B219" s="192"/>
      <c r="C219" s="193"/>
      <c r="D219" s="194" t="s">
        <v>193</v>
      </c>
      <c r="E219" s="195" t="s">
        <v>43</v>
      </c>
      <c r="F219" s="196" t="s">
        <v>2758</v>
      </c>
      <c r="G219" s="193"/>
      <c r="H219" s="195" t="s">
        <v>43</v>
      </c>
      <c r="I219" s="197"/>
      <c r="J219" s="193"/>
      <c r="K219" s="193"/>
      <c r="L219" s="198"/>
      <c r="M219" s="199"/>
      <c r="N219" s="200"/>
      <c r="O219" s="200"/>
      <c r="P219" s="200"/>
      <c r="Q219" s="200"/>
      <c r="R219" s="200"/>
      <c r="S219" s="200"/>
      <c r="T219" s="201"/>
      <c r="AT219" s="202" t="s">
        <v>193</v>
      </c>
      <c r="AU219" s="202" t="s">
        <v>90</v>
      </c>
      <c r="AV219" s="13" t="s">
        <v>88</v>
      </c>
      <c r="AW219" s="13" t="s">
        <v>41</v>
      </c>
      <c r="AX219" s="13" t="s">
        <v>80</v>
      </c>
      <c r="AY219" s="202" t="s">
        <v>182</v>
      </c>
    </row>
    <row r="220" spans="1:65" s="14" customFormat="1" ht="11.25">
      <c r="B220" s="203"/>
      <c r="C220" s="204"/>
      <c r="D220" s="194" t="s">
        <v>193</v>
      </c>
      <c r="E220" s="205" t="s">
        <v>43</v>
      </c>
      <c r="F220" s="206" t="s">
        <v>2759</v>
      </c>
      <c r="G220" s="204"/>
      <c r="H220" s="207">
        <v>10.1</v>
      </c>
      <c r="I220" s="208"/>
      <c r="J220" s="204"/>
      <c r="K220" s="204"/>
      <c r="L220" s="209"/>
      <c r="M220" s="210"/>
      <c r="N220" s="211"/>
      <c r="O220" s="211"/>
      <c r="P220" s="211"/>
      <c r="Q220" s="211"/>
      <c r="R220" s="211"/>
      <c r="S220" s="211"/>
      <c r="T220" s="212"/>
      <c r="AT220" s="213" t="s">
        <v>193</v>
      </c>
      <c r="AU220" s="213" t="s">
        <v>90</v>
      </c>
      <c r="AV220" s="14" t="s">
        <v>90</v>
      </c>
      <c r="AW220" s="14" t="s">
        <v>41</v>
      </c>
      <c r="AX220" s="14" t="s">
        <v>80</v>
      </c>
      <c r="AY220" s="213" t="s">
        <v>182</v>
      </c>
    </row>
    <row r="221" spans="1:65" s="15" customFormat="1" ht="11.25">
      <c r="B221" s="227"/>
      <c r="C221" s="228"/>
      <c r="D221" s="194" t="s">
        <v>193</v>
      </c>
      <c r="E221" s="229" t="s">
        <v>43</v>
      </c>
      <c r="F221" s="230" t="s">
        <v>436</v>
      </c>
      <c r="G221" s="228"/>
      <c r="H221" s="231">
        <v>10.1</v>
      </c>
      <c r="I221" s="232"/>
      <c r="J221" s="228"/>
      <c r="K221" s="228"/>
      <c r="L221" s="233"/>
      <c r="M221" s="234"/>
      <c r="N221" s="235"/>
      <c r="O221" s="235"/>
      <c r="P221" s="235"/>
      <c r="Q221" s="235"/>
      <c r="R221" s="235"/>
      <c r="S221" s="235"/>
      <c r="T221" s="236"/>
      <c r="AT221" s="237" t="s">
        <v>193</v>
      </c>
      <c r="AU221" s="237" t="s">
        <v>90</v>
      </c>
      <c r="AV221" s="15" t="s">
        <v>205</v>
      </c>
      <c r="AW221" s="15" t="s">
        <v>41</v>
      </c>
      <c r="AX221" s="15" t="s">
        <v>88</v>
      </c>
      <c r="AY221" s="237" t="s">
        <v>182</v>
      </c>
    </row>
    <row r="222" spans="1:65" s="12" customFormat="1" ht="22.9" customHeight="1">
      <c r="B222" s="163"/>
      <c r="C222" s="164"/>
      <c r="D222" s="165" t="s">
        <v>79</v>
      </c>
      <c r="E222" s="177" t="s">
        <v>230</v>
      </c>
      <c r="F222" s="177" t="s">
        <v>452</v>
      </c>
      <c r="G222" s="164"/>
      <c r="H222" s="164"/>
      <c r="I222" s="167"/>
      <c r="J222" s="178">
        <f>BK222</f>
        <v>0</v>
      </c>
      <c r="K222" s="164"/>
      <c r="L222" s="169"/>
      <c r="M222" s="170"/>
      <c r="N222" s="171"/>
      <c r="O222" s="171"/>
      <c r="P222" s="172">
        <f>SUM(P223:P293)</f>
        <v>0</v>
      </c>
      <c r="Q222" s="171"/>
      <c r="R222" s="172">
        <f>SUM(R223:R293)</f>
        <v>16.855330000000002</v>
      </c>
      <c r="S222" s="171"/>
      <c r="T222" s="173">
        <f>SUM(T223:T293)</f>
        <v>0.18</v>
      </c>
      <c r="AR222" s="174" t="s">
        <v>88</v>
      </c>
      <c r="AT222" s="175" t="s">
        <v>79</v>
      </c>
      <c r="AU222" s="175" t="s">
        <v>88</v>
      </c>
      <c r="AY222" s="174" t="s">
        <v>182</v>
      </c>
      <c r="BK222" s="176">
        <f>SUM(BK223:BK293)</f>
        <v>0</v>
      </c>
    </row>
    <row r="223" spans="1:65" s="2" customFormat="1" ht="24.2" customHeight="1">
      <c r="A223" s="35"/>
      <c r="B223" s="36"/>
      <c r="C223" s="179" t="s">
        <v>510</v>
      </c>
      <c r="D223" s="179" t="s">
        <v>187</v>
      </c>
      <c r="E223" s="180" t="s">
        <v>489</v>
      </c>
      <c r="F223" s="181" t="s">
        <v>490</v>
      </c>
      <c r="G223" s="182" t="s">
        <v>190</v>
      </c>
      <c r="H223" s="183">
        <v>5</v>
      </c>
      <c r="I223" s="184"/>
      <c r="J223" s="185">
        <f>ROUND(I223*H223,2)</f>
        <v>0</v>
      </c>
      <c r="K223" s="181" t="s">
        <v>191</v>
      </c>
      <c r="L223" s="40"/>
      <c r="M223" s="186" t="s">
        <v>43</v>
      </c>
      <c r="N223" s="187" t="s">
        <v>51</v>
      </c>
      <c r="O223" s="65"/>
      <c r="P223" s="188">
        <f>O223*H223</f>
        <v>0</v>
      </c>
      <c r="Q223" s="188">
        <v>6.9999999999999999E-4</v>
      </c>
      <c r="R223" s="188">
        <f>Q223*H223</f>
        <v>3.5000000000000001E-3</v>
      </c>
      <c r="S223" s="188">
        <v>0</v>
      </c>
      <c r="T223" s="189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90" t="s">
        <v>205</v>
      </c>
      <c r="AT223" s="190" t="s">
        <v>187</v>
      </c>
      <c r="AU223" s="190" t="s">
        <v>90</v>
      </c>
      <c r="AY223" s="17" t="s">
        <v>182</v>
      </c>
      <c r="BE223" s="191">
        <f>IF(N223="základní",J223,0)</f>
        <v>0</v>
      </c>
      <c r="BF223" s="191">
        <f>IF(N223="snížená",J223,0)</f>
        <v>0</v>
      </c>
      <c r="BG223" s="191">
        <f>IF(N223="zákl. přenesená",J223,0)</f>
        <v>0</v>
      </c>
      <c r="BH223" s="191">
        <f>IF(N223="sníž. přenesená",J223,0)</f>
        <v>0</v>
      </c>
      <c r="BI223" s="191">
        <f>IF(N223="nulová",J223,0)</f>
        <v>0</v>
      </c>
      <c r="BJ223" s="17" t="s">
        <v>88</v>
      </c>
      <c r="BK223" s="191">
        <f>ROUND(I223*H223,2)</f>
        <v>0</v>
      </c>
      <c r="BL223" s="17" t="s">
        <v>205</v>
      </c>
      <c r="BM223" s="190" t="s">
        <v>2760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2761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88</v>
      </c>
      <c r="G225" s="204"/>
      <c r="H225" s="207">
        <v>1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80</v>
      </c>
      <c r="AY225" s="213" t="s">
        <v>182</v>
      </c>
    </row>
    <row r="226" spans="1:65" s="13" customFormat="1" ht="11.25">
      <c r="B226" s="192"/>
      <c r="C226" s="193"/>
      <c r="D226" s="194" t="s">
        <v>193</v>
      </c>
      <c r="E226" s="195" t="s">
        <v>43</v>
      </c>
      <c r="F226" s="196" t="s">
        <v>2762</v>
      </c>
      <c r="G226" s="193"/>
      <c r="H226" s="195" t="s">
        <v>43</v>
      </c>
      <c r="I226" s="197"/>
      <c r="J226" s="193"/>
      <c r="K226" s="193"/>
      <c r="L226" s="198"/>
      <c r="M226" s="199"/>
      <c r="N226" s="200"/>
      <c r="O226" s="200"/>
      <c r="P226" s="200"/>
      <c r="Q226" s="200"/>
      <c r="R226" s="200"/>
      <c r="S226" s="200"/>
      <c r="T226" s="201"/>
      <c r="AT226" s="202" t="s">
        <v>193</v>
      </c>
      <c r="AU226" s="202" t="s">
        <v>90</v>
      </c>
      <c r="AV226" s="13" t="s">
        <v>88</v>
      </c>
      <c r="AW226" s="13" t="s">
        <v>41</v>
      </c>
      <c r="AX226" s="13" t="s">
        <v>80</v>
      </c>
      <c r="AY226" s="202" t="s">
        <v>182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205</v>
      </c>
      <c r="G227" s="204"/>
      <c r="H227" s="207">
        <v>4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5" customFormat="1" ht="11.25">
      <c r="B228" s="227"/>
      <c r="C228" s="228"/>
      <c r="D228" s="194" t="s">
        <v>193</v>
      </c>
      <c r="E228" s="229" t="s">
        <v>43</v>
      </c>
      <c r="F228" s="230" t="s">
        <v>436</v>
      </c>
      <c r="G228" s="228"/>
      <c r="H228" s="231">
        <v>5</v>
      </c>
      <c r="I228" s="232"/>
      <c r="J228" s="228"/>
      <c r="K228" s="228"/>
      <c r="L228" s="233"/>
      <c r="M228" s="234"/>
      <c r="N228" s="235"/>
      <c r="O228" s="235"/>
      <c r="P228" s="235"/>
      <c r="Q228" s="235"/>
      <c r="R228" s="235"/>
      <c r="S228" s="235"/>
      <c r="T228" s="236"/>
      <c r="AT228" s="237" t="s">
        <v>193</v>
      </c>
      <c r="AU228" s="237" t="s">
        <v>90</v>
      </c>
      <c r="AV228" s="15" t="s">
        <v>205</v>
      </c>
      <c r="AW228" s="15" t="s">
        <v>41</v>
      </c>
      <c r="AX228" s="15" t="s">
        <v>88</v>
      </c>
      <c r="AY228" s="237" t="s">
        <v>182</v>
      </c>
    </row>
    <row r="229" spans="1:65" s="2" customFormat="1" ht="14.45" customHeight="1">
      <c r="A229" s="35"/>
      <c r="B229" s="36"/>
      <c r="C229" s="214" t="s">
        <v>514</v>
      </c>
      <c r="D229" s="214" t="s">
        <v>179</v>
      </c>
      <c r="E229" s="215" t="s">
        <v>2763</v>
      </c>
      <c r="F229" s="216" t="s">
        <v>2764</v>
      </c>
      <c r="G229" s="217" t="s">
        <v>190</v>
      </c>
      <c r="H229" s="218">
        <v>1</v>
      </c>
      <c r="I229" s="219"/>
      <c r="J229" s="220">
        <f>ROUND(I229*H229,2)</f>
        <v>0</v>
      </c>
      <c r="K229" s="216" t="s">
        <v>191</v>
      </c>
      <c r="L229" s="221"/>
      <c r="M229" s="222" t="s">
        <v>43</v>
      </c>
      <c r="N229" s="223" t="s">
        <v>51</v>
      </c>
      <c r="O229" s="65"/>
      <c r="P229" s="188">
        <f>O229*H229</f>
        <v>0</v>
      </c>
      <c r="Q229" s="188">
        <v>0</v>
      </c>
      <c r="R229" s="188">
        <f>Q229*H229</f>
        <v>0</v>
      </c>
      <c r="S229" s="188">
        <v>0</v>
      </c>
      <c r="T229" s="189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90" t="s">
        <v>225</v>
      </c>
      <c r="AT229" s="190" t="s">
        <v>179</v>
      </c>
      <c r="AU229" s="190" t="s">
        <v>90</v>
      </c>
      <c r="AY229" s="17" t="s">
        <v>182</v>
      </c>
      <c r="BE229" s="191">
        <f>IF(N229="základní",J229,0)</f>
        <v>0</v>
      </c>
      <c r="BF229" s="191">
        <f>IF(N229="snížená",J229,0)</f>
        <v>0</v>
      </c>
      <c r="BG229" s="191">
        <f>IF(N229="zákl. přenesená",J229,0)</f>
        <v>0</v>
      </c>
      <c r="BH229" s="191">
        <f>IF(N229="sníž. přenesená",J229,0)</f>
        <v>0</v>
      </c>
      <c r="BI229" s="191">
        <f>IF(N229="nulová",J229,0)</f>
        <v>0</v>
      </c>
      <c r="BJ229" s="17" t="s">
        <v>88</v>
      </c>
      <c r="BK229" s="191">
        <f>ROUND(I229*H229,2)</f>
        <v>0</v>
      </c>
      <c r="BL229" s="17" t="s">
        <v>205</v>
      </c>
      <c r="BM229" s="190" t="s">
        <v>2765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2761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88</v>
      </c>
      <c r="G231" s="204"/>
      <c r="H231" s="207">
        <v>1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5" customFormat="1" ht="11.25">
      <c r="B232" s="227"/>
      <c r="C232" s="228"/>
      <c r="D232" s="194" t="s">
        <v>193</v>
      </c>
      <c r="E232" s="229" t="s">
        <v>43</v>
      </c>
      <c r="F232" s="230" t="s">
        <v>436</v>
      </c>
      <c r="G232" s="228"/>
      <c r="H232" s="231">
        <v>1</v>
      </c>
      <c r="I232" s="232"/>
      <c r="J232" s="228"/>
      <c r="K232" s="228"/>
      <c r="L232" s="233"/>
      <c r="M232" s="234"/>
      <c r="N232" s="235"/>
      <c r="O232" s="235"/>
      <c r="P232" s="235"/>
      <c r="Q232" s="235"/>
      <c r="R232" s="235"/>
      <c r="S232" s="235"/>
      <c r="T232" s="236"/>
      <c r="AT232" s="237" t="s">
        <v>193</v>
      </c>
      <c r="AU232" s="237" t="s">
        <v>90</v>
      </c>
      <c r="AV232" s="15" t="s">
        <v>205</v>
      </c>
      <c r="AW232" s="15" t="s">
        <v>41</v>
      </c>
      <c r="AX232" s="15" t="s">
        <v>88</v>
      </c>
      <c r="AY232" s="237" t="s">
        <v>182</v>
      </c>
    </row>
    <row r="233" spans="1:65" s="2" customFormat="1" ht="24.2" customHeight="1">
      <c r="A233" s="35"/>
      <c r="B233" s="36"/>
      <c r="C233" s="179" t="s">
        <v>528</v>
      </c>
      <c r="D233" s="179" t="s">
        <v>187</v>
      </c>
      <c r="E233" s="180" t="s">
        <v>1388</v>
      </c>
      <c r="F233" s="181" t="s">
        <v>1389</v>
      </c>
      <c r="G233" s="182" t="s">
        <v>190</v>
      </c>
      <c r="H233" s="183">
        <v>3</v>
      </c>
      <c r="I233" s="184"/>
      <c r="J233" s="185">
        <f t="shared" ref="J233:J240" si="0">ROUND(I233*H233,2)</f>
        <v>0</v>
      </c>
      <c r="K233" s="181" t="s">
        <v>191</v>
      </c>
      <c r="L233" s="40"/>
      <c r="M233" s="186" t="s">
        <v>43</v>
      </c>
      <c r="N233" s="187" t="s">
        <v>51</v>
      </c>
      <c r="O233" s="65"/>
      <c r="P233" s="188">
        <f t="shared" ref="P233:P240" si="1">O233*H233</f>
        <v>0</v>
      </c>
      <c r="Q233" s="188">
        <v>0.11241</v>
      </c>
      <c r="R233" s="188">
        <f t="shared" ref="R233:R240" si="2">Q233*H233</f>
        <v>0.33722999999999997</v>
      </c>
      <c r="S233" s="188">
        <v>0</v>
      </c>
      <c r="T233" s="189">
        <f t="shared" ref="T233:T240" si="3"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90" t="s">
        <v>205</v>
      </c>
      <c r="AT233" s="190" t="s">
        <v>187</v>
      </c>
      <c r="AU233" s="190" t="s">
        <v>90</v>
      </c>
      <c r="AY233" s="17" t="s">
        <v>182</v>
      </c>
      <c r="BE233" s="191">
        <f t="shared" ref="BE233:BE240" si="4">IF(N233="základní",J233,0)</f>
        <v>0</v>
      </c>
      <c r="BF233" s="191">
        <f t="shared" ref="BF233:BF240" si="5">IF(N233="snížená",J233,0)</f>
        <v>0</v>
      </c>
      <c r="BG233" s="191">
        <f t="shared" ref="BG233:BG240" si="6">IF(N233="zákl. přenesená",J233,0)</f>
        <v>0</v>
      </c>
      <c r="BH233" s="191">
        <f t="shared" ref="BH233:BH240" si="7">IF(N233="sníž. přenesená",J233,0)</f>
        <v>0</v>
      </c>
      <c r="BI233" s="191">
        <f t="shared" ref="BI233:BI240" si="8">IF(N233="nulová",J233,0)</f>
        <v>0</v>
      </c>
      <c r="BJ233" s="17" t="s">
        <v>88</v>
      </c>
      <c r="BK233" s="191">
        <f t="shared" ref="BK233:BK240" si="9">ROUND(I233*H233,2)</f>
        <v>0</v>
      </c>
      <c r="BL233" s="17" t="s">
        <v>205</v>
      </c>
      <c r="BM233" s="190" t="s">
        <v>2766</v>
      </c>
    </row>
    <row r="234" spans="1:65" s="2" customFormat="1" ht="14.45" customHeight="1">
      <c r="A234" s="35"/>
      <c r="B234" s="36"/>
      <c r="C234" s="214" t="s">
        <v>537</v>
      </c>
      <c r="D234" s="214" t="s">
        <v>179</v>
      </c>
      <c r="E234" s="215" t="s">
        <v>1391</v>
      </c>
      <c r="F234" s="216" t="s">
        <v>1392</v>
      </c>
      <c r="G234" s="217" t="s">
        <v>190</v>
      </c>
      <c r="H234" s="218">
        <v>3</v>
      </c>
      <c r="I234" s="219"/>
      <c r="J234" s="220">
        <f t="shared" si="0"/>
        <v>0</v>
      </c>
      <c r="K234" s="216" t="s">
        <v>191</v>
      </c>
      <c r="L234" s="221"/>
      <c r="M234" s="222" t="s">
        <v>43</v>
      </c>
      <c r="N234" s="223" t="s">
        <v>51</v>
      </c>
      <c r="O234" s="65"/>
      <c r="P234" s="188">
        <f t="shared" si="1"/>
        <v>0</v>
      </c>
      <c r="Q234" s="188">
        <v>0</v>
      </c>
      <c r="R234" s="188">
        <f t="shared" si="2"/>
        <v>0</v>
      </c>
      <c r="S234" s="188">
        <v>0</v>
      </c>
      <c r="T234" s="189">
        <f t="shared" si="3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90" t="s">
        <v>225</v>
      </c>
      <c r="AT234" s="190" t="s">
        <v>179</v>
      </c>
      <c r="AU234" s="190" t="s">
        <v>90</v>
      </c>
      <c r="AY234" s="17" t="s">
        <v>182</v>
      </c>
      <c r="BE234" s="191">
        <f t="shared" si="4"/>
        <v>0</v>
      </c>
      <c r="BF234" s="191">
        <f t="shared" si="5"/>
        <v>0</v>
      </c>
      <c r="BG234" s="191">
        <f t="shared" si="6"/>
        <v>0</v>
      </c>
      <c r="BH234" s="191">
        <f t="shared" si="7"/>
        <v>0</v>
      </c>
      <c r="BI234" s="191">
        <f t="shared" si="8"/>
        <v>0</v>
      </c>
      <c r="BJ234" s="17" t="s">
        <v>88</v>
      </c>
      <c r="BK234" s="191">
        <f t="shared" si="9"/>
        <v>0</v>
      </c>
      <c r="BL234" s="17" t="s">
        <v>205</v>
      </c>
      <c r="BM234" s="190" t="s">
        <v>2767</v>
      </c>
    </row>
    <row r="235" spans="1:65" s="2" customFormat="1" ht="14.45" customHeight="1">
      <c r="A235" s="35"/>
      <c r="B235" s="36"/>
      <c r="C235" s="214" t="s">
        <v>544</v>
      </c>
      <c r="D235" s="214" t="s">
        <v>179</v>
      </c>
      <c r="E235" s="215" t="s">
        <v>1394</v>
      </c>
      <c r="F235" s="216" t="s">
        <v>1395</v>
      </c>
      <c r="G235" s="217" t="s">
        <v>190</v>
      </c>
      <c r="H235" s="218">
        <v>3</v>
      </c>
      <c r="I235" s="219"/>
      <c r="J235" s="220">
        <f t="shared" si="0"/>
        <v>0</v>
      </c>
      <c r="K235" s="216" t="s">
        <v>191</v>
      </c>
      <c r="L235" s="221"/>
      <c r="M235" s="222" t="s">
        <v>43</v>
      </c>
      <c r="N235" s="223" t="s">
        <v>51</v>
      </c>
      <c r="O235" s="65"/>
      <c r="P235" s="188">
        <f t="shared" si="1"/>
        <v>0</v>
      </c>
      <c r="Q235" s="188">
        <v>0</v>
      </c>
      <c r="R235" s="188">
        <f t="shared" si="2"/>
        <v>0</v>
      </c>
      <c r="S235" s="188">
        <v>0</v>
      </c>
      <c r="T235" s="189">
        <f t="shared" si="3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90" t="s">
        <v>225</v>
      </c>
      <c r="AT235" s="190" t="s">
        <v>179</v>
      </c>
      <c r="AU235" s="190" t="s">
        <v>90</v>
      </c>
      <c r="AY235" s="17" t="s">
        <v>182</v>
      </c>
      <c r="BE235" s="191">
        <f t="shared" si="4"/>
        <v>0</v>
      </c>
      <c r="BF235" s="191">
        <f t="shared" si="5"/>
        <v>0</v>
      </c>
      <c r="BG235" s="191">
        <f t="shared" si="6"/>
        <v>0</v>
      </c>
      <c r="BH235" s="191">
        <f t="shared" si="7"/>
        <v>0</v>
      </c>
      <c r="BI235" s="191">
        <f t="shared" si="8"/>
        <v>0</v>
      </c>
      <c r="BJ235" s="17" t="s">
        <v>88</v>
      </c>
      <c r="BK235" s="191">
        <f t="shared" si="9"/>
        <v>0</v>
      </c>
      <c r="BL235" s="17" t="s">
        <v>205</v>
      </c>
      <c r="BM235" s="190" t="s">
        <v>2768</v>
      </c>
    </row>
    <row r="236" spans="1:65" s="2" customFormat="1" ht="14.45" customHeight="1">
      <c r="A236" s="35"/>
      <c r="B236" s="36"/>
      <c r="C236" s="214" t="s">
        <v>550</v>
      </c>
      <c r="D236" s="214" t="s">
        <v>179</v>
      </c>
      <c r="E236" s="215" t="s">
        <v>1397</v>
      </c>
      <c r="F236" s="216" t="s">
        <v>1398</v>
      </c>
      <c r="G236" s="217" t="s">
        <v>190</v>
      </c>
      <c r="H236" s="218">
        <v>3</v>
      </c>
      <c r="I236" s="219"/>
      <c r="J236" s="220">
        <f t="shared" si="0"/>
        <v>0</v>
      </c>
      <c r="K236" s="216" t="s">
        <v>191</v>
      </c>
      <c r="L236" s="221"/>
      <c r="M236" s="222" t="s">
        <v>43</v>
      </c>
      <c r="N236" s="223" t="s">
        <v>51</v>
      </c>
      <c r="O236" s="65"/>
      <c r="P236" s="188">
        <f t="shared" si="1"/>
        <v>0</v>
      </c>
      <c r="Q236" s="188">
        <v>0</v>
      </c>
      <c r="R236" s="188">
        <f t="shared" si="2"/>
        <v>0</v>
      </c>
      <c r="S236" s="188">
        <v>0</v>
      </c>
      <c r="T236" s="189">
        <f t="shared" si="3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90" t="s">
        <v>225</v>
      </c>
      <c r="AT236" s="190" t="s">
        <v>179</v>
      </c>
      <c r="AU236" s="190" t="s">
        <v>90</v>
      </c>
      <c r="AY236" s="17" t="s">
        <v>182</v>
      </c>
      <c r="BE236" s="191">
        <f t="shared" si="4"/>
        <v>0</v>
      </c>
      <c r="BF236" s="191">
        <f t="shared" si="5"/>
        <v>0</v>
      </c>
      <c r="BG236" s="191">
        <f t="shared" si="6"/>
        <v>0</v>
      </c>
      <c r="BH236" s="191">
        <f t="shared" si="7"/>
        <v>0</v>
      </c>
      <c r="BI236" s="191">
        <f t="shared" si="8"/>
        <v>0</v>
      </c>
      <c r="BJ236" s="17" t="s">
        <v>88</v>
      </c>
      <c r="BK236" s="191">
        <f t="shared" si="9"/>
        <v>0</v>
      </c>
      <c r="BL236" s="17" t="s">
        <v>205</v>
      </c>
      <c r="BM236" s="190" t="s">
        <v>2769</v>
      </c>
    </row>
    <row r="237" spans="1:65" s="2" customFormat="1" ht="14.45" customHeight="1">
      <c r="A237" s="35"/>
      <c r="B237" s="36"/>
      <c r="C237" s="214" t="s">
        <v>557</v>
      </c>
      <c r="D237" s="214" t="s">
        <v>179</v>
      </c>
      <c r="E237" s="215" t="s">
        <v>1400</v>
      </c>
      <c r="F237" s="216" t="s">
        <v>1401</v>
      </c>
      <c r="G237" s="217" t="s">
        <v>190</v>
      </c>
      <c r="H237" s="218">
        <v>3</v>
      </c>
      <c r="I237" s="219"/>
      <c r="J237" s="220">
        <f t="shared" si="0"/>
        <v>0</v>
      </c>
      <c r="K237" s="216" t="s">
        <v>191</v>
      </c>
      <c r="L237" s="221"/>
      <c r="M237" s="222" t="s">
        <v>43</v>
      </c>
      <c r="N237" s="223" t="s">
        <v>51</v>
      </c>
      <c r="O237" s="65"/>
      <c r="P237" s="188">
        <f t="shared" si="1"/>
        <v>0</v>
      </c>
      <c r="Q237" s="188">
        <v>0</v>
      </c>
      <c r="R237" s="188">
        <f t="shared" si="2"/>
        <v>0</v>
      </c>
      <c r="S237" s="188">
        <v>0</v>
      </c>
      <c r="T237" s="189">
        <f t="shared" si="3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90" t="s">
        <v>225</v>
      </c>
      <c r="AT237" s="190" t="s">
        <v>179</v>
      </c>
      <c r="AU237" s="190" t="s">
        <v>90</v>
      </c>
      <c r="AY237" s="17" t="s">
        <v>182</v>
      </c>
      <c r="BE237" s="191">
        <f t="shared" si="4"/>
        <v>0</v>
      </c>
      <c r="BF237" s="191">
        <f t="shared" si="5"/>
        <v>0</v>
      </c>
      <c r="BG237" s="191">
        <f t="shared" si="6"/>
        <v>0</v>
      </c>
      <c r="BH237" s="191">
        <f t="shared" si="7"/>
        <v>0</v>
      </c>
      <c r="BI237" s="191">
        <f t="shared" si="8"/>
        <v>0</v>
      </c>
      <c r="BJ237" s="17" t="s">
        <v>88</v>
      </c>
      <c r="BK237" s="191">
        <f t="shared" si="9"/>
        <v>0</v>
      </c>
      <c r="BL237" s="17" t="s">
        <v>205</v>
      </c>
      <c r="BM237" s="190" t="s">
        <v>2770</v>
      </c>
    </row>
    <row r="238" spans="1:65" s="2" customFormat="1" ht="14.45" customHeight="1">
      <c r="A238" s="35"/>
      <c r="B238" s="36"/>
      <c r="C238" s="214" t="s">
        <v>562</v>
      </c>
      <c r="D238" s="214" t="s">
        <v>179</v>
      </c>
      <c r="E238" s="215" t="s">
        <v>2771</v>
      </c>
      <c r="F238" s="216" t="s">
        <v>2772</v>
      </c>
      <c r="G238" s="217" t="s">
        <v>190</v>
      </c>
      <c r="H238" s="218">
        <v>10</v>
      </c>
      <c r="I238" s="219"/>
      <c r="J238" s="220">
        <f t="shared" si="0"/>
        <v>0</v>
      </c>
      <c r="K238" s="216" t="s">
        <v>191</v>
      </c>
      <c r="L238" s="221"/>
      <c r="M238" s="222" t="s">
        <v>43</v>
      </c>
      <c r="N238" s="223" t="s">
        <v>51</v>
      </c>
      <c r="O238" s="65"/>
      <c r="P238" s="188">
        <f t="shared" si="1"/>
        <v>0</v>
      </c>
      <c r="Q238" s="188">
        <v>0</v>
      </c>
      <c r="R238" s="188">
        <f t="shared" si="2"/>
        <v>0</v>
      </c>
      <c r="S238" s="188">
        <v>0</v>
      </c>
      <c r="T238" s="189">
        <f t="shared" si="3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90" t="s">
        <v>225</v>
      </c>
      <c r="AT238" s="190" t="s">
        <v>179</v>
      </c>
      <c r="AU238" s="190" t="s">
        <v>90</v>
      </c>
      <c r="AY238" s="17" t="s">
        <v>182</v>
      </c>
      <c r="BE238" s="191">
        <f t="shared" si="4"/>
        <v>0</v>
      </c>
      <c r="BF238" s="191">
        <f t="shared" si="5"/>
        <v>0</v>
      </c>
      <c r="BG238" s="191">
        <f t="shared" si="6"/>
        <v>0</v>
      </c>
      <c r="BH238" s="191">
        <f t="shared" si="7"/>
        <v>0</v>
      </c>
      <c r="BI238" s="191">
        <f t="shared" si="8"/>
        <v>0</v>
      </c>
      <c r="BJ238" s="17" t="s">
        <v>88</v>
      </c>
      <c r="BK238" s="191">
        <f t="shared" si="9"/>
        <v>0</v>
      </c>
      <c r="BL238" s="17" t="s">
        <v>205</v>
      </c>
      <c r="BM238" s="190" t="s">
        <v>2773</v>
      </c>
    </row>
    <row r="239" spans="1:65" s="2" customFormat="1" ht="14.45" customHeight="1">
      <c r="A239" s="35"/>
      <c r="B239" s="36"/>
      <c r="C239" s="214" t="s">
        <v>566</v>
      </c>
      <c r="D239" s="214" t="s">
        <v>179</v>
      </c>
      <c r="E239" s="215" t="s">
        <v>479</v>
      </c>
      <c r="F239" s="216" t="s">
        <v>480</v>
      </c>
      <c r="G239" s="217" t="s">
        <v>481</v>
      </c>
      <c r="H239" s="218">
        <v>2</v>
      </c>
      <c r="I239" s="219"/>
      <c r="J239" s="220">
        <f t="shared" si="0"/>
        <v>0</v>
      </c>
      <c r="K239" s="216" t="s">
        <v>191</v>
      </c>
      <c r="L239" s="221"/>
      <c r="M239" s="222" t="s">
        <v>43</v>
      </c>
      <c r="N239" s="223" t="s">
        <v>51</v>
      </c>
      <c r="O239" s="65"/>
      <c r="P239" s="188">
        <f t="shared" si="1"/>
        <v>0</v>
      </c>
      <c r="Q239" s="188">
        <v>0</v>
      </c>
      <c r="R239" s="188">
        <f t="shared" si="2"/>
        <v>0</v>
      </c>
      <c r="S239" s="188">
        <v>0</v>
      </c>
      <c r="T239" s="189">
        <f t="shared" si="3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225</v>
      </c>
      <c r="AT239" s="190" t="s">
        <v>179</v>
      </c>
      <c r="AU239" s="190" t="s">
        <v>90</v>
      </c>
      <c r="AY239" s="17" t="s">
        <v>182</v>
      </c>
      <c r="BE239" s="191">
        <f t="shared" si="4"/>
        <v>0</v>
      </c>
      <c r="BF239" s="191">
        <f t="shared" si="5"/>
        <v>0</v>
      </c>
      <c r="BG239" s="191">
        <f t="shared" si="6"/>
        <v>0</v>
      </c>
      <c r="BH239" s="191">
        <f t="shared" si="7"/>
        <v>0</v>
      </c>
      <c r="BI239" s="191">
        <f t="shared" si="8"/>
        <v>0</v>
      </c>
      <c r="BJ239" s="17" t="s">
        <v>88</v>
      </c>
      <c r="BK239" s="191">
        <f t="shared" si="9"/>
        <v>0</v>
      </c>
      <c r="BL239" s="17" t="s">
        <v>205</v>
      </c>
      <c r="BM239" s="190" t="s">
        <v>2774</v>
      </c>
    </row>
    <row r="240" spans="1:65" s="2" customFormat="1" ht="24.2" customHeight="1">
      <c r="A240" s="35"/>
      <c r="B240" s="36"/>
      <c r="C240" s="179" t="s">
        <v>572</v>
      </c>
      <c r="D240" s="179" t="s">
        <v>187</v>
      </c>
      <c r="E240" s="180" t="s">
        <v>1407</v>
      </c>
      <c r="F240" s="181" t="s">
        <v>1408</v>
      </c>
      <c r="G240" s="182" t="s">
        <v>367</v>
      </c>
      <c r="H240" s="183">
        <v>78</v>
      </c>
      <c r="I240" s="184"/>
      <c r="J240" s="185">
        <f t="shared" si="0"/>
        <v>0</v>
      </c>
      <c r="K240" s="181" t="s">
        <v>191</v>
      </c>
      <c r="L240" s="40"/>
      <c r="M240" s="186" t="s">
        <v>43</v>
      </c>
      <c r="N240" s="187" t="s">
        <v>51</v>
      </c>
      <c r="O240" s="65"/>
      <c r="P240" s="188">
        <f t="shared" si="1"/>
        <v>0</v>
      </c>
      <c r="Q240" s="188">
        <v>6.9999999999999994E-5</v>
      </c>
      <c r="R240" s="188">
        <f t="shared" si="2"/>
        <v>5.4599999999999996E-3</v>
      </c>
      <c r="S240" s="188">
        <v>0</v>
      </c>
      <c r="T240" s="189">
        <f t="shared" si="3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90" t="s">
        <v>205</v>
      </c>
      <c r="AT240" s="190" t="s">
        <v>187</v>
      </c>
      <c r="AU240" s="190" t="s">
        <v>90</v>
      </c>
      <c r="AY240" s="17" t="s">
        <v>182</v>
      </c>
      <c r="BE240" s="191">
        <f t="shared" si="4"/>
        <v>0</v>
      </c>
      <c r="BF240" s="191">
        <f t="shared" si="5"/>
        <v>0</v>
      </c>
      <c r="BG240" s="191">
        <f t="shared" si="6"/>
        <v>0</v>
      </c>
      <c r="BH240" s="191">
        <f t="shared" si="7"/>
        <v>0</v>
      </c>
      <c r="BI240" s="191">
        <f t="shared" si="8"/>
        <v>0</v>
      </c>
      <c r="BJ240" s="17" t="s">
        <v>88</v>
      </c>
      <c r="BK240" s="191">
        <f t="shared" si="9"/>
        <v>0</v>
      </c>
      <c r="BL240" s="17" t="s">
        <v>205</v>
      </c>
      <c r="BM240" s="190" t="s">
        <v>2775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2776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2777</v>
      </c>
      <c r="G242" s="204"/>
      <c r="H242" s="207">
        <v>78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80</v>
      </c>
      <c r="AY242" s="213" t="s">
        <v>182</v>
      </c>
    </row>
    <row r="243" spans="1:65" s="15" customFormat="1" ht="11.25">
      <c r="B243" s="227"/>
      <c r="C243" s="228"/>
      <c r="D243" s="194" t="s">
        <v>193</v>
      </c>
      <c r="E243" s="229" t="s">
        <v>43</v>
      </c>
      <c r="F243" s="230" t="s">
        <v>436</v>
      </c>
      <c r="G243" s="228"/>
      <c r="H243" s="231">
        <v>78</v>
      </c>
      <c r="I243" s="232"/>
      <c r="J243" s="228"/>
      <c r="K243" s="228"/>
      <c r="L243" s="233"/>
      <c r="M243" s="234"/>
      <c r="N243" s="235"/>
      <c r="O243" s="235"/>
      <c r="P243" s="235"/>
      <c r="Q243" s="235"/>
      <c r="R243" s="235"/>
      <c r="S243" s="235"/>
      <c r="T243" s="236"/>
      <c r="AT243" s="237" t="s">
        <v>193</v>
      </c>
      <c r="AU243" s="237" t="s">
        <v>90</v>
      </c>
      <c r="AV243" s="15" t="s">
        <v>205</v>
      </c>
      <c r="AW243" s="15" t="s">
        <v>41</v>
      </c>
      <c r="AX243" s="15" t="s">
        <v>88</v>
      </c>
      <c r="AY243" s="237" t="s">
        <v>182</v>
      </c>
    </row>
    <row r="244" spans="1:65" s="2" customFormat="1" ht="24.2" customHeight="1">
      <c r="A244" s="35"/>
      <c r="B244" s="36"/>
      <c r="C244" s="179" t="s">
        <v>574</v>
      </c>
      <c r="D244" s="179" t="s">
        <v>187</v>
      </c>
      <c r="E244" s="180" t="s">
        <v>1412</v>
      </c>
      <c r="F244" s="181" t="s">
        <v>1413</v>
      </c>
      <c r="G244" s="182" t="s">
        <v>481</v>
      </c>
      <c r="H244" s="183">
        <v>50</v>
      </c>
      <c r="I244" s="184"/>
      <c r="J244" s="185">
        <f>ROUND(I244*H244,2)</f>
        <v>0</v>
      </c>
      <c r="K244" s="181" t="s">
        <v>191</v>
      </c>
      <c r="L244" s="40"/>
      <c r="M244" s="186" t="s">
        <v>43</v>
      </c>
      <c r="N244" s="187" t="s">
        <v>51</v>
      </c>
      <c r="O244" s="65"/>
      <c r="P244" s="188">
        <f>O244*H244</f>
        <v>0</v>
      </c>
      <c r="Q244" s="188">
        <v>1.3999999999999999E-4</v>
      </c>
      <c r="R244" s="188">
        <f>Q244*H244</f>
        <v>6.9999999999999993E-3</v>
      </c>
      <c r="S244" s="188">
        <v>0</v>
      </c>
      <c r="T244" s="18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90" t="s">
        <v>205</v>
      </c>
      <c r="AT244" s="190" t="s">
        <v>187</v>
      </c>
      <c r="AU244" s="190" t="s">
        <v>90</v>
      </c>
      <c r="AY244" s="17" t="s">
        <v>182</v>
      </c>
      <c r="BE244" s="191">
        <f>IF(N244="základní",J244,0)</f>
        <v>0</v>
      </c>
      <c r="BF244" s="191">
        <f>IF(N244="snížená",J244,0)</f>
        <v>0</v>
      </c>
      <c r="BG244" s="191">
        <f>IF(N244="zákl. přenesená",J244,0)</f>
        <v>0</v>
      </c>
      <c r="BH244" s="191">
        <f>IF(N244="sníž. přenesená",J244,0)</f>
        <v>0</v>
      </c>
      <c r="BI244" s="191">
        <f>IF(N244="nulová",J244,0)</f>
        <v>0</v>
      </c>
      <c r="BJ244" s="17" t="s">
        <v>88</v>
      </c>
      <c r="BK244" s="191">
        <f>ROUND(I244*H244,2)</f>
        <v>0</v>
      </c>
      <c r="BL244" s="17" t="s">
        <v>205</v>
      </c>
      <c r="BM244" s="190" t="s">
        <v>2778</v>
      </c>
    </row>
    <row r="245" spans="1:65" s="13" customFormat="1" ht="11.25">
      <c r="B245" s="192"/>
      <c r="C245" s="193"/>
      <c r="D245" s="194" t="s">
        <v>193</v>
      </c>
      <c r="E245" s="195" t="s">
        <v>43</v>
      </c>
      <c r="F245" s="196" t="s">
        <v>1213</v>
      </c>
      <c r="G245" s="193"/>
      <c r="H245" s="195" t="s">
        <v>43</v>
      </c>
      <c r="I245" s="197"/>
      <c r="J245" s="193"/>
      <c r="K245" s="193"/>
      <c r="L245" s="198"/>
      <c r="M245" s="199"/>
      <c r="N245" s="200"/>
      <c r="O245" s="200"/>
      <c r="P245" s="200"/>
      <c r="Q245" s="200"/>
      <c r="R245" s="200"/>
      <c r="S245" s="200"/>
      <c r="T245" s="201"/>
      <c r="AT245" s="202" t="s">
        <v>193</v>
      </c>
      <c r="AU245" s="202" t="s">
        <v>90</v>
      </c>
      <c r="AV245" s="13" t="s">
        <v>88</v>
      </c>
      <c r="AW245" s="13" t="s">
        <v>41</v>
      </c>
      <c r="AX245" s="13" t="s">
        <v>80</v>
      </c>
      <c r="AY245" s="202" t="s">
        <v>182</v>
      </c>
    </row>
    <row r="246" spans="1:65" s="14" customFormat="1" ht="11.25">
      <c r="B246" s="203"/>
      <c r="C246" s="204"/>
      <c r="D246" s="194" t="s">
        <v>193</v>
      </c>
      <c r="E246" s="205" t="s">
        <v>43</v>
      </c>
      <c r="F246" s="206" t="s">
        <v>2779</v>
      </c>
      <c r="G246" s="204"/>
      <c r="H246" s="207">
        <v>50</v>
      </c>
      <c r="I246" s="208"/>
      <c r="J246" s="204"/>
      <c r="K246" s="204"/>
      <c r="L246" s="209"/>
      <c r="M246" s="210"/>
      <c r="N246" s="211"/>
      <c r="O246" s="211"/>
      <c r="P246" s="211"/>
      <c r="Q246" s="211"/>
      <c r="R246" s="211"/>
      <c r="S246" s="211"/>
      <c r="T246" s="212"/>
      <c r="AT246" s="213" t="s">
        <v>193</v>
      </c>
      <c r="AU246" s="213" t="s">
        <v>90</v>
      </c>
      <c r="AV246" s="14" t="s">
        <v>90</v>
      </c>
      <c r="AW246" s="14" t="s">
        <v>41</v>
      </c>
      <c r="AX246" s="14" t="s">
        <v>80</v>
      </c>
      <c r="AY246" s="213" t="s">
        <v>182</v>
      </c>
    </row>
    <row r="247" spans="1:65" s="15" customFormat="1" ht="11.25">
      <c r="B247" s="227"/>
      <c r="C247" s="228"/>
      <c r="D247" s="194" t="s">
        <v>193</v>
      </c>
      <c r="E247" s="229" t="s">
        <v>43</v>
      </c>
      <c r="F247" s="230" t="s">
        <v>436</v>
      </c>
      <c r="G247" s="228"/>
      <c r="H247" s="231">
        <v>50</v>
      </c>
      <c r="I247" s="232"/>
      <c r="J247" s="228"/>
      <c r="K247" s="228"/>
      <c r="L247" s="233"/>
      <c r="M247" s="234"/>
      <c r="N247" s="235"/>
      <c r="O247" s="235"/>
      <c r="P247" s="235"/>
      <c r="Q247" s="235"/>
      <c r="R247" s="235"/>
      <c r="S247" s="235"/>
      <c r="T247" s="236"/>
      <c r="AT247" s="237" t="s">
        <v>193</v>
      </c>
      <c r="AU247" s="237" t="s">
        <v>90</v>
      </c>
      <c r="AV247" s="15" t="s">
        <v>205</v>
      </c>
      <c r="AW247" s="15" t="s">
        <v>41</v>
      </c>
      <c r="AX247" s="15" t="s">
        <v>88</v>
      </c>
      <c r="AY247" s="237" t="s">
        <v>182</v>
      </c>
    </row>
    <row r="248" spans="1:65" s="2" customFormat="1" ht="37.9" customHeight="1">
      <c r="A248" s="35"/>
      <c r="B248" s="36"/>
      <c r="C248" s="179" t="s">
        <v>578</v>
      </c>
      <c r="D248" s="179" t="s">
        <v>187</v>
      </c>
      <c r="E248" s="180" t="s">
        <v>458</v>
      </c>
      <c r="F248" s="181" t="s">
        <v>459</v>
      </c>
      <c r="G248" s="182" t="s">
        <v>367</v>
      </c>
      <c r="H248" s="183">
        <v>78</v>
      </c>
      <c r="I248" s="184"/>
      <c r="J248" s="185">
        <f>ROUND(I248*H248,2)</f>
        <v>0</v>
      </c>
      <c r="K248" s="181" t="s">
        <v>191</v>
      </c>
      <c r="L248" s="40"/>
      <c r="M248" s="186" t="s">
        <v>43</v>
      </c>
      <c r="N248" s="187" t="s">
        <v>51</v>
      </c>
      <c r="O248" s="65"/>
      <c r="P248" s="188">
        <f>O248*H248</f>
        <v>0</v>
      </c>
      <c r="Q248" s="188">
        <v>1.0000000000000001E-5</v>
      </c>
      <c r="R248" s="188">
        <f>Q248*H248</f>
        <v>7.8000000000000009E-4</v>
      </c>
      <c r="S248" s="188">
        <v>0</v>
      </c>
      <c r="T248" s="189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90" t="s">
        <v>205</v>
      </c>
      <c r="AT248" s="190" t="s">
        <v>187</v>
      </c>
      <c r="AU248" s="190" t="s">
        <v>90</v>
      </c>
      <c r="AY248" s="17" t="s">
        <v>182</v>
      </c>
      <c r="BE248" s="191">
        <f>IF(N248="základní",J248,0)</f>
        <v>0</v>
      </c>
      <c r="BF248" s="191">
        <f>IF(N248="snížená",J248,0)</f>
        <v>0</v>
      </c>
      <c r="BG248" s="191">
        <f>IF(N248="zákl. přenesená",J248,0)</f>
        <v>0</v>
      </c>
      <c r="BH248" s="191">
        <f>IF(N248="sníž. přenesená",J248,0)</f>
        <v>0</v>
      </c>
      <c r="BI248" s="191">
        <f>IF(N248="nulová",J248,0)</f>
        <v>0</v>
      </c>
      <c r="BJ248" s="17" t="s">
        <v>88</v>
      </c>
      <c r="BK248" s="191">
        <f>ROUND(I248*H248,2)</f>
        <v>0</v>
      </c>
      <c r="BL248" s="17" t="s">
        <v>205</v>
      </c>
      <c r="BM248" s="190" t="s">
        <v>2780</v>
      </c>
    </row>
    <row r="249" spans="1:65" s="2" customFormat="1" ht="62.65" customHeight="1">
      <c r="A249" s="35"/>
      <c r="B249" s="36"/>
      <c r="C249" s="179" t="s">
        <v>583</v>
      </c>
      <c r="D249" s="179" t="s">
        <v>187</v>
      </c>
      <c r="E249" s="180" t="s">
        <v>1416</v>
      </c>
      <c r="F249" s="181" t="s">
        <v>1417</v>
      </c>
      <c r="G249" s="182" t="s">
        <v>481</v>
      </c>
      <c r="H249" s="183">
        <v>36</v>
      </c>
      <c r="I249" s="184"/>
      <c r="J249" s="185">
        <f>ROUND(I249*H249,2)</f>
        <v>0</v>
      </c>
      <c r="K249" s="181" t="s">
        <v>191</v>
      </c>
      <c r="L249" s="40"/>
      <c r="M249" s="186" t="s">
        <v>43</v>
      </c>
      <c r="N249" s="187" t="s">
        <v>51</v>
      </c>
      <c r="O249" s="65"/>
      <c r="P249" s="188">
        <f>O249*H249</f>
        <v>0</v>
      </c>
      <c r="Q249" s="188">
        <v>8.9779999999999999E-2</v>
      </c>
      <c r="R249" s="188">
        <f>Q249*H249</f>
        <v>3.2320799999999998</v>
      </c>
      <c r="S249" s="188">
        <v>0</v>
      </c>
      <c r="T249" s="189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90" t="s">
        <v>205</v>
      </c>
      <c r="AT249" s="190" t="s">
        <v>187</v>
      </c>
      <c r="AU249" s="190" t="s">
        <v>90</v>
      </c>
      <c r="AY249" s="17" t="s">
        <v>182</v>
      </c>
      <c r="BE249" s="191">
        <f>IF(N249="základní",J249,0)</f>
        <v>0</v>
      </c>
      <c r="BF249" s="191">
        <f>IF(N249="snížená",J249,0)</f>
        <v>0</v>
      </c>
      <c r="BG249" s="191">
        <f>IF(N249="zákl. přenesená",J249,0)</f>
        <v>0</v>
      </c>
      <c r="BH249" s="191">
        <f>IF(N249="sníž. přenesená",J249,0)</f>
        <v>0</v>
      </c>
      <c r="BI249" s="191">
        <f>IF(N249="nulová",J249,0)</f>
        <v>0</v>
      </c>
      <c r="BJ249" s="17" t="s">
        <v>88</v>
      </c>
      <c r="BK249" s="191">
        <f>ROUND(I249*H249,2)</f>
        <v>0</v>
      </c>
      <c r="BL249" s="17" t="s">
        <v>205</v>
      </c>
      <c r="BM249" s="190" t="s">
        <v>2781</v>
      </c>
    </row>
    <row r="250" spans="1:65" s="13" customFormat="1" ht="11.25">
      <c r="B250" s="192"/>
      <c r="C250" s="193"/>
      <c r="D250" s="194" t="s">
        <v>193</v>
      </c>
      <c r="E250" s="195" t="s">
        <v>43</v>
      </c>
      <c r="F250" s="196" t="s">
        <v>2782</v>
      </c>
      <c r="G250" s="193"/>
      <c r="H250" s="195" t="s">
        <v>43</v>
      </c>
      <c r="I250" s="197"/>
      <c r="J250" s="193"/>
      <c r="K250" s="193"/>
      <c r="L250" s="198"/>
      <c r="M250" s="199"/>
      <c r="N250" s="200"/>
      <c r="O250" s="200"/>
      <c r="P250" s="200"/>
      <c r="Q250" s="200"/>
      <c r="R250" s="200"/>
      <c r="S250" s="200"/>
      <c r="T250" s="201"/>
      <c r="AT250" s="202" t="s">
        <v>193</v>
      </c>
      <c r="AU250" s="202" t="s">
        <v>90</v>
      </c>
      <c r="AV250" s="13" t="s">
        <v>88</v>
      </c>
      <c r="AW250" s="13" t="s">
        <v>41</v>
      </c>
      <c r="AX250" s="13" t="s">
        <v>80</v>
      </c>
      <c r="AY250" s="202" t="s">
        <v>182</v>
      </c>
    </row>
    <row r="251" spans="1:65" s="14" customFormat="1" ht="11.25">
      <c r="B251" s="203"/>
      <c r="C251" s="204"/>
      <c r="D251" s="194" t="s">
        <v>193</v>
      </c>
      <c r="E251" s="205" t="s">
        <v>43</v>
      </c>
      <c r="F251" s="206" t="s">
        <v>2710</v>
      </c>
      <c r="G251" s="204"/>
      <c r="H251" s="207">
        <v>36</v>
      </c>
      <c r="I251" s="208"/>
      <c r="J251" s="204"/>
      <c r="K251" s="204"/>
      <c r="L251" s="209"/>
      <c r="M251" s="210"/>
      <c r="N251" s="211"/>
      <c r="O251" s="211"/>
      <c r="P251" s="211"/>
      <c r="Q251" s="211"/>
      <c r="R251" s="211"/>
      <c r="S251" s="211"/>
      <c r="T251" s="212"/>
      <c r="AT251" s="213" t="s">
        <v>193</v>
      </c>
      <c r="AU251" s="213" t="s">
        <v>90</v>
      </c>
      <c r="AV251" s="14" t="s">
        <v>90</v>
      </c>
      <c r="AW251" s="14" t="s">
        <v>41</v>
      </c>
      <c r="AX251" s="14" t="s">
        <v>80</v>
      </c>
      <c r="AY251" s="213" t="s">
        <v>182</v>
      </c>
    </row>
    <row r="252" spans="1:65" s="15" customFormat="1" ht="11.25">
      <c r="B252" s="227"/>
      <c r="C252" s="228"/>
      <c r="D252" s="194" t="s">
        <v>193</v>
      </c>
      <c r="E252" s="229" t="s">
        <v>43</v>
      </c>
      <c r="F252" s="230" t="s">
        <v>436</v>
      </c>
      <c r="G252" s="228"/>
      <c r="H252" s="231">
        <v>36</v>
      </c>
      <c r="I252" s="232"/>
      <c r="J252" s="228"/>
      <c r="K252" s="228"/>
      <c r="L252" s="233"/>
      <c r="M252" s="234"/>
      <c r="N252" s="235"/>
      <c r="O252" s="235"/>
      <c r="P252" s="235"/>
      <c r="Q252" s="235"/>
      <c r="R252" s="235"/>
      <c r="S252" s="235"/>
      <c r="T252" s="236"/>
      <c r="AT252" s="237" t="s">
        <v>193</v>
      </c>
      <c r="AU252" s="237" t="s">
        <v>90</v>
      </c>
      <c r="AV252" s="15" t="s">
        <v>205</v>
      </c>
      <c r="AW252" s="15" t="s">
        <v>41</v>
      </c>
      <c r="AX252" s="15" t="s">
        <v>88</v>
      </c>
      <c r="AY252" s="237" t="s">
        <v>182</v>
      </c>
    </row>
    <row r="253" spans="1:65" s="2" customFormat="1" ht="49.15" customHeight="1">
      <c r="A253" s="35"/>
      <c r="B253" s="36"/>
      <c r="C253" s="179" t="s">
        <v>587</v>
      </c>
      <c r="D253" s="179" t="s">
        <v>187</v>
      </c>
      <c r="E253" s="180" t="s">
        <v>1420</v>
      </c>
      <c r="F253" s="181" t="s">
        <v>1421</v>
      </c>
      <c r="G253" s="182" t="s">
        <v>481</v>
      </c>
      <c r="H253" s="183">
        <v>18</v>
      </c>
      <c r="I253" s="184"/>
      <c r="J253" s="185">
        <f>ROUND(I253*H253,2)</f>
        <v>0</v>
      </c>
      <c r="K253" s="181" t="s">
        <v>191</v>
      </c>
      <c r="L253" s="40"/>
      <c r="M253" s="186" t="s">
        <v>43</v>
      </c>
      <c r="N253" s="187" t="s">
        <v>51</v>
      </c>
      <c r="O253" s="65"/>
      <c r="P253" s="188">
        <f>O253*H253</f>
        <v>0</v>
      </c>
      <c r="Q253" s="188">
        <v>0.1295</v>
      </c>
      <c r="R253" s="188">
        <f>Q253*H253</f>
        <v>2.331</v>
      </c>
      <c r="S253" s="188">
        <v>0</v>
      </c>
      <c r="T253" s="189">
        <f>S253*H253</f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90" t="s">
        <v>205</v>
      </c>
      <c r="AT253" s="190" t="s">
        <v>187</v>
      </c>
      <c r="AU253" s="190" t="s">
        <v>90</v>
      </c>
      <c r="AY253" s="17" t="s">
        <v>182</v>
      </c>
      <c r="BE253" s="191">
        <f>IF(N253="základní",J253,0)</f>
        <v>0</v>
      </c>
      <c r="BF253" s="191">
        <f>IF(N253="snížená",J253,0)</f>
        <v>0</v>
      </c>
      <c r="BG253" s="191">
        <f>IF(N253="zákl. přenesená",J253,0)</f>
        <v>0</v>
      </c>
      <c r="BH253" s="191">
        <f>IF(N253="sníž. přenesená",J253,0)</f>
        <v>0</v>
      </c>
      <c r="BI253" s="191">
        <f>IF(N253="nulová",J253,0)</f>
        <v>0</v>
      </c>
      <c r="BJ253" s="17" t="s">
        <v>88</v>
      </c>
      <c r="BK253" s="191">
        <f>ROUND(I253*H253,2)</f>
        <v>0</v>
      </c>
      <c r="BL253" s="17" t="s">
        <v>205</v>
      </c>
      <c r="BM253" s="190" t="s">
        <v>2783</v>
      </c>
    </row>
    <row r="254" spans="1:65" s="13" customFormat="1" ht="11.25">
      <c r="B254" s="192"/>
      <c r="C254" s="193"/>
      <c r="D254" s="194" t="s">
        <v>193</v>
      </c>
      <c r="E254" s="195" t="s">
        <v>43</v>
      </c>
      <c r="F254" s="196" t="s">
        <v>2784</v>
      </c>
      <c r="G254" s="193"/>
      <c r="H254" s="195" t="s">
        <v>43</v>
      </c>
      <c r="I254" s="197"/>
      <c r="J254" s="193"/>
      <c r="K254" s="193"/>
      <c r="L254" s="198"/>
      <c r="M254" s="199"/>
      <c r="N254" s="200"/>
      <c r="O254" s="200"/>
      <c r="P254" s="200"/>
      <c r="Q254" s="200"/>
      <c r="R254" s="200"/>
      <c r="S254" s="200"/>
      <c r="T254" s="201"/>
      <c r="AT254" s="202" t="s">
        <v>193</v>
      </c>
      <c r="AU254" s="202" t="s">
        <v>90</v>
      </c>
      <c r="AV254" s="13" t="s">
        <v>88</v>
      </c>
      <c r="AW254" s="13" t="s">
        <v>41</v>
      </c>
      <c r="AX254" s="13" t="s">
        <v>80</v>
      </c>
      <c r="AY254" s="202" t="s">
        <v>182</v>
      </c>
    </row>
    <row r="255" spans="1:65" s="14" customFormat="1" ht="11.25">
      <c r="B255" s="203"/>
      <c r="C255" s="204"/>
      <c r="D255" s="194" t="s">
        <v>193</v>
      </c>
      <c r="E255" s="205" t="s">
        <v>43</v>
      </c>
      <c r="F255" s="206" t="s">
        <v>2330</v>
      </c>
      <c r="G255" s="204"/>
      <c r="H255" s="207">
        <v>12</v>
      </c>
      <c r="I255" s="208"/>
      <c r="J255" s="204"/>
      <c r="K255" s="204"/>
      <c r="L255" s="209"/>
      <c r="M255" s="210"/>
      <c r="N255" s="211"/>
      <c r="O255" s="211"/>
      <c r="P255" s="211"/>
      <c r="Q255" s="211"/>
      <c r="R255" s="211"/>
      <c r="S255" s="211"/>
      <c r="T255" s="212"/>
      <c r="AT255" s="213" t="s">
        <v>193</v>
      </c>
      <c r="AU255" s="213" t="s">
        <v>90</v>
      </c>
      <c r="AV255" s="14" t="s">
        <v>90</v>
      </c>
      <c r="AW255" s="14" t="s">
        <v>41</v>
      </c>
      <c r="AX255" s="14" t="s">
        <v>80</v>
      </c>
      <c r="AY255" s="213" t="s">
        <v>182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2785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4" customFormat="1" ht="11.25">
      <c r="B257" s="203"/>
      <c r="C257" s="204"/>
      <c r="D257" s="194" t="s">
        <v>193</v>
      </c>
      <c r="E257" s="205" t="s">
        <v>43</v>
      </c>
      <c r="F257" s="206" t="s">
        <v>1333</v>
      </c>
      <c r="G257" s="204"/>
      <c r="H257" s="207">
        <v>6</v>
      </c>
      <c r="I257" s="208"/>
      <c r="J257" s="204"/>
      <c r="K257" s="204"/>
      <c r="L257" s="209"/>
      <c r="M257" s="210"/>
      <c r="N257" s="211"/>
      <c r="O257" s="211"/>
      <c r="P257" s="211"/>
      <c r="Q257" s="211"/>
      <c r="R257" s="211"/>
      <c r="S257" s="211"/>
      <c r="T257" s="212"/>
      <c r="AT257" s="213" t="s">
        <v>193</v>
      </c>
      <c r="AU257" s="213" t="s">
        <v>90</v>
      </c>
      <c r="AV257" s="14" t="s">
        <v>90</v>
      </c>
      <c r="AW257" s="14" t="s">
        <v>41</v>
      </c>
      <c r="AX257" s="14" t="s">
        <v>80</v>
      </c>
      <c r="AY257" s="213" t="s">
        <v>182</v>
      </c>
    </row>
    <row r="258" spans="1:65" s="15" customFormat="1" ht="11.25">
      <c r="B258" s="227"/>
      <c r="C258" s="228"/>
      <c r="D258" s="194" t="s">
        <v>193</v>
      </c>
      <c r="E258" s="229" t="s">
        <v>43</v>
      </c>
      <c r="F258" s="230" t="s">
        <v>436</v>
      </c>
      <c r="G258" s="228"/>
      <c r="H258" s="231">
        <v>18</v>
      </c>
      <c r="I258" s="232"/>
      <c r="J258" s="228"/>
      <c r="K258" s="228"/>
      <c r="L258" s="233"/>
      <c r="M258" s="234"/>
      <c r="N258" s="235"/>
      <c r="O258" s="235"/>
      <c r="P258" s="235"/>
      <c r="Q258" s="235"/>
      <c r="R258" s="235"/>
      <c r="S258" s="235"/>
      <c r="T258" s="236"/>
      <c r="AT258" s="237" t="s">
        <v>193</v>
      </c>
      <c r="AU258" s="237" t="s">
        <v>90</v>
      </c>
      <c r="AV258" s="15" t="s">
        <v>205</v>
      </c>
      <c r="AW258" s="15" t="s">
        <v>41</v>
      </c>
      <c r="AX258" s="15" t="s">
        <v>88</v>
      </c>
      <c r="AY258" s="237" t="s">
        <v>182</v>
      </c>
    </row>
    <row r="259" spans="1:65" s="2" customFormat="1" ht="14.45" customHeight="1">
      <c r="A259" s="35"/>
      <c r="B259" s="36"/>
      <c r="C259" s="214" t="s">
        <v>593</v>
      </c>
      <c r="D259" s="214" t="s">
        <v>179</v>
      </c>
      <c r="E259" s="215" t="s">
        <v>1424</v>
      </c>
      <c r="F259" s="216" t="s">
        <v>1425</v>
      </c>
      <c r="G259" s="217" t="s">
        <v>481</v>
      </c>
      <c r="H259" s="218">
        <v>12</v>
      </c>
      <c r="I259" s="219"/>
      <c r="J259" s="220">
        <f>ROUND(I259*H259,2)</f>
        <v>0</v>
      </c>
      <c r="K259" s="216" t="s">
        <v>191</v>
      </c>
      <c r="L259" s="221"/>
      <c r="M259" s="222" t="s">
        <v>43</v>
      </c>
      <c r="N259" s="223" t="s">
        <v>51</v>
      </c>
      <c r="O259" s="65"/>
      <c r="P259" s="188">
        <f>O259*H259</f>
        <v>0</v>
      </c>
      <c r="Q259" s="188">
        <v>2.1999999999999999E-2</v>
      </c>
      <c r="R259" s="188">
        <f>Q259*H259</f>
        <v>0.26400000000000001</v>
      </c>
      <c r="S259" s="188">
        <v>0</v>
      </c>
      <c r="T259" s="18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90" t="s">
        <v>225</v>
      </c>
      <c r="AT259" s="190" t="s">
        <v>179</v>
      </c>
      <c r="AU259" s="190" t="s">
        <v>90</v>
      </c>
      <c r="AY259" s="17" t="s">
        <v>182</v>
      </c>
      <c r="BE259" s="191">
        <f>IF(N259="základní",J259,0)</f>
        <v>0</v>
      </c>
      <c r="BF259" s="191">
        <f>IF(N259="snížená",J259,0)</f>
        <v>0</v>
      </c>
      <c r="BG259" s="191">
        <f>IF(N259="zákl. přenesená",J259,0)</f>
        <v>0</v>
      </c>
      <c r="BH259" s="191">
        <f>IF(N259="sníž. přenesená",J259,0)</f>
        <v>0</v>
      </c>
      <c r="BI259" s="191">
        <f>IF(N259="nulová",J259,0)</f>
        <v>0</v>
      </c>
      <c r="BJ259" s="17" t="s">
        <v>88</v>
      </c>
      <c r="BK259" s="191">
        <f>ROUND(I259*H259,2)</f>
        <v>0</v>
      </c>
      <c r="BL259" s="17" t="s">
        <v>205</v>
      </c>
      <c r="BM259" s="190" t="s">
        <v>2786</v>
      </c>
    </row>
    <row r="260" spans="1:65" s="14" customFormat="1" ht="11.25">
      <c r="B260" s="203"/>
      <c r="C260" s="204"/>
      <c r="D260" s="194" t="s">
        <v>193</v>
      </c>
      <c r="E260" s="205" t="s">
        <v>43</v>
      </c>
      <c r="F260" s="206" t="s">
        <v>2787</v>
      </c>
      <c r="G260" s="204"/>
      <c r="H260" s="207">
        <v>12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193</v>
      </c>
      <c r="AU260" s="213" t="s">
        <v>90</v>
      </c>
      <c r="AV260" s="14" t="s">
        <v>90</v>
      </c>
      <c r="AW260" s="14" t="s">
        <v>41</v>
      </c>
      <c r="AX260" s="14" t="s">
        <v>80</v>
      </c>
      <c r="AY260" s="213" t="s">
        <v>182</v>
      </c>
    </row>
    <row r="261" spans="1:65" s="15" customFormat="1" ht="11.25">
      <c r="B261" s="227"/>
      <c r="C261" s="228"/>
      <c r="D261" s="194" t="s">
        <v>193</v>
      </c>
      <c r="E261" s="229" t="s">
        <v>43</v>
      </c>
      <c r="F261" s="230" t="s">
        <v>436</v>
      </c>
      <c r="G261" s="228"/>
      <c r="H261" s="231">
        <v>12</v>
      </c>
      <c r="I261" s="232"/>
      <c r="J261" s="228"/>
      <c r="K261" s="228"/>
      <c r="L261" s="233"/>
      <c r="M261" s="234"/>
      <c r="N261" s="235"/>
      <c r="O261" s="235"/>
      <c r="P261" s="235"/>
      <c r="Q261" s="235"/>
      <c r="R261" s="235"/>
      <c r="S261" s="235"/>
      <c r="T261" s="236"/>
      <c r="AT261" s="237" t="s">
        <v>193</v>
      </c>
      <c r="AU261" s="237" t="s">
        <v>90</v>
      </c>
      <c r="AV261" s="15" t="s">
        <v>205</v>
      </c>
      <c r="AW261" s="15" t="s">
        <v>41</v>
      </c>
      <c r="AX261" s="15" t="s">
        <v>88</v>
      </c>
      <c r="AY261" s="237" t="s">
        <v>182</v>
      </c>
    </row>
    <row r="262" spans="1:65" s="2" customFormat="1" ht="14.45" customHeight="1">
      <c r="A262" s="35"/>
      <c r="B262" s="36"/>
      <c r="C262" s="214" t="s">
        <v>598</v>
      </c>
      <c r="D262" s="214" t="s">
        <v>179</v>
      </c>
      <c r="E262" s="215" t="s">
        <v>2788</v>
      </c>
      <c r="F262" s="216" t="s">
        <v>2789</v>
      </c>
      <c r="G262" s="217" t="s">
        <v>481</v>
      </c>
      <c r="H262" s="218">
        <v>12</v>
      </c>
      <c r="I262" s="219"/>
      <c r="J262" s="220">
        <f>ROUND(I262*H262,2)</f>
        <v>0</v>
      </c>
      <c r="K262" s="216" t="s">
        <v>191</v>
      </c>
      <c r="L262" s="221"/>
      <c r="M262" s="222" t="s">
        <v>43</v>
      </c>
      <c r="N262" s="223" t="s">
        <v>51</v>
      </c>
      <c r="O262" s="65"/>
      <c r="P262" s="188">
        <f>O262*H262</f>
        <v>0</v>
      </c>
      <c r="Q262" s="188">
        <v>5.5E-2</v>
      </c>
      <c r="R262" s="188">
        <f>Q262*H262</f>
        <v>0.66</v>
      </c>
      <c r="S262" s="188">
        <v>0</v>
      </c>
      <c r="T262" s="189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90" t="s">
        <v>225</v>
      </c>
      <c r="AT262" s="190" t="s">
        <v>179</v>
      </c>
      <c r="AU262" s="190" t="s">
        <v>90</v>
      </c>
      <c r="AY262" s="17" t="s">
        <v>182</v>
      </c>
      <c r="BE262" s="191">
        <f>IF(N262="základní",J262,0)</f>
        <v>0</v>
      </c>
      <c r="BF262" s="191">
        <f>IF(N262="snížená",J262,0)</f>
        <v>0</v>
      </c>
      <c r="BG262" s="191">
        <f>IF(N262="zákl. přenesená",J262,0)</f>
        <v>0</v>
      </c>
      <c r="BH262" s="191">
        <f>IF(N262="sníž. přenesená",J262,0)</f>
        <v>0</v>
      </c>
      <c r="BI262" s="191">
        <f>IF(N262="nulová",J262,0)</f>
        <v>0</v>
      </c>
      <c r="BJ262" s="17" t="s">
        <v>88</v>
      </c>
      <c r="BK262" s="191">
        <f>ROUND(I262*H262,2)</f>
        <v>0</v>
      </c>
      <c r="BL262" s="17" t="s">
        <v>205</v>
      </c>
      <c r="BM262" s="190" t="s">
        <v>2790</v>
      </c>
    </row>
    <row r="263" spans="1:65" s="2" customFormat="1" ht="49.15" customHeight="1">
      <c r="A263" s="35"/>
      <c r="B263" s="36"/>
      <c r="C263" s="179" t="s">
        <v>604</v>
      </c>
      <c r="D263" s="179" t="s">
        <v>187</v>
      </c>
      <c r="E263" s="180" t="s">
        <v>2791</v>
      </c>
      <c r="F263" s="181" t="s">
        <v>2792</v>
      </c>
      <c r="G263" s="182" t="s">
        <v>481</v>
      </c>
      <c r="H263" s="183">
        <v>16</v>
      </c>
      <c r="I263" s="184"/>
      <c r="J263" s="185">
        <f>ROUND(I263*H263,2)</f>
        <v>0</v>
      </c>
      <c r="K263" s="181" t="s">
        <v>191</v>
      </c>
      <c r="L263" s="40"/>
      <c r="M263" s="186" t="s">
        <v>43</v>
      </c>
      <c r="N263" s="187" t="s">
        <v>51</v>
      </c>
      <c r="O263" s="65"/>
      <c r="P263" s="188">
        <f>O263*H263</f>
        <v>0</v>
      </c>
      <c r="Q263" s="188">
        <v>0.16849</v>
      </c>
      <c r="R263" s="188">
        <f>Q263*H263</f>
        <v>2.69584</v>
      </c>
      <c r="S263" s="188">
        <v>0</v>
      </c>
      <c r="T263" s="189">
        <f>S263*H263</f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90" t="s">
        <v>205</v>
      </c>
      <c r="AT263" s="190" t="s">
        <v>187</v>
      </c>
      <c r="AU263" s="190" t="s">
        <v>90</v>
      </c>
      <c r="AY263" s="17" t="s">
        <v>182</v>
      </c>
      <c r="BE263" s="191">
        <f>IF(N263="základní",J263,0)</f>
        <v>0</v>
      </c>
      <c r="BF263" s="191">
        <f>IF(N263="snížená",J263,0)</f>
        <v>0</v>
      </c>
      <c r="BG263" s="191">
        <f>IF(N263="zákl. přenesená",J263,0)</f>
        <v>0</v>
      </c>
      <c r="BH263" s="191">
        <f>IF(N263="sníž. přenesená",J263,0)</f>
        <v>0</v>
      </c>
      <c r="BI263" s="191">
        <f>IF(N263="nulová",J263,0)</f>
        <v>0</v>
      </c>
      <c r="BJ263" s="17" t="s">
        <v>88</v>
      </c>
      <c r="BK263" s="191">
        <f>ROUND(I263*H263,2)</f>
        <v>0</v>
      </c>
      <c r="BL263" s="17" t="s">
        <v>205</v>
      </c>
      <c r="BM263" s="190" t="s">
        <v>2793</v>
      </c>
    </row>
    <row r="264" spans="1:65" s="13" customFormat="1" ht="11.25">
      <c r="B264" s="192"/>
      <c r="C264" s="193"/>
      <c r="D264" s="194" t="s">
        <v>193</v>
      </c>
      <c r="E264" s="195" t="s">
        <v>43</v>
      </c>
      <c r="F264" s="196" t="s">
        <v>1213</v>
      </c>
      <c r="G264" s="193"/>
      <c r="H264" s="195" t="s">
        <v>43</v>
      </c>
      <c r="I264" s="197"/>
      <c r="J264" s="193"/>
      <c r="K264" s="193"/>
      <c r="L264" s="198"/>
      <c r="M264" s="199"/>
      <c r="N264" s="200"/>
      <c r="O264" s="200"/>
      <c r="P264" s="200"/>
      <c r="Q264" s="200"/>
      <c r="R264" s="200"/>
      <c r="S264" s="200"/>
      <c r="T264" s="201"/>
      <c r="AT264" s="202" t="s">
        <v>193</v>
      </c>
      <c r="AU264" s="202" t="s">
        <v>90</v>
      </c>
      <c r="AV264" s="13" t="s">
        <v>88</v>
      </c>
      <c r="AW264" s="13" t="s">
        <v>41</v>
      </c>
      <c r="AX264" s="13" t="s">
        <v>80</v>
      </c>
      <c r="AY264" s="202" t="s">
        <v>182</v>
      </c>
    </row>
    <row r="265" spans="1:65" s="13" customFormat="1" ht="11.25">
      <c r="B265" s="192"/>
      <c r="C265" s="193"/>
      <c r="D265" s="194" t="s">
        <v>193</v>
      </c>
      <c r="E265" s="195" t="s">
        <v>43</v>
      </c>
      <c r="F265" s="196" t="s">
        <v>2794</v>
      </c>
      <c r="G265" s="193"/>
      <c r="H265" s="195" t="s">
        <v>43</v>
      </c>
      <c r="I265" s="197"/>
      <c r="J265" s="193"/>
      <c r="K265" s="193"/>
      <c r="L265" s="198"/>
      <c r="M265" s="199"/>
      <c r="N265" s="200"/>
      <c r="O265" s="200"/>
      <c r="P265" s="200"/>
      <c r="Q265" s="200"/>
      <c r="R265" s="200"/>
      <c r="S265" s="200"/>
      <c r="T265" s="201"/>
      <c r="AT265" s="202" t="s">
        <v>193</v>
      </c>
      <c r="AU265" s="202" t="s">
        <v>90</v>
      </c>
      <c r="AV265" s="13" t="s">
        <v>88</v>
      </c>
      <c r="AW265" s="13" t="s">
        <v>41</v>
      </c>
      <c r="AX265" s="13" t="s">
        <v>80</v>
      </c>
      <c r="AY265" s="202" t="s">
        <v>182</v>
      </c>
    </row>
    <row r="266" spans="1:65" s="14" customFormat="1" ht="11.25">
      <c r="B266" s="203"/>
      <c r="C266" s="204"/>
      <c r="D266" s="194" t="s">
        <v>193</v>
      </c>
      <c r="E266" s="205" t="s">
        <v>43</v>
      </c>
      <c r="F266" s="206" t="s">
        <v>2744</v>
      </c>
      <c r="G266" s="204"/>
      <c r="H266" s="207">
        <v>16</v>
      </c>
      <c r="I266" s="208"/>
      <c r="J266" s="204"/>
      <c r="K266" s="204"/>
      <c r="L266" s="209"/>
      <c r="M266" s="210"/>
      <c r="N266" s="211"/>
      <c r="O266" s="211"/>
      <c r="P266" s="211"/>
      <c r="Q266" s="211"/>
      <c r="R266" s="211"/>
      <c r="S266" s="211"/>
      <c r="T266" s="212"/>
      <c r="AT266" s="213" t="s">
        <v>193</v>
      </c>
      <c r="AU266" s="213" t="s">
        <v>90</v>
      </c>
      <c r="AV266" s="14" t="s">
        <v>90</v>
      </c>
      <c r="AW266" s="14" t="s">
        <v>41</v>
      </c>
      <c r="AX266" s="14" t="s">
        <v>80</v>
      </c>
      <c r="AY266" s="213" t="s">
        <v>182</v>
      </c>
    </row>
    <row r="267" spans="1:65" s="15" customFormat="1" ht="11.25">
      <c r="B267" s="227"/>
      <c r="C267" s="228"/>
      <c r="D267" s="194" t="s">
        <v>193</v>
      </c>
      <c r="E267" s="229" t="s">
        <v>43</v>
      </c>
      <c r="F267" s="230" t="s">
        <v>436</v>
      </c>
      <c r="G267" s="228"/>
      <c r="H267" s="231">
        <v>16</v>
      </c>
      <c r="I267" s="232"/>
      <c r="J267" s="228"/>
      <c r="K267" s="228"/>
      <c r="L267" s="233"/>
      <c r="M267" s="234"/>
      <c r="N267" s="235"/>
      <c r="O267" s="235"/>
      <c r="P267" s="235"/>
      <c r="Q267" s="235"/>
      <c r="R267" s="235"/>
      <c r="S267" s="235"/>
      <c r="T267" s="236"/>
      <c r="AT267" s="237" t="s">
        <v>193</v>
      </c>
      <c r="AU267" s="237" t="s">
        <v>90</v>
      </c>
      <c r="AV267" s="15" t="s">
        <v>205</v>
      </c>
      <c r="AW267" s="15" t="s">
        <v>41</v>
      </c>
      <c r="AX267" s="15" t="s">
        <v>88</v>
      </c>
      <c r="AY267" s="237" t="s">
        <v>182</v>
      </c>
    </row>
    <row r="268" spans="1:65" s="2" customFormat="1" ht="14.45" customHeight="1">
      <c r="A268" s="35"/>
      <c r="B268" s="36"/>
      <c r="C268" s="214" t="s">
        <v>608</v>
      </c>
      <c r="D268" s="214" t="s">
        <v>179</v>
      </c>
      <c r="E268" s="215" t="s">
        <v>2795</v>
      </c>
      <c r="F268" s="216" t="s">
        <v>2796</v>
      </c>
      <c r="G268" s="217" t="s">
        <v>481</v>
      </c>
      <c r="H268" s="218">
        <v>16</v>
      </c>
      <c r="I268" s="219"/>
      <c r="J268" s="220">
        <f>ROUND(I268*H268,2)</f>
        <v>0</v>
      </c>
      <c r="K268" s="216" t="s">
        <v>191</v>
      </c>
      <c r="L268" s="221"/>
      <c r="M268" s="222" t="s">
        <v>43</v>
      </c>
      <c r="N268" s="223" t="s">
        <v>51</v>
      </c>
      <c r="O268" s="65"/>
      <c r="P268" s="188">
        <f>O268*H268</f>
        <v>0</v>
      </c>
      <c r="Q268" s="188">
        <v>0.125</v>
      </c>
      <c r="R268" s="188">
        <f>Q268*H268</f>
        <v>2</v>
      </c>
      <c r="S268" s="188">
        <v>0</v>
      </c>
      <c r="T268" s="189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90" t="s">
        <v>225</v>
      </c>
      <c r="AT268" s="190" t="s">
        <v>179</v>
      </c>
      <c r="AU268" s="190" t="s">
        <v>90</v>
      </c>
      <c r="AY268" s="17" t="s">
        <v>182</v>
      </c>
      <c r="BE268" s="191">
        <f>IF(N268="základní",J268,0)</f>
        <v>0</v>
      </c>
      <c r="BF268" s="191">
        <f>IF(N268="snížená",J268,0)</f>
        <v>0</v>
      </c>
      <c r="BG268" s="191">
        <f>IF(N268="zákl. přenesená",J268,0)</f>
        <v>0</v>
      </c>
      <c r="BH268" s="191">
        <f>IF(N268="sníž. přenesená",J268,0)</f>
        <v>0</v>
      </c>
      <c r="BI268" s="191">
        <f>IF(N268="nulová",J268,0)</f>
        <v>0</v>
      </c>
      <c r="BJ268" s="17" t="s">
        <v>88</v>
      </c>
      <c r="BK268" s="191">
        <f>ROUND(I268*H268,2)</f>
        <v>0</v>
      </c>
      <c r="BL268" s="17" t="s">
        <v>205</v>
      </c>
      <c r="BM268" s="190" t="s">
        <v>2797</v>
      </c>
    </row>
    <row r="269" spans="1:65" s="2" customFormat="1" ht="49.15" customHeight="1">
      <c r="A269" s="35"/>
      <c r="B269" s="36"/>
      <c r="C269" s="179" t="s">
        <v>614</v>
      </c>
      <c r="D269" s="179" t="s">
        <v>187</v>
      </c>
      <c r="E269" s="180" t="s">
        <v>1428</v>
      </c>
      <c r="F269" s="181" t="s">
        <v>1429</v>
      </c>
      <c r="G269" s="182" t="s">
        <v>481</v>
      </c>
      <c r="H269" s="183">
        <v>20</v>
      </c>
      <c r="I269" s="184"/>
      <c r="J269" s="185">
        <f>ROUND(I269*H269,2)</f>
        <v>0</v>
      </c>
      <c r="K269" s="181" t="s">
        <v>191</v>
      </c>
      <c r="L269" s="40"/>
      <c r="M269" s="186" t="s">
        <v>43</v>
      </c>
      <c r="N269" s="187" t="s">
        <v>51</v>
      </c>
      <c r="O269" s="65"/>
      <c r="P269" s="188">
        <f>O269*H269</f>
        <v>0</v>
      </c>
      <c r="Q269" s="188">
        <v>0.14066999999999999</v>
      </c>
      <c r="R269" s="188">
        <f>Q269*H269</f>
        <v>2.8133999999999997</v>
      </c>
      <c r="S269" s="188">
        <v>0</v>
      </c>
      <c r="T269" s="189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90" t="s">
        <v>205</v>
      </c>
      <c r="AT269" s="190" t="s">
        <v>187</v>
      </c>
      <c r="AU269" s="190" t="s">
        <v>90</v>
      </c>
      <c r="AY269" s="17" t="s">
        <v>182</v>
      </c>
      <c r="BE269" s="191">
        <f>IF(N269="základní",J269,0)</f>
        <v>0</v>
      </c>
      <c r="BF269" s="191">
        <f>IF(N269="snížená",J269,0)</f>
        <v>0</v>
      </c>
      <c r="BG269" s="191">
        <f>IF(N269="zákl. přenesená",J269,0)</f>
        <v>0</v>
      </c>
      <c r="BH269" s="191">
        <f>IF(N269="sníž. přenesená",J269,0)</f>
        <v>0</v>
      </c>
      <c r="BI269" s="191">
        <f>IF(N269="nulová",J269,0)</f>
        <v>0</v>
      </c>
      <c r="BJ269" s="17" t="s">
        <v>88</v>
      </c>
      <c r="BK269" s="191">
        <f>ROUND(I269*H269,2)</f>
        <v>0</v>
      </c>
      <c r="BL269" s="17" t="s">
        <v>205</v>
      </c>
      <c r="BM269" s="190" t="s">
        <v>2798</v>
      </c>
    </row>
    <row r="270" spans="1:65" s="13" customFormat="1" ht="11.25">
      <c r="B270" s="192"/>
      <c r="C270" s="193"/>
      <c r="D270" s="194" t="s">
        <v>193</v>
      </c>
      <c r="E270" s="195" t="s">
        <v>43</v>
      </c>
      <c r="F270" s="196" t="s">
        <v>2799</v>
      </c>
      <c r="G270" s="193"/>
      <c r="H270" s="195" t="s">
        <v>43</v>
      </c>
      <c r="I270" s="197"/>
      <c r="J270" s="193"/>
      <c r="K270" s="193"/>
      <c r="L270" s="198"/>
      <c r="M270" s="199"/>
      <c r="N270" s="200"/>
      <c r="O270" s="200"/>
      <c r="P270" s="200"/>
      <c r="Q270" s="200"/>
      <c r="R270" s="200"/>
      <c r="S270" s="200"/>
      <c r="T270" s="201"/>
      <c r="AT270" s="202" t="s">
        <v>193</v>
      </c>
      <c r="AU270" s="202" t="s">
        <v>90</v>
      </c>
      <c r="AV270" s="13" t="s">
        <v>88</v>
      </c>
      <c r="AW270" s="13" t="s">
        <v>41</v>
      </c>
      <c r="AX270" s="13" t="s">
        <v>80</v>
      </c>
      <c r="AY270" s="202" t="s">
        <v>182</v>
      </c>
    </row>
    <row r="271" spans="1:65" s="14" customFormat="1" ht="11.25">
      <c r="B271" s="203"/>
      <c r="C271" s="204"/>
      <c r="D271" s="194" t="s">
        <v>193</v>
      </c>
      <c r="E271" s="205" t="s">
        <v>43</v>
      </c>
      <c r="F271" s="206" t="s">
        <v>2800</v>
      </c>
      <c r="G271" s="204"/>
      <c r="H271" s="207">
        <v>20</v>
      </c>
      <c r="I271" s="208"/>
      <c r="J271" s="204"/>
      <c r="K271" s="204"/>
      <c r="L271" s="209"/>
      <c r="M271" s="210"/>
      <c r="N271" s="211"/>
      <c r="O271" s="211"/>
      <c r="P271" s="211"/>
      <c r="Q271" s="211"/>
      <c r="R271" s="211"/>
      <c r="S271" s="211"/>
      <c r="T271" s="212"/>
      <c r="AT271" s="213" t="s">
        <v>193</v>
      </c>
      <c r="AU271" s="213" t="s">
        <v>90</v>
      </c>
      <c r="AV271" s="14" t="s">
        <v>90</v>
      </c>
      <c r="AW271" s="14" t="s">
        <v>41</v>
      </c>
      <c r="AX271" s="14" t="s">
        <v>80</v>
      </c>
      <c r="AY271" s="213" t="s">
        <v>182</v>
      </c>
    </row>
    <row r="272" spans="1:65" s="15" customFormat="1" ht="11.25">
      <c r="B272" s="227"/>
      <c r="C272" s="228"/>
      <c r="D272" s="194" t="s">
        <v>193</v>
      </c>
      <c r="E272" s="229" t="s">
        <v>43</v>
      </c>
      <c r="F272" s="230" t="s">
        <v>436</v>
      </c>
      <c r="G272" s="228"/>
      <c r="H272" s="231">
        <v>20</v>
      </c>
      <c r="I272" s="232"/>
      <c r="J272" s="228"/>
      <c r="K272" s="228"/>
      <c r="L272" s="233"/>
      <c r="M272" s="234"/>
      <c r="N272" s="235"/>
      <c r="O272" s="235"/>
      <c r="P272" s="235"/>
      <c r="Q272" s="235"/>
      <c r="R272" s="235"/>
      <c r="S272" s="235"/>
      <c r="T272" s="236"/>
      <c r="AT272" s="237" t="s">
        <v>193</v>
      </c>
      <c r="AU272" s="237" t="s">
        <v>90</v>
      </c>
      <c r="AV272" s="15" t="s">
        <v>205</v>
      </c>
      <c r="AW272" s="15" t="s">
        <v>41</v>
      </c>
      <c r="AX272" s="15" t="s">
        <v>88</v>
      </c>
      <c r="AY272" s="237" t="s">
        <v>182</v>
      </c>
    </row>
    <row r="273" spans="1:65" s="2" customFormat="1" ht="14.45" customHeight="1">
      <c r="A273" s="35"/>
      <c r="B273" s="36"/>
      <c r="C273" s="214" t="s">
        <v>620</v>
      </c>
      <c r="D273" s="214" t="s">
        <v>179</v>
      </c>
      <c r="E273" s="215" t="s">
        <v>2801</v>
      </c>
      <c r="F273" s="216" t="s">
        <v>2802</v>
      </c>
      <c r="G273" s="217" t="s">
        <v>481</v>
      </c>
      <c r="H273" s="218">
        <v>20</v>
      </c>
      <c r="I273" s="219"/>
      <c r="J273" s="220">
        <f>ROUND(I273*H273,2)</f>
        <v>0</v>
      </c>
      <c r="K273" s="216" t="s">
        <v>191</v>
      </c>
      <c r="L273" s="221"/>
      <c r="M273" s="222" t="s">
        <v>43</v>
      </c>
      <c r="N273" s="223" t="s">
        <v>51</v>
      </c>
      <c r="O273" s="65"/>
      <c r="P273" s="188">
        <f>O273*H273</f>
        <v>0</v>
      </c>
      <c r="Q273" s="188">
        <v>0.125</v>
      </c>
      <c r="R273" s="188">
        <f>Q273*H273</f>
        <v>2.5</v>
      </c>
      <c r="S273" s="188">
        <v>0</v>
      </c>
      <c r="T273" s="18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90" t="s">
        <v>225</v>
      </c>
      <c r="AT273" s="190" t="s">
        <v>179</v>
      </c>
      <c r="AU273" s="190" t="s">
        <v>90</v>
      </c>
      <c r="AY273" s="17" t="s">
        <v>182</v>
      </c>
      <c r="BE273" s="191">
        <f>IF(N273="základní",J273,0)</f>
        <v>0</v>
      </c>
      <c r="BF273" s="191">
        <f>IF(N273="snížená",J273,0)</f>
        <v>0</v>
      </c>
      <c r="BG273" s="191">
        <f>IF(N273="zákl. přenesená",J273,0)</f>
        <v>0</v>
      </c>
      <c r="BH273" s="191">
        <f>IF(N273="sníž. přenesená",J273,0)</f>
        <v>0</v>
      </c>
      <c r="BI273" s="191">
        <f>IF(N273="nulová",J273,0)</f>
        <v>0</v>
      </c>
      <c r="BJ273" s="17" t="s">
        <v>88</v>
      </c>
      <c r="BK273" s="191">
        <f>ROUND(I273*H273,2)</f>
        <v>0</v>
      </c>
      <c r="BL273" s="17" t="s">
        <v>205</v>
      </c>
      <c r="BM273" s="190" t="s">
        <v>2803</v>
      </c>
    </row>
    <row r="274" spans="1:65" s="2" customFormat="1" ht="49.15" customHeight="1">
      <c r="A274" s="35"/>
      <c r="B274" s="36"/>
      <c r="C274" s="179" t="s">
        <v>613</v>
      </c>
      <c r="D274" s="179" t="s">
        <v>187</v>
      </c>
      <c r="E274" s="180" t="s">
        <v>1432</v>
      </c>
      <c r="F274" s="181" t="s">
        <v>1433</v>
      </c>
      <c r="G274" s="182" t="s">
        <v>481</v>
      </c>
      <c r="H274" s="183">
        <v>56</v>
      </c>
      <c r="I274" s="184"/>
      <c r="J274" s="185">
        <f>ROUND(I274*H274,2)</f>
        <v>0</v>
      </c>
      <c r="K274" s="181" t="s">
        <v>191</v>
      </c>
      <c r="L274" s="40"/>
      <c r="M274" s="186" t="s">
        <v>43</v>
      </c>
      <c r="N274" s="187" t="s">
        <v>51</v>
      </c>
      <c r="O274" s="65"/>
      <c r="P274" s="188">
        <f>O274*H274</f>
        <v>0</v>
      </c>
      <c r="Q274" s="188">
        <v>9.0000000000000006E-5</v>
      </c>
      <c r="R274" s="188">
        <f>Q274*H274</f>
        <v>5.0400000000000002E-3</v>
      </c>
      <c r="S274" s="188">
        <v>0</v>
      </c>
      <c r="T274" s="189">
        <f>S274*H274</f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90" t="s">
        <v>205</v>
      </c>
      <c r="AT274" s="190" t="s">
        <v>187</v>
      </c>
      <c r="AU274" s="190" t="s">
        <v>90</v>
      </c>
      <c r="AY274" s="17" t="s">
        <v>182</v>
      </c>
      <c r="BE274" s="191">
        <f>IF(N274="základní",J274,0)</f>
        <v>0</v>
      </c>
      <c r="BF274" s="191">
        <f>IF(N274="snížená",J274,0)</f>
        <v>0</v>
      </c>
      <c r="BG274" s="191">
        <f>IF(N274="zákl. přenesená",J274,0)</f>
        <v>0</v>
      </c>
      <c r="BH274" s="191">
        <f>IF(N274="sníž. přenesená",J274,0)</f>
        <v>0</v>
      </c>
      <c r="BI274" s="191">
        <f>IF(N274="nulová",J274,0)</f>
        <v>0</v>
      </c>
      <c r="BJ274" s="17" t="s">
        <v>88</v>
      </c>
      <c r="BK274" s="191">
        <f>ROUND(I274*H274,2)</f>
        <v>0</v>
      </c>
      <c r="BL274" s="17" t="s">
        <v>205</v>
      </c>
      <c r="BM274" s="190" t="s">
        <v>2804</v>
      </c>
    </row>
    <row r="275" spans="1:65" s="13" customFormat="1" ht="11.25">
      <c r="B275" s="192"/>
      <c r="C275" s="193"/>
      <c r="D275" s="194" t="s">
        <v>193</v>
      </c>
      <c r="E275" s="195" t="s">
        <v>43</v>
      </c>
      <c r="F275" s="196" t="s">
        <v>1213</v>
      </c>
      <c r="G275" s="193"/>
      <c r="H275" s="195" t="s">
        <v>43</v>
      </c>
      <c r="I275" s="197"/>
      <c r="J275" s="193"/>
      <c r="K275" s="193"/>
      <c r="L275" s="198"/>
      <c r="M275" s="199"/>
      <c r="N275" s="200"/>
      <c r="O275" s="200"/>
      <c r="P275" s="200"/>
      <c r="Q275" s="200"/>
      <c r="R275" s="200"/>
      <c r="S275" s="200"/>
      <c r="T275" s="201"/>
      <c r="AT275" s="202" t="s">
        <v>193</v>
      </c>
      <c r="AU275" s="202" t="s">
        <v>90</v>
      </c>
      <c r="AV275" s="13" t="s">
        <v>88</v>
      </c>
      <c r="AW275" s="13" t="s">
        <v>41</v>
      </c>
      <c r="AX275" s="13" t="s">
        <v>80</v>
      </c>
      <c r="AY275" s="202" t="s">
        <v>182</v>
      </c>
    </row>
    <row r="276" spans="1:65" s="14" customFormat="1" ht="11.25">
      <c r="B276" s="203"/>
      <c r="C276" s="204"/>
      <c r="D276" s="194" t="s">
        <v>193</v>
      </c>
      <c r="E276" s="205" t="s">
        <v>43</v>
      </c>
      <c r="F276" s="206" t="s">
        <v>2805</v>
      </c>
      <c r="G276" s="204"/>
      <c r="H276" s="207">
        <v>56</v>
      </c>
      <c r="I276" s="208"/>
      <c r="J276" s="204"/>
      <c r="K276" s="204"/>
      <c r="L276" s="209"/>
      <c r="M276" s="210"/>
      <c r="N276" s="211"/>
      <c r="O276" s="211"/>
      <c r="P276" s="211"/>
      <c r="Q276" s="211"/>
      <c r="R276" s="211"/>
      <c r="S276" s="211"/>
      <c r="T276" s="212"/>
      <c r="AT276" s="213" t="s">
        <v>193</v>
      </c>
      <c r="AU276" s="213" t="s">
        <v>90</v>
      </c>
      <c r="AV276" s="14" t="s">
        <v>90</v>
      </c>
      <c r="AW276" s="14" t="s">
        <v>41</v>
      </c>
      <c r="AX276" s="14" t="s">
        <v>80</v>
      </c>
      <c r="AY276" s="213" t="s">
        <v>182</v>
      </c>
    </row>
    <row r="277" spans="1:65" s="15" customFormat="1" ht="11.25">
      <c r="B277" s="227"/>
      <c r="C277" s="228"/>
      <c r="D277" s="194" t="s">
        <v>193</v>
      </c>
      <c r="E277" s="229" t="s">
        <v>43</v>
      </c>
      <c r="F277" s="230" t="s">
        <v>436</v>
      </c>
      <c r="G277" s="228"/>
      <c r="H277" s="231">
        <v>56</v>
      </c>
      <c r="I277" s="232"/>
      <c r="J277" s="228"/>
      <c r="K277" s="228"/>
      <c r="L277" s="233"/>
      <c r="M277" s="234"/>
      <c r="N277" s="235"/>
      <c r="O277" s="235"/>
      <c r="P277" s="235"/>
      <c r="Q277" s="235"/>
      <c r="R277" s="235"/>
      <c r="S277" s="235"/>
      <c r="T277" s="236"/>
      <c r="AT277" s="237" t="s">
        <v>193</v>
      </c>
      <c r="AU277" s="237" t="s">
        <v>90</v>
      </c>
      <c r="AV277" s="15" t="s">
        <v>205</v>
      </c>
      <c r="AW277" s="15" t="s">
        <v>41</v>
      </c>
      <c r="AX277" s="15" t="s">
        <v>88</v>
      </c>
      <c r="AY277" s="237" t="s">
        <v>182</v>
      </c>
    </row>
    <row r="278" spans="1:65" s="2" customFormat="1" ht="24.2" customHeight="1">
      <c r="A278" s="35"/>
      <c r="B278" s="36"/>
      <c r="C278" s="179" t="s">
        <v>630</v>
      </c>
      <c r="D278" s="179" t="s">
        <v>187</v>
      </c>
      <c r="E278" s="180" t="s">
        <v>1435</v>
      </c>
      <c r="F278" s="181" t="s">
        <v>1436</v>
      </c>
      <c r="G278" s="182" t="s">
        <v>481</v>
      </c>
      <c r="H278" s="183">
        <v>56</v>
      </c>
      <c r="I278" s="184"/>
      <c r="J278" s="185">
        <f>ROUND(I278*H278,2)</f>
        <v>0</v>
      </c>
      <c r="K278" s="181" t="s">
        <v>191</v>
      </c>
      <c r="L278" s="40"/>
      <c r="M278" s="186" t="s">
        <v>43</v>
      </c>
      <c r="N278" s="187" t="s">
        <v>51</v>
      </c>
      <c r="O278" s="65"/>
      <c r="P278" s="188">
        <f>O278*H278</f>
        <v>0</v>
      </c>
      <c r="Q278" s="188">
        <v>0</v>
      </c>
      <c r="R278" s="188">
        <f>Q278*H278</f>
        <v>0</v>
      </c>
      <c r="S278" s="188">
        <v>0</v>
      </c>
      <c r="T278" s="189">
        <f>S278*H278</f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90" t="s">
        <v>205</v>
      </c>
      <c r="AT278" s="190" t="s">
        <v>187</v>
      </c>
      <c r="AU278" s="190" t="s">
        <v>90</v>
      </c>
      <c r="AY278" s="17" t="s">
        <v>182</v>
      </c>
      <c r="BE278" s="191">
        <f>IF(N278="základní",J278,0)</f>
        <v>0</v>
      </c>
      <c r="BF278" s="191">
        <f>IF(N278="snížená",J278,0)</f>
        <v>0</v>
      </c>
      <c r="BG278" s="191">
        <f>IF(N278="zákl. přenesená",J278,0)</f>
        <v>0</v>
      </c>
      <c r="BH278" s="191">
        <f>IF(N278="sníž. přenesená",J278,0)</f>
        <v>0</v>
      </c>
      <c r="BI278" s="191">
        <f>IF(N278="nulová",J278,0)</f>
        <v>0</v>
      </c>
      <c r="BJ278" s="17" t="s">
        <v>88</v>
      </c>
      <c r="BK278" s="191">
        <f>ROUND(I278*H278,2)</f>
        <v>0</v>
      </c>
      <c r="BL278" s="17" t="s">
        <v>205</v>
      </c>
      <c r="BM278" s="190" t="s">
        <v>2806</v>
      </c>
    </row>
    <row r="279" spans="1:65" s="2" customFormat="1" ht="49.15" customHeight="1">
      <c r="A279" s="35"/>
      <c r="B279" s="36"/>
      <c r="C279" s="179" t="s">
        <v>634</v>
      </c>
      <c r="D279" s="179" t="s">
        <v>187</v>
      </c>
      <c r="E279" s="180" t="s">
        <v>1438</v>
      </c>
      <c r="F279" s="181" t="s">
        <v>1439</v>
      </c>
      <c r="G279" s="182" t="s">
        <v>190</v>
      </c>
      <c r="H279" s="183">
        <v>2</v>
      </c>
      <c r="I279" s="184"/>
      <c r="J279" s="185">
        <f>ROUND(I279*H279,2)</f>
        <v>0</v>
      </c>
      <c r="K279" s="181" t="s">
        <v>191</v>
      </c>
      <c r="L279" s="40"/>
      <c r="M279" s="186" t="s">
        <v>43</v>
      </c>
      <c r="N279" s="187" t="s">
        <v>51</v>
      </c>
      <c r="O279" s="65"/>
      <c r="P279" s="188">
        <f>O279*H279</f>
        <v>0</v>
      </c>
      <c r="Q279" s="188">
        <v>0</v>
      </c>
      <c r="R279" s="188">
        <f>Q279*H279</f>
        <v>0</v>
      </c>
      <c r="S279" s="188">
        <v>8.2000000000000003E-2</v>
      </c>
      <c r="T279" s="189">
        <f>S279*H279</f>
        <v>0.16400000000000001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90" t="s">
        <v>205</v>
      </c>
      <c r="AT279" s="190" t="s">
        <v>187</v>
      </c>
      <c r="AU279" s="190" t="s">
        <v>90</v>
      </c>
      <c r="AY279" s="17" t="s">
        <v>182</v>
      </c>
      <c r="BE279" s="191">
        <f>IF(N279="základní",J279,0)</f>
        <v>0</v>
      </c>
      <c r="BF279" s="191">
        <f>IF(N279="snížená",J279,0)</f>
        <v>0</v>
      </c>
      <c r="BG279" s="191">
        <f>IF(N279="zákl. přenesená",J279,0)</f>
        <v>0</v>
      </c>
      <c r="BH279" s="191">
        <f>IF(N279="sníž. přenesená",J279,0)</f>
        <v>0</v>
      </c>
      <c r="BI279" s="191">
        <f>IF(N279="nulová",J279,0)</f>
        <v>0</v>
      </c>
      <c r="BJ279" s="17" t="s">
        <v>88</v>
      </c>
      <c r="BK279" s="191">
        <f>ROUND(I279*H279,2)</f>
        <v>0</v>
      </c>
      <c r="BL279" s="17" t="s">
        <v>205</v>
      </c>
      <c r="BM279" s="190" t="s">
        <v>2807</v>
      </c>
    </row>
    <row r="280" spans="1:65" s="2" customFormat="1" ht="49.15" customHeight="1">
      <c r="A280" s="35"/>
      <c r="B280" s="36"/>
      <c r="C280" s="179" t="s">
        <v>642</v>
      </c>
      <c r="D280" s="179" t="s">
        <v>187</v>
      </c>
      <c r="E280" s="180" t="s">
        <v>465</v>
      </c>
      <c r="F280" s="181" t="s">
        <v>466</v>
      </c>
      <c r="G280" s="182" t="s">
        <v>190</v>
      </c>
      <c r="H280" s="183">
        <v>4</v>
      </c>
      <c r="I280" s="184"/>
      <c r="J280" s="185">
        <f>ROUND(I280*H280,2)</f>
        <v>0</v>
      </c>
      <c r="K280" s="181" t="s">
        <v>191</v>
      </c>
      <c r="L280" s="40"/>
      <c r="M280" s="186" t="s">
        <v>43</v>
      </c>
      <c r="N280" s="187" t="s">
        <v>51</v>
      </c>
      <c r="O280" s="65"/>
      <c r="P280" s="188">
        <f>O280*H280</f>
        <v>0</v>
      </c>
      <c r="Q280" s="188">
        <v>0</v>
      </c>
      <c r="R280" s="188">
        <f>Q280*H280</f>
        <v>0</v>
      </c>
      <c r="S280" s="188">
        <v>4.0000000000000001E-3</v>
      </c>
      <c r="T280" s="189">
        <f>S280*H280</f>
        <v>1.6E-2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90" t="s">
        <v>205</v>
      </c>
      <c r="AT280" s="190" t="s">
        <v>187</v>
      </c>
      <c r="AU280" s="190" t="s">
        <v>90</v>
      </c>
      <c r="AY280" s="17" t="s">
        <v>182</v>
      </c>
      <c r="BE280" s="191">
        <f>IF(N280="základní",J280,0)</f>
        <v>0</v>
      </c>
      <c r="BF280" s="191">
        <f>IF(N280="snížená",J280,0)</f>
        <v>0</v>
      </c>
      <c r="BG280" s="191">
        <f>IF(N280="zákl. přenesená",J280,0)</f>
        <v>0</v>
      </c>
      <c r="BH280" s="191">
        <f>IF(N280="sníž. přenesená",J280,0)</f>
        <v>0</v>
      </c>
      <c r="BI280" s="191">
        <f>IF(N280="nulová",J280,0)</f>
        <v>0</v>
      </c>
      <c r="BJ280" s="17" t="s">
        <v>88</v>
      </c>
      <c r="BK280" s="191">
        <f>ROUND(I280*H280,2)</f>
        <v>0</v>
      </c>
      <c r="BL280" s="17" t="s">
        <v>205</v>
      </c>
      <c r="BM280" s="190" t="s">
        <v>2808</v>
      </c>
    </row>
    <row r="281" spans="1:65" s="13" customFormat="1" ht="11.25">
      <c r="B281" s="192"/>
      <c r="C281" s="193"/>
      <c r="D281" s="194" t="s">
        <v>193</v>
      </c>
      <c r="E281" s="195" t="s">
        <v>43</v>
      </c>
      <c r="F281" s="196" t="s">
        <v>2809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1:65" s="14" customFormat="1" ht="11.25">
      <c r="B282" s="203"/>
      <c r="C282" s="204"/>
      <c r="D282" s="194" t="s">
        <v>193</v>
      </c>
      <c r="E282" s="205" t="s">
        <v>43</v>
      </c>
      <c r="F282" s="206" t="s">
        <v>181</v>
      </c>
      <c r="G282" s="204"/>
      <c r="H282" s="207">
        <v>3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80</v>
      </c>
      <c r="AY282" s="213" t="s">
        <v>182</v>
      </c>
    </row>
    <row r="283" spans="1:65" s="13" customFormat="1" ht="11.25">
      <c r="B283" s="192"/>
      <c r="C283" s="193"/>
      <c r="D283" s="194" t="s">
        <v>193</v>
      </c>
      <c r="E283" s="195" t="s">
        <v>43</v>
      </c>
      <c r="F283" s="196" t="s">
        <v>2810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4" customFormat="1" ht="11.25">
      <c r="B284" s="203"/>
      <c r="C284" s="204"/>
      <c r="D284" s="194" t="s">
        <v>193</v>
      </c>
      <c r="E284" s="205" t="s">
        <v>43</v>
      </c>
      <c r="F284" s="206" t="s">
        <v>88</v>
      </c>
      <c r="G284" s="204"/>
      <c r="H284" s="207">
        <v>1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80</v>
      </c>
      <c r="AY284" s="213" t="s">
        <v>182</v>
      </c>
    </row>
    <row r="285" spans="1:65" s="15" customFormat="1" ht="11.25">
      <c r="B285" s="227"/>
      <c r="C285" s="228"/>
      <c r="D285" s="194" t="s">
        <v>193</v>
      </c>
      <c r="E285" s="229" t="s">
        <v>43</v>
      </c>
      <c r="F285" s="230" t="s">
        <v>436</v>
      </c>
      <c r="G285" s="228"/>
      <c r="H285" s="231">
        <v>4</v>
      </c>
      <c r="I285" s="232"/>
      <c r="J285" s="228"/>
      <c r="K285" s="228"/>
      <c r="L285" s="233"/>
      <c r="M285" s="234"/>
      <c r="N285" s="235"/>
      <c r="O285" s="235"/>
      <c r="P285" s="235"/>
      <c r="Q285" s="235"/>
      <c r="R285" s="235"/>
      <c r="S285" s="235"/>
      <c r="T285" s="236"/>
      <c r="AT285" s="237" t="s">
        <v>193</v>
      </c>
      <c r="AU285" s="237" t="s">
        <v>90</v>
      </c>
      <c r="AV285" s="15" t="s">
        <v>205</v>
      </c>
      <c r="AW285" s="15" t="s">
        <v>41</v>
      </c>
      <c r="AX285" s="15" t="s">
        <v>88</v>
      </c>
      <c r="AY285" s="237" t="s">
        <v>182</v>
      </c>
    </row>
    <row r="286" spans="1:65" s="2" customFormat="1" ht="24.2" customHeight="1">
      <c r="A286" s="35"/>
      <c r="B286" s="36"/>
      <c r="C286" s="179" t="s">
        <v>649</v>
      </c>
      <c r="D286" s="179" t="s">
        <v>187</v>
      </c>
      <c r="E286" s="180" t="s">
        <v>2290</v>
      </c>
      <c r="F286" s="181" t="s">
        <v>1442</v>
      </c>
      <c r="G286" s="182" t="s">
        <v>367</v>
      </c>
      <c r="H286" s="183">
        <v>105</v>
      </c>
      <c r="I286" s="184"/>
      <c r="J286" s="185">
        <f>ROUND(I286*H286,2)</f>
        <v>0</v>
      </c>
      <c r="K286" s="181" t="s">
        <v>191</v>
      </c>
      <c r="L286" s="40"/>
      <c r="M286" s="186" t="s">
        <v>43</v>
      </c>
      <c r="N286" s="187" t="s">
        <v>51</v>
      </c>
      <c r="O286" s="65"/>
      <c r="P286" s="188">
        <f>O286*H286</f>
        <v>0</v>
      </c>
      <c r="Q286" s="188">
        <v>0</v>
      </c>
      <c r="R286" s="188">
        <f>Q286*H286</f>
        <v>0</v>
      </c>
      <c r="S286" s="188">
        <v>0</v>
      </c>
      <c r="T286" s="189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90" t="s">
        <v>205</v>
      </c>
      <c r="AT286" s="190" t="s">
        <v>187</v>
      </c>
      <c r="AU286" s="190" t="s">
        <v>90</v>
      </c>
      <c r="AY286" s="17" t="s">
        <v>182</v>
      </c>
      <c r="BE286" s="191">
        <f>IF(N286="základní",J286,0)</f>
        <v>0</v>
      </c>
      <c r="BF286" s="191">
        <f>IF(N286="snížená",J286,0)</f>
        <v>0</v>
      </c>
      <c r="BG286" s="191">
        <f>IF(N286="zákl. přenesená",J286,0)</f>
        <v>0</v>
      </c>
      <c r="BH286" s="191">
        <f>IF(N286="sníž. přenesená",J286,0)</f>
        <v>0</v>
      </c>
      <c r="BI286" s="191">
        <f>IF(N286="nulová",J286,0)</f>
        <v>0</v>
      </c>
      <c r="BJ286" s="17" t="s">
        <v>88</v>
      </c>
      <c r="BK286" s="191">
        <f>ROUND(I286*H286,2)</f>
        <v>0</v>
      </c>
      <c r="BL286" s="17" t="s">
        <v>205</v>
      </c>
      <c r="BM286" s="190" t="s">
        <v>2811</v>
      </c>
    </row>
    <row r="287" spans="1:65" s="2" customFormat="1" ht="62.65" customHeight="1">
      <c r="A287" s="35"/>
      <c r="B287" s="36"/>
      <c r="C287" s="179" t="s">
        <v>655</v>
      </c>
      <c r="D287" s="179" t="s">
        <v>187</v>
      </c>
      <c r="E287" s="180" t="s">
        <v>1446</v>
      </c>
      <c r="F287" s="181" t="s">
        <v>1447</v>
      </c>
      <c r="G287" s="182" t="s">
        <v>481</v>
      </c>
      <c r="H287" s="183">
        <v>36</v>
      </c>
      <c r="I287" s="184"/>
      <c r="J287" s="185">
        <f>ROUND(I287*H287,2)</f>
        <v>0</v>
      </c>
      <c r="K287" s="181" t="s">
        <v>191</v>
      </c>
      <c r="L287" s="40"/>
      <c r="M287" s="186" t="s">
        <v>43</v>
      </c>
      <c r="N287" s="187" t="s">
        <v>51</v>
      </c>
      <c r="O287" s="65"/>
      <c r="P287" s="188">
        <f>O287*H287</f>
        <v>0</v>
      </c>
      <c r="Q287" s="188">
        <v>0</v>
      </c>
      <c r="R287" s="188">
        <f>Q287*H287</f>
        <v>0</v>
      </c>
      <c r="S287" s="188">
        <v>0</v>
      </c>
      <c r="T287" s="189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90" t="s">
        <v>205</v>
      </c>
      <c r="AT287" s="190" t="s">
        <v>187</v>
      </c>
      <c r="AU287" s="190" t="s">
        <v>90</v>
      </c>
      <c r="AY287" s="17" t="s">
        <v>182</v>
      </c>
      <c r="BE287" s="191">
        <f>IF(N287="základní",J287,0)</f>
        <v>0</v>
      </c>
      <c r="BF287" s="191">
        <f>IF(N287="snížená",J287,0)</f>
        <v>0</v>
      </c>
      <c r="BG287" s="191">
        <f>IF(N287="zákl. přenesená",J287,0)</f>
        <v>0</v>
      </c>
      <c r="BH287" s="191">
        <f>IF(N287="sníž. přenesená",J287,0)</f>
        <v>0</v>
      </c>
      <c r="BI287" s="191">
        <f>IF(N287="nulová",J287,0)</f>
        <v>0</v>
      </c>
      <c r="BJ287" s="17" t="s">
        <v>88</v>
      </c>
      <c r="BK287" s="191">
        <f>ROUND(I287*H287,2)</f>
        <v>0</v>
      </c>
      <c r="BL287" s="17" t="s">
        <v>205</v>
      </c>
      <c r="BM287" s="190" t="s">
        <v>2812</v>
      </c>
    </row>
    <row r="288" spans="1:65" s="2" customFormat="1" ht="62.65" customHeight="1">
      <c r="A288" s="35"/>
      <c r="B288" s="36"/>
      <c r="C288" s="179" t="s">
        <v>661</v>
      </c>
      <c r="D288" s="179" t="s">
        <v>187</v>
      </c>
      <c r="E288" s="180" t="s">
        <v>1450</v>
      </c>
      <c r="F288" s="181" t="s">
        <v>1451</v>
      </c>
      <c r="G288" s="182" t="s">
        <v>367</v>
      </c>
      <c r="H288" s="183">
        <v>305</v>
      </c>
      <c r="I288" s="184"/>
      <c r="J288" s="185">
        <f>ROUND(I288*H288,2)</f>
        <v>0</v>
      </c>
      <c r="K288" s="181" t="s">
        <v>191</v>
      </c>
      <c r="L288" s="40"/>
      <c r="M288" s="186" t="s">
        <v>43</v>
      </c>
      <c r="N288" s="187" t="s">
        <v>51</v>
      </c>
      <c r="O288" s="65"/>
      <c r="P288" s="188">
        <f>O288*H288</f>
        <v>0</v>
      </c>
      <c r="Q288" s="188">
        <v>0</v>
      </c>
      <c r="R288" s="188">
        <f>Q288*H288</f>
        <v>0</v>
      </c>
      <c r="S288" s="188">
        <v>0</v>
      </c>
      <c r="T288" s="189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90" t="s">
        <v>205</v>
      </c>
      <c r="AT288" s="190" t="s">
        <v>187</v>
      </c>
      <c r="AU288" s="190" t="s">
        <v>90</v>
      </c>
      <c r="AY288" s="17" t="s">
        <v>182</v>
      </c>
      <c r="BE288" s="191">
        <f>IF(N288="základní",J288,0)</f>
        <v>0</v>
      </c>
      <c r="BF288" s="191">
        <f>IF(N288="snížená",J288,0)</f>
        <v>0</v>
      </c>
      <c r="BG288" s="191">
        <f>IF(N288="zákl. přenesená",J288,0)</f>
        <v>0</v>
      </c>
      <c r="BH288" s="191">
        <f>IF(N288="sníž. přenesená",J288,0)</f>
        <v>0</v>
      </c>
      <c r="BI288" s="191">
        <f>IF(N288="nulová",J288,0)</f>
        <v>0</v>
      </c>
      <c r="BJ288" s="17" t="s">
        <v>88</v>
      </c>
      <c r="BK288" s="191">
        <f>ROUND(I288*H288,2)</f>
        <v>0</v>
      </c>
      <c r="BL288" s="17" t="s">
        <v>205</v>
      </c>
      <c r="BM288" s="190" t="s">
        <v>2813</v>
      </c>
    </row>
    <row r="289" spans="1:65" s="2" customFormat="1" ht="49.15" customHeight="1">
      <c r="A289" s="35"/>
      <c r="B289" s="36"/>
      <c r="C289" s="179" t="s">
        <v>666</v>
      </c>
      <c r="D289" s="179" t="s">
        <v>187</v>
      </c>
      <c r="E289" s="180" t="s">
        <v>1454</v>
      </c>
      <c r="F289" s="181" t="s">
        <v>1455</v>
      </c>
      <c r="G289" s="182" t="s">
        <v>367</v>
      </c>
      <c r="H289" s="183">
        <v>18</v>
      </c>
      <c r="I289" s="184"/>
      <c r="J289" s="185">
        <f>ROUND(I289*H289,2)</f>
        <v>0</v>
      </c>
      <c r="K289" s="181" t="s">
        <v>191</v>
      </c>
      <c r="L289" s="40"/>
      <c r="M289" s="186" t="s">
        <v>43</v>
      </c>
      <c r="N289" s="187" t="s">
        <v>51</v>
      </c>
      <c r="O289" s="65"/>
      <c r="P289" s="188">
        <f>O289*H289</f>
        <v>0</v>
      </c>
      <c r="Q289" s="188">
        <v>0</v>
      </c>
      <c r="R289" s="188">
        <f>Q289*H289</f>
        <v>0</v>
      </c>
      <c r="S289" s="188">
        <v>0</v>
      </c>
      <c r="T289" s="18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90" t="s">
        <v>205</v>
      </c>
      <c r="AT289" s="190" t="s">
        <v>187</v>
      </c>
      <c r="AU289" s="190" t="s">
        <v>90</v>
      </c>
      <c r="AY289" s="17" t="s">
        <v>182</v>
      </c>
      <c r="BE289" s="191">
        <f>IF(N289="základní",J289,0)</f>
        <v>0</v>
      </c>
      <c r="BF289" s="191">
        <f>IF(N289="snížená",J289,0)</f>
        <v>0</v>
      </c>
      <c r="BG289" s="191">
        <f>IF(N289="zákl. přenesená",J289,0)</f>
        <v>0</v>
      </c>
      <c r="BH289" s="191">
        <f>IF(N289="sníž. přenesená",J289,0)</f>
        <v>0</v>
      </c>
      <c r="BI289" s="191">
        <f>IF(N289="nulová",J289,0)</f>
        <v>0</v>
      </c>
      <c r="BJ289" s="17" t="s">
        <v>88</v>
      </c>
      <c r="BK289" s="191">
        <f>ROUND(I289*H289,2)</f>
        <v>0</v>
      </c>
      <c r="BL289" s="17" t="s">
        <v>205</v>
      </c>
      <c r="BM289" s="190" t="s">
        <v>2814</v>
      </c>
    </row>
    <row r="290" spans="1:65" s="2" customFormat="1" ht="76.349999999999994" customHeight="1">
      <c r="A290" s="35"/>
      <c r="B290" s="36"/>
      <c r="C290" s="179" t="s">
        <v>672</v>
      </c>
      <c r="D290" s="179" t="s">
        <v>187</v>
      </c>
      <c r="E290" s="180" t="s">
        <v>1458</v>
      </c>
      <c r="F290" s="181" t="s">
        <v>1459</v>
      </c>
      <c r="G290" s="182" t="s">
        <v>367</v>
      </c>
      <c r="H290" s="183">
        <v>1.44</v>
      </c>
      <c r="I290" s="184"/>
      <c r="J290" s="185">
        <f>ROUND(I290*H290,2)</f>
        <v>0</v>
      </c>
      <c r="K290" s="181" t="s">
        <v>191</v>
      </c>
      <c r="L290" s="40"/>
      <c r="M290" s="186" t="s">
        <v>43</v>
      </c>
      <c r="N290" s="187" t="s">
        <v>51</v>
      </c>
      <c r="O290" s="65"/>
      <c r="P290" s="188">
        <f>O290*H290</f>
        <v>0</v>
      </c>
      <c r="Q290" s="188">
        <v>0</v>
      </c>
      <c r="R290" s="188">
        <f>Q290*H290</f>
        <v>0</v>
      </c>
      <c r="S290" s="188">
        <v>0</v>
      </c>
      <c r="T290" s="189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90" t="s">
        <v>205</v>
      </c>
      <c r="AT290" s="190" t="s">
        <v>187</v>
      </c>
      <c r="AU290" s="190" t="s">
        <v>90</v>
      </c>
      <c r="AY290" s="17" t="s">
        <v>182</v>
      </c>
      <c r="BE290" s="191">
        <f>IF(N290="základní",J290,0)</f>
        <v>0</v>
      </c>
      <c r="BF290" s="191">
        <f>IF(N290="snížená",J290,0)</f>
        <v>0</v>
      </c>
      <c r="BG290" s="191">
        <f>IF(N290="zákl. přenesená",J290,0)</f>
        <v>0</v>
      </c>
      <c r="BH290" s="191">
        <f>IF(N290="sníž. přenesená",J290,0)</f>
        <v>0</v>
      </c>
      <c r="BI290" s="191">
        <f>IF(N290="nulová",J290,0)</f>
        <v>0</v>
      </c>
      <c r="BJ290" s="17" t="s">
        <v>88</v>
      </c>
      <c r="BK290" s="191">
        <f>ROUND(I290*H290,2)</f>
        <v>0</v>
      </c>
      <c r="BL290" s="17" t="s">
        <v>205</v>
      </c>
      <c r="BM290" s="190" t="s">
        <v>2815</v>
      </c>
    </row>
    <row r="291" spans="1:65" s="13" customFormat="1" ht="11.25">
      <c r="B291" s="192"/>
      <c r="C291" s="193"/>
      <c r="D291" s="194" t="s">
        <v>193</v>
      </c>
      <c r="E291" s="195" t="s">
        <v>43</v>
      </c>
      <c r="F291" s="196" t="s">
        <v>2712</v>
      </c>
      <c r="G291" s="193"/>
      <c r="H291" s="195" t="s">
        <v>43</v>
      </c>
      <c r="I291" s="197"/>
      <c r="J291" s="193"/>
      <c r="K291" s="193"/>
      <c r="L291" s="198"/>
      <c r="M291" s="199"/>
      <c r="N291" s="200"/>
      <c r="O291" s="200"/>
      <c r="P291" s="200"/>
      <c r="Q291" s="200"/>
      <c r="R291" s="200"/>
      <c r="S291" s="200"/>
      <c r="T291" s="201"/>
      <c r="AT291" s="202" t="s">
        <v>193</v>
      </c>
      <c r="AU291" s="202" t="s">
        <v>90</v>
      </c>
      <c r="AV291" s="13" t="s">
        <v>88</v>
      </c>
      <c r="AW291" s="13" t="s">
        <v>41</v>
      </c>
      <c r="AX291" s="13" t="s">
        <v>80</v>
      </c>
      <c r="AY291" s="202" t="s">
        <v>182</v>
      </c>
    </row>
    <row r="292" spans="1:65" s="14" customFormat="1" ht="11.25">
      <c r="B292" s="203"/>
      <c r="C292" s="204"/>
      <c r="D292" s="194" t="s">
        <v>193</v>
      </c>
      <c r="E292" s="205" t="s">
        <v>43</v>
      </c>
      <c r="F292" s="206" t="s">
        <v>2816</v>
      </c>
      <c r="G292" s="204"/>
      <c r="H292" s="207">
        <v>1.44</v>
      </c>
      <c r="I292" s="208"/>
      <c r="J292" s="204"/>
      <c r="K292" s="204"/>
      <c r="L292" s="209"/>
      <c r="M292" s="210"/>
      <c r="N292" s="211"/>
      <c r="O292" s="211"/>
      <c r="P292" s="211"/>
      <c r="Q292" s="211"/>
      <c r="R292" s="211"/>
      <c r="S292" s="211"/>
      <c r="T292" s="212"/>
      <c r="AT292" s="213" t="s">
        <v>193</v>
      </c>
      <c r="AU292" s="213" t="s">
        <v>90</v>
      </c>
      <c r="AV292" s="14" t="s">
        <v>90</v>
      </c>
      <c r="AW292" s="14" t="s">
        <v>41</v>
      </c>
      <c r="AX292" s="14" t="s">
        <v>80</v>
      </c>
      <c r="AY292" s="213" t="s">
        <v>182</v>
      </c>
    </row>
    <row r="293" spans="1:65" s="15" customFormat="1" ht="11.25">
      <c r="B293" s="227"/>
      <c r="C293" s="228"/>
      <c r="D293" s="194" t="s">
        <v>193</v>
      </c>
      <c r="E293" s="229" t="s">
        <v>43</v>
      </c>
      <c r="F293" s="230" t="s">
        <v>436</v>
      </c>
      <c r="G293" s="228"/>
      <c r="H293" s="231">
        <v>1.44</v>
      </c>
      <c r="I293" s="232"/>
      <c r="J293" s="228"/>
      <c r="K293" s="228"/>
      <c r="L293" s="233"/>
      <c r="M293" s="234"/>
      <c r="N293" s="235"/>
      <c r="O293" s="235"/>
      <c r="P293" s="235"/>
      <c r="Q293" s="235"/>
      <c r="R293" s="235"/>
      <c r="S293" s="235"/>
      <c r="T293" s="236"/>
      <c r="AT293" s="237" t="s">
        <v>193</v>
      </c>
      <c r="AU293" s="237" t="s">
        <v>90</v>
      </c>
      <c r="AV293" s="15" t="s">
        <v>205</v>
      </c>
      <c r="AW293" s="15" t="s">
        <v>41</v>
      </c>
      <c r="AX293" s="15" t="s">
        <v>88</v>
      </c>
      <c r="AY293" s="237" t="s">
        <v>182</v>
      </c>
    </row>
    <row r="294" spans="1:65" s="12" customFormat="1" ht="22.9" customHeight="1">
      <c r="B294" s="163"/>
      <c r="C294" s="164"/>
      <c r="D294" s="165" t="s">
        <v>79</v>
      </c>
      <c r="E294" s="177" t="s">
        <v>508</v>
      </c>
      <c r="F294" s="177" t="s">
        <v>509</v>
      </c>
      <c r="G294" s="164"/>
      <c r="H294" s="164"/>
      <c r="I294" s="167"/>
      <c r="J294" s="178">
        <f>BK294</f>
        <v>0</v>
      </c>
      <c r="K294" s="164"/>
      <c r="L294" s="169"/>
      <c r="M294" s="170"/>
      <c r="N294" s="171"/>
      <c r="O294" s="171"/>
      <c r="P294" s="172">
        <f>SUM(P295:P307)</f>
        <v>0</v>
      </c>
      <c r="Q294" s="171"/>
      <c r="R294" s="172">
        <f>SUM(R295:R307)</f>
        <v>0</v>
      </c>
      <c r="S294" s="171"/>
      <c r="T294" s="173">
        <f>SUM(T295:T307)</f>
        <v>0</v>
      </c>
      <c r="AR294" s="174" t="s">
        <v>88</v>
      </c>
      <c r="AT294" s="175" t="s">
        <v>79</v>
      </c>
      <c r="AU294" s="175" t="s">
        <v>88</v>
      </c>
      <c r="AY294" s="174" t="s">
        <v>182</v>
      </c>
      <c r="BK294" s="176">
        <f>SUM(BK295:BK307)</f>
        <v>0</v>
      </c>
    </row>
    <row r="295" spans="1:65" s="2" customFormat="1" ht="37.9" customHeight="1">
      <c r="A295" s="35"/>
      <c r="B295" s="36"/>
      <c r="C295" s="179" t="s">
        <v>676</v>
      </c>
      <c r="D295" s="179" t="s">
        <v>187</v>
      </c>
      <c r="E295" s="180" t="s">
        <v>511</v>
      </c>
      <c r="F295" s="181" t="s">
        <v>512</v>
      </c>
      <c r="G295" s="182" t="s">
        <v>439</v>
      </c>
      <c r="H295" s="183">
        <v>110.14400000000001</v>
      </c>
      <c r="I295" s="184"/>
      <c r="J295" s="185">
        <f>ROUND(I295*H295,2)</f>
        <v>0</v>
      </c>
      <c r="K295" s="181" t="s">
        <v>191</v>
      </c>
      <c r="L295" s="40"/>
      <c r="M295" s="186" t="s">
        <v>43</v>
      </c>
      <c r="N295" s="187" t="s">
        <v>51</v>
      </c>
      <c r="O295" s="65"/>
      <c r="P295" s="188">
        <f>O295*H295</f>
        <v>0</v>
      </c>
      <c r="Q295" s="188">
        <v>0</v>
      </c>
      <c r="R295" s="188">
        <f>Q295*H295</f>
        <v>0</v>
      </c>
      <c r="S295" s="188">
        <v>0</v>
      </c>
      <c r="T295" s="18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90" t="s">
        <v>205</v>
      </c>
      <c r="AT295" s="190" t="s">
        <v>187</v>
      </c>
      <c r="AU295" s="190" t="s">
        <v>90</v>
      </c>
      <c r="AY295" s="17" t="s">
        <v>182</v>
      </c>
      <c r="BE295" s="191">
        <f>IF(N295="základní",J295,0)</f>
        <v>0</v>
      </c>
      <c r="BF295" s="191">
        <f>IF(N295="snížená",J295,0)</f>
        <v>0</v>
      </c>
      <c r="BG295" s="191">
        <f>IF(N295="zákl. přenesená",J295,0)</f>
        <v>0</v>
      </c>
      <c r="BH295" s="191">
        <f>IF(N295="sníž. přenesená",J295,0)</f>
        <v>0</v>
      </c>
      <c r="BI295" s="191">
        <f>IF(N295="nulová",J295,0)</f>
        <v>0</v>
      </c>
      <c r="BJ295" s="17" t="s">
        <v>88</v>
      </c>
      <c r="BK295" s="191">
        <f>ROUND(I295*H295,2)</f>
        <v>0</v>
      </c>
      <c r="BL295" s="17" t="s">
        <v>205</v>
      </c>
      <c r="BM295" s="190" t="s">
        <v>2817</v>
      </c>
    </row>
    <row r="296" spans="1:65" s="14" customFormat="1" ht="11.25">
      <c r="B296" s="203"/>
      <c r="C296" s="204"/>
      <c r="D296" s="194" t="s">
        <v>193</v>
      </c>
      <c r="E296" s="205" t="s">
        <v>43</v>
      </c>
      <c r="F296" s="206" t="s">
        <v>2818</v>
      </c>
      <c r="G296" s="204"/>
      <c r="H296" s="207">
        <v>110.14400000000001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193</v>
      </c>
      <c r="AU296" s="213" t="s">
        <v>90</v>
      </c>
      <c r="AV296" s="14" t="s">
        <v>90</v>
      </c>
      <c r="AW296" s="14" t="s">
        <v>41</v>
      </c>
      <c r="AX296" s="14" t="s">
        <v>88</v>
      </c>
      <c r="AY296" s="213" t="s">
        <v>182</v>
      </c>
    </row>
    <row r="297" spans="1:65" s="2" customFormat="1" ht="37.9" customHeight="1">
      <c r="A297" s="35"/>
      <c r="B297" s="36"/>
      <c r="C297" s="179" t="s">
        <v>680</v>
      </c>
      <c r="D297" s="179" t="s">
        <v>187</v>
      </c>
      <c r="E297" s="180" t="s">
        <v>515</v>
      </c>
      <c r="F297" s="181" t="s">
        <v>516</v>
      </c>
      <c r="G297" s="182" t="s">
        <v>439</v>
      </c>
      <c r="H297" s="183">
        <v>991.29600000000005</v>
      </c>
      <c r="I297" s="184"/>
      <c r="J297" s="185">
        <f>ROUND(I297*H297,2)</f>
        <v>0</v>
      </c>
      <c r="K297" s="181" t="s">
        <v>191</v>
      </c>
      <c r="L297" s="40"/>
      <c r="M297" s="186" t="s">
        <v>43</v>
      </c>
      <c r="N297" s="187" t="s">
        <v>51</v>
      </c>
      <c r="O297" s="65"/>
      <c r="P297" s="188">
        <f>O297*H297</f>
        <v>0</v>
      </c>
      <c r="Q297" s="188">
        <v>0</v>
      </c>
      <c r="R297" s="188">
        <f>Q297*H297</f>
        <v>0</v>
      </c>
      <c r="S297" s="188">
        <v>0</v>
      </c>
      <c r="T297" s="189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90" t="s">
        <v>205</v>
      </c>
      <c r="AT297" s="190" t="s">
        <v>187</v>
      </c>
      <c r="AU297" s="190" t="s">
        <v>90</v>
      </c>
      <c r="AY297" s="17" t="s">
        <v>182</v>
      </c>
      <c r="BE297" s="191">
        <f>IF(N297="základní",J297,0)</f>
        <v>0</v>
      </c>
      <c r="BF297" s="191">
        <f>IF(N297="snížená",J297,0)</f>
        <v>0</v>
      </c>
      <c r="BG297" s="191">
        <f>IF(N297="zákl. přenesená",J297,0)</f>
        <v>0</v>
      </c>
      <c r="BH297" s="191">
        <f>IF(N297="sníž. přenesená",J297,0)</f>
        <v>0</v>
      </c>
      <c r="BI297" s="191">
        <f>IF(N297="nulová",J297,0)</f>
        <v>0</v>
      </c>
      <c r="BJ297" s="17" t="s">
        <v>88</v>
      </c>
      <c r="BK297" s="191">
        <f>ROUND(I297*H297,2)</f>
        <v>0</v>
      </c>
      <c r="BL297" s="17" t="s">
        <v>205</v>
      </c>
      <c r="BM297" s="190" t="s">
        <v>2819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2820</v>
      </c>
      <c r="G298" s="204"/>
      <c r="H298" s="207">
        <v>991.29600000000005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80</v>
      </c>
      <c r="AY298" s="213" t="s">
        <v>182</v>
      </c>
    </row>
    <row r="299" spans="1:65" s="15" customFormat="1" ht="11.25">
      <c r="B299" s="227"/>
      <c r="C299" s="228"/>
      <c r="D299" s="194" t="s">
        <v>193</v>
      </c>
      <c r="E299" s="229" t="s">
        <v>43</v>
      </c>
      <c r="F299" s="230" t="s">
        <v>436</v>
      </c>
      <c r="G299" s="228"/>
      <c r="H299" s="231">
        <v>991.29600000000005</v>
      </c>
      <c r="I299" s="232"/>
      <c r="J299" s="228"/>
      <c r="K299" s="228"/>
      <c r="L299" s="233"/>
      <c r="M299" s="234"/>
      <c r="N299" s="235"/>
      <c r="O299" s="235"/>
      <c r="P299" s="235"/>
      <c r="Q299" s="235"/>
      <c r="R299" s="235"/>
      <c r="S299" s="235"/>
      <c r="T299" s="236"/>
      <c r="AT299" s="237" t="s">
        <v>193</v>
      </c>
      <c r="AU299" s="237" t="s">
        <v>90</v>
      </c>
      <c r="AV299" s="15" t="s">
        <v>205</v>
      </c>
      <c r="AW299" s="15" t="s">
        <v>41</v>
      </c>
      <c r="AX299" s="15" t="s">
        <v>88</v>
      </c>
      <c r="AY299" s="237" t="s">
        <v>182</v>
      </c>
    </row>
    <row r="300" spans="1:65" s="2" customFormat="1" ht="24.2" customHeight="1">
      <c r="A300" s="35"/>
      <c r="B300" s="36"/>
      <c r="C300" s="179" t="s">
        <v>685</v>
      </c>
      <c r="D300" s="179" t="s">
        <v>187</v>
      </c>
      <c r="E300" s="180" t="s">
        <v>1467</v>
      </c>
      <c r="F300" s="181" t="s">
        <v>1468</v>
      </c>
      <c r="G300" s="182" t="s">
        <v>439</v>
      </c>
      <c r="H300" s="183">
        <v>110.14400000000001</v>
      </c>
      <c r="I300" s="184"/>
      <c r="J300" s="185">
        <f>ROUND(I300*H300,2)</f>
        <v>0</v>
      </c>
      <c r="K300" s="181" t="s">
        <v>191</v>
      </c>
      <c r="L300" s="40"/>
      <c r="M300" s="186" t="s">
        <v>43</v>
      </c>
      <c r="N300" s="187" t="s">
        <v>51</v>
      </c>
      <c r="O300" s="65"/>
      <c r="P300" s="188">
        <f>O300*H300</f>
        <v>0</v>
      </c>
      <c r="Q300" s="188">
        <v>0</v>
      </c>
      <c r="R300" s="188">
        <f>Q300*H300</f>
        <v>0</v>
      </c>
      <c r="S300" s="188">
        <v>0</v>
      </c>
      <c r="T300" s="18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90" t="s">
        <v>205</v>
      </c>
      <c r="AT300" s="190" t="s">
        <v>187</v>
      </c>
      <c r="AU300" s="190" t="s">
        <v>90</v>
      </c>
      <c r="AY300" s="17" t="s">
        <v>182</v>
      </c>
      <c r="BE300" s="191">
        <f>IF(N300="základní",J300,0)</f>
        <v>0</v>
      </c>
      <c r="BF300" s="191">
        <f>IF(N300="snížená",J300,0)</f>
        <v>0</v>
      </c>
      <c r="BG300" s="191">
        <f>IF(N300="zákl. přenesená",J300,0)</f>
        <v>0</v>
      </c>
      <c r="BH300" s="191">
        <f>IF(N300="sníž. přenesená",J300,0)</f>
        <v>0</v>
      </c>
      <c r="BI300" s="191">
        <f>IF(N300="nulová",J300,0)</f>
        <v>0</v>
      </c>
      <c r="BJ300" s="17" t="s">
        <v>88</v>
      </c>
      <c r="BK300" s="191">
        <f>ROUND(I300*H300,2)</f>
        <v>0</v>
      </c>
      <c r="BL300" s="17" t="s">
        <v>205</v>
      </c>
      <c r="BM300" s="190" t="s">
        <v>2821</v>
      </c>
    </row>
    <row r="301" spans="1:65" s="14" customFormat="1" ht="11.25">
      <c r="B301" s="203"/>
      <c r="C301" s="204"/>
      <c r="D301" s="194" t="s">
        <v>193</v>
      </c>
      <c r="E301" s="205" t="s">
        <v>43</v>
      </c>
      <c r="F301" s="206" t="s">
        <v>2818</v>
      </c>
      <c r="G301" s="204"/>
      <c r="H301" s="207">
        <v>110.14400000000001</v>
      </c>
      <c r="I301" s="208"/>
      <c r="J301" s="204"/>
      <c r="K301" s="204"/>
      <c r="L301" s="209"/>
      <c r="M301" s="210"/>
      <c r="N301" s="211"/>
      <c r="O301" s="211"/>
      <c r="P301" s="211"/>
      <c r="Q301" s="211"/>
      <c r="R301" s="211"/>
      <c r="S301" s="211"/>
      <c r="T301" s="212"/>
      <c r="AT301" s="213" t="s">
        <v>193</v>
      </c>
      <c r="AU301" s="213" t="s">
        <v>90</v>
      </c>
      <c r="AV301" s="14" t="s">
        <v>90</v>
      </c>
      <c r="AW301" s="14" t="s">
        <v>41</v>
      </c>
      <c r="AX301" s="14" t="s">
        <v>88</v>
      </c>
      <c r="AY301" s="213" t="s">
        <v>182</v>
      </c>
    </row>
    <row r="302" spans="1:65" s="2" customFormat="1" ht="37.9" customHeight="1">
      <c r="A302" s="35"/>
      <c r="B302" s="36"/>
      <c r="C302" s="179" t="s">
        <v>691</v>
      </c>
      <c r="D302" s="179" t="s">
        <v>187</v>
      </c>
      <c r="E302" s="180" t="s">
        <v>545</v>
      </c>
      <c r="F302" s="181" t="s">
        <v>546</v>
      </c>
      <c r="G302" s="182" t="s">
        <v>439</v>
      </c>
      <c r="H302" s="183">
        <v>19.47</v>
      </c>
      <c r="I302" s="184"/>
      <c r="J302" s="185">
        <f>ROUND(I302*H302,2)</f>
        <v>0</v>
      </c>
      <c r="K302" s="181" t="s">
        <v>191</v>
      </c>
      <c r="L302" s="40"/>
      <c r="M302" s="186" t="s">
        <v>43</v>
      </c>
      <c r="N302" s="187" t="s">
        <v>51</v>
      </c>
      <c r="O302" s="65"/>
      <c r="P302" s="188">
        <f>O302*H302</f>
        <v>0</v>
      </c>
      <c r="Q302" s="188">
        <v>0</v>
      </c>
      <c r="R302" s="188">
        <f>Q302*H302</f>
        <v>0</v>
      </c>
      <c r="S302" s="188">
        <v>0</v>
      </c>
      <c r="T302" s="189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90" t="s">
        <v>205</v>
      </c>
      <c r="AT302" s="190" t="s">
        <v>187</v>
      </c>
      <c r="AU302" s="190" t="s">
        <v>90</v>
      </c>
      <c r="AY302" s="17" t="s">
        <v>182</v>
      </c>
      <c r="BE302" s="191">
        <f>IF(N302="základní",J302,0)</f>
        <v>0</v>
      </c>
      <c r="BF302" s="191">
        <f>IF(N302="snížená",J302,0)</f>
        <v>0</v>
      </c>
      <c r="BG302" s="191">
        <f>IF(N302="zákl. přenesená",J302,0)</f>
        <v>0</v>
      </c>
      <c r="BH302" s="191">
        <f>IF(N302="sníž. přenesená",J302,0)</f>
        <v>0</v>
      </c>
      <c r="BI302" s="191">
        <f>IF(N302="nulová",J302,0)</f>
        <v>0</v>
      </c>
      <c r="BJ302" s="17" t="s">
        <v>88</v>
      </c>
      <c r="BK302" s="191">
        <f>ROUND(I302*H302,2)</f>
        <v>0</v>
      </c>
      <c r="BL302" s="17" t="s">
        <v>205</v>
      </c>
      <c r="BM302" s="190" t="s">
        <v>2822</v>
      </c>
    </row>
    <row r="303" spans="1:65" s="14" customFormat="1" ht="11.25">
      <c r="B303" s="203"/>
      <c r="C303" s="204"/>
      <c r="D303" s="194" t="s">
        <v>193</v>
      </c>
      <c r="E303" s="205" t="s">
        <v>43</v>
      </c>
      <c r="F303" s="206" t="s">
        <v>2823</v>
      </c>
      <c r="G303" s="204"/>
      <c r="H303" s="207">
        <v>19.47</v>
      </c>
      <c r="I303" s="208"/>
      <c r="J303" s="204"/>
      <c r="K303" s="204"/>
      <c r="L303" s="209"/>
      <c r="M303" s="210"/>
      <c r="N303" s="211"/>
      <c r="O303" s="211"/>
      <c r="P303" s="211"/>
      <c r="Q303" s="211"/>
      <c r="R303" s="211"/>
      <c r="S303" s="211"/>
      <c r="T303" s="212"/>
      <c r="AT303" s="213" t="s">
        <v>193</v>
      </c>
      <c r="AU303" s="213" t="s">
        <v>90</v>
      </c>
      <c r="AV303" s="14" t="s">
        <v>90</v>
      </c>
      <c r="AW303" s="14" t="s">
        <v>41</v>
      </c>
      <c r="AX303" s="14" t="s">
        <v>88</v>
      </c>
      <c r="AY303" s="213" t="s">
        <v>182</v>
      </c>
    </row>
    <row r="304" spans="1:65" s="2" customFormat="1" ht="37.9" customHeight="1">
      <c r="A304" s="35"/>
      <c r="B304" s="36"/>
      <c r="C304" s="179" t="s">
        <v>698</v>
      </c>
      <c r="D304" s="179" t="s">
        <v>187</v>
      </c>
      <c r="E304" s="180" t="s">
        <v>1472</v>
      </c>
      <c r="F304" s="181" t="s">
        <v>1473</v>
      </c>
      <c r="G304" s="182" t="s">
        <v>439</v>
      </c>
      <c r="H304" s="183">
        <v>14.834</v>
      </c>
      <c r="I304" s="184"/>
      <c r="J304" s="185">
        <f>ROUND(I304*H304,2)</f>
        <v>0</v>
      </c>
      <c r="K304" s="181" t="s">
        <v>191</v>
      </c>
      <c r="L304" s="40"/>
      <c r="M304" s="186" t="s">
        <v>43</v>
      </c>
      <c r="N304" s="187" t="s">
        <v>51</v>
      </c>
      <c r="O304" s="65"/>
      <c r="P304" s="188">
        <f>O304*H304</f>
        <v>0</v>
      </c>
      <c r="Q304" s="188">
        <v>0</v>
      </c>
      <c r="R304" s="188">
        <f>Q304*H304</f>
        <v>0</v>
      </c>
      <c r="S304" s="188">
        <v>0</v>
      </c>
      <c r="T304" s="189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90" t="s">
        <v>205</v>
      </c>
      <c r="AT304" s="190" t="s">
        <v>187</v>
      </c>
      <c r="AU304" s="190" t="s">
        <v>90</v>
      </c>
      <c r="AY304" s="17" t="s">
        <v>182</v>
      </c>
      <c r="BE304" s="191">
        <f>IF(N304="základní",J304,0)</f>
        <v>0</v>
      </c>
      <c r="BF304" s="191">
        <f>IF(N304="snížená",J304,0)</f>
        <v>0</v>
      </c>
      <c r="BG304" s="191">
        <f>IF(N304="zákl. přenesená",J304,0)</f>
        <v>0</v>
      </c>
      <c r="BH304" s="191">
        <f>IF(N304="sníž. přenesená",J304,0)</f>
        <v>0</v>
      </c>
      <c r="BI304" s="191">
        <f>IF(N304="nulová",J304,0)</f>
        <v>0</v>
      </c>
      <c r="BJ304" s="17" t="s">
        <v>88</v>
      </c>
      <c r="BK304" s="191">
        <f>ROUND(I304*H304,2)</f>
        <v>0</v>
      </c>
      <c r="BL304" s="17" t="s">
        <v>205</v>
      </c>
      <c r="BM304" s="190" t="s">
        <v>2824</v>
      </c>
    </row>
    <row r="305" spans="1:65" s="14" customFormat="1" ht="11.25">
      <c r="B305" s="203"/>
      <c r="C305" s="204"/>
      <c r="D305" s="194" t="s">
        <v>193</v>
      </c>
      <c r="E305" s="205" t="s">
        <v>43</v>
      </c>
      <c r="F305" s="206" t="s">
        <v>2825</v>
      </c>
      <c r="G305" s="204"/>
      <c r="H305" s="207">
        <v>14.834</v>
      </c>
      <c r="I305" s="208"/>
      <c r="J305" s="204"/>
      <c r="K305" s="204"/>
      <c r="L305" s="209"/>
      <c r="M305" s="210"/>
      <c r="N305" s="211"/>
      <c r="O305" s="211"/>
      <c r="P305" s="211"/>
      <c r="Q305" s="211"/>
      <c r="R305" s="211"/>
      <c r="S305" s="211"/>
      <c r="T305" s="212"/>
      <c r="AT305" s="213" t="s">
        <v>193</v>
      </c>
      <c r="AU305" s="213" t="s">
        <v>90</v>
      </c>
      <c r="AV305" s="14" t="s">
        <v>90</v>
      </c>
      <c r="AW305" s="14" t="s">
        <v>41</v>
      </c>
      <c r="AX305" s="14" t="s">
        <v>88</v>
      </c>
      <c r="AY305" s="213" t="s">
        <v>182</v>
      </c>
    </row>
    <row r="306" spans="1:65" s="2" customFormat="1" ht="37.9" customHeight="1">
      <c r="A306" s="35"/>
      <c r="B306" s="36"/>
      <c r="C306" s="179" t="s">
        <v>703</v>
      </c>
      <c r="D306" s="179" t="s">
        <v>187</v>
      </c>
      <c r="E306" s="180" t="s">
        <v>1476</v>
      </c>
      <c r="F306" s="181" t="s">
        <v>438</v>
      </c>
      <c r="G306" s="182" t="s">
        <v>439</v>
      </c>
      <c r="H306" s="183">
        <v>75.84</v>
      </c>
      <c r="I306" s="184"/>
      <c r="J306" s="185">
        <f>ROUND(I306*H306,2)</f>
        <v>0</v>
      </c>
      <c r="K306" s="181" t="s">
        <v>191</v>
      </c>
      <c r="L306" s="40"/>
      <c r="M306" s="186" t="s">
        <v>43</v>
      </c>
      <c r="N306" s="187" t="s">
        <v>51</v>
      </c>
      <c r="O306" s="65"/>
      <c r="P306" s="188">
        <f>O306*H306</f>
        <v>0</v>
      </c>
      <c r="Q306" s="188">
        <v>0</v>
      </c>
      <c r="R306" s="188">
        <f>Q306*H306</f>
        <v>0</v>
      </c>
      <c r="S306" s="188">
        <v>0</v>
      </c>
      <c r="T306" s="189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90" t="s">
        <v>205</v>
      </c>
      <c r="AT306" s="190" t="s">
        <v>187</v>
      </c>
      <c r="AU306" s="190" t="s">
        <v>90</v>
      </c>
      <c r="AY306" s="17" t="s">
        <v>182</v>
      </c>
      <c r="BE306" s="191">
        <f>IF(N306="základní",J306,0)</f>
        <v>0</v>
      </c>
      <c r="BF306" s="191">
        <f>IF(N306="snížená",J306,0)</f>
        <v>0</v>
      </c>
      <c r="BG306" s="191">
        <f>IF(N306="zákl. přenesená",J306,0)</f>
        <v>0</v>
      </c>
      <c r="BH306" s="191">
        <f>IF(N306="sníž. přenesená",J306,0)</f>
        <v>0</v>
      </c>
      <c r="BI306" s="191">
        <f>IF(N306="nulová",J306,0)</f>
        <v>0</v>
      </c>
      <c r="BJ306" s="17" t="s">
        <v>88</v>
      </c>
      <c r="BK306" s="191">
        <f>ROUND(I306*H306,2)</f>
        <v>0</v>
      </c>
      <c r="BL306" s="17" t="s">
        <v>205</v>
      </c>
      <c r="BM306" s="190" t="s">
        <v>2826</v>
      </c>
    </row>
    <row r="307" spans="1:65" s="14" customFormat="1" ht="11.25">
      <c r="B307" s="203"/>
      <c r="C307" s="204"/>
      <c r="D307" s="194" t="s">
        <v>193</v>
      </c>
      <c r="E307" s="205" t="s">
        <v>43</v>
      </c>
      <c r="F307" s="206" t="s">
        <v>2827</v>
      </c>
      <c r="G307" s="204"/>
      <c r="H307" s="207">
        <v>75.84</v>
      </c>
      <c r="I307" s="208"/>
      <c r="J307" s="204"/>
      <c r="K307" s="204"/>
      <c r="L307" s="209"/>
      <c r="M307" s="210"/>
      <c r="N307" s="211"/>
      <c r="O307" s="211"/>
      <c r="P307" s="211"/>
      <c r="Q307" s="211"/>
      <c r="R307" s="211"/>
      <c r="S307" s="211"/>
      <c r="T307" s="212"/>
      <c r="AT307" s="213" t="s">
        <v>193</v>
      </c>
      <c r="AU307" s="213" t="s">
        <v>90</v>
      </c>
      <c r="AV307" s="14" t="s">
        <v>90</v>
      </c>
      <c r="AW307" s="14" t="s">
        <v>41</v>
      </c>
      <c r="AX307" s="14" t="s">
        <v>88</v>
      </c>
      <c r="AY307" s="213" t="s">
        <v>182</v>
      </c>
    </row>
    <row r="308" spans="1:65" s="12" customFormat="1" ht="22.9" customHeight="1">
      <c r="B308" s="163"/>
      <c r="C308" s="164"/>
      <c r="D308" s="165" t="s">
        <v>79</v>
      </c>
      <c r="E308" s="177" t="s">
        <v>1479</v>
      </c>
      <c r="F308" s="177" t="s">
        <v>1480</v>
      </c>
      <c r="G308" s="164"/>
      <c r="H308" s="164"/>
      <c r="I308" s="167"/>
      <c r="J308" s="178">
        <f>BK308</f>
        <v>0</v>
      </c>
      <c r="K308" s="164"/>
      <c r="L308" s="169"/>
      <c r="M308" s="170"/>
      <c r="N308" s="171"/>
      <c r="O308" s="171"/>
      <c r="P308" s="172">
        <f>P309</f>
        <v>0</v>
      </c>
      <c r="Q308" s="171"/>
      <c r="R308" s="172">
        <f>R309</f>
        <v>0</v>
      </c>
      <c r="S308" s="171"/>
      <c r="T308" s="173">
        <f>T309</f>
        <v>0</v>
      </c>
      <c r="AR308" s="174" t="s">
        <v>88</v>
      </c>
      <c r="AT308" s="175" t="s">
        <v>79</v>
      </c>
      <c r="AU308" s="175" t="s">
        <v>88</v>
      </c>
      <c r="AY308" s="174" t="s">
        <v>182</v>
      </c>
      <c r="BK308" s="176">
        <f>BK309</f>
        <v>0</v>
      </c>
    </row>
    <row r="309" spans="1:65" s="2" customFormat="1" ht="37.9" customHeight="1">
      <c r="A309" s="35"/>
      <c r="B309" s="36"/>
      <c r="C309" s="179" t="s">
        <v>707</v>
      </c>
      <c r="D309" s="179" t="s">
        <v>187</v>
      </c>
      <c r="E309" s="180" t="s">
        <v>1481</v>
      </c>
      <c r="F309" s="181" t="s">
        <v>1482</v>
      </c>
      <c r="G309" s="182" t="s">
        <v>439</v>
      </c>
      <c r="H309" s="183">
        <v>75.674999999999997</v>
      </c>
      <c r="I309" s="184"/>
      <c r="J309" s="185">
        <f>ROUND(I309*H309,2)</f>
        <v>0</v>
      </c>
      <c r="K309" s="181" t="s">
        <v>191</v>
      </c>
      <c r="L309" s="40"/>
      <c r="M309" s="238" t="s">
        <v>43</v>
      </c>
      <c r="N309" s="239" t="s">
        <v>51</v>
      </c>
      <c r="O309" s="240"/>
      <c r="P309" s="241">
        <f>O309*H309</f>
        <v>0</v>
      </c>
      <c r="Q309" s="241">
        <v>0</v>
      </c>
      <c r="R309" s="241">
        <f>Q309*H309</f>
        <v>0</v>
      </c>
      <c r="S309" s="241">
        <v>0</v>
      </c>
      <c r="T309" s="242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90" t="s">
        <v>205</v>
      </c>
      <c r="AT309" s="190" t="s">
        <v>187</v>
      </c>
      <c r="AU309" s="190" t="s">
        <v>90</v>
      </c>
      <c r="AY309" s="17" t="s">
        <v>182</v>
      </c>
      <c r="BE309" s="191">
        <f>IF(N309="základní",J309,0)</f>
        <v>0</v>
      </c>
      <c r="BF309" s="191">
        <f>IF(N309="snížená",J309,0)</f>
        <v>0</v>
      </c>
      <c r="BG309" s="191">
        <f>IF(N309="zákl. přenesená",J309,0)</f>
        <v>0</v>
      </c>
      <c r="BH309" s="191">
        <f>IF(N309="sníž. přenesená",J309,0)</f>
        <v>0</v>
      </c>
      <c r="BI309" s="191">
        <f>IF(N309="nulová",J309,0)</f>
        <v>0</v>
      </c>
      <c r="BJ309" s="17" t="s">
        <v>88</v>
      </c>
      <c r="BK309" s="191">
        <f>ROUND(I309*H309,2)</f>
        <v>0</v>
      </c>
      <c r="BL309" s="17" t="s">
        <v>205</v>
      </c>
      <c r="BM309" s="190" t="s">
        <v>2828</v>
      </c>
    </row>
    <row r="310" spans="1:65" s="2" customFormat="1" ht="6.95" customHeight="1">
      <c r="A310" s="35"/>
      <c r="B310" s="48"/>
      <c r="C310" s="49"/>
      <c r="D310" s="49"/>
      <c r="E310" s="49"/>
      <c r="F310" s="49"/>
      <c r="G310" s="49"/>
      <c r="H310" s="49"/>
      <c r="I310" s="49"/>
      <c r="J310" s="49"/>
      <c r="K310" s="49"/>
      <c r="L310" s="40"/>
      <c r="M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</row>
  </sheetData>
  <sheetProtection algorithmName="SHA-512" hashValue="wqDiWw3A9q4aETH5vw4kLjlCWQC03zo0OhpdPXgxbko9zG0W72qRYwAGPiH47K51cE76VgzQCpKb45W3k+202Q==" saltValue="6DKQG/TkbXRdJ/uDuww2TyuV0g6NlU7DGki4WiwCm3QBOYTFbR+6J444tXNLe9jvWGBiL4Uzsy9jJYSURGTREw==" spinCount="100000" sheet="1" objects="1" scenarios="1" formatColumns="0" formatRows="0" autoFilter="0"/>
  <autoFilter ref="C91:K309" xr:uid="{00000000-0009-0000-0000-000009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87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119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2829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ROUND(J88,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ROUND((SUM(BE88:BE1872)),  2)</f>
        <v>0</v>
      </c>
      <c r="G33" s="35"/>
      <c r="H33" s="35"/>
      <c r="I33" s="125">
        <v>0.21</v>
      </c>
      <c r="J33" s="124">
        <f>ROUND(((SUM(BE88:BE1872))*I33),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ROUND((SUM(BF88:BF1872)),  2)</f>
        <v>0</v>
      </c>
      <c r="G34" s="35"/>
      <c r="H34" s="35"/>
      <c r="I34" s="125">
        <v>0.15</v>
      </c>
      <c r="J34" s="124">
        <f>ROUND(((SUM(BF88:BF1872))*I34),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ROUND((SUM(BG88:BG1872)),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ROUND((SUM(BH88:BH1872)),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ROUND((SUM(BI88:BI1872)),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PS454 - SSZ Komenského – Nádražní okruh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J88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J89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J90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J196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J205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J274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J339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J340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J564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J1606</f>
        <v>0</v>
      </c>
      <c r="K68" s="98"/>
      <c r="L68" s="151"/>
    </row>
    <row r="69" spans="1:31" s="2" customFormat="1" ht="21.7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4" spans="1:31" s="2" customFormat="1" ht="6.95" customHeight="1">
      <c r="A74" s="35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24.95" customHeight="1">
      <c r="A75" s="35"/>
      <c r="B75" s="36"/>
      <c r="C75" s="23" t="s">
        <v>166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94" t="str">
        <f>E7</f>
        <v>Opava – telematika</v>
      </c>
      <c r="F78" s="295"/>
      <c r="G78" s="295"/>
      <c r="H78" s="295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153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50" t="str">
        <f>E9</f>
        <v>PS454 - SSZ Komenského – Nádražní okruh</v>
      </c>
      <c r="F80" s="296"/>
      <c r="G80" s="296"/>
      <c r="H80" s="296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29" t="s">
        <v>22</v>
      </c>
      <c r="D82" s="37"/>
      <c r="E82" s="37"/>
      <c r="F82" s="27" t="str">
        <f>F12</f>
        <v>Opava</v>
      </c>
      <c r="G82" s="37"/>
      <c r="H82" s="37"/>
      <c r="I82" s="29" t="s">
        <v>23</v>
      </c>
      <c r="J82" s="60" t="str">
        <f>IF(J12="","",J12)</f>
        <v>16. 8. 2019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29</v>
      </c>
      <c r="D84" s="37"/>
      <c r="E84" s="37"/>
      <c r="F84" s="27" t="str">
        <f>E15</f>
        <v>Statutární město Opava</v>
      </c>
      <c r="G84" s="37"/>
      <c r="H84" s="37"/>
      <c r="I84" s="29" t="s">
        <v>37</v>
      </c>
      <c r="J84" s="33" t="str">
        <f>E21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35</v>
      </c>
      <c r="D85" s="37"/>
      <c r="E85" s="37"/>
      <c r="F85" s="27" t="str">
        <f>IF(E18="","",E18)</f>
        <v>Vyplň údaj</v>
      </c>
      <c r="G85" s="37"/>
      <c r="H85" s="37"/>
      <c r="I85" s="29" t="s">
        <v>42</v>
      </c>
      <c r="J85" s="33" t="str">
        <f>E24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0.3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11" customFormat="1" ht="29.25" customHeight="1">
      <c r="A87" s="152"/>
      <c r="B87" s="153"/>
      <c r="C87" s="154" t="s">
        <v>167</v>
      </c>
      <c r="D87" s="155" t="s">
        <v>65</v>
      </c>
      <c r="E87" s="155" t="s">
        <v>61</v>
      </c>
      <c r="F87" s="155" t="s">
        <v>62</v>
      </c>
      <c r="G87" s="155" t="s">
        <v>168</v>
      </c>
      <c r="H87" s="155" t="s">
        <v>169</v>
      </c>
      <c r="I87" s="155" t="s">
        <v>170</v>
      </c>
      <c r="J87" s="155" t="s">
        <v>157</v>
      </c>
      <c r="K87" s="156" t="s">
        <v>171</v>
      </c>
      <c r="L87" s="157"/>
      <c r="M87" s="69" t="s">
        <v>43</v>
      </c>
      <c r="N87" s="70" t="s">
        <v>50</v>
      </c>
      <c r="O87" s="70" t="s">
        <v>172</v>
      </c>
      <c r="P87" s="70" t="s">
        <v>173</v>
      </c>
      <c r="Q87" s="70" t="s">
        <v>174</v>
      </c>
      <c r="R87" s="70" t="s">
        <v>175</v>
      </c>
      <c r="S87" s="70" t="s">
        <v>176</v>
      </c>
      <c r="T87" s="71" t="s">
        <v>177</v>
      </c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</row>
    <row r="88" spans="1:65" s="2" customFormat="1" ht="22.9" customHeight="1">
      <c r="A88" s="35"/>
      <c r="B88" s="36"/>
      <c r="C88" s="76" t="s">
        <v>178</v>
      </c>
      <c r="D88" s="37"/>
      <c r="E88" s="37"/>
      <c r="F88" s="37"/>
      <c r="G88" s="37"/>
      <c r="H88" s="37"/>
      <c r="I88" s="37"/>
      <c r="J88" s="158">
        <f>BK88</f>
        <v>0</v>
      </c>
      <c r="K88" s="37"/>
      <c r="L88" s="40"/>
      <c r="M88" s="72"/>
      <c r="N88" s="159"/>
      <c r="O88" s="73"/>
      <c r="P88" s="160">
        <f>P89+P339</f>
        <v>0</v>
      </c>
      <c r="Q88" s="73"/>
      <c r="R88" s="160">
        <f>R89+R339</f>
        <v>86.817473199999995</v>
      </c>
      <c r="S88" s="73"/>
      <c r="T88" s="161">
        <f>T89+T339</f>
        <v>0.11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7" t="s">
        <v>79</v>
      </c>
      <c r="AU88" s="17" t="s">
        <v>158</v>
      </c>
      <c r="BK88" s="162">
        <f>BK89+BK339</f>
        <v>0</v>
      </c>
    </row>
    <row r="89" spans="1:65" s="12" customFormat="1" ht="25.9" customHeight="1">
      <c r="B89" s="163"/>
      <c r="C89" s="164"/>
      <c r="D89" s="165" t="s">
        <v>79</v>
      </c>
      <c r="E89" s="166" t="s">
        <v>355</v>
      </c>
      <c r="F89" s="166" t="s">
        <v>356</v>
      </c>
      <c r="G89" s="164"/>
      <c r="H89" s="164"/>
      <c r="I89" s="167"/>
      <c r="J89" s="168">
        <f>BK89</f>
        <v>0</v>
      </c>
      <c r="K89" s="164"/>
      <c r="L89" s="169"/>
      <c r="M89" s="170"/>
      <c r="N89" s="171"/>
      <c r="O89" s="171"/>
      <c r="P89" s="172">
        <f>P90+P196+P205+P274</f>
        <v>0</v>
      </c>
      <c r="Q89" s="171"/>
      <c r="R89" s="172">
        <f>R90+R196+R205+R274</f>
        <v>0.55024435999999999</v>
      </c>
      <c r="S89" s="171"/>
      <c r="T89" s="173">
        <f>T90+T196+T205+T274</f>
        <v>0.11</v>
      </c>
      <c r="AR89" s="174" t="s">
        <v>88</v>
      </c>
      <c r="AT89" s="175" t="s">
        <v>79</v>
      </c>
      <c r="AU89" s="175" t="s">
        <v>80</v>
      </c>
      <c r="AY89" s="174" t="s">
        <v>182</v>
      </c>
      <c r="BK89" s="176">
        <f>BK90+BK196+BK205+BK274</f>
        <v>0</v>
      </c>
    </row>
    <row r="90" spans="1:65" s="12" customFormat="1" ht="22.9" customHeight="1">
      <c r="B90" s="163"/>
      <c r="C90" s="164"/>
      <c r="D90" s="165" t="s">
        <v>79</v>
      </c>
      <c r="E90" s="177" t="s">
        <v>88</v>
      </c>
      <c r="F90" s="177" t="s">
        <v>357</v>
      </c>
      <c r="G90" s="164"/>
      <c r="H90" s="164"/>
      <c r="I90" s="167"/>
      <c r="J90" s="178">
        <f>BK90</f>
        <v>0</v>
      </c>
      <c r="K90" s="164"/>
      <c r="L90" s="169"/>
      <c r="M90" s="170"/>
      <c r="N90" s="171"/>
      <c r="O90" s="171"/>
      <c r="P90" s="172">
        <f>SUM(P91:P195)</f>
        <v>0</v>
      </c>
      <c r="Q90" s="171"/>
      <c r="R90" s="172">
        <f>SUM(R91:R195)</f>
        <v>0.36491099999999999</v>
      </c>
      <c r="S90" s="171"/>
      <c r="T90" s="173">
        <f>SUM(T91:T195)</f>
        <v>0</v>
      </c>
      <c r="AR90" s="174" t="s">
        <v>88</v>
      </c>
      <c r="AT90" s="175" t="s">
        <v>79</v>
      </c>
      <c r="AU90" s="175" t="s">
        <v>88</v>
      </c>
      <c r="AY90" s="174" t="s">
        <v>182</v>
      </c>
      <c r="BK90" s="176">
        <f>SUM(BK91:BK195)</f>
        <v>0</v>
      </c>
    </row>
    <row r="91" spans="1:65" s="2" customFormat="1" ht="37.9" customHeight="1">
      <c r="A91" s="35"/>
      <c r="B91" s="36"/>
      <c r="C91" s="179" t="s">
        <v>88</v>
      </c>
      <c r="D91" s="179" t="s">
        <v>187</v>
      </c>
      <c r="E91" s="180" t="s">
        <v>358</v>
      </c>
      <c r="F91" s="181" t="s">
        <v>359</v>
      </c>
      <c r="G91" s="182" t="s">
        <v>360</v>
      </c>
      <c r="H91" s="183">
        <v>6.8330000000000002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205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205</v>
      </c>
      <c r="BM91" s="190" t="s">
        <v>2830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362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3" customFormat="1" ht="22.5">
      <c r="B93" s="192"/>
      <c r="C93" s="193"/>
      <c r="D93" s="194" t="s">
        <v>193</v>
      </c>
      <c r="E93" s="195" t="s">
        <v>43</v>
      </c>
      <c r="F93" s="196" t="s">
        <v>363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4" customFormat="1" ht="11.25">
      <c r="B94" s="203"/>
      <c r="C94" s="204"/>
      <c r="D94" s="194" t="s">
        <v>193</v>
      </c>
      <c r="E94" s="205" t="s">
        <v>43</v>
      </c>
      <c r="F94" s="206" t="s">
        <v>2831</v>
      </c>
      <c r="G94" s="204"/>
      <c r="H94" s="207">
        <v>6.8330000000000002</v>
      </c>
      <c r="I94" s="208"/>
      <c r="J94" s="204"/>
      <c r="K94" s="204"/>
      <c r="L94" s="209"/>
      <c r="M94" s="210"/>
      <c r="N94" s="211"/>
      <c r="O94" s="211"/>
      <c r="P94" s="211"/>
      <c r="Q94" s="211"/>
      <c r="R94" s="211"/>
      <c r="S94" s="211"/>
      <c r="T94" s="212"/>
      <c r="AT94" s="213" t="s">
        <v>193</v>
      </c>
      <c r="AU94" s="213" t="s">
        <v>90</v>
      </c>
      <c r="AV94" s="14" t="s">
        <v>90</v>
      </c>
      <c r="AW94" s="14" t="s">
        <v>41</v>
      </c>
      <c r="AX94" s="14" t="s">
        <v>88</v>
      </c>
      <c r="AY94" s="213" t="s">
        <v>182</v>
      </c>
    </row>
    <row r="95" spans="1:65" s="2" customFormat="1" ht="49.15" customHeight="1">
      <c r="A95" s="35"/>
      <c r="B95" s="36"/>
      <c r="C95" s="179" t="s">
        <v>90</v>
      </c>
      <c r="D95" s="179" t="s">
        <v>187</v>
      </c>
      <c r="E95" s="180" t="s">
        <v>365</v>
      </c>
      <c r="F95" s="181" t="s">
        <v>366</v>
      </c>
      <c r="G95" s="182" t="s">
        <v>367</v>
      </c>
      <c r="H95" s="183">
        <v>45.555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</v>
      </c>
      <c r="T95" s="189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2832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362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22.5">
      <c r="B97" s="192"/>
      <c r="C97" s="193"/>
      <c r="D97" s="194" t="s">
        <v>193</v>
      </c>
      <c r="E97" s="195" t="s">
        <v>43</v>
      </c>
      <c r="F97" s="196" t="s">
        <v>363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2833</v>
      </c>
      <c r="G98" s="204"/>
      <c r="H98" s="207">
        <v>45.555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37.9" customHeight="1">
      <c r="A99" s="35"/>
      <c r="B99" s="36"/>
      <c r="C99" s="179" t="s">
        <v>181</v>
      </c>
      <c r="D99" s="179" t="s">
        <v>187</v>
      </c>
      <c r="E99" s="180" t="s">
        <v>370</v>
      </c>
      <c r="F99" s="181" t="s">
        <v>371</v>
      </c>
      <c r="G99" s="182" t="s">
        <v>367</v>
      </c>
      <c r="H99" s="183">
        <v>45.555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205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205</v>
      </c>
      <c r="BM99" s="190" t="s">
        <v>2834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362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3" customFormat="1" ht="22.5">
      <c r="B101" s="192"/>
      <c r="C101" s="193"/>
      <c r="D101" s="194" t="s">
        <v>193</v>
      </c>
      <c r="E101" s="195" t="s">
        <v>43</v>
      </c>
      <c r="F101" s="196" t="s">
        <v>363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362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3" customFormat="1" ht="22.5">
      <c r="B103" s="192"/>
      <c r="C103" s="193"/>
      <c r="D103" s="194" t="s">
        <v>193</v>
      </c>
      <c r="E103" s="195" t="s">
        <v>43</v>
      </c>
      <c r="F103" s="196" t="s">
        <v>363</v>
      </c>
      <c r="G103" s="193"/>
      <c r="H103" s="195" t="s">
        <v>43</v>
      </c>
      <c r="I103" s="197"/>
      <c r="J103" s="193"/>
      <c r="K103" s="193"/>
      <c r="L103" s="198"/>
      <c r="M103" s="199"/>
      <c r="N103" s="200"/>
      <c r="O103" s="200"/>
      <c r="P103" s="200"/>
      <c r="Q103" s="200"/>
      <c r="R103" s="200"/>
      <c r="S103" s="200"/>
      <c r="T103" s="201"/>
      <c r="AT103" s="202" t="s">
        <v>193</v>
      </c>
      <c r="AU103" s="202" t="s">
        <v>90</v>
      </c>
      <c r="AV103" s="13" t="s">
        <v>88</v>
      </c>
      <c r="AW103" s="13" t="s">
        <v>41</v>
      </c>
      <c r="AX103" s="13" t="s">
        <v>80</v>
      </c>
      <c r="AY103" s="202" t="s">
        <v>182</v>
      </c>
    </row>
    <row r="104" spans="1:65" s="14" customFormat="1" ht="11.25">
      <c r="B104" s="203"/>
      <c r="C104" s="204"/>
      <c r="D104" s="194" t="s">
        <v>193</v>
      </c>
      <c r="E104" s="205" t="s">
        <v>43</v>
      </c>
      <c r="F104" s="206" t="s">
        <v>2833</v>
      </c>
      <c r="G104" s="204"/>
      <c r="H104" s="207">
        <v>45.555</v>
      </c>
      <c r="I104" s="208"/>
      <c r="J104" s="204"/>
      <c r="K104" s="204"/>
      <c r="L104" s="209"/>
      <c r="M104" s="210"/>
      <c r="N104" s="211"/>
      <c r="O104" s="211"/>
      <c r="P104" s="211"/>
      <c r="Q104" s="211"/>
      <c r="R104" s="211"/>
      <c r="S104" s="211"/>
      <c r="T104" s="212"/>
      <c r="AT104" s="213" t="s">
        <v>193</v>
      </c>
      <c r="AU104" s="213" t="s">
        <v>90</v>
      </c>
      <c r="AV104" s="14" t="s">
        <v>90</v>
      </c>
      <c r="AW104" s="14" t="s">
        <v>41</v>
      </c>
      <c r="AX104" s="14" t="s">
        <v>88</v>
      </c>
      <c r="AY104" s="213" t="s">
        <v>182</v>
      </c>
    </row>
    <row r="105" spans="1:65" s="2" customFormat="1" ht="37.9" customHeight="1">
      <c r="A105" s="35"/>
      <c r="B105" s="36"/>
      <c r="C105" s="179" t="s">
        <v>205</v>
      </c>
      <c r="D105" s="179" t="s">
        <v>187</v>
      </c>
      <c r="E105" s="180" t="s">
        <v>373</v>
      </c>
      <c r="F105" s="181" t="s">
        <v>374</v>
      </c>
      <c r="G105" s="182" t="s">
        <v>367</v>
      </c>
      <c r="H105" s="183">
        <v>45.555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</v>
      </c>
      <c r="T105" s="189">
        <f>S105*H105</f>
        <v>0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2835</v>
      </c>
    </row>
    <row r="106" spans="1:65" s="13" customFormat="1" ht="11.25">
      <c r="B106" s="192"/>
      <c r="C106" s="193"/>
      <c r="D106" s="194" t="s">
        <v>193</v>
      </c>
      <c r="E106" s="195" t="s">
        <v>43</v>
      </c>
      <c r="F106" s="196" t="s">
        <v>362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3" customFormat="1" ht="22.5">
      <c r="B107" s="192"/>
      <c r="C107" s="193"/>
      <c r="D107" s="194" t="s">
        <v>193</v>
      </c>
      <c r="E107" s="195" t="s">
        <v>43</v>
      </c>
      <c r="F107" s="196" t="s">
        <v>363</v>
      </c>
      <c r="G107" s="193"/>
      <c r="H107" s="195" t="s">
        <v>43</v>
      </c>
      <c r="I107" s="197"/>
      <c r="J107" s="193"/>
      <c r="K107" s="193"/>
      <c r="L107" s="198"/>
      <c r="M107" s="199"/>
      <c r="N107" s="200"/>
      <c r="O107" s="200"/>
      <c r="P107" s="200"/>
      <c r="Q107" s="200"/>
      <c r="R107" s="200"/>
      <c r="S107" s="200"/>
      <c r="T107" s="201"/>
      <c r="AT107" s="202" t="s">
        <v>193</v>
      </c>
      <c r="AU107" s="202" t="s">
        <v>90</v>
      </c>
      <c r="AV107" s="13" t="s">
        <v>88</v>
      </c>
      <c r="AW107" s="13" t="s">
        <v>41</v>
      </c>
      <c r="AX107" s="13" t="s">
        <v>80</v>
      </c>
      <c r="AY107" s="202" t="s">
        <v>182</v>
      </c>
    </row>
    <row r="108" spans="1:65" s="14" customFormat="1" ht="11.25">
      <c r="B108" s="203"/>
      <c r="C108" s="204"/>
      <c r="D108" s="194" t="s">
        <v>193</v>
      </c>
      <c r="E108" s="205" t="s">
        <v>43</v>
      </c>
      <c r="F108" s="206" t="s">
        <v>2833</v>
      </c>
      <c r="G108" s="204"/>
      <c r="H108" s="207">
        <v>45.555</v>
      </c>
      <c r="I108" s="208"/>
      <c r="J108" s="204"/>
      <c r="K108" s="204"/>
      <c r="L108" s="209"/>
      <c r="M108" s="210"/>
      <c r="N108" s="211"/>
      <c r="O108" s="211"/>
      <c r="P108" s="211"/>
      <c r="Q108" s="211"/>
      <c r="R108" s="211"/>
      <c r="S108" s="211"/>
      <c r="T108" s="212"/>
      <c r="AT108" s="213" t="s">
        <v>193</v>
      </c>
      <c r="AU108" s="213" t="s">
        <v>90</v>
      </c>
      <c r="AV108" s="14" t="s">
        <v>90</v>
      </c>
      <c r="AW108" s="14" t="s">
        <v>41</v>
      </c>
      <c r="AX108" s="14" t="s">
        <v>88</v>
      </c>
      <c r="AY108" s="213" t="s">
        <v>182</v>
      </c>
    </row>
    <row r="109" spans="1:65" s="2" customFormat="1" ht="14.45" customHeight="1">
      <c r="A109" s="35"/>
      <c r="B109" s="36"/>
      <c r="C109" s="214" t="s">
        <v>210</v>
      </c>
      <c r="D109" s="214" t="s">
        <v>179</v>
      </c>
      <c r="E109" s="215" t="s">
        <v>376</v>
      </c>
      <c r="F109" s="216" t="s">
        <v>377</v>
      </c>
      <c r="G109" s="217" t="s">
        <v>378</v>
      </c>
      <c r="H109" s="218">
        <v>0.91100000000000003</v>
      </c>
      <c r="I109" s="219"/>
      <c r="J109" s="220">
        <f>ROUND(I109*H109,2)</f>
        <v>0</v>
      </c>
      <c r="K109" s="216" t="s">
        <v>191</v>
      </c>
      <c r="L109" s="221"/>
      <c r="M109" s="222" t="s">
        <v>43</v>
      </c>
      <c r="N109" s="223" t="s">
        <v>51</v>
      </c>
      <c r="O109" s="65"/>
      <c r="P109" s="188">
        <f>O109*H109</f>
        <v>0</v>
      </c>
      <c r="Q109" s="188">
        <v>1E-3</v>
      </c>
      <c r="R109" s="188">
        <f>Q109*H109</f>
        <v>9.1100000000000003E-4</v>
      </c>
      <c r="S109" s="188">
        <v>0</v>
      </c>
      <c r="T109" s="189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225</v>
      </c>
      <c r="AT109" s="190" t="s">
        <v>179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205</v>
      </c>
      <c r="BM109" s="190" t="s">
        <v>2836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362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3" customFormat="1" ht="11.25">
      <c r="B111" s="192"/>
      <c r="C111" s="193"/>
      <c r="D111" s="194" t="s">
        <v>193</v>
      </c>
      <c r="E111" s="195" t="s">
        <v>43</v>
      </c>
      <c r="F111" s="196" t="s">
        <v>380</v>
      </c>
      <c r="G111" s="193"/>
      <c r="H111" s="195" t="s">
        <v>43</v>
      </c>
      <c r="I111" s="197"/>
      <c r="J111" s="193"/>
      <c r="K111" s="193"/>
      <c r="L111" s="198"/>
      <c r="M111" s="199"/>
      <c r="N111" s="200"/>
      <c r="O111" s="200"/>
      <c r="P111" s="200"/>
      <c r="Q111" s="200"/>
      <c r="R111" s="200"/>
      <c r="S111" s="200"/>
      <c r="T111" s="201"/>
      <c r="AT111" s="202" t="s">
        <v>193</v>
      </c>
      <c r="AU111" s="202" t="s">
        <v>90</v>
      </c>
      <c r="AV111" s="13" t="s">
        <v>88</v>
      </c>
      <c r="AW111" s="13" t="s">
        <v>41</v>
      </c>
      <c r="AX111" s="13" t="s">
        <v>80</v>
      </c>
      <c r="AY111" s="202" t="s">
        <v>182</v>
      </c>
    </row>
    <row r="112" spans="1:65" s="13" customFormat="1" ht="11.25">
      <c r="B112" s="192"/>
      <c r="C112" s="193"/>
      <c r="D112" s="194" t="s">
        <v>193</v>
      </c>
      <c r="E112" s="195" t="s">
        <v>43</v>
      </c>
      <c r="F112" s="196" t="s">
        <v>381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90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4" customFormat="1" ht="11.25">
      <c r="B113" s="203"/>
      <c r="C113" s="204"/>
      <c r="D113" s="194" t="s">
        <v>193</v>
      </c>
      <c r="E113" s="205" t="s">
        <v>43</v>
      </c>
      <c r="F113" s="206" t="s">
        <v>2837</v>
      </c>
      <c r="G113" s="204"/>
      <c r="H113" s="207">
        <v>0.91100000000000003</v>
      </c>
      <c r="I113" s="208"/>
      <c r="J113" s="204"/>
      <c r="K113" s="204"/>
      <c r="L113" s="209"/>
      <c r="M113" s="210"/>
      <c r="N113" s="211"/>
      <c r="O113" s="211"/>
      <c r="P113" s="211"/>
      <c r="Q113" s="211"/>
      <c r="R113" s="211"/>
      <c r="S113" s="211"/>
      <c r="T113" s="212"/>
      <c r="AT113" s="213" t="s">
        <v>193</v>
      </c>
      <c r="AU113" s="213" t="s">
        <v>90</v>
      </c>
      <c r="AV113" s="14" t="s">
        <v>90</v>
      </c>
      <c r="AW113" s="14" t="s">
        <v>41</v>
      </c>
      <c r="AX113" s="14" t="s">
        <v>88</v>
      </c>
      <c r="AY113" s="213" t="s">
        <v>182</v>
      </c>
    </row>
    <row r="114" spans="1:65" s="2" customFormat="1" ht="24.2" customHeight="1">
      <c r="A114" s="35"/>
      <c r="B114" s="36"/>
      <c r="C114" s="179" t="s">
        <v>215</v>
      </c>
      <c r="D114" s="179" t="s">
        <v>187</v>
      </c>
      <c r="E114" s="180" t="s">
        <v>383</v>
      </c>
      <c r="F114" s="181" t="s">
        <v>384</v>
      </c>
      <c r="G114" s="182" t="s">
        <v>367</v>
      </c>
      <c r="H114" s="183">
        <v>45.555</v>
      </c>
      <c r="I114" s="184"/>
      <c r="J114" s="185">
        <f>ROUND(I114*H114,2)</f>
        <v>0</v>
      </c>
      <c r="K114" s="181" t="s">
        <v>191</v>
      </c>
      <c r="L114" s="40"/>
      <c r="M114" s="186" t="s">
        <v>43</v>
      </c>
      <c r="N114" s="187" t="s">
        <v>51</v>
      </c>
      <c r="O114" s="65"/>
      <c r="P114" s="188">
        <f>O114*H114</f>
        <v>0</v>
      </c>
      <c r="Q114" s="188">
        <v>0</v>
      </c>
      <c r="R114" s="188">
        <f>Q114*H114</f>
        <v>0</v>
      </c>
      <c r="S114" s="188">
        <v>0</v>
      </c>
      <c r="T114" s="189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90" t="s">
        <v>205</v>
      </c>
      <c r="AT114" s="190" t="s">
        <v>187</v>
      </c>
      <c r="AU114" s="190" t="s">
        <v>90</v>
      </c>
      <c r="AY114" s="17" t="s">
        <v>182</v>
      </c>
      <c r="BE114" s="191">
        <f>IF(N114="základní",J114,0)</f>
        <v>0</v>
      </c>
      <c r="BF114" s="191">
        <f>IF(N114="snížená",J114,0)</f>
        <v>0</v>
      </c>
      <c r="BG114" s="191">
        <f>IF(N114="zákl. přenesená",J114,0)</f>
        <v>0</v>
      </c>
      <c r="BH114" s="191">
        <f>IF(N114="sníž. přenesená",J114,0)</f>
        <v>0</v>
      </c>
      <c r="BI114" s="191">
        <f>IF(N114="nulová",J114,0)</f>
        <v>0</v>
      </c>
      <c r="BJ114" s="17" t="s">
        <v>88</v>
      </c>
      <c r="BK114" s="191">
        <f>ROUND(I114*H114,2)</f>
        <v>0</v>
      </c>
      <c r="BL114" s="17" t="s">
        <v>205</v>
      </c>
      <c r="BM114" s="190" t="s">
        <v>2838</v>
      </c>
    </row>
    <row r="115" spans="1:65" s="13" customFormat="1" ht="11.25">
      <c r="B115" s="192"/>
      <c r="C115" s="193"/>
      <c r="D115" s="194" t="s">
        <v>193</v>
      </c>
      <c r="E115" s="195" t="s">
        <v>43</v>
      </c>
      <c r="F115" s="196" t="s">
        <v>362</v>
      </c>
      <c r="G115" s="193"/>
      <c r="H115" s="195" t="s">
        <v>43</v>
      </c>
      <c r="I115" s="197"/>
      <c r="J115" s="193"/>
      <c r="K115" s="193"/>
      <c r="L115" s="198"/>
      <c r="M115" s="199"/>
      <c r="N115" s="200"/>
      <c r="O115" s="200"/>
      <c r="P115" s="200"/>
      <c r="Q115" s="200"/>
      <c r="R115" s="200"/>
      <c r="S115" s="200"/>
      <c r="T115" s="201"/>
      <c r="AT115" s="202" t="s">
        <v>193</v>
      </c>
      <c r="AU115" s="202" t="s">
        <v>90</v>
      </c>
      <c r="AV115" s="13" t="s">
        <v>88</v>
      </c>
      <c r="AW115" s="13" t="s">
        <v>41</v>
      </c>
      <c r="AX115" s="13" t="s">
        <v>80</v>
      </c>
      <c r="AY115" s="202" t="s">
        <v>182</v>
      </c>
    </row>
    <row r="116" spans="1:65" s="13" customFormat="1" ht="11.25">
      <c r="B116" s="192"/>
      <c r="C116" s="193"/>
      <c r="D116" s="194" t="s">
        <v>193</v>
      </c>
      <c r="E116" s="195" t="s">
        <v>43</v>
      </c>
      <c r="F116" s="196" t="s">
        <v>380</v>
      </c>
      <c r="G116" s="193"/>
      <c r="H116" s="195" t="s">
        <v>43</v>
      </c>
      <c r="I116" s="197"/>
      <c r="J116" s="193"/>
      <c r="K116" s="193"/>
      <c r="L116" s="198"/>
      <c r="M116" s="199"/>
      <c r="N116" s="200"/>
      <c r="O116" s="200"/>
      <c r="P116" s="200"/>
      <c r="Q116" s="200"/>
      <c r="R116" s="200"/>
      <c r="S116" s="200"/>
      <c r="T116" s="201"/>
      <c r="AT116" s="202" t="s">
        <v>193</v>
      </c>
      <c r="AU116" s="202" t="s">
        <v>90</v>
      </c>
      <c r="AV116" s="13" t="s">
        <v>88</v>
      </c>
      <c r="AW116" s="13" t="s">
        <v>41</v>
      </c>
      <c r="AX116" s="13" t="s">
        <v>80</v>
      </c>
      <c r="AY116" s="202" t="s">
        <v>182</v>
      </c>
    </row>
    <row r="117" spans="1:65" s="14" customFormat="1" ht="11.25">
      <c r="B117" s="203"/>
      <c r="C117" s="204"/>
      <c r="D117" s="194" t="s">
        <v>193</v>
      </c>
      <c r="E117" s="205" t="s">
        <v>43</v>
      </c>
      <c r="F117" s="206" t="s">
        <v>2833</v>
      </c>
      <c r="G117" s="204"/>
      <c r="H117" s="207">
        <v>45.555</v>
      </c>
      <c r="I117" s="208"/>
      <c r="J117" s="204"/>
      <c r="K117" s="204"/>
      <c r="L117" s="209"/>
      <c r="M117" s="210"/>
      <c r="N117" s="211"/>
      <c r="O117" s="211"/>
      <c r="P117" s="211"/>
      <c r="Q117" s="211"/>
      <c r="R117" s="211"/>
      <c r="S117" s="211"/>
      <c r="T117" s="212"/>
      <c r="AT117" s="213" t="s">
        <v>193</v>
      </c>
      <c r="AU117" s="213" t="s">
        <v>90</v>
      </c>
      <c r="AV117" s="14" t="s">
        <v>90</v>
      </c>
      <c r="AW117" s="14" t="s">
        <v>41</v>
      </c>
      <c r="AX117" s="14" t="s">
        <v>88</v>
      </c>
      <c r="AY117" s="213" t="s">
        <v>182</v>
      </c>
    </row>
    <row r="118" spans="1:65" s="2" customFormat="1" ht="24.2" customHeight="1">
      <c r="A118" s="35"/>
      <c r="B118" s="36"/>
      <c r="C118" s="179" t="s">
        <v>220</v>
      </c>
      <c r="D118" s="179" t="s">
        <v>187</v>
      </c>
      <c r="E118" s="180" t="s">
        <v>386</v>
      </c>
      <c r="F118" s="181" t="s">
        <v>387</v>
      </c>
      <c r="G118" s="182" t="s">
        <v>367</v>
      </c>
      <c r="H118" s="183">
        <v>45.555</v>
      </c>
      <c r="I118" s="184"/>
      <c r="J118" s="185">
        <f>ROUND(I118*H118,2)</f>
        <v>0</v>
      </c>
      <c r="K118" s="181" t="s">
        <v>191</v>
      </c>
      <c r="L118" s="40"/>
      <c r="M118" s="186" t="s">
        <v>43</v>
      </c>
      <c r="N118" s="187" t="s">
        <v>51</v>
      </c>
      <c r="O118" s="65"/>
      <c r="P118" s="188">
        <f>O118*H118</f>
        <v>0</v>
      </c>
      <c r="Q118" s="188">
        <v>0</v>
      </c>
      <c r="R118" s="188">
        <f>Q118*H118</f>
        <v>0</v>
      </c>
      <c r="S118" s="188">
        <v>0</v>
      </c>
      <c r="T118" s="189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90" t="s">
        <v>205</v>
      </c>
      <c r="AT118" s="190" t="s">
        <v>187</v>
      </c>
      <c r="AU118" s="190" t="s">
        <v>90</v>
      </c>
      <c r="AY118" s="17" t="s">
        <v>182</v>
      </c>
      <c r="BE118" s="191">
        <f>IF(N118="základní",J118,0)</f>
        <v>0</v>
      </c>
      <c r="BF118" s="191">
        <f>IF(N118="snížená",J118,0)</f>
        <v>0</v>
      </c>
      <c r="BG118" s="191">
        <f>IF(N118="zákl. přenesená",J118,0)</f>
        <v>0</v>
      </c>
      <c r="BH118" s="191">
        <f>IF(N118="sníž. přenesená",J118,0)</f>
        <v>0</v>
      </c>
      <c r="BI118" s="191">
        <f>IF(N118="nulová",J118,0)</f>
        <v>0</v>
      </c>
      <c r="BJ118" s="17" t="s">
        <v>88</v>
      </c>
      <c r="BK118" s="191">
        <f>ROUND(I118*H118,2)</f>
        <v>0</v>
      </c>
      <c r="BL118" s="17" t="s">
        <v>205</v>
      </c>
      <c r="BM118" s="190" t="s">
        <v>2839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362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90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3" customFormat="1" ht="22.5">
      <c r="B120" s="192"/>
      <c r="C120" s="193"/>
      <c r="D120" s="194" t="s">
        <v>193</v>
      </c>
      <c r="E120" s="195" t="s">
        <v>43</v>
      </c>
      <c r="F120" s="196" t="s">
        <v>389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4" customFormat="1" ht="11.25">
      <c r="B121" s="203"/>
      <c r="C121" s="204"/>
      <c r="D121" s="194" t="s">
        <v>193</v>
      </c>
      <c r="E121" s="205" t="s">
        <v>43</v>
      </c>
      <c r="F121" s="206" t="s">
        <v>2833</v>
      </c>
      <c r="G121" s="204"/>
      <c r="H121" s="207">
        <v>45.555</v>
      </c>
      <c r="I121" s="208"/>
      <c r="J121" s="204"/>
      <c r="K121" s="204"/>
      <c r="L121" s="209"/>
      <c r="M121" s="210"/>
      <c r="N121" s="211"/>
      <c r="O121" s="211"/>
      <c r="P121" s="211"/>
      <c r="Q121" s="211"/>
      <c r="R121" s="211"/>
      <c r="S121" s="211"/>
      <c r="T121" s="212"/>
      <c r="AT121" s="213" t="s">
        <v>193</v>
      </c>
      <c r="AU121" s="213" t="s">
        <v>90</v>
      </c>
      <c r="AV121" s="14" t="s">
        <v>90</v>
      </c>
      <c r="AW121" s="14" t="s">
        <v>41</v>
      </c>
      <c r="AX121" s="14" t="s">
        <v>88</v>
      </c>
      <c r="AY121" s="213" t="s">
        <v>182</v>
      </c>
    </row>
    <row r="122" spans="1:65" s="2" customFormat="1" ht="14.45" customHeight="1">
      <c r="A122" s="35"/>
      <c r="B122" s="36"/>
      <c r="C122" s="179" t="s">
        <v>225</v>
      </c>
      <c r="D122" s="179" t="s">
        <v>187</v>
      </c>
      <c r="E122" s="180" t="s">
        <v>390</v>
      </c>
      <c r="F122" s="181" t="s">
        <v>391</v>
      </c>
      <c r="G122" s="182" t="s">
        <v>367</v>
      </c>
      <c r="H122" s="183">
        <v>45.555</v>
      </c>
      <c r="I122" s="184"/>
      <c r="J122" s="185">
        <f>ROUND(I122*H122,2)</f>
        <v>0</v>
      </c>
      <c r="K122" s="181" t="s">
        <v>191</v>
      </c>
      <c r="L122" s="40"/>
      <c r="M122" s="186" t="s">
        <v>43</v>
      </c>
      <c r="N122" s="187" t="s">
        <v>51</v>
      </c>
      <c r="O122" s="65"/>
      <c r="P122" s="188">
        <f>O122*H122</f>
        <v>0</v>
      </c>
      <c r="Q122" s="188">
        <v>0</v>
      </c>
      <c r="R122" s="188">
        <f>Q122*H122</f>
        <v>0</v>
      </c>
      <c r="S122" s="188">
        <v>0</v>
      </c>
      <c r="T122" s="189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90" t="s">
        <v>205</v>
      </c>
      <c r="AT122" s="190" t="s">
        <v>187</v>
      </c>
      <c r="AU122" s="190" t="s">
        <v>90</v>
      </c>
      <c r="AY122" s="17" t="s">
        <v>182</v>
      </c>
      <c r="BE122" s="191">
        <f>IF(N122="základní",J122,0)</f>
        <v>0</v>
      </c>
      <c r="BF122" s="191">
        <f>IF(N122="snížená",J122,0)</f>
        <v>0</v>
      </c>
      <c r="BG122" s="191">
        <f>IF(N122="zákl. přenesená",J122,0)</f>
        <v>0</v>
      </c>
      <c r="BH122" s="191">
        <f>IF(N122="sníž. přenesená",J122,0)</f>
        <v>0</v>
      </c>
      <c r="BI122" s="191">
        <f>IF(N122="nulová",J122,0)</f>
        <v>0</v>
      </c>
      <c r="BJ122" s="17" t="s">
        <v>88</v>
      </c>
      <c r="BK122" s="191">
        <f>ROUND(I122*H122,2)</f>
        <v>0</v>
      </c>
      <c r="BL122" s="17" t="s">
        <v>205</v>
      </c>
      <c r="BM122" s="190" t="s">
        <v>2840</v>
      </c>
    </row>
    <row r="123" spans="1:65" s="13" customFormat="1" ht="11.25">
      <c r="B123" s="192"/>
      <c r="C123" s="193"/>
      <c r="D123" s="194" t="s">
        <v>193</v>
      </c>
      <c r="E123" s="195" t="s">
        <v>43</v>
      </c>
      <c r="F123" s="196" t="s">
        <v>362</v>
      </c>
      <c r="G123" s="193"/>
      <c r="H123" s="195" t="s">
        <v>43</v>
      </c>
      <c r="I123" s="197"/>
      <c r="J123" s="193"/>
      <c r="K123" s="193"/>
      <c r="L123" s="198"/>
      <c r="M123" s="199"/>
      <c r="N123" s="200"/>
      <c r="O123" s="200"/>
      <c r="P123" s="200"/>
      <c r="Q123" s="200"/>
      <c r="R123" s="200"/>
      <c r="S123" s="200"/>
      <c r="T123" s="201"/>
      <c r="AT123" s="202" t="s">
        <v>193</v>
      </c>
      <c r="AU123" s="202" t="s">
        <v>90</v>
      </c>
      <c r="AV123" s="13" t="s">
        <v>88</v>
      </c>
      <c r="AW123" s="13" t="s">
        <v>41</v>
      </c>
      <c r="AX123" s="13" t="s">
        <v>80</v>
      </c>
      <c r="AY123" s="202" t="s">
        <v>182</v>
      </c>
    </row>
    <row r="124" spans="1:65" s="13" customFormat="1" ht="22.5">
      <c r="B124" s="192"/>
      <c r="C124" s="193"/>
      <c r="D124" s="194" t="s">
        <v>193</v>
      </c>
      <c r="E124" s="195" t="s">
        <v>43</v>
      </c>
      <c r="F124" s="196" t="s">
        <v>389</v>
      </c>
      <c r="G124" s="193"/>
      <c r="H124" s="195" t="s">
        <v>43</v>
      </c>
      <c r="I124" s="197"/>
      <c r="J124" s="193"/>
      <c r="K124" s="193"/>
      <c r="L124" s="198"/>
      <c r="M124" s="199"/>
      <c r="N124" s="200"/>
      <c r="O124" s="200"/>
      <c r="P124" s="200"/>
      <c r="Q124" s="200"/>
      <c r="R124" s="200"/>
      <c r="S124" s="200"/>
      <c r="T124" s="201"/>
      <c r="AT124" s="202" t="s">
        <v>193</v>
      </c>
      <c r="AU124" s="202" t="s">
        <v>90</v>
      </c>
      <c r="AV124" s="13" t="s">
        <v>88</v>
      </c>
      <c r="AW124" s="13" t="s">
        <v>41</v>
      </c>
      <c r="AX124" s="13" t="s">
        <v>80</v>
      </c>
      <c r="AY124" s="202" t="s">
        <v>182</v>
      </c>
    </row>
    <row r="125" spans="1:65" s="14" customFormat="1" ht="11.25">
      <c r="B125" s="203"/>
      <c r="C125" s="204"/>
      <c r="D125" s="194" t="s">
        <v>193</v>
      </c>
      <c r="E125" s="205" t="s">
        <v>43</v>
      </c>
      <c r="F125" s="206" t="s">
        <v>2833</v>
      </c>
      <c r="G125" s="204"/>
      <c r="H125" s="207">
        <v>45.555</v>
      </c>
      <c r="I125" s="208"/>
      <c r="J125" s="204"/>
      <c r="K125" s="204"/>
      <c r="L125" s="209"/>
      <c r="M125" s="210"/>
      <c r="N125" s="211"/>
      <c r="O125" s="211"/>
      <c r="P125" s="211"/>
      <c r="Q125" s="211"/>
      <c r="R125" s="211"/>
      <c r="S125" s="211"/>
      <c r="T125" s="212"/>
      <c r="AT125" s="213" t="s">
        <v>193</v>
      </c>
      <c r="AU125" s="213" t="s">
        <v>90</v>
      </c>
      <c r="AV125" s="14" t="s">
        <v>90</v>
      </c>
      <c r="AW125" s="14" t="s">
        <v>41</v>
      </c>
      <c r="AX125" s="14" t="s">
        <v>88</v>
      </c>
      <c r="AY125" s="213" t="s">
        <v>182</v>
      </c>
    </row>
    <row r="126" spans="1:65" s="2" customFormat="1" ht="14.45" customHeight="1">
      <c r="A126" s="35"/>
      <c r="B126" s="36"/>
      <c r="C126" s="179" t="s">
        <v>230</v>
      </c>
      <c r="D126" s="179" t="s">
        <v>187</v>
      </c>
      <c r="E126" s="180" t="s">
        <v>393</v>
      </c>
      <c r="F126" s="181" t="s">
        <v>394</v>
      </c>
      <c r="G126" s="182" t="s">
        <v>367</v>
      </c>
      <c r="H126" s="183">
        <v>45.555</v>
      </c>
      <c r="I126" s="184"/>
      <c r="J126" s="185">
        <f>ROUND(I126*H126,2)</f>
        <v>0</v>
      </c>
      <c r="K126" s="181" t="s">
        <v>191</v>
      </c>
      <c r="L126" s="40"/>
      <c r="M126" s="186" t="s">
        <v>43</v>
      </c>
      <c r="N126" s="187" t="s">
        <v>51</v>
      </c>
      <c r="O126" s="65"/>
      <c r="P126" s="188">
        <f>O126*H126</f>
        <v>0</v>
      </c>
      <c r="Q126" s="188">
        <v>0</v>
      </c>
      <c r="R126" s="188">
        <f>Q126*H126</f>
        <v>0</v>
      </c>
      <c r="S126" s="188">
        <v>0</v>
      </c>
      <c r="T126" s="189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90" t="s">
        <v>205</v>
      </c>
      <c r="AT126" s="190" t="s">
        <v>187</v>
      </c>
      <c r="AU126" s="190" t="s">
        <v>90</v>
      </c>
      <c r="AY126" s="17" t="s">
        <v>182</v>
      </c>
      <c r="BE126" s="191">
        <f>IF(N126="základní",J126,0)</f>
        <v>0</v>
      </c>
      <c r="BF126" s="191">
        <f>IF(N126="snížená",J126,0)</f>
        <v>0</v>
      </c>
      <c r="BG126" s="191">
        <f>IF(N126="zákl. přenesená",J126,0)</f>
        <v>0</v>
      </c>
      <c r="BH126" s="191">
        <f>IF(N126="sníž. přenesená",J126,0)</f>
        <v>0</v>
      </c>
      <c r="BI126" s="191">
        <f>IF(N126="nulová",J126,0)</f>
        <v>0</v>
      </c>
      <c r="BJ126" s="17" t="s">
        <v>88</v>
      </c>
      <c r="BK126" s="191">
        <f>ROUND(I126*H126,2)</f>
        <v>0</v>
      </c>
      <c r="BL126" s="17" t="s">
        <v>205</v>
      </c>
      <c r="BM126" s="190" t="s">
        <v>2841</v>
      </c>
    </row>
    <row r="127" spans="1:65" s="13" customFormat="1" ht="11.25">
      <c r="B127" s="192"/>
      <c r="C127" s="193"/>
      <c r="D127" s="194" t="s">
        <v>193</v>
      </c>
      <c r="E127" s="195" t="s">
        <v>43</v>
      </c>
      <c r="F127" s="196" t="s">
        <v>362</v>
      </c>
      <c r="G127" s="193"/>
      <c r="H127" s="195" t="s">
        <v>43</v>
      </c>
      <c r="I127" s="197"/>
      <c r="J127" s="193"/>
      <c r="K127" s="193"/>
      <c r="L127" s="198"/>
      <c r="M127" s="199"/>
      <c r="N127" s="200"/>
      <c r="O127" s="200"/>
      <c r="P127" s="200"/>
      <c r="Q127" s="200"/>
      <c r="R127" s="200"/>
      <c r="S127" s="200"/>
      <c r="T127" s="201"/>
      <c r="AT127" s="202" t="s">
        <v>193</v>
      </c>
      <c r="AU127" s="202" t="s">
        <v>90</v>
      </c>
      <c r="AV127" s="13" t="s">
        <v>88</v>
      </c>
      <c r="AW127" s="13" t="s">
        <v>41</v>
      </c>
      <c r="AX127" s="13" t="s">
        <v>80</v>
      </c>
      <c r="AY127" s="202" t="s">
        <v>182</v>
      </c>
    </row>
    <row r="128" spans="1:65" s="13" customFormat="1" ht="22.5">
      <c r="B128" s="192"/>
      <c r="C128" s="193"/>
      <c r="D128" s="194" t="s">
        <v>193</v>
      </c>
      <c r="E128" s="195" t="s">
        <v>43</v>
      </c>
      <c r="F128" s="196" t="s">
        <v>389</v>
      </c>
      <c r="G128" s="193"/>
      <c r="H128" s="195" t="s">
        <v>43</v>
      </c>
      <c r="I128" s="197"/>
      <c r="J128" s="193"/>
      <c r="K128" s="193"/>
      <c r="L128" s="198"/>
      <c r="M128" s="199"/>
      <c r="N128" s="200"/>
      <c r="O128" s="200"/>
      <c r="P128" s="200"/>
      <c r="Q128" s="200"/>
      <c r="R128" s="200"/>
      <c r="S128" s="200"/>
      <c r="T128" s="201"/>
      <c r="AT128" s="202" t="s">
        <v>193</v>
      </c>
      <c r="AU128" s="202" t="s">
        <v>90</v>
      </c>
      <c r="AV128" s="13" t="s">
        <v>88</v>
      </c>
      <c r="AW128" s="13" t="s">
        <v>41</v>
      </c>
      <c r="AX128" s="13" t="s">
        <v>80</v>
      </c>
      <c r="AY128" s="202" t="s">
        <v>182</v>
      </c>
    </row>
    <row r="129" spans="1:65" s="14" customFormat="1" ht="11.25">
      <c r="B129" s="203"/>
      <c r="C129" s="204"/>
      <c r="D129" s="194" t="s">
        <v>193</v>
      </c>
      <c r="E129" s="205" t="s">
        <v>43</v>
      </c>
      <c r="F129" s="206" t="s">
        <v>2833</v>
      </c>
      <c r="G129" s="204"/>
      <c r="H129" s="207">
        <v>45.555</v>
      </c>
      <c r="I129" s="208"/>
      <c r="J129" s="204"/>
      <c r="K129" s="204"/>
      <c r="L129" s="209"/>
      <c r="M129" s="210"/>
      <c r="N129" s="211"/>
      <c r="O129" s="211"/>
      <c r="P129" s="211"/>
      <c r="Q129" s="211"/>
      <c r="R129" s="211"/>
      <c r="S129" s="211"/>
      <c r="T129" s="212"/>
      <c r="AT129" s="213" t="s">
        <v>193</v>
      </c>
      <c r="AU129" s="213" t="s">
        <v>90</v>
      </c>
      <c r="AV129" s="14" t="s">
        <v>90</v>
      </c>
      <c r="AW129" s="14" t="s">
        <v>41</v>
      </c>
      <c r="AX129" s="14" t="s">
        <v>88</v>
      </c>
      <c r="AY129" s="213" t="s">
        <v>182</v>
      </c>
    </row>
    <row r="130" spans="1:65" s="2" customFormat="1" ht="49.15" customHeight="1">
      <c r="A130" s="35"/>
      <c r="B130" s="36"/>
      <c r="C130" s="179" t="s">
        <v>235</v>
      </c>
      <c r="D130" s="179" t="s">
        <v>187</v>
      </c>
      <c r="E130" s="180" t="s">
        <v>396</v>
      </c>
      <c r="F130" s="181" t="s">
        <v>397</v>
      </c>
      <c r="G130" s="182" t="s">
        <v>367</v>
      </c>
      <c r="H130" s="183">
        <v>45.555</v>
      </c>
      <c r="I130" s="184"/>
      <c r="J130" s="185">
        <f>ROUND(I130*H130,2)</f>
        <v>0</v>
      </c>
      <c r="K130" s="181" t="s">
        <v>191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0</v>
      </c>
      <c r="R130" s="188">
        <f>Q130*H130</f>
        <v>0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205</v>
      </c>
      <c r="AT130" s="190" t="s">
        <v>187</v>
      </c>
      <c r="AU130" s="190" t="s">
        <v>90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205</v>
      </c>
      <c r="BM130" s="190" t="s">
        <v>2842</v>
      </c>
    </row>
    <row r="131" spans="1:65" s="13" customFormat="1" ht="11.25">
      <c r="B131" s="192"/>
      <c r="C131" s="193"/>
      <c r="D131" s="194" t="s">
        <v>193</v>
      </c>
      <c r="E131" s="195" t="s">
        <v>43</v>
      </c>
      <c r="F131" s="196" t="s">
        <v>362</v>
      </c>
      <c r="G131" s="193"/>
      <c r="H131" s="195" t="s">
        <v>43</v>
      </c>
      <c r="I131" s="197"/>
      <c r="J131" s="193"/>
      <c r="K131" s="193"/>
      <c r="L131" s="198"/>
      <c r="M131" s="199"/>
      <c r="N131" s="200"/>
      <c r="O131" s="200"/>
      <c r="P131" s="200"/>
      <c r="Q131" s="200"/>
      <c r="R131" s="200"/>
      <c r="S131" s="200"/>
      <c r="T131" s="201"/>
      <c r="AT131" s="202" t="s">
        <v>193</v>
      </c>
      <c r="AU131" s="202" t="s">
        <v>90</v>
      </c>
      <c r="AV131" s="13" t="s">
        <v>88</v>
      </c>
      <c r="AW131" s="13" t="s">
        <v>41</v>
      </c>
      <c r="AX131" s="13" t="s">
        <v>80</v>
      </c>
      <c r="AY131" s="202" t="s">
        <v>182</v>
      </c>
    </row>
    <row r="132" spans="1:65" s="13" customFormat="1" ht="22.5">
      <c r="B132" s="192"/>
      <c r="C132" s="193"/>
      <c r="D132" s="194" t="s">
        <v>193</v>
      </c>
      <c r="E132" s="195" t="s">
        <v>43</v>
      </c>
      <c r="F132" s="196" t="s">
        <v>363</v>
      </c>
      <c r="G132" s="193"/>
      <c r="H132" s="195" t="s">
        <v>43</v>
      </c>
      <c r="I132" s="197"/>
      <c r="J132" s="193"/>
      <c r="K132" s="193"/>
      <c r="L132" s="198"/>
      <c r="M132" s="199"/>
      <c r="N132" s="200"/>
      <c r="O132" s="200"/>
      <c r="P132" s="200"/>
      <c r="Q132" s="200"/>
      <c r="R132" s="200"/>
      <c r="S132" s="200"/>
      <c r="T132" s="201"/>
      <c r="AT132" s="202" t="s">
        <v>193</v>
      </c>
      <c r="AU132" s="202" t="s">
        <v>90</v>
      </c>
      <c r="AV132" s="13" t="s">
        <v>88</v>
      </c>
      <c r="AW132" s="13" t="s">
        <v>41</v>
      </c>
      <c r="AX132" s="13" t="s">
        <v>80</v>
      </c>
      <c r="AY132" s="202" t="s">
        <v>182</v>
      </c>
    </row>
    <row r="133" spans="1:65" s="14" customFormat="1" ht="11.25">
      <c r="B133" s="203"/>
      <c r="C133" s="204"/>
      <c r="D133" s="194" t="s">
        <v>193</v>
      </c>
      <c r="E133" s="205" t="s">
        <v>43</v>
      </c>
      <c r="F133" s="206" t="s">
        <v>2833</v>
      </c>
      <c r="G133" s="204"/>
      <c r="H133" s="207">
        <v>45.555</v>
      </c>
      <c r="I133" s="208"/>
      <c r="J133" s="204"/>
      <c r="K133" s="204"/>
      <c r="L133" s="209"/>
      <c r="M133" s="210"/>
      <c r="N133" s="211"/>
      <c r="O133" s="211"/>
      <c r="P133" s="211"/>
      <c r="Q133" s="211"/>
      <c r="R133" s="211"/>
      <c r="S133" s="211"/>
      <c r="T133" s="212"/>
      <c r="AT133" s="213" t="s">
        <v>193</v>
      </c>
      <c r="AU133" s="213" t="s">
        <v>90</v>
      </c>
      <c r="AV133" s="14" t="s">
        <v>90</v>
      </c>
      <c r="AW133" s="14" t="s">
        <v>41</v>
      </c>
      <c r="AX133" s="14" t="s">
        <v>88</v>
      </c>
      <c r="AY133" s="213" t="s">
        <v>182</v>
      </c>
    </row>
    <row r="134" spans="1:65" s="2" customFormat="1" ht="24.2" customHeight="1">
      <c r="A134" s="35"/>
      <c r="B134" s="36"/>
      <c r="C134" s="179" t="s">
        <v>240</v>
      </c>
      <c r="D134" s="179" t="s">
        <v>187</v>
      </c>
      <c r="E134" s="180" t="s">
        <v>399</v>
      </c>
      <c r="F134" s="181" t="s">
        <v>400</v>
      </c>
      <c r="G134" s="182" t="s">
        <v>367</v>
      </c>
      <c r="H134" s="183">
        <v>45.555</v>
      </c>
      <c r="I134" s="184"/>
      <c r="J134" s="185">
        <f>ROUND(I134*H134,2)</f>
        <v>0</v>
      </c>
      <c r="K134" s="181" t="s">
        <v>191</v>
      </c>
      <c r="L134" s="40"/>
      <c r="M134" s="186" t="s">
        <v>43</v>
      </c>
      <c r="N134" s="187" t="s">
        <v>51</v>
      </c>
      <c r="O134" s="65"/>
      <c r="P134" s="188">
        <f>O134*H134</f>
        <v>0</v>
      </c>
      <c r="Q134" s="188">
        <v>0</v>
      </c>
      <c r="R134" s="188">
        <f>Q134*H134</f>
        <v>0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205</v>
      </c>
      <c r="AT134" s="190" t="s">
        <v>187</v>
      </c>
      <c r="AU134" s="190" t="s">
        <v>90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205</v>
      </c>
      <c r="BM134" s="190" t="s">
        <v>2843</v>
      </c>
    </row>
    <row r="135" spans="1:65" s="13" customFormat="1" ht="11.25">
      <c r="B135" s="192"/>
      <c r="C135" s="193"/>
      <c r="D135" s="194" t="s">
        <v>193</v>
      </c>
      <c r="E135" s="195" t="s">
        <v>43</v>
      </c>
      <c r="F135" s="196" t="s">
        <v>362</v>
      </c>
      <c r="G135" s="193"/>
      <c r="H135" s="195" t="s">
        <v>43</v>
      </c>
      <c r="I135" s="197"/>
      <c r="J135" s="193"/>
      <c r="K135" s="193"/>
      <c r="L135" s="198"/>
      <c r="M135" s="199"/>
      <c r="N135" s="200"/>
      <c r="O135" s="200"/>
      <c r="P135" s="200"/>
      <c r="Q135" s="200"/>
      <c r="R135" s="200"/>
      <c r="S135" s="200"/>
      <c r="T135" s="201"/>
      <c r="AT135" s="202" t="s">
        <v>193</v>
      </c>
      <c r="AU135" s="202" t="s">
        <v>90</v>
      </c>
      <c r="AV135" s="13" t="s">
        <v>88</v>
      </c>
      <c r="AW135" s="13" t="s">
        <v>41</v>
      </c>
      <c r="AX135" s="13" t="s">
        <v>80</v>
      </c>
      <c r="AY135" s="202" t="s">
        <v>182</v>
      </c>
    </row>
    <row r="136" spans="1:65" s="13" customFormat="1" ht="22.5">
      <c r="B136" s="192"/>
      <c r="C136" s="193"/>
      <c r="D136" s="194" t="s">
        <v>193</v>
      </c>
      <c r="E136" s="195" t="s">
        <v>43</v>
      </c>
      <c r="F136" s="196" t="s">
        <v>363</v>
      </c>
      <c r="G136" s="193"/>
      <c r="H136" s="195" t="s">
        <v>43</v>
      </c>
      <c r="I136" s="197"/>
      <c r="J136" s="193"/>
      <c r="K136" s="193"/>
      <c r="L136" s="198"/>
      <c r="M136" s="199"/>
      <c r="N136" s="200"/>
      <c r="O136" s="200"/>
      <c r="P136" s="200"/>
      <c r="Q136" s="200"/>
      <c r="R136" s="200"/>
      <c r="S136" s="200"/>
      <c r="T136" s="201"/>
      <c r="AT136" s="202" t="s">
        <v>193</v>
      </c>
      <c r="AU136" s="202" t="s">
        <v>90</v>
      </c>
      <c r="AV136" s="13" t="s">
        <v>88</v>
      </c>
      <c r="AW136" s="13" t="s">
        <v>41</v>
      </c>
      <c r="AX136" s="13" t="s">
        <v>80</v>
      </c>
      <c r="AY136" s="202" t="s">
        <v>182</v>
      </c>
    </row>
    <row r="137" spans="1:65" s="14" customFormat="1" ht="11.25">
      <c r="B137" s="203"/>
      <c r="C137" s="204"/>
      <c r="D137" s="194" t="s">
        <v>193</v>
      </c>
      <c r="E137" s="205" t="s">
        <v>43</v>
      </c>
      <c r="F137" s="206" t="s">
        <v>2833</v>
      </c>
      <c r="G137" s="204"/>
      <c r="H137" s="207">
        <v>45.555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193</v>
      </c>
      <c r="AU137" s="213" t="s">
        <v>90</v>
      </c>
      <c r="AV137" s="14" t="s">
        <v>90</v>
      </c>
      <c r="AW137" s="14" t="s">
        <v>41</v>
      </c>
      <c r="AX137" s="14" t="s">
        <v>88</v>
      </c>
      <c r="AY137" s="213" t="s">
        <v>182</v>
      </c>
    </row>
    <row r="138" spans="1:65" s="2" customFormat="1" ht="24.2" customHeight="1">
      <c r="A138" s="35"/>
      <c r="B138" s="36"/>
      <c r="C138" s="179" t="s">
        <v>245</v>
      </c>
      <c r="D138" s="179" t="s">
        <v>187</v>
      </c>
      <c r="E138" s="180" t="s">
        <v>402</v>
      </c>
      <c r="F138" s="181" t="s">
        <v>403</v>
      </c>
      <c r="G138" s="182" t="s">
        <v>367</v>
      </c>
      <c r="H138" s="183">
        <v>45.555</v>
      </c>
      <c r="I138" s="184"/>
      <c r="J138" s="185">
        <f>ROUND(I138*H138,2)</f>
        <v>0</v>
      </c>
      <c r="K138" s="181" t="s">
        <v>191</v>
      </c>
      <c r="L138" s="40"/>
      <c r="M138" s="186" t="s">
        <v>43</v>
      </c>
      <c r="N138" s="187" t="s">
        <v>51</v>
      </c>
      <c r="O138" s="65"/>
      <c r="P138" s="188">
        <f>O138*H138</f>
        <v>0</v>
      </c>
      <c r="Q138" s="188">
        <v>0</v>
      </c>
      <c r="R138" s="188">
        <f>Q138*H138</f>
        <v>0</v>
      </c>
      <c r="S138" s="188">
        <v>0</v>
      </c>
      <c r="T138" s="18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90" t="s">
        <v>205</v>
      </c>
      <c r="AT138" s="190" t="s">
        <v>187</v>
      </c>
      <c r="AU138" s="190" t="s">
        <v>90</v>
      </c>
      <c r="AY138" s="17" t="s">
        <v>182</v>
      </c>
      <c r="BE138" s="191">
        <f>IF(N138="základní",J138,0)</f>
        <v>0</v>
      </c>
      <c r="BF138" s="191">
        <f>IF(N138="snížená",J138,0)</f>
        <v>0</v>
      </c>
      <c r="BG138" s="191">
        <f>IF(N138="zákl. přenesená",J138,0)</f>
        <v>0</v>
      </c>
      <c r="BH138" s="191">
        <f>IF(N138="sníž. přenesená",J138,0)</f>
        <v>0</v>
      </c>
      <c r="BI138" s="191">
        <f>IF(N138="nulová",J138,0)</f>
        <v>0</v>
      </c>
      <c r="BJ138" s="17" t="s">
        <v>88</v>
      </c>
      <c r="BK138" s="191">
        <f>ROUND(I138*H138,2)</f>
        <v>0</v>
      </c>
      <c r="BL138" s="17" t="s">
        <v>205</v>
      </c>
      <c r="BM138" s="190" t="s">
        <v>2844</v>
      </c>
    </row>
    <row r="139" spans="1:65" s="13" customFormat="1" ht="11.25">
      <c r="B139" s="192"/>
      <c r="C139" s="193"/>
      <c r="D139" s="194" t="s">
        <v>193</v>
      </c>
      <c r="E139" s="195" t="s">
        <v>43</v>
      </c>
      <c r="F139" s="196" t="s">
        <v>362</v>
      </c>
      <c r="G139" s="193"/>
      <c r="H139" s="195" t="s">
        <v>43</v>
      </c>
      <c r="I139" s="197"/>
      <c r="J139" s="193"/>
      <c r="K139" s="193"/>
      <c r="L139" s="198"/>
      <c r="M139" s="199"/>
      <c r="N139" s="200"/>
      <c r="O139" s="200"/>
      <c r="P139" s="200"/>
      <c r="Q139" s="200"/>
      <c r="R139" s="200"/>
      <c r="S139" s="200"/>
      <c r="T139" s="201"/>
      <c r="AT139" s="202" t="s">
        <v>193</v>
      </c>
      <c r="AU139" s="202" t="s">
        <v>90</v>
      </c>
      <c r="AV139" s="13" t="s">
        <v>88</v>
      </c>
      <c r="AW139" s="13" t="s">
        <v>41</v>
      </c>
      <c r="AX139" s="13" t="s">
        <v>80</v>
      </c>
      <c r="AY139" s="202" t="s">
        <v>182</v>
      </c>
    </row>
    <row r="140" spans="1:65" s="13" customFormat="1" ht="22.5">
      <c r="B140" s="192"/>
      <c r="C140" s="193"/>
      <c r="D140" s="194" t="s">
        <v>193</v>
      </c>
      <c r="E140" s="195" t="s">
        <v>43</v>
      </c>
      <c r="F140" s="196" t="s">
        <v>389</v>
      </c>
      <c r="G140" s="193"/>
      <c r="H140" s="195" t="s">
        <v>43</v>
      </c>
      <c r="I140" s="197"/>
      <c r="J140" s="193"/>
      <c r="K140" s="193"/>
      <c r="L140" s="198"/>
      <c r="M140" s="199"/>
      <c r="N140" s="200"/>
      <c r="O140" s="200"/>
      <c r="P140" s="200"/>
      <c r="Q140" s="200"/>
      <c r="R140" s="200"/>
      <c r="S140" s="200"/>
      <c r="T140" s="201"/>
      <c r="AT140" s="202" t="s">
        <v>193</v>
      </c>
      <c r="AU140" s="202" t="s">
        <v>90</v>
      </c>
      <c r="AV140" s="13" t="s">
        <v>88</v>
      </c>
      <c r="AW140" s="13" t="s">
        <v>41</v>
      </c>
      <c r="AX140" s="13" t="s">
        <v>80</v>
      </c>
      <c r="AY140" s="202" t="s">
        <v>182</v>
      </c>
    </row>
    <row r="141" spans="1:65" s="14" customFormat="1" ht="11.25">
      <c r="B141" s="203"/>
      <c r="C141" s="204"/>
      <c r="D141" s="194" t="s">
        <v>193</v>
      </c>
      <c r="E141" s="205" t="s">
        <v>43</v>
      </c>
      <c r="F141" s="206" t="s">
        <v>2833</v>
      </c>
      <c r="G141" s="204"/>
      <c r="H141" s="207">
        <v>45.555</v>
      </c>
      <c r="I141" s="208"/>
      <c r="J141" s="204"/>
      <c r="K141" s="204"/>
      <c r="L141" s="209"/>
      <c r="M141" s="210"/>
      <c r="N141" s="211"/>
      <c r="O141" s="211"/>
      <c r="P141" s="211"/>
      <c r="Q141" s="211"/>
      <c r="R141" s="211"/>
      <c r="S141" s="211"/>
      <c r="T141" s="212"/>
      <c r="AT141" s="213" t="s">
        <v>193</v>
      </c>
      <c r="AU141" s="213" t="s">
        <v>90</v>
      </c>
      <c r="AV141" s="14" t="s">
        <v>90</v>
      </c>
      <c r="AW141" s="14" t="s">
        <v>41</v>
      </c>
      <c r="AX141" s="14" t="s">
        <v>88</v>
      </c>
      <c r="AY141" s="213" t="s">
        <v>182</v>
      </c>
    </row>
    <row r="142" spans="1:65" s="2" customFormat="1" ht="14.45" customHeight="1">
      <c r="A142" s="35"/>
      <c r="B142" s="36"/>
      <c r="C142" s="179" t="s">
        <v>252</v>
      </c>
      <c r="D142" s="179" t="s">
        <v>187</v>
      </c>
      <c r="E142" s="180" t="s">
        <v>405</v>
      </c>
      <c r="F142" s="181" t="s">
        <v>406</v>
      </c>
      <c r="G142" s="182" t="s">
        <v>360</v>
      </c>
      <c r="H142" s="183">
        <v>0.36399999999999999</v>
      </c>
      <c r="I142" s="184"/>
      <c r="J142" s="185">
        <f>ROUND(I142*H142,2)</f>
        <v>0</v>
      </c>
      <c r="K142" s="181" t="s">
        <v>191</v>
      </c>
      <c r="L142" s="40"/>
      <c r="M142" s="186" t="s">
        <v>43</v>
      </c>
      <c r="N142" s="187" t="s">
        <v>51</v>
      </c>
      <c r="O142" s="65"/>
      <c r="P142" s="188">
        <f>O142*H142</f>
        <v>0</v>
      </c>
      <c r="Q142" s="188">
        <v>0</v>
      </c>
      <c r="R142" s="188">
        <f>Q142*H142</f>
        <v>0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205</v>
      </c>
      <c r="AT142" s="190" t="s">
        <v>187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2845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362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90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3" customFormat="1" ht="22.5">
      <c r="B144" s="192"/>
      <c r="C144" s="193"/>
      <c r="D144" s="194" t="s">
        <v>193</v>
      </c>
      <c r="E144" s="195" t="s">
        <v>43</v>
      </c>
      <c r="F144" s="196" t="s">
        <v>408</v>
      </c>
      <c r="G144" s="193"/>
      <c r="H144" s="195" t="s">
        <v>43</v>
      </c>
      <c r="I144" s="197"/>
      <c r="J144" s="193"/>
      <c r="K144" s="193"/>
      <c r="L144" s="198"/>
      <c r="M144" s="199"/>
      <c r="N144" s="200"/>
      <c r="O144" s="200"/>
      <c r="P144" s="200"/>
      <c r="Q144" s="200"/>
      <c r="R144" s="200"/>
      <c r="S144" s="200"/>
      <c r="T144" s="201"/>
      <c r="AT144" s="202" t="s">
        <v>193</v>
      </c>
      <c r="AU144" s="202" t="s">
        <v>90</v>
      </c>
      <c r="AV144" s="13" t="s">
        <v>88</v>
      </c>
      <c r="AW144" s="13" t="s">
        <v>41</v>
      </c>
      <c r="AX144" s="13" t="s">
        <v>80</v>
      </c>
      <c r="AY144" s="202" t="s">
        <v>182</v>
      </c>
    </row>
    <row r="145" spans="1:65" s="13" customFormat="1" ht="11.25">
      <c r="B145" s="192"/>
      <c r="C145" s="193"/>
      <c r="D145" s="194" t="s">
        <v>193</v>
      </c>
      <c r="E145" s="195" t="s">
        <v>43</v>
      </c>
      <c r="F145" s="196" t="s">
        <v>409</v>
      </c>
      <c r="G145" s="193"/>
      <c r="H145" s="195" t="s">
        <v>43</v>
      </c>
      <c r="I145" s="197"/>
      <c r="J145" s="193"/>
      <c r="K145" s="193"/>
      <c r="L145" s="198"/>
      <c r="M145" s="199"/>
      <c r="N145" s="200"/>
      <c r="O145" s="200"/>
      <c r="P145" s="200"/>
      <c r="Q145" s="200"/>
      <c r="R145" s="200"/>
      <c r="S145" s="200"/>
      <c r="T145" s="201"/>
      <c r="AT145" s="202" t="s">
        <v>193</v>
      </c>
      <c r="AU145" s="202" t="s">
        <v>90</v>
      </c>
      <c r="AV145" s="13" t="s">
        <v>88</v>
      </c>
      <c r="AW145" s="13" t="s">
        <v>41</v>
      </c>
      <c r="AX145" s="13" t="s">
        <v>80</v>
      </c>
      <c r="AY145" s="202" t="s">
        <v>182</v>
      </c>
    </row>
    <row r="146" spans="1:65" s="14" customFormat="1" ht="11.25">
      <c r="B146" s="203"/>
      <c r="C146" s="204"/>
      <c r="D146" s="194" t="s">
        <v>193</v>
      </c>
      <c r="E146" s="205" t="s">
        <v>43</v>
      </c>
      <c r="F146" s="206" t="s">
        <v>2846</v>
      </c>
      <c r="G146" s="204"/>
      <c r="H146" s="207">
        <v>0.36399999999999999</v>
      </c>
      <c r="I146" s="208"/>
      <c r="J146" s="204"/>
      <c r="K146" s="204"/>
      <c r="L146" s="209"/>
      <c r="M146" s="210"/>
      <c r="N146" s="211"/>
      <c r="O146" s="211"/>
      <c r="P146" s="211"/>
      <c r="Q146" s="211"/>
      <c r="R146" s="211"/>
      <c r="S146" s="211"/>
      <c r="T146" s="212"/>
      <c r="AT146" s="213" t="s">
        <v>193</v>
      </c>
      <c r="AU146" s="213" t="s">
        <v>90</v>
      </c>
      <c r="AV146" s="14" t="s">
        <v>90</v>
      </c>
      <c r="AW146" s="14" t="s">
        <v>41</v>
      </c>
      <c r="AX146" s="14" t="s">
        <v>88</v>
      </c>
      <c r="AY146" s="213" t="s">
        <v>182</v>
      </c>
    </row>
    <row r="147" spans="1:65" s="2" customFormat="1" ht="14.45" customHeight="1">
      <c r="A147" s="35"/>
      <c r="B147" s="36"/>
      <c r="C147" s="214" t="s">
        <v>256</v>
      </c>
      <c r="D147" s="214" t="s">
        <v>179</v>
      </c>
      <c r="E147" s="215" t="s">
        <v>411</v>
      </c>
      <c r="F147" s="216" t="s">
        <v>412</v>
      </c>
      <c r="G147" s="217" t="s">
        <v>360</v>
      </c>
      <c r="H147" s="218">
        <v>0.36399999999999999</v>
      </c>
      <c r="I147" s="219"/>
      <c r="J147" s="220">
        <f>ROUND(I147*H147,2)</f>
        <v>0</v>
      </c>
      <c r="K147" s="216" t="s">
        <v>191</v>
      </c>
      <c r="L147" s="221"/>
      <c r="M147" s="222" t="s">
        <v>43</v>
      </c>
      <c r="N147" s="223" t="s">
        <v>51</v>
      </c>
      <c r="O147" s="65"/>
      <c r="P147" s="188">
        <f>O147*H147</f>
        <v>0</v>
      </c>
      <c r="Q147" s="188">
        <v>1</v>
      </c>
      <c r="R147" s="188">
        <f>Q147*H147</f>
        <v>0.36399999999999999</v>
      </c>
      <c r="S147" s="188">
        <v>0</v>
      </c>
      <c r="T147" s="189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90" t="s">
        <v>225</v>
      </c>
      <c r="AT147" s="190" t="s">
        <v>179</v>
      </c>
      <c r="AU147" s="190" t="s">
        <v>90</v>
      </c>
      <c r="AY147" s="17" t="s">
        <v>182</v>
      </c>
      <c r="BE147" s="191">
        <f>IF(N147="základní",J147,0)</f>
        <v>0</v>
      </c>
      <c r="BF147" s="191">
        <f>IF(N147="snížená",J147,0)</f>
        <v>0</v>
      </c>
      <c r="BG147" s="191">
        <f>IF(N147="zákl. přenesená",J147,0)</f>
        <v>0</v>
      </c>
      <c r="BH147" s="191">
        <f>IF(N147="sníž. přenesená",J147,0)</f>
        <v>0</v>
      </c>
      <c r="BI147" s="191">
        <f>IF(N147="nulová",J147,0)</f>
        <v>0</v>
      </c>
      <c r="BJ147" s="17" t="s">
        <v>88</v>
      </c>
      <c r="BK147" s="191">
        <f>ROUND(I147*H147,2)</f>
        <v>0</v>
      </c>
      <c r="BL147" s="17" t="s">
        <v>205</v>
      </c>
      <c r="BM147" s="190" t="s">
        <v>2847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362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3" customFormat="1" ht="22.5">
      <c r="B149" s="192"/>
      <c r="C149" s="193"/>
      <c r="D149" s="194" t="s">
        <v>193</v>
      </c>
      <c r="E149" s="195" t="s">
        <v>43</v>
      </c>
      <c r="F149" s="196" t="s">
        <v>408</v>
      </c>
      <c r="G149" s="193"/>
      <c r="H149" s="195" t="s">
        <v>43</v>
      </c>
      <c r="I149" s="197"/>
      <c r="J149" s="193"/>
      <c r="K149" s="193"/>
      <c r="L149" s="198"/>
      <c r="M149" s="199"/>
      <c r="N149" s="200"/>
      <c r="O149" s="200"/>
      <c r="P149" s="200"/>
      <c r="Q149" s="200"/>
      <c r="R149" s="200"/>
      <c r="S149" s="200"/>
      <c r="T149" s="201"/>
      <c r="AT149" s="202" t="s">
        <v>193</v>
      </c>
      <c r="AU149" s="202" t="s">
        <v>90</v>
      </c>
      <c r="AV149" s="13" t="s">
        <v>88</v>
      </c>
      <c r="AW149" s="13" t="s">
        <v>41</v>
      </c>
      <c r="AX149" s="13" t="s">
        <v>80</v>
      </c>
      <c r="AY149" s="202" t="s">
        <v>182</v>
      </c>
    </row>
    <row r="150" spans="1:65" s="13" customFormat="1" ht="11.25">
      <c r="B150" s="192"/>
      <c r="C150" s="193"/>
      <c r="D150" s="194" t="s">
        <v>193</v>
      </c>
      <c r="E150" s="195" t="s">
        <v>43</v>
      </c>
      <c r="F150" s="196" t="s">
        <v>409</v>
      </c>
      <c r="G150" s="193"/>
      <c r="H150" s="195" t="s">
        <v>43</v>
      </c>
      <c r="I150" s="197"/>
      <c r="J150" s="193"/>
      <c r="K150" s="193"/>
      <c r="L150" s="198"/>
      <c r="M150" s="199"/>
      <c r="N150" s="200"/>
      <c r="O150" s="200"/>
      <c r="P150" s="200"/>
      <c r="Q150" s="200"/>
      <c r="R150" s="200"/>
      <c r="S150" s="200"/>
      <c r="T150" s="201"/>
      <c r="AT150" s="202" t="s">
        <v>193</v>
      </c>
      <c r="AU150" s="202" t="s">
        <v>90</v>
      </c>
      <c r="AV150" s="13" t="s">
        <v>88</v>
      </c>
      <c r="AW150" s="13" t="s">
        <v>41</v>
      </c>
      <c r="AX150" s="13" t="s">
        <v>80</v>
      </c>
      <c r="AY150" s="202" t="s">
        <v>182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2846</v>
      </c>
      <c r="G151" s="204"/>
      <c r="H151" s="207">
        <v>0.36399999999999999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88</v>
      </c>
      <c r="AY151" s="213" t="s">
        <v>182</v>
      </c>
    </row>
    <row r="152" spans="1:65" s="2" customFormat="1" ht="14.45" customHeight="1">
      <c r="A152" s="35"/>
      <c r="B152" s="36"/>
      <c r="C152" s="179" t="s">
        <v>8</v>
      </c>
      <c r="D152" s="179" t="s">
        <v>187</v>
      </c>
      <c r="E152" s="180" t="s">
        <v>414</v>
      </c>
      <c r="F152" s="181" t="s">
        <v>415</v>
      </c>
      <c r="G152" s="182" t="s">
        <v>360</v>
      </c>
      <c r="H152" s="183">
        <v>0.36399999999999999</v>
      </c>
      <c r="I152" s="184"/>
      <c r="J152" s="185">
        <f>ROUND(I152*H152,2)</f>
        <v>0</v>
      </c>
      <c r="K152" s="181" t="s">
        <v>191</v>
      </c>
      <c r="L152" s="40"/>
      <c r="M152" s="186" t="s">
        <v>43</v>
      </c>
      <c r="N152" s="187" t="s">
        <v>51</v>
      </c>
      <c r="O152" s="65"/>
      <c r="P152" s="188">
        <f>O152*H152</f>
        <v>0</v>
      </c>
      <c r="Q152" s="188">
        <v>0</v>
      </c>
      <c r="R152" s="188">
        <f>Q152*H152</f>
        <v>0</v>
      </c>
      <c r="S152" s="188">
        <v>0</v>
      </c>
      <c r="T152" s="189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90" t="s">
        <v>205</v>
      </c>
      <c r="AT152" s="190" t="s">
        <v>187</v>
      </c>
      <c r="AU152" s="190" t="s">
        <v>90</v>
      </c>
      <c r="AY152" s="17" t="s">
        <v>182</v>
      </c>
      <c r="BE152" s="191">
        <f>IF(N152="základní",J152,0)</f>
        <v>0</v>
      </c>
      <c r="BF152" s="191">
        <f>IF(N152="snížená",J152,0)</f>
        <v>0</v>
      </c>
      <c r="BG152" s="191">
        <f>IF(N152="zákl. přenesená",J152,0)</f>
        <v>0</v>
      </c>
      <c r="BH152" s="191">
        <f>IF(N152="sníž. přenesená",J152,0)</f>
        <v>0</v>
      </c>
      <c r="BI152" s="191">
        <f>IF(N152="nulová",J152,0)</f>
        <v>0</v>
      </c>
      <c r="BJ152" s="17" t="s">
        <v>88</v>
      </c>
      <c r="BK152" s="191">
        <f>ROUND(I152*H152,2)</f>
        <v>0</v>
      </c>
      <c r="BL152" s="17" t="s">
        <v>205</v>
      </c>
      <c r="BM152" s="190" t="s">
        <v>2848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362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3" customFormat="1" ht="22.5">
      <c r="B154" s="192"/>
      <c r="C154" s="193"/>
      <c r="D154" s="194" t="s">
        <v>193</v>
      </c>
      <c r="E154" s="195" t="s">
        <v>43</v>
      </c>
      <c r="F154" s="196" t="s">
        <v>408</v>
      </c>
      <c r="G154" s="193"/>
      <c r="H154" s="195" t="s">
        <v>43</v>
      </c>
      <c r="I154" s="197"/>
      <c r="J154" s="193"/>
      <c r="K154" s="193"/>
      <c r="L154" s="198"/>
      <c r="M154" s="199"/>
      <c r="N154" s="200"/>
      <c r="O154" s="200"/>
      <c r="P154" s="200"/>
      <c r="Q154" s="200"/>
      <c r="R154" s="200"/>
      <c r="S154" s="200"/>
      <c r="T154" s="201"/>
      <c r="AT154" s="202" t="s">
        <v>193</v>
      </c>
      <c r="AU154" s="202" t="s">
        <v>90</v>
      </c>
      <c r="AV154" s="13" t="s">
        <v>88</v>
      </c>
      <c r="AW154" s="13" t="s">
        <v>41</v>
      </c>
      <c r="AX154" s="13" t="s">
        <v>80</v>
      </c>
      <c r="AY154" s="202" t="s">
        <v>182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409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2846</v>
      </c>
      <c r="G156" s="204"/>
      <c r="H156" s="207">
        <v>0.36399999999999999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88</v>
      </c>
      <c r="AY156" s="213" t="s">
        <v>182</v>
      </c>
    </row>
    <row r="157" spans="1:65" s="2" customFormat="1" ht="24.2" customHeight="1">
      <c r="A157" s="35"/>
      <c r="B157" s="36"/>
      <c r="C157" s="179" t="s">
        <v>265</v>
      </c>
      <c r="D157" s="179" t="s">
        <v>187</v>
      </c>
      <c r="E157" s="180" t="s">
        <v>417</v>
      </c>
      <c r="F157" s="181" t="s">
        <v>418</v>
      </c>
      <c r="G157" s="182" t="s">
        <v>360</v>
      </c>
      <c r="H157" s="183">
        <v>3.28</v>
      </c>
      <c r="I157" s="184"/>
      <c r="J157" s="185">
        <f>ROUND(I157*H157,2)</f>
        <v>0</v>
      </c>
      <c r="K157" s="181" t="s">
        <v>191</v>
      </c>
      <c r="L157" s="40"/>
      <c r="M157" s="186" t="s">
        <v>43</v>
      </c>
      <c r="N157" s="187" t="s">
        <v>51</v>
      </c>
      <c r="O157" s="65"/>
      <c r="P157" s="188">
        <f>O157*H157</f>
        <v>0</v>
      </c>
      <c r="Q157" s="188">
        <v>0</v>
      </c>
      <c r="R157" s="188">
        <f>Q157*H157</f>
        <v>0</v>
      </c>
      <c r="S157" s="188">
        <v>0</v>
      </c>
      <c r="T157" s="18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90" t="s">
        <v>205</v>
      </c>
      <c r="AT157" s="190" t="s">
        <v>187</v>
      </c>
      <c r="AU157" s="190" t="s">
        <v>90</v>
      </c>
      <c r="AY157" s="17" t="s">
        <v>182</v>
      </c>
      <c r="BE157" s="191">
        <f>IF(N157="základní",J157,0)</f>
        <v>0</v>
      </c>
      <c r="BF157" s="191">
        <f>IF(N157="snížená",J157,0)</f>
        <v>0</v>
      </c>
      <c r="BG157" s="191">
        <f>IF(N157="zákl. přenesená",J157,0)</f>
        <v>0</v>
      </c>
      <c r="BH157" s="191">
        <f>IF(N157="sníž. přenesená",J157,0)</f>
        <v>0</v>
      </c>
      <c r="BI157" s="191">
        <f>IF(N157="nulová",J157,0)</f>
        <v>0</v>
      </c>
      <c r="BJ157" s="17" t="s">
        <v>88</v>
      </c>
      <c r="BK157" s="191">
        <f>ROUND(I157*H157,2)</f>
        <v>0</v>
      </c>
      <c r="BL157" s="17" t="s">
        <v>205</v>
      </c>
      <c r="BM157" s="190" t="s">
        <v>2849</v>
      </c>
    </row>
    <row r="158" spans="1:65" s="13" customFormat="1" ht="11.25">
      <c r="B158" s="192"/>
      <c r="C158" s="193"/>
      <c r="D158" s="194" t="s">
        <v>193</v>
      </c>
      <c r="E158" s="195" t="s">
        <v>43</v>
      </c>
      <c r="F158" s="196" t="s">
        <v>362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3" customFormat="1" ht="22.5">
      <c r="B159" s="192"/>
      <c r="C159" s="193"/>
      <c r="D159" s="194" t="s">
        <v>193</v>
      </c>
      <c r="E159" s="195" t="s">
        <v>43</v>
      </c>
      <c r="F159" s="196" t="s">
        <v>408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3" customFormat="1" ht="22.5">
      <c r="B160" s="192"/>
      <c r="C160" s="193"/>
      <c r="D160" s="194" t="s">
        <v>193</v>
      </c>
      <c r="E160" s="195" t="s">
        <v>43</v>
      </c>
      <c r="F160" s="196" t="s">
        <v>420</v>
      </c>
      <c r="G160" s="193"/>
      <c r="H160" s="195" t="s">
        <v>43</v>
      </c>
      <c r="I160" s="197"/>
      <c r="J160" s="193"/>
      <c r="K160" s="193"/>
      <c r="L160" s="198"/>
      <c r="M160" s="199"/>
      <c r="N160" s="200"/>
      <c r="O160" s="200"/>
      <c r="P160" s="200"/>
      <c r="Q160" s="200"/>
      <c r="R160" s="200"/>
      <c r="S160" s="200"/>
      <c r="T160" s="201"/>
      <c r="AT160" s="202" t="s">
        <v>193</v>
      </c>
      <c r="AU160" s="202" t="s">
        <v>90</v>
      </c>
      <c r="AV160" s="13" t="s">
        <v>88</v>
      </c>
      <c r="AW160" s="13" t="s">
        <v>41</v>
      </c>
      <c r="AX160" s="13" t="s">
        <v>80</v>
      </c>
      <c r="AY160" s="202" t="s">
        <v>182</v>
      </c>
    </row>
    <row r="161" spans="1:65" s="14" customFormat="1" ht="11.25">
      <c r="B161" s="203"/>
      <c r="C161" s="204"/>
      <c r="D161" s="194" t="s">
        <v>193</v>
      </c>
      <c r="E161" s="205" t="s">
        <v>43</v>
      </c>
      <c r="F161" s="206" t="s">
        <v>2850</v>
      </c>
      <c r="G161" s="204"/>
      <c r="H161" s="207">
        <v>3.28</v>
      </c>
      <c r="I161" s="208"/>
      <c r="J161" s="204"/>
      <c r="K161" s="204"/>
      <c r="L161" s="209"/>
      <c r="M161" s="210"/>
      <c r="N161" s="211"/>
      <c r="O161" s="211"/>
      <c r="P161" s="211"/>
      <c r="Q161" s="211"/>
      <c r="R161" s="211"/>
      <c r="S161" s="211"/>
      <c r="T161" s="212"/>
      <c r="AT161" s="213" t="s">
        <v>193</v>
      </c>
      <c r="AU161" s="213" t="s">
        <v>90</v>
      </c>
      <c r="AV161" s="14" t="s">
        <v>90</v>
      </c>
      <c r="AW161" s="14" t="s">
        <v>41</v>
      </c>
      <c r="AX161" s="14" t="s">
        <v>88</v>
      </c>
      <c r="AY161" s="213" t="s">
        <v>182</v>
      </c>
    </row>
    <row r="162" spans="1:65" s="2" customFormat="1" ht="14.45" customHeight="1">
      <c r="A162" s="35"/>
      <c r="B162" s="36"/>
      <c r="C162" s="179" t="s">
        <v>269</v>
      </c>
      <c r="D162" s="179" t="s">
        <v>187</v>
      </c>
      <c r="E162" s="180" t="s">
        <v>422</v>
      </c>
      <c r="F162" s="181" t="s">
        <v>423</v>
      </c>
      <c r="G162" s="182" t="s">
        <v>360</v>
      </c>
      <c r="H162" s="183">
        <v>27.555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1486</v>
      </c>
    </row>
    <row r="163" spans="1:65" s="13" customFormat="1" ht="11.25">
      <c r="B163" s="192"/>
      <c r="C163" s="193"/>
      <c r="D163" s="194" t="s">
        <v>193</v>
      </c>
      <c r="E163" s="195" t="s">
        <v>43</v>
      </c>
      <c r="F163" s="196" t="s">
        <v>362</v>
      </c>
      <c r="G163" s="193"/>
      <c r="H163" s="195" t="s">
        <v>43</v>
      </c>
      <c r="I163" s="197"/>
      <c r="J163" s="193"/>
      <c r="K163" s="193"/>
      <c r="L163" s="198"/>
      <c r="M163" s="199"/>
      <c r="N163" s="200"/>
      <c r="O163" s="200"/>
      <c r="P163" s="200"/>
      <c r="Q163" s="200"/>
      <c r="R163" s="200"/>
      <c r="S163" s="200"/>
      <c r="T163" s="201"/>
      <c r="AT163" s="202" t="s">
        <v>193</v>
      </c>
      <c r="AU163" s="202" t="s">
        <v>90</v>
      </c>
      <c r="AV163" s="13" t="s">
        <v>88</v>
      </c>
      <c r="AW163" s="13" t="s">
        <v>41</v>
      </c>
      <c r="AX163" s="13" t="s">
        <v>80</v>
      </c>
      <c r="AY163" s="202" t="s">
        <v>182</v>
      </c>
    </row>
    <row r="164" spans="1:65" s="13" customFormat="1" ht="22.5">
      <c r="B164" s="192"/>
      <c r="C164" s="193"/>
      <c r="D164" s="194" t="s">
        <v>193</v>
      </c>
      <c r="E164" s="195" t="s">
        <v>43</v>
      </c>
      <c r="F164" s="196" t="s">
        <v>425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1:65" s="14" customFormat="1" ht="11.25">
      <c r="B165" s="203"/>
      <c r="C165" s="204"/>
      <c r="D165" s="194" t="s">
        <v>193</v>
      </c>
      <c r="E165" s="205" t="s">
        <v>43</v>
      </c>
      <c r="F165" s="206" t="s">
        <v>2851</v>
      </c>
      <c r="G165" s="204"/>
      <c r="H165" s="207">
        <v>13.3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1:65" s="13" customFormat="1" ht="22.5">
      <c r="B166" s="192"/>
      <c r="C166" s="193"/>
      <c r="D166" s="194" t="s">
        <v>193</v>
      </c>
      <c r="E166" s="195" t="s">
        <v>43</v>
      </c>
      <c r="F166" s="196" t="s">
        <v>427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2852</v>
      </c>
      <c r="G167" s="204"/>
      <c r="H167" s="207">
        <v>3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1:65" s="13" customFormat="1" ht="22.5">
      <c r="B168" s="192"/>
      <c r="C168" s="193"/>
      <c r="D168" s="194" t="s">
        <v>193</v>
      </c>
      <c r="E168" s="195" t="s">
        <v>43</v>
      </c>
      <c r="F168" s="196" t="s">
        <v>1488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1489</v>
      </c>
      <c r="G169" s="204"/>
      <c r="H169" s="207">
        <v>0.97499999999999998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1:65" s="13" customFormat="1" ht="22.5">
      <c r="B170" s="192"/>
      <c r="C170" s="193"/>
      <c r="D170" s="194" t="s">
        <v>193</v>
      </c>
      <c r="E170" s="195" t="s">
        <v>43</v>
      </c>
      <c r="F170" s="196" t="s">
        <v>2853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2096</v>
      </c>
      <c r="G171" s="204"/>
      <c r="H171" s="207">
        <v>2.4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362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3" customFormat="1" ht="11.25">
      <c r="B173" s="192"/>
      <c r="C173" s="193"/>
      <c r="D173" s="194" t="s">
        <v>193</v>
      </c>
      <c r="E173" s="195" t="s">
        <v>43</v>
      </c>
      <c r="F173" s="196" t="s">
        <v>431</v>
      </c>
      <c r="G173" s="193"/>
      <c r="H173" s="195" t="s">
        <v>43</v>
      </c>
      <c r="I173" s="197"/>
      <c r="J173" s="193"/>
      <c r="K173" s="193"/>
      <c r="L173" s="198"/>
      <c r="M173" s="199"/>
      <c r="N173" s="200"/>
      <c r="O173" s="200"/>
      <c r="P173" s="200"/>
      <c r="Q173" s="200"/>
      <c r="R173" s="200"/>
      <c r="S173" s="200"/>
      <c r="T173" s="201"/>
      <c r="AT173" s="202" t="s">
        <v>193</v>
      </c>
      <c r="AU173" s="202" t="s">
        <v>90</v>
      </c>
      <c r="AV173" s="13" t="s">
        <v>88</v>
      </c>
      <c r="AW173" s="13" t="s">
        <v>41</v>
      </c>
      <c r="AX173" s="13" t="s">
        <v>80</v>
      </c>
      <c r="AY173" s="202" t="s">
        <v>182</v>
      </c>
    </row>
    <row r="174" spans="1:65" s="13" customFormat="1" ht="22.5">
      <c r="B174" s="192"/>
      <c r="C174" s="193"/>
      <c r="D174" s="194" t="s">
        <v>193</v>
      </c>
      <c r="E174" s="195" t="s">
        <v>43</v>
      </c>
      <c r="F174" s="196" t="s">
        <v>1494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2854</v>
      </c>
      <c r="G175" s="204"/>
      <c r="H175" s="207">
        <v>6.8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3" customFormat="1" ht="22.5">
      <c r="B176" s="192"/>
      <c r="C176" s="193"/>
      <c r="D176" s="194" t="s">
        <v>193</v>
      </c>
      <c r="E176" s="195" t="s">
        <v>43</v>
      </c>
      <c r="F176" s="196" t="s">
        <v>1496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90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4" customFormat="1" ht="11.25">
      <c r="B177" s="203"/>
      <c r="C177" s="204"/>
      <c r="D177" s="194" t="s">
        <v>193</v>
      </c>
      <c r="E177" s="205" t="s">
        <v>43</v>
      </c>
      <c r="F177" s="206" t="s">
        <v>2855</v>
      </c>
      <c r="G177" s="204"/>
      <c r="H177" s="207">
        <v>1.08</v>
      </c>
      <c r="I177" s="208"/>
      <c r="J177" s="204"/>
      <c r="K177" s="204"/>
      <c r="L177" s="209"/>
      <c r="M177" s="210"/>
      <c r="N177" s="211"/>
      <c r="O177" s="211"/>
      <c r="P177" s="211"/>
      <c r="Q177" s="211"/>
      <c r="R177" s="211"/>
      <c r="S177" s="211"/>
      <c r="T177" s="212"/>
      <c r="AT177" s="213" t="s">
        <v>193</v>
      </c>
      <c r="AU177" s="213" t="s">
        <v>90</v>
      </c>
      <c r="AV177" s="14" t="s">
        <v>90</v>
      </c>
      <c r="AW177" s="14" t="s">
        <v>41</v>
      </c>
      <c r="AX177" s="14" t="s">
        <v>80</v>
      </c>
      <c r="AY177" s="213" t="s">
        <v>182</v>
      </c>
    </row>
    <row r="178" spans="1:65" s="15" customFormat="1" ht="11.25">
      <c r="B178" s="227"/>
      <c r="C178" s="228"/>
      <c r="D178" s="194" t="s">
        <v>193</v>
      </c>
      <c r="E178" s="229" t="s">
        <v>43</v>
      </c>
      <c r="F178" s="230" t="s">
        <v>436</v>
      </c>
      <c r="G178" s="228"/>
      <c r="H178" s="231">
        <v>27.555</v>
      </c>
      <c r="I178" s="232"/>
      <c r="J178" s="228"/>
      <c r="K178" s="228"/>
      <c r="L178" s="233"/>
      <c r="M178" s="234"/>
      <c r="N178" s="235"/>
      <c r="O178" s="235"/>
      <c r="P178" s="235"/>
      <c r="Q178" s="235"/>
      <c r="R178" s="235"/>
      <c r="S178" s="235"/>
      <c r="T178" s="236"/>
      <c r="AT178" s="237" t="s">
        <v>193</v>
      </c>
      <c r="AU178" s="237" t="s">
        <v>90</v>
      </c>
      <c r="AV178" s="15" t="s">
        <v>205</v>
      </c>
      <c r="AW178" s="15" t="s">
        <v>41</v>
      </c>
      <c r="AX178" s="15" t="s">
        <v>88</v>
      </c>
      <c r="AY178" s="237" t="s">
        <v>182</v>
      </c>
    </row>
    <row r="179" spans="1:65" s="2" customFormat="1" ht="37.9" customHeight="1">
      <c r="A179" s="35"/>
      <c r="B179" s="36"/>
      <c r="C179" s="179" t="s">
        <v>273</v>
      </c>
      <c r="D179" s="179" t="s">
        <v>187</v>
      </c>
      <c r="E179" s="180" t="s">
        <v>437</v>
      </c>
      <c r="F179" s="181" t="s">
        <v>438</v>
      </c>
      <c r="G179" s="182" t="s">
        <v>439</v>
      </c>
      <c r="H179" s="183">
        <v>46.844000000000001</v>
      </c>
      <c r="I179" s="184"/>
      <c r="J179" s="185">
        <f>ROUND(I179*H179,2)</f>
        <v>0</v>
      </c>
      <c r="K179" s="181" t="s">
        <v>191</v>
      </c>
      <c r="L179" s="40"/>
      <c r="M179" s="186" t="s">
        <v>43</v>
      </c>
      <c r="N179" s="187" t="s">
        <v>51</v>
      </c>
      <c r="O179" s="65"/>
      <c r="P179" s="188">
        <f>O179*H179</f>
        <v>0</v>
      </c>
      <c r="Q179" s="188">
        <v>0</v>
      </c>
      <c r="R179" s="188">
        <f>Q179*H179</f>
        <v>0</v>
      </c>
      <c r="S179" s="188">
        <v>0</v>
      </c>
      <c r="T179" s="18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205</v>
      </c>
      <c r="AT179" s="190" t="s">
        <v>187</v>
      </c>
      <c r="AU179" s="190" t="s">
        <v>90</v>
      </c>
      <c r="AY179" s="17" t="s">
        <v>182</v>
      </c>
      <c r="BE179" s="191">
        <f>IF(N179="základní",J179,0)</f>
        <v>0</v>
      </c>
      <c r="BF179" s="191">
        <f>IF(N179="snížená",J179,0)</f>
        <v>0</v>
      </c>
      <c r="BG179" s="191">
        <f>IF(N179="zákl. přenesená",J179,0)</f>
        <v>0</v>
      </c>
      <c r="BH179" s="191">
        <f>IF(N179="sníž. přenesená",J179,0)</f>
        <v>0</v>
      </c>
      <c r="BI179" s="191">
        <f>IF(N179="nulová",J179,0)</f>
        <v>0</v>
      </c>
      <c r="BJ179" s="17" t="s">
        <v>88</v>
      </c>
      <c r="BK179" s="191">
        <f>ROUND(I179*H179,2)</f>
        <v>0</v>
      </c>
      <c r="BL179" s="17" t="s">
        <v>205</v>
      </c>
      <c r="BM179" s="190" t="s">
        <v>1498</v>
      </c>
    </row>
    <row r="180" spans="1:65" s="13" customFormat="1" ht="11.25">
      <c r="B180" s="192"/>
      <c r="C180" s="193"/>
      <c r="D180" s="194" t="s">
        <v>193</v>
      </c>
      <c r="E180" s="195" t="s">
        <v>43</v>
      </c>
      <c r="F180" s="196" t="s">
        <v>362</v>
      </c>
      <c r="G180" s="193"/>
      <c r="H180" s="195" t="s">
        <v>43</v>
      </c>
      <c r="I180" s="197"/>
      <c r="J180" s="193"/>
      <c r="K180" s="193"/>
      <c r="L180" s="198"/>
      <c r="M180" s="199"/>
      <c r="N180" s="200"/>
      <c r="O180" s="200"/>
      <c r="P180" s="200"/>
      <c r="Q180" s="200"/>
      <c r="R180" s="200"/>
      <c r="S180" s="200"/>
      <c r="T180" s="201"/>
      <c r="AT180" s="202" t="s">
        <v>193</v>
      </c>
      <c r="AU180" s="202" t="s">
        <v>90</v>
      </c>
      <c r="AV180" s="13" t="s">
        <v>88</v>
      </c>
      <c r="AW180" s="13" t="s">
        <v>41</v>
      </c>
      <c r="AX180" s="13" t="s">
        <v>80</v>
      </c>
      <c r="AY180" s="202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425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2856</v>
      </c>
      <c r="G182" s="204"/>
      <c r="H182" s="207">
        <v>22.61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3" customFormat="1" ht="22.5">
      <c r="B183" s="192"/>
      <c r="C183" s="193"/>
      <c r="D183" s="194" t="s">
        <v>193</v>
      </c>
      <c r="E183" s="195" t="s">
        <v>43</v>
      </c>
      <c r="F183" s="196" t="s">
        <v>427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4" customFormat="1" ht="11.25">
      <c r="B184" s="203"/>
      <c r="C184" s="204"/>
      <c r="D184" s="194" t="s">
        <v>193</v>
      </c>
      <c r="E184" s="205" t="s">
        <v>43</v>
      </c>
      <c r="F184" s="206" t="s">
        <v>2857</v>
      </c>
      <c r="G184" s="204"/>
      <c r="H184" s="207">
        <v>5.0999999999999996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193</v>
      </c>
      <c r="AU184" s="213" t="s">
        <v>90</v>
      </c>
      <c r="AV184" s="14" t="s">
        <v>90</v>
      </c>
      <c r="AW184" s="14" t="s">
        <v>41</v>
      </c>
      <c r="AX184" s="14" t="s">
        <v>80</v>
      </c>
      <c r="AY184" s="213" t="s">
        <v>182</v>
      </c>
    </row>
    <row r="185" spans="1:65" s="13" customFormat="1" ht="22.5">
      <c r="B185" s="192"/>
      <c r="C185" s="193"/>
      <c r="D185" s="194" t="s">
        <v>193</v>
      </c>
      <c r="E185" s="195" t="s">
        <v>43</v>
      </c>
      <c r="F185" s="196" t="s">
        <v>1488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1500</v>
      </c>
      <c r="G186" s="204"/>
      <c r="H186" s="207">
        <v>1.6579999999999999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3" customFormat="1" ht="22.5">
      <c r="B187" s="192"/>
      <c r="C187" s="193"/>
      <c r="D187" s="194" t="s">
        <v>193</v>
      </c>
      <c r="E187" s="195" t="s">
        <v>43</v>
      </c>
      <c r="F187" s="196" t="s">
        <v>2853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2858</v>
      </c>
      <c r="G188" s="204"/>
      <c r="H188" s="207">
        <v>4.08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3" customFormat="1" ht="11.25">
      <c r="B189" s="192"/>
      <c r="C189" s="193"/>
      <c r="D189" s="194" t="s">
        <v>193</v>
      </c>
      <c r="E189" s="195" t="s">
        <v>43</v>
      </c>
      <c r="F189" s="196" t="s">
        <v>362</v>
      </c>
      <c r="G189" s="193"/>
      <c r="H189" s="195" t="s">
        <v>43</v>
      </c>
      <c r="I189" s="197"/>
      <c r="J189" s="193"/>
      <c r="K189" s="193"/>
      <c r="L189" s="198"/>
      <c r="M189" s="199"/>
      <c r="N189" s="200"/>
      <c r="O189" s="200"/>
      <c r="P189" s="200"/>
      <c r="Q189" s="200"/>
      <c r="R189" s="200"/>
      <c r="S189" s="200"/>
      <c r="T189" s="201"/>
      <c r="AT189" s="202" t="s">
        <v>193</v>
      </c>
      <c r="AU189" s="202" t="s">
        <v>90</v>
      </c>
      <c r="AV189" s="13" t="s">
        <v>88</v>
      </c>
      <c r="AW189" s="13" t="s">
        <v>41</v>
      </c>
      <c r="AX189" s="13" t="s">
        <v>80</v>
      </c>
      <c r="AY189" s="202" t="s">
        <v>182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431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3" customFormat="1" ht="22.5">
      <c r="B191" s="192"/>
      <c r="C191" s="193"/>
      <c r="D191" s="194" t="s">
        <v>193</v>
      </c>
      <c r="E191" s="195" t="s">
        <v>43</v>
      </c>
      <c r="F191" s="196" t="s">
        <v>1494</v>
      </c>
      <c r="G191" s="193"/>
      <c r="H191" s="195" t="s">
        <v>43</v>
      </c>
      <c r="I191" s="197"/>
      <c r="J191" s="193"/>
      <c r="K191" s="193"/>
      <c r="L191" s="198"/>
      <c r="M191" s="199"/>
      <c r="N191" s="200"/>
      <c r="O191" s="200"/>
      <c r="P191" s="200"/>
      <c r="Q191" s="200"/>
      <c r="R191" s="200"/>
      <c r="S191" s="200"/>
      <c r="T191" s="201"/>
      <c r="AT191" s="202" t="s">
        <v>193</v>
      </c>
      <c r="AU191" s="202" t="s">
        <v>90</v>
      </c>
      <c r="AV191" s="13" t="s">
        <v>88</v>
      </c>
      <c r="AW191" s="13" t="s">
        <v>41</v>
      </c>
      <c r="AX191" s="13" t="s">
        <v>80</v>
      </c>
      <c r="AY191" s="202" t="s">
        <v>182</v>
      </c>
    </row>
    <row r="192" spans="1:65" s="14" customFormat="1" ht="11.25">
      <c r="B192" s="203"/>
      <c r="C192" s="204"/>
      <c r="D192" s="194" t="s">
        <v>193</v>
      </c>
      <c r="E192" s="205" t="s">
        <v>43</v>
      </c>
      <c r="F192" s="206" t="s">
        <v>2859</v>
      </c>
      <c r="G192" s="204"/>
      <c r="H192" s="207">
        <v>11.56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193</v>
      </c>
      <c r="AU192" s="213" t="s">
        <v>90</v>
      </c>
      <c r="AV192" s="14" t="s">
        <v>90</v>
      </c>
      <c r="AW192" s="14" t="s">
        <v>41</v>
      </c>
      <c r="AX192" s="14" t="s">
        <v>80</v>
      </c>
      <c r="AY192" s="213" t="s">
        <v>182</v>
      </c>
    </row>
    <row r="193" spans="1:65" s="13" customFormat="1" ht="22.5">
      <c r="B193" s="192"/>
      <c r="C193" s="193"/>
      <c r="D193" s="194" t="s">
        <v>193</v>
      </c>
      <c r="E193" s="195" t="s">
        <v>43</v>
      </c>
      <c r="F193" s="196" t="s">
        <v>1496</v>
      </c>
      <c r="G193" s="193"/>
      <c r="H193" s="195" t="s">
        <v>43</v>
      </c>
      <c r="I193" s="197"/>
      <c r="J193" s="193"/>
      <c r="K193" s="193"/>
      <c r="L193" s="198"/>
      <c r="M193" s="199"/>
      <c r="N193" s="200"/>
      <c r="O193" s="200"/>
      <c r="P193" s="200"/>
      <c r="Q193" s="200"/>
      <c r="R193" s="200"/>
      <c r="S193" s="200"/>
      <c r="T193" s="201"/>
      <c r="AT193" s="202" t="s">
        <v>193</v>
      </c>
      <c r="AU193" s="202" t="s">
        <v>90</v>
      </c>
      <c r="AV193" s="13" t="s">
        <v>88</v>
      </c>
      <c r="AW193" s="13" t="s">
        <v>41</v>
      </c>
      <c r="AX193" s="13" t="s">
        <v>80</v>
      </c>
      <c r="AY193" s="202" t="s">
        <v>182</v>
      </c>
    </row>
    <row r="194" spans="1:65" s="14" customFormat="1" ht="11.25">
      <c r="B194" s="203"/>
      <c r="C194" s="204"/>
      <c r="D194" s="194" t="s">
        <v>193</v>
      </c>
      <c r="E194" s="205" t="s">
        <v>43</v>
      </c>
      <c r="F194" s="206" t="s">
        <v>2860</v>
      </c>
      <c r="G194" s="204"/>
      <c r="H194" s="207">
        <v>1.8360000000000001</v>
      </c>
      <c r="I194" s="208"/>
      <c r="J194" s="204"/>
      <c r="K194" s="204"/>
      <c r="L194" s="209"/>
      <c r="M194" s="210"/>
      <c r="N194" s="211"/>
      <c r="O194" s="211"/>
      <c r="P194" s="211"/>
      <c r="Q194" s="211"/>
      <c r="R194" s="211"/>
      <c r="S194" s="211"/>
      <c r="T194" s="212"/>
      <c r="AT194" s="213" t="s">
        <v>193</v>
      </c>
      <c r="AU194" s="213" t="s">
        <v>90</v>
      </c>
      <c r="AV194" s="14" t="s">
        <v>90</v>
      </c>
      <c r="AW194" s="14" t="s">
        <v>41</v>
      </c>
      <c r="AX194" s="14" t="s">
        <v>80</v>
      </c>
      <c r="AY194" s="213" t="s">
        <v>182</v>
      </c>
    </row>
    <row r="195" spans="1:65" s="15" customFormat="1" ht="11.25">
      <c r="B195" s="227"/>
      <c r="C195" s="228"/>
      <c r="D195" s="194" t="s">
        <v>193</v>
      </c>
      <c r="E195" s="229" t="s">
        <v>43</v>
      </c>
      <c r="F195" s="230" t="s">
        <v>436</v>
      </c>
      <c r="G195" s="228"/>
      <c r="H195" s="231">
        <v>46.844000000000001</v>
      </c>
      <c r="I195" s="232"/>
      <c r="J195" s="228"/>
      <c r="K195" s="228"/>
      <c r="L195" s="233"/>
      <c r="M195" s="234"/>
      <c r="N195" s="235"/>
      <c r="O195" s="235"/>
      <c r="P195" s="235"/>
      <c r="Q195" s="235"/>
      <c r="R195" s="235"/>
      <c r="S195" s="235"/>
      <c r="T195" s="236"/>
      <c r="AT195" s="237" t="s">
        <v>193</v>
      </c>
      <c r="AU195" s="237" t="s">
        <v>90</v>
      </c>
      <c r="AV195" s="15" t="s">
        <v>205</v>
      </c>
      <c r="AW195" s="15" t="s">
        <v>41</v>
      </c>
      <c r="AX195" s="15" t="s">
        <v>88</v>
      </c>
      <c r="AY195" s="237" t="s">
        <v>182</v>
      </c>
    </row>
    <row r="196" spans="1:65" s="12" customFormat="1" ht="22.9" customHeight="1">
      <c r="B196" s="163"/>
      <c r="C196" s="164"/>
      <c r="D196" s="165" t="s">
        <v>79</v>
      </c>
      <c r="E196" s="177" t="s">
        <v>210</v>
      </c>
      <c r="F196" s="177" t="s">
        <v>446</v>
      </c>
      <c r="G196" s="164"/>
      <c r="H196" s="164"/>
      <c r="I196" s="167"/>
      <c r="J196" s="178">
        <f>BK196</f>
        <v>0</v>
      </c>
      <c r="K196" s="164"/>
      <c r="L196" s="169"/>
      <c r="M196" s="170"/>
      <c r="N196" s="171"/>
      <c r="O196" s="171"/>
      <c r="P196" s="172">
        <f>SUM(P197:P204)</f>
        <v>0</v>
      </c>
      <c r="Q196" s="171"/>
      <c r="R196" s="172">
        <f>SUM(R197:R204)</f>
        <v>0</v>
      </c>
      <c r="S196" s="171"/>
      <c r="T196" s="173">
        <f>SUM(T197:T204)</f>
        <v>0</v>
      </c>
      <c r="AR196" s="174" t="s">
        <v>88</v>
      </c>
      <c r="AT196" s="175" t="s">
        <v>79</v>
      </c>
      <c r="AU196" s="175" t="s">
        <v>88</v>
      </c>
      <c r="AY196" s="174" t="s">
        <v>182</v>
      </c>
      <c r="BK196" s="176">
        <f>SUM(BK197:BK204)</f>
        <v>0</v>
      </c>
    </row>
    <row r="197" spans="1:65" s="2" customFormat="1" ht="24.2" customHeight="1">
      <c r="A197" s="35"/>
      <c r="B197" s="36"/>
      <c r="C197" s="179" t="s">
        <v>277</v>
      </c>
      <c r="D197" s="179" t="s">
        <v>187</v>
      </c>
      <c r="E197" s="180" t="s">
        <v>447</v>
      </c>
      <c r="F197" s="181" t="s">
        <v>448</v>
      </c>
      <c r="G197" s="182" t="s">
        <v>367</v>
      </c>
      <c r="H197" s="183">
        <v>190</v>
      </c>
      <c r="I197" s="184"/>
      <c r="J197" s="185">
        <f>ROUND(I197*H197,2)</f>
        <v>0</v>
      </c>
      <c r="K197" s="181" t="s">
        <v>191</v>
      </c>
      <c r="L197" s="40"/>
      <c r="M197" s="186" t="s">
        <v>43</v>
      </c>
      <c r="N197" s="187" t="s">
        <v>51</v>
      </c>
      <c r="O197" s="65"/>
      <c r="P197" s="188">
        <f>O197*H197</f>
        <v>0</v>
      </c>
      <c r="Q197" s="188">
        <v>0</v>
      </c>
      <c r="R197" s="188">
        <f>Q197*H197</f>
        <v>0</v>
      </c>
      <c r="S197" s="188">
        <v>0</v>
      </c>
      <c r="T197" s="189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90" t="s">
        <v>88</v>
      </c>
      <c r="AT197" s="190" t="s">
        <v>187</v>
      </c>
      <c r="AU197" s="190" t="s">
        <v>90</v>
      </c>
      <c r="AY197" s="17" t="s">
        <v>182</v>
      </c>
      <c r="BE197" s="191">
        <f>IF(N197="základní",J197,0)</f>
        <v>0</v>
      </c>
      <c r="BF197" s="191">
        <f>IF(N197="snížená",J197,0)</f>
        <v>0</v>
      </c>
      <c r="BG197" s="191">
        <f>IF(N197="zákl. přenesená",J197,0)</f>
        <v>0</v>
      </c>
      <c r="BH197" s="191">
        <f>IF(N197="sníž. přenesená",J197,0)</f>
        <v>0</v>
      </c>
      <c r="BI197" s="191">
        <f>IF(N197="nulová",J197,0)</f>
        <v>0</v>
      </c>
      <c r="BJ197" s="17" t="s">
        <v>88</v>
      </c>
      <c r="BK197" s="191">
        <f>ROUND(I197*H197,2)</f>
        <v>0</v>
      </c>
      <c r="BL197" s="17" t="s">
        <v>88</v>
      </c>
      <c r="BM197" s="190" t="s">
        <v>2861</v>
      </c>
    </row>
    <row r="198" spans="1:65" s="13" customFormat="1" ht="11.25">
      <c r="B198" s="192"/>
      <c r="C198" s="193"/>
      <c r="D198" s="194" t="s">
        <v>193</v>
      </c>
      <c r="E198" s="195" t="s">
        <v>43</v>
      </c>
      <c r="F198" s="196" t="s">
        <v>362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3" customFormat="1" ht="22.5">
      <c r="B199" s="192"/>
      <c r="C199" s="193"/>
      <c r="D199" s="194" t="s">
        <v>193</v>
      </c>
      <c r="E199" s="195" t="s">
        <v>43</v>
      </c>
      <c r="F199" s="196" t="s">
        <v>2862</v>
      </c>
      <c r="G199" s="193"/>
      <c r="H199" s="195" t="s">
        <v>43</v>
      </c>
      <c r="I199" s="197"/>
      <c r="J199" s="193"/>
      <c r="K199" s="193"/>
      <c r="L199" s="198"/>
      <c r="M199" s="199"/>
      <c r="N199" s="200"/>
      <c r="O199" s="200"/>
      <c r="P199" s="200"/>
      <c r="Q199" s="200"/>
      <c r="R199" s="200"/>
      <c r="S199" s="200"/>
      <c r="T199" s="201"/>
      <c r="AT199" s="202" t="s">
        <v>193</v>
      </c>
      <c r="AU199" s="202" t="s">
        <v>90</v>
      </c>
      <c r="AV199" s="13" t="s">
        <v>88</v>
      </c>
      <c r="AW199" s="13" t="s">
        <v>41</v>
      </c>
      <c r="AX199" s="13" t="s">
        <v>80</v>
      </c>
      <c r="AY199" s="202" t="s">
        <v>182</v>
      </c>
    </row>
    <row r="200" spans="1:65" s="14" customFormat="1" ht="11.25">
      <c r="B200" s="203"/>
      <c r="C200" s="204"/>
      <c r="D200" s="194" t="s">
        <v>193</v>
      </c>
      <c r="E200" s="205" t="s">
        <v>43</v>
      </c>
      <c r="F200" s="206" t="s">
        <v>2863</v>
      </c>
      <c r="G200" s="204"/>
      <c r="H200" s="207">
        <v>190</v>
      </c>
      <c r="I200" s="208"/>
      <c r="J200" s="204"/>
      <c r="K200" s="204"/>
      <c r="L200" s="209"/>
      <c r="M200" s="210"/>
      <c r="N200" s="211"/>
      <c r="O200" s="211"/>
      <c r="P200" s="211"/>
      <c r="Q200" s="211"/>
      <c r="R200" s="211"/>
      <c r="S200" s="211"/>
      <c r="T200" s="212"/>
      <c r="AT200" s="213" t="s">
        <v>193</v>
      </c>
      <c r="AU200" s="213" t="s">
        <v>90</v>
      </c>
      <c r="AV200" s="14" t="s">
        <v>90</v>
      </c>
      <c r="AW200" s="14" t="s">
        <v>41</v>
      </c>
      <c r="AX200" s="14" t="s">
        <v>88</v>
      </c>
      <c r="AY200" s="213" t="s">
        <v>182</v>
      </c>
    </row>
    <row r="201" spans="1:65" s="2" customFormat="1" ht="24.2" customHeight="1">
      <c r="A201" s="35"/>
      <c r="B201" s="36"/>
      <c r="C201" s="179" t="s">
        <v>281</v>
      </c>
      <c r="D201" s="179" t="s">
        <v>187</v>
      </c>
      <c r="E201" s="180" t="s">
        <v>1329</v>
      </c>
      <c r="F201" s="181" t="s">
        <v>1330</v>
      </c>
      <c r="G201" s="182" t="s">
        <v>367</v>
      </c>
      <c r="H201" s="183">
        <v>5</v>
      </c>
      <c r="I201" s="184"/>
      <c r="J201" s="185">
        <f>ROUND(I201*H201,2)</f>
        <v>0</v>
      </c>
      <c r="K201" s="181" t="s">
        <v>191</v>
      </c>
      <c r="L201" s="40"/>
      <c r="M201" s="186" t="s">
        <v>43</v>
      </c>
      <c r="N201" s="187" t="s">
        <v>51</v>
      </c>
      <c r="O201" s="65"/>
      <c r="P201" s="188">
        <f>O201*H201</f>
        <v>0</v>
      </c>
      <c r="Q201" s="188">
        <v>0</v>
      </c>
      <c r="R201" s="188">
        <f>Q201*H201</f>
        <v>0</v>
      </c>
      <c r="S201" s="188">
        <v>0</v>
      </c>
      <c r="T201" s="189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90" t="s">
        <v>88</v>
      </c>
      <c r="AT201" s="190" t="s">
        <v>187</v>
      </c>
      <c r="AU201" s="190" t="s">
        <v>90</v>
      </c>
      <c r="AY201" s="17" t="s">
        <v>182</v>
      </c>
      <c r="BE201" s="191">
        <f>IF(N201="základní",J201,0)</f>
        <v>0</v>
      </c>
      <c r="BF201" s="191">
        <f>IF(N201="snížená",J201,0)</f>
        <v>0</v>
      </c>
      <c r="BG201" s="191">
        <f>IF(N201="zákl. přenesená",J201,0)</f>
        <v>0</v>
      </c>
      <c r="BH201" s="191">
        <f>IF(N201="sníž. přenesená",J201,0)</f>
        <v>0</v>
      </c>
      <c r="BI201" s="191">
        <f>IF(N201="nulová",J201,0)</f>
        <v>0</v>
      </c>
      <c r="BJ201" s="17" t="s">
        <v>88</v>
      </c>
      <c r="BK201" s="191">
        <f>ROUND(I201*H201,2)</f>
        <v>0</v>
      </c>
      <c r="BL201" s="17" t="s">
        <v>88</v>
      </c>
      <c r="BM201" s="190" t="s">
        <v>2864</v>
      </c>
    </row>
    <row r="202" spans="1:65" s="13" customFormat="1" ht="11.25">
      <c r="B202" s="192"/>
      <c r="C202" s="193"/>
      <c r="D202" s="194" t="s">
        <v>193</v>
      </c>
      <c r="E202" s="195" t="s">
        <v>43</v>
      </c>
      <c r="F202" s="196" t="s">
        <v>362</v>
      </c>
      <c r="G202" s="193"/>
      <c r="H202" s="195" t="s">
        <v>43</v>
      </c>
      <c r="I202" s="197"/>
      <c r="J202" s="193"/>
      <c r="K202" s="193"/>
      <c r="L202" s="198"/>
      <c r="M202" s="199"/>
      <c r="N202" s="200"/>
      <c r="O202" s="200"/>
      <c r="P202" s="200"/>
      <c r="Q202" s="200"/>
      <c r="R202" s="200"/>
      <c r="S202" s="200"/>
      <c r="T202" s="201"/>
      <c r="AT202" s="202" t="s">
        <v>193</v>
      </c>
      <c r="AU202" s="202" t="s">
        <v>90</v>
      </c>
      <c r="AV202" s="13" t="s">
        <v>88</v>
      </c>
      <c r="AW202" s="13" t="s">
        <v>41</v>
      </c>
      <c r="AX202" s="13" t="s">
        <v>80</v>
      </c>
      <c r="AY202" s="202" t="s">
        <v>182</v>
      </c>
    </row>
    <row r="203" spans="1:65" s="13" customFormat="1" ht="33.75">
      <c r="B203" s="192"/>
      <c r="C203" s="193"/>
      <c r="D203" s="194" t="s">
        <v>193</v>
      </c>
      <c r="E203" s="195" t="s">
        <v>43</v>
      </c>
      <c r="F203" s="196" t="s">
        <v>2865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1510</v>
      </c>
      <c r="G204" s="204"/>
      <c r="H204" s="207">
        <v>5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88</v>
      </c>
      <c r="AY204" s="213" t="s">
        <v>182</v>
      </c>
    </row>
    <row r="205" spans="1:65" s="12" customFormat="1" ht="22.9" customHeight="1">
      <c r="B205" s="163"/>
      <c r="C205" s="164"/>
      <c r="D205" s="165" t="s">
        <v>79</v>
      </c>
      <c r="E205" s="177" t="s">
        <v>230</v>
      </c>
      <c r="F205" s="177" t="s">
        <v>452</v>
      </c>
      <c r="G205" s="164"/>
      <c r="H205" s="164"/>
      <c r="I205" s="167"/>
      <c r="J205" s="178">
        <f>BK205</f>
        <v>0</v>
      </c>
      <c r="K205" s="164"/>
      <c r="L205" s="169"/>
      <c r="M205" s="170"/>
      <c r="N205" s="171"/>
      <c r="O205" s="171"/>
      <c r="P205" s="172">
        <f>SUM(P206:P273)</f>
        <v>0</v>
      </c>
      <c r="Q205" s="171"/>
      <c r="R205" s="172">
        <f>SUM(R206:R273)</f>
        <v>0.18533336</v>
      </c>
      <c r="S205" s="171"/>
      <c r="T205" s="173">
        <f>SUM(T206:T273)</f>
        <v>0.11</v>
      </c>
      <c r="AR205" s="174" t="s">
        <v>88</v>
      </c>
      <c r="AT205" s="175" t="s">
        <v>79</v>
      </c>
      <c r="AU205" s="175" t="s">
        <v>88</v>
      </c>
      <c r="AY205" s="174" t="s">
        <v>182</v>
      </c>
      <c r="BK205" s="176">
        <f>SUM(BK206:BK273)</f>
        <v>0</v>
      </c>
    </row>
    <row r="206" spans="1:65" s="2" customFormat="1" ht="49.15" customHeight="1">
      <c r="A206" s="35"/>
      <c r="B206" s="36"/>
      <c r="C206" s="179" t="s">
        <v>7</v>
      </c>
      <c r="D206" s="179" t="s">
        <v>187</v>
      </c>
      <c r="E206" s="180" t="s">
        <v>1438</v>
      </c>
      <c r="F206" s="181" t="s">
        <v>1439</v>
      </c>
      <c r="G206" s="182" t="s">
        <v>190</v>
      </c>
      <c r="H206" s="183">
        <v>1</v>
      </c>
      <c r="I206" s="184"/>
      <c r="J206" s="185">
        <f>ROUND(I206*H206,2)</f>
        <v>0</v>
      </c>
      <c r="K206" s="181" t="s">
        <v>191</v>
      </c>
      <c r="L206" s="40"/>
      <c r="M206" s="186" t="s">
        <v>43</v>
      </c>
      <c r="N206" s="187" t="s">
        <v>51</v>
      </c>
      <c r="O206" s="65"/>
      <c r="P206" s="188">
        <f>O206*H206</f>
        <v>0</v>
      </c>
      <c r="Q206" s="188">
        <v>0</v>
      </c>
      <c r="R206" s="188">
        <f>Q206*H206</f>
        <v>0</v>
      </c>
      <c r="S206" s="188">
        <v>8.2000000000000003E-2</v>
      </c>
      <c r="T206" s="189">
        <f>S206*H206</f>
        <v>8.2000000000000003E-2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90" t="s">
        <v>205</v>
      </c>
      <c r="AT206" s="190" t="s">
        <v>187</v>
      </c>
      <c r="AU206" s="190" t="s">
        <v>90</v>
      </c>
      <c r="AY206" s="17" t="s">
        <v>182</v>
      </c>
      <c r="BE206" s="191">
        <f>IF(N206="základní",J206,0)</f>
        <v>0</v>
      </c>
      <c r="BF206" s="191">
        <f>IF(N206="snížená",J206,0)</f>
        <v>0</v>
      </c>
      <c r="BG206" s="191">
        <f>IF(N206="zákl. přenesená",J206,0)</f>
        <v>0</v>
      </c>
      <c r="BH206" s="191">
        <f>IF(N206="sníž. přenesená",J206,0)</f>
        <v>0</v>
      </c>
      <c r="BI206" s="191">
        <f>IF(N206="nulová",J206,0)</f>
        <v>0</v>
      </c>
      <c r="BJ206" s="17" t="s">
        <v>88</v>
      </c>
      <c r="BK206" s="191">
        <f>ROUND(I206*H206,2)</f>
        <v>0</v>
      </c>
      <c r="BL206" s="17" t="s">
        <v>205</v>
      </c>
      <c r="BM206" s="190" t="s">
        <v>2866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362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3" customFormat="1" ht="22.5">
      <c r="B208" s="192"/>
      <c r="C208" s="193"/>
      <c r="D208" s="194" t="s">
        <v>193</v>
      </c>
      <c r="E208" s="195" t="s">
        <v>43</v>
      </c>
      <c r="F208" s="196" t="s">
        <v>2867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88</v>
      </c>
      <c r="G209" s="204"/>
      <c r="H209" s="207">
        <v>1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88</v>
      </c>
      <c r="AY209" s="213" t="s">
        <v>182</v>
      </c>
    </row>
    <row r="210" spans="1:65" s="2" customFormat="1" ht="49.15" customHeight="1">
      <c r="A210" s="35"/>
      <c r="B210" s="36"/>
      <c r="C210" s="179" t="s">
        <v>290</v>
      </c>
      <c r="D210" s="179" t="s">
        <v>187</v>
      </c>
      <c r="E210" s="180" t="s">
        <v>465</v>
      </c>
      <c r="F210" s="181" t="s">
        <v>466</v>
      </c>
      <c r="G210" s="182" t="s">
        <v>190</v>
      </c>
      <c r="H210" s="183">
        <v>7</v>
      </c>
      <c r="I210" s="184"/>
      <c r="J210" s="185">
        <f>ROUND(I210*H210,2)</f>
        <v>0</v>
      </c>
      <c r="K210" s="181" t="s">
        <v>191</v>
      </c>
      <c r="L210" s="40"/>
      <c r="M210" s="186" t="s">
        <v>43</v>
      </c>
      <c r="N210" s="187" t="s">
        <v>51</v>
      </c>
      <c r="O210" s="65"/>
      <c r="P210" s="188">
        <f>O210*H210</f>
        <v>0</v>
      </c>
      <c r="Q210" s="188">
        <v>0</v>
      </c>
      <c r="R210" s="188">
        <f>Q210*H210</f>
        <v>0</v>
      </c>
      <c r="S210" s="188">
        <v>4.0000000000000001E-3</v>
      </c>
      <c r="T210" s="189">
        <f>S210*H210</f>
        <v>2.8000000000000001E-2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90" t="s">
        <v>205</v>
      </c>
      <c r="AT210" s="190" t="s">
        <v>187</v>
      </c>
      <c r="AU210" s="190" t="s">
        <v>90</v>
      </c>
      <c r="AY210" s="17" t="s">
        <v>182</v>
      </c>
      <c r="BE210" s="191">
        <f>IF(N210="základní",J210,0)</f>
        <v>0</v>
      </c>
      <c r="BF210" s="191">
        <f>IF(N210="snížená",J210,0)</f>
        <v>0</v>
      </c>
      <c r="BG210" s="191">
        <f>IF(N210="zákl. přenesená",J210,0)</f>
        <v>0</v>
      </c>
      <c r="BH210" s="191">
        <f>IF(N210="sníž. přenesená",J210,0)</f>
        <v>0</v>
      </c>
      <c r="BI210" s="191">
        <f>IF(N210="nulová",J210,0)</f>
        <v>0</v>
      </c>
      <c r="BJ210" s="17" t="s">
        <v>88</v>
      </c>
      <c r="BK210" s="191">
        <f>ROUND(I210*H210,2)</f>
        <v>0</v>
      </c>
      <c r="BL210" s="17" t="s">
        <v>205</v>
      </c>
      <c r="BM210" s="190" t="s">
        <v>1517</v>
      </c>
    </row>
    <row r="211" spans="1:65" s="13" customFormat="1" ht="11.25">
      <c r="B211" s="192"/>
      <c r="C211" s="193"/>
      <c r="D211" s="194" t="s">
        <v>193</v>
      </c>
      <c r="E211" s="195" t="s">
        <v>43</v>
      </c>
      <c r="F211" s="196" t="s">
        <v>362</v>
      </c>
      <c r="G211" s="193"/>
      <c r="H211" s="195" t="s">
        <v>43</v>
      </c>
      <c r="I211" s="197"/>
      <c r="J211" s="193"/>
      <c r="K211" s="193"/>
      <c r="L211" s="198"/>
      <c r="M211" s="199"/>
      <c r="N211" s="200"/>
      <c r="O211" s="200"/>
      <c r="P211" s="200"/>
      <c r="Q211" s="200"/>
      <c r="R211" s="200"/>
      <c r="S211" s="200"/>
      <c r="T211" s="201"/>
      <c r="AT211" s="202" t="s">
        <v>193</v>
      </c>
      <c r="AU211" s="202" t="s">
        <v>90</v>
      </c>
      <c r="AV211" s="13" t="s">
        <v>88</v>
      </c>
      <c r="AW211" s="13" t="s">
        <v>41</v>
      </c>
      <c r="AX211" s="13" t="s">
        <v>80</v>
      </c>
      <c r="AY211" s="202" t="s">
        <v>182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431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3" customFormat="1" ht="22.5">
      <c r="B213" s="192"/>
      <c r="C213" s="193"/>
      <c r="D213" s="194" t="s">
        <v>193</v>
      </c>
      <c r="E213" s="195" t="s">
        <v>43</v>
      </c>
      <c r="F213" s="196" t="s">
        <v>2867</v>
      </c>
      <c r="G213" s="193"/>
      <c r="H213" s="195" t="s">
        <v>43</v>
      </c>
      <c r="I213" s="197"/>
      <c r="J213" s="193"/>
      <c r="K213" s="193"/>
      <c r="L213" s="198"/>
      <c r="M213" s="199"/>
      <c r="N213" s="200"/>
      <c r="O213" s="200"/>
      <c r="P213" s="200"/>
      <c r="Q213" s="200"/>
      <c r="R213" s="200"/>
      <c r="S213" s="200"/>
      <c r="T213" s="201"/>
      <c r="AT213" s="202" t="s">
        <v>193</v>
      </c>
      <c r="AU213" s="202" t="s">
        <v>90</v>
      </c>
      <c r="AV213" s="13" t="s">
        <v>88</v>
      </c>
      <c r="AW213" s="13" t="s">
        <v>41</v>
      </c>
      <c r="AX213" s="13" t="s">
        <v>80</v>
      </c>
      <c r="AY213" s="202" t="s">
        <v>182</v>
      </c>
    </row>
    <row r="214" spans="1:65" s="14" customFormat="1" ht="11.25">
      <c r="B214" s="203"/>
      <c r="C214" s="204"/>
      <c r="D214" s="194" t="s">
        <v>193</v>
      </c>
      <c r="E214" s="205" t="s">
        <v>43</v>
      </c>
      <c r="F214" s="206" t="s">
        <v>891</v>
      </c>
      <c r="G214" s="204"/>
      <c r="H214" s="207">
        <v>2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193</v>
      </c>
      <c r="AU214" s="213" t="s">
        <v>90</v>
      </c>
      <c r="AV214" s="14" t="s">
        <v>90</v>
      </c>
      <c r="AW214" s="14" t="s">
        <v>41</v>
      </c>
      <c r="AX214" s="14" t="s">
        <v>80</v>
      </c>
      <c r="AY214" s="213" t="s">
        <v>182</v>
      </c>
    </row>
    <row r="215" spans="1:65" s="13" customFormat="1" ht="11.25">
      <c r="B215" s="192"/>
      <c r="C215" s="193"/>
      <c r="D215" s="194" t="s">
        <v>193</v>
      </c>
      <c r="E215" s="195" t="s">
        <v>43</v>
      </c>
      <c r="F215" s="196" t="s">
        <v>2868</v>
      </c>
      <c r="G215" s="193"/>
      <c r="H215" s="195" t="s">
        <v>43</v>
      </c>
      <c r="I215" s="197"/>
      <c r="J215" s="193"/>
      <c r="K215" s="193"/>
      <c r="L215" s="198"/>
      <c r="M215" s="199"/>
      <c r="N215" s="200"/>
      <c r="O215" s="200"/>
      <c r="P215" s="200"/>
      <c r="Q215" s="200"/>
      <c r="R215" s="200"/>
      <c r="S215" s="200"/>
      <c r="T215" s="201"/>
      <c r="AT215" s="202" t="s">
        <v>193</v>
      </c>
      <c r="AU215" s="202" t="s">
        <v>90</v>
      </c>
      <c r="AV215" s="13" t="s">
        <v>88</v>
      </c>
      <c r="AW215" s="13" t="s">
        <v>41</v>
      </c>
      <c r="AX215" s="13" t="s">
        <v>80</v>
      </c>
      <c r="AY215" s="202" t="s">
        <v>182</v>
      </c>
    </row>
    <row r="216" spans="1:65" s="14" customFormat="1" ht="11.25">
      <c r="B216" s="203"/>
      <c r="C216" s="204"/>
      <c r="D216" s="194" t="s">
        <v>193</v>
      </c>
      <c r="E216" s="205" t="s">
        <v>43</v>
      </c>
      <c r="F216" s="206" t="s">
        <v>891</v>
      </c>
      <c r="G216" s="204"/>
      <c r="H216" s="207">
        <v>2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193</v>
      </c>
      <c r="AU216" s="213" t="s">
        <v>90</v>
      </c>
      <c r="AV216" s="14" t="s">
        <v>90</v>
      </c>
      <c r="AW216" s="14" t="s">
        <v>41</v>
      </c>
      <c r="AX216" s="14" t="s">
        <v>80</v>
      </c>
      <c r="AY216" s="213" t="s">
        <v>182</v>
      </c>
    </row>
    <row r="217" spans="1:65" s="13" customFormat="1" ht="22.5">
      <c r="B217" s="192"/>
      <c r="C217" s="193"/>
      <c r="D217" s="194" t="s">
        <v>193</v>
      </c>
      <c r="E217" s="195" t="s">
        <v>43</v>
      </c>
      <c r="F217" s="196" t="s">
        <v>2869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891</v>
      </c>
      <c r="G218" s="204"/>
      <c r="H218" s="207">
        <v>2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80</v>
      </c>
      <c r="AY218" s="213" t="s">
        <v>182</v>
      </c>
    </row>
    <row r="219" spans="1:65" s="13" customFormat="1" ht="11.25">
      <c r="B219" s="192"/>
      <c r="C219" s="193"/>
      <c r="D219" s="194" t="s">
        <v>193</v>
      </c>
      <c r="E219" s="195" t="s">
        <v>43</v>
      </c>
      <c r="F219" s="196" t="s">
        <v>2870</v>
      </c>
      <c r="G219" s="193"/>
      <c r="H219" s="195" t="s">
        <v>43</v>
      </c>
      <c r="I219" s="197"/>
      <c r="J219" s="193"/>
      <c r="K219" s="193"/>
      <c r="L219" s="198"/>
      <c r="M219" s="199"/>
      <c r="N219" s="200"/>
      <c r="O219" s="200"/>
      <c r="P219" s="200"/>
      <c r="Q219" s="200"/>
      <c r="R219" s="200"/>
      <c r="S219" s="200"/>
      <c r="T219" s="201"/>
      <c r="AT219" s="202" t="s">
        <v>193</v>
      </c>
      <c r="AU219" s="202" t="s">
        <v>90</v>
      </c>
      <c r="AV219" s="13" t="s">
        <v>88</v>
      </c>
      <c r="AW219" s="13" t="s">
        <v>41</v>
      </c>
      <c r="AX219" s="13" t="s">
        <v>80</v>
      </c>
      <c r="AY219" s="202" t="s">
        <v>182</v>
      </c>
    </row>
    <row r="220" spans="1:65" s="14" customFormat="1" ht="11.25">
      <c r="B220" s="203"/>
      <c r="C220" s="204"/>
      <c r="D220" s="194" t="s">
        <v>193</v>
      </c>
      <c r="E220" s="205" t="s">
        <v>43</v>
      </c>
      <c r="F220" s="206" t="s">
        <v>88</v>
      </c>
      <c r="G220" s="204"/>
      <c r="H220" s="207">
        <v>1</v>
      </c>
      <c r="I220" s="208"/>
      <c r="J220" s="204"/>
      <c r="K220" s="204"/>
      <c r="L220" s="209"/>
      <c r="M220" s="210"/>
      <c r="N220" s="211"/>
      <c r="O220" s="211"/>
      <c r="P220" s="211"/>
      <c r="Q220" s="211"/>
      <c r="R220" s="211"/>
      <c r="S220" s="211"/>
      <c r="T220" s="212"/>
      <c r="AT220" s="213" t="s">
        <v>193</v>
      </c>
      <c r="AU220" s="213" t="s">
        <v>90</v>
      </c>
      <c r="AV220" s="14" t="s">
        <v>90</v>
      </c>
      <c r="AW220" s="14" t="s">
        <v>41</v>
      </c>
      <c r="AX220" s="14" t="s">
        <v>80</v>
      </c>
      <c r="AY220" s="213" t="s">
        <v>182</v>
      </c>
    </row>
    <row r="221" spans="1:65" s="15" customFormat="1" ht="11.25">
      <c r="B221" s="227"/>
      <c r="C221" s="228"/>
      <c r="D221" s="194" t="s">
        <v>193</v>
      </c>
      <c r="E221" s="229" t="s">
        <v>43</v>
      </c>
      <c r="F221" s="230" t="s">
        <v>436</v>
      </c>
      <c r="G221" s="228"/>
      <c r="H221" s="231">
        <v>7</v>
      </c>
      <c r="I221" s="232"/>
      <c r="J221" s="228"/>
      <c r="K221" s="228"/>
      <c r="L221" s="233"/>
      <c r="M221" s="234"/>
      <c r="N221" s="235"/>
      <c r="O221" s="235"/>
      <c r="P221" s="235"/>
      <c r="Q221" s="235"/>
      <c r="R221" s="235"/>
      <c r="S221" s="235"/>
      <c r="T221" s="236"/>
      <c r="AT221" s="237" t="s">
        <v>193</v>
      </c>
      <c r="AU221" s="237" t="s">
        <v>90</v>
      </c>
      <c r="AV221" s="15" t="s">
        <v>205</v>
      </c>
      <c r="AW221" s="15" t="s">
        <v>41</v>
      </c>
      <c r="AX221" s="15" t="s">
        <v>88</v>
      </c>
      <c r="AY221" s="237" t="s">
        <v>182</v>
      </c>
    </row>
    <row r="222" spans="1:65" s="2" customFormat="1" ht="24.2" customHeight="1">
      <c r="A222" s="35"/>
      <c r="B222" s="36"/>
      <c r="C222" s="179" t="s">
        <v>295</v>
      </c>
      <c r="D222" s="179" t="s">
        <v>187</v>
      </c>
      <c r="E222" s="180" t="s">
        <v>470</v>
      </c>
      <c r="F222" s="181" t="s">
        <v>471</v>
      </c>
      <c r="G222" s="182" t="s">
        <v>190</v>
      </c>
      <c r="H222" s="183">
        <v>7</v>
      </c>
      <c r="I222" s="184"/>
      <c r="J222" s="185">
        <f>ROUND(I222*H222,2)</f>
        <v>0</v>
      </c>
      <c r="K222" s="181" t="s">
        <v>191</v>
      </c>
      <c r="L222" s="40"/>
      <c r="M222" s="186" t="s">
        <v>43</v>
      </c>
      <c r="N222" s="187" t="s">
        <v>51</v>
      </c>
      <c r="O222" s="65"/>
      <c r="P222" s="188">
        <f>O222*H222</f>
        <v>0</v>
      </c>
      <c r="Q222" s="188">
        <v>1.0000000000000001E-5</v>
      </c>
      <c r="R222" s="188">
        <f>Q222*H222</f>
        <v>7.0000000000000007E-5</v>
      </c>
      <c r="S222" s="188">
        <v>0</v>
      </c>
      <c r="T222" s="189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90" t="s">
        <v>205</v>
      </c>
      <c r="AT222" s="190" t="s">
        <v>187</v>
      </c>
      <c r="AU222" s="190" t="s">
        <v>90</v>
      </c>
      <c r="AY222" s="17" t="s">
        <v>182</v>
      </c>
      <c r="BE222" s="191">
        <f>IF(N222="základní",J222,0)</f>
        <v>0</v>
      </c>
      <c r="BF222" s="191">
        <f>IF(N222="snížená",J222,0)</f>
        <v>0</v>
      </c>
      <c r="BG222" s="191">
        <f>IF(N222="zákl. přenesená",J222,0)</f>
        <v>0</v>
      </c>
      <c r="BH222" s="191">
        <f>IF(N222="sníž. přenesená",J222,0)</f>
        <v>0</v>
      </c>
      <c r="BI222" s="191">
        <f>IF(N222="nulová",J222,0)</f>
        <v>0</v>
      </c>
      <c r="BJ222" s="17" t="s">
        <v>88</v>
      </c>
      <c r="BK222" s="191">
        <f>ROUND(I222*H222,2)</f>
        <v>0</v>
      </c>
      <c r="BL222" s="17" t="s">
        <v>205</v>
      </c>
      <c r="BM222" s="190" t="s">
        <v>1525</v>
      </c>
    </row>
    <row r="223" spans="1:65" s="13" customFormat="1" ht="11.25">
      <c r="B223" s="192"/>
      <c r="C223" s="193"/>
      <c r="D223" s="194" t="s">
        <v>193</v>
      </c>
      <c r="E223" s="195" t="s">
        <v>43</v>
      </c>
      <c r="F223" s="196" t="s">
        <v>431</v>
      </c>
      <c r="G223" s="193"/>
      <c r="H223" s="195" t="s">
        <v>43</v>
      </c>
      <c r="I223" s="197"/>
      <c r="J223" s="193"/>
      <c r="K223" s="193"/>
      <c r="L223" s="198"/>
      <c r="M223" s="199"/>
      <c r="N223" s="200"/>
      <c r="O223" s="200"/>
      <c r="P223" s="200"/>
      <c r="Q223" s="200"/>
      <c r="R223" s="200"/>
      <c r="S223" s="200"/>
      <c r="T223" s="201"/>
      <c r="AT223" s="202" t="s">
        <v>193</v>
      </c>
      <c r="AU223" s="202" t="s">
        <v>90</v>
      </c>
      <c r="AV223" s="13" t="s">
        <v>88</v>
      </c>
      <c r="AW223" s="13" t="s">
        <v>41</v>
      </c>
      <c r="AX223" s="13" t="s">
        <v>80</v>
      </c>
      <c r="AY223" s="202" t="s">
        <v>182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2871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891</v>
      </c>
      <c r="G225" s="204"/>
      <c r="H225" s="207">
        <v>2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80</v>
      </c>
      <c r="AY225" s="213" t="s">
        <v>182</v>
      </c>
    </row>
    <row r="226" spans="1:65" s="13" customFormat="1" ht="11.25">
      <c r="B226" s="192"/>
      <c r="C226" s="193"/>
      <c r="D226" s="194" t="s">
        <v>193</v>
      </c>
      <c r="E226" s="195" t="s">
        <v>43</v>
      </c>
      <c r="F226" s="196" t="s">
        <v>2872</v>
      </c>
      <c r="G226" s="193"/>
      <c r="H226" s="195" t="s">
        <v>43</v>
      </c>
      <c r="I226" s="197"/>
      <c r="J226" s="193"/>
      <c r="K226" s="193"/>
      <c r="L226" s="198"/>
      <c r="M226" s="199"/>
      <c r="N226" s="200"/>
      <c r="O226" s="200"/>
      <c r="P226" s="200"/>
      <c r="Q226" s="200"/>
      <c r="R226" s="200"/>
      <c r="S226" s="200"/>
      <c r="T226" s="201"/>
      <c r="AT226" s="202" t="s">
        <v>193</v>
      </c>
      <c r="AU226" s="202" t="s">
        <v>90</v>
      </c>
      <c r="AV226" s="13" t="s">
        <v>88</v>
      </c>
      <c r="AW226" s="13" t="s">
        <v>41</v>
      </c>
      <c r="AX226" s="13" t="s">
        <v>80</v>
      </c>
      <c r="AY226" s="202" t="s">
        <v>182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891</v>
      </c>
      <c r="G227" s="204"/>
      <c r="H227" s="207">
        <v>2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2873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4" customFormat="1" ht="11.25">
      <c r="B229" s="203"/>
      <c r="C229" s="204"/>
      <c r="D229" s="194" t="s">
        <v>193</v>
      </c>
      <c r="E229" s="205" t="s">
        <v>43</v>
      </c>
      <c r="F229" s="206" t="s">
        <v>891</v>
      </c>
      <c r="G229" s="204"/>
      <c r="H229" s="207">
        <v>2</v>
      </c>
      <c r="I229" s="208"/>
      <c r="J229" s="204"/>
      <c r="K229" s="204"/>
      <c r="L229" s="209"/>
      <c r="M229" s="210"/>
      <c r="N229" s="211"/>
      <c r="O229" s="211"/>
      <c r="P229" s="211"/>
      <c r="Q229" s="211"/>
      <c r="R229" s="211"/>
      <c r="S229" s="211"/>
      <c r="T229" s="212"/>
      <c r="AT229" s="213" t="s">
        <v>193</v>
      </c>
      <c r="AU229" s="213" t="s">
        <v>90</v>
      </c>
      <c r="AV229" s="14" t="s">
        <v>90</v>
      </c>
      <c r="AW229" s="14" t="s">
        <v>41</v>
      </c>
      <c r="AX229" s="14" t="s">
        <v>80</v>
      </c>
      <c r="AY229" s="213" t="s">
        <v>182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2874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88</v>
      </c>
      <c r="G231" s="204"/>
      <c r="H231" s="207">
        <v>1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5" customFormat="1" ht="11.25">
      <c r="B232" s="227"/>
      <c r="C232" s="228"/>
      <c r="D232" s="194" t="s">
        <v>193</v>
      </c>
      <c r="E232" s="229" t="s">
        <v>43</v>
      </c>
      <c r="F232" s="230" t="s">
        <v>436</v>
      </c>
      <c r="G232" s="228"/>
      <c r="H232" s="231">
        <v>7</v>
      </c>
      <c r="I232" s="232"/>
      <c r="J232" s="228"/>
      <c r="K232" s="228"/>
      <c r="L232" s="233"/>
      <c r="M232" s="234"/>
      <c r="N232" s="235"/>
      <c r="O232" s="235"/>
      <c r="P232" s="235"/>
      <c r="Q232" s="235"/>
      <c r="R232" s="235"/>
      <c r="S232" s="235"/>
      <c r="T232" s="236"/>
      <c r="AT232" s="237" t="s">
        <v>193</v>
      </c>
      <c r="AU232" s="237" t="s">
        <v>90</v>
      </c>
      <c r="AV232" s="15" t="s">
        <v>205</v>
      </c>
      <c r="AW232" s="15" t="s">
        <v>41</v>
      </c>
      <c r="AX232" s="15" t="s">
        <v>88</v>
      </c>
      <c r="AY232" s="237" t="s">
        <v>182</v>
      </c>
    </row>
    <row r="233" spans="1:65" s="2" customFormat="1" ht="14.45" customHeight="1">
      <c r="A233" s="35"/>
      <c r="B233" s="36"/>
      <c r="C233" s="214" t="s">
        <v>300</v>
      </c>
      <c r="D233" s="214" t="s">
        <v>179</v>
      </c>
      <c r="E233" s="215" t="s">
        <v>474</v>
      </c>
      <c r="F233" s="216" t="s">
        <v>475</v>
      </c>
      <c r="G233" s="217" t="s">
        <v>190</v>
      </c>
      <c r="H233" s="218">
        <v>14</v>
      </c>
      <c r="I233" s="219"/>
      <c r="J233" s="220">
        <f>ROUND(I233*H233,2)</f>
        <v>0</v>
      </c>
      <c r="K233" s="216" t="s">
        <v>198</v>
      </c>
      <c r="L233" s="221"/>
      <c r="M233" s="222" t="s">
        <v>43</v>
      </c>
      <c r="N233" s="223" t="s">
        <v>51</v>
      </c>
      <c r="O233" s="65"/>
      <c r="P233" s="188">
        <f>O233*H233</f>
        <v>0</v>
      </c>
      <c r="Q233" s="188">
        <v>4.0000000000000002E-4</v>
      </c>
      <c r="R233" s="188">
        <f>Q233*H233</f>
        <v>5.5999999999999999E-3</v>
      </c>
      <c r="S233" s="188">
        <v>0</v>
      </c>
      <c r="T233" s="18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90" t="s">
        <v>225</v>
      </c>
      <c r="AT233" s="190" t="s">
        <v>179</v>
      </c>
      <c r="AU233" s="190" t="s">
        <v>90</v>
      </c>
      <c r="AY233" s="17" t="s">
        <v>182</v>
      </c>
      <c r="BE233" s="191">
        <f>IF(N233="základní",J233,0)</f>
        <v>0</v>
      </c>
      <c r="BF233" s="191">
        <f>IF(N233="snížená",J233,0)</f>
        <v>0</v>
      </c>
      <c r="BG233" s="191">
        <f>IF(N233="zákl. přenesená",J233,0)</f>
        <v>0</v>
      </c>
      <c r="BH233" s="191">
        <f>IF(N233="sníž. přenesená",J233,0)</f>
        <v>0</v>
      </c>
      <c r="BI233" s="191">
        <f>IF(N233="nulová",J233,0)</f>
        <v>0</v>
      </c>
      <c r="BJ233" s="17" t="s">
        <v>88</v>
      </c>
      <c r="BK233" s="191">
        <f>ROUND(I233*H233,2)</f>
        <v>0</v>
      </c>
      <c r="BL233" s="17" t="s">
        <v>205</v>
      </c>
      <c r="BM233" s="190" t="s">
        <v>1533</v>
      </c>
    </row>
    <row r="234" spans="1:65" s="13" customFormat="1" ht="11.25">
      <c r="B234" s="192"/>
      <c r="C234" s="193"/>
      <c r="D234" s="194" t="s">
        <v>193</v>
      </c>
      <c r="E234" s="195" t="s">
        <v>43</v>
      </c>
      <c r="F234" s="196" t="s">
        <v>431</v>
      </c>
      <c r="G234" s="193"/>
      <c r="H234" s="195" t="s">
        <v>43</v>
      </c>
      <c r="I234" s="197"/>
      <c r="J234" s="193"/>
      <c r="K234" s="193"/>
      <c r="L234" s="198"/>
      <c r="M234" s="199"/>
      <c r="N234" s="200"/>
      <c r="O234" s="200"/>
      <c r="P234" s="200"/>
      <c r="Q234" s="200"/>
      <c r="R234" s="200"/>
      <c r="S234" s="200"/>
      <c r="T234" s="201"/>
      <c r="AT234" s="202" t="s">
        <v>193</v>
      </c>
      <c r="AU234" s="202" t="s">
        <v>90</v>
      </c>
      <c r="AV234" s="13" t="s">
        <v>88</v>
      </c>
      <c r="AW234" s="13" t="s">
        <v>41</v>
      </c>
      <c r="AX234" s="13" t="s">
        <v>80</v>
      </c>
      <c r="AY234" s="202" t="s">
        <v>182</v>
      </c>
    </row>
    <row r="235" spans="1:65" s="13" customFormat="1" ht="11.25">
      <c r="B235" s="192"/>
      <c r="C235" s="193"/>
      <c r="D235" s="194" t="s">
        <v>193</v>
      </c>
      <c r="E235" s="195" t="s">
        <v>43</v>
      </c>
      <c r="F235" s="196" t="s">
        <v>2871</v>
      </c>
      <c r="G235" s="193"/>
      <c r="H235" s="195" t="s">
        <v>43</v>
      </c>
      <c r="I235" s="197"/>
      <c r="J235" s="193"/>
      <c r="K235" s="193"/>
      <c r="L235" s="198"/>
      <c r="M235" s="199"/>
      <c r="N235" s="200"/>
      <c r="O235" s="200"/>
      <c r="P235" s="200"/>
      <c r="Q235" s="200"/>
      <c r="R235" s="200"/>
      <c r="S235" s="200"/>
      <c r="T235" s="201"/>
      <c r="AT235" s="202" t="s">
        <v>193</v>
      </c>
      <c r="AU235" s="202" t="s">
        <v>90</v>
      </c>
      <c r="AV235" s="13" t="s">
        <v>88</v>
      </c>
      <c r="AW235" s="13" t="s">
        <v>41</v>
      </c>
      <c r="AX235" s="13" t="s">
        <v>80</v>
      </c>
      <c r="AY235" s="202" t="s">
        <v>182</v>
      </c>
    </row>
    <row r="236" spans="1:65" s="14" customFormat="1" ht="11.25">
      <c r="B236" s="203"/>
      <c r="C236" s="204"/>
      <c r="D236" s="194" t="s">
        <v>193</v>
      </c>
      <c r="E236" s="205" t="s">
        <v>43</v>
      </c>
      <c r="F236" s="206" t="s">
        <v>2875</v>
      </c>
      <c r="G236" s="204"/>
      <c r="H236" s="207">
        <v>4</v>
      </c>
      <c r="I236" s="208"/>
      <c r="J236" s="204"/>
      <c r="K236" s="204"/>
      <c r="L236" s="209"/>
      <c r="M236" s="210"/>
      <c r="N236" s="211"/>
      <c r="O236" s="211"/>
      <c r="P236" s="211"/>
      <c r="Q236" s="211"/>
      <c r="R236" s="211"/>
      <c r="S236" s="211"/>
      <c r="T236" s="212"/>
      <c r="AT236" s="213" t="s">
        <v>193</v>
      </c>
      <c r="AU236" s="213" t="s">
        <v>90</v>
      </c>
      <c r="AV236" s="14" t="s">
        <v>90</v>
      </c>
      <c r="AW236" s="14" t="s">
        <v>41</v>
      </c>
      <c r="AX236" s="14" t="s">
        <v>80</v>
      </c>
      <c r="AY236" s="213" t="s">
        <v>182</v>
      </c>
    </row>
    <row r="237" spans="1:65" s="13" customFormat="1" ht="11.25">
      <c r="B237" s="192"/>
      <c r="C237" s="193"/>
      <c r="D237" s="194" t="s">
        <v>193</v>
      </c>
      <c r="E237" s="195" t="s">
        <v>43</v>
      </c>
      <c r="F237" s="196" t="s">
        <v>2872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2875</v>
      </c>
      <c r="G238" s="204"/>
      <c r="H238" s="207">
        <v>4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80</v>
      </c>
      <c r="AY238" s="213" t="s">
        <v>182</v>
      </c>
    </row>
    <row r="239" spans="1:65" s="13" customFormat="1" ht="11.25">
      <c r="B239" s="192"/>
      <c r="C239" s="193"/>
      <c r="D239" s="194" t="s">
        <v>193</v>
      </c>
      <c r="E239" s="195" t="s">
        <v>43</v>
      </c>
      <c r="F239" s="196" t="s">
        <v>2873</v>
      </c>
      <c r="G239" s="193"/>
      <c r="H239" s="195" t="s">
        <v>43</v>
      </c>
      <c r="I239" s="197"/>
      <c r="J239" s="193"/>
      <c r="K239" s="193"/>
      <c r="L239" s="198"/>
      <c r="M239" s="199"/>
      <c r="N239" s="200"/>
      <c r="O239" s="200"/>
      <c r="P239" s="200"/>
      <c r="Q239" s="200"/>
      <c r="R239" s="200"/>
      <c r="S239" s="200"/>
      <c r="T239" s="201"/>
      <c r="AT239" s="202" t="s">
        <v>193</v>
      </c>
      <c r="AU239" s="202" t="s">
        <v>90</v>
      </c>
      <c r="AV239" s="13" t="s">
        <v>88</v>
      </c>
      <c r="AW239" s="13" t="s">
        <v>41</v>
      </c>
      <c r="AX239" s="13" t="s">
        <v>80</v>
      </c>
      <c r="AY239" s="202" t="s">
        <v>182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2875</v>
      </c>
      <c r="G240" s="204"/>
      <c r="H240" s="207">
        <v>4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80</v>
      </c>
      <c r="AY240" s="213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2874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478</v>
      </c>
      <c r="G242" s="204"/>
      <c r="H242" s="207">
        <v>2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80</v>
      </c>
      <c r="AY242" s="213" t="s">
        <v>182</v>
      </c>
    </row>
    <row r="243" spans="1:65" s="15" customFormat="1" ht="11.25">
      <c r="B243" s="227"/>
      <c r="C243" s="228"/>
      <c r="D243" s="194" t="s">
        <v>193</v>
      </c>
      <c r="E243" s="229" t="s">
        <v>43</v>
      </c>
      <c r="F243" s="230" t="s">
        <v>436</v>
      </c>
      <c r="G243" s="228"/>
      <c r="H243" s="231">
        <v>14</v>
      </c>
      <c r="I243" s="232"/>
      <c r="J243" s="228"/>
      <c r="K243" s="228"/>
      <c r="L243" s="233"/>
      <c r="M243" s="234"/>
      <c r="N243" s="235"/>
      <c r="O243" s="235"/>
      <c r="P243" s="235"/>
      <c r="Q243" s="235"/>
      <c r="R243" s="235"/>
      <c r="S243" s="235"/>
      <c r="T243" s="236"/>
      <c r="AT243" s="237" t="s">
        <v>193</v>
      </c>
      <c r="AU243" s="237" t="s">
        <v>90</v>
      </c>
      <c r="AV243" s="15" t="s">
        <v>205</v>
      </c>
      <c r="AW243" s="15" t="s">
        <v>41</v>
      </c>
      <c r="AX243" s="15" t="s">
        <v>88</v>
      </c>
      <c r="AY243" s="237" t="s">
        <v>182</v>
      </c>
    </row>
    <row r="244" spans="1:65" s="2" customFormat="1" ht="14.45" customHeight="1">
      <c r="A244" s="35"/>
      <c r="B244" s="36"/>
      <c r="C244" s="214" t="s">
        <v>305</v>
      </c>
      <c r="D244" s="214" t="s">
        <v>179</v>
      </c>
      <c r="E244" s="215" t="s">
        <v>479</v>
      </c>
      <c r="F244" s="216" t="s">
        <v>480</v>
      </c>
      <c r="G244" s="217" t="s">
        <v>481</v>
      </c>
      <c r="H244" s="218">
        <v>8.7919999999999998</v>
      </c>
      <c r="I244" s="219"/>
      <c r="J244" s="220">
        <f>ROUND(I244*H244,2)</f>
        <v>0</v>
      </c>
      <c r="K244" s="216" t="s">
        <v>191</v>
      </c>
      <c r="L244" s="221"/>
      <c r="M244" s="222" t="s">
        <v>43</v>
      </c>
      <c r="N244" s="223" t="s">
        <v>51</v>
      </c>
      <c r="O244" s="65"/>
      <c r="P244" s="188">
        <f>O244*H244</f>
        <v>0</v>
      </c>
      <c r="Q244" s="188">
        <v>8.0000000000000007E-5</v>
      </c>
      <c r="R244" s="188">
        <f>Q244*H244</f>
        <v>7.033600000000001E-4</v>
      </c>
      <c r="S244" s="188">
        <v>0</v>
      </c>
      <c r="T244" s="18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90" t="s">
        <v>225</v>
      </c>
      <c r="AT244" s="190" t="s">
        <v>179</v>
      </c>
      <c r="AU244" s="190" t="s">
        <v>90</v>
      </c>
      <c r="AY244" s="17" t="s">
        <v>182</v>
      </c>
      <c r="BE244" s="191">
        <f>IF(N244="základní",J244,0)</f>
        <v>0</v>
      </c>
      <c r="BF244" s="191">
        <f>IF(N244="snížená",J244,0)</f>
        <v>0</v>
      </c>
      <c r="BG244" s="191">
        <f>IF(N244="zákl. přenesená",J244,0)</f>
        <v>0</v>
      </c>
      <c r="BH244" s="191">
        <f>IF(N244="sníž. přenesená",J244,0)</f>
        <v>0</v>
      </c>
      <c r="BI244" s="191">
        <f>IF(N244="nulová",J244,0)</f>
        <v>0</v>
      </c>
      <c r="BJ244" s="17" t="s">
        <v>88</v>
      </c>
      <c r="BK244" s="191">
        <f>ROUND(I244*H244,2)</f>
        <v>0</v>
      </c>
      <c r="BL244" s="17" t="s">
        <v>205</v>
      </c>
      <c r="BM244" s="190" t="s">
        <v>1534</v>
      </c>
    </row>
    <row r="245" spans="1:65" s="13" customFormat="1" ht="11.25">
      <c r="B245" s="192"/>
      <c r="C245" s="193"/>
      <c r="D245" s="194" t="s">
        <v>193</v>
      </c>
      <c r="E245" s="195" t="s">
        <v>43</v>
      </c>
      <c r="F245" s="196" t="s">
        <v>431</v>
      </c>
      <c r="G245" s="193"/>
      <c r="H245" s="195" t="s">
        <v>43</v>
      </c>
      <c r="I245" s="197"/>
      <c r="J245" s="193"/>
      <c r="K245" s="193"/>
      <c r="L245" s="198"/>
      <c r="M245" s="199"/>
      <c r="N245" s="200"/>
      <c r="O245" s="200"/>
      <c r="P245" s="200"/>
      <c r="Q245" s="200"/>
      <c r="R245" s="200"/>
      <c r="S245" s="200"/>
      <c r="T245" s="201"/>
      <c r="AT245" s="202" t="s">
        <v>193</v>
      </c>
      <c r="AU245" s="202" t="s">
        <v>90</v>
      </c>
      <c r="AV245" s="13" t="s">
        <v>88</v>
      </c>
      <c r="AW245" s="13" t="s">
        <v>41</v>
      </c>
      <c r="AX245" s="13" t="s">
        <v>80</v>
      </c>
      <c r="AY245" s="202" t="s">
        <v>182</v>
      </c>
    </row>
    <row r="246" spans="1:65" s="13" customFormat="1" ht="11.25">
      <c r="B246" s="192"/>
      <c r="C246" s="193"/>
      <c r="D246" s="194" t="s">
        <v>193</v>
      </c>
      <c r="E246" s="195" t="s">
        <v>43</v>
      </c>
      <c r="F246" s="196" t="s">
        <v>2871</v>
      </c>
      <c r="G246" s="193"/>
      <c r="H246" s="195" t="s">
        <v>43</v>
      </c>
      <c r="I246" s="197"/>
      <c r="J246" s="193"/>
      <c r="K246" s="193"/>
      <c r="L246" s="198"/>
      <c r="M246" s="199"/>
      <c r="N246" s="200"/>
      <c r="O246" s="200"/>
      <c r="P246" s="200"/>
      <c r="Q246" s="200"/>
      <c r="R246" s="200"/>
      <c r="S246" s="200"/>
      <c r="T246" s="201"/>
      <c r="AT246" s="202" t="s">
        <v>193</v>
      </c>
      <c r="AU246" s="202" t="s">
        <v>90</v>
      </c>
      <c r="AV246" s="13" t="s">
        <v>88</v>
      </c>
      <c r="AW246" s="13" t="s">
        <v>41</v>
      </c>
      <c r="AX246" s="13" t="s">
        <v>80</v>
      </c>
      <c r="AY246" s="202" t="s">
        <v>182</v>
      </c>
    </row>
    <row r="247" spans="1:65" s="14" customFormat="1" ht="11.25">
      <c r="B247" s="203"/>
      <c r="C247" s="204"/>
      <c r="D247" s="194" t="s">
        <v>193</v>
      </c>
      <c r="E247" s="205" t="s">
        <v>43</v>
      </c>
      <c r="F247" s="206" t="s">
        <v>2876</v>
      </c>
      <c r="G247" s="204"/>
      <c r="H247" s="207">
        <v>2.512</v>
      </c>
      <c r="I247" s="208"/>
      <c r="J247" s="204"/>
      <c r="K247" s="204"/>
      <c r="L247" s="209"/>
      <c r="M247" s="210"/>
      <c r="N247" s="211"/>
      <c r="O247" s="211"/>
      <c r="P247" s="211"/>
      <c r="Q247" s="211"/>
      <c r="R247" s="211"/>
      <c r="S247" s="211"/>
      <c r="T247" s="212"/>
      <c r="AT247" s="213" t="s">
        <v>193</v>
      </c>
      <c r="AU247" s="213" t="s">
        <v>90</v>
      </c>
      <c r="AV247" s="14" t="s">
        <v>90</v>
      </c>
      <c r="AW247" s="14" t="s">
        <v>41</v>
      </c>
      <c r="AX247" s="14" t="s">
        <v>80</v>
      </c>
      <c r="AY247" s="213" t="s">
        <v>182</v>
      </c>
    </row>
    <row r="248" spans="1:65" s="13" customFormat="1" ht="11.25">
      <c r="B248" s="192"/>
      <c r="C248" s="193"/>
      <c r="D248" s="194" t="s">
        <v>193</v>
      </c>
      <c r="E248" s="195" t="s">
        <v>43</v>
      </c>
      <c r="F248" s="196" t="s">
        <v>2872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2876</v>
      </c>
      <c r="G249" s="204"/>
      <c r="H249" s="207">
        <v>2.512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80</v>
      </c>
      <c r="AY249" s="213" t="s">
        <v>182</v>
      </c>
    </row>
    <row r="250" spans="1:65" s="13" customFormat="1" ht="11.25">
      <c r="B250" s="192"/>
      <c r="C250" s="193"/>
      <c r="D250" s="194" t="s">
        <v>193</v>
      </c>
      <c r="E250" s="195" t="s">
        <v>43</v>
      </c>
      <c r="F250" s="196" t="s">
        <v>2873</v>
      </c>
      <c r="G250" s="193"/>
      <c r="H250" s="195" t="s">
        <v>43</v>
      </c>
      <c r="I250" s="197"/>
      <c r="J250" s="193"/>
      <c r="K250" s="193"/>
      <c r="L250" s="198"/>
      <c r="M250" s="199"/>
      <c r="N250" s="200"/>
      <c r="O250" s="200"/>
      <c r="P250" s="200"/>
      <c r="Q250" s="200"/>
      <c r="R250" s="200"/>
      <c r="S250" s="200"/>
      <c r="T250" s="201"/>
      <c r="AT250" s="202" t="s">
        <v>193</v>
      </c>
      <c r="AU250" s="202" t="s">
        <v>90</v>
      </c>
      <c r="AV250" s="13" t="s">
        <v>88</v>
      </c>
      <c r="AW250" s="13" t="s">
        <v>41</v>
      </c>
      <c r="AX250" s="13" t="s">
        <v>80</v>
      </c>
      <c r="AY250" s="202" t="s">
        <v>182</v>
      </c>
    </row>
    <row r="251" spans="1:65" s="14" customFormat="1" ht="11.25">
      <c r="B251" s="203"/>
      <c r="C251" s="204"/>
      <c r="D251" s="194" t="s">
        <v>193</v>
      </c>
      <c r="E251" s="205" t="s">
        <v>43</v>
      </c>
      <c r="F251" s="206" t="s">
        <v>2876</v>
      </c>
      <c r="G251" s="204"/>
      <c r="H251" s="207">
        <v>2.512</v>
      </c>
      <c r="I251" s="208"/>
      <c r="J251" s="204"/>
      <c r="K251" s="204"/>
      <c r="L251" s="209"/>
      <c r="M251" s="210"/>
      <c r="N251" s="211"/>
      <c r="O251" s="211"/>
      <c r="P251" s="211"/>
      <c r="Q251" s="211"/>
      <c r="R251" s="211"/>
      <c r="S251" s="211"/>
      <c r="T251" s="212"/>
      <c r="AT251" s="213" t="s">
        <v>193</v>
      </c>
      <c r="AU251" s="213" t="s">
        <v>90</v>
      </c>
      <c r="AV251" s="14" t="s">
        <v>90</v>
      </c>
      <c r="AW251" s="14" t="s">
        <v>41</v>
      </c>
      <c r="AX251" s="14" t="s">
        <v>80</v>
      </c>
      <c r="AY251" s="213" t="s">
        <v>182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2874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4" customFormat="1" ht="11.25">
      <c r="B253" s="203"/>
      <c r="C253" s="204"/>
      <c r="D253" s="194" t="s">
        <v>193</v>
      </c>
      <c r="E253" s="205" t="s">
        <v>43</v>
      </c>
      <c r="F253" s="206" t="s">
        <v>483</v>
      </c>
      <c r="G253" s="204"/>
      <c r="H253" s="207">
        <v>1.256</v>
      </c>
      <c r="I253" s="208"/>
      <c r="J253" s="204"/>
      <c r="K253" s="204"/>
      <c r="L253" s="209"/>
      <c r="M253" s="210"/>
      <c r="N253" s="211"/>
      <c r="O253" s="211"/>
      <c r="P253" s="211"/>
      <c r="Q253" s="211"/>
      <c r="R253" s="211"/>
      <c r="S253" s="211"/>
      <c r="T253" s="212"/>
      <c r="AT253" s="213" t="s">
        <v>193</v>
      </c>
      <c r="AU253" s="213" t="s">
        <v>90</v>
      </c>
      <c r="AV253" s="14" t="s">
        <v>90</v>
      </c>
      <c r="AW253" s="14" t="s">
        <v>41</v>
      </c>
      <c r="AX253" s="14" t="s">
        <v>80</v>
      </c>
      <c r="AY253" s="213" t="s">
        <v>182</v>
      </c>
    </row>
    <row r="254" spans="1:65" s="15" customFormat="1" ht="11.25">
      <c r="B254" s="227"/>
      <c r="C254" s="228"/>
      <c r="D254" s="194" t="s">
        <v>193</v>
      </c>
      <c r="E254" s="229" t="s">
        <v>43</v>
      </c>
      <c r="F254" s="230" t="s">
        <v>436</v>
      </c>
      <c r="G254" s="228"/>
      <c r="H254" s="231">
        <v>8.7919999999999998</v>
      </c>
      <c r="I254" s="232"/>
      <c r="J254" s="228"/>
      <c r="K254" s="228"/>
      <c r="L254" s="233"/>
      <c r="M254" s="234"/>
      <c r="N254" s="235"/>
      <c r="O254" s="235"/>
      <c r="P254" s="235"/>
      <c r="Q254" s="235"/>
      <c r="R254" s="235"/>
      <c r="S254" s="235"/>
      <c r="T254" s="236"/>
      <c r="AT254" s="237" t="s">
        <v>193</v>
      </c>
      <c r="AU254" s="237" t="s">
        <v>90</v>
      </c>
      <c r="AV254" s="15" t="s">
        <v>205</v>
      </c>
      <c r="AW254" s="15" t="s">
        <v>41</v>
      </c>
      <c r="AX254" s="15" t="s">
        <v>88</v>
      </c>
      <c r="AY254" s="237" t="s">
        <v>182</v>
      </c>
    </row>
    <row r="255" spans="1:65" s="2" customFormat="1" ht="24.2" customHeight="1">
      <c r="A255" s="35"/>
      <c r="B255" s="36"/>
      <c r="C255" s="214" t="s">
        <v>310</v>
      </c>
      <c r="D255" s="214" t="s">
        <v>179</v>
      </c>
      <c r="E255" s="215" t="s">
        <v>484</v>
      </c>
      <c r="F255" s="216" t="s">
        <v>485</v>
      </c>
      <c r="G255" s="217" t="s">
        <v>486</v>
      </c>
      <c r="H255" s="218">
        <v>0.14000000000000001</v>
      </c>
      <c r="I255" s="219"/>
      <c r="J255" s="220">
        <f>ROUND(I255*H255,2)</f>
        <v>0</v>
      </c>
      <c r="K255" s="216" t="s">
        <v>191</v>
      </c>
      <c r="L255" s="221"/>
      <c r="M255" s="222" t="s">
        <v>43</v>
      </c>
      <c r="N255" s="223" t="s">
        <v>51</v>
      </c>
      <c r="O255" s="65"/>
      <c r="P255" s="188">
        <f>O255*H255</f>
        <v>0</v>
      </c>
      <c r="Q255" s="188">
        <v>5.0000000000000001E-4</v>
      </c>
      <c r="R255" s="188">
        <f>Q255*H255</f>
        <v>7.0000000000000007E-5</v>
      </c>
      <c r="S255" s="188">
        <v>0</v>
      </c>
      <c r="T255" s="189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90" t="s">
        <v>225</v>
      </c>
      <c r="AT255" s="190" t="s">
        <v>179</v>
      </c>
      <c r="AU255" s="190" t="s">
        <v>90</v>
      </c>
      <c r="AY255" s="17" t="s">
        <v>182</v>
      </c>
      <c r="BE255" s="191">
        <f>IF(N255="základní",J255,0)</f>
        <v>0</v>
      </c>
      <c r="BF255" s="191">
        <f>IF(N255="snížená",J255,0)</f>
        <v>0</v>
      </c>
      <c r="BG255" s="191">
        <f>IF(N255="zákl. přenesená",J255,0)</f>
        <v>0</v>
      </c>
      <c r="BH255" s="191">
        <f>IF(N255="sníž. přenesená",J255,0)</f>
        <v>0</v>
      </c>
      <c r="BI255" s="191">
        <f>IF(N255="nulová",J255,0)</f>
        <v>0</v>
      </c>
      <c r="BJ255" s="17" t="s">
        <v>88</v>
      </c>
      <c r="BK255" s="191">
        <f>ROUND(I255*H255,2)</f>
        <v>0</v>
      </c>
      <c r="BL255" s="17" t="s">
        <v>205</v>
      </c>
      <c r="BM255" s="190" t="s">
        <v>1536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431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3" customFormat="1" ht="11.25">
      <c r="B257" s="192"/>
      <c r="C257" s="193"/>
      <c r="D257" s="194" t="s">
        <v>193</v>
      </c>
      <c r="E257" s="195" t="s">
        <v>43</v>
      </c>
      <c r="F257" s="196" t="s">
        <v>2871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4" customFormat="1" ht="11.25">
      <c r="B258" s="203"/>
      <c r="C258" s="204"/>
      <c r="D258" s="194" t="s">
        <v>193</v>
      </c>
      <c r="E258" s="205" t="s">
        <v>43</v>
      </c>
      <c r="F258" s="206" t="s">
        <v>2877</v>
      </c>
      <c r="G258" s="204"/>
      <c r="H258" s="207">
        <v>0.04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193</v>
      </c>
      <c r="AU258" s="213" t="s">
        <v>90</v>
      </c>
      <c r="AV258" s="14" t="s">
        <v>90</v>
      </c>
      <c r="AW258" s="14" t="s">
        <v>41</v>
      </c>
      <c r="AX258" s="14" t="s">
        <v>80</v>
      </c>
      <c r="AY258" s="213" t="s">
        <v>182</v>
      </c>
    </row>
    <row r="259" spans="1:65" s="13" customFormat="1" ht="11.25">
      <c r="B259" s="192"/>
      <c r="C259" s="193"/>
      <c r="D259" s="194" t="s">
        <v>193</v>
      </c>
      <c r="E259" s="195" t="s">
        <v>43</v>
      </c>
      <c r="F259" s="196" t="s">
        <v>2872</v>
      </c>
      <c r="G259" s="193"/>
      <c r="H259" s="195" t="s">
        <v>43</v>
      </c>
      <c r="I259" s="197"/>
      <c r="J259" s="193"/>
      <c r="K259" s="193"/>
      <c r="L259" s="198"/>
      <c r="M259" s="199"/>
      <c r="N259" s="200"/>
      <c r="O259" s="200"/>
      <c r="P259" s="200"/>
      <c r="Q259" s="200"/>
      <c r="R259" s="200"/>
      <c r="S259" s="200"/>
      <c r="T259" s="201"/>
      <c r="AT259" s="202" t="s">
        <v>193</v>
      </c>
      <c r="AU259" s="202" t="s">
        <v>90</v>
      </c>
      <c r="AV259" s="13" t="s">
        <v>88</v>
      </c>
      <c r="AW259" s="13" t="s">
        <v>41</v>
      </c>
      <c r="AX259" s="13" t="s">
        <v>80</v>
      </c>
      <c r="AY259" s="202" t="s">
        <v>182</v>
      </c>
    </row>
    <row r="260" spans="1:65" s="14" customFormat="1" ht="11.25">
      <c r="B260" s="203"/>
      <c r="C260" s="204"/>
      <c r="D260" s="194" t="s">
        <v>193</v>
      </c>
      <c r="E260" s="205" t="s">
        <v>43</v>
      </c>
      <c r="F260" s="206" t="s">
        <v>2877</v>
      </c>
      <c r="G260" s="204"/>
      <c r="H260" s="207">
        <v>0.04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193</v>
      </c>
      <c r="AU260" s="213" t="s">
        <v>90</v>
      </c>
      <c r="AV260" s="14" t="s">
        <v>90</v>
      </c>
      <c r="AW260" s="14" t="s">
        <v>41</v>
      </c>
      <c r="AX260" s="14" t="s">
        <v>80</v>
      </c>
      <c r="AY260" s="213" t="s">
        <v>182</v>
      </c>
    </row>
    <row r="261" spans="1:65" s="13" customFormat="1" ht="11.25">
      <c r="B261" s="192"/>
      <c r="C261" s="193"/>
      <c r="D261" s="194" t="s">
        <v>193</v>
      </c>
      <c r="E261" s="195" t="s">
        <v>43</v>
      </c>
      <c r="F261" s="196" t="s">
        <v>2873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4" customFormat="1" ht="11.25">
      <c r="B262" s="203"/>
      <c r="C262" s="204"/>
      <c r="D262" s="194" t="s">
        <v>193</v>
      </c>
      <c r="E262" s="205" t="s">
        <v>43</v>
      </c>
      <c r="F262" s="206" t="s">
        <v>2877</v>
      </c>
      <c r="G262" s="204"/>
      <c r="H262" s="207">
        <v>0.04</v>
      </c>
      <c r="I262" s="208"/>
      <c r="J262" s="204"/>
      <c r="K262" s="204"/>
      <c r="L262" s="209"/>
      <c r="M262" s="210"/>
      <c r="N262" s="211"/>
      <c r="O262" s="211"/>
      <c r="P262" s="211"/>
      <c r="Q262" s="211"/>
      <c r="R262" s="211"/>
      <c r="S262" s="211"/>
      <c r="T262" s="212"/>
      <c r="AT262" s="213" t="s">
        <v>193</v>
      </c>
      <c r="AU262" s="213" t="s">
        <v>90</v>
      </c>
      <c r="AV262" s="14" t="s">
        <v>90</v>
      </c>
      <c r="AW262" s="14" t="s">
        <v>41</v>
      </c>
      <c r="AX262" s="14" t="s">
        <v>80</v>
      </c>
      <c r="AY262" s="213" t="s">
        <v>182</v>
      </c>
    </row>
    <row r="263" spans="1:65" s="13" customFormat="1" ht="11.25">
      <c r="B263" s="192"/>
      <c r="C263" s="193"/>
      <c r="D263" s="194" t="s">
        <v>193</v>
      </c>
      <c r="E263" s="195" t="s">
        <v>43</v>
      </c>
      <c r="F263" s="196" t="s">
        <v>2874</v>
      </c>
      <c r="G263" s="193"/>
      <c r="H263" s="195" t="s">
        <v>43</v>
      </c>
      <c r="I263" s="197"/>
      <c r="J263" s="193"/>
      <c r="K263" s="193"/>
      <c r="L263" s="198"/>
      <c r="M263" s="199"/>
      <c r="N263" s="200"/>
      <c r="O263" s="200"/>
      <c r="P263" s="200"/>
      <c r="Q263" s="200"/>
      <c r="R263" s="200"/>
      <c r="S263" s="200"/>
      <c r="T263" s="201"/>
      <c r="AT263" s="202" t="s">
        <v>193</v>
      </c>
      <c r="AU263" s="202" t="s">
        <v>90</v>
      </c>
      <c r="AV263" s="13" t="s">
        <v>88</v>
      </c>
      <c r="AW263" s="13" t="s">
        <v>41</v>
      </c>
      <c r="AX263" s="13" t="s">
        <v>80</v>
      </c>
      <c r="AY263" s="202" t="s">
        <v>182</v>
      </c>
    </row>
    <row r="264" spans="1:65" s="14" customFormat="1" ht="11.25">
      <c r="B264" s="203"/>
      <c r="C264" s="204"/>
      <c r="D264" s="194" t="s">
        <v>193</v>
      </c>
      <c r="E264" s="205" t="s">
        <v>43</v>
      </c>
      <c r="F264" s="206" t="s">
        <v>488</v>
      </c>
      <c r="G264" s="204"/>
      <c r="H264" s="207">
        <v>0.02</v>
      </c>
      <c r="I264" s="208"/>
      <c r="J264" s="204"/>
      <c r="K264" s="204"/>
      <c r="L264" s="209"/>
      <c r="M264" s="210"/>
      <c r="N264" s="211"/>
      <c r="O264" s="211"/>
      <c r="P264" s="211"/>
      <c r="Q264" s="211"/>
      <c r="R264" s="211"/>
      <c r="S264" s="211"/>
      <c r="T264" s="212"/>
      <c r="AT264" s="213" t="s">
        <v>193</v>
      </c>
      <c r="AU264" s="213" t="s">
        <v>90</v>
      </c>
      <c r="AV264" s="14" t="s">
        <v>90</v>
      </c>
      <c r="AW264" s="14" t="s">
        <v>41</v>
      </c>
      <c r="AX264" s="14" t="s">
        <v>80</v>
      </c>
      <c r="AY264" s="213" t="s">
        <v>182</v>
      </c>
    </row>
    <row r="265" spans="1:65" s="15" customFormat="1" ht="11.25">
      <c r="B265" s="227"/>
      <c r="C265" s="228"/>
      <c r="D265" s="194" t="s">
        <v>193</v>
      </c>
      <c r="E265" s="229" t="s">
        <v>43</v>
      </c>
      <c r="F265" s="230" t="s">
        <v>436</v>
      </c>
      <c r="G265" s="228"/>
      <c r="H265" s="231">
        <v>0.14000000000000001</v>
      </c>
      <c r="I265" s="232"/>
      <c r="J265" s="228"/>
      <c r="K265" s="228"/>
      <c r="L265" s="233"/>
      <c r="M265" s="234"/>
      <c r="N265" s="235"/>
      <c r="O265" s="235"/>
      <c r="P265" s="235"/>
      <c r="Q265" s="235"/>
      <c r="R265" s="235"/>
      <c r="S265" s="235"/>
      <c r="T265" s="236"/>
      <c r="AT265" s="237" t="s">
        <v>193</v>
      </c>
      <c r="AU265" s="237" t="s">
        <v>90</v>
      </c>
      <c r="AV265" s="15" t="s">
        <v>205</v>
      </c>
      <c r="AW265" s="15" t="s">
        <v>41</v>
      </c>
      <c r="AX265" s="15" t="s">
        <v>88</v>
      </c>
      <c r="AY265" s="237" t="s">
        <v>182</v>
      </c>
    </row>
    <row r="266" spans="1:65" s="2" customFormat="1" ht="37.9" customHeight="1">
      <c r="A266" s="35"/>
      <c r="B266" s="36"/>
      <c r="C266" s="179" t="s">
        <v>314</v>
      </c>
      <c r="D266" s="179" t="s">
        <v>187</v>
      </c>
      <c r="E266" s="180" t="s">
        <v>1538</v>
      </c>
      <c r="F266" s="181" t="s">
        <v>1539</v>
      </c>
      <c r="G266" s="182" t="s">
        <v>481</v>
      </c>
      <c r="H266" s="183">
        <v>201</v>
      </c>
      <c r="I266" s="184"/>
      <c r="J266" s="185">
        <f>ROUND(I266*H266,2)</f>
        <v>0</v>
      </c>
      <c r="K266" s="181" t="s">
        <v>191</v>
      </c>
      <c r="L266" s="40"/>
      <c r="M266" s="186" t="s">
        <v>43</v>
      </c>
      <c r="N266" s="187" t="s">
        <v>51</v>
      </c>
      <c r="O266" s="65"/>
      <c r="P266" s="188">
        <f>O266*H266</f>
        <v>0</v>
      </c>
      <c r="Q266" s="188">
        <v>1.0000000000000001E-5</v>
      </c>
      <c r="R266" s="188">
        <f>Q266*H266</f>
        <v>2.0100000000000001E-3</v>
      </c>
      <c r="S266" s="188">
        <v>0</v>
      </c>
      <c r="T266" s="189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90" t="s">
        <v>205</v>
      </c>
      <c r="AT266" s="190" t="s">
        <v>187</v>
      </c>
      <c r="AU266" s="190" t="s">
        <v>90</v>
      </c>
      <c r="AY266" s="17" t="s">
        <v>182</v>
      </c>
      <c r="BE266" s="191">
        <f>IF(N266="základní",J266,0)</f>
        <v>0</v>
      </c>
      <c r="BF266" s="191">
        <f>IF(N266="snížená",J266,0)</f>
        <v>0</v>
      </c>
      <c r="BG266" s="191">
        <f>IF(N266="zákl. přenesená",J266,0)</f>
        <v>0</v>
      </c>
      <c r="BH266" s="191">
        <f>IF(N266="sníž. přenesená",J266,0)</f>
        <v>0</v>
      </c>
      <c r="BI266" s="191">
        <f>IF(N266="nulová",J266,0)</f>
        <v>0</v>
      </c>
      <c r="BJ266" s="17" t="s">
        <v>88</v>
      </c>
      <c r="BK266" s="191">
        <f>ROUND(I266*H266,2)</f>
        <v>0</v>
      </c>
      <c r="BL266" s="17" t="s">
        <v>205</v>
      </c>
      <c r="BM266" s="190" t="s">
        <v>1540</v>
      </c>
    </row>
    <row r="267" spans="1:65" s="13" customFormat="1" ht="11.25">
      <c r="B267" s="192"/>
      <c r="C267" s="193"/>
      <c r="D267" s="194" t="s">
        <v>193</v>
      </c>
      <c r="E267" s="195" t="s">
        <v>43</v>
      </c>
      <c r="F267" s="196" t="s">
        <v>362</v>
      </c>
      <c r="G267" s="193"/>
      <c r="H267" s="195" t="s">
        <v>43</v>
      </c>
      <c r="I267" s="197"/>
      <c r="J267" s="193"/>
      <c r="K267" s="193"/>
      <c r="L267" s="198"/>
      <c r="M267" s="199"/>
      <c r="N267" s="200"/>
      <c r="O267" s="200"/>
      <c r="P267" s="200"/>
      <c r="Q267" s="200"/>
      <c r="R267" s="200"/>
      <c r="S267" s="200"/>
      <c r="T267" s="201"/>
      <c r="AT267" s="202" t="s">
        <v>193</v>
      </c>
      <c r="AU267" s="202" t="s">
        <v>90</v>
      </c>
      <c r="AV267" s="13" t="s">
        <v>88</v>
      </c>
      <c r="AW267" s="13" t="s">
        <v>41</v>
      </c>
      <c r="AX267" s="13" t="s">
        <v>80</v>
      </c>
      <c r="AY267" s="202" t="s">
        <v>182</v>
      </c>
    </row>
    <row r="268" spans="1:65" s="13" customFormat="1" ht="22.5">
      <c r="B268" s="192"/>
      <c r="C268" s="193"/>
      <c r="D268" s="194" t="s">
        <v>193</v>
      </c>
      <c r="E268" s="195" t="s">
        <v>43</v>
      </c>
      <c r="F268" s="196" t="s">
        <v>1541</v>
      </c>
      <c r="G268" s="193"/>
      <c r="H268" s="195" t="s">
        <v>43</v>
      </c>
      <c r="I268" s="197"/>
      <c r="J268" s="193"/>
      <c r="K268" s="193"/>
      <c r="L268" s="198"/>
      <c r="M268" s="199"/>
      <c r="N268" s="200"/>
      <c r="O268" s="200"/>
      <c r="P268" s="200"/>
      <c r="Q268" s="200"/>
      <c r="R268" s="200"/>
      <c r="S268" s="200"/>
      <c r="T268" s="201"/>
      <c r="AT268" s="202" t="s">
        <v>193</v>
      </c>
      <c r="AU268" s="202" t="s">
        <v>90</v>
      </c>
      <c r="AV268" s="13" t="s">
        <v>88</v>
      </c>
      <c r="AW268" s="13" t="s">
        <v>41</v>
      </c>
      <c r="AX268" s="13" t="s">
        <v>80</v>
      </c>
      <c r="AY268" s="202" t="s">
        <v>182</v>
      </c>
    </row>
    <row r="269" spans="1:65" s="14" customFormat="1" ht="11.25">
      <c r="B269" s="203"/>
      <c r="C269" s="204"/>
      <c r="D269" s="194" t="s">
        <v>193</v>
      </c>
      <c r="E269" s="205" t="s">
        <v>43</v>
      </c>
      <c r="F269" s="206" t="s">
        <v>2878</v>
      </c>
      <c r="G269" s="204"/>
      <c r="H269" s="207">
        <v>201</v>
      </c>
      <c r="I269" s="208"/>
      <c r="J269" s="204"/>
      <c r="K269" s="204"/>
      <c r="L269" s="209"/>
      <c r="M269" s="210"/>
      <c r="N269" s="211"/>
      <c r="O269" s="211"/>
      <c r="P269" s="211"/>
      <c r="Q269" s="211"/>
      <c r="R269" s="211"/>
      <c r="S269" s="211"/>
      <c r="T269" s="212"/>
      <c r="AT269" s="213" t="s">
        <v>193</v>
      </c>
      <c r="AU269" s="213" t="s">
        <v>90</v>
      </c>
      <c r="AV269" s="14" t="s">
        <v>90</v>
      </c>
      <c r="AW269" s="14" t="s">
        <v>41</v>
      </c>
      <c r="AX269" s="14" t="s">
        <v>88</v>
      </c>
      <c r="AY269" s="213" t="s">
        <v>182</v>
      </c>
    </row>
    <row r="270" spans="1:65" s="2" customFormat="1" ht="49.15" customHeight="1">
      <c r="A270" s="35"/>
      <c r="B270" s="36"/>
      <c r="C270" s="179" t="s">
        <v>318</v>
      </c>
      <c r="D270" s="179" t="s">
        <v>187</v>
      </c>
      <c r="E270" s="180" t="s">
        <v>1543</v>
      </c>
      <c r="F270" s="181" t="s">
        <v>1544</v>
      </c>
      <c r="G270" s="182" t="s">
        <v>481</v>
      </c>
      <c r="H270" s="183">
        <v>201</v>
      </c>
      <c r="I270" s="184"/>
      <c r="J270" s="185">
        <f>ROUND(I270*H270,2)</f>
        <v>0</v>
      </c>
      <c r="K270" s="181" t="s">
        <v>191</v>
      </c>
      <c r="L270" s="40"/>
      <c r="M270" s="186" t="s">
        <v>43</v>
      </c>
      <c r="N270" s="187" t="s">
        <v>51</v>
      </c>
      <c r="O270" s="65"/>
      <c r="P270" s="188">
        <f>O270*H270</f>
        <v>0</v>
      </c>
      <c r="Q270" s="188">
        <v>8.8000000000000003E-4</v>
      </c>
      <c r="R270" s="188">
        <f>Q270*H270</f>
        <v>0.17688000000000001</v>
      </c>
      <c r="S270" s="188">
        <v>0</v>
      </c>
      <c r="T270" s="189">
        <f>S270*H270</f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90" t="s">
        <v>205</v>
      </c>
      <c r="AT270" s="190" t="s">
        <v>187</v>
      </c>
      <c r="AU270" s="190" t="s">
        <v>90</v>
      </c>
      <c r="AY270" s="17" t="s">
        <v>182</v>
      </c>
      <c r="BE270" s="191">
        <f>IF(N270="základní",J270,0)</f>
        <v>0</v>
      </c>
      <c r="BF270" s="191">
        <f>IF(N270="snížená",J270,0)</f>
        <v>0</v>
      </c>
      <c r="BG270" s="191">
        <f>IF(N270="zákl. přenesená",J270,0)</f>
        <v>0</v>
      </c>
      <c r="BH270" s="191">
        <f>IF(N270="sníž. přenesená",J270,0)</f>
        <v>0</v>
      </c>
      <c r="BI270" s="191">
        <f>IF(N270="nulová",J270,0)</f>
        <v>0</v>
      </c>
      <c r="BJ270" s="17" t="s">
        <v>88</v>
      </c>
      <c r="BK270" s="191">
        <f>ROUND(I270*H270,2)</f>
        <v>0</v>
      </c>
      <c r="BL270" s="17" t="s">
        <v>205</v>
      </c>
      <c r="BM270" s="190" t="s">
        <v>1545</v>
      </c>
    </row>
    <row r="271" spans="1:65" s="13" customFormat="1" ht="11.25">
      <c r="B271" s="192"/>
      <c r="C271" s="193"/>
      <c r="D271" s="194" t="s">
        <v>193</v>
      </c>
      <c r="E271" s="195" t="s">
        <v>43</v>
      </c>
      <c r="F271" s="196" t="s">
        <v>362</v>
      </c>
      <c r="G271" s="193"/>
      <c r="H271" s="195" t="s">
        <v>43</v>
      </c>
      <c r="I271" s="197"/>
      <c r="J271" s="193"/>
      <c r="K271" s="193"/>
      <c r="L271" s="198"/>
      <c r="M271" s="199"/>
      <c r="N271" s="200"/>
      <c r="O271" s="200"/>
      <c r="P271" s="200"/>
      <c r="Q271" s="200"/>
      <c r="R271" s="200"/>
      <c r="S271" s="200"/>
      <c r="T271" s="201"/>
      <c r="AT271" s="202" t="s">
        <v>193</v>
      </c>
      <c r="AU271" s="202" t="s">
        <v>90</v>
      </c>
      <c r="AV271" s="13" t="s">
        <v>88</v>
      </c>
      <c r="AW271" s="13" t="s">
        <v>41</v>
      </c>
      <c r="AX271" s="13" t="s">
        <v>80</v>
      </c>
      <c r="AY271" s="202" t="s">
        <v>182</v>
      </c>
    </row>
    <row r="272" spans="1:65" s="13" customFormat="1" ht="22.5">
      <c r="B272" s="192"/>
      <c r="C272" s="193"/>
      <c r="D272" s="194" t="s">
        <v>193</v>
      </c>
      <c r="E272" s="195" t="s">
        <v>43</v>
      </c>
      <c r="F272" s="196" t="s">
        <v>1541</v>
      </c>
      <c r="G272" s="193"/>
      <c r="H272" s="195" t="s">
        <v>43</v>
      </c>
      <c r="I272" s="197"/>
      <c r="J272" s="193"/>
      <c r="K272" s="193"/>
      <c r="L272" s="198"/>
      <c r="M272" s="199"/>
      <c r="N272" s="200"/>
      <c r="O272" s="200"/>
      <c r="P272" s="200"/>
      <c r="Q272" s="200"/>
      <c r="R272" s="200"/>
      <c r="S272" s="200"/>
      <c r="T272" s="201"/>
      <c r="AT272" s="202" t="s">
        <v>193</v>
      </c>
      <c r="AU272" s="202" t="s">
        <v>90</v>
      </c>
      <c r="AV272" s="13" t="s">
        <v>88</v>
      </c>
      <c r="AW272" s="13" t="s">
        <v>41</v>
      </c>
      <c r="AX272" s="13" t="s">
        <v>80</v>
      </c>
      <c r="AY272" s="202" t="s">
        <v>182</v>
      </c>
    </row>
    <row r="273" spans="1:65" s="14" customFormat="1" ht="11.25">
      <c r="B273" s="203"/>
      <c r="C273" s="204"/>
      <c r="D273" s="194" t="s">
        <v>193</v>
      </c>
      <c r="E273" s="205" t="s">
        <v>43</v>
      </c>
      <c r="F273" s="206" t="s">
        <v>2878</v>
      </c>
      <c r="G273" s="204"/>
      <c r="H273" s="207">
        <v>201</v>
      </c>
      <c r="I273" s="208"/>
      <c r="J273" s="204"/>
      <c r="K273" s="204"/>
      <c r="L273" s="209"/>
      <c r="M273" s="210"/>
      <c r="N273" s="211"/>
      <c r="O273" s="211"/>
      <c r="P273" s="211"/>
      <c r="Q273" s="211"/>
      <c r="R273" s="211"/>
      <c r="S273" s="211"/>
      <c r="T273" s="212"/>
      <c r="AT273" s="213" t="s">
        <v>193</v>
      </c>
      <c r="AU273" s="213" t="s">
        <v>90</v>
      </c>
      <c r="AV273" s="14" t="s">
        <v>90</v>
      </c>
      <c r="AW273" s="14" t="s">
        <v>41</v>
      </c>
      <c r="AX273" s="14" t="s">
        <v>88</v>
      </c>
      <c r="AY273" s="213" t="s">
        <v>182</v>
      </c>
    </row>
    <row r="274" spans="1:65" s="12" customFormat="1" ht="22.9" customHeight="1">
      <c r="B274" s="163"/>
      <c r="C274" s="164"/>
      <c r="D274" s="165" t="s">
        <v>79</v>
      </c>
      <c r="E274" s="177" t="s">
        <v>508</v>
      </c>
      <c r="F274" s="177" t="s">
        <v>509</v>
      </c>
      <c r="G274" s="164"/>
      <c r="H274" s="164"/>
      <c r="I274" s="167"/>
      <c r="J274" s="178">
        <f>BK274</f>
        <v>0</v>
      </c>
      <c r="K274" s="164"/>
      <c r="L274" s="169"/>
      <c r="M274" s="170"/>
      <c r="N274" s="171"/>
      <c r="O274" s="171"/>
      <c r="P274" s="172">
        <f>SUM(P275:P338)</f>
        <v>0</v>
      </c>
      <c r="Q274" s="171"/>
      <c r="R274" s="172">
        <f>SUM(R275:R338)</f>
        <v>0</v>
      </c>
      <c r="S274" s="171"/>
      <c r="T274" s="173">
        <f>SUM(T275:T338)</f>
        <v>0</v>
      </c>
      <c r="AR274" s="174" t="s">
        <v>88</v>
      </c>
      <c r="AT274" s="175" t="s">
        <v>79</v>
      </c>
      <c r="AU274" s="175" t="s">
        <v>88</v>
      </c>
      <c r="AY274" s="174" t="s">
        <v>182</v>
      </c>
      <c r="BK274" s="176">
        <f>SUM(BK275:BK338)</f>
        <v>0</v>
      </c>
    </row>
    <row r="275" spans="1:65" s="2" customFormat="1" ht="37.9" customHeight="1">
      <c r="A275" s="35"/>
      <c r="B275" s="36"/>
      <c r="C275" s="179" t="s">
        <v>322</v>
      </c>
      <c r="D275" s="179" t="s">
        <v>187</v>
      </c>
      <c r="E275" s="180" t="s">
        <v>511</v>
      </c>
      <c r="F275" s="181" t="s">
        <v>512</v>
      </c>
      <c r="G275" s="182" t="s">
        <v>439</v>
      </c>
      <c r="H275" s="183">
        <v>46.844000000000001</v>
      </c>
      <c r="I275" s="184"/>
      <c r="J275" s="185">
        <f>ROUND(I275*H275,2)</f>
        <v>0</v>
      </c>
      <c r="K275" s="181" t="s">
        <v>191</v>
      </c>
      <c r="L275" s="40"/>
      <c r="M275" s="186" t="s">
        <v>43</v>
      </c>
      <c r="N275" s="187" t="s">
        <v>51</v>
      </c>
      <c r="O275" s="65"/>
      <c r="P275" s="188">
        <f>O275*H275</f>
        <v>0</v>
      </c>
      <c r="Q275" s="188">
        <v>0</v>
      </c>
      <c r="R275" s="188">
        <f>Q275*H275</f>
        <v>0</v>
      </c>
      <c r="S275" s="188">
        <v>0</v>
      </c>
      <c r="T275" s="18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90" t="s">
        <v>205</v>
      </c>
      <c r="AT275" s="190" t="s">
        <v>187</v>
      </c>
      <c r="AU275" s="190" t="s">
        <v>90</v>
      </c>
      <c r="AY275" s="17" t="s">
        <v>182</v>
      </c>
      <c r="BE275" s="191">
        <f>IF(N275="základní",J275,0)</f>
        <v>0</v>
      </c>
      <c r="BF275" s="191">
        <f>IF(N275="snížená",J275,0)</f>
        <v>0</v>
      </c>
      <c r="BG275" s="191">
        <f>IF(N275="zákl. přenesená",J275,0)</f>
        <v>0</v>
      </c>
      <c r="BH275" s="191">
        <f>IF(N275="sníž. přenesená",J275,0)</f>
        <v>0</v>
      </c>
      <c r="BI275" s="191">
        <f>IF(N275="nulová",J275,0)</f>
        <v>0</v>
      </c>
      <c r="BJ275" s="17" t="s">
        <v>88</v>
      </c>
      <c r="BK275" s="191">
        <f>ROUND(I275*H275,2)</f>
        <v>0</v>
      </c>
      <c r="BL275" s="17" t="s">
        <v>205</v>
      </c>
      <c r="BM275" s="190" t="s">
        <v>1546</v>
      </c>
    </row>
    <row r="276" spans="1:65" s="13" customFormat="1" ht="11.25">
      <c r="B276" s="192"/>
      <c r="C276" s="193"/>
      <c r="D276" s="194" t="s">
        <v>193</v>
      </c>
      <c r="E276" s="195" t="s">
        <v>43</v>
      </c>
      <c r="F276" s="196" t="s">
        <v>362</v>
      </c>
      <c r="G276" s="193"/>
      <c r="H276" s="195" t="s">
        <v>43</v>
      </c>
      <c r="I276" s="197"/>
      <c r="J276" s="193"/>
      <c r="K276" s="193"/>
      <c r="L276" s="198"/>
      <c r="M276" s="199"/>
      <c r="N276" s="200"/>
      <c r="O276" s="200"/>
      <c r="P276" s="200"/>
      <c r="Q276" s="200"/>
      <c r="R276" s="200"/>
      <c r="S276" s="200"/>
      <c r="T276" s="201"/>
      <c r="AT276" s="202" t="s">
        <v>193</v>
      </c>
      <c r="AU276" s="202" t="s">
        <v>90</v>
      </c>
      <c r="AV276" s="13" t="s">
        <v>88</v>
      </c>
      <c r="AW276" s="13" t="s">
        <v>41</v>
      </c>
      <c r="AX276" s="13" t="s">
        <v>80</v>
      </c>
      <c r="AY276" s="202" t="s">
        <v>182</v>
      </c>
    </row>
    <row r="277" spans="1:65" s="13" customFormat="1" ht="22.5">
      <c r="B277" s="192"/>
      <c r="C277" s="193"/>
      <c r="D277" s="194" t="s">
        <v>193</v>
      </c>
      <c r="E277" s="195" t="s">
        <v>43</v>
      </c>
      <c r="F277" s="196" t="s">
        <v>425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1:65" s="14" customFormat="1" ht="11.25">
      <c r="B278" s="203"/>
      <c r="C278" s="204"/>
      <c r="D278" s="194" t="s">
        <v>193</v>
      </c>
      <c r="E278" s="205" t="s">
        <v>43</v>
      </c>
      <c r="F278" s="206" t="s">
        <v>2856</v>
      </c>
      <c r="G278" s="204"/>
      <c r="H278" s="207">
        <v>22.61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80</v>
      </c>
      <c r="AY278" s="213" t="s">
        <v>182</v>
      </c>
    </row>
    <row r="279" spans="1:65" s="13" customFormat="1" ht="22.5">
      <c r="B279" s="192"/>
      <c r="C279" s="193"/>
      <c r="D279" s="194" t="s">
        <v>193</v>
      </c>
      <c r="E279" s="195" t="s">
        <v>43</v>
      </c>
      <c r="F279" s="196" t="s">
        <v>427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2857</v>
      </c>
      <c r="G280" s="204"/>
      <c r="H280" s="207">
        <v>5.0999999999999996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80</v>
      </c>
      <c r="AY280" s="213" t="s">
        <v>182</v>
      </c>
    </row>
    <row r="281" spans="1:65" s="13" customFormat="1" ht="22.5">
      <c r="B281" s="192"/>
      <c r="C281" s="193"/>
      <c r="D281" s="194" t="s">
        <v>193</v>
      </c>
      <c r="E281" s="195" t="s">
        <v>43</v>
      </c>
      <c r="F281" s="196" t="s">
        <v>1488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1:65" s="14" customFormat="1" ht="11.25">
      <c r="B282" s="203"/>
      <c r="C282" s="204"/>
      <c r="D282" s="194" t="s">
        <v>193</v>
      </c>
      <c r="E282" s="205" t="s">
        <v>43</v>
      </c>
      <c r="F282" s="206" t="s">
        <v>1500</v>
      </c>
      <c r="G282" s="204"/>
      <c r="H282" s="207">
        <v>1.6579999999999999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80</v>
      </c>
      <c r="AY282" s="213" t="s">
        <v>182</v>
      </c>
    </row>
    <row r="283" spans="1:65" s="13" customFormat="1" ht="22.5">
      <c r="B283" s="192"/>
      <c r="C283" s="193"/>
      <c r="D283" s="194" t="s">
        <v>193</v>
      </c>
      <c r="E283" s="195" t="s">
        <v>43</v>
      </c>
      <c r="F283" s="196" t="s">
        <v>2853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4" customFormat="1" ht="11.25">
      <c r="B284" s="203"/>
      <c r="C284" s="204"/>
      <c r="D284" s="194" t="s">
        <v>193</v>
      </c>
      <c r="E284" s="205" t="s">
        <v>43</v>
      </c>
      <c r="F284" s="206" t="s">
        <v>2858</v>
      </c>
      <c r="G284" s="204"/>
      <c r="H284" s="207">
        <v>4.08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80</v>
      </c>
      <c r="AY284" s="213" t="s">
        <v>182</v>
      </c>
    </row>
    <row r="285" spans="1:65" s="13" customFormat="1" ht="11.25">
      <c r="B285" s="192"/>
      <c r="C285" s="193"/>
      <c r="D285" s="194" t="s">
        <v>193</v>
      </c>
      <c r="E285" s="195" t="s">
        <v>43</v>
      </c>
      <c r="F285" s="196" t="s">
        <v>362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1:65" s="13" customFormat="1" ht="11.25">
      <c r="B286" s="192"/>
      <c r="C286" s="193"/>
      <c r="D286" s="194" t="s">
        <v>193</v>
      </c>
      <c r="E286" s="195" t="s">
        <v>43</v>
      </c>
      <c r="F286" s="196" t="s">
        <v>431</v>
      </c>
      <c r="G286" s="193"/>
      <c r="H286" s="195" t="s">
        <v>43</v>
      </c>
      <c r="I286" s="197"/>
      <c r="J286" s="193"/>
      <c r="K286" s="193"/>
      <c r="L286" s="198"/>
      <c r="M286" s="199"/>
      <c r="N286" s="200"/>
      <c r="O286" s="200"/>
      <c r="P286" s="200"/>
      <c r="Q286" s="200"/>
      <c r="R286" s="200"/>
      <c r="S286" s="200"/>
      <c r="T286" s="201"/>
      <c r="AT286" s="202" t="s">
        <v>193</v>
      </c>
      <c r="AU286" s="202" t="s">
        <v>90</v>
      </c>
      <c r="AV286" s="13" t="s">
        <v>88</v>
      </c>
      <c r="AW286" s="13" t="s">
        <v>41</v>
      </c>
      <c r="AX286" s="13" t="s">
        <v>80</v>
      </c>
      <c r="AY286" s="202" t="s">
        <v>182</v>
      </c>
    </row>
    <row r="287" spans="1:65" s="13" customFormat="1" ht="22.5">
      <c r="B287" s="192"/>
      <c r="C287" s="193"/>
      <c r="D287" s="194" t="s">
        <v>193</v>
      </c>
      <c r="E287" s="195" t="s">
        <v>43</v>
      </c>
      <c r="F287" s="196" t="s">
        <v>1494</v>
      </c>
      <c r="G287" s="193"/>
      <c r="H287" s="195" t="s">
        <v>43</v>
      </c>
      <c r="I287" s="197"/>
      <c r="J287" s="193"/>
      <c r="K287" s="193"/>
      <c r="L287" s="198"/>
      <c r="M287" s="199"/>
      <c r="N287" s="200"/>
      <c r="O287" s="200"/>
      <c r="P287" s="200"/>
      <c r="Q287" s="200"/>
      <c r="R287" s="200"/>
      <c r="S287" s="200"/>
      <c r="T287" s="201"/>
      <c r="AT287" s="202" t="s">
        <v>193</v>
      </c>
      <c r="AU287" s="202" t="s">
        <v>90</v>
      </c>
      <c r="AV287" s="13" t="s">
        <v>88</v>
      </c>
      <c r="AW287" s="13" t="s">
        <v>41</v>
      </c>
      <c r="AX287" s="13" t="s">
        <v>80</v>
      </c>
      <c r="AY287" s="202" t="s">
        <v>182</v>
      </c>
    </row>
    <row r="288" spans="1:65" s="14" customFormat="1" ht="11.25">
      <c r="B288" s="203"/>
      <c r="C288" s="204"/>
      <c r="D288" s="194" t="s">
        <v>193</v>
      </c>
      <c r="E288" s="205" t="s">
        <v>43</v>
      </c>
      <c r="F288" s="206" t="s">
        <v>2859</v>
      </c>
      <c r="G288" s="204"/>
      <c r="H288" s="207">
        <v>11.56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193</v>
      </c>
      <c r="AU288" s="213" t="s">
        <v>90</v>
      </c>
      <c r="AV288" s="14" t="s">
        <v>90</v>
      </c>
      <c r="AW288" s="14" t="s">
        <v>41</v>
      </c>
      <c r="AX288" s="14" t="s">
        <v>80</v>
      </c>
      <c r="AY288" s="213" t="s">
        <v>182</v>
      </c>
    </row>
    <row r="289" spans="1:65" s="13" customFormat="1" ht="22.5">
      <c r="B289" s="192"/>
      <c r="C289" s="193"/>
      <c r="D289" s="194" t="s">
        <v>193</v>
      </c>
      <c r="E289" s="195" t="s">
        <v>43</v>
      </c>
      <c r="F289" s="196" t="s">
        <v>1496</v>
      </c>
      <c r="G289" s="193"/>
      <c r="H289" s="195" t="s">
        <v>43</v>
      </c>
      <c r="I289" s="197"/>
      <c r="J289" s="193"/>
      <c r="K289" s="193"/>
      <c r="L289" s="198"/>
      <c r="M289" s="199"/>
      <c r="N289" s="200"/>
      <c r="O289" s="200"/>
      <c r="P289" s="200"/>
      <c r="Q289" s="200"/>
      <c r="R289" s="200"/>
      <c r="S289" s="200"/>
      <c r="T289" s="201"/>
      <c r="AT289" s="202" t="s">
        <v>193</v>
      </c>
      <c r="AU289" s="202" t="s">
        <v>90</v>
      </c>
      <c r="AV289" s="13" t="s">
        <v>88</v>
      </c>
      <c r="AW289" s="13" t="s">
        <v>41</v>
      </c>
      <c r="AX289" s="13" t="s">
        <v>80</v>
      </c>
      <c r="AY289" s="202" t="s">
        <v>182</v>
      </c>
    </row>
    <row r="290" spans="1:65" s="14" customFormat="1" ht="11.25">
      <c r="B290" s="203"/>
      <c r="C290" s="204"/>
      <c r="D290" s="194" t="s">
        <v>193</v>
      </c>
      <c r="E290" s="205" t="s">
        <v>43</v>
      </c>
      <c r="F290" s="206" t="s">
        <v>2860</v>
      </c>
      <c r="G290" s="204"/>
      <c r="H290" s="207">
        <v>1.8360000000000001</v>
      </c>
      <c r="I290" s="208"/>
      <c r="J290" s="204"/>
      <c r="K290" s="204"/>
      <c r="L290" s="209"/>
      <c r="M290" s="210"/>
      <c r="N290" s="211"/>
      <c r="O290" s="211"/>
      <c r="P290" s="211"/>
      <c r="Q290" s="211"/>
      <c r="R290" s="211"/>
      <c r="S290" s="211"/>
      <c r="T290" s="212"/>
      <c r="AT290" s="213" t="s">
        <v>193</v>
      </c>
      <c r="AU290" s="213" t="s">
        <v>90</v>
      </c>
      <c r="AV290" s="14" t="s">
        <v>90</v>
      </c>
      <c r="AW290" s="14" t="s">
        <v>41</v>
      </c>
      <c r="AX290" s="14" t="s">
        <v>80</v>
      </c>
      <c r="AY290" s="213" t="s">
        <v>182</v>
      </c>
    </row>
    <row r="291" spans="1:65" s="15" customFormat="1" ht="11.25">
      <c r="B291" s="227"/>
      <c r="C291" s="228"/>
      <c r="D291" s="194" t="s">
        <v>193</v>
      </c>
      <c r="E291" s="229" t="s">
        <v>43</v>
      </c>
      <c r="F291" s="230" t="s">
        <v>436</v>
      </c>
      <c r="G291" s="228"/>
      <c r="H291" s="231">
        <v>46.844000000000001</v>
      </c>
      <c r="I291" s="232"/>
      <c r="J291" s="228"/>
      <c r="K291" s="228"/>
      <c r="L291" s="233"/>
      <c r="M291" s="234"/>
      <c r="N291" s="235"/>
      <c r="O291" s="235"/>
      <c r="P291" s="235"/>
      <c r="Q291" s="235"/>
      <c r="R291" s="235"/>
      <c r="S291" s="235"/>
      <c r="T291" s="236"/>
      <c r="AT291" s="237" t="s">
        <v>193</v>
      </c>
      <c r="AU291" s="237" t="s">
        <v>90</v>
      </c>
      <c r="AV291" s="15" t="s">
        <v>205</v>
      </c>
      <c r="AW291" s="15" t="s">
        <v>41</v>
      </c>
      <c r="AX291" s="15" t="s">
        <v>88</v>
      </c>
      <c r="AY291" s="237" t="s">
        <v>182</v>
      </c>
    </row>
    <row r="292" spans="1:65" s="2" customFormat="1" ht="37.9" customHeight="1">
      <c r="A292" s="35"/>
      <c r="B292" s="36"/>
      <c r="C292" s="179" t="s">
        <v>326</v>
      </c>
      <c r="D292" s="179" t="s">
        <v>187</v>
      </c>
      <c r="E292" s="180" t="s">
        <v>515</v>
      </c>
      <c r="F292" s="181" t="s">
        <v>516</v>
      </c>
      <c r="G292" s="182" t="s">
        <v>439</v>
      </c>
      <c r="H292" s="183">
        <v>421.59199999999998</v>
      </c>
      <c r="I292" s="184"/>
      <c r="J292" s="185">
        <f>ROUND(I292*H292,2)</f>
        <v>0</v>
      </c>
      <c r="K292" s="181" t="s">
        <v>191</v>
      </c>
      <c r="L292" s="40"/>
      <c r="M292" s="186" t="s">
        <v>43</v>
      </c>
      <c r="N292" s="187" t="s">
        <v>51</v>
      </c>
      <c r="O292" s="65"/>
      <c r="P292" s="188">
        <f>O292*H292</f>
        <v>0</v>
      </c>
      <c r="Q292" s="188">
        <v>0</v>
      </c>
      <c r="R292" s="188">
        <f>Q292*H292</f>
        <v>0</v>
      </c>
      <c r="S292" s="188">
        <v>0</v>
      </c>
      <c r="T292" s="189">
        <f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90" t="s">
        <v>205</v>
      </c>
      <c r="AT292" s="190" t="s">
        <v>187</v>
      </c>
      <c r="AU292" s="190" t="s">
        <v>90</v>
      </c>
      <c r="AY292" s="17" t="s">
        <v>182</v>
      </c>
      <c r="BE292" s="191">
        <f>IF(N292="základní",J292,0)</f>
        <v>0</v>
      </c>
      <c r="BF292" s="191">
        <f>IF(N292="snížená",J292,0)</f>
        <v>0</v>
      </c>
      <c r="BG292" s="191">
        <f>IF(N292="zákl. přenesená",J292,0)</f>
        <v>0</v>
      </c>
      <c r="BH292" s="191">
        <f>IF(N292="sníž. přenesená",J292,0)</f>
        <v>0</v>
      </c>
      <c r="BI292" s="191">
        <f>IF(N292="nulová",J292,0)</f>
        <v>0</v>
      </c>
      <c r="BJ292" s="17" t="s">
        <v>88</v>
      </c>
      <c r="BK292" s="191">
        <f>ROUND(I292*H292,2)</f>
        <v>0</v>
      </c>
      <c r="BL292" s="17" t="s">
        <v>205</v>
      </c>
      <c r="BM292" s="190" t="s">
        <v>1547</v>
      </c>
    </row>
    <row r="293" spans="1:65" s="13" customFormat="1" ht="11.25">
      <c r="B293" s="192"/>
      <c r="C293" s="193"/>
      <c r="D293" s="194" t="s">
        <v>193</v>
      </c>
      <c r="E293" s="195" t="s">
        <v>43</v>
      </c>
      <c r="F293" s="196" t="s">
        <v>362</v>
      </c>
      <c r="G293" s="193"/>
      <c r="H293" s="195" t="s">
        <v>43</v>
      </c>
      <c r="I293" s="197"/>
      <c r="J293" s="193"/>
      <c r="K293" s="193"/>
      <c r="L293" s="198"/>
      <c r="M293" s="199"/>
      <c r="N293" s="200"/>
      <c r="O293" s="200"/>
      <c r="P293" s="200"/>
      <c r="Q293" s="200"/>
      <c r="R293" s="200"/>
      <c r="S293" s="200"/>
      <c r="T293" s="201"/>
      <c r="AT293" s="202" t="s">
        <v>193</v>
      </c>
      <c r="AU293" s="202" t="s">
        <v>90</v>
      </c>
      <c r="AV293" s="13" t="s">
        <v>88</v>
      </c>
      <c r="AW293" s="13" t="s">
        <v>41</v>
      </c>
      <c r="AX293" s="13" t="s">
        <v>80</v>
      </c>
      <c r="AY293" s="202" t="s">
        <v>182</v>
      </c>
    </row>
    <row r="294" spans="1:65" s="13" customFormat="1" ht="22.5">
      <c r="B294" s="192"/>
      <c r="C294" s="193"/>
      <c r="D294" s="194" t="s">
        <v>193</v>
      </c>
      <c r="E294" s="195" t="s">
        <v>43</v>
      </c>
      <c r="F294" s="196" t="s">
        <v>1548</v>
      </c>
      <c r="G294" s="193"/>
      <c r="H294" s="195" t="s">
        <v>43</v>
      </c>
      <c r="I294" s="197"/>
      <c r="J294" s="193"/>
      <c r="K294" s="193"/>
      <c r="L294" s="198"/>
      <c r="M294" s="199"/>
      <c r="N294" s="200"/>
      <c r="O294" s="200"/>
      <c r="P294" s="200"/>
      <c r="Q294" s="200"/>
      <c r="R294" s="200"/>
      <c r="S294" s="200"/>
      <c r="T294" s="201"/>
      <c r="AT294" s="202" t="s">
        <v>193</v>
      </c>
      <c r="AU294" s="202" t="s">
        <v>90</v>
      </c>
      <c r="AV294" s="13" t="s">
        <v>88</v>
      </c>
      <c r="AW294" s="13" t="s">
        <v>41</v>
      </c>
      <c r="AX294" s="13" t="s">
        <v>80</v>
      </c>
      <c r="AY294" s="202" t="s">
        <v>182</v>
      </c>
    </row>
    <row r="295" spans="1:65" s="14" customFormat="1" ht="11.25">
      <c r="B295" s="203"/>
      <c r="C295" s="204"/>
      <c r="D295" s="194" t="s">
        <v>193</v>
      </c>
      <c r="E295" s="205" t="s">
        <v>43</v>
      </c>
      <c r="F295" s="206" t="s">
        <v>2879</v>
      </c>
      <c r="G295" s="204"/>
      <c r="H295" s="207">
        <v>203.49</v>
      </c>
      <c r="I295" s="208"/>
      <c r="J295" s="204"/>
      <c r="K295" s="204"/>
      <c r="L295" s="209"/>
      <c r="M295" s="210"/>
      <c r="N295" s="211"/>
      <c r="O295" s="211"/>
      <c r="P295" s="211"/>
      <c r="Q295" s="211"/>
      <c r="R295" s="211"/>
      <c r="S295" s="211"/>
      <c r="T295" s="212"/>
      <c r="AT295" s="213" t="s">
        <v>193</v>
      </c>
      <c r="AU295" s="213" t="s">
        <v>90</v>
      </c>
      <c r="AV295" s="14" t="s">
        <v>90</v>
      </c>
      <c r="AW295" s="14" t="s">
        <v>41</v>
      </c>
      <c r="AX295" s="14" t="s">
        <v>80</v>
      </c>
      <c r="AY295" s="213" t="s">
        <v>182</v>
      </c>
    </row>
    <row r="296" spans="1:65" s="13" customFormat="1" ht="22.5">
      <c r="B296" s="192"/>
      <c r="C296" s="193"/>
      <c r="D296" s="194" t="s">
        <v>193</v>
      </c>
      <c r="E296" s="195" t="s">
        <v>43</v>
      </c>
      <c r="F296" s="196" t="s">
        <v>520</v>
      </c>
      <c r="G296" s="193"/>
      <c r="H296" s="195" t="s">
        <v>43</v>
      </c>
      <c r="I296" s="197"/>
      <c r="J296" s="193"/>
      <c r="K296" s="193"/>
      <c r="L296" s="198"/>
      <c r="M296" s="199"/>
      <c r="N296" s="200"/>
      <c r="O296" s="200"/>
      <c r="P296" s="200"/>
      <c r="Q296" s="200"/>
      <c r="R296" s="200"/>
      <c r="S296" s="200"/>
      <c r="T296" s="201"/>
      <c r="AT296" s="202" t="s">
        <v>193</v>
      </c>
      <c r="AU296" s="202" t="s">
        <v>90</v>
      </c>
      <c r="AV296" s="13" t="s">
        <v>88</v>
      </c>
      <c r="AW296" s="13" t="s">
        <v>41</v>
      </c>
      <c r="AX296" s="13" t="s">
        <v>80</v>
      </c>
      <c r="AY296" s="202" t="s">
        <v>182</v>
      </c>
    </row>
    <row r="297" spans="1:65" s="14" customFormat="1" ht="11.25">
      <c r="B297" s="203"/>
      <c r="C297" s="204"/>
      <c r="D297" s="194" t="s">
        <v>193</v>
      </c>
      <c r="E297" s="205" t="s">
        <v>43</v>
      </c>
      <c r="F297" s="206" t="s">
        <v>2880</v>
      </c>
      <c r="G297" s="204"/>
      <c r="H297" s="207">
        <v>45.9</v>
      </c>
      <c r="I297" s="208"/>
      <c r="J297" s="204"/>
      <c r="K297" s="204"/>
      <c r="L297" s="209"/>
      <c r="M297" s="210"/>
      <c r="N297" s="211"/>
      <c r="O297" s="211"/>
      <c r="P297" s="211"/>
      <c r="Q297" s="211"/>
      <c r="R297" s="211"/>
      <c r="S297" s="211"/>
      <c r="T297" s="212"/>
      <c r="AT297" s="213" t="s">
        <v>193</v>
      </c>
      <c r="AU297" s="213" t="s">
        <v>90</v>
      </c>
      <c r="AV297" s="14" t="s">
        <v>90</v>
      </c>
      <c r="AW297" s="14" t="s">
        <v>41</v>
      </c>
      <c r="AX297" s="14" t="s">
        <v>80</v>
      </c>
      <c r="AY297" s="213" t="s">
        <v>182</v>
      </c>
    </row>
    <row r="298" spans="1:65" s="13" customFormat="1" ht="22.5">
      <c r="B298" s="192"/>
      <c r="C298" s="193"/>
      <c r="D298" s="194" t="s">
        <v>193</v>
      </c>
      <c r="E298" s="195" t="s">
        <v>43</v>
      </c>
      <c r="F298" s="196" t="s">
        <v>1550</v>
      </c>
      <c r="G298" s="193"/>
      <c r="H298" s="195" t="s">
        <v>43</v>
      </c>
      <c r="I298" s="197"/>
      <c r="J298" s="193"/>
      <c r="K298" s="193"/>
      <c r="L298" s="198"/>
      <c r="M298" s="199"/>
      <c r="N298" s="200"/>
      <c r="O298" s="200"/>
      <c r="P298" s="200"/>
      <c r="Q298" s="200"/>
      <c r="R298" s="200"/>
      <c r="S298" s="200"/>
      <c r="T298" s="201"/>
      <c r="AT298" s="202" t="s">
        <v>193</v>
      </c>
      <c r="AU298" s="202" t="s">
        <v>90</v>
      </c>
      <c r="AV298" s="13" t="s">
        <v>88</v>
      </c>
      <c r="AW298" s="13" t="s">
        <v>41</v>
      </c>
      <c r="AX298" s="13" t="s">
        <v>80</v>
      </c>
      <c r="AY298" s="202" t="s">
        <v>182</v>
      </c>
    </row>
    <row r="299" spans="1:65" s="14" customFormat="1" ht="11.25">
      <c r="B299" s="203"/>
      <c r="C299" s="204"/>
      <c r="D299" s="194" t="s">
        <v>193</v>
      </c>
      <c r="E299" s="205" t="s">
        <v>43</v>
      </c>
      <c r="F299" s="206" t="s">
        <v>1551</v>
      </c>
      <c r="G299" s="204"/>
      <c r="H299" s="207">
        <v>14.917999999999999</v>
      </c>
      <c r="I299" s="208"/>
      <c r="J299" s="204"/>
      <c r="K299" s="204"/>
      <c r="L299" s="209"/>
      <c r="M299" s="210"/>
      <c r="N299" s="211"/>
      <c r="O299" s="211"/>
      <c r="P299" s="211"/>
      <c r="Q299" s="211"/>
      <c r="R299" s="211"/>
      <c r="S299" s="211"/>
      <c r="T299" s="212"/>
      <c r="AT299" s="213" t="s">
        <v>193</v>
      </c>
      <c r="AU299" s="213" t="s">
        <v>90</v>
      </c>
      <c r="AV299" s="14" t="s">
        <v>90</v>
      </c>
      <c r="AW299" s="14" t="s">
        <v>41</v>
      </c>
      <c r="AX299" s="14" t="s">
        <v>80</v>
      </c>
      <c r="AY299" s="213" t="s">
        <v>182</v>
      </c>
    </row>
    <row r="300" spans="1:65" s="13" customFormat="1" ht="33.75">
      <c r="B300" s="192"/>
      <c r="C300" s="193"/>
      <c r="D300" s="194" t="s">
        <v>193</v>
      </c>
      <c r="E300" s="195" t="s">
        <v>43</v>
      </c>
      <c r="F300" s="196" t="s">
        <v>2881</v>
      </c>
      <c r="G300" s="193"/>
      <c r="H300" s="195" t="s">
        <v>43</v>
      </c>
      <c r="I300" s="197"/>
      <c r="J300" s="193"/>
      <c r="K300" s="193"/>
      <c r="L300" s="198"/>
      <c r="M300" s="199"/>
      <c r="N300" s="200"/>
      <c r="O300" s="200"/>
      <c r="P300" s="200"/>
      <c r="Q300" s="200"/>
      <c r="R300" s="200"/>
      <c r="S300" s="200"/>
      <c r="T300" s="201"/>
      <c r="AT300" s="202" t="s">
        <v>193</v>
      </c>
      <c r="AU300" s="202" t="s">
        <v>90</v>
      </c>
      <c r="AV300" s="13" t="s">
        <v>88</v>
      </c>
      <c r="AW300" s="13" t="s">
        <v>41</v>
      </c>
      <c r="AX300" s="13" t="s">
        <v>80</v>
      </c>
      <c r="AY300" s="202" t="s">
        <v>182</v>
      </c>
    </row>
    <row r="301" spans="1:65" s="14" customFormat="1" ht="11.25">
      <c r="B301" s="203"/>
      <c r="C301" s="204"/>
      <c r="D301" s="194" t="s">
        <v>193</v>
      </c>
      <c r="E301" s="205" t="s">
        <v>43</v>
      </c>
      <c r="F301" s="206" t="s">
        <v>2882</v>
      </c>
      <c r="G301" s="204"/>
      <c r="H301" s="207">
        <v>36.72</v>
      </c>
      <c r="I301" s="208"/>
      <c r="J301" s="204"/>
      <c r="K301" s="204"/>
      <c r="L301" s="209"/>
      <c r="M301" s="210"/>
      <c r="N301" s="211"/>
      <c r="O301" s="211"/>
      <c r="P301" s="211"/>
      <c r="Q301" s="211"/>
      <c r="R301" s="211"/>
      <c r="S301" s="211"/>
      <c r="T301" s="212"/>
      <c r="AT301" s="213" t="s">
        <v>193</v>
      </c>
      <c r="AU301" s="213" t="s">
        <v>90</v>
      </c>
      <c r="AV301" s="14" t="s">
        <v>90</v>
      </c>
      <c r="AW301" s="14" t="s">
        <v>41</v>
      </c>
      <c r="AX301" s="14" t="s">
        <v>80</v>
      </c>
      <c r="AY301" s="213" t="s">
        <v>182</v>
      </c>
    </row>
    <row r="302" spans="1:65" s="13" customFormat="1" ht="11.25">
      <c r="B302" s="192"/>
      <c r="C302" s="193"/>
      <c r="D302" s="194" t="s">
        <v>193</v>
      </c>
      <c r="E302" s="195" t="s">
        <v>43</v>
      </c>
      <c r="F302" s="196" t="s">
        <v>362</v>
      </c>
      <c r="G302" s="193"/>
      <c r="H302" s="195" t="s">
        <v>43</v>
      </c>
      <c r="I302" s="197"/>
      <c r="J302" s="193"/>
      <c r="K302" s="193"/>
      <c r="L302" s="198"/>
      <c r="M302" s="199"/>
      <c r="N302" s="200"/>
      <c r="O302" s="200"/>
      <c r="P302" s="200"/>
      <c r="Q302" s="200"/>
      <c r="R302" s="200"/>
      <c r="S302" s="200"/>
      <c r="T302" s="201"/>
      <c r="AT302" s="202" t="s">
        <v>193</v>
      </c>
      <c r="AU302" s="202" t="s">
        <v>90</v>
      </c>
      <c r="AV302" s="13" t="s">
        <v>88</v>
      </c>
      <c r="AW302" s="13" t="s">
        <v>41</v>
      </c>
      <c r="AX302" s="13" t="s">
        <v>80</v>
      </c>
      <c r="AY302" s="202" t="s">
        <v>182</v>
      </c>
    </row>
    <row r="303" spans="1:65" s="13" customFormat="1" ht="11.25">
      <c r="B303" s="192"/>
      <c r="C303" s="193"/>
      <c r="D303" s="194" t="s">
        <v>193</v>
      </c>
      <c r="E303" s="195" t="s">
        <v>43</v>
      </c>
      <c r="F303" s="196" t="s">
        <v>431</v>
      </c>
      <c r="G303" s="193"/>
      <c r="H303" s="195" t="s">
        <v>43</v>
      </c>
      <c r="I303" s="197"/>
      <c r="J303" s="193"/>
      <c r="K303" s="193"/>
      <c r="L303" s="198"/>
      <c r="M303" s="199"/>
      <c r="N303" s="200"/>
      <c r="O303" s="200"/>
      <c r="P303" s="200"/>
      <c r="Q303" s="200"/>
      <c r="R303" s="200"/>
      <c r="S303" s="200"/>
      <c r="T303" s="201"/>
      <c r="AT303" s="202" t="s">
        <v>193</v>
      </c>
      <c r="AU303" s="202" t="s">
        <v>90</v>
      </c>
      <c r="AV303" s="13" t="s">
        <v>88</v>
      </c>
      <c r="AW303" s="13" t="s">
        <v>41</v>
      </c>
      <c r="AX303" s="13" t="s">
        <v>80</v>
      </c>
      <c r="AY303" s="202" t="s">
        <v>182</v>
      </c>
    </row>
    <row r="304" spans="1:65" s="13" customFormat="1" ht="22.5">
      <c r="B304" s="192"/>
      <c r="C304" s="193"/>
      <c r="D304" s="194" t="s">
        <v>193</v>
      </c>
      <c r="E304" s="195" t="s">
        <v>43</v>
      </c>
      <c r="F304" s="196" t="s">
        <v>1556</v>
      </c>
      <c r="G304" s="193"/>
      <c r="H304" s="195" t="s">
        <v>43</v>
      </c>
      <c r="I304" s="197"/>
      <c r="J304" s="193"/>
      <c r="K304" s="193"/>
      <c r="L304" s="198"/>
      <c r="M304" s="199"/>
      <c r="N304" s="200"/>
      <c r="O304" s="200"/>
      <c r="P304" s="200"/>
      <c r="Q304" s="200"/>
      <c r="R304" s="200"/>
      <c r="S304" s="200"/>
      <c r="T304" s="201"/>
      <c r="AT304" s="202" t="s">
        <v>193</v>
      </c>
      <c r="AU304" s="202" t="s">
        <v>90</v>
      </c>
      <c r="AV304" s="13" t="s">
        <v>88</v>
      </c>
      <c r="AW304" s="13" t="s">
        <v>41</v>
      </c>
      <c r="AX304" s="13" t="s">
        <v>80</v>
      </c>
      <c r="AY304" s="202" t="s">
        <v>182</v>
      </c>
    </row>
    <row r="305" spans="1:65" s="14" customFormat="1" ht="11.25">
      <c r="B305" s="203"/>
      <c r="C305" s="204"/>
      <c r="D305" s="194" t="s">
        <v>193</v>
      </c>
      <c r="E305" s="205" t="s">
        <v>43</v>
      </c>
      <c r="F305" s="206" t="s">
        <v>2883</v>
      </c>
      <c r="G305" s="204"/>
      <c r="H305" s="207">
        <v>104.04</v>
      </c>
      <c r="I305" s="208"/>
      <c r="J305" s="204"/>
      <c r="K305" s="204"/>
      <c r="L305" s="209"/>
      <c r="M305" s="210"/>
      <c r="N305" s="211"/>
      <c r="O305" s="211"/>
      <c r="P305" s="211"/>
      <c r="Q305" s="211"/>
      <c r="R305" s="211"/>
      <c r="S305" s="211"/>
      <c r="T305" s="212"/>
      <c r="AT305" s="213" t="s">
        <v>193</v>
      </c>
      <c r="AU305" s="213" t="s">
        <v>90</v>
      </c>
      <c r="AV305" s="14" t="s">
        <v>90</v>
      </c>
      <c r="AW305" s="14" t="s">
        <v>41</v>
      </c>
      <c r="AX305" s="14" t="s">
        <v>80</v>
      </c>
      <c r="AY305" s="213" t="s">
        <v>182</v>
      </c>
    </row>
    <row r="306" spans="1:65" s="13" customFormat="1" ht="22.5">
      <c r="B306" s="192"/>
      <c r="C306" s="193"/>
      <c r="D306" s="194" t="s">
        <v>193</v>
      </c>
      <c r="E306" s="195" t="s">
        <v>43</v>
      </c>
      <c r="F306" s="196" t="s">
        <v>1558</v>
      </c>
      <c r="G306" s="193"/>
      <c r="H306" s="195" t="s">
        <v>43</v>
      </c>
      <c r="I306" s="197"/>
      <c r="J306" s="193"/>
      <c r="K306" s="193"/>
      <c r="L306" s="198"/>
      <c r="M306" s="199"/>
      <c r="N306" s="200"/>
      <c r="O306" s="200"/>
      <c r="P306" s="200"/>
      <c r="Q306" s="200"/>
      <c r="R306" s="200"/>
      <c r="S306" s="200"/>
      <c r="T306" s="201"/>
      <c r="AT306" s="202" t="s">
        <v>193</v>
      </c>
      <c r="AU306" s="202" t="s">
        <v>90</v>
      </c>
      <c r="AV306" s="13" t="s">
        <v>88</v>
      </c>
      <c r="AW306" s="13" t="s">
        <v>41</v>
      </c>
      <c r="AX306" s="13" t="s">
        <v>80</v>
      </c>
      <c r="AY306" s="202" t="s">
        <v>182</v>
      </c>
    </row>
    <row r="307" spans="1:65" s="14" customFormat="1" ht="11.25">
      <c r="B307" s="203"/>
      <c r="C307" s="204"/>
      <c r="D307" s="194" t="s">
        <v>193</v>
      </c>
      <c r="E307" s="205" t="s">
        <v>43</v>
      </c>
      <c r="F307" s="206" t="s">
        <v>2884</v>
      </c>
      <c r="G307" s="204"/>
      <c r="H307" s="207">
        <v>16.524000000000001</v>
      </c>
      <c r="I307" s="208"/>
      <c r="J307" s="204"/>
      <c r="K307" s="204"/>
      <c r="L307" s="209"/>
      <c r="M307" s="210"/>
      <c r="N307" s="211"/>
      <c r="O307" s="211"/>
      <c r="P307" s="211"/>
      <c r="Q307" s="211"/>
      <c r="R307" s="211"/>
      <c r="S307" s="211"/>
      <c r="T307" s="212"/>
      <c r="AT307" s="213" t="s">
        <v>193</v>
      </c>
      <c r="AU307" s="213" t="s">
        <v>90</v>
      </c>
      <c r="AV307" s="14" t="s">
        <v>90</v>
      </c>
      <c r="AW307" s="14" t="s">
        <v>41</v>
      </c>
      <c r="AX307" s="14" t="s">
        <v>80</v>
      </c>
      <c r="AY307" s="213" t="s">
        <v>182</v>
      </c>
    </row>
    <row r="308" spans="1:65" s="15" customFormat="1" ht="11.25">
      <c r="B308" s="227"/>
      <c r="C308" s="228"/>
      <c r="D308" s="194" t="s">
        <v>193</v>
      </c>
      <c r="E308" s="229" t="s">
        <v>43</v>
      </c>
      <c r="F308" s="230" t="s">
        <v>436</v>
      </c>
      <c r="G308" s="228"/>
      <c r="H308" s="231">
        <v>421.59200000000004</v>
      </c>
      <c r="I308" s="232"/>
      <c r="J308" s="228"/>
      <c r="K308" s="228"/>
      <c r="L308" s="233"/>
      <c r="M308" s="234"/>
      <c r="N308" s="235"/>
      <c r="O308" s="235"/>
      <c r="P308" s="235"/>
      <c r="Q308" s="235"/>
      <c r="R308" s="235"/>
      <c r="S308" s="235"/>
      <c r="T308" s="236"/>
      <c r="AT308" s="237" t="s">
        <v>193</v>
      </c>
      <c r="AU308" s="237" t="s">
        <v>90</v>
      </c>
      <c r="AV308" s="15" t="s">
        <v>205</v>
      </c>
      <c r="AW308" s="15" t="s">
        <v>41</v>
      </c>
      <c r="AX308" s="15" t="s">
        <v>88</v>
      </c>
      <c r="AY308" s="237" t="s">
        <v>182</v>
      </c>
    </row>
    <row r="309" spans="1:65" s="2" customFormat="1" ht="37.9" customHeight="1">
      <c r="A309" s="35"/>
      <c r="B309" s="36"/>
      <c r="C309" s="179" t="s">
        <v>330</v>
      </c>
      <c r="D309" s="179" t="s">
        <v>187</v>
      </c>
      <c r="E309" s="180" t="s">
        <v>529</v>
      </c>
      <c r="F309" s="181" t="s">
        <v>530</v>
      </c>
      <c r="G309" s="182" t="s">
        <v>439</v>
      </c>
      <c r="H309" s="183">
        <v>12.43</v>
      </c>
      <c r="I309" s="184"/>
      <c r="J309" s="185">
        <f>ROUND(I309*H309,2)</f>
        <v>0</v>
      </c>
      <c r="K309" s="181" t="s">
        <v>191</v>
      </c>
      <c r="L309" s="40"/>
      <c r="M309" s="186" t="s">
        <v>43</v>
      </c>
      <c r="N309" s="187" t="s">
        <v>51</v>
      </c>
      <c r="O309" s="65"/>
      <c r="P309" s="188">
        <f>O309*H309</f>
        <v>0</v>
      </c>
      <c r="Q309" s="188">
        <v>0</v>
      </c>
      <c r="R309" s="188">
        <f>Q309*H309</f>
        <v>0</v>
      </c>
      <c r="S309" s="188">
        <v>0</v>
      </c>
      <c r="T309" s="18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90" t="s">
        <v>205</v>
      </c>
      <c r="AT309" s="190" t="s">
        <v>187</v>
      </c>
      <c r="AU309" s="190" t="s">
        <v>90</v>
      </c>
      <c r="AY309" s="17" t="s">
        <v>182</v>
      </c>
      <c r="BE309" s="191">
        <f>IF(N309="základní",J309,0)</f>
        <v>0</v>
      </c>
      <c r="BF309" s="191">
        <f>IF(N309="snížená",J309,0)</f>
        <v>0</v>
      </c>
      <c r="BG309" s="191">
        <f>IF(N309="zákl. přenesená",J309,0)</f>
        <v>0</v>
      </c>
      <c r="BH309" s="191">
        <f>IF(N309="sníž. přenesená",J309,0)</f>
        <v>0</v>
      </c>
      <c r="BI309" s="191">
        <f>IF(N309="nulová",J309,0)</f>
        <v>0</v>
      </c>
      <c r="BJ309" s="17" t="s">
        <v>88</v>
      </c>
      <c r="BK309" s="191">
        <f>ROUND(I309*H309,2)</f>
        <v>0</v>
      </c>
      <c r="BL309" s="17" t="s">
        <v>205</v>
      </c>
      <c r="BM309" s="190" t="s">
        <v>1560</v>
      </c>
    </row>
    <row r="310" spans="1:65" s="13" customFormat="1" ht="11.25">
      <c r="B310" s="192"/>
      <c r="C310" s="193"/>
      <c r="D310" s="194" t="s">
        <v>193</v>
      </c>
      <c r="E310" s="195" t="s">
        <v>43</v>
      </c>
      <c r="F310" s="196" t="s">
        <v>532</v>
      </c>
      <c r="G310" s="193"/>
      <c r="H310" s="195" t="s">
        <v>43</v>
      </c>
      <c r="I310" s="197"/>
      <c r="J310" s="193"/>
      <c r="K310" s="193"/>
      <c r="L310" s="198"/>
      <c r="M310" s="199"/>
      <c r="N310" s="200"/>
      <c r="O310" s="200"/>
      <c r="P310" s="200"/>
      <c r="Q310" s="200"/>
      <c r="R310" s="200"/>
      <c r="S310" s="200"/>
      <c r="T310" s="201"/>
      <c r="AT310" s="202" t="s">
        <v>193</v>
      </c>
      <c r="AU310" s="202" t="s">
        <v>90</v>
      </c>
      <c r="AV310" s="13" t="s">
        <v>88</v>
      </c>
      <c r="AW310" s="13" t="s">
        <v>41</v>
      </c>
      <c r="AX310" s="13" t="s">
        <v>80</v>
      </c>
      <c r="AY310" s="202" t="s">
        <v>182</v>
      </c>
    </row>
    <row r="311" spans="1:65" s="13" customFormat="1" ht="11.25">
      <c r="B311" s="192"/>
      <c r="C311" s="193"/>
      <c r="D311" s="194" t="s">
        <v>193</v>
      </c>
      <c r="E311" s="195" t="s">
        <v>43</v>
      </c>
      <c r="F311" s="196" t="s">
        <v>362</v>
      </c>
      <c r="G311" s="193"/>
      <c r="H311" s="195" t="s">
        <v>43</v>
      </c>
      <c r="I311" s="197"/>
      <c r="J311" s="193"/>
      <c r="K311" s="193"/>
      <c r="L311" s="198"/>
      <c r="M311" s="199"/>
      <c r="N311" s="200"/>
      <c r="O311" s="200"/>
      <c r="P311" s="200"/>
      <c r="Q311" s="200"/>
      <c r="R311" s="200"/>
      <c r="S311" s="200"/>
      <c r="T311" s="201"/>
      <c r="AT311" s="202" t="s">
        <v>193</v>
      </c>
      <c r="AU311" s="202" t="s">
        <v>90</v>
      </c>
      <c r="AV311" s="13" t="s">
        <v>88</v>
      </c>
      <c r="AW311" s="13" t="s">
        <v>41</v>
      </c>
      <c r="AX311" s="13" t="s">
        <v>80</v>
      </c>
      <c r="AY311" s="202" t="s">
        <v>182</v>
      </c>
    </row>
    <row r="312" spans="1:65" s="13" customFormat="1" ht="22.5">
      <c r="B312" s="192"/>
      <c r="C312" s="193"/>
      <c r="D312" s="194" t="s">
        <v>193</v>
      </c>
      <c r="E312" s="195" t="s">
        <v>43</v>
      </c>
      <c r="F312" s="196" t="s">
        <v>1561</v>
      </c>
      <c r="G312" s="193"/>
      <c r="H312" s="195" t="s">
        <v>43</v>
      </c>
      <c r="I312" s="197"/>
      <c r="J312" s="193"/>
      <c r="K312" s="193"/>
      <c r="L312" s="198"/>
      <c r="M312" s="199"/>
      <c r="N312" s="200"/>
      <c r="O312" s="200"/>
      <c r="P312" s="200"/>
      <c r="Q312" s="200"/>
      <c r="R312" s="200"/>
      <c r="S312" s="200"/>
      <c r="T312" s="201"/>
      <c r="AT312" s="202" t="s">
        <v>193</v>
      </c>
      <c r="AU312" s="202" t="s">
        <v>90</v>
      </c>
      <c r="AV312" s="13" t="s">
        <v>88</v>
      </c>
      <c r="AW312" s="13" t="s">
        <v>41</v>
      </c>
      <c r="AX312" s="13" t="s">
        <v>80</v>
      </c>
      <c r="AY312" s="202" t="s">
        <v>182</v>
      </c>
    </row>
    <row r="313" spans="1:65" s="14" customFormat="1" ht="11.25">
      <c r="B313" s="203"/>
      <c r="C313" s="204"/>
      <c r="D313" s="194" t="s">
        <v>193</v>
      </c>
      <c r="E313" s="205" t="s">
        <v>43</v>
      </c>
      <c r="F313" s="206" t="s">
        <v>2885</v>
      </c>
      <c r="G313" s="204"/>
      <c r="H313" s="207">
        <v>2.57</v>
      </c>
      <c r="I313" s="208"/>
      <c r="J313" s="204"/>
      <c r="K313" s="204"/>
      <c r="L313" s="209"/>
      <c r="M313" s="210"/>
      <c r="N313" s="211"/>
      <c r="O313" s="211"/>
      <c r="P313" s="211"/>
      <c r="Q313" s="211"/>
      <c r="R313" s="211"/>
      <c r="S313" s="211"/>
      <c r="T313" s="212"/>
      <c r="AT313" s="213" t="s">
        <v>193</v>
      </c>
      <c r="AU313" s="213" t="s">
        <v>90</v>
      </c>
      <c r="AV313" s="14" t="s">
        <v>90</v>
      </c>
      <c r="AW313" s="14" t="s">
        <v>41</v>
      </c>
      <c r="AX313" s="14" t="s">
        <v>80</v>
      </c>
      <c r="AY313" s="213" t="s">
        <v>182</v>
      </c>
    </row>
    <row r="314" spans="1:65" s="13" customFormat="1" ht="22.5">
      <c r="B314" s="192"/>
      <c r="C314" s="193"/>
      <c r="D314" s="194" t="s">
        <v>193</v>
      </c>
      <c r="E314" s="195" t="s">
        <v>43</v>
      </c>
      <c r="F314" s="196" t="s">
        <v>2886</v>
      </c>
      <c r="G314" s="193"/>
      <c r="H314" s="195" t="s">
        <v>43</v>
      </c>
      <c r="I314" s="197"/>
      <c r="J314" s="193"/>
      <c r="K314" s="193"/>
      <c r="L314" s="198"/>
      <c r="M314" s="199"/>
      <c r="N314" s="200"/>
      <c r="O314" s="200"/>
      <c r="P314" s="200"/>
      <c r="Q314" s="200"/>
      <c r="R314" s="200"/>
      <c r="S314" s="200"/>
      <c r="T314" s="201"/>
      <c r="AT314" s="202" t="s">
        <v>193</v>
      </c>
      <c r="AU314" s="202" t="s">
        <v>90</v>
      </c>
      <c r="AV314" s="13" t="s">
        <v>88</v>
      </c>
      <c r="AW314" s="13" t="s">
        <v>41</v>
      </c>
      <c r="AX314" s="13" t="s">
        <v>80</v>
      </c>
      <c r="AY314" s="202" t="s">
        <v>182</v>
      </c>
    </row>
    <row r="315" spans="1:65" s="14" customFormat="1" ht="11.25">
      <c r="B315" s="203"/>
      <c r="C315" s="204"/>
      <c r="D315" s="194" t="s">
        <v>193</v>
      </c>
      <c r="E315" s="205" t="s">
        <v>43</v>
      </c>
      <c r="F315" s="206" t="s">
        <v>2858</v>
      </c>
      <c r="G315" s="204"/>
      <c r="H315" s="207">
        <v>4.08</v>
      </c>
      <c r="I315" s="208"/>
      <c r="J315" s="204"/>
      <c r="K315" s="204"/>
      <c r="L315" s="209"/>
      <c r="M315" s="210"/>
      <c r="N315" s="211"/>
      <c r="O315" s="211"/>
      <c r="P315" s="211"/>
      <c r="Q315" s="211"/>
      <c r="R315" s="211"/>
      <c r="S315" s="211"/>
      <c r="T315" s="212"/>
      <c r="AT315" s="213" t="s">
        <v>193</v>
      </c>
      <c r="AU315" s="213" t="s">
        <v>90</v>
      </c>
      <c r="AV315" s="14" t="s">
        <v>90</v>
      </c>
      <c r="AW315" s="14" t="s">
        <v>41</v>
      </c>
      <c r="AX315" s="14" t="s">
        <v>80</v>
      </c>
      <c r="AY315" s="213" t="s">
        <v>182</v>
      </c>
    </row>
    <row r="316" spans="1:65" s="13" customFormat="1" ht="22.5">
      <c r="B316" s="192"/>
      <c r="C316" s="193"/>
      <c r="D316" s="194" t="s">
        <v>193</v>
      </c>
      <c r="E316" s="195" t="s">
        <v>43</v>
      </c>
      <c r="F316" s="196" t="s">
        <v>1565</v>
      </c>
      <c r="G316" s="193"/>
      <c r="H316" s="195" t="s">
        <v>43</v>
      </c>
      <c r="I316" s="197"/>
      <c r="J316" s="193"/>
      <c r="K316" s="193"/>
      <c r="L316" s="198"/>
      <c r="M316" s="199"/>
      <c r="N316" s="200"/>
      <c r="O316" s="200"/>
      <c r="P316" s="200"/>
      <c r="Q316" s="200"/>
      <c r="R316" s="200"/>
      <c r="S316" s="200"/>
      <c r="T316" s="201"/>
      <c r="AT316" s="202" t="s">
        <v>193</v>
      </c>
      <c r="AU316" s="202" t="s">
        <v>90</v>
      </c>
      <c r="AV316" s="13" t="s">
        <v>88</v>
      </c>
      <c r="AW316" s="13" t="s">
        <v>41</v>
      </c>
      <c r="AX316" s="13" t="s">
        <v>80</v>
      </c>
      <c r="AY316" s="202" t="s">
        <v>182</v>
      </c>
    </row>
    <row r="317" spans="1:65" s="14" customFormat="1" ht="11.25">
      <c r="B317" s="203"/>
      <c r="C317" s="204"/>
      <c r="D317" s="194" t="s">
        <v>193</v>
      </c>
      <c r="E317" s="205" t="s">
        <v>43</v>
      </c>
      <c r="F317" s="206" t="s">
        <v>2887</v>
      </c>
      <c r="G317" s="204"/>
      <c r="H317" s="207">
        <v>5.78</v>
      </c>
      <c r="I317" s="208"/>
      <c r="J317" s="204"/>
      <c r="K317" s="204"/>
      <c r="L317" s="209"/>
      <c r="M317" s="210"/>
      <c r="N317" s="211"/>
      <c r="O317" s="211"/>
      <c r="P317" s="211"/>
      <c r="Q317" s="211"/>
      <c r="R317" s="211"/>
      <c r="S317" s="211"/>
      <c r="T317" s="212"/>
      <c r="AT317" s="213" t="s">
        <v>193</v>
      </c>
      <c r="AU317" s="213" t="s">
        <v>90</v>
      </c>
      <c r="AV317" s="14" t="s">
        <v>90</v>
      </c>
      <c r="AW317" s="14" t="s">
        <v>41</v>
      </c>
      <c r="AX317" s="14" t="s">
        <v>80</v>
      </c>
      <c r="AY317" s="213" t="s">
        <v>182</v>
      </c>
    </row>
    <row r="318" spans="1:65" s="15" customFormat="1" ht="11.25">
      <c r="B318" s="227"/>
      <c r="C318" s="228"/>
      <c r="D318" s="194" t="s">
        <v>193</v>
      </c>
      <c r="E318" s="229" t="s">
        <v>43</v>
      </c>
      <c r="F318" s="230" t="s">
        <v>436</v>
      </c>
      <c r="G318" s="228"/>
      <c r="H318" s="231">
        <v>12.43</v>
      </c>
      <c r="I318" s="232"/>
      <c r="J318" s="228"/>
      <c r="K318" s="228"/>
      <c r="L318" s="233"/>
      <c r="M318" s="234"/>
      <c r="N318" s="235"/>
      <c r="O318" s="235"/>
      <c r="P318" s="235"/>
      <c r="Q318" s="235"/>
      <c r="R318" s="235"/>
      <c r="S318" s="235"/>
      <c r="T318" s="236"/>
      <c r="AT318" s="237" t="s">
        <v>193</v>
      </c>
      <c r="AU318" s="237" t="s">
        <v>90</v>
      </c>
      <c r="AV318" s="15" t="s">
        <v>205</v>
      </c>
      <c r="AW318" s="15" t="s">
        <v>41</v>
      </c>
      <c r="AX318" s="15" t="s">
        <v>88</v>
      </c>
      <c r="AY318" s="237" t="s">
        <v>182</v>
      </c>
    </row>
    <row r="319" spans="1:65" s="2" customFormat="1" ht="37.9" customHeight="1">
      <c r="A319" s="35"/>
      <c r="B319" s="36"/>
      <c r="C319" s="179" t="s">
        <v>337</v>
      </c>
      <c r="D319" s="179" t="s">
        <v>187</v>
      </c>
      <c r="E319" s="180" t="s">
        <v>538</v>
      </c>
      <c r="F319" s="181" t="s">
        <v>516</v>
      </c>
      <c r="G319" s="182" t="s">
        <v>439</v>
      </c>
      <c r="H319" s="183">
        <v>111.874</v>
      </c>
      <c r="I319" s="184"/>
      <c r="J319" s="185">
        <f>ROUND(I319*H319,2)</f>
        <v>0</v>
      </c>
      <c r="K319" s="181" t="s">
        <v>191</v>
      </c>
      <c r="L319" s="40"/>
      <c r="M319" s="186" t="s">
        <v>43</v>
      </c>
      <c r="N319" s="187" t="s">
        <v>51</v>
      </c>
      <c r="O319" s="65"/>
      <c r="P319" s="188">
        <f>O319*H319</f>
        <v>0</v>
      </c>
      <c r="Q319" s="188">
        <v>0</v>
      </c>
      <c r="R319" s="188">
        <f>Q319*H319</f>
        <v>0</v>
      </c>
      <c r="S319" s="188">
        <v>0</v>
      </c>
      <c r="T319" s="189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90" t="s">
        <v>205</v>
      </c>
      <c r="AT319" s="190" t="s">
        <v>187</v>
      </c>
      <c r="AU319" s="190" t="s">
        <v>90</v>
      </c>
      <c r="AY319" s="17" t="s">
        <v>182</v>
      </c>
      <c r="BE319" s="191">
        <f>IF(N319="základní",J319,0)</f>
        <v>0</v>
      </c>
      <c r="BF319" s="191">
        <f>IF(N319="snížená",J319,0)</f>
        <v>0</v>
      </c>
      <c r="BG319" s="191">
        <f>IF(N319="zákl. přenesená",J319,0)</f>
        <v>0</v>
      </c>
      <c r="BH319" s="191">
        <f>IF(N319="sníž. přenesená",J319,0)</f>
        <v>0</v>
      </c>
      <c r="BI319" s="191">
        <f>IF(N319="nulová",J319,0)</f>
        <v>0</v>
      </c>
      <c r="BJ319" s="17" t="s">
        <v>88</v>
      </c>
      <c r="BK319" s="191">
        <f>ROUND(I319*H319,2)</f>
        <v>0</v>
      </c>
      <c r="BL319" s="17" t="s">
        <v>205</v>
      </c>
      <c r="BM319" s="190" t="s">
        <v>1566</v>
      </c>
    </row>
    <row r="320" spans="1:65" s="13" customFormat="1" ht="11.25">
      <c r="B320" s="192"/>
      <c r="C320" s="193"/>
      <c r="D320" s="194" t="s">
        <v>193</v>
      </c>
      <c r="E320" s="195" t="s">
        <v>43</v>
      </c>
      <c r="F320" s="196" t="s">
        <v>532</v>
      </c>
      <c r="G320" s="193"/>
      <c r="H320" s="195" t="s">
        <v>43</v>
      </c>
      <c r="I320" s="197"/>
      <c r="J320" s="193"/>
      <c r="K320" s="193"/>
      <c r="L320" s="198"/>
      <c r="M320" s="199"/>
      <c r="N320" s="200"/>
      <c r="O320" s="200"/>
      <c r="P320" s="200"/>
      <c r="Q320" s="200"/>
      <c r="R320" s="200"/>
      <c r="S320" s="200"/>
      <c r="T320" s="201"/>
      <c r="AT320" s="202" t="s">
        <v>193</v>
      </c>
      <c r="AU320" s="202" t="s">
        <v>90</v>
      </c>
      <c r="AV320" s="13" t="s">
        <v>88</v>
      </c>
      <c r="AW320" s="13" t="s">
        <v>41</v>
      </c>
      <c r="AX320" s="13" t="s">
        <v>80</v>
      </c>
      <c r="AY320" s="202" t="s">
        <v>182</v>
      </c>
    </row>
    <row r="321" spans="1:65" s="13" customFormat="1" ht="11.25">
      <c r="B321" s="192"/>
      <c r="C321" s="193"/>
      <c r="D321" s="194" t="s">
        <v>193</v>
      </c>
      <c r="E321" s="195" t="s">
        <v>43</v>
      </c>
      <c r="F321" s="196" t="s">
        <v>362</v>
      </c>
      <c r="G321" s="193"/>
      <c r="H321" s="195" t="s">
        <v>43</v>
      </c>
      <c r="I321" s="197"/>
      <c r="J321" s="193"/>
      <c r="K321" s="193"/>
      <c r="L321" s="198"/>
      <c r="M321" s="199"/>
      <c r="N321" s="200"/>
      <c r="O321" s="200"/>
      <c r="P321" s="200"/>
      <c r="Q321" s="200"/>
      <c r="R321" s="200"/>
      <c r="S321" s="200"/>
      <c r="T321" s="201"/>
      <c r="AT321" s="202" t="s">
        <v>193</v>
      </c>
      <c r="AU321" s="202" t="s">
        <v>90</v>
      </c>
      <c r="AV321" s="13" t="s">
        <v>88</v>
      </c>
      <c r="AW321" s="13" t="s">
        <v>41</v>
      </c>
      <c r="AX321" s="13" t="s">
        <v>80</v>
      </c>
      <c r="AY321" s="202" t="s">
        <v>182</v>
      </c>
    </row>
    <row r="322" spans="1:65" s="13" customFormat="1" ht="22.5">
      <c r="B322" s="192"/>
      <c r="C322" s="193"/>
      <c r="D322" s="194" t="s">
        <v>193</v>
      </c>
      <c r="E322" s="195" t="s">
        <v>43</v>
      </c>
      <c r="F322" s="196" t="s">
        <v>1567</v>
      </c>
      <c r="G322" s="193"/>
      <c r="H322" s="195" t="s">
        <v>43</v>
      </c>
      <c r="I322" s="197"/>
      <c r="J322" s="193"/>
      <c r="K322" s="193"/>
      <c r="L322" s="198"/>
      <c r="M322" s="199"/>
      <c r="N322" s="200"/>
      <c r="O322" s="200"/>
      <c r="P322" s="200"/>
      <c r="Q322" s="200"/>
      <c r="R322" s="200"/>
      <c r="S322" s="200"/>
      <c r="T322" s="201"/>
      <c r="AT322" s="202" t="s">
        <v>193</v>
      </c>
      <c r="AU322" s="202" t="s">
        <v>90</v>
      </c>
      <c r="AV322" s="13" t="s">
        <v>88</v>
      </c>
      <c r="AW322" s="13" t="s">
        <v>41</v>
      </c>
      <c r="AX322" s="13" t="s">
        <v>80</v>
      </c>
      <c r="AY322" s="202" t="s">
        <v>182</v>
      </c>
    </row>
    <row r="323" spans="1:65" s="14" customFormat="1" ht="11.25">
      <c r="B323" s="203"/>
      <c r="C323" s="204"/>
      <c r="D323" s="194" t="s">
        <v>193</v>
      </c>
      <c r="E323" s="205" t="s">
        <v>43</v>
      </c>
      <c r="F323" s="206" t="s">
        <v>2888</v>
      </c>
      <c r="G323" s="204"/>
      <c r="H323" s="207">
        <v>23.134</v>
      </c>
      <c r="I323" s="208"/>
      <c r="J323" s="204"/>
      <c r="K323" s="204"/>
      <c r="L323" s="209"/>
      <c r="M323" s="210"/>
      <c r="N323" s="211"/>
      <c r="O323" s="211"/>
      <c r="P323" s="211"/>
      <c r="Q323" s="211"/>
      <c r="R323" s="211"/>
      <c r="S323" s="211"/>
      <c r="T323" s="212"/>
      <c r="AT323" s="213" t="s">
        <v>193</v>
      </c>
      <c r="AU323" s="213" t="s">
        <v>90</v>
      </c>
      <c r="AV323" s="14" t="s">
        <v>90</v>
      </c>
      <c r="AW323" s="14" t="s">
        <v>41</v>
      </c>
      <c r="AX323" s="14" t="s">
        <v>80</v>
      </c>
      <c r="AY323" s="213" t="s">
        <v>182</v>
      </c>
    </row>
    <row r="324" spans="1:65" s="13" customFormat="1" ht="22.5">
      <c r="B324" s="192"/>
      <c r="C324" s="193"/>
      <c r="D324" s="194" t="s">
        <v>193</v>
      </c>
      <c r="E324" s="195" t="s">
        <v>43</v>
      </c>
      <c r="F324" s="196" t="s">
        <v>2889</v>
      </c>
      <c r="G324" s="193"/>
      <c r="H324" s="195" t="s">
        <v>43</v>
      </c>
      <c r="I324" s="197"/>
      <c r="J324" s="193"/>
      <c r="K324" s="193"/>
      <c r="L324" s="198"/>
      <c r="M324" s="199"/>
      <c r="N324" s="200"/>
      <c r="O324" s="200"/>
      <c r="P324" s="200"/>
      <c r="Q324" s="200"/>
      <c r="R324" s="200"/>
      <c r="S324" s="200"/>
      <c r="T324" s="201"/>
      <c r="AT324" s="202" t="s">
        <v>193</v>
      </c>
      <c r="AU324" s="202" t="s">
        <v>90</v>
      </c>
      <c r="AV324" s="13" t="s">
        <v>88</v>
      </c>
      <c r="AW324" s="13" t="s">
        <v>41</v>
      </c>
      <c r="AX324" s="13" t="s">
        <v>80</v>
      </c>
      <c r="AY324" s="202" t="s">
        <v>182</v>
      </c>
    </row>
    <row r="325" spans="1:65" s="14" customFormat="1" ht="11.25">
      <c r="B325" s="203"/>
      <c r="C325" s="204"/>
      <c r="D325" s="194" t="s">
        <v>193</v>
      </c>
      <c r="E325" s="205" t="s">
        <v>43</v>
      </c>
      <c r="F325" s="206" t="s">
        <v>2882</v>
      </c>
      <c r="G325" s="204"/>
      <c r="H325" s="207">
        <v>36.72</v>
      </c>
      <c r="I325" s="208"/>
      <c r="J325" s="204"/>
      <c r="K325" s="204"/>
      <c r="L325" s="209"/>
      <c r="M325" s="210"/>
      <c r="N325" s="211"/>
      <c r="O325" s="211"/>
      <c r="P325" s="211"/>
      <c r="Q325" s="211"/>
      <c r="R325" s="211"/>
      <c r="S325" s="211"/>
      <c r="T325" s="212"/>
      <c r="AT325" s="213" t="s">
        <v>193</v>
      </c>
      <c r="AU325" s="213" t="s">
        <v>90</v>
      </c>
      <c r="AV325" s="14" t="s">
        <v>90</v>
      </c>
      <c r="AW325" s="14" t="s">
        <v>41</v>
      </c>
      <c r="AX325" s="14" t="s">
        <v>80</v>
      </c>
      <c r="AY325" s="213" t="s">
        <v>182</v>
      </c>
    </row>
    <row r="326" spans="1:65" s="13" customFormat="1" ht="22.5">
      <c r="B326" s="192"/>
      <c r="C326" s="193"/>
      <c r="D326" s="194" t="s">
        <v>193</v>
      </c>
      <c r="E326" s="195" t="s">
        <v>43</v>
      </c>
      <c r="F326" s="196" t="s">
        <v>1571</v>
      </c>
      <c r="G326" s="193"/>
      <c r="H326" s="195" t="s">
        <v>43</v>
      </c>
      <c r="I326" s="197"/>
      <c r="J326" s="193"/>
      <c r="K326" s="193"/>
      <c r="L326" s="198"/>
      <c r="M326" s="199"/>
      <c r="N326" s="200"/>
      <c r="O326" s="200"/>
      <c r="P326" s="200"/>
      <c r="Q326" s="200"/>
      <c r="R326" s="200"/>
      <c r="S326" s="200"/>
      <c r="T326" s="201"/>
      <c r="AT326" s="202" t="s">
        <v>193</v>
      </c>
      <c r="AU326" s="202" t="s">
        <v>90</v>
      </c>
      <c r="AV326" s="13" t="s">
        <v>88</v>
      </c>
      <c r="AW326" s="13" t="s">
        <v>41</v>
      </c>
      <c r="AX326" s="13" t="s">
        <v>80</v>
      </c>
      <c r="AY326" s="202" t="s">
        <v>182</v>
      </c>
    </row>
    <row r="327" spans="1:65" s="14" customFormat="1" ht="11.25">
      <c r="B327" s="203"/>
      <c r="C327" s="204"/>
      <c r="D327" s="194" t="s">
        <v>193</v>
      </c>
      <c r="E327" s="205" t="s">
        <v>43</v>
      </c>
      <c r="F327" s="206" t="s">
        <v>2890</v>
      </c>
      <c r="G327" s="204"/>
      <c r="H327" s="207">
        <v>52.02</v>
      </c>
      <c r="I327" s="208"/>
      <c r="J327" s="204"/>
      <c r="K327" s="204"/>
      <c r="L327" s="209"/>
      <c r="M327" s="210"/>
      <c r="N327" s="211"/>
      <c r="O327" s="211"/>
      <c r="P327" s="211"/>
      <c r="Q327" s="211"/>
      <c r="R327" s="211"/>
      <c r="S327" s="211"/>
      <c r="T327" s="212"/>
      <c r="AT327" s="213" t="s">
        <v>193</v>
      </c>
      <c r="AU327" s="213" t="s">
        <v>90</v>
      </c>
      <c r="AV327" s="14" t="s">
        <v>90</v>
      </c>
      <c r="AW327" s="14" t="s">
        <v>41</v>
      </c>
      <c r="AX327" s="14" t="s">
        <v>80</v>
      </c>
      <c r="AY327" s="213" t="s">
        <v>182</v>
      </c>
    </row>
    <row r="328" spans="1:65" s="15" customFormat="1" ht="11.25">
      <c r="B328" s="227"/>
      <c r="C328" s="228"/>
      <c r="D328" s="194" t="s">
        <v>193</v>
      </c>
      <c r="E328" s="229" t="s">
        <v>43</v>
      </c>
      <c r="F328" s="230" t="s">
        <v>436</v>
      </c>
      <c r="G328" s="228"/>
      <c r="H328" s="231">
        <v>111.874</v>
      </c>
      <c r="I328" s="232"/>
      <c r="J328" s="228"/>
      <c r="K328" s="228"/>
      <c r="L328" s="233"/>
      <c r="M328" s="234"/>
      <c r="N328" s="235"/>
      <c r="O328" s="235"/>
      <c r="P328" s="235"/>
      <c r="Q328" s="235"/>
      <c r="R328" s="235"/>
      <c r="S328" s="235"/>
      <c r="T328" s="236"/>
      <c r="AT328" s="237" t="s">
        <v>193</v>
      </c>
      <c r="AU328" s="237" t="s">
        <v>90</v>
      </c>
      <c r="AV328" s="15" t="s">
        <v>205</v>
      </c>
      <c r="AW328" s="15" t="s">
        <v>41</v>
      </c>
      <c r="AX328" s="15" t="s">
        <v>88</v>
      </c>
      <c r="AY328" s="237" t="s">
        <v>182</v>
      </c>
    </row>
    <row r="329" spans="1:65" s="2" customFormat="1" ht="37.9" customHeight="1">
      <c r="A329" s="35"/>
      <c r="B329" s="36"/>
      <c r="C329" s="179" t="s">
        <v>343</v>
      </c>
      <c r="D329" s="179" t="s">
        <v>187</v>
      </c>
      <c r="E329" s="180" t="s">
        <v>545</v>
      </c>
      <c r="F329" s="181" t="s">
        <v>546</v>
      </c>
      <c r="G329" s="182" t="s">
        <v>439</v>
      </c>
      <c r="H329" s="183">
        <v>12.43</v>
      </c>
      <c r="I329" s="184"/>
      <c r="J329" s="185">
        <f>ROUND(I329*H329,2)</f>
        <v>0</v>
      </c>
      <c r="K329" s="181" t="s">
        <v>191</v>
      </c>
      <c r="L329" s="40"/>
      <c r="M329" s="186" t="s">
        <v>43</v>
      </c>
      <c r="N329" s="187" t="s">
        <v>51</v>
      </c>
      <c r="O329" s="65"/>
      <c r="P329" s="188">
        <f>O329*H329</f>
        <v>0</v>
      </c>
      <c r="Q329" s="188">
        <v>0</v>
      </c>
      <c r="R329" s="188">
        <f>Q329*H329</f>
        <v>0</v>
      </c>
      <c r="S329" s="188">
        <v>0</v>
      </c>
      <c r="T329" s="189">
        <f>S329*H329</f>
        <v>0</v>
      </c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R329" s="190" t="s">
        <v>205</v>
      </c>
      <c r="AT329" s="190" t="s">
        <v>187</v>
      </c>
      <c r="AU329" s="190" t="s">
        <v>90</v>
      </c>
      <c r="AY329" s="17" t="s">
        <v>182</v>
      </c>
      <c r="BE329" s="191">
        <f>IF(N329="základní",J329,0)</f>
        <v>0</v>
      </c>
      <c r="BF329" s="191">
        <f>IF(N329="snížená",J329,0)</f>
        <v>0</v>
      </c>
      <c r="BG329" s="191">
        <f>IF(N329="zákl. přenesená",J329,0)</f>
        <v>0</v>
      </c>
      <c r="BH329" s="191">
        <f>IF(N329="sníž. přenesená",J329,0)</f>
        <v>0</v>
      </c>
      <c r="BI329" s="191">
        <f>IF(N329="nulová",J329,0)</f>
        <v>0</v>
      </c>
      <c r="BJ329" s="17" t="s">
        <v>88</v>
      </c>
      <c r="BK329" s="191">
        <f>ROUND(I329*H329,2)</f>
        <v>0</v>
      </c>
      <c r="BL329" s="17" t="s">
        <v>205</v>
      </c>
      <c r="BM329" s="190" t="s">
        <v>1572</v>
      </c>
    </row>
    <row r="330" spans="1:65" s="13" customFormat="1" ht="11.25">
      <c r="B330" s="192"/>
      <c r="C330" s="193"/>
      <c r="D330" s="194" t="s">
        <v>193</v>
      </c>
      <c r="E330" s="195" t="s">
        <v>43</v>
      </c>
      <c r="F330" s="196" t="s">
        <v>532</v>
      </c>
      <c r="G330" s="193"/>
      <c r="H330" s="195" t="s">
        <v>43</v>
      </c>
      <c r="I330" s="197"/>
      <c r="J330" s="193"/>
      <c r="K330" s="193"/>
      <c r="L330" s="198"/>
      <c r="M330" s="199"/>
      <c r="N330" s="200"/>
      <c r="O330" s="200"/>
      <c r="P330" s="200"/>
      <c r="Q330" s="200"/>
      <c r="R330" s="200"/>
      <c r="S330" s="200"/>
      <c r="T330" s="201"/>
      <c r="AT330" s="202" t="s">
        <v>193</v>
      </c>
      <c r="AU330" s="202" t="s">
        <v>90</v>
      </c>
      <c r="AV330" s="13" t="s">
        <v>88</v>
      </c>
      <c r="AW330" s="13" t="s">
        <v>41</v>
      </c>
      <c r="AX330" s="13" t="s">
        <v>80</v>
      </c>
      <c r="AY330" s="202" t="s">
        <v>182</v>
      </c>
    </row>
    <row r="331" spans="1:65" s="13" customFormat="1" ht="11.25">
      <c r="B331" s="192"/>
      <c r="C331" s="193"/>
      <c r="D331" s="194" t="s">
        <v>193</v>
      </c>
      <c r="E331" s="195" t="s">
        <v>43</v>
      </c>
      <c r="F331" s="196" t="s">
        <v>362</v>
      </c>
      <c r="G331" s="193"/>
      <c r="H331" s="195" t="s">
        <v>43</v>
      </c>
      <c r="I331" s="197"/>
      <c r="J331" s="193"/>
      <c r="K331" s="193"/>
      <c r="L331" s="198"/>
      <c r="M331" s="199"/>
      <c r="N331" s="200"/>
      <c r="O331" s="200"/>
      <c r="P331" s="200"/>
      <c r="Q331" s="200"/>
      <c r="R331" s="200"/>
      <c r="S331" s="200"/>
      <c r="T331" s="201"/>
      <c r="AT331" s="202" t="s">
        <v>193</v>
      </c>
      <c r="AU331" s="202" t="s">
        <v>90</v>
      </c>
      <c r="AV331" s="13" t="s">
        <v>88</v>
      </c>
      <c r="AW331" s="13" t="s">
        <v>41</v>
      </c>
      <c r="AX331" s="13" t="s">
        <v>80</v>
      </c>
      <c r="AY331" s="202" t="s">
        <v>182</v>
      </c>
    </row>
    <row r="332" spans="1:65" s="13" customFormat="1" ht="22.5">
      <c r="B332" s="192"/>
      <c r="C332" s="193"/>
      <c r="D332" s="194" t="s">
        <v>193</v>
      </c>
      <c r="E332" s="195" t="s">
        <v>43</v>
      </c>
      <c r="F332" s="196" t="s">
        <v>1561</v>
      </c>
      <c r="G332" s="193"/>
      <c r="H332" s="195" t="s">
        <v>43</v>
      </c>
      <c r="I332" s="197"/>
      <c r="J332" s="193"/>
      <c r="K332" s="193"/>
      <c r="L332" s="198"/>
      <c r="M332" s="199"/>
      <c r="N332" s="200"/>
      <c r="O332" s="200"/>
      <c r="P332" s="200"/>
      <c r="Q332" s="200"/>
      <c r="R332" s="200"/>
      <c r="S332" s="200"/>
      <c r="T332" s="201"/>
      <c r="AT332" s="202" t="s">
        <v>193</v>
      </c>
      <c r="AU332" s="202" t="s">
        <v>90</v>
      </c>
      <c r="AV332" s="13" t="s">
        <v>88</v>
      </c>
      <c r="AW332" s="13" t="s">
        <v>41</v>
      </c>
      <c r="AX332" s="13" t="s">
        <v>80</v>
      </c>
      <c r="AY332" s="202" t="s">
        <v>182</v>
      </c>
    </row>
    <row r="333" spans="1:65" s="14" customFormat="1" ht="11.25">
      <c r="B333" s="203"/>
      <c r="C333" s="204"/>
      <c r="D333" s="194" t="s">
        <v>193</v>
      </c>
      <c r="E333" s="205" t="s">
        <v>43</v>
      </c>
      <c r="F333" s="206" t="s">
        <v>2885</v>
      </c>
      <c r="G333" s="204"/>
      <c r="H333" s="207">
        <v>2.57</v>
      </c>
      <c r="I333" s="208"/>
      <c r="J333" s="204"/>
      <c r="K333" s="204"/>
      <c r="L333" s="209"/>
      <c r="M333" s="210"/>
      <c r="N333" s="211"/>
      <c r="O333" s="211"/>
      <c r="P333" s="211"/>
      <c r="Q333" s="211"/>
      <c r="R333" s="211"/>
      <c r="S333" s="211"/>
      <c r="T333" s="212"/>
      <c r="AT333" s="213" t="s">
        <v>193</v>
      </c>
      <c r="AU333" s="213" t="s">
        <v>90</v>
      </c>
      <c r="AV333" s="14" t="s">
        <v>90</v>
      </c>
      <c r="AW333" s="14" t="s">
        <v>41</v>
      </c>
      <c r="AX333" s="14" t="s">
        <v>80</v>
      </c>
      <c r="AY333" s="213" t="s">
        <v>182</v>
      </c>
    </row>
    <row r="334" spans="1:65" s="13" customFormat="1" ht="22.5">
      <c r="B334" s="192"/>
      <c r="C334" s="193"/>
      <c r="D334" s="194" t="s">
        <v>193</v>
      </c>
      <c r="E334" s="195" t="s">
        <v>43</v>
      </c>
      <c r="F334" s="196" t="s">
        <v>2886</v>
      </c>
      <c r="G334" s="193"/>
      <c r="H334" s="195" t="s">
        <v>43</v>
      </c>
      <c r="I334" s="197"/>
      <c r="J334" s="193"/>
      <c r="K334" s="193"/>
      <c r="L334" s="198"/>
      <c r="M334" s="199"/>
      <c r="N334" s="200"/>
      <c r="O334" s="200"/>
      <c r="P334" s="200"/>
      <c r="Q334" s="200"/>
      <c r="R334" s="200"/>
      <c r="S334" s="200"/>
      <c r="T334" s="201"/>
      <c r="AT334" s="202" t="s">
        <v>193</v>
      </c>
      <c r="AU334" s="202" t="s">
        <v>90</v>
      </c>
      <c r="AV334" s="13" t="s">
        <v>88</v>
      </c>
      <c r="AW334" s="13" t="s">
        <v>41</v>
      </c>
      <c r="AX334" s="13" t="s">
        <v>80</v>
      </c>
      <c r="AY334" s="202" t="s">
        <v>182</v>
      </c>
    </row>
    <row r="335" spans="1:65" s="14" customFormat="1" ht="11.25">
      <c r="B335" s="203"/>
      <c r="C335" s="204"/>
      <c r="D335" s="194" t="s">
        <v>193</v>
      </c>
      <c r="E335" s="205" t="s">
        <v>43</v>
      </c>
      <c r="F335" s="206" t="s">
        <v>2858</v>
      </c>
      <c r="G335" s="204"/>
      <c r="H335" s="207">
        <v>4.08</v>
      </c>
      <c r="I335" s="208"/>
      <c r="J335" s="204"/>
      <c r="K335" s="204"/>
      <c r="L335" s="209"/>
      <c r="M335" s="210"/>
      <c r="N335" s="211"/>
      <c r="O335" s="211"/>
      <c r="P335" s="211"/>
      <c r="Q335" s="211"/>
      <c r="R335" s="211"/>
      <c r="S335" s="211"/>
      <c r="T335" s="212"/>
      <c r="AT335" s="213" t="s">
        <v>193</v>
      </c>
      <c r="AU335" s="213" t="s">
        <v>90</v>
      </c>
      <c r="AV335" s="14" t="s">
        <v>90</v>
      </c>
      <c r="AW335" s="14" t="s">
        <v>41</v>
      </c>
      <c r="AX335" s="14" t="s">
        <v>80</v>
      </c>
      <c r="AY335" s="213" t="s">
        <v>182</v>
      </c>
    </row>
    <row r="336" spans="1:65" s="13" customFormat="1" ht="22.5">
      <c r="B336" s="192"/>
      <c r="C336" s="193"/>
      <c r="D336" s="194" t="s">
        <v>193</v>
      </c>
      <c r="E336" s="195" t="s">
        <v>43</v>
      </c>
      <c r="F336" s="196" t="s">
        <v>1565</v>
      </c>
      <c r="G336" s="193"/>
      <c r="H336" s="195" t="s">
        <v>43</v>
      </c>
      <c r="I336" s="197"/>
      <c r="J336" s="193"/>
      <c r="K336" s="193"/>
      <c r="L336" s="198"/>
      <c r="M336" s="199"/>
      <c r="N336" s="200"/>
      <c r="O336" s="200"/>
      <c r="P336" s="200"/>
      <c r="Q336" s="200"/>
      <c r="R336" s="200"/>
      <c r="S336" s="200"/>
      <c r="T336" s="201"/>
      <c r="AT336" s="202" t="s">
        <v>193</v>
      </c>
      <c r="AU336" s="202" t="s">
        <v>90</v>
      </c>
      <c r="AV336" s="13" t="s">
        <v>88</v>
      </c>
      <c r="AW336" s="13" t="s">
        <v>41</v>
      </c>
      <c r="AX336" s="13" t="s">
        <v>80</v>
      </c>
      <c r="AY336" s="202" t="s">
        <v>182</v>
      </c>
    </row>
    <row r="337" spans="1:65" s="14" customFormat="1" ht="11.25">
      <c r="B337" s="203"/>
      <c r="C337" s="204"/>
      <c r="D337" s="194" t="s">
        <v>193</v>
      </c>
      <c r="E337" s="205" t="s">
        <v>43</v>
      </c>
      <c r="F337" s="206" t="s">
        <v>2887</v>
      </c>
      <c r="G337" s="204"/>
      <c r="H337" s="207">
        <v>5.78</v>
      </c>
      <c r="I337" s="208"/>
      <c r="J337" s="204"/>
      <c r="K337" s="204"/>
      <c r="L337" s="209"/>
      <c r="M337" s="210"/>
      <c r="N337" s="211"/>
      <c r="O337" s="211"/>
      <c r="P337" s="211"/>
      <c r="Q337" s="211"/>
      <c r="R337" s="211"/>
      <c r="S337" s="211"/>
      <c r="T337" s="212"/>
      <c r="AT337" s="213" t="s">
        <v>193</v>
      </c>
      <c r="AU337" s="213" t="s">
        <v>90</v>
      </c>
      <c r="AV337" s="14" t="s">
        <v>90</v>
      </c>
      <c r="AW337" s="14" t="s">
        <v>41</v>
      </c>
      <c r="AX337" s="14" t="s">
        <v>80</v>
      </c>
      <c r="AY337" s="213" t="s">
        <v>182</v>
      </c>
    </row>
    <row r="338" spans="1:65" s="15" customFormat="1" ht="11.25">
      <c r="B338" s="227"/>
      <c r="C338" s="228"/>
      <c r="D338" s="194" t="s">
        <v>193</v>
      </c>
      <c r="E338" s="229" t="s">
        <v>43</v>
      </c>
      <c r="F338" s="230" t="s">
        <v>436</v>
      </c>
      <c r="G338" s="228"/>
      <c r="H338" s="231">
        <v>12.43</v>
      </c>
      <c r="I338" s="232"/>
      <c r="J338" s="228"/>
      <c r="K338" s="228"/>
      <c r="L338" s="233"/>
      <c r="M338" s="234"/>
      <c r="N338" s="235"/>
      <c r="O338" s="235"/>
      <c r="P338" s="235"/>
      <c r="Q338" s="235"/>
      <c r="R338" s="235"/>
      <c r="S338" s="235"/>
      <c r="T338" s="236"/>
      <c r="AT338" s="237" t="s">
        <v>193</v>
      </c>
      <c r="AU338" s="237" t="s">
        <v>90</v>
      </c>
      <c r="AV338" s="15" t="s">
        <v>205</v>
      </c>
      <c r="AW338" s="15" t="s">
        <v>41</v>
      </c>
      <c r="AX338" s="15" t="s">
        <v>88</v>
      </c>
      <c r="AY338" s="237" t="s">
        <v>182</v>
      </c>
    </row>
    <row r="339" spans="1:65" s="12" customFormat="1" ht="25.9" customHeight="1">
      <c r="B339" s="163"/>
      <c r="C339" s="164"/>
      <c r="D339" s="165" t="s">
        <v>79</v>
      </c>
      <c r="E339" s="166" t="s">
        <v>179</v>
      </c>
      <c r="F339" s="166" t="s">
        <v>180</v>
      </c>
      <c r="G339" s="164"/>
      <c r="H339" s="164"/>
      <c r="I339" s="167"/>
      <c r="J339" s="168">
        <f>BK339</f>
        <v>0</v>
      </c>
      <c r="K339" s="164"/>
      <c r="L339" s="169"/>
      <c r="M339" s="170"/>
      <c r="N339" s="171"/>
      <c r="O339" s="171"/>
      <c r="P339" s="172">
        <f>P340+P564+P1606</f>
        <v>0</v>
      </c>
      <c r="Q339" s="171"/>
      <c r="R339" s="172">
        <f>R340+R564+R1606</f>
        <v>86.267228840000001</v>
      </c>
      <c r="S339" s="171"/>
      <c r="T339" s="173">
        <f>T340+T564+T1606</f>
        <v>0</v>
      </c>
      <c r="AR339" s="174" t="s">
        <v>181</v>
      </c>
      <c r="AT339" s="175" t="s">
        <v>79</v>
      </c>
      <c r="AU339" s="175" t="s">
        <v>80</v>
      </c>
      <c r="AY339" s="174" t="s">
        <v>182</v>
      </c>
      <c r="BK339" s="176">
        <f>BK340+BK564+BK1606</f>
        <v>0</v>
      </c>
    </row>
    <row r="340" spans="1:65" s="12" customFormat="1" ht="22.9" customHeight="1">
      <c r="B340" s="163"/>
      <c r="C340" s="164"/>
      <c r="D340" s="165" t="s">
        <v>79</v>
      </c>
      <c r="E340" s="177" t="s">
        <v>548</v>
      </c>
      <c r="F340" s="177" t="s">
        <v>549</v>
      </c>
      <c r="G340" s="164"/>
      <c r="H340" s="164"/>
      <c r="I340" s="167"/>
      <c r="J340" s="178">
        <f>BK340</f>
        <v>0</v>
      </c>
      <c r="K340" s="164"/>
      <c r="L340" s="169"/>
      <c r="M340" s="170"/>
      <c r="N340" s="171"/>
      <c r="O340" s="171"/>
      <c r="P340" s="172">
        <f>SUM(P341:P563)</f>
        <v>0</v>
      </c>
      <c r="Q340" s="171"/>
      <c r="R340" s="172">
        <f>SUM(R341:R563)</f>
        <v>0.31792750000000003</v>
      </c>
      <c r="S340" s="171"/>
      <c r="T340" s="173">
        <f>SUM(T341:T563)</f>
        <v>0</v>
      </c>
      <c r="AR340" s="174" t="s">
        <v>181</v>
      </c>
      <c r="AT340" s="175" t="s">
        <v>79</v>
      </c>
      <c r="AU340" s="175" t="s">
        <v>88</v>
      </c>
      <c r="AY340" s="174" t="s">
        <v>182</v>
      </c>
      <c r="BK340" s="176">
        <f>SUM(BK341:BK563)</f>
        <v>0</v>
      </c>
    </row>
    <row r="341" spans="1:65" s="2" customFormat="1" ht="24.2" customHeight="1">
      <c r="A341" s="35"/>
      <c r="B341" s="36"/>
      <c r="C341" s="179" t="s">
        <v>506</v>
      </c>
      <c r="D341" s="179" t="s">
        <v>187</v>
      </c>
      <c r="E341" s="180" t="s">
        <v>551</v>
      </c>
      <c r="F341" s="181" t="s">
        <v>552</v>
      </c>
      <c r="G341" s="182" t="s">
        <v>190</v>
      </c>
      <c r="H341" s="183">
        <v>30</v>
      </c>
      <c r="I341" s="184"/>
      <c r="J341" s="185">
        <f>ROUND(I341*H341,2)</f>
        <v>0</v>
      </c>
      <c r="K341" s="181" t="s">
        <v>191</v>
      </c>
      <c r="L341" s="40"/>
      <c r="M341" s="186" t="s">
        <v>43</v>
      </c>
      <c r="N341" s="187" t="s">
        <v>51</v>
      </c>
      <c r="O341" s="65"/>
      <c r="P341" s="188">
        <f>O341*H341</f>
        <v>0</v>
      </c>
      <c r="Q341" s="188">
        <v>0</v>
      </c>
      <c r="R341" s="188">
        <f>Q341*H341</f>
        <v>0</v>
      </c>
      <c r="S341" s="188">
        <v>0</v>
      </c>
      <c r="T341" s="189">
        <f>S341*H341</f>
        <v>0</v>
      </c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R341" s="190" t="s">
        <v>88</v>
      </c>
      <c r="AT341" s="190" t="s">
        <v>187</v>
      </c>
      <c r="AU341" s="190" t="s">
        <v>90</v>
      </c>
      <c r="AY341" s="17" t="s">
        <v>182</v>
      </c>
      <c r="BE341" s="191">
        <f>IF(N341="základní",J341,0)</f>
        <v>0</v>
      </c>
      <c r="BF341" s="191">
        <f>IF(N341="snížená",J341,0)</f>
        <v>0</v>
      </c>
      <c r="BG341" s="191">
        <f>IF(N341="zákl. přenesená",J341,0)</f>
        <v>0</v>
      </c>
      <c r="BH341" s="191">
        <f>IF(N341="sníž. přenesená",J341,0)</f>
        <v>0</v>
      </c>
      <c r="BI341" s="191">
        <f>IF(N341="nulová",J341,0)</f>
        <v>0</v>
      </c>
      <c r="BJ341" s="17" t="s">
        <v>88</v>
      </c>
      <c r="BK341" s="191">
        <f>ROUND(I341*H341,2)</f>
        <v>0</v>
      </c>
      <c r="BL341" s="17" t="s">
        <v>88</v>
      </c>
      <c r="BM341" s="190" t="s">
        <v>1573</v>
      </c>
    </row>
    <row r="342" spans="1:65" s="13" customFormat="1" ht="11.25">
      <c r="B342" s="192"/>
      <c r="C342" s="193"/>
      <c r="D342" s="194" t="s">
        <v>193</v>
      </c>
      <c r="E342" s="195" t="s">
        <v>43</v>
      </c>
      <c r="F342" s="196" t="s">
        <v>554</v>
      </c>
      <c r="G342" s="193"/>
      <c r="H342" s="195" t="s">
        <v>43</v>
      </c>
      <c r="I342" s="197"/>
      <c r="J342" s="193"/>
      <c r="K342" s="193"/>
      <c r="L342" s="198"/>
      <c r="M342" s="199"/>
      <c r="N342" s="200"/>
      <c r="O342" s="200"/>
      <c r="P342" s="200"/>
      <c r="Q342" s="200"/>
      <c r="R342" s="200"/>
      <c r="S342" s="200"/>
      <c r="T342" s="201"/>
      <c r="AT342" s="202" t="s">
        <v>193</v>
      </c>
      <c r="AU342" s="202" t="s">
        <v>90</v>
      </c>
      <c r="AV342" s="13" t="s">
        <v>88</v>
      </c>
      <c r="AW342" s="13" t="s">
        <v>41</v>
      </c>
      <c r="AX342" s="13" t="s">
        <v>80</v>
      </c>
      <c r="AY342" s="202" t="s">
        <v>182</v>
      </c>
    </row>
    <row r="343" spans="1:65" s="13" customFormat="1" ht="11.25">
      <c r="B343" s="192"/>
      <c r="C343" s="193"/>
      <c r="D343" s="194" t="s">
        <v>193</v>
      </c>
      <c r="E343" s="195" t="s">
        <v>43</v>
      </c>
      <c r="F343" s="196" t="s">
        <v>1574</v>
      </c>
      <c r="G343" s="193"/>
      <c r="H343" s="195" t="s">
        <v>43</v>
      </c>
      <c r="I343" s="197"/>
      <c r="J343" s="193"/>
      <c r="K343" s="193"/>
      <c r="L343" s="198"/>
      <c r="M343" s="199"/>
      <c r="N343" s="200"/>
      <c r="O343" s="200"/>
      <c r="P343" s="200"/>
      <c r="Q343" s="200"/>
      <c r="R343" s="200"/>
      <c r="S343" s="200"/>
      <c r="T343" s="201"/>
      <c r="AT343" s="202" t="s">
        <v>193</v>
      </c>
      <c r="AU343" s="202" t="s">
        <v>90</v>
      </c>
      <c r="AV343" s="13" t="s">
        <v>88</v>
      </c>
      <c r="AW343" s="13" t="s">
        <v>41</v>
      </c>
      <c r="AX343" s="13" t="s">
        <v>80</v>
      </c>
      <c r="AY343" s="202" t="s">
        <v>182</v>
      </c>
    </row>
    <row r="344" spans="1:65" s="14" customFormat="1" ht="11.25">
      <c r="B344" s="203"/>
      <c r="C344" s="204"/>
      <c r="D344" s="194" t="s">
        <v>193</v>
      </c>
      <c r="E344" s="205" t="s">
        <v>43</v>
      </c>
      <c r="F344" s="206" t="s">
        <v>2891</v>
      </c>
      <c r="G344" s="204"/>
      <c r="H344" s="207">
        <v>30</v>
      </c>
      <c r="I344" s="208"/>
      <c r="J344" s="204"/>
      <c r="K344" s="204"/>
      <c r="L344" s="209"/>
      <c r="M344" s="210"/>
      <c r="N344" s="211"/>
      <c r="O344" s="211"/>
      <c r="P344" s="211"/>
      <c r="Q344" s="211"/>
      <c r="R344" s="211"/>
      <c r="S344" s="211"/>
      <c r="T344" s="212"/>
      <c r="AT344" s="213" t="s">
        <v>193</v>
      </c>
      <c r="AU344" s="213" t="s">
        <v>90</v>
      </c>
      <c r="AV344" s="14" t="s">
        <v>90</v>
      </c>
      <c r="AW344" s="14" t="s">
        <v>41</v>
      </c>
      <c r="AX344" s="14" t="s">
        <v>88</v>
      </c>
      <c r="AY344" s="213" t="s">
        <v>182</v>
      </c>
    </row>
    <row r="345" spans="1:65" s="2" customFormat="1" ht="24.2" customHeight="1">
      <c r="A345" s="35"/>
      <c r="B345" s="36"/>
      <c r="C345" s="179" t="s">
        <v>510</v>
      </c>
      <c r="D345" s="179" t="s">
        <v>187</v>
      </c>
      <c r="E345" s="180" t="s">
        <v>567</v>
      </c>
      <c r="F345" s="181" t="s">
        <v>568</v>
      </c>
      <c r="G345" s="182" t="s">
        <v>190</v>
      </c>
      <c r="H345" s="183">
        <v>16</v>
      </c>
      <c r="I345" s="184"/>
      <c r="J345" s="185">
        <f>ROUND(I345*H345,2)</f>
        <v>0</v>
      </c>
      <c r="K345" s="181" t="s">
        <v>191</v>
      </c>
      <c r="L345" s="40"/>
      <c r="M345" s="186" t="s">
        <v>43</v>
      </c>
      <c r="N345" s="187" t="s">
        <v>51</v>
      </c>
      <c r="O345" s="65"/>
      <c r="P345" s="188">
        <f>O345*H345</f>
        <v>0</v>
      </c>
      <c r="Q345" s="188">
        <v>0</v>
      </c>
      <c r="R345" s="188">
        <f>Q345*H345</f>
        <v>0</v>
      </c>
      <c r="S345" s="188">
        <v>0</v>
      </c>
      <c r="T345" s="189">
        <f>S345*H345</f>
        <v>0</v>
      </c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R345" s="190" t="s">
        <v>88</v>
      </c>
      <c r="AT345" s="190" t="s">
        <v>187</v>
      </c>
      <c r="AU345" s="190" t="s">
        <v>90</v>
      </c>
      <c r="AY345" s="17" t="s">
        <v>182</v>
      </c>
      <c r="BE345" s="191">
        <f>IF(N345="základní",J345,0)</f>
        <v>0</v>
      </c>
      <c r="BF345" s="191">
        <f>IF(N345="snížená",J345,0)</f>
        <v>0</v>
      </c>
      <c r="BG345" s="191">
        <f>IF(N345="zákl. přenesená",J345,0)</f>
        <v>0</v>
      </c>
      <c r="BH345" s="191">
        <f>IF(N345="sníž. přenesená",J345,0)</f>
        <v>0</v>
      </c>
      <c r="BI345" s="191">
        <f>IF(N345="nulová",J345,0)</f>
        <v>0</v>
      </c>
      <c r="BJ345" s="17" t="s">
        <v>88</v>
      </c>
      <c r="BK345" s="191">
        <f>ROUND(I345*H345,2)</f>
        <v>0</v>
      </c>
      <c r="BL345" s="17" t="s">
        <v>88</v>
      </c>
      <c r="BM345" s="190" t="s">
        <v>1576</v>
      </c>
    </row>
    <row r="346" spans="1:65" s="13" customFormat="1" ht="11.25">
      <c r="B346" s="192"/>
      <c r="C346" s="193"/>
      <c r="D346" s="194" t="s">
        <v>193</v>
      </c>
      <c r="E346" s="195" t="s">
        <v>43</v>
      </c>
      <c r="F346" s="196" t="s">
        <v>554</v>
      </c>
      <c r="G346" s="193"/>
      <c r="H346" s="195" t="s">
        <v>43</v>
      </c>
      <c r="I346" s="197"/>
      <c r="J346" s="193"/>
      <c r="K346" s="193"/>
      <c r="L346" s="198"/>
      <c r="M346" s="199"/>
      <c r="N346" s="200"/>
      <c r="O346" s="200"/>
      <c r="P346" s="200"/>
      <c r="Q346" s="200"/>
      <c r="R346" s="200"/>
      <c r="S346" s="200"/>
      <c r="T346" s="201"/>
      <c r="AT346" s="202" t="s">
        <v>193</v>
      </c>
      <c r="AU346" s="202" t="s">
        <v>90</v>
      </c>
      <c r="AV346" s="13" t="s">
        <v>88</v>
      </c>
      <c r="AW346" s="13" t="s">
        <v>41</v>
      </c>
      <c r="AX346" s="13" t="s">
        <v>80</v>
      </c>
      <c r="AY346" s="202" t="s">
        <v>182</v>
      </c>
    </row>
    <row r="347" spans="1:65" s="13" customFormat="1" ht="11.25">
      <c r="B347" s="192"/>
      <c r="C347" s="193"/>
      <c r="D347" s="194" t="s">
        <v>193</v>
      </c>
      <c r="E347" s="195" t="s">
        <v>43</v>
      </c>
      <c r="F347" s="196" t="s">
        <v>570</v>
      </c>
      <c r="G347" s="193"/>
      <c r="H347" s="195" t="s">
        <v>43</v>
      </c>
      <c r="I347" s="197"/>
      <c r="J347" s="193"/>
      <c r="K347" s="193"/>
      <c r="L347" s="198"/>
      <c r="M347" s="199"/>
      <c r="N347" s="200"/>
      <c r="O347" s="200"/>
      <c r="P347" s="200"/>
      <c r="Q347" s="200"/>
      <c r="R347" s="200"/>
      <c r="S347" s="200"/>
      <c r="T347" s="201"/>
      <c r="AT347" s="202" t="s">
        <v>193</v>
      </c>
      <c r="AU347" s="202" t="s">
        <v>90</v>
      </c>
      <c r="AV347" s="13" t="s">
        <v>88</v>
      </c>
      <c r="AW347" s="13" t="s">
        <v>41</v>
      </c>
      <c r="AX347" s="13" t="s">
        <v>80</v>
      </c>
      <c r="AY347" s="202" t="s">
        <v>182</v>
      </c>
    </row>
    <row r="348" spans="1:65" s="13" customFormat="1" ht="11.25">
      <c r="B348" s="192"/>
      <c r="C348" s="193"/>
      <c r="D348" s="194" t="s">
        <v>193</v>
      </c>
      <c r="E348" s="195" t="s">
        <v>43</v>
      </c>
      <c r="F348" s="196" t="s">
        <v>1574</v>
      </c>
      <c r="G348" s="193"/>
      <c r="H348" s="195" t="s">
        <v>43</v>
      </c>
      <c r="I348" s="197"/>
      <c r="J348" s="193"/>
      <c r="K348" s="193"/>
      <c r="L348" s="198"/>
      <c r="M348" s="199"/>
      <c r="N348" s="200"/>
      <c r="O348" s="200"/>
      <c r="P348" s="200"/>
      <c r="Q348" s="200"/>
      <c r="R348" s="200"/>
      <c r="S348" s="200"/>
      <c r="T348" s="201"/>
      <c r="AT348" s="202" t="s">
        <v>193</v>
      </c>
      <c r="AU348" s="202" t="s">
        <v>90</v>
      </c>
      <c r="AV348" s="13" t="s">
        <v>88</v>
      </c>
      <c r="AW348" s="13" t="s">
        <v>41</v>
      </c>
      <c r="AX348" s="13" t="s">
        <v>80</v>
      </c>
      <c r="AY348" s="202" t="s">
        <v>182</v>
      </c>
    </row>
    <row r="349" spans="1:65" s="14" customFormat="1" ht="11.25">
      <c r="B349" s="203"/>
      <c r="C349" s="204"/>
      <c r="D349" s="194" t="s">
        <v>193</v>
      </c>
      <c r="E349" s="205" t="s">
        <v>43</v>
      </c>
      <c r="F349" s="206" t="s">
        <v>1577</v>
      </c>
      <c r="G349" s="204"/>
      <c r="H349" s="207">
        <v>16</v>
      </c>
      <c r="I349" s="208"/>
      <c r="J349" s="204"/>
      <c r="K349" s="204"/>
      <c r="L349" s="209"/>
      <c r="M349" s="210"/>
      <c r="N349" s="211"/>
      <c r="O349" s="211"/>
      <c r="P349" s="211"/>
      <c r="Q349" s="211"/>
      <c r="R349" s="211"/>
      <c r="S349" s="211"/>
      <c r="T349" s="212"/>
      <c r="AT349" s="213" t="s">
        <v>193</v>
      </c>
      <c r="AU349" s="213" t="s">
        <v>90</v>
      </c>
      <c r="AV349" s="14" t="s">
        <v>90</v>
      </c>
      <c r="AW349" s="14" t="s">
        <v>41</v>
      </c>
      <c r="AX349" s="14" t="s">
        <v>88</v>
      </c>
      <c r="AY349" s="213" t="s">
        <v>182</v>
      </c>
    </row>
    <row r="350" spans="1:65" s="2" customFormat="1" ht="49.15" customHeight="1">
      <c r="A350" s="35"/>
      <c r="B350" s="36"/>
      <c r="C350" s="179" t="s">
        <v>514</v>
      </c>
      <c r="D350" s="179" t="s">
        <v>187</v>
      </c>
      <c r="E350" s="180" t="s">
        <v>558</v>
      </c>
      <c r="F350" s="181" t="s">
        <v>559</v>
      </c>
      <c r="G350" s="182" t="s">
        <v>190</v>
      </c>
      <c r="H350" s="183">
        <v>14</v>
      </c>
      <c r="I350" s="184"/>
      <c r="J350" s="185">
        <f>ROUND(I350*H350,2)</f>
        <v>0</v>
      </c>
      <c r="K350" s="181" t="s">
        <v>191</v>
      </c>
      <c r="L350" s="40"/>
      <c r="M350" s="186" t="s">
        <v>43</v>
      </c>
      <c r="N350" s="187" t="s">
        <v>51</v>
      </c>
      <c r="O350" s="65"/>
      <c r="P350" s="188">
        <f>O350*H350</f>
        <v>0</v>
      </c>
      <c r="Q350" s="188">
        <v>0</v>
      </c>
      <c r="R350" s="188">
        <f>Q350*H350</f>
        <v>0</v>
      </c>
      <c r="S350" s="188">
        <v>0</v>
      </c>
      <c r="T350" s="189">
        <f>S350*H350</f>
        <v>0</v>
      </c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R350" s="190" t="s">
        <v>88</v>
      </c>
      <c r="AT350" s="190" t="s">
        <v>187</v>
      </c>
      <c r="AU350" s="190" t="s">
        <v>90</v>
      </c>
      <c r="AY350" s="17" t="s">
        <v>182</v>
      </c>
      <c r="BE350" s="191">
        <f>IF(N350="základní",J350,0)</f>
        <v>0</v>
      </c>
      <c r="BF350" s="191">
        <f>IF(N350="snížená",J350,0)</f>
        <v>0</v>
      </c>
      <c r="BG350" s="191">
        <f>IF(N350="zákl. přenesená",J350,0)</f>
        <v>0</v>
      </c>
      <c r="BH350" s="191">
        <f>IF(N350="sníž. přenesená",J350,0)</f>
        <v>0</v>
      </c>
      <c r="BI350" s="191">
        <f>IF(N350="nulová",J350,0)</f>
        <v>0</v>
      </c>
      <c r="BJ350" s="17" t="s">
        <v>88</v>
      </c>
      <c r="BK350" s="191">
        <f>ROUND(I350*H350,2)</f>
        <v>0</v>
      </c>
      <c r="BL350" s="17" t="s">
        <v>88</v>
      </c>
      <c r="BM350" s="190" t="s">
        <v>1578</v>
      </c>
    </row>
    <row r="351" spans="1:65" s="13" customFormat="1" ht="11.25">
      <c r="B351" s="192"/>
      <c r="C351" s="193"/>
      <c r="D351" s="194" t="s">
        <v>193</v>
      </c>
      <c r="E351" s="195" t="s">
        <v>43</v>
      </c>
      <c r="F351" s="196" t="s">
        <v>554</v>
      </c>
      <c r="G351" s="193"/>
      <c r="H351" s="195" t="s">
        <v>43</v>
      </c>
      <c r="I351" s="197"/>
      <c r="J351" s="193"/>
      <c r="K351" s="193"/>
      <c r="L351" s="198"/>
      <c r="M351" s="199"/>
      <c r="N351" s="200"/>
      <c r="O351" s="200"/>
      <c r="P351" s="200"/>
      <c r="Q351" s="200"/>
      <c r="R351" s="200"/>
      <c r="S351" s="200"/>
      <c r="T351" s="201"/>
      <c r="AT351" s="202" t="s">
        <v>193</v>
      </c>
      <c r="AU351" s="202" t="s">
        <v>90</v>
      </c>
      <c r="AV351" s="13" t="s">
        <v>88</v>
      </c>
      <c r="AW351" s="13" t="s">
        <v>41</v>
      </c>
      <c r="AX351" s="13" t="s">
        <v>80</v>
      </c>
      <c r="AY351" s="202" t="s">
        <v>182</v>
      </c>
    </row>
    <row r="352" spans="1:65" s="13" customFormat="1" ht="11.25">
      <c r="B352" s="192"/>
      <c r="C352" s="193"/>
      <c r="D352" s="194" t="s">
        <v>193</v>
      </c>
      <c r="E352" s="195" t="s">
        <v>43</v>
      </c>
      <c r="F352" s="196" t="s">
        <v>570</v>
      </c>
      <c r="G352" s="193"/>
      <c r="H352" s="195" t="s">
        <v>43</v>
      </c>
      <c r="I352" s="197"/>
      <c r="J352" s="193"/>
      <c r="K352" s="193"/>
      <c r="L352" s="198"/>
      <c r="M352" s="199"/>
      <c r="N352" s="200"/>
      <c r="O352" s="200"/>
      <c r="P352" s="200"/>
      <c r="Q352" s="200"/>
      <c r="R352" s="200"/>
      <c r="S352" s="200"/>
      <c r="T352" s="201"/>
      <c r="AT352" s="202" t="s">
        <v>193</v>
      </c>
      <c r="AU352" s="202" t="s">
        <v>90</v>
      </c>
      <c r="AV352" s="13" t="s">
        <v>88</v>
      </c>
      <c r="AW352" s="13" t="s">
        <v>41</v>
      </c>
      <c r="AX352" s="13" t="s">
        <v>80</v>
      </c>
      <c r="AY352" s="202" t="s">
        <v>182</v>
      </c>
    </row>
    <row r="353" spans="1:65" s="13" customFormat="1" ht="11.25">
      <c r="B353" s="192"/>
      <c r="C353" s="193"/>
      <c r="D353" s="194" t="s">
        <v>193</v>
      </c>
      <c r="E353" s="195" t="s">
        <v>43</v>
      </c>
      <c r="F353" s="196" t="s">
        <v>1574</v>
      </c>
      <c r="G353" s="193"/>
      <c r="H353" s="195" t="s">
        <v>43</v>
      </c>
      <c r="I353" s="197"/>
      <c r="J353" s="193"/>
      <c r="K353" s="193"/>
      <c r="L353" s="198"/>
      <c r="M353" s="199"/>
      <c r="N353" s="200"/>
      <c r="O353" s="200"/>
      <c r="P353" s="200"/>
      <c r="Q353" s="200"/>
      <c r="R353" s="200"/>
      <c r="S353" s="200"/>
      <c r="T353" s="201"/>
      <c r="AT353" s="202" t="s">
        <v>193</v>
      </c>
      <c r="AU353" s="202" t="s">
        <v>90</v>
      </c>
      <c r="AV353" s="13" t="s">
        <v>88</v>
      </c>
      <c r="AW353" s="13" t="s">
        <v>41</v>
      </c>
      <c r="AX353" s="13" t="s">
        <v>80</v>
      </c>
      <c r="AY353" s="202" t="s">
        <v>182</v>
      </c>
    </row>
    <row r="354" spans="1:65" s="14" customFormat="1" ht="11.25">
      <c r="B354" s="203"/>
      <c r="C354" s="204"/>
      <c r="D354" s="194" t="s">
        <v>193</v>
      </c>
      <c r="E354" s="205" t="s">
        <v>43</v>
      </c>
      <c r="F354" s="206" t="s">
        <v>906</v>
      </c>
      <c r="G354" s="204"/>
      <c r="H354" s="207">
        <v>4</v>
      </c>
      <c r="I354" s="208"/>
      <c r="J354" s="204"/>
      <c r="K354" s="204"/>
      <c r="L354" s="209"/>
      <c r="M354" s="210"/>
      <c r="N354" s="211"/>
      <c r="O354" s="211"/>
      <c r="P354" s="211"/>
      <c r="Q354" s="211"/>
      <c r="R354" s="211"/>
      <c r="S354" s="211"/>
      <c r="T354" s="212"/>
      <c r="AT354" s="213" t="s">
        <v>193</v>
      </c>
      <c r="AU354" s="213" t="s">
        <v>90</v>
      </c>
      <c r="AV354" s="14" t="s">
        <v>90</v>
      </c>
      <c r="AW354" s="14" t="s">
        <v>41</v>
      </c>
      <c r="AX354" s="14" t="s">
        <v>80</v>
      </c>
      <c r="AY354" s="213" t="s">
        <v>182</v>
      </c>
    </row>
    <row r="355" spans="1:65" s="13" customFormat="1" ht="11.25">
      <c r="B355" s="192"/>
      <c r="C355" s="193"/>
      <c r="D355" s="194" t="s">
        <v>193</v>
      </c>
      <c r="E355" s="195" t="s">
        <v>43</v>
      </c>
      <c r="F355" s="196" t="s">
        <v>1574</v>
      </c>
      <c r="G355" s="193"/>
      <c r="H355" s="195" t="s">
        <v>43</v>
      </c>
      <c r="I355" s="197"/>
      <c r="J355" s="193"/>
      <c r="K355" s="193"/>
      <c r="L355" s="198"/>
      <c r="M355" s="199"/>
      <c r="N355" s="200"/>
      <c r="O355" s="200"/>
      <c r="P355" s="200"/>
      <c r="Q355" s="200"/>
      <c r="R355" s="200"/>
      <c r="S355" s="200"/>
      <c r="T355" s="201"/>
      <c r="AT355" s="202" t="s">
        <v>193</v>
      </c>
      <c r="AU355" s="202" t="s">
        <v>90</v>
      </c>
      <c r="AV355" s="13" t="s">
        <v>88</v>
      </c>
      <c r="AW355" s="13" t="s">
        <v>41</v>
      </c>
      <c r="AX355" s="13" t="s">
        <v>80</v>
      </c>
      <c r="AY355" s="202" t="s">
        <v>182</v>
      </c>
    </row>
    <row r="356" spans="1:65" s="14" customFormat="1" ht="11.25">
      <c r="B356" s="203"/>
      <c r="C356" s="204"/>
      <c r="D356" s="194" t="s">
        <v>193</v>
      </c>
      <c r="E356" s="205" t="s">
        <v>43</v>
      </c>
      <c r="F356" s="206" t="s">
        <v>1756</v>
      </c>
      <c r="G356" s="204"/>
      <c r="H356" s="207">
        <v>10</v>
      </c>
      <c r="I356" s="208"/>
      <c r="J356" s="204"/>
      <c r="K356" s="204"/>
      <c r="L356" s="209"/>
      <c r="M356" s="210"/>
      <c r="N356" s="211"/>
      <c r="O356" s="211"/>
      <c r="P356" s="211"/>
      <c r="Q356" s="211"/>
      <c r="R356" s="211"/>
      <c r="S356" s="211"/>
      <c r="T356" s="212"/>
      <c r="AT356" s="213" t="s">
        <v>193</v>
      </c>
      <c r="AU356" s="213" t="s">
        <v>90</v>
      </c>
      <c r="AV356" s="14" t="s">
        <v>90</v>
      </c>
      <c r="AW356" s="14" t="s">
        <v>41</v>
      </c>
      <c r="AX356" s="14" t="s">
        <v>80</v>
      </c>
      <c r="AY356" s="213" t="s">
        <v>182</v>
      </c>
    </row>
    <row r="357" spans="1:65" s="15" customFormat="1" ht="11.25">
      <c r="B357" s="227"/>
      <c r="C357" s="228"/>
      <c r="D357" s="194" t="s">
        <v>193</v>
      </c>
      <c r="E357" s="229" t="s">
        <v>43</v>
      </c>
      <c r="F357" s="230" t="s">
        <v>436</v>
      </c>
      <c r="G357" s="228"/>
      <c r="H357" s="231">
        <v>14</v>
      </c>
      <c r="I357" s="232"/>
      <c r="J357" s="228"/>
      <c r="K357" s="228"/>
      <c r="L357" s="233"/>
      <c r="M357" s="234"/>
      <c r="N357" s="235"/>
      <c r="O357" s="235"/>
      <c r="P357" s="235"/>
      <c r="Q357" s="235"/>
      <c r="R357" s="235"/>
      <c r="S357" s="235"/>
      <c r="T357" s="236"/>
      <c r="AT357" s="237" t="s">
        <v>193</v>
      </c>
      <c r="AU357" s="237" t="s">
        <v>90</v>
      </c>
      <c r="AV357" s="15" t="s">
        <v>205</v>
      </c>
      <c r="AW357" s="15" t="s">
        <v>41</v>
      </c>
      <c r="AX357" s="15" t="s">
        <v>88</v>
      </c>
      <c r="AY357" s="237" t="s">
        <v>182</v>
      </c>
    </row>
    <row r="358" spans="1:65" s="2" customFormat="1" ht="24.2" customHeight="1">
      <c r="A358" s="35"/>
      <c r="B358" s="36"/>
      <c r="C358" s="214" t="s">
        <v>528</v>
      </c>
      <c r="D358" s="214" t="s">
        <v>179</v>
      </c>
      <c r="E358" s="215" t="s">
        <v>563</v>
      </c>
      <c r="F358" s="216" t="s">
        <v>564</v>
      </c>
      <c r="G358" s="217" t="s">
        <v>190</v>
      </c>
      <c r="H358" s="218">
        <v>14</v>
      </c>
      <c r="I358" s="219"/>
      <c r="J358" s="220">
        <f>ROUND(I358*H358,2)</f>
        <v>0</v>
      </c>
      <c r="K358" s="216" t="s">
        <v>191</v>
      </c>
      <c r="L358" s="221"/>
      <c r="M358" s="222" t="s">
        <v>43</v>
      </c>
      <c r="N358" s="223" t="s">
        <v>51</v>
      </c>
      <c r="O358" s="65"/>
      <c r="P358" s="188">
        <f>O358*H358</f>
        <v>0</v>
      </c>
      <c r="Q358" s="188">
        <v>3.7000000000000002E-3</v>
      </c>
      <c r="R358" s="188">
        <f>Q358*H358</f>
        <v>5.1799999999999999E-2</v>
      </c>
      <c r="S358" s="188">
        <v>0</v>
      </c>
      <c r="T358" s="189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90" t="s">
        <v>90</v>
      </c>
      <c r="AT358" s="190" t="s">
        <v>179</v>
      </c>
      <c r="AU358" s="190" t="s">
        <v>90</v>
      </c>
      <c r="AY358" s="17" t="s">
        <v>182</v>
      </c>
      <c r="BE358" s="191">
        <f>IF(N358="základní",J358,0)</f>
        <v>0</v>
      </c>
      <c r="BF358" s="191">
        <f>IF(N358="snížená",J358,0)</f>
        <v>0</v>
      </c>
      <c r="BG358" s="191">
        <f>IF(N358="zákl. přenesená",J358,0)</f>
        <v>0</v>
      </c>
      <c r="BH358" s="191">
        <f>IF(N358="sníž. přenesená",J358,0)</f>
        <v>0</v>
      </c>
      <c r="BI358" s="191">
        <f>IF(N358="nulová",J358,0)</f>
        <v>0</v>
      </c>
      <c r="BJ358" s="17" t="s">
        <v>88</v>
      </c>
      <c r="BK358" s="191">
        <f>ROUND(I358*H358,2)</f>
        <v>0</v>
      </c>
      <c r="BL358" s="17" t="s">
        <v>88</v>
      </c>
      <c r="BM358" s="190" t="s">
        <v>1580</v>
      </c>
    </row>
    <row r="359" spans="1:65" s="13" customFormat="1" ht="11.25">
      <c r="B359" s="192"/>
      <c r="C359" s="193"/>
      <c r="D359" s="194" t="s">
        <v>193</v>
      </c>
      <c r="E359" s="195" t="s">
        <v>43</v>
      </c>
      <c r="F359" s="196" t="s">
        <v>554</v>
      </c>
      <c r="G359" s="193"/>
      <c r="H359" s="195" t="s">
        <v>43</v>
      </c>
      <c r="I359" s="197"/>
      <c r="J359" s="193"/>
      <c r="K359" s="193"/>
      <c r="L359" s="198"/>
      <c r="M359" s="199"/>
      <c r="N359" s="200"/>
      <c r="O359" s="200"/>
      <c r="P359" s="200"/>
      <c r="Q359" s="200"/>
      <c r="R359" s="200"/>
      <c r="S359" s="200"/>
      <c r="T359" s="201"/>
      <c r="AT359" s="202" t="s">
        <v>193</v>
      </c>
      <c r="AU359" s="202" t="s">
        <v>90</v>
      </c>
      <c r="AV359" s="13" t="s">
        <v>88</v>
      </c>
      <c r="AW359" s="13" t="s">
        <v>41</v>
      </c>
      <c r="AX359" s="13" t="s">
        <v>80</v>
      </c>
      <c r="AY359" s="202" t="s">
        <v>182</v>
      </c>
    </row>
    <row r="360" spans="1:65" s="13" customFormat="1" ht="11.25">
      <c r="B360" s="192"/>
      <c r="C360" s="193"/>
      <c r="D360" s="194" t="s">
        <v>193</v>
      </c>
      <c r="E360" s="195" t="s">
        <v>43</v>
      </c>
      <c r="F360" s="196" t="s">
        <v>570</v>
      </c>
      <c r="G360" s="193"/>
      <c r="H360" s="195" t="s">
        <v>43</v>
      </c>
      <c r="I360" s="197"/>
      <c r="J360" s="193"/>
      <c r="K360" s="193"/>
      <c r="L360" s="198"/>
      <c r="M360" s="199"/>
      <c r="N360" s="200"/>
      <c r="O360" s="200"/>
      <c r="P360" s="200"/>
      <c r="Q360" s="200"/>
      <c r="R360" s="200"/>
      <c r="S360" s="200"/>
      <c r="T360" s="201"/>
      <c r="AT360" s="202" t="s">
        <v>193</v>
      </c>
      <c r="AU360" s="202" t="s">
        <v>90</v>
      </c>
      <c r="AV360" s="13" t="s">
        <v>88</v>
      </c>
      <c r="AW360" s="13" t="s">
        <v>41</v>
      </c>
      <c r="AX360" s="13" t="s">
        <v>80</v>
      </c>
      <c r="AY360" s="202" t="s">
        <v>182</v>
      </c>
    </row>
    <row r="361" spans="1:65" s="13" customFormat="1" ht="11.25">
      <c r="B361" s="192"/>
      <c r="C361" s="193"/>
      <c r="D361" s="194" t="s">
        <v>193</v>
      </c>
      <c r="E361" s="195" t="s">
        <v>43</v>
      </c>
      <c r="F361" s="196" t="s">
        <v>1574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4" customFormat="1" ht="11.25">
      <c r="B362" s="203"/>
      <c r="C362" s="204"/>
      <c r="D362" s="194" t="s">
        <v>193</v>
      </c>
      <c r="E362" s="205" t="s">
        <v>43</v>
      </c>
      <c r="F362" s="206" t="s">
        <v>906</v>
      </c>
      <c r="G362" s="204"/>
      <c r="H362" s="207">
        <v>4</v>
      </c>
      <c r="I362" s="208"/>
      <c r="J362" s="204"/>
      <c r="K362" s="204"/>
      <c r="L362" s="209"/>
      <c r="M362" s="210"/>
      <c r="N362" s="211"/>
      <c r="O362" s="211"/>
      <c r="P362" s="211"/>
      <c r="Q362" s="211"/>
      <c r="R362" s="211"/>
      <c r="S362" s="211"/>
      <c r="T362" s="212"/>
      <c r="AT362" s="213" t="s">
        <v>193</v>
      </c>
      <c r="AU362" s="213" t="s">
        <v>90</v>
      </c>
      <c r="AV362" s="14" t="s">
        <v>90</v>
      </c>
      <c r="AW362" s="14" t="s">
        <v>41</v>
      </c>
      <c r="AX362" s="14" t="s">
        <v>80</v>
      </c>
      <c r="AY362" s="213" t="s">
        <v>182</v>
      </c>
    </row>
    <row r="363" spans="1:65" s="13" customFormat="1" ht="11.25">
      <c r="B363" s="192"/>
      <c r="C363" s="193"/>
      <c r="D363" s="194" t="s">
        <v>193</v>
      </c>
      <c r="E363" s="195" t="s">
        <v>43</v>
      </c>
      <c r="F363" s="196" t="s">
        <v>1574</v>
      </c>
      <c r="G363" s="193"/>
      <c r="H363" s="195" t="s">
        <v>43</v>
      </c>
      <c r="I363" s="197"/>
      <c r="J363" s="193"/>
      <c r="K363" s="193"/>
      <c r="L363" s="198"/>
      <c r="M363" s="199"/>
      <c r="N363" s="200"/>
      <c r="O363" s="200"/>
      <c r="P363" s="200"/>
      <c r="Q363" s="200"/>
      <c r="R363" s="200"/>
      <c r="S363" s="200"/>
      <c r="T363" s="201"/>
      <c r="AT363" s="202" t="s">
        <v>193</v>
      </c>
      <c r="AU363" s="202" t="s">
        <v>90</v>
      </c>
      <c r="AV363" s="13" t="s">
        <v>88</v>
      </c>
      <c r="AW363" s="13" t="s">
        <v>41</v>
      </c>
      <c r="AX363" s="13" t="s">
        <v>80</v>
      </c>
      <c r="AY363" s="202" t="s">
        <v>182</v>
      </c>
    </row>
    <row r="364" spans="1:65" s="14" customFormat="1" ht="11.25">
      <c r="B364" s="203"/>
      <c r="C364" s="204"/>
      <c r="D364" s="194" t="s">
        <v>193</v>
      </c>
      <c r="E364" s="205" t="s">
        <v>43</v>
      </c>
      <c r="F364" s="206" t="s">
        <v>1756</v>
      </c>
      <c r="G364" s="204"/>
      <c r="H364" s="207">
        <v>10</v>
      </c>
      <c r="I364" s="208"/>
      <c r="J364" s="204"/>
      <c r="K364" s="204"/>
      <c r="L364" s="209"/>
      <c r="M364" s="210"/>
      <c r="N364" s="211"/>
      <c r="O364" s="211"/>
      <c r="P364" s="211"/>
      <c r="Q364" s="211"/>
      <c r="R364" s="211"/>
      <c r="S364" s="211"/>
      <c r="T364" s="212"/>
      <c r="AT364" s="213" t="s">
        <v>193</v>
      </c>
      <c r="AU364" s="213" t="s">
        <v>90</v>
      </c>
      <c r="AV364" s="14" t="s">
        <v>90</v>
      </c>
      <c r="AW364" s="14" t="s">
        <v>41</v>
      </c>
      <c r="AX364" s="14" t="s">
        <v>80</v>
      </c>
      <c r="AY364" s="213" t="s">
        <v>182</v>
      </c>
    </row>
    <row r="365" spans="1:65" s="15" customFormat="1" ht="11.25">
      <c r="B365" s="227"/>
      <c r="C365" s="228"/>
      <c r="D365" s="194" t="s">
        <v>193</v>
      </c>
      <c r="E365" s="229" t="s">
        <v>43</v>
      </c>
      <c r="F365" s="230" t="s">
        <v>436</v>
      </c>
      <c r="G365" s="228"/>
      <c r="H365" s="231">
        <v>14</v>
      </c>
      <c r="I365" s="232"/>
      <c r="J365" s="228"/>
      <c r="K365" s="228"/>
      <c r="L365" s="233"/>
      <c r="M365" s="234"/>
      <c r="N365" s="235"/>
      <c r="O365" s="235"/>
      <c r="P365" s="235"/>
      <c r="Q365" s="235"/>
      <c r="R365" s="235"/>
      <c r="S365" s="235"/>
      <c r="T365" s="236"/>
      <c r="AT365" s="237" t="s">
        <v>193</v>
      </c>
      <c r="AU365" s="237" t="s">
        <v>90</v>
      </c>
      <c r="AV365" s="15" t="s">
        <v>205</v>
      </c>
      <c r="AW365" s="15" t="s">
        <v>41</v>
      </c>
      <c r="AX365" s="15" t="s">
        <v>88</v>
      </c>
      <c r="AY365" s="237" t="s">
        <v>182</v>
      </c>
    </row>
    <row r="366" spans="1:65" s="2" customFormat="1" ht="24.2" customHeight="1">
      <c r="A366" s="35"/>
      <c r="B366" s="36"/>
      <c r="C366" s="179" t="s">
        <v>537</v>
      </c>
      <c r="D366" s="179" t="s">
        <v>187</v>
      </c>
      <c r="E366" s="180" t="s">
        <v>1581</v>
      </c>
      <c r="F366" s="181" t="s">
        <v>1582</v>
      </c>
      <c r="G366" s="182" t="s">
        <v>190</v>
      </c>
      <c r="H366" s="183">
        <v>4</v>
      </c>
      <c r="I366" s="184"/>
      <c r="J366" s="185">
        <f>ROUND(I366*H366,2)</f>
        <v>0</v>
      </c>
      <c r="K366" s="181" t="s">
        <v>191</v>
      </c>
      <c r="L366" s="40"/>
      <c r="M366" s="186" t="s">
        <v>43</v>
      </c>
      <c r="N366" s="187" t="s">
        <v>51</v>
      </c>
      <c r="O366" s="65"/>
      <c r="P366" s="188">
        <f>O366*H366</f>
        <v>0</v>
      </c>
      <c r="Q366" s="188">
        <v>0</v>
      </c>
      <c r="R366" s="188">
        <f>Q366*H366</f>
        <v>0</v>
      </c>
      <c r="S366" s="188">
        <v>0</v>
      </c>
      <c r="T366" s="189">
        <f>S366*H366</f>
        <v>0</v>
      </c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R366" s="190" t="s">
        <v>88</v>
      </c>
      <c r="AT366" s="190" t="s">
        <v>187</v>
      </c>
      <c r="AU366" s="190" t="s">
        <v>90</v>
      </c>
      <c r="AY366" s="17" t="s">
        <v>182</v>
      </c>
      <c r="BE366" s="191">
        <f>IF(N366="základní",J366,0)</f>
        <v>0</v>
      </c>
      <c r="BF366" s="191">
        <f>IF(N366="snížená",J366,0)</f>
        <v>0</v>
      </c>
      <c r="BG366" s="191">
        <f>IF(N366="zákl. přenesená",J366,0)</f>
        <v>0</v>
      </c>
      <c r="BH366" s="191">
        <f>IF(N366="sníž. přenesená",J366,0)</f>
        <v>0</v>
      </c>
      <c r="BI366" s="191">
        <f>IF(N366="nulová",J366,0)</f>
        <v>0</v>
      </c>
      <c r="BJ366" s="17" t="s">
        <v>88</v>
      </c>
      <c r="BK366" s="191">
        <f>ROUND(I366*H366,2)</f>
        <v>0</v>
      </c>
      <c r="BL366" s="17" t="s">
        <v>88</v>
      </c>
      <c r="BM366" s="190" t="s">
        <v>1583</v>
      </c>
    </row>
    <row r="367" spans="1:65" s="13" customFormat="1" ht="11.25">
      <c r="B367" s="192"/>
      <c r="C367" s="193"/>
      <c r="D367" s="194" t="s">
        <v>193</v>
      </c>
      <c r="E367" s="195" t="s">
        <v>43</v>
      </c>
      <c r="F367" s="196" t="s">
        <v>570</v>
      </c>
      <c r="G367" s="193"/>
      <c r="H367" s="195" t="s">
        <v>43</v>
      </c>
      <c r="I367" s="197"/>
      <c r="J367" s="193"/>
      <c r="K367" s="193"/>
      <c r="L367" s="198"/>
      <c r="M367" s="199"/>
      <c r="N367" s="200"/>
      <c r="O367" s="200"/>
      <c r="P367" s="200"/>
      <c r="Q367" s="200"/>
      <c r="R367" s="200"/>
      <c r="S367" s="200"/>
      <c r="T367" s="201"/>
      <c r="AT367" s="202" t="s">
        <v>193</v>
      </c>
      <c r="AU367" s="202" t="s">
        <v>90</v>
      </c>
      <c r="AV367" s="13" t="s">
        <v>88</v>
      </c>
      <c r="AW367" s="13" t="s">
        <v>41</v>
      </c>
      <c r="AX367" s="13" t="s">
        <v>80</v>
      </c>
      <c r="AY367" s="202" t="s">
        <v>182</v>
      </c>
    </row>
    <row r="368" spans="1:65" s="13" customFormat="1" ht="22.5">
      <c r="B368" s="192"/>
      <c r="C368" s="193"/>
      <c r="D368" s="194" t="s">
        <v>193</v>
      </c>
      <c r="E368" s="195" t="s">
        <v>43</v>
      </c>
      <c r="F368" s="196" t="s">
        <v>2892</v>
      </c>
      <c r="G368" s="193"/>
      <c r="H368" s="195" t="s">
        <v>43</v>
      </c>
      <c r="I368" s="197"/>
      <c r="J368" s="193"/>
      <c r="K368" s="193"/>
      <c r="L368" s="198"/>
      <c r="M368" s="199"/>
      <c r="N368" s="200"/>
      <c r="O368" s="200"/>
      <c r="P368" s="200"/>
      <c r="Q368" s="200"/>
      <c r="R368" s="200"/>
      <c r="S368" s="200"/>
      <c r="T368" s="201"/>
      <c r="AT368" s="202" t="s">
        <v>193</v>
      </c>
      <c r="AU368" s="202" t="s">
        <v>90</v>
      </c>
      <c r="AV368" s="13" t="s">
        <v>88</v>
      </c>
      <c r="AW368" s="13" t="s">
        <v>41</v>
      </c>
      <c r="AX368" s="13" t="s">
        <v>80</v>
      </c>
      <c r="AY368" s="202" t="s">
        <v>182</v>
      </c>
    </row>
    <row r="369" spans="1:65" s="14" customFormat="1" ht="11.25">
      <c r="B369" s="203"/>
      <c r="C369" s="204"/>
      <c r="D369" s="194" t="s">
        <v>193</v>
      </c>
      <c r="E369" s="205" t="s">
        <v>43</v>
      </c>
      <c r="F369" s="206" t="s">
        <v>1879</v>
      </c>
      <c r="G369" s="204"/>
      <c r="H369" s="207">
        <v>4</v>
      </c>
      <c r="I369" s="208"/>
      <c r="J369" s="204"/>
      <c r="K369" s="204"/>
      <c r="L369" s="209"/>
      <c r="M369" s="210"/>
      <c r="N369" s="211"/>
      <c r="O369" s="211"/>
      <c r="P369" s="211"/>
      <c r="Q369" s="211"/>
      <c r="R369" s="211"/>
      <c r="S369" s="211"/>
      <c r="T369" s="212"/>
      <c r="AT369" s="213" t="s">
        <v>193</v>
      </c>
      <c r="AU369" s="213" t="s">
        <v>90</v>
      </c>
      <c r="AV369" s="14" t="s">
        <v>90</v>
      </c>
      <c r="AW369" s="14" t="s">
        <v>41</v>
      </c>
      <c r="AX369" s="14" t="s">
        <v>88</v>
      </c>
      <c r="AY369" s="213" t="s">
        <v>182</v>
      </c>
    </row>
    <row r="370" spans="1:65" s="2" customFormat="1" ht="24.2" customHeight="1">
      <c r="A370" s="35"/>
      <c r="B370" s="36"/>
      <c r="C370" s="214" t="s">
        <v>544</v>
      </c>
      <c r="D370" s="214" t="s">
        <v>179</v>
      </c>
      <c r="E370" s="215" t="s">
        <v>2893</v>
      </c>
      <c r="F370" s="216" t="s">
        <v>2894</v>
      </c>
      <c r="G370" s="217" t="s">
        <v>190</v>
      </c>
      <c r="H370" s="218">
        <v>2</v>
      </c>
      <c r="I370" s="219"/>
      <c r="J370" s="220">
        <f>ROUND(I370*H370,2)</f>
        <v>0</v>
      </c>
      <c r="K370" s="216" t="s">
        <v>191</v>
      </c>
      <c r="L370" s="221"/>
      <c r="M370" s="222" t="s">
        <v>43</v>
      </c>
      <c r="N370" s="223" t="s">
        <v>51</v>
      </c>
      <c r="O370" s="65"/>
      <c r="P370" s="188">
        <f>O370*H370</f>
        <v>0</v>
      </c>
      <c r="Q370" s="188">
        <v>1.4999999999999999E-4</v>
      </c>
      <c r="R370" s="188">
        <f>Q370*H370</f>
        <v>2.9999999999999997E-4</v>
      </c>
      <c r="S370" s="188">
        <v>0</v>
      </c>
      <c r="T370" s="189">
        <f>S370*H370</f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90" t="s">
        <v>90</v>
      </c>
      <c r="AT370" s="190" t="s">
        <v>179</v>
      </c>
      <c r="AU370" s="190" t="s">
        <v>90</v>
      </c>
      <c r="AY370" s="17" t="s">
        <v>182</v>
      </c>
      <c r="BE370" s="191">
        <f>IF(N370="základní",J370,0)</f>
        <v>0</v>
      </c>
      <c r="BF370" s="191">
        <f>IF(N370="snížená",J370,0)</f>
        <v>0</v>
      </c>
      <c r="BG370" s="191">
        <f>IF(N370="zákl. přenesená",J370,0)</f>
        <v>0</v>
      </c>
      <c r="BH370" s="191">
        <f>IF(N370="sníž. přenesená",J370,0)</f>
        <v>0</v>
      </c>
      <c r="BI370" s="191">
        <f>IF(N370="nulová",J370,0)</f>
        <v>0</v>
      </c>
      <c r="BJ370" s="17" t="s">
        <v>88</v>
      </c>
      <c r="BK370" s="191">
        <f>ROUND(I370*H370,2)</f>
        <v>0</v>
      </c>
      <c r="BL370" s="17" t="s">
        <v>88</v>
      </c>
      <c r="BM370" s="190" t="s">
        <v>2895</v>
      </c>
    </row>
    <row r="371" spans="1:65" s="13" customFormat="1" ht="11.25">
      <c r="B371" s="192"/>
      <c r="C371" s="193"/>
      <c r="D371" s="194" t="s">
        <v>193</v>
      </c>
      <c r="E371" s="195" t="s">
        <v>43</v>
      </c>
      <c r="F371" s="196" t="s">
        <v>570</v>
      </c>
      <c r="G371" s="193"/>
      <c r="H371" s="195" t="s">
        <v>43</v>
      </c>
      <c r="I371" s="197"/>
      <c r="J371" s="193"/>
      <c r="K371" s="193"/>
      <c r="L371" s="198"/>
      <c r="M371" s="199"/>
      <c r="N371" s="200"/>
      <c r="O371" s="200"/>
      <c r="P371" s="200"/>
      <c r="Q371" s="200"/>
      <c r="R371" s="200"/>
      <c r="S371" s="200"/>
      <c r="T371" s="201"/>
      <c r="AT371" s="202" t="s">
        <v>193</v>
      </c>
      <c r="AU371" s="202" t="s">
        <v>90</v>
      </c>
      <c r="AV371" s="13" t="s">
        <v>88</v>
      </c>
      <c r="AW371" s="13" t="s">
        <v>41</v>
      </c>
      <c r="AX371" s="13" t="s">
        <v>80</v>
      </c>
      <c r="AY371" s="202" t="s">
        <v>182</v>
      </c>
    </row>
    <row r="372" spans="1:65" s="13" customFormat="1" ht="11.25">
      <c r="B372" s="192"/>
      <c r="C372" s="193"/>
      <c r="D372" s="194" t="s">
        <v>193</v>
      </c>
      <c r="E372" s="195" t="s">
        <v>43</v>
      </c>
      <c r="F372" s="196" t="s">
        <v>2896</v>
      </c>
      <c r="G372" s="193"/>
      <c r="H372" s="195" t="s">
        <v>43</v>
      </c>
      <c r="I372" s="197"/>
      <c r="J372" s="193"/>
      <c r="K372" s="193"/>
      <c r="L372" s="198"/>
      <c r="M372" s="199"/>
      <c r="N372" s="200"/>
      <c r="O372" s="200"/>
      <c r="P372" s="200"/>
      <c r="Q372" s="200"/>
      <c r="R372" s="200"/>
      <c r="S372" s="200"/>
      <c r="T372" s="201"/>
      <c r="AT372" s="202" t="s">
        <v>193</v>
      </c>
      <c r="AU372" s="202" t="s">
        <v>90</v>
      </c>
      <c r="AV372" s="13" t="s">
        <v>88</v>
      </c>
      <c r="AW372" s="13" t="s">
        <v>41</v>
      </c>
      <c r="AX372" s="13" t="s">
        <v>80</v>
      </c>
      <c r="AY372" s="202" t="s">
        <v>182</v>
      </c>
    </row>
    <row r="373" spans="1:65" s="14" customFormat="1" ht="11.25">
      <c r="B373" s="203"/>
      <c r="C373" s="204"/>
      <c r="D373" s="194" t="s">
        <v>193</v>
      </c>
      <c r="E373" s="205" t="s">
        <v>43</v>
      </c>
      <c r="F373" s="206" t="s">
        <v>90</v>
      </c>
      <c r="G373" s="204"/>
      <c r="H373" s="207">
        <v>2</v>
      </c>
      <c r="I373" s="208"/>
      <c r="J373" s="204"/>
      <c r="K373" s="204"/>
      <c r="L373" s="209"/>
      <c r="M373" s="210"/>
      <c r="N373" s="211"/>
      <c r="O373" s="211"/>
      <c r="P373" s="211"/>
      <c r="Q373" s="211"/>
      <c r="R373" s="211"/>
      <c r="S373" s="211"/>
      <c r="T373" s="212"/>
      <c r="AT373" s="213" t="s">
        <v>193</v>
      </c>
      <c r="AU373" s="213" t="s">
        <v>90</v>
      </c>
      <c r="AV373" s="14" t="s">
        <v>90</v>
      </c>
      <c r="AW373" s="14" t="s">
        <v>41</v>
      </c>
      <c r="AX373" s="14" t="s">
        <v>88</v>
      </c>
      <c r="AY373" s="213" t="s">
        <v>182</v>
      </c>
    </row>
    <row r="374" spans="1:65" s="2" customFormat="1" ht="24.2" customHeight="1">
      <c r="A374" s="35"/>
      <c r="B374" s="36"/>
      <c r="C374" s="214" t="s">
        <v>550</v>
      </c>
      <c r="D374" s="214" t="s">
        <v>179</v>
      </c>
      <c r="E374" s="215" t="s">
        <v>2897</v>
      </c>
      <c r="F374" s="216" t="s">
        <v>2898</v>
      </c>
      <c r="G374" s="217" t="s">
        <v>190</v>
      </c>
      <c r="H374" s="218">
        <v>2</v>
      </c>
      <c r="I374" s="219"/>
      <c r="J374" s="220">
        <f>ROUND(I374*H374,2)</f>
        <v>0</v>
      </c>
      <c r="K374" s="216" t="s">
        <v>191</v>
      </c>
      <c r="L374" s="221"/>
      <c r="M374" s="222" t="s">
        <v>43</v>
      </c>
      <c r="N374" s="223" t="s">
        <v>51</v>
      </c>
      <c r="O374" s="65"/>
      <c r="P374" s="188">
        <f>O374*H374</f>
        <v>0</v>
      </c>
      <c r="Q374" s="188">
        <v>1.2999999999999999E-4</v>
      </c>
      <c r="R374" s="188">
        <f>Q374*H374</f>
        <v>2.5999999999999998E-4</v>
      </c>
      <c r="S374" s="188">
        <v>0</v>
      </c>
      <c r="T374" s="189">
        <f>S374*H374</f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90" t="s">
        <v>90</v>
      </c>
      <c r="AT374" s="190" t="s">
        <v>179</v>
      </c>
      <c r="AU374" s="190" t="s">
        <v>90</v>
      </c>
      <c r="AY374" s="17" t="s">
        <v>182</v>
      </c>
      <c r="BE374" s="191">
        <f>IF(N374="základní",J374,0)</f>
        <v>0</v>
      </c>
      <c r="BF374" s="191">
        <f>IF(N374="snížená",J374,0)</f>
        <v>0</v>
      </c>
      <c r="BG374" s="191">
        <f>IF(N374="zákl. přenesená",J374,0)</f>
        <v>0</v>
      </c>
      <c r="BH374" s="191">
        <f>IF(N374="sníž. přenesená",J374,0)</f>
        <v>0</v>
      </c>
      <c r="BI374" s="191">
        <f>IF(N374="nulová",J374,0)</f>
        <v>0</v>
      </c>
      <c r="BJ374" s="17" t="s">
        <v>88</v>
      </c>
      <c r="BK374" s="191">
        <f>ROUND(I374*H374,2)</f>
        <v>0</v>
      </c>
      <c r="BL374" s="17" t="s">
        <v>88</v>
      </c>
      <c r="BM374" s="190" t="s">
        <v>2899</v>
      </c>
    </row>
    <row r="375" spans="1:65" s="13" customFormat="1" ht="11.25">
      <c r="B375" s="192"/>
      <c r="C375" s="193"/>
      <c r="D375" s="194" t="s">
        <v>193</v>
      </c>
      <c r="E375" s="195" t="s">
        <v>43</v>
      </c>
      <c r="F375" s="196" t="s">
        <v>570</v>
      </c>
      <c r="G375" s="193"/>
      <c r="H375" s="195" t="s">
        <v>43</v>
      </c>
      <c r="I375" s="197"/>
      <c r="J375" s="193"/>
      <c r="K375" s="193"/>
      <c r="L375" s="198"/>
      <c r="M375" s="199"/>
      <c r="N375" s="200"/>
      <c r="O375" s="200"/>
      <c r="P375" s="200"/>
      <c r="Q375" s="200"/>
      <c r="R375" s="200"/>
      <c r="S375" s="200"/>
      <c r="T375" s="201"/>
      <c r="AT375" s="202" t="s">
        <v>193</v>
      </c>
      <c r="AU375" s="202" t="s">
        <v>90</v>
      </c>
      <c r="AV375" s="13" t="s">
        <v>88</v>
      </c>
      <c r="AW375" s="13" t="s">
        <v>41</v>
      </c>
      <c r="AX375" s="13" t="s">
        <v>80</v>
      </c>
      <c r="AY375" s="202" t="s">
        <v>182</v>
      </c>
    </row>
    <row r="376" spans="1:65" s="13" customFormat="1" ht="11.25">
      <c r="B376" s="192"/>
      <c r="C376" s="193"/>
      <c r="D376" s="194" t="s">
        <v>193</v>
      </c>
      <c r="E376" s="195" t="s">
        <v>43</v>
      </c>
      <c r="F376" s="196" t="s">
        <v>2900</v>
      </c>
      <c r="G376" s="193"/>
      <c r="H376" s="195" t="s">
        <v>43</v>
      </c>
      <c r="I376" s="197"/>
      <c r="J376" s="193"/>
      <c r="K376" s="193"/>
      <c r="L376" s="198"/>
      <c r="M376" s="199"/>
      <c r="N376" s="200"/>
      <c r="O376" s="200"/>
      <c r="P376" s="200"/>
      <c r="Q376" s="200"/>
      <c r="R376" s="200"/>
      <c r="S376" s="200"/>
      <c r="T376" s="201"/>
      <c r="AT376" s="202" t="s">
        <v>193</v>
      </c>
      <c r="AU376" s="202" t="s">
        <v>90</v>
      </c>
      <c r="AV376" s="13" t="s">
        <v>88</v>
      </c>
      <c r="AW376" s="13" t="s">
        <v>41</v>
      </c>
      <c r="AX376" s="13" t="s">
        <v>80</v>
      </c>
      <c r="AY376" s="202" t="s">
        <v>182</v>
      </c>
    </row>
    <row r="377" spans="1:65" s="14" customFormat="1" ht="11.25">
      <c r="B377" s="203"/>
      <c r="C377" s="204"/>
      <c r="D377" s="194" t="s">
        <v>193</v>
      </c>
      <c r="E377" s="205" t="s">
        <v>43</v>
      </c>
      <c r="F377" s="206" t="s">
        <v>90</v>
      </c>
      <c r="G377" s="204"/>
      <c r="H377" s="207">
        <v>2</v>
      </c>
      <c r="I377" s="208"/>
      <c r="J377" s="204"/>
      <c r="K377" s="204"/>
      <c r="L377" s="209"/>
      <c r="M377" s="210"/>
      <c r="N377" s="211"/>
      <c r="O377" s="211"/>
      <c r="P377" s="211"/>
      <c r="Q377" s="211"/>
      <c r="R377" s="211"/>
      <c r="S377" s="211"/>
      <c r="T377" s="212"/>
      <c r="AT377" s="213" t="s">
        <v>193</v>
      </c>
      <c r="AU377" s="213" t="s">
        <v>90</v>
      </c>
      <c r="AV377" s="14" t="s">
        <v>90</v>
      </c>
      <c r="AW377" s="14" t="s">
        <v>41</v>
      </c>
      <c r="AX377" s="14" t="s">
        <v>88</v>
      </c>
      <c r="AY377" s="213" t="s">
        <v>182</v>
      </c>
    </row>
    <row r="378" spans="1:65" s="2" customFormat="1" ht="14.45" customHeight="1">
      <c r="A378" s="35"/>
      <c r="B378" s="36"/>
      <c r="C378" s="179" t="s">
        <v>557</v>
      </c>
      <c r="D378" s="179" t="s">
        <v>187</v>
      </c>
      <c r="E378" s="180" t="s">
        <v>579</v>
      </c>
      <c r="F378" s="181" t="s">
        <v>580</v>
      </c>
      <c r="G378" s="182" t="s">
        <v>190</v>
      </c>
      <c r="H378" s="183">
        <v>11</v>
      </c>
      <c r="I378" s="184"/>
      <c r="J378" s="185">
        <f>ROUND(I378*H378,2)</f>
        <v>0</v>
      </c>
      <c r="K378" s="181" t="s">
        <v>191</v>
      </c>
      <c r="L378" s="40"/>
      <c r="M378" s="186" t="s">
        <v>43</v>
      </c>
      <c r="N378" s="187" t="s">
        <v>51</v>
      </c>
      <c r="O378" s="65"/>
      <c r="P378" s="188">
        <f>O378*H378</f>
        <v>0</v>
      </c>
      <c r="Q378" s="188">
        <v>0</v>
      </c>
      <c r="R378" s="188">
        <f>Q378*H378</f>
        <v>0</v>
      </c>
      <c r="S378" s="188">
        <v>0</v>
      </c>
      <c r="T378" s="189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90" t="s">
        <v>88</v>
      </c>
      <c r="AT378" s="190" t="s">
        <v>187</v>
      </c>
      <c r="AU378" s="190" t="s">
        <v>90</v>
      </c>
      <c r="AY378" s="17" t="s">
        <v>182</v>
      </c>
      <c r="BE378" s="191">
        <f>IF(N378="základní",J378,0)</f>
        <v>0</v>
      </c>
      <c r="BF378" s="191">
        <f>IF(N378="snížená",J378,0)</f>
        <v>0</v>
      </c>
      <c r="BG378" s="191">
        <f>IF(N378="zákl. přenesená",J378,0)</f>
        <v>0</v>
      </c>
      <c r="BH378" s="191">
        <f>IF(N378="sníž. přenesená",J378,0)</f>
        <v>0</v>
      </c>
      <c r="BI378" s="191">
        <f>IF(N378="nulová",J378,0)</f>
        <v>0</v>
      </c>
      <c r="BJ378" s="17" t="s">
        <v>88</v>
      </c>
      <c r="BK378" s="191">
        <f>ROUND(I378*H378,2)</f>
        <v>0</v>
      </c>
      <c r="BL378" s="17" t="s">
        <v>88</v>
      </c>
      <c r="BM378" s="190" t="s">
        <v>581</v>
      </c>
    </row>
    <row r="379" spans="1:65" s="13" customFormat="1" ht="22.5">
      <c r="B379" s="192"/>
      <c r="C379" s="193"/>
      <c r="D379" s="194" t="s">
        <v>193</v>
      </c>
      <c r="E379" s="195" t="s">
        <v>43</v>
      </c>
      <c r="F379" s="196" t="s">
        <v>582</v>
      </c>
      <c r="G379" s="193"/>
      <c r="H379" s="195" t="s">
        <v>43</v>
      </c>
      <c r="I379" s="197"/>
      <c r="J379" s="193"/>
      <c r="K379" s="193"/>
      <c r="L379" s="198"/>
      <c r="M379" s="199"/>
      <c r="N379" s="200"/>
      <c r="O379" s="200"/>
      <c r="P379" s="200"/>
      <c r="Q379" s="200"/>
      <c r="R379" s="200"/>
      <c r="S379" s="200"/>
      <c r="T379" s="201"/>
      <c r="AT379" s="202" t="s">
        <v>193</v>
      </c>
      <c r="AU379" s="202" t="s">
        <v>90</v>
      </c>
      <c r="AV379" s="13" t="s">
        <v>88</v>
      </c>
      <c r="AW379" s="13" t="s">
        <v>41</v>
      </c>
      <c r="AX379" s="13" t="s">
        <v>80</v>
      </c>
      <c r="AY379" s="202" t="s">
        <v>182</v>
      </c>
    </row>
    <row r="380" spans="1:65" s="14" customFormat="1" ht="11.25">
      <c r="B380" s="203"/>
      <c r="C380" s="204"/>
      <c r="D380" s="194" t="s">
        <v>193</v>
      </c>
      <c r="E380" s="205" t="s">
        <v>43</v>
      </c>
      <c r="F380" s="206" t="s">
        <v>240</v>
      </c>
      <c r="G380" s="204"/>
      <c r="H380" s="207">
        <v>11</v>
      </c>
      <c r="I380" s="208"/>
      <c r="J380" s="204"/>
      <c r="K380" s="204"/>
      <c r="L380" s="209"/>
      <c r="M380" s="210"/>
      <c r="N380" s="211"/>
      <c r="O380" s="211"/>
      <c r="P380" s="211"/>
      <c r="Q380" s="211"/>
      <c r="R380" s="211"/>
      <c r="S380" s="211"/>
      <c r="T380" s="212"/>
      <c r="AT380" s="213" t="s">
        <v>193</v>
      </c>
      <c r="AU380" s="213" t="s">
        <v>90</v>
      </c>
      <c r="AV380" s="14" t="s">
        <v>90</v>
      </c>
      <c r="AW380" s="14" t="s">
        <v>41</v>
      </c>
      <c r="AX380" s="14" t="s">
        <v>88</v>
      </c>
      <c r="AY380" s="213" t="s">
        <v>182</v>
      </c>
    </row>
    <row r="381" spans="1:65" s="2" customFormat="1" ht="14.45" customHeight="1">
      <c r="A381" s="35"/>
      <c r="B381" s="36"/>
      <c r="C381" s="214" t="s">
        <v>562</v>
      </c>
      <c r="D381" s="214" t="s">
        <v>179</v>
      </c>
      <c r="E381" s="215" t="s">
        <v>584</v>
      </c>
      <c r="F381" s="216" t="s">
        <v>585</v>
      </c>
      <c r="G381" s="217" t="s">
        <v>190</v>
      </c>
      <c r="H381" s="218">
        <v>11</v>
      </c>
      <c r="I381" s="219"/>
      <c r="J381" s="220">
        <f>ROUND(I381*H381,2)</f>
        <v>0</v>
      </c>
      <c r="K381" s="216" t="s">
        <v>191</v>
      </c>
      <c r="L381" s="221"/>
      <c r="M381" s="222" t="s">
        <v>43</v>
      </c>
      <c r="N381" s="223" t="s">
        <v>51</v>
      </c>
      <c r="O381" s="65"/>
      <c r="P381" s="188">
        <f>O381*H381</f>
        <v>0</v>
      </c>
      <c r="Q381" s="188">
        <v>2.3000000000000001E-4</v>
      </c>
      <c r="R381" s="188">
        <f>Q381*H381</f>
        <v>2.5300000000000001E-3</v>
      </c>
      <c r="S381" s="188">
        <v>0</v>
      </c>
      <c r="T381" s="189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90" t="s">
        <v>90</v>
      </c>
      <c r="AT381" s="190" t="s">
        <v>179</v>
      </c>
      <c r="AU381" s="190" t="s">
        <v>90</v>
      </c>
      <c r="AY381" s="17" t="s">
        <v>182</v>
      </c>
      <c r="BE381" s="191">
        <f>IF(N381="základní",J381,0)</f>
        <v>0</v>
      </c>
      <c r="BF381" s="191">
        <f>IF(N381="snížená",J381,0)</f>
        <v>0</v>
      </c>
      <c r="BG381" s="191">
        <f>IF(N381="zákl. přenesená",J381,0)</f>
        <v>0</v>
      </c>
      <c r="BH381" s="191">
        <f>IF(N381="sníž. přenesená",J381,0)</f>
        <v>0</v>
      </c>
      <c r="BI381" s="191">
        <f>IF(N381="nulová",J381,0)</f>
        <v>0</v>
      </c>
      <c r="BJ381" s="17" t="s">
        <v>88</v>
      </c>
      <c r="BK381" s="191">
        <f>ROUND(I381*H381,2)</f>
        <v>0</v>
      </c>
      <c r="BL381" s="17" t="s">
        <v>88</v>
      </c>
      <c r="BM381" s="190" t="s">
        <v>586</v>
      </c>
    </row>
    <row r="382" spans="1:65" s="13" customFormat="1" ht="22.5">
      <c r="B382" s="192"/>
      <c r="C382" s="193"/>
      <c r="D382" s="194" t="s">
        <v>193</v>
      </c>
      <c r="E382" s="195" t="s">
        <v>43</v>
      </c>
      <c r="F382" s="196" t="s">
        <v>582</v>
      </c>
      <c r="G382" s="193"/>
      <c r="H382" s="195" t="s">
        <v>43</v>
      </c>
      <c r="I382" s="197"/>
      <c r="J382" s="193"/>
      <c r="K382" s="193"/>
      <c r="L382" s="198"/>
      <c r="M382" s="199"/>
      <c r="N382" s="200"/>
      <c r="O382" s="200"/>
      <c r="P382" s="200"/>
      <c r="Q382" s="200"/>
      <c r="R382" s="200"/>
      <c r="S382" s="200"/>
      <c r="T382" s="201"/>
      <c r="AT382" s="202" t="s">
        <v>193</v>
      </c>
      <c r="AU382" s="202" t="s">
        <v>90</v>
      </c>
      <c r="AV382" s="13" t="s">
        <v>88</v>
      </c>
      <c r="AW382" s="13" t="s">
        <v>41</v>
      </c>
      <c r="AX382" s="13" t="s">
        <v>80</v>
      </c>
      <c r="AY382" s="202" t="s">
        <v>182</v>
      </c>
    </row>
    <row r="383" spans="1:65" s="14" customFormat="1" ht="11.25">
      <c r="B383" s="203"/>
      <c r="C383" s="204"/>
      <c r="D383" s="194" t="s">
        <v>193</v>
      </c>
      <c r="E383" s="205" t="s">
        <v>43</v>
      </c>
      <c r="F383" s="206" t="s">
        <v>240</v>
      </c>
      <c r="G383" s="204"/>
      <c r="H383" s="207">
        <v>11</v>
      </c>
      <c r="I383" s="208"/>
      <c r="J383" s="204"/>
      <c r="K383" s="204"/>
      <c r="L383" s="209"/>
      <c r="M383" s="210"/>
      <c r="N383" s="211"/>
      <c r="O383" s="211"/>
      <c r="P383" s="211"/>
      <c r="Q383" s="211"/>
      <c r="R383" s="211"/>
      <c r="S383" s="211"/>
      <c r="T383" s="212"/>
      <c r="AT383" s="213" t="s">
        <v>193</v>
      </c>
      <c r="AU383" s="213" t="s">
        <v>90</v>
      </c>
      <c r="AV383" s="14" t="s">
        <v>90</v>
      </c>
      <c r="AW383" s="14" t="s">
        <v>41</v>
      </c>
      <c r="AX383" s="14" t="s">
        <v>88</v>
      </c>
      <c r="AY383" s="213" t="s">
        <v>182</v>
      </c>
    </row>
    <row r="384" spans="1:65" s="2" customFormat="1" ht="24.2" customHeight="1">
      <c r="A384" s="35"/>
      <c r="B384" s="36"/>
      <c r="C384" s="179" t="s">
        <v>566</v>
      </c>
      <c r="D384" s="179" t="s">
        <v>187</v>
      </c>
      <c r="E384" s="180" t="s">
        <v>588</v>
      </c>
      <c r="F384" s="181" t="s">
        <v>589</v>
      </c>
      <c r="G384" s="182" t="s">
        <v>481</v>
      </c>
      <c r="H384" s="183">
        <v>170</v>
      </c>
      <c r="I384" s="184"/>
      <c r="J384" s="185">
        <f>ROUND(I384*H384,2)</f>
        <v>0</v>
      </c>
      <c r="K384" s="181" t="s">
        <v>191</v>
      </c>
      <c r="L384" s="40"/>
      <c r="M384" s="186" t="s">
        <v>43</v>
      </c>
      <c r="N384" s="187" t="s">
        <v>51</v>
      </c>
      <c r="O384" s="65"/>
      <c r="P384" s="188">
        <f>O384*H384</f>
        <v>0</v>
      </c>
      <c r="Q384" s="188">
        <v>0</v>
      </c>
      <c r="R384" s="188">
        <f>Q384*H384</f>
        <v>0</v>
      </c>
      <c r="S384" s="188">
        <v>0</v>
      </c>
      <c r="T384" s="189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90" t="s">
        <v>88</v>
      </c>
      <c r="AT384" s="190" t="s">
        <v>187</v>
      </c>
      <c r="AU384" s="190" t="s">
        <v>90</v>
      </c>
      <c r="AY384" s="17" t="s">
        <v>182</v>
      </c>
      <c r="BE384" s="191">
        <f>IF(N384="základní",J384,0)</f>
        <v>0</v>
      </c>
      <c r="BF384" s="191">
        <f>IF(N384="snížená",J384,0)</f>
        <v>0</v>
      </c>
      <c r="BG384" s="191">
        <f>IF(N384="zákl. přenesená",J384,0)</f>
        <v>0</v>
      </c>
      <c r="BH384" s="191">
        <f>IF(N384="sníž. přenesená",J384,0)</f>
        <v>0</v>
      </c>
      <c r="BI384" s="191">
        <f>IF(N384="nulová",J384,0)</f>
        <v>0</v>
      </c>
      <c r="BJ384" s="17" t="s">
        <v>88</v>
      </c>
      <c r="BK384" s="191">
        <f>ROUND(I384*H384,2)</f>
        <v>0</v>
      </c>
      <c r="BL384" s="17" t="s">
        <v>88</v>
      </c>
      <c r="BM384" s="190" t="s">
        <v>590</v>
      </c>
    </row>
    <row r="385" spans="1:65" s="13" customFormat="1" ht="11.25">
      <c r="B385" s="192"/>
      <c r="C385" s="193"/>
      <c r="D385" s="194" t="s">
        <v>193</v>
      </c>
      <c r="E385" s="195" t="s">
        <v>43</v>
      </c>
      <c r="F385" s="196" t="s">
        <v>362</v>
      </c>
      <c r="G385" s="193"/>
      <c r="H385" s="195" t="s">
        <v>43</v>
      </c>
      <c r="I385" s="197"/>
      <c r="J385" s="193"/>
      <c r="K385" s="193"/>
      <c r="L385" s="198"/>
      <c r="M385" s="199"/>
      <c r="N385" s="200"/>
      <c r="O385" s="200"/>
      <c r="P385" s="200"/>
      <c r="Q385" s="200"/>
      <c r="R385" s="200"/>
      <c r="S385" s="200"/>
      <c r="T385" s="201"/>
      <c r="AT385" s="202" t="s">
        <v>193</v>
      </c>
      <c r="AU385" s="202" t="s">
        <v>90</v>
      </c>
      <c r="AV385" s="13" t="s">
        <v>88</v>
      </c>
      <c r="AW385" s="13" t="s">
        <v>41</v>
      </c>
      <c r="AX385" s="13" t="s">
        <v>80</v>
      </c>
      <c r="AY385" s="202" t="s">
        <v>182</v>
      </c>
    </row>
    <row r="386" spans="1:65" s="13" customFormat="1" ht="11.25">
      <c r="B386" s="192"/>
      <c r="C386" s="193"/>
      <c r="D386" s="194" t="s">
        <v>193</v>
      </c>
      <c r="E386" s="195" t="s">
        <v>43</v>
      </c>
      <c r="F386" s="196" t="s">
        <v>591</v>
      </c>
      <c r="G386" s="193"/>
      <c r="H386" s="195" t="s">
        <v>43</v>
      </c>
      <c r="I386" s="197"/>
      <c r="J386" s="193"/>
      <c r="K386" s="193"/>
      <c r="L386" s="198"/>
      <c r="M386" s="199"/>
      <c r="N386" s="200"/>
      <c r="O386" s="200"/>
      <c r="P386" s="200"/>
      <c r="Q386" s="200"/>
      <c r="R386" s="200"/>
      <c r="S386" s="200"/>
      <c r="T386" s="201"/>
      <c r="AT386" s="202" t="s">
        <v>193</v>
      </c>
      <c r="AU386" s="202" t="s">
        <v>90</v>
      </c>
      <c r="AV386" s="13" t="s">
        <v>88</v>
      </c>
      <c r="AW386" s="13" t="s">
        <v>41</v>
      </c>
      <c r="AX386" s="13" t="s">
        <v>80</v>
      </c>
      <c r="AY386" s="202" t="s">
        <v>182</v>
      </c>
    </row>
    <row r="387" spans="1:65" s="13" customFormat="1" ht="11.25">
      <c r="B387" s="192"/>
      <c r="C387" s="193"/>
      <c r="D387" s="194" t="s">
        <v>193</v>
      </c>
      <c r="E387" s="195" t="s">
        <v>43</v>
      </c>
      <c r="F387" s="196" t="s">
        <v>1598</v>
      </c>
      <c r="G387" s="193"/>
      <c r="H387" s="195" t="s">
        <v>43</v>
      </c>
      <c r="I387" s="197"/>
      <c r="J387" s="193"/>
      <c r="K387" s="193"/>
      <c r="L387" s="198"/>
      <c r="M387" s="199"/>
      <c r="N387" s="200"/>
      <c r="O387" s="200"/>
      <c r="P387" s="200"/>
      <c r="Q387" s="200"/>
      <c r="R387" s="200"/>
      <c r="S387" s="200"/>
      <c r="T387" s="201"/>
      <c r="AT387" s="202" t="s">
        <v>193</v>
      </c>
      <c r="AU387" s="202" t="s">
        <v>90</v>
      </c>
      <c r="AV387" s="13" t="s">
        <v>88</v>
      </c>
      <c r="AW387" s="13" t="s">
        <v>41</v>
      </c>
      <c r="AX387" s="13" t="s">
        <v>80</v>
      </c>
      <c r="AY387" s="202" t="s">
        <v>182</v>
      </c>
    </row>
    <row r="388" spans="1:65" s="14" customFormat="1" ht="11.25">
      <c r="B388" s="203"/>
      <c r="C388" s="204"/>
      <c r="D388" s="194" t="s">
        <v>193</v>
      </c>
      <c r="E388" s="205" t="s">
        <v>43</v>
      </c>
      <c r="F388" s="206" t="s">
        <v>2901</v>
      </c>
      <c r="G388" s="204"/>
      <c r="H388" s="207">
        <v>170</v>
      </c>
      <c r="I388" s="208"/>
      <c r="J388" s="204"/>
      <c r="K388" s="204"/>
      <c r="L388" s="209"/>
      <c r="M388" s="210"/>
      <c r="N388" s="211"/>
      <c r="O388" s="211"/>
      <c r="P388" s="211"/>
      <c r="Q388" s="211"/>
      <c r="R388" s="211"/>
      <c r="S388" s="211"/>
      <c r="T388" s="212"/>
      <c r="AT388" s="213" t="s">
        <v>193</v>
      </c>
      <c r="AU388" s="213" t="s">
        <v>90</v>
      </c>
      <c r="AV388" s="14" t="s">
        <v>90</v>
      </c>
      <c r="AW388" s="14" t="s">
        <v>41</v>
      </c>
      <c r="AX388" s="14" t="s">
        <v>88</v>
      </c>
      <c r="AY388" s="213" t="s">
        <v>182</v>
      </c>
    </row>
    <row r="389" spans="1:65" s="2" customFormat="1" ht="14.45" customHeight="1">
      <c r="A389" s="35"/>
      <c r="B389" s="36"/>
      <c r="C389" s="214" t="s">
        <v>572</v>
      </c>
      <c r="D389" s="214" t="s">
        <v>179</v>
      </c>
      <c r="E389" s="215" t="s">
        <v>594</v>
      </c>
      <c r="F389" s="216" t="s">
        <v>595</v>
      </c>
      <c r="G389" s="217" t="s">
        <v>378</v>
      </c>
      <c r="H389" s="218">
        <v>68</v>
      </c>
      <c r="I389" s="219"/>
      <c r="J389" s="220">
        <f>ROUND(I389*H389,2)</f>
        <v>0</v>
      </c>
      <c r="K389" s="216" t="s">
        <v>191</v>
      </c>
      <c r="L389" s="221"/>
      <c r="M389" s="222" t="s">
        <v>43</v>
      </c>
      <c r="N389" s="223" t="s">
        <v>51</v>
      </c>
      <c r="O389" s="65"/>
      <c r="P389" s="188">
        <f>O389*H389</f>
        <v>0</v>
      </c>
      <c r="Q389" s="188">
        <v>1E-3</v>
      </c>
      <c r="R389" s="188">
        <f>Q389*H389</f>
        <v>6.8000000000000005E-2</v>
      </c>
      <c r="S389" s="188">
        <v>0</v>
      </c>
      <c r="T389" s="189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90" t="s">
        <v>90</v>
      </c>
      <c r="AT389" s="190" t="s">
        <v>179</v>
      </c>
      <c r="AU389" s="190" t="s">
        <v>90</v>
      </c>
      <c r="AY389" s="17" t="s">
        <v>182</v>
      </c>
      <c r="BE389" s="191">
        <f>IF(N389="základní",J389,0)</f>
        <v>0</v>
      </c>
      <c r="BF389" s="191">
        <f>IF(N389="snížená",J389,0)</f>
        <v>0</v>
      </c>
      <c r="BG389" s="191">
        <f>IF(N389="zákl. přenesená",J389,0)</f>
        <v>0</v>
      </c>
      <c r="BH389" s="191">
        <f>IF(N389="sníž. přenesená",J389,0)</f>
        <v>0</v>
      </c>
      <c r="BI389" s="191">
        <f>IF(N389="nulová",J389,0)</f>
        <v>0</v>
      </c>
      <c r="BJ389" s="17" t="s">
        <v>88</v>
      </c>
      <c r="BK389" s="191">
        <f>ROUND(I389*H389,2)</f>
        <v>0</v>
      </c>
      <c r="BL389" s="17" t="s">
        <v>88</v>
      </c>
      <c r="BM389" s="190" t="s">
        <v>596</v>
      </c>
    </row>
    <row r="390" spans="1:65" s="13" customFormat="1" ht="11.25">
      <c r="B390" s="192"/>
      <c r="C390" s="193"/>
      <c r="D390" s="194" t="s">
        <v>193</v>
      </c>
      <c r="E390" s="195" t="s">
        <v>43</v>
      </c>
      <c r="F390" s="196" t="s">
        <v>362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3" customFormat="1" ht="11.25">
      <c r="B391" s="192"/>
      <c r="C391" s="193"/>
      <c r="D391" s="194" t="s">
        <v>193</v>
      </c>
      <c r="E391" s="195" t="s">
        <v>43</v>
      </c>
      <c r="F391" s="196" t="s">
        <v>591</v>
      </c>
      <c r="G391" s="193"/>
      <c r="H391" s="195" t="s">
        <v>43</v>
      </c>
      <c r="I391" s="197"/>
      <c r="J391" s="193"/>
      <c r="K391" s="193"/>
      <c r="L391" s="198"/>
      <c r="M391" s="199"/>
      <c r="N391" s="200"/>
      <c r="O391" s="200"/>
      <c r="P391" s="200"/>
      <c r="Q391" s="200"/>
      <c r="R391" s="200"/>
      <c r="S391" s="200"/>
      <c r="T391" s="201"/>
      <c r="AT391" s="202" t="s">
        <v>193</v>
      </c>
      <c r="AU391" s="202" t="s">
        <v>90</v>
      </c>
      <c r="AV391" s="13" t="s">
        <v>88</v>
      </c>
      <c r="AW391" s="13" t="s">
        <v>41</v>
      </c>
      <c r="AX391" s="13" t="s">
        <v>80</v>
      </c>
      <c r="AY391" s="202" t="s">
        <v>182</v>
      </c>
    </row>
    <row r="392" spans="1:65" s="13" customFormat="1" ht="11.25">
      <c r="B392" s="192"/>
      <c r="C392" s="193"/>
      <c r="D392" s="194" t="s">
        <v>193</v>
      </c>
      <c r="E392" s="195" t="s">
        <v>43</v>
      </c>
      <c r="F392" s="196" t="s">
        <v>1598</v>
      </c>
      <c r="G392" s="193"/>
      <c r="H392" s="195" t="s">
        <v>43</v>
      </c>
      <c r="I392" s="197"/>
      <c r="J392" s="193"/>
      <c r="K392" s="193"/>
      <c r="L392" s="198"/>
      <c r="M392" s="199"/>
      <c r="N392" s="200"/>
      <c r="O392" s="200"/>
      <c r="P392" s="200"/>
      <c r="Q392" s="200"/>
      <c r="R392" s="200"/>
      <c r="S392" s="200"/>
      <c r="T392" s="201"/>
      <c r="AT392" s="202" t="s">
        <v>193</v>
      </c>
      <c r="AU392" s="202" t="s">
        <v>90</v>
      </c>
      <c r="AV392" s="13" t="s">
        <v>88</v>
      </c>
      <c r="AW392" s="13" t="s">
        <v>41</v>
      </c>
      <c r="AX392" s="13" t="s">
        <v>80</v>
      </c>
      <c r="AY392" s="202" t="s">
        <v>182</v>
      </c>
    </row>
    <row r="393" spans="1:65" s="14" customFormat="1" ht="11.25">
      <c r="B393" s="203"/>
      <c r="C393" s="204"/>
      <c r="D393" s="194" t="s">
        <v>193</v>
      </c>
      <c r="E393" s="205" t="s">
        <v>43</v>
      </c>
      <c r="F393" s="206" t="s">
        <v>2902</v>
      </c>
      <c r="G393" s="204"/>
      <c r="H393" s="207">
        <v>68</v>
      </c>
      <c r="I393" s="208"/>
      <c r="J393" s="204"/>
      <c r="K393" s="204"/>
      <c r="L393" s="209"/>
      <c r="M393" s="210"/>
      <c r="N393" s="211"/>
      <c r="O393" s="211"/>
      <c r="P393" s="211"/>
      <c r="Q393" s="211"/>
      <c r="R393" s="211"/>
      <c r="S393" s="211"/>
      <c r="T393" s="212"/>
      <c r="AT393" s="213" t="s">
        <v>193</v>
      </c>
      <c r="AU393" s="213" t="s">
        <v>90</v>
      </c>
      <c r="AV393" s="14" t="s">
        <v>90</v>
      </c>
      <c r="AW393" s="14" t="s">
        <v>41</v>
      </c>
      <c r="AX393" s="14" t="s">
        <v>88</v>
      </c>
      <c r="AY393" s="213" t="s">
        <v>182</v>
      </c>
    </row>
    <row r="394" spans="1:65" s="2" customFormat="1" ht="62.65" customHeight="1">
      <c r="A394" s="35"/>
      <c r="B394" s="36"/>
      <c r="C394" s="179" t="s">
        <v>574</v>
      </c>
      <c r="D394" s="179" t="s">
        <v>187</v>
      </c>
      <c r="E394" s="180" t="s">
        <v>599</v>
      </c>
      <c r="F394" s="181" t="s">
        <v>600</v>
      </c>
      <c r="G394" s="182" t="s">
        <v>481</v>
      </c>
      <c r="H394" s="183">
        <v>4.5</v>
      </c>
      <c r="I394" s="184"/>
      <c r="J394" s="185">
        <f>ROUND(I394*H394,2)</f>
        <v>0</v>
      </c>
      <c r="K394" s="181" t="s">
        <v>191</v>
      </c>
      <c r="L394" s="40"/>
      <c r="M394" s="186" t="s">
        <v>43</v>
      </c>
      <c r="N394" s="187" t="s">
        <v>51</v>
      </c>
      <c r="O394" s="65"/>
      <c r="P394" s="188">
        <f>O394*H394</f>
        <v>0</v>
      </c>
      <c r="Q394" s="188">
        <v>0</v>
      </c>
      <c r="R394" s="188">
        <f>Q394*H394</f>
        <v>0</v>
      </c>
      <c r="S394" s="188">
        <v>0</v>
      </c>
      <c r="T394" s="189">
        <f>S394*H394</f>
        <v>0</v>
      </c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R394" s="190" t="s">
        <v>88</v>
      </c>
      <c r="AT394" s="190" t="s">
        <v>187</v>
      </c>
      <c r="AU394" s="190" t="s">
        <v>90</v>
      </c>
      <c r="AY394" s="17" t="s">
        <v>182</v>
      </c>
      <c r="BE394" s="191">
        <f>IF(N394="základní",J394,0)</f>
        <v>0</v>
      </c>
      <c r="BF394" s="191">
        <f>IF(N394="snížená",J394,0)</f>
        <v>0</v>
      </c>
      <c r="BG394" s="191">
        <f>IF(N394="zákl. přenesená",J394,0)</f>
        <v>0</v>
      </c>
      <c r="BH394" s="191">
        <f>IF(N394="sníž. přenesená",J394,0)</f>
        <v>0</v>
      </c>
      <c r="BI394" s="191">
        <f>IF(N394="nulová",J394,0)</f>
        <v>0</v>
      </c>
      <c r="BJ394" s="17" t="s">
        <v>88</v>
      </c>
      <c r="BK394" s="191">
        <f>ROUND(I394*H394,2)</f>
        <v>0</v>
      </c>
      <c r="BL394" s="17" t="s">
        <v>88</v>
      </c>
      <c r="BM394" s="190" t="s">
        <v>601</v>
      </c>
    </row>
    <row r="395" spans="1:65" s="13" customFormat="1" ht="11.25">
      <c r="B395" s="192"/>
      <c r="C395" s="193"/>
      <c r="D395" s="194" t="s">
        <v>193</v>
      </c>
      <c r="E395" s="195" t="s">
        <v>43</v>
      </c>
      <c r="F395" s="196" t="s">
        <v>591</v>
      </c>
      <c r="G395" s="193"/>
      <c r="H395" s="195" t="s">
        <v>43</v>
      </c>
      <c r="I395" s="197"/>
      <c r="J395" s="193"/>
      <c r="K395" s="193"/>
      <c r="L395" s="198"/>
      <c r="M395" s="199"/>
      <c r="N395" s="200"/>
      <c r="O395" s="200"/>
      <c r="P395" s="200"/>
      <c r="Q395" s="200"/>
      <c r="R395" s="200"/>
      <c r="S395" s="200"/>
      <c r="T395" s="201"/>
      <c r="AT395" s="202" t="s">
        <v>193</v>
      </c>
      <c r="AU395" s="202" t="s">
        <v>90</v>
      </c>
      <c r="AV395" s="13" t="s">
        <v>88</v>
      </c>
      <c r="AW395" s="13" t="s">
        <v>41</v>
      </c>
      <c r="AX395" s="13" t="s">
        <v>80</v>
      </c>
      <c r="AY395" s="202" t="s">
        <v>182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602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4" customFormat="1" ht="11.25">
      <c r="B397" s="203"/>
      <c r="C397" s="204"/>
      <c r="D397" s="194" t="s">
        <v>193</v>
      </c>
      <c r="E397" s="205" t="s">
        <v>43</v>
      </c>
      <c r="F397" s="206" t="s">
        <v>2903</v>
      </c>
      <c r="G397" s="204"/>
      <c r="H397" s="207">
        <v>4.5</v>
      </c>
      <c r="I397" s="208"/>
      <c r="J397" s="204"/>
      <c r="K397" s="204"/>
      <c r="L397" s="209"/>
      <c r="M397" s="210"/>
      <c r="N397" s="211"/>
      <c r="O397" s="211"/>
      <c r="P397" s="211"/>
      <c r="Q397" s="211"/>
      <c r="R397" s="211"/>
      <c r="S397" s="211"/>
      <c r="T397" s="212"/>
      <c r="AT397" s="213" t="s">
        <v>193</v>
      </c>
      <c r="AU397" s="213" t="s">
        <v>90</v>
      </c>
      <c r="AV397" s="14" t="s">
        <v>90</v>
      </c>
      <c r="AW397" s="14" t="s">
        <v>41</v>
      </c>
      <c r="AX397" s="14" t="s">
        <v>88</v>
      </c>
      <c r="AY397" s="213" t="s">
        <v>182</v>
      </c>
    </row>
    <row r="398" spans="1:65" s="2" customFormat="1" ht="14.45" customHeight="1">
      <c r="A398" s="35"/>
      <c r="B398" s="36"/>
      <c r="C398" s="214" t="s">
        <v>578</v>
      </c>
      <c r="D398" s="214" t="s">
        <v>179</v>
      </c>
      <c r="E398" s="215" t="s">
        <v>605</v>
      </c>
      <c r="F398" s="216" t="s">
        <v>606</v>
      </c>
      <c r="G398" s="217" t="s">
        <v>481</v>
      </c>
      <c r="H398" s="218">
        <v>4.5</v>
      </c>
      <c r="I398" s="219"/>
      <c r="J398" s="220">
        <f>ROUND(I398*H398,2)</f>
        <v>0</v>
      </c>
      <c r="K398" s="216" t="s">
        <v>191</v>
      </c>
      <c r="L398" s="221"/>
      <c r="M398" s="222" t="s">
        <v>43</v>
      </c>
      <c r="N398" s="223" t="s">
        <v>51</v>
      </c>
      <c r="O398" s="65"/>
      <c r="P398" s="188">
        <f>O398*H398</f>
        <v>0</v>
      </c>
      <c r="Q398" s="188">
        <v>6.9999999999999994E-5</v>
      </c>
      <c r="R398" s="188">
        <f>Q398*H398</f>
        <v>3.1499999999999996E-4</v>
      </c>
      <c r="S398" s="188">
        <v>0</v>
      </c>
      <c r="T398" s="189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90" t="s">
        <v>90</v>
      </c>
      <c r="AT398" s="190" t="s">
        <v>179</v>
      </c>
      <c r="AU398" s="190" t="s">
        <v>90</v>
      </c>
      <c r="AY398" s="17" t="s">
        <v>182</v>
      </c>
      <c r="BE398" s="191">
        <f>IF(N398="základní",J398,0)</f>
        <v>0</v>
      </c>
      <c r="BF398" s="191">
        <f>IF(N398="snížená",J398,0)</f>
        <v>0</v>
      </c>
      <c r="BG398" s="191">
        <f>IF(N398="zákl. přenesená",J398,0)</f>
        <v>0</v>
      </c>
      <c r="BH398" s="191">
        <f>IF(N398="sníž. přenesená",J398,0)</f>
        <v>0</v>
      </c>
      <c r="BI398" s="191">
        <f>IF(N398="nulová",J398,0)</f>
        <v>0</v>
      </c>
      <c r="BJ398" s="17" t="s">
        <v>88</v>
      </c>
      <c r="BK398" s="191">
        <f>ROUND(I398*H398,2)</f>
        <v>0</v>
      </c>
      <c r="BL398" s="17" t="s">
        <v>88</v>
      </c>
      <c r="BM398" s="190" t="s">
        <v>607</v>
      </c>
    </row>
    <row r="399" spans="1:65" s="13" customFormat="1" ht="11.25">
      <c r="B399" s="192"/>
      <c r="C399" s="193"/>
      <c r="D399" s="194" t="s">
        <v>193</v>
      </c>
      <c r="E399" s="195" t="s">
        <v>43</v>
      </c>
      <c r="F399" s="196" t="s">
        <v>591</v>
      </c>
      <c r="G399" s="193"/>
      <c r="H399" s="195" t="s">
        <v>43</v>
      </c>
      <c r="I399" s="197"/>
      <c r="J399" s="193"/>
      <c r="K399" s="193"/>
      <c r="L399" s="198"/>
      <c r="M399" s="199"/>
      <c r="N399" s="200"/>
      <c r="O399" s="200"/>
      <c r="P399" s="200"/>
      <c r="Q399" s="200"/>
      <c r="R399" s="200"/>
      <c r="S399" s="200"/>
      <c r="T399" s="201"/>
      <c r="AT399" s="202" t="s">
        <v>193</v>
      </c>
      <c r="AU399" s="202" t="s">
        <v>90</v>
      </c>
      <c r="AV399" s="13" t="s">
        <v>88</v>
      </c>
      <c r="AW399" s="13" t="s">
        <v>41</v>
      </c>
      <c r="AX399" s="13" t="s">
        <v>80</v>
      </c>
      <c r="AY399" s="202" t="s">
        <v>182</v>
      </c>
    </row>
    <row r="400" spans="1:65" s="13" customFormat="1" ht="11.25">
      <c r="B400" s="192"/>
      <c r="C400" s="193"/>
      <c r="D400" s="194" t="s">
        <v>193</v>
      </c>
      <c r="E400" s="195" t="s">
        <v>43</v>
      </c>
      <c r="F400" s="196" t="s">
        <v>602</v>
      </c>
      <c r="G400" s="193"/>
      <c r="H400" s="195" t="s">
        <v>43</v>
      </c>
      <c r="I400" s="197"/>
      <c r="J400" s="193"/>
      <c r="K400" s="193"/>
      <c r="L400" s="198"/>
      <c r="M400" s="199"/>
      <c r="N400" s="200"/>
      <c r="O400" s="200"/>
      <c r="P400" s="200"/>
      <c r="Q400" s="200"/>
      <c r="R400" s="200"/>
      <c r="S400" s="200"/>
      <c r="T400" s="201"/>
      <c r="AT400" s="202" t="s">
        <v>193</v>
      </c>
      <c r="AU400" s="202" t="s">
        <v>90</v>
      </c>
      <c r="AV400" s="13" t="s">
        <v>88</v>
      </c>
      <c r="AW400" s="13" t="s">
        <v>41</v>
      </c>
      <c r="AX400" s="13" t="s">
        <v>80</v>
      </c>
      <c r="AY400" s="202" t="s">
        <v>182</v>
      </c>
    </row>
    <row r="401" spans="1:65" s="14" customFormat="1" ht="11.25">
      <c r="B401" s="203"/>
      <c r="C401" s="204"/>
      <c r="D401" s="194" t="s">
        <v>193</v>
      </c>
      <c r="E401" s="205" t="s">
        <v>43</v>
      </c>
      <c r="F401" s="206" t="s">
        <v>2903</v>
      </c>
      <c r="G401" s="204"/>
      <c r="H401" s="207">
        <v>4.5</v>
      </c>
      <c r="I401" s="208"/>
      <c r="J401" s="204"/>
      <c r="K401" s="204"/>
      <c r="L401" s="209"/>
      <c r="M401" s="210"/>
      <c r="N401" s="211"/>
      <c r="O401" s="211"/>
      <c r="P401" s="211"/>
      <c r="Q401" s="211"/>
      <c r="R401" s="211"/>
      <c r="S401" s="211"/>
      <c r="T401" s="212"/>
      <c r="AT401" s="213" t="s">
        <v>193</v>
      </c>
      <c r="AU401" s="213" t="s">
        <v>90</v>
      </c>
      <c r="AV401" s="14" t="s">
        <v>90</v>
      </c>
      <c r="AW401" s="14" t="s">
        <v>41</v>
      </c>
      <c r="AX401" s="14" t="s">
        <v>88</v>
      </c>
      <c r="AY401" s="213" t="s">
        <v>182</v>
      </c>
    </row>
    <row r="402" spans="1:65" s="2" customFormat="1" ht="49.15" customHeight="1">
      <c r="A402" s="35"/>
      <c r="B402" s="36"/>
      <c r="C402" s="179" t="s">
        <v>583</v>
      </c>
      <c r="D402" s="179" t="s">
        <v>187</v>
      </c>
      <c r="E402" s="180" t="s">
        <v>1602</v>
      </c>
      <c r="F402" s="181" t="s">
        <v>1603</v>
      </c>
      <c r="G402" s="182" t="s">
        <v>481</v>
      </c>
      <c r="H402" s="183">
        <v>80</v>
      </c>
      <c r="I402" s="184"/>
      <c r="J402" s="185">
        <f>ROUND(I402*H402,2)</f>
        <v>0</v>
      </c>
      <c r="K402" s="181" t="s">
        <v>191</v>
      </c>
      <c r="L402" s="40"/>
      <c r="M402" s="186" t="s">
        <v>43</v>
      </c>
      <c r="N402" s="187" t="s">
        <v>51</v>
      </c>
      <c r="O402" s="65"/>
      <c r="P402" s="188">
        <f>O402*H402</f>
        <v>0</v>
      </c>
      <c r="Q402" s="188">
        <v>0</v>
      </c>
      <c r="R402" s="188">
        <f>Q402*H402</f>
        <v>0</v>
      </c>
      <c r="S402" s="188">
        <v>0</v>
      </c>
      <c r="T402" s="189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90" t="s">
        <v>88</v>
      </c>
      <c r="AT402" s="190" t="s">
        <v>187</v>
      </c>
      <c r="AU402" s="190" t="s">
        <v>90</v>
      </c>
      <c r="AY402" s="17" t="s">
        <v>182</v>
      </c>
      <c r="BE402" s="191">
        <f>IF(N402="základní",J402,0)</f>
        <v>0</v>
      </c>
      <c r="BF402" s="191">
        <f>IF(N402="snížená",J402,0)</f>
        <v>0</v>
      </c>
      <c r="BG402" s="191">
        <f>IF(N402="zákl. přenesená",J402,0)</f>
        <v>0</v>
      </c>
      <c r="BH402" s="191">
        <f>IF(N402="sníž. přenesená",J402,0)</f>
        <v>0</v>
      </c>
      <c r="BI402" s="191">
        <f>IF(N402="nulová",J402,0)</f>
        <v>0</v>
      </c>
      <c r="BJ402" s="17" t="s">
        <v>88</v>
      </c>
      <c r="BK402" s="191">
        <f>ROUND(I402*H402,2)</f>
        <v>0</v>
      </c>
      <c r="BL402" s="17" t="s">
        <v>88</v>
      </c>
      <c r="BM402" s="190" t="s">
        <v>1604</v>
      </c>
    </row>
    <row r="403" spans="1:65" s="13" customFormat="1" ht="11.25">
      <c r="B403" s="192"/>
      <c r="C403" s="193"/>
      <c r="D403" s="194" t="s">
        <v>193</v>
      </c>
      <c r="E403" s="195" t="s">
        <v>43</v>
      </c>
      <c r="F403" s="196" t="s">
        <v>362</v>
      </c>
      <c r="G403" s="193"/>
      <c r="H403" s="195" t="s">
        <v>43</v>
      </c>
      <c r="I403" s="197"/>
      <c r="J403" s="193"/>
      <c r="K403" s="193"/>
      <c r="L403" s="198"/>
      <c r="M403" s="199"/>
      <c r="N403" s="200"/>
      <c r="O403" s="200"/>
      <c r="P403" s="200"/>
      <c r="Q403" s="200"/>
      <c r="R403" s="200"/>
      <c r="S403" s="200"/>
      <c r="T403" s="201"/>
      <c r="AT403" s="202" t="s">
        <v>193</v>
      </c>
      <c r="AU403" s="202" t="s">
        <v>90</v>
      </c>
      <c r="AV403" s="13" t="s">
        <v>88</v>
      </c>
      <c r="AW403" s="13" t="s">
        <v>41</v>
      </c>
      <c r="AX403" s="13" t="s">
        <v>80</v>
      </c>
      <c r="AY403" s="202" t="s">
        <v>182</v>
      </c>
    </row>
    <row r="404" spans="1:65" s="13" customFormat="1" ht="11.25">
      <c r="B404" s="192"/>
      <c r="C404" s="193"/>
      <c r="D404" s="194" t="s">
        <v>193</v>
      </c>
      <c r="E404" s="195" t="s">
        <v>43</v>
      </c>
      <c r="F404" s="196" t="s">
        <v>1605</v>
      </c>
      <c r="G404" s="193"/>
      <c r="H404" s="195" t="s">
        <v>43</v>
      </c>
      <c r="I404" s="197"/>
      <c r="J404" s="193"/>
      <c r="K404" s="193"/>
      <c r="L404" s="198"/>
      <c r="M404" s="199"/>
      <c r="N404" s="200"/>
      <c r="O404" s="200"/>
      <c r="P404" s="200"/>
      <c r="Q404" s="200"/>
      <c r="R404" s="200"/>
      <c r="S404" s="200"/>
      <c r="T404" s="201"/>
      <c r="AT404" s="202" t="s">
        <v>193</v>
      </c>
      <c r="AU404" s="202" t="s">
        <v>90</v>
      </c>
      <c r="AV404" s="13" t="s">
        <v>88</v>
      </c>
      <c r="AW404" s="13" t="s">
        <v>41</v>
      </c>
      <c r="AX404" s="13" t="s">
        <v>80</v>
      </c>
      <c r="AY404" s="202" t="s">
        <v>182</v>
      </c>
    </row>
    <row r="405" spans="1:65" s="14" customFormat="1" ht="11.25">
      <c r="B405" s="203"/>
      <c r="C405" s="204"/>
      <c r="D405" s="194" t="s">
        <v>193</v>
      </c>
      <c r="E405" s="205" t="s">
        <v>43</v>
      </c>
      <c r="F405" s="206" t="s">
        <v>2904</v>
      </c>
      <c r="G405" s="204"/>
      <c r="H405" s="207">
        <v>80</v>
      </c>
      <c r="I405" s="208"/>
      <c r="J405" s="204"/>
      <c r="K405" s="204"/>
      <c r="L405" s="209"/>
      <c r="M405" s="210"/>
      <c r="N405" s="211"/>
      <c r="O405" s="211"/>
      <c r="P405" s="211"/>
      <c r="Q405" s="211"/>
      <c r="R405" s="211"/>
      <c r="S405" s="211"/>
      <c r="T405" s="212"/>
      <c r="AT405" s="213" t="s">
        <v>193</v>
      </c>
      <c r="AU405" s="213" t="s">
        <v>90</v>
      </c>
      <c r="AV405" s="14" t="s">
        <v>90</v>
      </c>
      <c r="AW405" s="14" t="s">
        <v>41</v>
      </c>
      <c r="AX405" s="14" t="s">
        <v>88</v>
      </c>
      <c r="AY405" s="213" t="s">
        <v>182</v>
      </c>
    </row>
    <row r="406" spans="1:65" s="2" customFormat="1" ht="14.45" customHeight="1">
      <c r="A406" s="35"/>
      <c r="B406" s="36"/>
      <c r="C406" s="214" t="s">
        <v>587</v>
      </c>
      <c r="D406" s="214" t="s">
        <v>179</v>
      </c>
      <c r="E406" s="215" t="s">
        <v>1607</v>
      </c>
      <c r="F406" s="216" t="s">
        <v>1608</v>
      </c>
      <c r="G406" s="217" t="s">
        <v>481</v>
      </c>
      <c r="H406" s="218">
        <v>84</v>
      </c>
      <c r="I406" s="219"/>
      <c r="J406" s="220">
        <f>ROUND(I406*H406,2)</f>
        <v>0</v>
      </c>
      <c r="K406" s="216" t="s">
        <v>476</v>
      </c>
      <c r="L406" s="221"/>
      <c r="M406" s="222" t="s">
        <v>43</v>
      </c>
      <c r="N406" s="223" t="s">
        <v>51</v>
      </c>
      <c r="O406" s="65"/>
      <c r="P406" s="188">
        <f>O406*H406</f>
        <v>0</v>
      </c>
      <c r="Q406" s="188">
        <v>0</v>
      </c>
      <c r="R406" s="188">
        <f>Q406*H406</f>
        <v>0</v>
      </c>
      <c r="S406" s="188">
        <v>0</v>
      </c>
      <c r="T406" s="189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90" t="s">
        <v>90</v>
      </c>
      <c r="AT406" s="190" t="s">
        <v>179</v>
      </c>
      <c r="AU406" s="190" t="s">
        <v>90</v>
      </c>
      <c r="AY406" s="17" t="s">
        <v>182</v>
      </c>
      <c r="BE406" s="191">
        <f>IF(N406="základní",J406,0)</f>
        <v>0</v>
      </c>
      <c r="BF406" s="191">
        <f>IF(N406="snížená",J406,0)</f>
        <v>0</v>
      </c>
      <c r="BG406" s="191">
        <f>IF(N406="zákl. přenesená",J406,0)</f>
        <v>0</v>
      </c>
      <c r="BH406" s="191">
        <f>IF(N406="sníž. přenesená",J406,0)</f>
        <v>0</v>
      </c>
      <c r="BI406" s="191">
        <f>IF(N406="nulová",J406,0)</f>
        <v>0</v>
      </c>
      <c r="BJ406" s="17" t="s">
        <v>88</v>
      </c>
      <c r="BK406" s="191">
        <f>ROUND(I406*H406,2)</f>
        <v>0</v>
      </c>
      <c r="BL406" s="17" t="s">
        <v>88</v>
      </c>
      <c r="BM406" s="190" t="s">
        <v>1609</v>
      </c>
    </row>
    <row r="407" spans="1:65" s="13" customFormat="1" ht="11.25">
      <c r="B407" s="192"/>
      <c r="C407" s="193"/>
      <c r="D407" s="194" t="s">
        <v>193</v>
      </c>
      <c r="E407" s="195" t="s">
        <v>43</v>
      </c>
      <c r="F407" s="196" t="s">
        <v>362</v>
      </c>
      <c r="G407" s="193"/>
      <c r="H407" s="195" t="s">
        <v>43</v>
      </c>
      <c r="I407" s="197"/>
      <c r="J407" s="193"/>
      <c r="K407" s="193"/>
      <c r="L407" s="198"/>
      <c r="M407" s="199"/>
      <c r="N407" s="200"/>
      <c r="O407" s="200"/>
      <c r="P407" s="200"/>
      <c r="Q407" s="200"/>
      <c r="R407" s="200"/>
      <c r="S407" s="200"/>
      <c r="T407" s="201"/>
      <c r="AT407" s="202" t="s">
        <v>193</v>
      </c>
      <c r="AU407" s="202" t="s">
        <v>90</v>
      </c>
      <c r="AV407" s="13" t="s">
        <v>88</v>
      </c>
      <c r="AW407" s="13" t="s">
        <v>41</v>
      </c>
      <c r="AX407" s="13" t="s">
        <v>80</v>
      </c>
      <c r="AY407" s="202" t="s">
        <v>182</v>
      </c>
    </row>
    <row r="408" spans="1:65" s="13" customFormat="1" ht="11.25">
      <c r="B408" s="192"/>
      <c r="C408" s="193"/>
      <c r="D408" s="194" t="s">
        <v>193</v>
      </c>
      <c r="E408" s="195" t="s">
        <v>43</v>
      </c>
      <c r="F408" s="196" t="s">
        <v>1610</v>
      </c>
      <c r="G408" s="193"/>
      <c r="H408" s="195" t="s">
        <v>43</v>
      </c>
      <c r="I408" s="197"/>
      <c r="J408" s="193"/>
      <c r="K408" s="193"/>
      <c r="L408" s="198"/>
      <c r="M408" s="199"/>
      <c r="N408" s="200"/>
      <c r="O408" s="200"/>
      <c r="P408" s="200"/>
      <c r="Q408" s="200"/>
      <c r="R408" s="200"/>
      <c r="S408" s="200"/>
      <c r="T408" s="201"/>
      <c r="AT408" s="202" t="s">
        <v>193</v>
      </c>
      <c r="AU408" s="202" t="s">
        <v>90</v>
      </c>
      <c r="AV408" s="13" t="s">
        <v>88</v>
      </c>
      <c r="AW408" s="13" t="s">
        <v>41</v>
      </c>
      <c r="AX408" s="13" t="s">
        <v>80</v>
      </c>
      <c r="AY408" s="202" t="s">
        <v>182</v>
      </c>
    </row>
    <row r="409" spans="1:65" s="14" customFormat="1" ht="11.25">
      <c r="B409" s="203"/>
      <c r="C409" s="204"/>
      <c r="D409" s="194" t="s">
        <v>193</v>
      </c>
      <c r="E409" s="205" t="s">
        <v>43</v>
      </c>
      <c r="F409" s="206" t="s">
        <v>2905</v>
      </c>
      <c r="G409" s="204"/>
      <c r="H409" s="207">
        <v>84</v>
      </c>
      <c r="I409" s="208"/>
      <c r="J409" s="204"/>
      <c r="K409" s="204"/>
      <c r="L409" s="209"/>
      <c r="M409" s="210"/>
      <c r="N409" s="211"/>
      <c r="O409" s="211"/>
      <c r="P409" s="211"/>
      <c r="Q409" s="211"/>
      <c r="R409" s="211"/>
      <c r="S409" s="211"/>
      <c r="T409" s="212"/>
      <c r="AT409" s="213" t="s">
        <v>193</v>
      </c>
      <c r="AU409" s="213" t="s">
        <v>90</v>
      </c>
      <c r="AV409" s="14" t="s">
        <v>90</v>
      </c>
      <c r="AW409" s="14" t="s">
        <v>41</v>
      </c>
      <c r="AX409" s="14" t="s">
        <v>88</v>
      </c>
      <c r="AY409" s="213" t="s">
        <v>182</v>
      </c>
    </row>
    <row r="410" spans="1:65" s="2" customFormat="1" ht="37.9" customHeight="1">
      <c r="A410" s="35"/>
      <c r="B410" s="36"/>
      <c r="C410" s="179" t="s">
        <v>593</v>
      </c>
      <c r="D410" s="179" t="s">
        <v>187</v>
      </c>
      <c r="E410" s="180" t="s">
        <v>609</v>
      </c>
      <c r="F410" s="181" t="s">
        <v>610</v>
      </c>
      <c r="G410" s="182" t="s">
        <v>481</v>
      </c>
      <c r="H410" s="183">
        <v>320</v>
      </c>
      <c r="I410" s="184"/>
      <c r="J410" s="185">
        <f>ROUND(I410*H410,2)</f>
        <v>0</v>
      </c>
      <c r="K410" s="181" t="s">
        <v>191</v>
      </c>
      <c r="L410" s="40"/>
      <c r="M410" s="186" t="s">
        <v>43</v>
      </c>
      <c r="N410" s="187" t="s">
        <v>51</v>
      </c>
      <c r="O410" s="65"/>
      <c r="P410" s="188">
        <f>O410*H410</f>
        <v>0</v>
      </c>
      <c r="Q410" s="188">
        <v>0</v>
      </c>
      <c r="R410" s="188">
        <f>Q410*H410</f>
        <v>0</v>
      </c>
      <c r="S410" s="188">
        <v>0</v>
      </c>
      <c r="T410" s="189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90" t="s">
        <v>88</v>
      </c>
      <c r="AT410" s="190" t="s">
        <v>187</v>
      </c>
      <c r="AU410" s="190" t="s">
        <v>90</v>
      </c>
      <c r="AY410" s="17" t="s">
        <v>182</v>
      </c>
      <c r="BE410" s="191">
        <f>IF(N410="základní",J410,0)</f>
        <v>0</v>
      </c>
      <c r="BF410" s="191">
        <f>IF(N410="snížená",J410,0)</f>
        <v>0</v>
      </c>
      <c r="BG410" s="191">
        <f>IF(N410="zákl. přenesená",J410,0)</f>
        <v>0</v>
      </c>
      <c r="BH410" s="191">
        <f>IF(N410="sníž. přenesená",J410,0)</f>
        <v>0</v>
      </c>
      <c r="BI410" s="191">
        <f>IF(N410="nulová",J410,0)</f>
        <v>0</v>
      </c>
      <c r="BJ410" s="17" t="s">
        <v>88</v>
      </c>
      <c r="BK410" s="191">
        <f>ROUND(I410*H410,2)</f>
        <v>0</v>
      </c>
      <c r="BL410" s="17" t="s">
        <v>88</v>
      </c>
      <c r="BM410" s="190" t="s">
        <v>1612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554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1614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4" customFormat="1" ht="11.25">
      <c r="B413" s="203"/>
      <c r="C413" s="204"/>
      <c r="D413" s="194" t="s">
        <v>193</v>
      </c>
      <c r="E413" s="205" t="s">
        <v>43</v>
      </c>
      <c r="F413" s="206" t="s">
        <v>2906</v>
      </c>
      <c r="G413" s="204"/>
      <c r="H413" s="207">
        <v>305</v>
      </c>
      <c r="I413" s="208"/>
      <c r="J413" s="204"/>
      <c r="K413" s="204"/>
      <c r="L413" s="209"/>
      <c r="M413" s="210"/>
      <c r="N413" s="211"/>
      <c r="O413" s="211"/>
      <c r="P413" s="211"/>
      <c r="Q413" s="211"/>
      <c r="R413" s="211"/>
      <c r="S413" s="211"/>
      <c r="T413" s="212"/>
      <c r="AT413" s="213" t="s">
        <v>193</v>
      </c>
      <c r="AU413" s="213" t="s">
        <v>90</v>
      </c>
      <c r="AV413" s="14" t="s">
        <v>90</v>
      </c>
      <c r="AW413" s="14" t="s">
        <v>41</v>
      </c>
      <c r="AX413" s="14" t="s">
        <v>80</v>
      </c>
      <c r="AY413" s="213" t="s">
        <v>182</v>
      </c>
    </row>
    <row r="414" spans="1:65" s="13" customFormat="1" ht="11.25">
      <c r="B414" s="192"/>
      <c r="C414" s="193"/>
      <c r="D414" s="194" t="s">
        <v>193</v>
      </c>
      <c r="E414" s="195" t="s">
        <v>43</v>
      </c>
      <c r="F414" s="196" t="s">
        <v>612</v>
      </c>
      <c r="G414" s="193"/>
      <c r="H414" s="195" t="s">
        <v>43</v>
      </c>
      <c r="I414" s="197"/>
      <c r="J414" s="193"/>
      <c r="K414" s="193"/>
      <c r="L414" s="198"/>
      <c r="M414" s="199"/>
      <c r="N414" s="200"/>
      <c r="O414" s="200"/>
      <c r="P414" s="200"/>
      <c r="Q414" s="200"/>
      <c r="R414" s="200"/>
      <c r="S414" s="200"/>
      <c r="T414" s="201"/>
      <c r="AT414" s="202" t="s">
        <v>193</v>
      </c>
      <c r="AU414" s="202" t="s">
        <v>90</v>
      </c>
      <c r="AV414" s="13" t="s">
        <v>88</v>
      </c>
      <c r="AW414" s="13" t="s">
        <v>41</v>
      </c>
      <c r="AX414" s="13" t="s">
        <v>80</v>
      </c>
      <c r="AY414" s="202" t="s">
        <v>182</v>
      </c>
    </row>
    <row r="415" spans="1:65" s="14" customFormat="1" ht="11.25">
      <c r="B415" s="203"/>
      <c r="C415" s="204"/>
      <c r="D415" s="194" t="s">
        <v>193</v>
      </c>
      <c r="E415" s="205" t="s">
        <v>43</v>
      </c>
      <c r="F415" s="206" t="s">
        <v>8</v>
      </c>
      <c r="G415" s="204"/>
      <c r="H415" s="207">
        <v>15</v>
      </c>
      <c r="I415" s="208"/>
      <c r="J415" s="204"/>
      <c r="K415" s="204"/>
      <c r="L415" s="209"/>
      <c r="M415" s="210"/>
      <c r="N415" s="211"/>
      <c r="O415" s="211"/>
      <c r="P415" s="211"/>
      <c r="Q415" s="211"/>
      <c r="R415" s="211"/>
      <c r="S415" s="211"/>
      <c r="T415" s="212"/>
      <c r="AT415" s="213" t="s">
        <v>193</v>
      </c>
      <c r="AU415" s="213" t="s">
        <v>90</v>
      </c>
      <c r="AV415" s="14" t="s">
        <v>90</v>
      </c>
      <c r="AW415" s="14" t="s">
        <v>41</v>
      </c>
      <c r="AX415" s="14" t="s">
        <v>80</v>
      </c>
      <c r="AY415" s="213" t="s">
        <v>182</v>
      </c>
    </row>
    <row r="416" spans="1:65" s="15" customFormat="1" ht="11.25">
      <c r="B416" s="227"/>
      <c r="C416" s="228"/>
      <c r="D416" s="194" t="s">
        <v>193</v>
      </c>
      <c r="E416" s="229" t="s">
        <v>43</v>
      </c>
      <c r="F416" s="230" t="s">
        <v>436</v>
      </c>
      <c r="G416" s="228"/>
      <c r="H416" s="231">
        <v>320</v>
      </c>
      <c r="I416" s="232"/>
      <c r="J416" s="228"/>
      <c r="K416" s="228"/>
      <c r="L416" s="233"/>
      <c r="M416" s="234"/>
      <c r="N416" s="235"/>
      <c r="O416" s="235"/>
      <c r="P416" s="235"/>
      <c r="Q416" s="235"/>
      <c r="R416" s="235"/>
      <c r="S416" s="235"/>
      <c r="T416" s="236"/>
      <c r="AT416" s="237" t="s">
        <v>193</v>
      </c>
      <c r="AU416" s="237" t="s">
        <v>90</v>
      </c>
      <c r="AV416" s="15" t="s">
        <v>205</v>
      </c>
      <c r="AW416" s="15" t="s">
        <v>41</v>
      </c>
      <c r="AX416" s="15" t="s">
        <v>88</v>
      </c>
      <c r="AY416" s="237" t="s">
        <v>182</v>
      </c>
    </row>
    <row r="417" spans="1:65" s="2" customFormat="1" ht="14.45" customHeight="1">
      <c r="A417" s="35"/>
      <c r="B417" s="36"/>
      <c r="C417" s="214" t="s">
        <v>598</v>
      </c>
      <c r="D417" s="214" t="s">
        <v>179</v>
      </c>
      <c r="E417" s="215" t="s">
        <v>615</v>
      </c>
      <c r="F417" s="216" t="s">
        <v>616</v>
      </c>
      <c r="G417" s="217" t="s">
        <v>481</v>
      </c>
      <c r="H417" s="218">
        <v>336</v>
      </c>
      <c r="I417" s="219"/>
      <c r="J417" s="220">
        <f>ROUND(I417*H417,2)</f>
        <v>0</v>
      </c>
      <c r="K417" s="216" t="s">
        <v>191</v>
      </c>
      <c r="L417" s="221"/>
      <c r="M417" s="222" t="s">
        <v>43</v>
      </c>
      <c r="N417" s="223" t="s">
        <v>51</v>
      </c>
      <c r="O417" s="65"/>
      <c r="P417" s="188">
        <f>O417*H417</f>
        <v>0</v>
      </c>
      <c r="Q417" s="188">
        <v>1.7000000000000001E-4</v>
      </c>
      <c r="R417" s="188">
        <f>Q417*H417</f>
        <v>5.7120000000000004E-2</v>
      </c>
      <c r="S417" s="188">
        <v>0</v>
      </c>
      <c r="T417" s="189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90" t="s">
        <v>90</v>
      </c>
      <c r="AT417" s="190" t="s">
        <v>179</v>
      </c>
      <c r="AU417" s="190" t="s">
        <v>90</v>
      </c>
      <c r="AY417" s="17" t="s">
        <v>182</v>
      </c>
      <c r="BE417" s="191">
        <f>IF(N417="základní",J417,0)</f>
        <v>0</v>
      </c>
      <c r="BF417" s="191">
        <f>IF(N417="snížená",J417,0)</f>
        <v>0</v>
      </c>
      <c r="BG417" s="191">
        <f>IF(N417="zákl. přenesená",J417,0)</f>
        <v>0</v>
      </c>
      <c r="BH417" s="191">
        <f>IF(N417="sníž. přenesená",J417,0)</f>
        <v>0</v>
      </c>
      <c r="BI417" s="191">
        <f>IF(N417="nulová",J417,0)</f>
        <v>0</v>
      </c>
      <c r="BJ417" s="17" t="s">
        <v>88</v>
      </c>
      <c r="BK417" s="191">
        <f>ROUND(I417*H417,2)</f>
        <v>0</v>
      </c>
      <c r="BL417" s="17" t="s">
        <v>88</v>
      </c>
      <c r="BM417" s="190" t="s">
        <v>2530</v>
      </c>
    </row>
    <row r="418" spans="1:65" s="13" customFormat="1" ht="11.25">
      <c r="B418" s="192"/>
      <c r="C418" s="193"/>
      <c r="D418" s="194" t="s">
        <v>193</v>
      </c>
      <c r="E418" s="195" t="s">
        <v>43</v>
      </c>
      <c r="F418" s="196" t="s">
        <v>554</v>
      </c>
      <c r="G418" s="193"/>
      <c r="H418" s="195" t="s">
        <v>43</v>
      </c>
      <c r="I418" s="197"/>
      <c r="J418" s="193"/>
      <c r="K418" s="193"/>
      <c r="L418" s="198"/>
      <c r="M418" s="199"/>
      <c r="N418" s="200"/>
      <c r="O418" s="200"/>
      <c r="P418" s="200"/>
      <c r="Q418" s="200"/>
      <c r="R418" s="200"/>
      <c r="S418" s="200"/>
      <c r="T418" s="201"/>
      <c r="AT418" s="202" t="s">
        <v>193</v>
      </c>
      <c r="AU418" s="202" t="s">
        <v>90</v>
      </c>
      <c r="AV418" s="13" t="s">
        <v>88</v>
      </c>
      <c r="AW418" s="13" t="s">
        <v>41</v>
      </c>
      <c r="AX418" s="13" t="s">
        <v>80</v>
      </c>
      <c r="AY418" s="202" t="s">
        <v>182</v>
      </c>
    </row>
    <row r="419" spans="1:65" s="13" customFormat="1" ht="11.25">
      <c r="B419" s="192"/>
      <c r="C419" s="193"/>
      <c r="D419" s="194" t="s">
        <v>193</v>
      </c>
      <c r="E419" s="195" t="s">
        <v>43</v>
      </c>
      <c r="F419" s="196" t="s">
        <v>1617</v>
      </c>
      <c r="G419" s="193"/>
      <c r="H419" s="195" t="s">
        <v>43</v>
      </c>
      <c r="I419" s="197"/>
      <c r="J419" s="193"/>
      <c r="K419" s="193"/>
      <c r="L419" s="198"/>
      <c r="M419" s="199"/>
      <c r="N419" s="200"/>
      <c r="O419" s="200"/>
      <c r="P419" s="200"/>
      <c r="Q419" s="200"/>
      <c r="R419" s="200"/>
      <c r="S419" s="200"/>
      <c r="T419" s="201"/>
      <c r="AT419" s="202" t="s">
        <v>193</v>
      </c>
      <c r="AU419" s="202" t="s">
        <v>90</v>
      </c>
      <c r="AV419" s="13" t="s">
        <v>88</v>
      </c>
      <c r="AW419" s="13" t="s">
        <v>41</v>
      </c>
      <c r="AX419" s="13" t="s">
        <v>80</v>
      </c>
      <c r="AY419" s="202" t="s">
        <v>182</v>
      </c>
    </row>
    <row r="420" spans="1:65" s="14" customFormat="1" ht="11.25">
      <c r="B420" s="203"/>
      <c r="C420" s="204"/>
      <c r="D420" s="194" t="s">
        <v>193</v>
      </c>
      <c r="E420" s="205" t="s">
        <v>43</v>
      </c>
      <c r="F420" s="206" t="s">
        <v>2907</v>
      </c>
      <c r="G420" s="204"/>
      <c r="H420" s="207">
        <v>320.25</v>
      </c>
      <c r="I420" s="208"/>
      <c r="J420" s="204"/>
      <c r="K420" s="204"/>
      <c r="L420" s="209"/>
      <c r="M420" s="210"/>
      <c r="N420" s="211"/>
      <c r="O420" s="211"/>
      <c r="P420" s="211"/>
      <c r="Q420" s="211"/>
      <c r="R420" s="211"/>
      <c r="S420" s="211"/>
      <c r="T420" s="212"/>
      <c r="AT420" s="213" t="s">
        <v>193</v>
      </c>
      <c r="AU420" s="213" t="s">
        <v>90</v>
      </c>
      <c r="AV420" s="14" t="s">
        <v>90</v>
      </c>
      <c r="AW420" s="14" t="s">
        <v>41</v>
      </c>
      <c r="AX420" s="14" t="s">
        <v>80</v>
      </c>
      <c r="AY420" s="213" t="s">
        <v>182</v>
      </c>
    </row>
    <row r="421" spans="1:65" s="13" customFormat="1" ht="22.5">
      <c r="B421" s="192"/>
      <c r="C421" s="193"/>
      <c r="D421" s="194" t="s">
        <v>193</v>
      </c>
      <c r="E421" s="195" t="s">
        <v>43</v>
      </c>
      <c r="F421" s="196" t="s">
        <v>1619</v>
      </c>
      <c r="G421" s="193"/>
      <c r="H421" s="195" t="s">
        <v>43</v>
      </c>
      <c r="I421" s="197"/>
      <c r="J421" s="193"/>
      <c r="K421" s="193"/>
      <c r="L421" s="198"/>
      <c r="M421" s="199"/>
      <c r="N421" s="200"/>
      <c r="O421" s="200"/>
      <c r="P421" s="200"/>
      <c r="Q421" s="200"/>
      <c r="R421" s="200"/>
      <c r="S421" s="200"/>
      <c r="T421" s="201"/>
      <c r="AT421" s="202" t="s">
        <v>193</v>
      </c>
      <c r="AU421" s="202" t="s">
        <v>90</v>
      </c>
      <c r="AV421" s="13" t="s">
        <v>88</v>
      </c>
      <c r="AW421" s="13" t="s">
        <v>41</v>
      </c>
      <c r="AX421" s="13" t="s">
        <v>80</v>
      </c>
      <c r="AY421" s="202" t="s">
        <v>182</v>
      </c>
    </row>
    <row r="422" spans="1:65" s="14" customFormat="1" ht="11.25">
      <c r="B422" s="203"/>
      <c r="C422" s="204"/>
      <c r="D422" s="194" t="s">
        <v>193</v>
      </c>
      <c r="E422" s="205" t="s">
        <v>43</v>
      </c>
      <c r="F422" s="206" t="s">
        <v>2908</v>
      </c>
      <c r="G422" s="204"/>
      <c r="H422" s="207">
        <v>15.75</v>
      </c>
      <c r="I422" s="208"/>
      <c r="J422" s="204"/>
      <c r="K422" s="204"/>
      <c r="L422" s="209"/>
      <c r="M422" s="210"/>
      <c r="N422" s="211"/>
      <c r="O422" s="211"/>
      <c r="P422" s="211"/>
      <c r="Q422" s="211"/>
      <c r="R422" s="211"/>
      <c r="S422" s="211"/>
      <c r="T422" s="212"/>
      <c r="AT422" s="213" t="s">
        <v>193</v>
      </c>
      <c r="AU422" s="213" t="s">
        <v>90</v>
      </c>
      <c r="AV422" s="14" t="s">
        <v>90</v>
      </c>
      <c r="AW422" s="14" t="s">
        <v>41</v>
      </c>
      <c r="AX422" s="14" t="s">
        <v>80</v>
      </c>
      <c r="AY422" s="213" t="s">
        <v>182</v>
      </c>
    </row>
    <row r="423" spans="1:65" s="15" customFormat="1" ht="11.25">
      <c r="B423" s="227"/>
      <c r="C423" s="228"/>
      <c r="D423" s="194" t="s">
        <v>193</v>
      </c>
      <c r="E423" s="229" t="s">
        <v>43</v>
      </c>
      <c r="F423" s="230" t="s">
        <v>436</v>
      </c>
      <c r="G423" s="228"/>
      <c r="H423" s="231">
        <v>336</v>
      </c>
      <c r="I423" s="232"/>
      <c r="J423" s="228"/>
      <c r="K423" s="228"/>
      <c r="L423" s="233"/>
      <c r="M423" s="234"/>
      <c r="N423" s="235"/>
      <c r="O423" s="235"/>
      <c r="P423" s="235"/>
      <c r="Q423" s="235"/>
      <c r="R423" s="235"/>
      <c r="S423" s="235"/>
      <c r="T423" s="236"/>
      <c r="AT423" s="237" t="s">
        <v>193</v>
      </c>
      <c r="AU423" s="237" t="s">
        <v>90</v>
      </c>
      <c r="AV423" s="15" t="s">
        <v>205</v>
      </c>
      <c r="AW423" s="15" t="s">
        <v>41</v>
      </c>
      <c r="AX423" s="15" t="s">
        <v>88</v>
      </c>
      <c r="AY423" s="237" t="s">
        <v>182</v>
      </c>
    </row>
    <row r="424" spans="1:65" s="2" customFormat="1" ht="37.9" customHeight="1">
      <c r="A424" s="35"/>
      <c r="B424" s="36"/>
      <c r="C424" s="179" t="s">
        <v>604</v>
      </c>
      <c r="D424" s="179" t="s">
        <v>187</v>
      </c>
      <c r="E424" s="180" t="s">
        <v>631</v>
      </c>
      <c r="F424" s="181" t="s">
        <v>632</v>
      </c>
      <c r="G424" s="182" t="s">
        <v>481</v>
      </c>
      <c r="H424" s="183">
        <v>35</v>
      </c>
      <c r="I424" s="184"/>
      <c r="J424" s="185">
        <f>ROUND(I424*H424,2)</f>
        <v>0</v>
      </c>
      <c r="K424" s="181" t="s">
        <v>191</v>
      </c>
      <c r="L424" s="40"/>
      <c r="M424" s="186" t="s">
        <v>43</v>
      </c>
      <c r="N424" s="187" t="s">
        <v>51</v>
      </c>
      <c r="O424" s="65"/>
      <c r="P424" s="188">
        <f>O424*H424</f>
        <v>0</v>
      </c>
      <c r="Q424" s="188">
        <v>0</v>
      </c>
      <c r="R424" s="188">
        <f>Q424*H424</f>
        <v>0</v>
      </c>
      <c r="S424" s="188">
        <v>0</v>
      </c>
      <c r="T424" s="189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90" t="s">
        <v>88</v>
      </c>
      <c r="AT424" s="190" t="s">
        <v>187</v>
      </c>
      <c r="AU424" s="190" t="s">
        <v>90</v>
      </c>
      <c r="AY424" s="17" t="s">
        <v>182</v>
      </c>
      <c r="BE424" s="191">
        <f>IF(N424="základní",J424,0)</f>
        <v>0</v>
      </c>
      <c r="BF424" s="191">
        <f>IF(N424="snížená",J424,0)</f>
        <v>0</v>
      </c>
      <c r="BG424" s="191">
        <f>IF(N424="zákl. přenesená",J424,0)</f>
        <v>0</v>
      </c>
      <c r="BH424" s="191">
        <f>IF(N424="sníž. přenesená",J424,0)</f>
        <v>0</v>
      </c>
      <c r="BI424" s="191">
        <f>IF(N424="nulová",J424,0)</f>
        <v>0</v>
      </c>
      <c r="BJ424" s="17" t="s">
        <v>88</v>
      </c>
      <c r="BK424" s="191">
        <f>ROUND(I424*H424,2)</f>
        <v>0</v>
      </c>
      <c r="BL424" s="17" t="s">
        <v>88</v>
      </c>
      <c r="BM424" s="190" t="s">
        <v>1626</v>
      </c>
    </row>
    <row r="425" spans="1:65" s="13" customFormat="1" ht="11.25">
      <c r="B425" s="192"/>
      <c r="C425" s="193"/>
      <c r="D425" s="194" t="s">
        <v>193</v>
      </c>
      <c r="E425" s="195" t="s">
        <v>43</v>
      </c>
      <c r="F425" s="196" t="s">
        <v>532</v>
      </c>
      <c r="G425" s="193"/>
      <c r="H425" s="195" t="s">
        <v>43</v>
      </c>
      <c r="I425" s="197"/>
      <c r="J425" s="193"/>
      <c r="K425" s="193"/>
      <c r="L425" s="198"/>
      <c r="M425" s="199"/>
      <c r="N425" s="200"/>
      <c r="O425" s="200"/>
      <c r="P425" s="200"/>
      <c r="Q425" s="200"/>
      <c r="R425" s="200"/>
      <c r="S425" s="200"/>
      <c r="T425" s="201"/>
      <c r="AT425" s="202" t="s">
        <v>193</v>
      </c>
      <c r="AU425" s="202" t="s">
        <v>90</v>
      </c>
      <c r="AV425" s="13" t="s">
        <v>88</v>
      </c>
      <c r="AW425" s="13" t="s">
        <v>41</v>
      </c>
      <c r="AX425" s="13" t="s">
        <v>80</v>
      </c>
      <c r="AY425" s="202" t="s">
        <v>182</v>
      </c>
    </row>
    <row r="426" spans="1:65" s="13" customFormat="1" ht="11.25">
      <c r="B426" s="192"/>
      <c r="C426" s="193"/>
      <c r="D426" s="194" t="s">
        <v>193</v>
      </c>
      <c r="E426" s="195" t="s">
        <v>43</v>
      </c>
      <c r="F426" s="196" t="s">
        <v>362</v>
      </c>
      <c r="G426" s="193"/>
      <c r="H426" s="195" t="s">
        <v>43</v>
      </c>
      <c r="I426" s="197"/>
      <c r="J426" s="193"/>
      <c r="K426" s="193"/>
      <c r="L426" s="198"/>
      <c r="M426" s="199"/>
      <c r="N426" s="200"/>
      <c r="O426" s="200"/>
      <c r="P426" s="200"/>
      <c r="Q426" s="200"/>
      <c r="R426" s="200"/>
      <c r="S426" s="200"/>
      <c r="T426" s="201"/>
      <c r="AT426" s="202" t="s">
        <v>193</v>
      </c>
      <c r="AU426" s="202" t="s">
        <v>90</v>
      </c>
      <c r="AV426" s="13" t="s">
        <v>88</v>
      </c>
      <c r="AW426" s="13" t="s">
        <v>41</v>
      </c>
      <c r="AX426" s="13" t="s">
        <v>80</v>
      </c>
      <c r="AY426" s="202" t="s">
        <v>182</v>
      </c>
    </row>
    <row r="427" spans="1:65" s="14" customFormat="1" ht="11.25">
      <c r="B427" s="203"/>
      <c r="C427" s="204"/>
      <c r="D427" s="194" t="s">
        <v>193</v>
      </c>
      <c r="E427" s="205" t="s">
        <v>43</v>
      </c>
      <c r="F427" s="206" t="s">
        <v>510</v>
      </c>
      <c r="G427" s="204"/>
      <c r="H427" s="207">
        <v>35</v>
      </c>
      <c r="I427" s="208"/>
      <c r="J427" s="204"/>
      <c r="K427" s="204"/>
      <c r="L427" s="209"/>
      <c r="M427" s="210"/>
      <c r="N427" s="211"/>
      <c r="O427" s="211"/>
      <c r="P427" s="211"/>
      <c r="Q427" s="211"/>
      <c r="R427" s="211"/>
      <c r="S427" s="211"/>
      <c r="T427" s="212"/>
      <c r="AT427" s="213" t="s">
        <v>193</v>
      </c>
      <c r="AU427" s="213" t="s">
        <v>90</v>
      </c>
      <c r="AV427" s="14" t="s">
        <v>90</v>
      </c>
      <c r="AW427" s="14" t="s">
        <v>41</v>
      </c>
      <c r="AX427" s="14" t="s">
        <v>88</v>
      </c>
      <c r="AY427" s="213" t="s">
        <v>182</v>
      </c>
    </row>
    <row r="428" spans="1:65" s="2" customFormat="1" ht="37.9" customHeight="1">
      <c r="A428" s="35"/>
      <c r="B428" s="36"/>
      <c r="C428" s="179" t="s">
        <v>608</v>
      </c>
      <c r="D428" s="179" t="s">
        <v>187</v>
      </c>
      <c r="E428" s="180" t="s">
        <v>621</v>
      </c>
      <c r="F428" s="181" t="s">
        <v>622</v>
      </c>
      <c r="G428" s="182" t="s">
        <v>481</v>
      </c>
      <c r="H428" s="183">
        <v>80</v>
      </c>
      <c r="I428" s="184"/>
      <c r="J428" s="185">
        <f>ROUND(I428*H428,2)</f>
        <v>0</v>
      </c>
      <c r="K428" s="181" t="s">
        <v>191</v>
      </c>
      <c r="L428" s="40"/>
      <c r="M428" s="186" t="s">
        <v>43</v>
      </c>
      <c r="N428" s="187" t="s">
        <v>51</v>
      </c>
      <c r="O428" s="65"/>
      <c r="P428" s="188">
        <f>O428*H428</f>
        <v>0</v>
      </c>
      <c r="Q428" s="188">
        <v>0</v>
      </c>
      <c r="R428" s="188">
        <f>Q428*H428</f>
        <v>0</v>
      </c>
      <c r="S428" s="188">
        <v>0</v>
      </c>
      <c r="T428" s="189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90" t="s">
        <v>88</v>
      </c>
      <c r="AT428" s="190" t="s">
        <v>187</v>
      </c>
      <c r="AU428" s="190" t="s">
        <v>90</v>
      </c>
      <c r="AY428" s="17" t="s">
        <v>182</v>
      </c>
      <c r="BE428" s="191">
        <f>IF(N428="základní",J428,0)</f>
        <v>0</v>
      </c>
      <c r="BF428" s="191">
        <f>IF(N428="snížená",J428,0)</f>
        <v>0</v>
      </c>
      <c r="BG428" s="191">
        <f>IF(N428="zákl. přenesená",J428,0)</f>
        <v>0</v>
      </c>
      <c r="BH428" s="191">
        <f>IF(N428="sníž. přenesená",J428,0)</f>
        <v>0</v>
      </c>
      <c r="BI428" s="191">
        <f>IF(N428="nulová",J428,0)</f>
        <v>0</v>
      </c>
      <c r="BJ428" s="17" t="s">
        <v>88</v>
      </c>
      <c r="BK428" s="191">
        <f>ROUND(I428*H428,2)</f>
        <v>0</v>
      </c>
      <c r="BL428" s="17" t="s">
        <v>88</v>
      </c>
      <c r="BM428" s="190" t="s">
        <v>1627</v>
      </c>
    </row>
    <row r="429" spans="1:65" s="13" customFormat="1" ht="11.25">
      <c r="B429" s="192"/>
      <c r="C429" s="193"/>
      <c r="D429" s="194" t="s">
        <v>193</v>
      </c>
      <c r="E429" s="195" t="s">
        <v>43</v>
      </c>
      <c r="F429" s="196" t="s">
        <v>554</v>
      </c>
      <c r="G429" s="193"/>
      <c r="H429" s="195" t="s">
        <v>43</v>
      </c>
      <c r="I429" s="197"/>
      <c r="J429" s="193"/>
      <c r="K429" s="193"/>
      <c r="L429" s="198"/>
      <c r="M429" s="199"/>
      <c r="N429" s="200"/>
      <c r="O429" s="200"/>
      <c r="P429" s="200"/>
      <c r="Q429" s="200"/>
      <c r="R429" s="200"/>
      <c r="S429" s="200"/>
      <c r="T429" s="201"/>
      <c r="AT429" s="202" t="s">
        <v>193</v>
      </c>
      <c r="AU429" s="202" t="s">
        <v>90</v>
      </c>
      <c r="AV429" s="13" t="s">
        <v>88</v>
      </c>
      <c r="AW429" s="13" t="s">
        <v>41</v>
      </c>
      <c r="AX429" s="13" t="s">
        <v>80</v>
      </c>
      <c r="AY429" s="202" t="s">
        <v>182</v>
      </c>
    </row>
    <row r="430" spans="1:65" s="13" customFormat="1" ht="11.25">
      <c r="B430" s="192"/>
      <c r="C430" s="193"/>
      <c r="D430" s="194" t="s">
        <v>193</v>
      </c>
      <c r="E430" s="195" t="s">
        <v>43</v>
      </c>
      <c r="F430" s="196" t="s">
        <v>570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3" customFormat="1" ht="11.25">
      <c r="B431" s="192"/>
      <c r="C431" s="193"/>
      <c r="D431" s="194" t="s">
        <v>193</v>
      </c>
      <c r="E431" s="195" t="s">
        <v>43</v>
      </c>
      <c r="F431" s="196" t="s">
        <v>1628</v>
      </c>
      <c r="G431" s="193"/>
      <c r="H431" s="195" t="s">
        <v>43</v>
      </c>
      <c r="I431" s="197"/>
      <c r="J431" s="193"/>
      <c r="K431" s="193"/>
      <c r="L431" s="198"/>
      <c r="M431" s="199"/>
      <c r="N431" s="200"/>
      <c r="O431" s="200"/>
      <c r="P431" s="200"/>
      <c r="Q431" s="200"/>
      <c r="R431" s="200"/>
      <c r="S431" s="200"/>
      <c r="T431" s="201"/>
      <c r="AT431" s="202" t="s">
        <v>193</v>
      </c>
      <c r="AU431" s="202" t="s">
        <v>90</v>
      </c>
      <c r="AV431" s="13" t="s">
        <v>88</v>
      </c>
      <c r="AW431" s="13" t="s">
        <v>41</v>
      </c>
      <c r="AX431" s="13" t="s">
        <v>80</v>
      </c>
      <c r="AY431" s="202" t="s">
        <v>182</v>
      </c>
    </row>
    <row r="432" spans="1:65" s="14" customFormat="1" ht="11.25">
      <c r="B432" s="203"/>
      <c r="C432" s="204"/>
      <c r="D432" s="194" t="s">
        <v>193</v>
      </c>
      <c r="E432" s="205" t="s">
        <v>43</v>
      </c>
      <c r="F432" s="206" t="s">
        <v>2909</v>
      </c>
      <c r="G432" s="204"/>
      <c r="H432" s="207">
        <v>80</v>
      </c>
      <c r="I432" s="208"/>
      <c r="J432" s="204"/>
      <c r="K432" s="204"/>
      <c r="L432" s="209"/>
      <c r="M432" s="210"/>
      <c r="N432" s="211"/>
      <c r="O432" s="211"/>
      <c r="P432" s="211"/>
      <c r="Q432" s="211"/>
      <c r="R432" s="211"/>
      <c r="S432" s="211"/>
      <c r="T432" s="212"/>
      <c r="AT432" s="213" t="s">
        <v>193</v>
      </c>
      <c r="AU432" s="213" t="s">
        <v>90</v>
      </c>
      <c r="AV432" s="14" t="s">
        <v>90</v>
      </c>
      <c r="AW432" s="14" t="s">
        <v>41</v>
      </c>
      <c r="AX432" s="14" t="s">
        <v>88</v>
      </c>
      <c r="AY432" s="213" t="s">
        <v>182</v>
      </c>
    </row>
    <row r="433" spans="1:65" s="2" customFormat="1" ht="14.45" customHeight="1">
      <c r="A433" s="35"/>
      <c r="B433" s="36"/>
      <c r="C433" s="214" t="s">
        <v>614</v>
      </c>
      <c r="D433" s="214" t="s">
        <v>179</v>
      </c>
      <c r="E433" s="215" t="s">
        <v>625</v>
      </c>
      <c r="F433" s="216" t="s">
        <v>626</v>
      </c>
      <c r="G433" s="217" t="s">
        <v>481</v>
      </c>
      <c r="H433" s="218">
        <v>84</v>
      </c>
      <c r="I433" s="219"/>
      <c r="J433" s="220">
        <f>ROUND(I433*H433,2)</f>
        <v>0</v>
      </c>
      <c r="K433" s="216" t="s">
        <v>191</v>
      </c>
      <c r="L433" s="221"/>
      <c r="M433" s="222" t="s">
        <v>43</v>
      </c>
      <c r="N433" s="223" t="s">
        <v>51</v>
      </c>
      <c r="O433" s="65"/>
      <c r="P433" s="188">
        <f>O433*H433</f>
        <v>0</v>
      </c>
      <c r="Q433" s="188">
        <v>6.3000000000000003E-4</v>
      </c>
      <c r="R433" s="188">
        <f>Q433*H433</f>
        <v>5.2920000000000002E-2</v>
      </c>
      <c r="S433" s="188">
        <v>0</v>
      </c>
      <c r="T433" s="189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90" t="s">
        <v>90</v>
      </c>
      <c r="AT433" s="190" t="s">
        <v>179</v>
      </c>
      <c r="AU433" s="190" t="s">
        <v>90</v>
      </c>
      <c r="AY433" s="17" t="s">
        <v>182</v>
      </c>
      <c r="BE433" s="191">
        <f>IF(N433="základní",J433,0)</f>
        <v>0</v>
      </c>
      <c r="BF433" s="191">
        <f>IF(N433="snížená",J433,0)</f>
        <v>0</v>
      </c>
      <c r="BG433" s="191">
        <f>IF(N433="zákl. přenesená",J433,0)</f>
        <v>0</v>
      </c>
      <c r="BH433" s="191">
        <f>IF(N433="sníž. přenesená",J433,0)</f>
        <v>0</v>
      </c>
      <c r="BI433" s="191">
        <f>IF(N433="nulová",J433,0)</f>
        <v>0</v>
      </c>
      <c r="BJ433" s="17" t="s">
        <v>88</v>
      </c>
      <c r="BK433" s="191">
        <f>ROUND(I433*H433,2)</f>
        <v>0</v>
      </c>
      <c r="BL433" s="17" t="s">
        <v>88</v>
      </c>
      <c r="BM433" s="190" t="s">
        <v>1630</v>
      </c>
    </row>
    <row r="434" spans="1:65" s="13" customFormat="1" ht="11.25">
      <c r="B434" s="192"/>
      <c r="C434" s="193"/>
      <c r="D434" s="194" t="s">
        <v>193</v>
      </c>
      <c r="E434" s="195" t="s">
        <v>43</v>
      </c>
      <c r="F434" s="196" t="s">
        <v>554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3" customFormat="1" ht="11.25">
      <c r="B435" s="192"/>
      <c r="C435" s="193"/>
      <c r="D435" s="194" t="s">
        <v>193</v>
      </c>
      <c r="E435" s="195" t="s">
        <v>43</v>
      </c>
      <c r="F435" s="196" t="s">
        <v>1624</v>
      </c>
      <c r="G435" s="193"/>
      <c r="H435" s="195" t="s">
        <v>43</v>
      </c>
      <c r="I435" s="197"/>
      <c r="J435" s="193"/>
      <c r="K435" s="193"/>
      <c r="L435" s="198"/>
      <c r="M435" s="199"/>
      <c r="N435" s="200"/>
      <c r="O435" s="200"/>
      <c r="P435" s="200"/>
      <c r="Q435" s="200"/>
      <c r="R435" s="200"/>
      <c r="S435" s="200"/>
      <c r="T435" s="201"/>
      <c r="AT435" s="202" t="s">
        <v>193</v>
      </c>
      <c r="AU435" s="202" t="s">
        <v>90</v>
      </c>
      <c r="AV435" s="13" t="s">
        <v>88</v>
      </c>
      <c r="AW435" s="13" t="s">
        <v>41</v>
      </c>
      <c r="AX435" s="13" t="s">
        <v>80</v>
      </c>
      <c r="AY435" s="202" t="s">
        <v>182</v>
      </c>
    </row>
    <row r="436" spans="1:65" s="13" customFormat="1" ht="11.25">
      <c r="B436" s="192"/>
      <c r="C436" s="193"/>
      <c r="D436" s="194" t="s">
        <v>193</v>
      </c>
      <c r="E436" s="195" t="s">
        <v>43</v>
      </c>
      <c r="F436" s="196" t="s">
        <v>1631</v>
      </c>
      <c r="G436" s="193"/>
      <c r="H436" s="195" t="s">
        <v>43</v>
      </c>
      <c r="I436" s="197"/>
      <c r="J436" s="193"/>
      <c r="K436" s="193"/>
      <c r="L436" s="198"/>
      <c r="M436" s="199"/>
      <c r="N436" s="200"/>
      <c r="O436" s="200"/>
      <c r="P436" s="200"/>
      <c r="Q436" s="200"/>
      <c r="R436" s="200"/>
      <c r="S436" s="200"/>
      <c r="T436" s="201"/>
      <c r="AT436" s="202" t="s">
        <v>193</v>
      </c>
      <c r="AU436" s="202" t="s">
        <v>90</v>
      </c>
      <c r="AV436" s="13" t="s">
        <v>88</v>
      </c>
      <c r="AW436" s="13" t="s">
        <v>41</v>
      </c>
      <c r="AX436" s="13" t="s">
        <v>80</v>
      </c>
      <c r="AY436" s="202" t="s">
        <v>182</v>
      </c>
    </row>
    <row r="437" spans="1:65" s="14" customFormat="1" ht="11.25">
      <c r="B437" s="203"/>
      <c r="C437" s="204"/>
      <c r="D437" s="194" t="s">
        <v>193</v>
      </c>
      <c r="E437" s="205" t="s">
        <v>43</v>
      </c>
      <c r="F437" s="206" t="s">
        <v>2910</v>
      </c>
      <c r="G437" s="204"/>
      <c r="H437" s="207">
        <v>84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193</v>
      </c>
      <c r="AU437" s="213" t="s">
        <v>90</v>
      </c>
      <c r="AV437" s="14" t="s">
        <v>90</v>
      </c>
      <c r="AW437" s="14" t="s">
        <v>41</v>
      </c>
      <c r="AX437" s="14" t="s">
        <v>88</v>
      </c>
      <c r="AY437" s="213" t="s">
        <v>182</v>
      </c>
    </row>
    <row r="438" spans="1:65" s="2" customFormat="1" ht="37.9" customHeight="1">
      <c r="A438" s="35"/>
      <c r="B438" s="36"/>
      <c r="C438" s="179" t="s">
        <v>620</v>
      </c>
      <c r="D438" s="179" t="s">
        <v>187</v>
      </c>
      <c r="E438" s="180" t="s">
        <v>635</v>
      </c>
      <c r="F438" s="181" t="s">
        <v>636</v>
      </c>
      <c r="G438" s="182" t="s">
        <v>481</v>
      </c>
      <c r="H438" s="183">
        <v>165</v>
      </c>
      <c r="I438" s="184"/>
      <c r="J438" s="185">
        <f>ROUND(I438*H438,2)</f>
        <v>0</v>
      </c>
      <c r="K438" s="181" t="s">
        <v>191</v>
      </c>
      <c r="L438" s="40"/>
      <c r="M438" s="186" t="s">
        <v>43</v>
      </c>
      <c r="N438" s="187" t="s">
        <v>51</v>
      </c>
      <c r="O438" s="65"/>
      <c r="P438" s="188">
        <f>O438*H438</f>
        <v>0</v>
      </c>
      <c r="Q438" s="188">
        <v>0</v>
      </c>
      <c r="R438" s="188">
        <f>Q438*H438</f>
        <v>0</v>
      </c>
      <c r="S438" s="188">
        <v>0</v>
      </c>
      <c r="T438" s="189">
        <f>S438*H438</f>
        <v>0</v>
      </c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R438" s="190" t="s">
        <v>88</v>
      </c>
      <c r="AT438" s="190" t="s">
        <v>187</v>
      </c>
      <c r="AU438" s="190" t="s">
        <v>90</v>
      </c>
      <c r="AY438" s="17" t="s">
        <v>182</v>
      </c>
      <c r="BE438" s="191">
        <f>IF(N438="základní",J438,0)</f>
        <v>0</v>
      </c>
      <c r="BF438" s="191">
        <f>IF(N438="snížená",J438,0)</f>
        <v>0</v>
      </c>
      <c r="BG438" s="191">
        <f>IF(N438="zákl. přenesená",J438,0)</f>
        <v>0</v>
      </c>
      <c r="BH438" s="191">
        <f>IF(N438="sníž. přenesená",J438,0)</f>
        <v>0</v>
      </c>
      <c r="BI438" s="191">
        <f>IF(N438="nulová",J438,0)</f>
        <v>0</v>
      </c>
      <c r="BJ438" s="17" t="s">
        <v>88</v>
      </c>
      <c r="BK438" s="191">
        <f>ROUND(I438*H438,2)</f>
        <v>0</v>
      </c>
      <c r="BL438" s="17" t="s">
        <v>88</v>
      </c>
      <c r="BM438" s="190" t="s">
        <v>637</v>
      </c>
    </row>
    <row r="439" spans="1:65" s="13" customFormat="1" ht="11.25">
      <c r="B439" s="192"/>
      <c r="C439" s="193"/>
      <c r="D439" s="194" t="s">
        <v>193</v>
      </c>
      <c r="E439" s="195" t="s">
        <v>43</v>
      </c>
      <c r="F439" s="196" t="s">
        <v>431</v>
      </c>
      <c r="G439" s="193"/>
      <c r="H439" s="195" t="s">
        <v>43</v>
      </c>
      <c r="I439" s="197"/>
      <c r="J439" s="193"/>
      <c r="K439" s="193"/>
      <c r="L439" s="198"/>
      <c r="M439" s="199"/>
      <c r="N439" s="200"/>
      <c r="O439" s="200"/>
      <c r="P439" s="200"/>
      <c r="Q439" s="200"/>
      <c r="R439" s="200"/>
      <c r="S439" s="200"/>
      <c r="T439" s="201"/>
      <c r="AT439" s="202" t="s">
        <v>193</v>
      </c>
      <c r="AU439" s="202" t="s">
        <v>90</v>
      </c>
      <c r="AV439" s="13" t="s">
        <v>88</v>
      </c>
      <c r="AW439" s="13" t="s">
        <v>41</v>
      </c>
      <c r="AX439" s="13" t="s">
        <v>80</v>
      </c>
      <c r="AY439" s="202" t="s">
        <v>182</v>
      </c>
    </row>
    <row r="440" spans="1:65" s="13" customFormat="1" ht="11.25">
      <c r="B440" s="192"/>
      <c r="C440" s="193"/>
      <c r="D440" s="194" t="s">
        <v>193</v>
      </c>
      <c r="E440" s="195" t="s">
        <v>43</v>
      </c>
      <c r="F440" s="196" t="s">
        <v>638</v>
      </c>
      <c r="G440" s="193"/>
      <c r="H440" s="195" t="s">
        <v>43</v>
      </c>
      <c r="I440" s="197"/>
      <c r="J440" s="193"/>
      <c r="K440" s="193"/>
      <c r="L440" s="198"/>
      <c r="M440" s="199"/>
      <c r="N440" s="200"/>
      <c r="O440" s="200"/>
      <c r="P440" s="200"/>
      <c r="Q440" s="200"/>
      <c r="R440" s="200"/>
      <c r="S440" s="200"/>
      <c r="T440" s="201"/>
      <c r="AT440" s="202" t="s">
        <v>193</v>
      </c>
      <c r="AU440" s="202" t="s">
        <v>90</v>
      </c>
      <c r="AV440" s="13" t="s">
        <v>88</v>
      </c>
      <c r="AW440" s="13" t="s">
        <v>41</v>
      </c>
      <c r="AX440" s="13" t="s">
        <v>80</v>
      </c>
      <c r="AY440" s="202" t="s">
        <v>182</v>
      </c>
    </row>
    <row r="441" spans="1:65" s="14" customFormat="1" ht="11.25">
      <c r="B441" s="203"/>
      <c r="C441" s="204"/>
      <c r="D441" s="194" t="s">
        <v>193</v>
      </c>
      <c r="E441" s="205" t="s">
        <v>43</v>
      </c>
      <c r="F441" s="206" t="s">
        <v>2911</v>
      </c>
      <c r="G441" s="204"/>
      <c r="H441" s="207">
        <v>25</v>
      </c>
      <c r="I441" s="208"/>
      <c r="J441" s="204"/>
      <c r="K441" s="204"/>
      <c r="L441" s="209"/>
      <c r="M441" s="210"/>
      <c r="N441" s="211"/>
      <c r="O441" s="211"/>
      <c r="P441" s="211"/>
      <c r="Q441" s="211"/>
      <c r="R441" s="211"/>
      <c r="S441" s="211"/>
      <c r="T441" s="212"/>
      <c r="AT441" s="213" t="s">
        <v>193</v>
      </c>
      <c r="AU441" s="213" t="s">
        <v>90</v>
      </c>
      <c r="AV441" s="14" t="s">
        <v>90</v>
      </c>
      <c r="AW441" s="14" t="s">
        <v>41</v>
      </c>
      <c r="AX441" s="14" t="s">
        <v>80</v>
      </c>
      <c r="AY441" s="213" t="s">
        <v>182</v>
      </c>
    </row>
    <row r="442" spans="1:65" s="13" customFormat="1" ht="11.25">
      <c r="B442" s="192"/>
      <c r="C442" s="193"/>
      <c r="D442" s="194" t="s">
        <v>193</v>
      </c>
      <c r="E442" s="195" t="s">
        <v>43</v>
      </c>
      <c r="F442" s="196" t="s">
        <v>640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4" customFormat="1" ht="11.25">
      <c r="B443" s="203"/>
      <c r="C443" s="204"/>
      <c r="D443" s="194" t="s">
        <v>193</v>
      </c>
      <c r="E443" s="205" t="s">
        <v>43</v>
      </c>
      <c r="F443" s="206" t="s">
        <v>1775</v>
      </c>
      <c r="G443" s="204"/>
      <c r="H443" s="207">
        <v>20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80</v>
      </c>
      <c r="AY443" s="213" t="s">
        <v>182</v>
      </c>
    </row>
    <row r="444" spans="1:65" s="13" customFormat="1" ht="11.25">
      <c r="B444" s="192"/>
      <c r="C444" s="193"/>
      <c r="D444" s="194" t="s">
        <v>193</v>
      </c>
      <c r="E444" s="195" t="s">
        <v>43</v>
      </c>
      <c r="F444" s="196" t="s">
        <v>1636</v>
      </c>
      <c r="G444" s="193"/>
      <c r="H444" s="195" t="s">
        <v>43</v>
      </c>
      <c r="I444" s="197"/>
      <c r="J444" s="193"/>
      <c r="K444" s="193"/>
      <c r="L444" s="198"/>
      <c r="M444" s="199"/>
      <c r="N444" s="200"/>
      <c r="O444" s="200"/>
      <c r="P444" s="200"/>
      <c r="Q444" s="200"/>
      <c r="R444" s="200"/>
      <c r="S444" s="200"/>
      <c r="T444" s="201"/>
      <c r="AT444" s="202" t="s">
        <v>193</v>
      </c>
      <c r="AU444" s="202" t="s">
        <v>90</v>
      </c>
      <c r="AV444" s="13" t="s">
        <v>88</v>
      </c>
      <c r="AW444" s="13" t="s">
        <v>41</v>
      </c>
      <c r="AX444" s="13" t="s">
        <v>80</v>
      </c>
      <c r="AY444" s="202" t="s">
        <v>182</v>
      </c>
    </row>
    <row r="445" spans="1:65" s="14" customFormat="1" ht="11.25">
      <c r="B445" s="203"/>
      <c r="C445" s="204"/>
      <c r="D445" s="194" t="s">
        <v>193</v>
      </c>
      <c r="E445" s="205" t="s">
        <v>43</v>
      </c>
      <c r="F445" s="206" t="s">
        <v>2536</v>
      </c>
      <c r="G445" s="204"/>
      <c r="H445" s="207">
        <v>50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193</v>
      </c>
      <c r="AU445" s="213" t="s">
        <v>90</v>
      </c>
      <c r="AV445" s="14" t="s">
        <v>90</v>
      </c>
      <c r="AW445" s="14" t="s">
        <v>41</v>
      </c>
      <c r="AX445" s="14" t="s">
        <v>80</v>
      </c>
      <c r="AY445" s="213" t="s">
        <v>182</v>
      </c>
    </row>
    <row r="446" spans="1:65" s="13" customFormat="1" ht="11.25">
      <c r="B446" s="192"/>
      <c r="C446" s="193"/>
      <c r="D446" s="194" t="s">
        <v>193</v>
      </c>
      <c r="E446" s="195" t="s">
        <v>43</v>
      </c>
      <c r="F446" s="196" t="s">
        <v>1637</v>
      </c>
      <c r="G446" s="193"/>
      <c r="H446" s="195" t="s">
        <v>43</v>
      </c>
      <c r="I446" s="197"/>
      <c r="J446" s="193"/>
      <c r="K446" s="193"/>
      <c r="L446" s="198"/>
      <c r="M446" s="199"/>
      <c r="N446" s="200"/>
      <c r="O446" s="200"/>
      <c r="P446" s="200"/>
      <c r="Q446" s="200"/>
      <c r="R446" s="200"/>
      <c r="S446" s="200"/>
      <c r="T446" s="201"/>
      <c r="AT446" s="202" t="s">
        <v>193</v>
      </c>
      <c r="AU446" s="202" t="s">
        <v>90</v>
      </c>
      <c r="AV446" s="13" t="s">
        <v>88</v>
      </c>
      <c r="AW446" s="13" t="s">
        <v>41</v>
      </c>
      <c r="AX446" s="13" t="s">
        <v>80</v>
      </c>
      <c r="AY446" s="202" t="s">
        <v>182</v>
      </c>
    </row>
    <row r="447" spans="1:65" s="14" customFormat="1" ht="11.25">
      <c r="B447" s="203"/>
      <c r="C447" s="204"/>
      <c r="D447" s="194" t="s">
        <v>193</v>
      </c>
      <c r="E447" s="205" t="s">
        <v>43</v>
      </c>
      <c r="F447" s="206" t="s">
        <v>2535</v>
      </c>
      <c r="G447" s="204"/>
      <c r="H447" s="207">
        <v>15</v>
      </c>
      <c r="I447" s="208"/>
      <c r="J447" s="204"/>
      <c r="K447" s="204"/>
      <c r="L447" s="209"/>
      <c r="M447" s="210"/>
      <c r="N447" s="211"/>
      <c r="O447" s="211"/>
      <c r="P447" s="211"/>
      <c r="Q447" s="211"/>
      <c r="R447" s="211"/>
      <c r="S447" s="211"/>
      <c r="T447" s="212"/>
      <c r="AT447" s="213" t="s">
        <v>193</v>
      </c>
      <c r="AU447" s="213" t="s">
        <v>90</v>
      </c>
      <c r="AV447" s="14" t="s">
        <v>90</v>
      </c>
      <c r="AW447" s="14" t="s">
        <v>41</v>
      </c>
      <c r="AX447" s="14" t="s">
        <v>80</v>
      </c>
      <c r="AY447" s="213" t="s">
        <v>182</v>
      </c>
    </row>
    <row r="448" spans="1:65" s="13" customFormat="1" ht="11.25">
      <c r="B448" s="192"/>
      <c r="C448" s="193"/>
      <c r="D448" s="194" t="s">
        <v>193</v>
      </c>
      <c r="E448" s="195" t="s">
        <v>43</v>
      </c>
      <c r="F448" s="196" t="s">
        <v>1638</v>
      </c>
      <c r="G448" s="193"/>
      <c r="H448" s="195" t="s">
        <v>43</v>
      </c>
      <c r="I448" s="197"/>
      <c r="J448" s="193"/>
      <c r="K448" s="193"/>
      <c r="L448" s="198"/>
      <c r="M448" s="199"/>
      <c r="N448" s="200"/>
      <c r="O448" s="200"/>
      <c r="P448" s="200"/>
      <c r="Q448" s="200"/>
      <c r="R448" s="200"/>
      <c r="S448" s="200"/>
      <c r="T448" s="201"/>
      <c r="AT448" s="202" t="s">
        <v>193</v>
      </c>
      <c r="AU448" s="202" t="s">
        <v>90</v>
      </c>
      <c r="AV448" s="13" t="s">
        <v>88</v>
      </c>
      <c r="AW448" s="13" t="s">
        <v>41</v>
      </c>
      <c r="AX448" s="13" t="s">
        <v>80</v>
      </c>
      <c r="AY448" s="202" t="s">
        <v>182</v>
      </c>
    </row>
    <row r="449" spans="1:65" s="14" customFormat="1" ht="11.25">
      <c r="B449" s="203"/>
      <c r="C449" s="204"/>
      <c r="D449" s="194" t="s">
        <v>193</v>
      </c>
      <c r="E449" s="205" t="s">
        <v>43</v>
      </c>
      <c r="F449" s="206" t="s">
        <v>654</v>
      </c>
      <c r="G449" s="204"/>
      <c r="H449" s="207">
        <v>5</v>
      </c>
      <c r="I449" s="208"/>
      <c r="J449" s="204"/>
      <c r="K449" s="204"/>
      <c r="L449" s="209"/>
      <c r="M449" s="210"/>
      <c r="N449" s="211"/>
      <c r="O449" s="211"/>
      <c r="P449" s="211"/>
      <c r="Q449" s="211"/>
      <c r="R449" s="211"/>
      <c r="S449" s="211"/>
      <c r="T449" s="212"/>
      <c r="AT449" s="213" t="s">
        <v>193</v>
      </c>
      <c r="AU449" s="213" t="s">
        <v>90</v>
      </c>
      <c r="AV449" s="14" t="s">
        <v>90</v>
      </c>
      <c r="AW449" s="14" t="s">
        <v>41</v>
      </c>
      <c r="AX449" s="14" t="s">
        <v>80</v>
      </c>
      <c r="AY449" s="213" t="s">
        <v>182</v>
      </c>
    </row>
    <row r="450" spans="1:65" s="13" customFormat="1" ht="11.25">
      <c r="B450" s="192"/>
      <c r="C450" s="193"/>
      <c r="D450" s="194" t="s">
        <v>193</v>
      </c>
      <c r="E450" s="195" t="s">
        <v>43</v>
      </c>
      <c r="F450" s="196" t="s">
        <v>1639</v>
      </c>
      <c r="G450" s="193"/>
      <c r="H450" s="195" t="s">
        <v>43</v>
      </c>
      <c r="I450" s="197"/>
      <c r="J450" s="193"/>
      <c r="K450" s="193"/>
      <c r="L450" s="198"/>
      <c r="M450" s="199"/>
      <c r="N450" s="200"/>
      <c r="O450" s="200"/>
      <c r="P450" s="200"/>
      <c r="Q450" s="200"/>
      <c r="R450" s="200"/>
      <c r="S450" s="200"/>
      <c r="T450" s="201"/>
      <c r="AT450" s="202" t="s">
        <v>193</v>
      </c>
      <c r="AU450" s="202" t="s">
        <v>90</v>
      </c>
      <c r="AV450" s="13" t="s">
        <v>88</v>
      </c>
      <c r="AW450" s="13" t="s">
        <v>41</v>
      </c>
      <c r="AX450" s="13" t="s">
        <v>80</v>
      </c>
      <c r="AY450" s="202" t="s">
        <v>182</v>
      </c>
    </row>
    <row r="451" spans="1:65" s="14" customFormat="1" ht="11.25">
      <c r="B451" s="203"/>
      <c r="C451" s="204"/>
      <c r="D451" s="194" t="s">
        <v>193</v>
      </c>
      <c r="E451" s="205" t="s">
        <v>43</v>
      </c>
      <c r="F451" s="206" t="s">
        <v>641</v>
      </c>
      <c r="G451" s="204"/>
      <c r="H451" s="207">
        <v>10</v>
      </c>
      <c r="I451" s="208"/>
      <c r="J451" s="204"/>
      <c r="K451" s="204"/>
      <c r="L451" s="209"/>
      <c r="M451" s="210"/>
      <c r="N451" s="211"/>
      <c r="O451" s="211"/>
      <c r="P451" s="211"/>
      <c r="Q451" s="211"/>
      <c r="R451" s="211"/>
      <c r="S451" s="211"/>
      <c r="T451" s="212"/>
      <c r="AT451" s="213" t="s">
        <v>193</v>
      </c>
      <c r="AU451" s="213" t="s">
        <v>90</v>
      </c>
      <c r="AV451" s="14" t="s">
        <v>90</v>
      </c>
      <c r="AW451" s="14" t="s">
        <v>41</v>
      </c>
      <c r="AX451" s="14" t="s">
        <v>80</v>
      </c>
      <c r="AY451" s="213" t="s">
        <v>182</v>
      </c>
    </row>
    <row r="452" spans="1:65" s="13" customFormat="1" ht="11.25">
      <c r="B452" s="192"/>
      <c r="C452" s="193"/>
      <c r="D452" s="194" t="s">
        <v>193</v>
      </c>
      <c r="E452" s="195" t="s">
        <v>43</v>
      </c>
      <c r="F452" s="196" t="s">
        <v>1641</v>
      </c>
      <c r="G452" s="193"/>
      <c r="H452" s="195" t="s">
        <v>43</v>
      </c>
      <c r="I452" s="197"/>
      <c r="J452" s="193"/>
      <c r="K452" s="193"/>
      <c r="L452" s="198"/>
      <c r="M452" s="199"/>
      <c r="N452" s="200"/>
      <c r="O452" s="200"/>
      <c r="P452" s="200"/>
      <c r="Q452" s="200"/>
      <c r="R452" s="200"/>
      <c r="S452" s="200"/>
      <c r="T452" s="201"/>
      <c r="AT452" s="202" t="s">
        <v>193</v>
      </c>
      <c r="AU452" s="202" t="s">
        <v>90</v>
      </c>
      <c r="AV452" s="13" t="s">
        <v>88</v>
      </c>
      <c r="AW452" s="13" t="s">
        <v>41</v>
      </c>
      <c r="AX452" s="13" t="s">
        <v>80</v>
      </c>
      <c r="AY452" s="202" t="s">
        <v>182</v>
      </c>
    </row>
    <row r="453" spans="1:65" s="14" customFormat="1" ht="11.25">
      <c r="B453" s="203"/>
      <c r="C453" s="204"/>
      <c r="D453" s="194" t="s">
        <v>193</v>
      </c>
      <c r="E453" s="205" t="s">
        <v>43</v>
      </c>
      <c r="F453" s="206" t="s">
        <v>1775</v>
      </c>
      <c r="G453" s="204"/>
      <c r="H453" s="207">
        <v>20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193</v>
      </c>
      <c r="AU453" s="213" t="s">
        <v>90</v>
      </c>
      <c r="AV453" s="14" t="s">
        <v>90</v>
      </c>
      <c r="AW453" s="14" t="s">
        <v>41</v>
      </c>
      <c r="AX453" s="14" t="s">
        <v>80</v>
      </c>
      <c r="AY453" s="213" t="s">
        <v>182</v>
      </c>
    </row>
    <row r="454" spans="1:65" s="13" customFormat="1" ht="11.25">
      <c r="B454" s="192"/>
      <c r="C454" s="193"/>
      <c r="D454" s="194" t="s">
        <v>193</v>
      </c>
      <c r="E454" s="195" t="s">
        <v>43</v>
      </c>
      <c r="F454" s="196" t="s">
        <v>1643</v>
      </c>
      <c r="G454" s="193"/>
      <c r="H454" s="195" t="s">
        <v>43</v>
      </c>
      <c r="I454" s="197"/>
      <c r="J454" s="193"/>
      <c r="K454" s="193"/>
      <c r="L454" s="198"/>
      <c r="M454" s="199"/>
      <c r="N454" s="200"/>
      <c r="O454" s="200"/>
      <c r="P454" s="200"/>
      <c r="Q454" s="200"/>
      <c r="R454" s="200"/>
      <c r="S454" s="200"/>
      <c r="T454" s="201"/>
      <c r="AT454" s="202" t="s">
        <v>193</v>
      </c>
      <c r="AU454" s="202" t="s">
        <v>90</v>
      </c>
      <c r="AV454" s="13" t="s">
        <v>88</v>
      </c>
      <c r="AW454" s="13" t="s">
        <v>41</v>
      </c>
      <c r="AX454" s="13" t="s">
        <v>80</v>
      </c>
      <c r="AY454" s="202" t="s">
        <v>182</v>
      </c>
    </row>
    <row r="455" spans="1:65" s="14" customFormat="1" ht="11.25">
      <c r="B455" s="203"/>
      <c r="C455" s="204"/>
      <c r="D455" s="194" t="s">
        <v>193</v>
      </c>
      <c r="E455" s="205" t="s">
        <v>43</v>
      </c>
      <c r="F455" s="206" t="s">
        <v>641</v>
      </c>
      <c r="G455" s="204"/>
      <c r="H455" s="207">
        <v>10</v>
      </c>
      <c r="I455" s="208"/>
      <c r="J455" s="204"/>
      <c r="K455" s="204"/>
      <c r="L455" s="209"/>
      <c r="M455" s="210"/>
      <c r="N455" s="211"/>
      <c r="O455" s="211"/>
      <c r="P455" s="211"/>
      <c r="Q455" s="211"/>
      <c r="R455" s="211"/>
      <c r="S455" s="211"/>
      <c r="T455" s="212"/>
      <c r="AT455" s="213" t="s">
        <v>193</v>
      </c>
      <c r="AU455" s="213" t="s">
        <v>90</v>
      </c>
      <c r="AV455" s="14" t="s">
        <v>90</v>
      </c>
      <c r="AW455" s="14" t="s">
        <v>41</v>
      </c>
      <c r="AX455" s="14" t="s">
        <v>80</v>
      </c>
      <c r="AY455" s="213" t="s">
        <v>182</v>
      </c>
    </row>
    <row r="456" spans="1:65" s="13" customFormat="1" ht="11.25">
      <c r="B456" s="192"/>
      <c r="C456" s="193"/>
      <c r="D456" s="194" t="s">
        <v>193</v>
      </c>
      <c r="E456" s="195" t="s">
        <v>43</v>
      </c>
      <c r="F456" s="196" t="s">
        <v>1644</v>
      </c>
      <c r="G456" s="193"/>
      <c r="H456" s="195" t="s">
        <v>43</v>
      </c>
      <c r="I456" s="197"/>
      <c r="J456" s="193"/>
      <c r="K456" s="193"/>
      <c r="L456" s="198"/>
      <c r="M456" s="199"/>
      <c r="N456" s="200"/>
      <c r="O456" s="200"/>
      <c r="P456" s="200"/>
      <c r="Q456" s="200"/>
      <c r="R456" s="200"/>
      <c r="S456" s="200"/>
      <c r="T456" s="201"/>
      <c r="AT456" s="202" t="s">
        <v>193</v>
      </c>
      <c r="AU456" s="202" t="s">
        <v>90</v>
      </c>
      <c r="AV456" s="13" t="s">
        <v>88</v>
      </c>
      <c r="AW456" s="13" t="s">
        <v>41</v>
      </c>
      <c r="AX456" s="13" t="s">
        <v>80</v>
      </c>
      <c r="AY456" s="202" t="s">
        <v>182</v>
      </c>
    </row>
    <row r="457" spans="1:65" s="14" customFormat="1" ht="11.25">
      <c r="B457" s="203"/>
      <c r="C457" s="204"/>
      <c r="D457" s="194" t="s">
        <v>193</v>
      </c>
      <c r="E457" s="205" t="s">
        <v>43</v>
      </c>
      <c r="F457" s="206" t="s">
        <v>641</v>
      </c>
      <c r="G457" s="204"/>
      <c r="H457" s="207">
        <v>10</v>
      </c>
      <c r="I457" s="208"/>
      <c r="J457" s="204"/>
      <c r="K457" s="204"/>
      <c r="L457" s="209"/>
      <c r="M457" s="210"/>
      <c r="N457" s="211"/>
      <c r="O457" s="211"/>
      <c r="P457" s="211"/>
      <c r="Q457" s="211"/>
      <c r="R457" s="211"/>
      <c r="S457" s="211"/>
      <c r="T457" s="212"/>
      <c r="AT457" s="213" t="s">
        <v>193</v>
      </c>
      <c r="AU457" s="213" t="s">
        <v>90</v>
      </c>
      <c r="AV457" s="14" t="s">
        <v>90</v>
      </c>
      <c r="AW457" s="14" t="s">
        <v>41</v>
      </c>
      <c r="AX457" s="14" t="s">
        <v>80</v>
      </c>
      <c r="AY457" s="213" t="s">
        <v>182</v>
      </c>
    </row>
    <row r="458" spans="1:65" s="15" customFormat="1" ht="11.25">
      <c r="B458" s="227"/>
      <c r="C458" s="228"/>
      <c r="D458" s="194" t="s">
        <v>193</v>
      </c>
      <c r="E458" s="229" t="s">
        <v>43</v>
      </c>
      <c r="F458" s="230" t="s">
        <v>436</v>
      </c>
      <c r="G458" s="228"/>
      <c r="H458" s="231">
        <v>165</v>
      </c>
      <c r="I458" s="232"/>
      <c r="J458" s="228"/>
      <c r="K458" s="228"/>
      <c r="L458" s="233"/>
      <c r="M458" s="234"/>
      <c r="N458" s="235"/>
      <c r="O458" s="235"/>
      <c r="P458" s="235"/>
      <c r="Q458" s="235"/>
      <c r="R458" s="235"/>
      <c r="S458" s="235"/>
      <c r="T458" s="236"/>
      <c r="AT458" s="237" t="s">
        <v>193</v>
      </c>
      <c r="AU458" s="237" t="s">
        <v>90</v>
      </c>
      <c r="AV458" s="15" t="s">
        <v>205</v>
      </c>
      <c r="AW458" s="15" t="s">
        <v>41</v>
      </c>
      <c r="AX458" s="15" t="s">
        <v>88</v>
      </c>
      <c r="AY458" s="237" t="s">
        <v>182</v>
      </c>
    </row>
    <row r="459" spans="1:65" s="2" customFormat="1" ht="14.45" customHeight="1">
      <c r="A459" s="35"/>
      <c r="B459" s="36"/>
      <c r="C459" s="214" t="s">
        <v>613</v>
      </c>
      <c r="D459" s="214" t="s">
        <v>179</v>
      </c>
      <c r="E459" s="215" t="s">
        <v>643</v>
      </c>
      <c r="F459" s="216" t="s">
        <v>644</v>
      </c>
      <c r="G459" s="217" t="s">
        <v>481</v>
      </c>
      <c r="H459" s="218">
        <v>173.25</v>
      </c>
      <c r="I459" s="219"/>
      <c r="J459" s="220">
        <f>ROUND(I459*H459,2)</f>
        <v>0</v>
      </c>
      <c r="K459" s="216" t="s">
        <v>198</v>
      </c>
      <c r="L459" s="221"/>
      <c r="M459" s="222" t="s">
        <v>43</v>
      </c>
      <c r="N459" s="223" t="s">
        <v>51</v>
      </c>
      <c r="O459" s="65"/>
      <c r="P459" s="188">
        <f>O459*H459</f>
        <v>0</v>
      </c>
      <c r="Q459" s="188">
        <v>0</v>
      </c>
      <c r="R459" s="188">
        <f>Q459*H459</f>
        <v>0</v>
      </c>
      <c r="S459" s="188">
        <v>0</v>
      </c>
      <c r="T459" s="189">
        <f>S459*H459</f>
        <v>0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R459" s="190" t="s">
        <v>90</v>
      </c>
      <c r="AT459" s="190" t="s">
        <v>179</v>
      </c>
      <c r="AU459" s="190" t="s">
        <v>90</v>
      </c>
      <c r="AY459" s="17" t="s">
        <v>182</v>
      </c>
      <c r="BE459" s="191">
        <f>IF(N459="základní",J459,0)</f>
        <v>0</v>
      </c>
      <c r="BF459" s="191">
        <f>IF(N459="snížená",J459,0)</f>
        <v>0</v>
      </c>
      <c r="BG459" s="191">
        <f>IF(N459="zákl. přenesená",J459,0)</f>
        <v>0</v>
      </c>
      <c r="BH459" s="191">
        <f>IF(N459="sníž. přenesená",J459,0)</f>
        <v>0</v>
      </c>
      <c r="BI459" s="191">
        <f>IF(N459="nulová",J459,0)</f>
        <v>0</v>
      </c>
      <c r="BJ459" s="17" t="s">
        <v>88</v>
      </c>
      <c r="BK459" s="191">
        <f>ROUND(I459*H459,2)</f>
        <v>0</v>
      </c>
      <c r="BL459" s="17" t="s">
        <v>88</v>
      </c>
      <c r="BM459" s="190" t="s">
        <v>645</v>
      </c>
    </row>
    <row r="460" spans="1:65" s="13" customFormat="1" ht="11.25">
      <c r="B460" s="192"/>
      <c r="C460" s="193"/>
      <c r="D460" s="194" t="s">
        <v>193</v>
      </c>
      <c r="E460" s="195" t="s">
        <v>43</v>
      </c>
      <c r="F460" s="196" t="s">
        <v>431</v>
      </c>
      <c r="G460" s="193"/>
      <c r="H460" s="195" t="s">
        <v>43</v>
      </c>
      <c r="I460" s="197"/>
      <c r="J460" s="193"/>
      <c r="K460" s="193"/>
      <c r="L460" s="198"/>
      <c r="M460" s="199"/>
      <c r="N460" s="200"/>
      <c r="O460" s="200"/>
      <c r="P460" s="200"/>
      <c r="Q460" s="200"/>
      <c r="R460" s="200"/>
      <c r="S460" s="200"/>
      <c r="T460" s="201"/>
      <c r="AT460" s="202" t="s">
        <v>193</v>
      </c>
      <c r="AU460" s="202" t="s">
        <v>90</v>
      </c>
      <c r="AV460" s="13" t="s">
        <v>88</v>
      </c>
      <c r="AW460" s="13" t="s">
        <v>41</v>
      </c>
      <c r="AX460" s="13" t="s">
        <v>80</v>
      </c>
      <c r="AY460" s="202" t="s">
        <v>182</v>
      </c>
    </row>
    <row r="461" spans="1:65" s="13" customFormat="1" ht="11.25">
      <c r="B461" s="192"/>
      <c r="C461" s="193"/>
      <c r="D461" s="194" t="s">
        <v>193</v>
      </c>
      <c r="E461" s="195" t="s">
        <v>43</v>
      </c>
      <c r="F461" s="196" t="s">
        <v>646</v>
      </c>
      <c r="G461" s="193"/>
      <c r="H461" s="195" t="s">
        <v>43</v>
      </c>
      <c r="I461" s="197"/>
      <c r="J461" s="193"/>
      <c r="K461" s="193"/>
      <c r="L461" s="198"/>
      <c r="M461" s="199"/>
      <c r="N461" s="200"/>
      <c r="O461" s="200"/>
      <c r="P461" s="200"/>
      <c r="Q461" s="200"/>
      <c r="R461" s="200"/>
      <c r="S461" s="200"/>
      <c r="T461" s="201"/>
      <c r="AT461" s="202" t="s">
        <v>193</v>
      </c>
      <c r="AU461" s="202" t="s">
        <v>90</v>
      </c>
      <c r="AV461" s="13" t="s">
        <v>88</v>
      </c>
      <c r="AW461" s="13" t="s">
        <v>41</v>
      </c>
      <c r="AX461" s="13" t="s">
        <v>80</v>
      </c>
      <c r="AY461" s="202" t="s">
        <v>182</v>
      </c>
    </row>
    <row r="462" spans="1:65" s="13" customFormat="1" ht="11.25">
      <c r="B462" s="192"/>
      <c r="C462" s="193"/>
      <c r="D462" s="194" t="s">
        <v>193</v>
      </c>
      <c r="E462" s="195" t="s">
        <v>43</v>
      </c>
      <c r="F462" s="196" t="s">
        <v>638</v>
      </c>
      <c r="G462" s="193"/>
      <c r="H462" s="195" t="s">
        <v>43</v>
      </c>
      <c r="I462" s="197"/>
      <c r="J462" s="193"/>
      <c r="K462" s="193"/>
      <c r="L462" s="198"/>
      <c r="M462" s="199"/>
      <c r="N462" s="200"/>
      <c r="O462" s="200"/>
      <c r="P462" s="200"/>
      <c r="Q462" s="200"/>
      <c r="R462" s="200"/>
      <c r="S462" s="200"/>
      <c r="T462" s="201"/>
      <c r="AT462" s="202" t="s">
        <v>193</v>
      </c>
      <c r="AU462" s="202" t="s">
        <v>90</v>
      </c>
      <c r="AV462" s="13" t="s">
        <v>88</v>
      </c>
      <c r="AW462" s="13" t="s">
        <v>41</v>
      </c>
      <c r="AX462" s="13" t="s">
        <v>80</v>
      </c>
      <c r="AY462" s="202" t="s">
        <v>182</v>
      </c>
    </row>
    <row r="463" spans="1:65" s="14" customFormat="1" ht="11.25">
      <c r="B463" s="203"/>
      <c r="C463" s="204"/>
      <c r="D463" s="194" t="s">
        <v>193</v>
      </c>
      <c r="E463" s="205" t="s">
        <v>43</v>
      </c>
      <c r="F463" s="206" t="s">
        <v>2912</v>
      </c>
      <c r="G463" s="204"/>
      <c r="H463" s="207">
        <v>26.25</v>
      </c>
      <c r="I463" s="208"/>
      <c r="J463" s="204"/>
      <c r="K463" s="204"/>
      <c r="L463" s="209"/>
      <c r="M463" s="210"/>
      <c r="N463" s="211"/>
      <c r="O463" s="211"/>
      <c r="P463" s="211"/>
      <c r="Q463" s="211"/>
      <c r="R463" s="211"/>
      <c r="S463" s="211"/>
      <c r="T463" s="212"/>
      <c r="AT463" s="213" t="s">
        <v>193</v>
      </c>
      <c r="AU463" s="213" t="s">
        <v>90</v>
      </c>
      <c r="AV463" s="14" t="s">
        <v>90</v>
      </c>
      <c r="AW463" s="14" t="s">
        <v>41</v>
      </c>
      <c r="AX463" s="14" t="s">
        <v>80</v>
      </c>
      <c r="AY463" s="213" t="s">
        <v>182</v>
      </c>
    </row>
    <row r="464" spans="1:65" s="13" customFormat="1" ht="11.25">
      <c r="B464" s="192"/>
      <c r="C464" s="193"/>
      <c r="D464" s="194" t="s">
        <v>193</v>
      </c>
      <c r="E464" s="195" t="s">
        <v>43</v>
      </c>
      <c r="F464" s="196" t="s">
        <v>640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2:51" s="14" customFormat="1" ht="11.25">
      <c r="B465" s="203"/>
      <c r="C465" s="204"/>
      <c r="D465" s="194" t="s">
        <v>193</v>
      </c>
      <c r="E465" s="205" t="s">
        <v>43</v>
      </c>
      <c r="F465" s="206" t="s">
        <v>2538</v>
      </c>
      <c r="G465" s="204"/>
      <c r="H465" s="207">
        <v>21</v>
      </c>
      <c r="I465" s="208"/>
      <c r="J465" s="204"/>
      <c r="K465" s="204"/>
      <c r="L465" s="209"/>
      <c r="M465" s="210"/>
      <c r="N465" s="211"/>
      <c r="O465" s="211"/>
      <c r="P465" s="211"/>
      <c r="Q465" s="211"/>
      <c r="R465" s="211"/>
      <c r="S465" s="211"/>
      <c r="T465" s="212"/>
      <c r="AT465" s="213" t="s">
        <v>193</v>
      </c>
      <c r="AU465" s="213" t="s">
        <v>90</v>
      </c>
      <c r="AV465" s="14" t="s">
        <v>90</v>
      </c>
      <c r="AW465" s="14" t="s">
        <v>41</v>
      </c>
      <c r="AX465" s="14" t="s">
        <v>80</v>
      </c>
      <c r="AY465" s="213" t="s">
        <v>182</v>
      </c>
    </row>
    <row r="466" spans="2:51" s="13" customFormat="1" ht="11.25">
      <c r="B466" s="192"/>
      <c r="C466" s="193"/>
      <c r="D466" s="194" t="s">
        <v>193</v>
      </c>
      <c r="E466" s="195" t="s">
        <v>43</v>
      </c>
      <c r="F466" s="196" t="s">
        <v>1636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2:51" s="14" customFormat="1" ht="11.25">
      <c r="B467" s="203"/>
      <c r="C467" s="204"/>
      <c r="D467" s="194" t="s">
        <v>193</v>
      </c>
      <c r="E467" s="205" t="s">
        <v>43</v>
      </c>
      <c r="F467" s="206" t="s">
        <v>2541</v>
      </c>
      <c r="G467" s="204"/>
      <c r="H467" s="207">
        <v>52.5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80</v>
      </c>
      <c r="AY467" s="213" t="s">
        <v>182</v>
      </c>
    </row>
    <row r="468" spans="2:51" s="13" customFormat="1" ht="11.25">
      <c r="B468" s="192"/>
      <c r="C468" s="193"/>
      <c r="D468" s="194" t="s">
        <v>193</v>
      </c>
      <c r="E468" s="195" t="s">
        <v>43</v>
      </c>
      <c r="F468" s="196" t="s">
        <v>1637</v>
      </c>
      <c r="G468" s="193"/>
      <c r="H468" s="195" t="s">
        <v>43</v>
      </c>
      <c r="I468" s="197"/>
      <c r="J468" s="193"/>
      <c r="K468" s="193"/>
      <c r="L468" s="198"/>
      <c r="M468" s="199"/>
      <c r="N468" s="200"/>
      <c r="O468" s="200"/>
      <c r="P468" s="200"/>
      <c r="Q468" s="200"/>
      <c r="R468" s="200"/>
      <c r="S468" s="200"/>
      <c r="T468" s="201"/>
      <c r="AT468" s="202" t="s">
        <v>193</v>
      </c>
      <c r="AU468" s="202" t="s">
        <v>90</v>
      </c>
      <c r="AV468" s="13" t="s">
        <v>88</v>
      </c>
      <c r="AW468" s="13" t="s">
        <v>41</v>
      </c>
      <c r="AX468" s="13" t="s">
        <v>80</v>
      </c>
      <c r="AY468" s="202" t="s">
        <v>182</v>
      </c>
    </row>
    <row r="469" spans="2:51" s="14" customFormat="1" ht="11.25">
      <c r="B469" s="203"/>
      <c r="C469" s="204"/>
      <c r="D469" s="194" t="s">
        <v>193</v>
      </c>
      <c r="E469" s="205" t="s">
        <v>43</v>
      </c>
      <c r="F469" s="206" t="s">
        <v>2540</v>
      </c>
      <c r="G469" s="204"/>
      <c r="H469" s="207">
        <v>15.75</v>
      </c>
      <c r="I469" s="208"/>
      <c r="J469" s="204"/>
      <c r="K469" s="204"/>
      <c r="L469" s="209"/>
      <c r="M469" s="210"/>
      <c r="N469" s="211"/>
      <c r="O469" s="211"/>
      <c r="P469" s="211"/>
      <c r="Q469" s="211"/>
      <c r="R469" s="211"/>
      <c r="S469" s="211"/>
      <c r="T469" s="212"/>
      <c r="AT469" s="213" t="s">
        <v>193</v>
      </c>
      <c r="AU469" s="213" t="s">
        <v>90</v>
      </c>
      <c r="AV469" s="14" t="s">
        <v>90</v>
      </c>
      <c r="AW469" s="14" t="s">
        <v>41</v>
      </c>
      <c r="AX469" s="14" t="s">
        <v>80</v>
      </c>
      <c r="AY469" s="213" t="s">
        <v>182</v>
      </c>
    </row>
    <row r="470" spans="2:51" s="13" customFormat="1" ht="11.25">
      <c r="B470" s="192"/>
      <c r="C470" s="193"/>
      <c r="D470" s="194" t="s">
        <v>193</v>
      </c>
      <c r="E470" s="195" t="s">
        <v>43</v>
      </c>
      <c r="F470" s="196" t="s">
        <v>1638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2:51" s="14" customFormat="1" ht="11.25">
      <c r="B471" s="203"/>
      <c r="C471" s="204"/>
      <c r="D471" s="194" t="s">
        <v>193</v>
      </c>
      <c r="E471" s="205" t="s">
        <v>43</v>
      </c>
      <c r="F471" s="206" t="s">
        <v>660</v>
      </c>
      <c r="G471" s="204"/>
      <c r="H471" s="207">
        <v>5.25</v>
      </c>
      <c r="I471" s="208"/>
      <c r="J471" s="204"/>
      <c r="K471" s="204"/>
      <c r="L471" s="209"/>
      <c r="M471" s="210"/>
      <c r="N471" s="211"/>
      <c r="O471" s="211"/>
      <c r="P471" s="211"/>
      <c r="Q471" s="211"/>
      <c r="R471" s="211"/>
      <c r="S471" s="211"/>
      <c r="T471" s="212"/>
      <c r="AT471" s="213" t="s">
        <v>193</v>
      </c>
      <c r="AU471" s="213" t="s">
        <v>90</v>
      </c>
      <c r="AV471" s="14" t="s">
        <v>90</v>
      </c>
      <c r="AW471" s="14" t="s">
        <v>41</v>
      </c>
      <c r="AX471" s="14" t="s">
        <v>80</v>
      </c>
      <c r="AY471" s="213" t="s">
        <v>182</v>
      </c>
    </row>
    <row r="472" spans="2:51" s="13" customFormat="1" ht="11.25">
      <c r="B472" s="192"/>
      <c r="C472" s="193"/>
      <c r="D472" s="194" t="s">
        <v>193</v>
      </c>
      <c r="E472" s="195" t="s">
        <v>43</v>
      </c>
      <c r="F472" s="196" t="s">
        <v>1639</v>
      </c>
      <c r="G472" s="193"/>
      <c r="H472" s="195" t="s">
        <v>43</v>
      </c>
      <c r="I472" s="197"/>
      <c r="J472" s="193"/>
      <c r="K472" s="193"/>
      <c r="L472" s="198"/>
      <c r="M472" s="199"/>
      <c r="N472" s="200"/>
      <c r="O472" s="200"/>
      <c r="P472" s="200"/>
      <c r="Q472" s="200"/>
      <c r="R472" s="200"/>
      <c r="S472" s="200"/>
      <c r="T472" s="201"/>
      <c r="AT472" s="202" t="s">
        <v>193</v>
      </c>
      <c r="AU472" s="202" t="s">
        <v>90</v>
      </c>
      <c r="AV472" s="13" t="s">
        <v>88</v>
      </c>
      <c r="AW472" s="13" t="s">
        <v>41</v>
      </c>
      <c r="AX472" s="13" t="s">
        <v>80</v>
      </c>
      <c r="AY472" s="202" t="s">
        <v>182</v>
      </c>
    </row>
    <row r="473" spans="2:51" s="14" customFormat="1" ht="11.25">
      <c r="B473" s="203"/>
      <c r="C473" s="204"/>
      <c r="D473" s="194" t="s">
        <v>193</v>
      </c>
      <c r="E473" s="205" t="s">
        <v>43</v>
      </c>
      <c r="F473" s="206" t="s">
        <v>648</v>
      </c>
      <c r="G473" s="204"/>
      <c r="H473" s="207">
        <v>10.5</v>
      </c>
      <c r="I473" s="208"/>
      <c r="J473" s="204"/>
      <c r="K473" s="204"/>
      <c r="L473" s="209"/>
      <c r="M473" s="210"/>
      <c r="N473" s="211"/>
      <c r="O473" s="211"/>
      <c r="P473" s="211"/>
      <c r="Q473" s="211"/>
      <c r="R473" s="211"/>
      <c r="S473" s="211"/>
      <c r="T473" s="212"/>
      <c r="AT473" s="213" t="s">
        <v>193</v>
      </c>
      <c r="AU473" s="213" t="s">
        <v>90</v>
      </c>
      <c r="AV473" s="14" t="s">
        <v>90</v>
      </c>
      <c r="AW473" s="14" t="s">
        <v>41</v>
      </c>
      <c r="AX473" s="14" t="s">
        <v>80</v>
      </c>
      <c r="AY473" s="213" t="s">
        <v>182</v>
      </c>
    </row>
    <row r="474" spans="2:51" s="13" customFormat="1" ht="11.25">
      <c r="B474" s="192"/>
      <c r="C474" s="193"/>
      <c r="D474" s="194" t="s">
        <v>193</v>
      </c>
      <c r="E474" s="195" t="s">
        <v>43</v>
      </c>
      <c r="F474" s="196" t="s">
        <v>1641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2:51" s="14" customFormat="1" ht="11.25">
      <c r="B475" s="203"/>
      <c r="C475" s="204"/>
      <c r="D475" s="194" t="s">
        <v>193</v>
      </c>
      <c r="E475" s="205" t="s">
        <v>43</v>
      </c>
      <c r="F475" s="206" t="s">
        <v>2538</v>
      </c>
      <c r="G475" s="204"/>
      <c r="H475" s="207">
        <v>21</v>
      </c>
      <c r="I475" s="208"/>
      <c r="J475" s="204"/>
      <c r="K475" s="204"/>
      <c r="L475" s="209"/>
      <c r="M475" s="210"/>
      <c r="N475" s="211"/>
      <c r="O475" s="211"/>
      <c r="P475" s="211"/>
      <c r="Q475" s="211"/>
      <c r="R475" s="211"/>
      <c r="S475" s="211"/>
      <c r="T475" s="212"/>
      <c r="AT475" s="213" t="s">
        <v>193</v>
      </c>
      <c r="AU475" s="213" t="s">
        <v>90</v>
      </c>
      <c r="AV475" s="14" t="s">
        <v>90</v>
      </c>
      <c r="AW475" s="14" t="s">
        <v>41</v>
      </c>
      <c r="AX475" s="14" t="s">
        <v>80</v>
      </c>
      <c r="AY475" s="213" t="s">
        <v>182</v>
      </c>
    </row>
    <row r="476" spans="2:51" s="13" customFormat="1" ht="11.25">
      <c r="B476" s="192"/>
      <c r="C476" s="193"/>
      <c r="D476" s="194" t="s">
        <v>193</v>
      </c>
      <c r="E476" s="195" t="s">
        <v>43</v>
      </c>
      <c r="F476" s="196" t="s">
        <v>1643</v>
      </c>
      <c r="G476" s="193"/>
      <c r="H476" s="195" t="s">
        <v>43</v>
      </c>
      <c r="I476" s="197"/>
      <c r="J476" s="193"/>
      <c r="K476" s="193"/>
      <c r="L476" s="198"/>
      <c r="M476" s="199"/>
      <c r="N476" s="200"/>
      <c r="O476" s="200"/>
      <c r="P476" s="200"/>
      <c r="Q476" s="200"/>
      <c r="R476" s="200"/>
      <c r="S476" s="200"/>
      <c r="T476" s="201"/>
      <c r="AT476" s="202" t="s">
        <v>193</v>
      </c>
      <c r="AU476" s="202" t="s">
        <v>90</v>
      </c>
      <c r="AV476" s="13" t="s">
        <v>88</v>
      </c>
      <c r="AW476" s="13" t="s">
        <v>41</v>
      </c>
      <c r="AX476" s="13" t="s">
        <v>80</v>
      </c>
      <c r="AY476" s="202" t="s">
        <v>182</v>
      </c>
    </row>
    <row r="477" spans="2:51" s="14" customFormat="1" ht="11.25">
      <c r="B477" s="203"/>
      <c r="C477" s="204"/>
      <c r="D477" s="194" t="s">
        <v>193</v>
      </c>
      <c r="E477" s="205" t="s">
        <v>43</v>
      </c>
      <c r="F477" s="206" t="s">
        <v>648</v>
      </c>
      <c r="G477" s="204"/>
      <c r="H477" s="207">
        <v>10.5</v>
      </c>
      <c r="I477" s="208"/>
      <c r="J477" s="204"/>
      <c r="K477" s="204"/>
      <c r="L477" s="209"/>
      <c r="M477" s="210"/>
      <c r="N477" s="211"/>
      <c r="O477" s="211"/>
      <c r="P477" s="211"/>
      <c r="Q477" s="211"/>
      <c r="R477" s="211"/>
      <c r="S477" s="211"/>
      <c r="T477" s="212"/>
      <c r="AT477" s="213" t="s">
        <v>193</v>
      </c>
      <c r="AU477" s="213" t="s">
        <v>90</v>
      </c>
      <c r="AV477" s="14" t="s">
        <v>90</v>
      </c>
      <c r="AW477" s="14" t="s">
        <v>41</v>
      </c>
      <c r="AX477" s="14" t="s">
        <v>80</v>
      </c>
      <c r="AY477" s="213" t="s">
        <v>182</v>
      </c>
    </row>
    <row r="478" spans="2:51" s="13" customFormat="1" ht="11.25">
      <c r="B478" s="192"/>
      <c r="C478" s="193"/>
      <c r="D478" s="194" t="s">
        <v>193</v>
      </c>
      <c r="E478" s="195" t="s">
        <v>43</v>
      </c>
      <c r="F478" s="196" t="s">
        <v>1644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2:51" s="14" customFormat="1" ht="11.25">
      <c r="B479" s="203"/>
      <c r="C479" s="204"/>
      <c r="D479" s="194" t="s">
        <v>193</v>
      </c>
      <c r="E479" s="205" t="s">
        <v>43</v>
      </c>
      <c r="F479" s="206" t="s">
        <v>648</v>
      </c>
      <c r="G479" s="204"/>
      <c r="H479" s="207">
        <v>10.5</v>
      </c>
      <c r="I479" s="208"/>
      <c r="J479" s="204"/>
      <c r="K479" s="204"/>
      <c r="L479" s="209"/>
      <c r="M479" s="210"/>
      <c r="N479" s="211"/>
      <c r="O479" s="211"/>
      <c r="P479" s="211"/>
      <c r="Q479" s="211"/>
      <c r="R479" s="211"/>
      <c r="S479" s="211"/>
      <c r="T479" s="212"/>
      <c r="AT479" s="213" t="s">
        <v>193</v>
      </c>
      <c r="AU479" s="213" t="s">
        <v>90</v>
      </c>
      <c r="AV479" s="14" t="s">
        <v>90</v>
      </c>
      <c r="AW479" s="14" t="s">
        <v>41</v>
      </c>
      <c r="AX479" s="14" t="s">
        <v>80</v>
      </c>
      <c r="AY479" s="213" t="s">
        <v>182</v>
      </c>
    </row>
    <row r="480" spans="2:51" s="15" customFormat="1" ht="11.25">
      <c r="B480" s="227"/>
      <c r="C480" s="228"/>
      <c r="D480" s="194" t="s">
        <v>193</v>
      </c>
      <c r="E480" s="229" t="s">
        <v>43</v>
      </c>
      <c r="F480" s="230" t="s">
        <v>436</v>
      </c>
      <c r="G480" s="228"/>
      <c r="H480" s="231">
        <v>173.25</v>
      </c>
      <c r="I480" s="232"/>
      <c r="J480" s="228"/>
      <c r="K480" s="228"/>
      <c r="L480" s="233"/>
      <c r="M480" s="234"/>
      <c r="N480" s="235"/>
      <c r="O480" s="235"/>
      <c r="P480" s="235"/>
      <c r="Q480" s="235"/>
      <c r="R480" s="235"/>
      <c r="S480" s="235"/>
      <c r="T480" s="236"/>
      <c r="AT480" s="237" t="s">
        <v>193</v>
      </c>
      <c r="AU480" s="237" t="s">
        <v>90</v>
      </c>
      <c r="AV480" s="15" t="s">
        <v>205</v>
      </c>
      <c r="AW480" s="15" t="s">
        <v>41</v>
      </c>
      <c r="AX480" s="15" t="s">
        <v>88</v>
      </c>
      <c r="AY480" s="237" t="s">
        <v>182</v>
      </c>
    </row>
    <row r="481" spans="1:65" s="2" customFormat="1" ht="37.9" customHeight="1">
      <c r="A481" s="35"/>
      <c r="B481" s="36"/>
      <c r="C481" s="179" t="s">
        <v>630</v>
      </c>
      <c r="D481" s="179" t="s">
        <v>187</v>
      </c>
      <c r="E481" s="180" t="s">
        <v>650</v>
      </c>
      <c r="F481" s="181" t="s">
        <v>651</v>
      </c>
      <c r="G481" s="182" t="s">
        <v>481</v>
      </c>
      <c r="H481" s="183">
        <v>145</v>
      </c>
      <c r="I481" s="184"/>
      <c r="J481" s="185">
        <f>ROUND(I481*H481,2)</f>
        <v>0</v>
      </c>
      <c r="K481" s="181" t="s">
        <v>191</v>
      </c>
      <c r="L481" s="40"/>
      <c r="M481" s="186" t="s">
        <v>43</v>
      </c>
      <c r="N481" s="187" t="s">
        <v>51</v>
      </c>
      <c r="O481" s="65"/>
      <c r="P481" s="188">
        <f>O481*H481</f>
        <v>0</v>
      </c>
      <c r="Q481" s="188">
        <v>0</v>
      </c>
      <c r="R481" s="188">
        <f>Q481*H481</f>
        <v>0</v>
      </c>
      <c r="S481" s="188">
        <v>0</v>
      </c>
      <c r="T481" s="189">
        <f>S481*H481</f>
        <v>0</v>
      </c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R481" s="190" t="s">
        <v>88</v>
      </c>
      <c r="AT481" s="190" t="s">
        <v>187</v>
      </c>
      <c r="AU481" s="190" t="s">
        <v>90</v>
      </c>
      <c r="AY481" s="17" t="s">
        <v>182</v>
      </c>
      <c r="BE481" s="191">
        <f>IF(N481="základní",J481,0)</f>
        <v>0</v>
      </c>
      <c r="BF481" s="191">
        <f>IF(N481="snížená",J481,0)</f>
        <v>0</v>
      </c>
      <c r="BG481" s="191">
        <f>IF(N481="zákl. přenesená",J481,0)</f>
        <v>0</v>
      </c>
      <c r="BH481" s="191">
        <f>IF(N481="sníž. přenesená",J481,0)</f>
        <v>0</v>
      </c>
      <c r="BI481" s="191">
        <f>IF(N481="nulová",J481,0)</f>
        <v>0</v>
      </c>
      <c r="BJ481" s="17" t="s">
        <v>88</v>
      </c>
      <c r="BK481" s="191">
        <f>ROUND(I481*H481,2)</f>
        <v>0</v>
      </c>
      <c r="BL481" s="17" t="s">
        <v>88</v>
      </c>
      <c r="BM481" s="190" t="s">
        <v>652</v>
      </c>
    </row>
    <row r="482" spans="1:65" s="13" customFormat="1" ht="11.25">
      <c r="B482" s="192"/>
      <c r="C482" s="193"/>
      <c r="D482" s="194" t="s">
        <v>193</v>
      </c>
      <c r="E482" s="195" t="s">
        <v>43</v>
      </c>
      <c r="F482" s="196" t="s">
        <v>431</v>
      </c>
      <c r="G482" s="193"/>
      <c r="H482" s="195" t="s">
        <v>43</v>
      </c>
      <c r="I482" s="197"/>
      <c r="J482" s="193"/>
      <c r="K482" s="193"/>
      <c r="L482" s="198"/>
      <c r="M482" s="199"/>
      <c r="N482" s="200"/>
      <c r="O482" s="200"/>
      <c r="P482" s="200"/>
      <c r="Q482" s="200"/>
      <c r="R482" s="200"/>
      <c r="S482" s="200"/>
      <c r="T482" s="201"/>
      <c r="AT482" s="202" t="s">
        <v>193</v>
      </c>
      <c r="AU482" s="202" t="s">
        <v>90</v>
      </c>
      <c r="AV482" s="13" t="s">
        <v>88</v>
      </c>
      <c r="AW482" s="13" t="s">
        <v>41</v>
      </c>
      <c r="AX482" s="13" t="s">
        <v>80</v>
      </c>
      <c r="AY482" s="202" t="s">
        <v>182</v>
      </c>
    </row>
    <row r="483" spans="1:65" s="13" customFormat="1" ht="11.25">
      <c r="B483" s="192"/>
      <c r="C483" s="193"/>
      <c r="D483" s="194" t="s">
        <v>193</v>
      </c>
      <c r="E483" s="195" t="s">
        <v>43</v>
      </c>
      <c r="F483" s="196" t="s">
        <v>638</v>
      </c>
      <c r="G483" s="193"/>
      <c r="H483" s="195" t="s">
        <v>43</v>
      </c>
      <c r="I483" s="197"/>
      <c r="J483" s="193"/>
      <c r="K483" s="193"/>
      <c r="L483" s="198"/>
      <c r="M483" s="199"/>
      <c r="N483" s="200"/>
      <c r="O483" s="200"/>
      <c r="P483" s="200"/>
      <c r="Q483" s="200"/>
      <c r="R483" s="200"/>
      <c r="S483" s="200"/>
      <c r="T483" s="201"/>
      <c r="AT483" s="202" t="s">
        <v>193</v>
      </c>
      <c r="AU483" s="202" t="s">
        <v>90</v>
      </c>
      <c r="AV483" s="13" t="s">
        <v>88</v>
      </c>
      <c r="AW483" s="13" t="s">
        <v>41</v>
      </c>
      <c r="AX483" s="13" t="s">
        <v>80</v>
      </c>
      <c r="AY483" s="202" t="s">
        <v>182</v>
      </c>
    </row>
    <row r="484" spans="1:65" s="14" customFormat="1" ht="11.25">
      <c r="B484" s="203"/>
      <c r="C484" s="204"/>
      <c r="D484" s="194" t="s">
        <v>193</v>
      </c>
      <c r="E484" s="205" t="s">
        <v>43</v>
      </c>
      <c r="F484" s="206" t="s">
        <v>653</v>
      </c>
      <c r="G484" s="204"/>
      <c r="H484" s="207">
        <v>35</v>
      </c>
      <c r="I484" s="208"/>
      <c r="J484" s="204"/>
      <c r="K484" s="204"/>
      <c r="L484" s="209"/>
      <c r="M484" s="210"/>
      <c r="N484" s="211"/>
      <c r="O484" s="211"/>
      <c r="P484" s="211"/>
      <c r="Q484" s="211"/>
      <c r="R484" s="211"/>
      <c r="S484" s="211"/>
      <c r="T484" s="212"/>
      <c r="AT484" s="213" t="s">
        <v>193</v>
      </c>
      <c r="AU484" s="213" t="s">
        <v>90</v>
      </c>
      <c r="AV484" s="14" t="s">
        <v>90</v>
      </c>
      <c r="AW484" s="14" t="s">
        <v>41</v>
      </c>
      <c r="AX484" s="14" t="s">
        <v>80</v>
      </c>
      <c r="AY484" s="213" t="s">
        <v>182</v>
      </c>
    </row>
    <row r="485" spans="1:65" s="13" customFormat="1" ht="11.25">
      <c r="B485" s="192"/>
      <c r="C485" s="193"/>
      <c r="D485" s="194" t="s">
        <v>193</v>
      </c>
      <c r="E485" s="195" t="s">
        <v>43</v>
      </c>
      <c r="F485" s="196" t="s">
        <v>640</v>
      </c>
      <c r="G485" s="193"/>
      <c r="H485" s="195" t="s">
        <v>43</v>
      </c>
      <c r="I485" s="197"/>
      <c r="J485" s="193"/>
      <c r="K485" s="193"/>
      <c r="L485" s="198"/>
      <c r="M485" s="199"/>
      <c r="N485" s="200"/>
      <c r="O485" s="200"/>
      <c r="P485" s="200"/>
      <c r="Q485" s="200"/>
      <c r="R485" s="200"/>
      <c r="S485" s="200"/>
      <c r="T485" s="201"/>
      <c r="AT485" s="202" t="s">
        <v>193</v>
      </c>
      <c r="AU485" s="202" t="s">
        <v>90</v>
      </c>
      <c r="AV485" s="13" t="s">
        <v>88</v>
      </c>
      <c r="AW485" s="13" t="s">
        <v>41</v>
      </c>
      <c r="AX485" s="13" t="s">
        <v>80</v>
      </c>
      <c r="AY485" s="202" t="s">
        <v>182</v>
      </c>
    </row>
    <row r="486" spans="1:65" s="14" customFormat="1" ht="11.25">
      <c r="B486" s="203"/>
      <c r="C486" s="204"/>
      <c r="D486" s="194" t="s">
        <v>193</v>
      </c>
      <c r="E486" s="205" t="s">
        <v>43</v>
      </c>
      <c r="F486" s="206" t="s">
        <v>654</v>
      </c>
      <c r="G486" s="204"/>
      <c r="H486" s="207">
        <v>5</v>
      </c>
      <c r="I486" s="208"/>
      <c r="J486" s="204"/>
      <c r="K486" s="204"/>
      <c r="L486" s="209"/>
      <c r="M486" s="210"/>
      <c r="N486" s="211"/>
      <c r="O486" s="211"/>
      <c r="P486" s="211"/>
      <c r="Q486" s="211"/>
      <c r="R486" s="211"/>
      <c r="S486" s="211"/>
      <c r="T486" s="212"/>
      <c r="AT486" s="213" t="s">
        <v>193</v>
      </c>
      <c r="AU486" s="213" t="s">
        <v>90</v>
      </c>
      <c r="AV486" s="14" t="s">
        <v>90</v>
      </c>
      <c r="AW486" s="14" t="s">
        <v>41</v>
      </c>
      <c r="AX486" s="14" t="s">
        <v>80</v>
      </c>
      <c r="AY486" s="213" t="s">
        <v>182</v>
      </c>
    </row>
    <row r="487" spans="1:65" s="13" customFormat="1" ht="11.25">
      <c r="B487" s="192"/>
      <c r="C487" s="193"/>
      <c r="D487" s="194" t="s">
        <v>193</v>
      </c>
      <c r="E487" s="195" t="s">
        <v>43</v>
      </c>
      <c r="F487" s="196" t="s">
        <v>1636</v>
      </c>
      <c r="G487" s="193"/>
      <c r="H487" s="195" t="s">
        <v>43</v>
      </c>
      <c r="I487" s="197"/>
      <c r="J487" s="193"/>
      <c r="K487" s="193"/>
      <c r="L487" s="198"/>
      <c r="M487" s="199"/>
      <c r="N487" s="200"/>
      <c r="O487" s="200"/>
      <c r="P487" s="200"/>
      <c r="Q487" s="200"/>
      <c r="R487" s="200"/>
      <c r="S487" s="200"/>
      <c r="T487" s="201"/>
      <c r="AT487" s="202" t="s">
        <v>193</v>
      </c>
      <c r="AU487" s="202" t="s">
        <v>90</v>
      </c>
      <c r="AV487" s="13" t="s">
        <v>88</v>
      </c>
      <c r="AW487" s="13" t="s">
        <v>41</v>
      </c>
      <c r="AX487" s="13" t="s">
        <v>80</v>
      </c>
      <c r="AY487" s="202" t="s">
        <v>182</v>
      </c>
    </row>
    <row r="488" spans="1:65" s="14" customFormat="1" ht="11.25">
      <c r="B488" s="203"/>
      <c r="C488" s="204"/>
      <c r="D488" s="194" t="s">
        <v>193</v>
      </c>
      <c r="E488" s="205" t="s">
        <v>43</v>
      </c>
      <c r="F488" s="206" t="s">
        <v>653</v>
      </c>
      <c r="G488" s="204"/>
      <c r="H488" s="207">
        <v>35</v>
      </c>
      <c r="I488" s="208"/>
      <c r="J488" s="204"/>
      <c r="K488" s="204"/>
      <c r="L488" s="209"/>
      <c r="M488" s="210"/>
      <c r="N488" s="211"/>
      <c r="O488" s="211"/>
      <c r="P488" s="211"/>
      <c r="Q488" s="211"/>
      <c r="R488" s="211"/>
      <c r="S488" s="211"/>
      <c r="T488" s="212"/>
      <c r="AT488" s="213" t="s">
        <v>193</v>
      </c>
      <c r="AU488" s="213" t="s">
        <v>90</v>
      </c>
      <c r="AV488" s="14" t="s">
        <v>90</v>
      </c>
      <c r="AW488" s="14" t="s">
        <v>41</v>
      </c>
      <c r="AX488" s="14" t="s">
        <v>80</v>
      </c>
      <c r="AY488" s="213" t="s">
        <v>182</v>
      </c>
    </row>
    <row r="489" spans="1:65" s="13" customFormat="1" ht="11.25">
      <c r="B489" s="192"/>
      <c r="C489" s="193"/>
      <c r="D489" s="194" t="s">
        <v>193</v>
      </c>
      <c r="E489" s="195" t="s">
        <v>43</v>
      </c>
      <c r="F489" s="196" t="s">
        <v>1637</v>
      </c>
      <c r="G489" s="193"/>
      <c r="H489" s="195" t="s">
        <v>43</v>
      </c>
      <c r="I489" s="197"/>
      <c r="J489" s="193"/>
      <c r="K489" s="193"/>
      <c r="L489" s="198"/>
      <c r="M489" s="199"/>
      <c r="N489" s="200"/>
      <c r="O489" s="200"/>
      <c r="P489" s="200"/>
      <c r="Q489" s="200"/>
      <c r="R489" s="200"/>
      <c r="S489" s="200"/>
      <c r="T489" s="201"/>
      <c r="AT489" s="202" t="s">
        <v>193</v>
      </c>
      <c r="AU489" s="202" t="s">
        <v>90</v>
      </c>
      <c r="AV489" s="13" t="s">
        <v>88</v>
      </c>
      <c r="AW489" s="13" t="s">
        <v>41</v>
      </c>
      <c r="AX489" s="13" t="s">
        <v>80</v>
      </c>
      <c r="AY489" s="202" t="s">
        <v>182</v>
      </c>
    </row>
    <row r="490" spans="1:65" s="14" customFormat="1" ht="11.25">
      <c r="B490" s="203"/>
      <c r="C490" s="204"/>
      <c r="D490" s="194" t="s">
        <v>193</v>
      </c>
      <c r="E490" s="205" t="s">
        <v>43</v>
      </c>
      <c r="F490" s="206" t="s">
        <v>654</v>
      </c>
      <c r="G490" s="204"/>
      <c r="H490" s="207">
        <v>5</v>
      </c>
      <c r="I490" s="208"/>
      <c r="J490" s="204"/>
      <c r="K490" s="204"/>
      <c r="L490" s="209"/>
      <c r="M490" s="210"/>
      <c r="N490" s="211"/>
      <c r="O490" s="211"/>
      <c r="P490" s="211"/>
      <c r="Q490" s="211"/>
      <c r="R490" s="211"/>
      <c r="S490" s="211"/>
      <c r="T490" s="212"/>
      <c r="AT490" s="213" t="s">
        <v>193</v>
      </c>
      <c r="AU490" s="213" t="s">
        <v>90</v>
      </c>
      <c r="AV490" s="14" t="s">
        <v>90</v>
      </c>
      <c r="AW490" s="14" t="s">
        <v>41</v>
      </c>
      <c r="AX490" s="14" t="s">
        <v>80</v>
      </c>
      <c r="AY490" s="213" t="s">
        <v>182</v>
      </c>
    </row>
    <row r="491" spans="1:65" s="13" customFormat="1" ht="11.25">
      <c r="B491" s="192"/>
      <c r="C491" s="193"/>
      <c r="D491" s="194" t="s">
        <v>193</v>
      </c>
      <c r="E491" s="195" t="s">
        <v>43</v>
      </c>
      <c r="F491" s="196" t="s">
        <v>1639</v>
      </c>
      <c r="G491" s="193"/>
      <c r="H491" s="195" t="s">
        <v>43</v>
      </c>
      <c r="I491" s="197"/>
      <c r="J491" s="193"/>
      <c r="K491" s="193"/>
      <c r="L491" s="198"/>
      <c r="M491" s="199"/>
      <c r="N491" s="200"/>
      <c r="O491" s="200"/>
      <c r="P491" s="200"/>
      <c r="Q491" s="200"/>
      <c r="R491" s="200"/>
      <c r="S491" s="200"/>
      <c r="T491" s="201"/>
      <c r="AT491" s="202" t="s">
        <v>193</v>
      </c>
      <c r="AU491" s="202" t="s">
        <v>90</v>
      </c>
      <c r="AV491" s="13" t="s">
        <v>88</v>
      </c>
      <c r="AW491" s="13" t="s">
        <v>41</v>
      </c>
      <c r="AX491" s="13" t="s">
        <v>80</v>
      </c>
      <c r="AY491" s="202" t="s">
        <v>182</v>
      </c>
    </row>
    <row r="492" spans="1:65" s="14" customFormat="1" ht="11.25">
      <c r="B492" s="203"/>
      <c r="C492" s="204"/>
      <c r="D492" s="194" t="s">
        <v>193</v>
      </c>
      <c r="E492" s="205" t="s">
        <v>43</v>
      </c>
      <c r="F492" s="206" t="s">
        <v>653</v>
      </c>
      <c r="G492" s="204"/>
      <c r="H492" s="207">
        <v>35</v>
      </c>
      <c r="I492" s="208"/>
      <c r="J492" s="204"/>
      <c r="K492" s="204"/>
      <c r="L492" s="209"/>
      <c r="M492" s="210"/>
      <c r="N492" s="211"/>
      <c r="O492" s="211"/>
      <c r="P492" s="211"/>
      <c r="Q492" s="211"/>
      <c r="R492" s="211"/>
      <c r="S492" s="211"/>
      <c r="T492" s="212"/>
      <c r="AT492" s="213" t="s">
        <v>193</v>
      </c>
      <c r="AU492" s="213" t="s">
        <v>90</v>
      </c>
      <c r="AV492" s="14" t="s">
        <v>90</v>
      </c>
      <c r="AW492" s="14" t="s">
        <v>41</v>
      </c>
      <c r="AX492" s="14" t="s">
        <v>80</v>
      </c>
      <c r="AY492" s="213" t="s">
        <v>182</v>
      </c>
    </row>
    <row r="493" spans="1:65" s="13" customFormat="1" ht="11.25">
      <c r="B493" s="192"/>
      <c r="C493" s="193"/>
      <c r="D493" s="194" t="s">
        <v>193</v>
      </c>
      <c r="E493" s="195" t="s">
        <v>43</v>
      </c>
      <c r="F493" s="196" t="s">
        <v>1641</v>
      </c>
      <c r="G493" s="193"/>
      <c r="H493" s="195" t="s">
        <v>43</v>
      </c>
      <c r="I493" s="197"/>
      <c r="J493" s="193"/>
      <c r="K493" s="193"/>
      <c r="L493" s="198"/>
      <c r="M493" s="199"/>
      <c r="N493" s="200"/>
      <c r="O493" s="200"/>
      <c r="P493" s="200"/>
      <c r="Q493" s="200"/>
      <c r="R493" s="200"/>
      <c r="S493" s="200"/>
      <c r="T493" s="201"/>
      <c r="AT493" s="202" t="s">
        <v>193</v>
      </c>
      <c r="AU493" s="202" t="s">
        <v>90</v>
      </c>
      <c r="AV493" s="13" t="s">
        <v>88</v>
      </c>
      <c r="AW493" s="13" t="s">
        <v>41</v>
      </c>
      <c r="AX493" s="13" t="s">
        <v>80</v>
      </c>
      <c r="AY493" s="202" t="s">
        <v>182</v>
      </c>
    </row>
    <row r="494" spans="1:65" s="14" customFormat="1" ht="11.25">
      <c r="B494" s="203"/>
      <c r="C494" s="204"/>
      <c r="D494" s="194" t="s">
        <v>193</v>
      </c>
      <c r="E494" s="205" t="s">
        <v>43</v>
      </c>
      <c r="F494" s="206" t="s">
        <v>654</v>
      </c>
      <c r="G494" s="204"/>
      <c r="H494" s="207">
        <v>5</v>
      </c>
      <c r="I494" s="208"/>
      <c r="J494" s="204"/>
      <c r="K494" s="204"/>
      <c r="L494" s="209"/>
      <c r="M494" s="210"/>
      <c r="N494" s="211"/>
      <c r="O494" s="211"/>
      <c r="P494" s="211"/>
      <c r="Q494" s="211"/>
      <c r="R494" s="211"/>
      <c r="S494" s="211"/>
      <c r="T494" s="212"/>
      <c r="AT494" s="213" t="s">
        <v>193</v>
      </c>
      <c r="AU494" s="213" t="s">
        <v>90</v>
      </c>
      <c r="AV494" s="14" t="s">
        <v>90</v>
      </c>
      <c r="AW494" s="14" t="s">
        <v>41</v>
      </c>
      <c r="AX494" s="14" t="s">
        <v>80</v>
      </c>
      <c r="AY494" s="213" t="s">
        <v>182</v>
      </c>
    </row>
    <row r="495" spans="1:65" s="13" customFormat="1" ht="11.25">
      <c r="B495" s="192"/>
      <c r="C495" s="193"/>
      <c r="D495" s="194" t="s">
        <v>193</v>
      </c>
      <c r="E495" s="195" t="s">
        <v>43</v>
      </c>
      <c r="F495" s="196" t="s">
        <v>1643</v>
      </c>
      <c r="G495" s="193"/>
      <c r="H495" s="195" t="s">
        <v>43</v>
      </c>
      <c r="I495" s="197"/>
      <c r="J495" s="193"/>
      <c r="K495" s="193"/>
      <c r="L495" s="198"/>
      <c r="M495" s="199"/>
      <c r="N495" s="200"/>
      <c r="O495" s="200"/>
      <c r="P495" s="200"/>
      <c r="Q495" s="200"/>
      <c r="R495" s="200"/>
      <c r="S495" s="200"/>
      <c r="T495" s="201"/>
      <c r="AT495" s="202" t="s">
        <v>193</v>
      </c>
      <c r="AU495" s="202" t="s">
        <v>90</v>
      </c>
      <c r="AV495" s="13" t="s">
        <v>88</v>
      </c>
      <c r="AW495" s="13" t="s">
        <v>41</v>
      </c>
      <c r="AX495" s="13" t="s">
        <v>80</v>
      </c>
      <c r="AY495" s="202" t="s">
        <v>182</v>
      </c>
    </row>
    <row r="496" spans="1:65" s="14" customFormat="1" ht="11.25">
      <c r="B496" s="203"/>
      <c r="C496" s="204"/>
      <c r="D496" s="194" t="s">
        <v>193</v>
      </c>
      <c r="E496" s="205" t="s">
        <v>43</v>
      </c>
      <c r="F496" s="206" t="s">
        <v>1652</v>
      </c>
      <c r="G496" s="204"/>
      <c r="H496" s="207">
        <v>20</v>
      </c>
      <c r="I496" s="208"/>
      <c r="J496" s="204"/>
      <c r="K496" s="204"/>
      <c r="L496" s="209"/>
      <c r="M496" s="210"/>
      <c r="N496" s="211"/>
      <c r="O496" s="211"/>
      <c r="P496" s="211"/>
      <c r="Q496" s="211"/>
      <c r="R496" s="211"/>
      <c r="S496" s="211"/>
      <c r="T496" s="212"/>
      <c r="AT496" s="213" t="s">
        <v>193</v>
      </c>
      <c r="AU496" s="213" t="s">
        <v>90</v>
      </c>
      <c r="AV496" s="14" t="s">
        <v>90</v>
      </c>
      <c r="AW496" s="14" t="s">
        <v>41</v>
      </c>
      <c r="AX496" s="14" t="s">
        <v>80</v>
      </c>
      <c r="AY496" s="213" t="s">
        <v>182</v>
      </c>
    </row>
    <row r="497" spans="1:65" s="13" customFormat="1" ht="11.25">
      <c r="B497" s="192"/>
      <c r="C497" s="193"/>
      <c r="D497" s="194" t="s">
        <v>193</v>
      </c>
      <c r="E497" s="195" t="s">
        <v>43</v>
      </c>
      <c r="F497" s="196" t="s">
        <v>1644</v>
      </c>
      <c r="G497" s="193"/>
      <c r="H497" s="195" t="s">
        <v>43</v>
      </c>
      <c r="I497" s="197"/>
      <c r="J497" s="193"/>
      <c r="K497" s="193"/>
      <c r="L497" s="198"/>
      <c r="M497" s="199"/>
      <c r="N497" s="200"/>
      <c r="O497" s="200"/>
      <c r="P497" s="200"/>
      <c r="Q497" s="200"/>
      <c r="R497" s="200"/>
      <c r="S497" s="200"/>
      <c r="T497" s="201"/>
      <c r="AT497" s="202" t="s">
        <v>193</v>
      </c>
      <c r="AU497" s="202" t="s">
        <v>90</v>
      </c>
      <c r="AV497" s="13" t="s">
        <v>88</v>
      </c>
      <c r="AW497" s="13" t="s">
        <v>41</v>
      </c>
      <c r="AX497" s="13" t="s">
        <v>80</v>
      </c>
      <c r="AY497" s="202" t="s">
        <v>182</v>
      </c>
    </row>
    <row r="498" spans="1:65" s="14" customFormat="1" ht="11.25">
      <c r="B498" s="203"/>
      <c r="C498" s="204"/>
      <c r="D498" s="194" t="s">
        <v>193</v>
      </c>
      <c r="E498" s="205" t="s">
        <v>43</v>
      </c>
      <c r="F498" s="206" t="s">
        <v>654</v>
      </c>
      <c r="G498" s="204"/>
      <c r="H498" s="207">
        <v>5</v>
      </c>
      <c r="I498" s="208"/>
      <c r="J498" s="204"/>
      <c r="K498" s="204"/>
      <c r="L498" s="209"/>
      <c r="M498" s="210"/>
      <c r="N498" s="211"/>
      <c r="O498" s="211"/>
      <c r="P498" s="211"/>
      <c r="Q498" s="211"/>
      <c r="R498" s="211"/>
      <c r="S498" s="211"/>
      <c r="T498" s="212"/>
      <c r="AT498" s="213" t="s">
        <v>193</v>
      </c>
      <c r="AU498" s="213" t="s">
        <v>90</v>
      </c>
      <c r="AV498" s="14" t="s">
        <v>90</v>
      </c>
      <c r="AW498" s="14" t="s">
        <v>41</v>
      </c>
      <c r="AX498" s="14" t="s">
        <v>80</v>
      </c>
      <c r="AY498" s="213" t="s">
        <v>182</v>
      </c>
    </row>
    <row r="499" spans="1:65" s="15" customFormat="1" ht="11.25">
      <c r="B499" s="227"/>
      <c r="C499" s="228"/>
      <c r="D499" s="194" t="s">
        <v>193</v>
      </c>
      <c r="E499" s="229" t="s">
        <v>43</v>
      </c>
      <c r="F499" s="230" t="s">
        <v>436</v>
      </c>
      <c r="G499" s="228"/>
      <c r="H499" s="231">
        <v>145</v>
      </c>
      <c r="I499" s="232"/>
      <c r="J499" s="228"/>
      <c r="K499" s="228"/>
      <c r="L499" s="233"/>
      <c r="M499" s="234"/>
      <c r="N499" s="235"/>
      <c r="O499" s="235"/>
      <c r="P499" s="235"/>
      <c r="Q499" s="235"/>
      <c r="R499" s="235"/>
      <c r="S499" s="235"/>
      <c r="T499" s="236"/>
      <c r="AT499" s="237" t="s">
        <v>193</v>
      </c>
      <c r="AU499" s="237" t="s">
        <v>90</v>
      </c>
      <c r="AV499" s="15" t="s">
        <v>205</v>
      </c>
      <c r="AW499" s="15" t="s">
        <v>41</v>
      </c>
      <c r="AX499" s="15" t="s">
        <v>88</v>
      </c>
      <c r="AY499" s="237" t="s">
        <v>182</v>
      </c>
    </row>
    <row r="500" spans="1:65" s="2" customFormat="1" ht="14.45" customHeight="1">
      <c r="A500" s="35"/>
      <c r="B500" s="36"/>
      <c r="C500" s="214" t="s">
        <v>634</v>
      </c>
      <c r="D500" s="214" t="s">
        <v>179</v>
      </c>
      <c r="E500" s="215" t="s">
        <v>656</v>
      </c>
      <c r="F500" s="216" t="s">
        <v>657</v>
      </c>
      <c r="G500" s="217" t="s">
        <v>481</v>
      </c>
      <c r="H500" s="218">
        <v>152.25</v>
      </c>
      <c r="I500" s="219"/>
      <c r="J500" s="220">
        <f>ROUND(I500*H500,2)</f>
        <v>0</v>
      </c>
      <c r="K500" s="216" t="s">
        <v>198</v>
      </c>
      <c r="L500" s="221"/>
      <c r="M500" s="222" t="s">
        <v>43</v>
      </c>
      <c r="N500" s="223" t="s">
        <v>51</v>
      </c>
      <c r="O500" s="65"/>
      <c r="P500" s="188">
        <f>O500*H500</f>
        <v>0</v>
      </c>
      <c r="Q500" s="188">
        <v>0</v>
      </c>
      <c r="R500" s="188">
        <f>Q500*H500</f>
        <v>0</v>
      </c>
      <c r="S500" s="188">
        <v>0</v>
      </c>
      <c r="T500" s="189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90" t="s">
        <v>90</v>
      </c>
      <c r="AT500" s="190" t="s">
        <v>179</v>
      </c>
      <c r="AU500" s="190" t="s">
        <v>90</v>
      </c>
      <c r="AY500" s="17" t="s">
        <v>182</v>
      </c>
      <c r="BE500" s="191">
        <f>IF(N500="základní",J500,0)</f>
        <v>0</v>
      </c>
      <c r="BF500" s="191">
        <f>IF(N500="snížená",J500,0)</f>
        <v>0</v>
      </c>
      <c r="BG500" s="191">
        <f>IF(N500="zákl. přenesená",J500,0)</f>
        <v>0</v>
      </c>
      <c r="BH500" s="191">
        <f>IF(N500="sníž. přenesená",J500,0)</f>
        <v>0</v>
      </c>
      <c r="BI500" s="191">
        <f>IF(N500="nulová",J500,0)</f>
        <v>0</v>
      </c>
      <c r="BJ500" s="17" t="s">
        <v>88</v>
      </c>
      <c r="BK500" s="191">
        <f>ROUND(I500*H500,2)</f>
        <v>0</v>
      </c>
      <c r="BL500" s="17" t="s">
        <v>88</v>
      </c>
      <c r="BM500" s="190" t="s">
        <v>658</v>
      </c>
    </row>
    <row r="501" spans="1:65" s="13" customFormat="1" ht="11.25">
      <c r="B501" s="192"/>
      <c r="C501" s="193"/>
      <c r="D501" s="194" t="s">
        <v>193</v>
      </c>
      <c r="E501" s="195" t="s">
        <v>43</v>
      </c>
      <c r="F501" s="196" t="s">
        <v>431</v>
      </c>
      <c r="G501" s="193"/>
      <c r="H501" s="195" t="s">
        <v>43</v>
      </c>
      <c r="I501" s="197"/>
      <c r="J501" s="193"/>
      <c r="K501" s="193"/>
      <c r="L501" s="198"/>
      <c r="M501" s="199"/>
      <c r="N501" s="200"/>
      <c r="O501" s="200"/>
      <c r="P501" s="200"/>
      <c r="Q501" s="200"/>
      <c r="R501" s="200"/>
      <c r="S501" s="200"/>
      <c r="T501" s="201"/>
      <c r="AT501" s="202" t="s">
        <v>193</v>
      </c>
      <c r="AU501" s="202" t="s">
        <v>90</v>
      </c>
      <c r="AV501" s="13" t="s">
        <v>88</v>
      </c>
      <c r="AW501" s="13" t="s">
        <v>41</v>
      </c>
      <c r="AX501" s="13" t="s">
        <v>80</v>
      </c>
      <c r="AY501" s="202" t="s">
        <v>182</v>
      </c>
    </row>
    <row r="502" spans="1:65" s="13" customFormat="1" ht="11.25">
      <c r="B502" s="192"/>
      <c r="C502" s="193"/>
      <c r="D502" s="194" t="s">
        <v>193</v>
      </c>
      <c r="E502" s="195" t="s">
        <v>43</v>
      </c>
      <c r="F502" s="196" t="s">
        <v>646</v>
      </c>
      <c r="G502" s="193"/>
      <c r="H502" s="195" t="s">
        <v>43</v>
      </c>
      <c r="I502" s="197"/>
      <c r="J502" s="193"/>
      <c r="K502" s="193"/>
      <c r="L502" s="198"/>
      <c r="M502" s="199"/>
      <c r="N502" s="200"/>
      <c r="O502" s="200"/>
      <c r="P502" s="200"/>
      <c r="Q502" s="200"/>
      <c r="R502" s="200"/>
      <c r="S502" s="200"/>
      <c r="T502" s="201"/>
      <c r="AT502" s="202" t="s">
        <v>193</v>
      </c>
      <c r="AU502" s="202" t="s">
        <v>90</v>
      </c>
      <c r="AV502" s="13" t="s">
        <v>88</v>
      </c>
      <c r="AW502" s="13" t="s">
        <v>41</v>
      </c>
      <c r="AX502" s="13" t="s">
        <v>80</v>
      </c>
      <c r="AY502" s="202" t="s">
        <v>182</v>
      </c>
    </row>
    <row r="503" spans="1:65" s="13" customFormat="1" ht="11.25">
      <c r="B503" s="192"/>
      <c r="C503" s="193"/>
      <c r="D503" s="194" t="s">
        <v>193</v>
      </c>
      <c r="E503" s="195" t="s">
        <v>43</v>
      </c>
      <c r="F503" s="196" t="s">
        <v>638</v>
      </c>
      <c r="G503" s="193"/>
      <c r="H503" s="195" t="s">
        <v>43</v>
      </c>
      <c r="I503" s="197"/>
      <c r="J503" s="193"/>
      <c r="K503" s="193"/>
      <c r="L503" s="198"/>
      <c r="M503" s="199"/>
      <c r="N503" s="200"/>
      <c r="O503" s="200"/>
      <c r="P503" s="200"/>
      <c r="Q503" s="200"/>
      <c r="R503" s="200"/>
      <c r="S503" s="200"/>
      <c r="T503" s="201"/>
      <c r="AT503" s="202" t="s">
        <v>193</v>
      </c>
      <c r="AU503" s="202" t="s">
        <v>90</v>
      </c>
      <c r="AV503" s="13" t="s">
        <v>88</v>
      </c>
      <c r="AW503" s="13" t="s">
        <v>41</v>
      </c>
      <c r="AX503" s="13" t="s">
        <v>80</v>
      </c>
      <c r="AY503" s="202" t="s">
        <v>182</v>
      </c>
    </row>
    <row r="504" spans="1:65" s="14" customFormat="1" ht="11.25">
      <c r="B504" s="203"/>
      <c r="C504" s="204"/>
      <c r="D504" s="194" t="s">
        <v>193</v>
      </c>
      <c r="E504" s="205" t="s">
        <v>43</v>
      </c>
      <c r="F504" s="206" t="s">
        <v>659</v>
      </c>
      <c r="G504" s="204"/>
      <c r="H504" s="207">
        <v>36.75</v>
      </c>
      <c r="I504" s="208"/>
      <c r="J504" s="204"/>
      <c r="K504" s="204"/>
      <c r="L504" s="209"/>
      <c r="M504" s="210"/>
      <c r="N504" s="211"/>
      <c r="O504" s="211"/>
      <c r="P504" s="211"/>
      <c r="Q504" s="211"/>
      <c r="R504" s="211"/>
      <c r="S504" s="211"/>
      <c r="T504" s="212"/>
      <c r="AT504" s="213" t="s">
        <v>193</v>
      </c>
      <c r="AU504" s="213" t="s">
        <v>90</v>
      </c>
      <c r="AV504" s="14" t="s">
        <v>90</v>
      </c>
      <c r="AW504" s="14" t="s">
        <v>41</v>
      </c>
      <c r="AX504" s="14" t="s">
        <v>80</v>
      </c>
      <c r="AY504" s="213" t="s">
        <v>182</v>
      </c>
    </row>
    <row r="505" spans="1:65" s="13" customFormat="1" ht="11.25">
      <c r="B505" s="192"/>
      <c r="C505" s="193"/>
      <c r="D505" s="194" t="s">
        <v>193</v>
      </c>
      <c r="E505" s="195" t="s">
        <v>43</v>
      </c>
      <c r="F505" s="196" t="s">
        <v>640</v>
      </c>
      <c r="G505" s="193"/>
      <c r="H505" s="195" t="s">
        <v>43</v>
      </c>
      <c r="I505" s="197"/>
      <c r="J505" s="193"/>
      <c r="K505" s="193"/>
      <c r="L505" s="198"/>
      <c r="M505" s="199"/>
      <c r="N505" s="200"/>
      <c r="O505" s="200"/>
      <c r="P505" s="200"/>
      <c r="Q505" s="200"/>
      <c r="R505" s="200"/>
      <c r="S505" s="200"/>
      <c r="T505" s="201"/>
      <c r="AT505" s="202" t="s">
        <v>193</v>
      </c>
      <c r="AU505" s="202" t="s">
        <v>90</v>
      </c>
      <c r="AV505" s="13" t="s">
        <v>88</v>
      </c>
      <c r="AW505" s="13" t="s">
        <v>41</v>
      </c>
      <c r="AX505" s="13" t="s">
        <v>80</v>
      </c>
      <c r="AY505" s="202" t="s">
        <v>182</v>
      </c>
    </row>
    <row r="506" spans="1:65" s="14" customFormat="1" ht="11.25">
      <c r="B506" s="203"/>
      <c r="C506" s="204"/>
      <c r="D506" s="194" t="s">
        <v>193</v>
      </c>
      <c r="E506" s="205" t="s">
        <v>43</v>
      </c>
      <c r="F506" s="206" t="s">
        <v>660</v>
      </c>
      <c r="G506" s="204"/>
      <c r="H506" s="207">
        <v>5.25</v>
      </c>
      <c r="I506" s="208"/>
      <c r="J506" s="204"/>
      <c r="K506" s="204"/>
      <c r="L506" s="209"/>
      <c r="M506" s="210"/>
      <c r="N506" s="211"/>
      <c r="O506" s="211"/>
      <c r="P506" s="211"/>
      <c r="Q506" s="211"/>
      <c r="R506" s="211"/>
      <c r="S506" s="211"/>
      <c r="T506" s="212"/>
      <c r="AT506" s="213" t="s">
        <v>193</v>
      </c>
      <c r="AU506" s="213" t="s">
        <v>90</v>
      </c>
      <c r="AV506" s="14" t="s">
        <v>90</v>
      </c>
      <c r="AW506" s="14" t="s">
        <v>41</v>
      </c>
      <c r="AX506" s="14" t="s">
        <v>80</v>
      </c>
      <c r="AY506" s="213" t="s">
        <v>182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1636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4" customFormat="1" ht="11.25">
      <c r="B508" s="203"/>
      <c r="C508" s="204"/>
      <c r="D508" s="194" t="s">
        <v>193</v>
      </c>
      <c r="E508" s="205" t="s">
        <v>43</v>
      </c>
      <c r="F508" s="206" t="s">
        <v>659</v>
      </c>
      <c r="G508" s="204"/>
      <c r="H508" s="207">
        <v>36.75</v>
      </c>
      <c r="I508" s="208"/>
      <c r="J508" s="204"/>
      <c r="K508" s="204"/>
      <c r="L508" s="209"/>
      <c r="M508" s="210"/>
      <c r="N508" s="211"/>
      <c r="O508" s="211"/>
      <c r="P508" s="211"/>
      <c r="Q508" s="211"/>
      <c r="R508" s="211"/>
      <c r="S508" s="211"/>
      <c r="T508" s="212"/>
      <c r="AT508" s="213" t="s">
        <v>193</v>
      </c>
      <c r="AU508" s="213" t="s">
        <v>90</v>
      </c>
      <c r="AV508" s="14" t="s">
        <v>90</v>
      </c>
      <c r="AW508" s="14" t="s">
        <v>41</v>
      </c>
      <c r="AX508" s="14" t="s">
        <v>80</v>
      </c>
      <c r="AY508" s="213" t="s">
        <v>182</v>
      </c>
    </row>
    <row r="509" spans="1:65" s="13" customFormat="1" ht="11.25">
      <c r="B509" s="192"/>
      <c r="C509" s="193"/>
      <c r="D509" s="194" t="s">
        <v>193</v>
      </c>
      <c r="E509" s="195" t="s">
        <v>43</v>
      </c>
      <c r="F509" s="196" t="s">
        <v>1637</v>
      </c>
      <c r="G509" s="193"/>
      <c r="H509" s="195" t="s">
        <v>43</v>
      </c>
      <c r="I509" s="197"/>
      <c r="J509" s="193"/>
      <c r="K509" s="193"/>
      <c r="L509" s="198"/>
      <c r="M509" s="199"/>
      <c r="N509" s="200"/>
      <c r="O509" s="200"/>
      <c r="P509" s="200"/>
      <c r="Q509" s="200"/>
      <c r="R509" s="200"/>
      <c r="S509" s="200"/>
      <c r="T509" s="201"/>
      <c r="AT509" s="202" t="s">
        <v>193</v>
      </c>
      <c r="AU509" s="202" t="s">
        <v>90</v>
      </c>
      <c r="AV509" s="13" t="s">
        <v>88</v>
      </c>
      <c r="AW509" s="13" t="s">
        <v>41</v>
      </c>
      <c r="AX509" s="13" t="s">
        <v>80</v>
      </c>
      <c r="AY509" s="202" t="s">
        <v>182</v>
      </c>
    </row>
    <row r="510" spans="1:65" s="14" customFormat="1" ht="11.25">
      <c r="B510" s="203"/>
      <c r="C510" s="204"/>
      <c r="D510" s="194" t="s">
        <v>193</v>
      </c>
      <c r="E510" s="205" t="s">
        <v>43</v>
      </c>
      <c r="F510" s="206" t="s">
        <v>660</v>
      </c>
      <c r="G510" s="204"/>
      <c r="H510" s="207">
        <v>5.25</v>
      </c>
      <c r="I510" s="208"/>
      <c r="J510" s="204"/>
      <c r="K510" s="204"/>
      <c r="L510" s="209"/>
      <c r="M510" s="210"/>
      <c r="N510" s="211"/>
      <c r="O510" s="211"/>
      <c r="P510" s="211"/>
      <c r="Q510" s="211"/>
      <c r="R510" s="211"/>
      <c r="S510" s="211"/>
      <c r="T510" s="212"/>
      <c r="AT510" s="213" t="s">
        <v>193</v>
      </c>
      <c r="AU510" s="213" t="s">
        <v>90</v>
      </c>
      <c r="AV510" s="14" t="s">
        <v>90</v>
      </c>
      <c r="AW510" s="14" t="s">
        <v>41</v>
      </c>
      <c r="AX510" s="14" t="s">
        <v>80</v>
      </c>
      <c r="AY510" s="213" t="s">
        <v>182</v>
      </c>
    </row>
    <row r="511" spans="1:65" s="13" customFormat="1" ht="11.25">
      <c r="B511" s="192"/>
      <c r="C511" s="193"/>
      <c r="D511" s="194" t="s">
        <v>193</v>
      </c>
      <c r="E511" s="195" t="s">
        <v>43</v>
      </c>
      <c r="F511" s="196" t="s">
        <v>1639</v>
      </c>
      <c r="G511" s="193"/>
      <c r="H511" s="195" t="s">
        <v>43</v>
      </c>
      <c r="I511" s="197"/>
      <c r="J511" s="193"/>
      <c r="K511" s="193"/>
      <c r="L511" s="198"/>
      <c r="M511" s="199"/>
      <c r="N511" s="200"/>
      <c r="O511" s="200"/>
      <c r="P511" s="200"/>
      <c r="Q511" s="200"/>
      <c r="R511" s="200"/>
      <c r="S511" s="200"/>
      <c r="T511" s="201"/>
      <c r="AT511" s="202" t="s">
        <v>193</v>
      </c>
      <c r="AU511" s="202" t="s">
        <v>90</v>
      </c>
      <c r="AV511" s="13" t="s">
        <v>88</v>
      </c>
      <c r="AW511" s="13" t="s">
        <v>41</v>
      </c>
      <c r="AX511" s="13" t="s">
        <v>80</v>
      </c>
      <c r="AY511" s="202" t="s">
        <v>182</v>
      </c>
    </row>
    <row r="512" spans="1:65" s="14" customFormat="1" ht="11.25">
      <c r="B512" s="203"/>
      <c r="C512" s="204"/>
      <c r="D512" s="194" t="s">
        <v>193</v>
      </c>
      <c r="E512" s="205" t="s">
        <v>43</v>
      </c>
      <c r="F512" s="206" t="s">
        <v>659</v>
      </c>
      <c r="G512" s="204"/>
      <c r="H512" s="207">
        <v>36.75</v>
      </c>
      <c r="I512" s="208"/>
      <c r="J512" s="204"/>
      <c r="K512" s="204"/>
      <c r="L512" s="209"/>
      <c r="M512" s="210"/>
      <c r="N512" s="211"/>
      <c r="O512" s="211"/>
      <c r="P512" s="211"/>
      <c r="Q512" s="211"/>
      <c r="R512" s="211"/>
      <c r="S512" s="211"/>
      <c r="T512" s="212"/>
      <c r="AT512" s="213" t="s">
        <v>193</v>
      </c>
      <c r="AU512" s="213" t="s">
        <v>90</v>
      </c>
      <c r="AV512" s="14" t="s">
        <v>90</v>
      </c>
      <c r="AW512" s="14" t="s">
        <v>41</v>
      </c>
      <c r="AX512" s="14" t="s">
        <v>80</v>
      </c>
      <c r="AY512" s="213" t="s">
        <v>182</v>
      </c>
    </row>
    <row r="513" spans="1:65" s="13" customFormat="1" ht="11.25">
      <c r="B513" s="192"/>
      <c r="C513" s="193"/>
      <c r="D513" s="194" t="s">
        <v>193</v>
      </c>
      <c r="E513" s="195" t="s">
        <v>43</v>
      </c>
      <c r="F513" s="196" t="s">
        <v>1641</v>
      </c>
      <c r="G513" s="193"/>
      <c r="H513" s="195" t="s">
        <v>43</v>
      </c>
      <c r="I513" s="197"/>
      <c r="J513" s="193"/>
      <c r="K513" s="193"/>
      <c r="L513" s="198"/>
      <c r="M513" s="199"/>
      <c r="N513" s="200"/>
      <c r="O513" s="200"/>
      <c r="P513" s="200"/>
      <c r="Q513" s="200"/>
      <c r="R513" s="200"/>
      <c r="S513" s="200"/>
      <c r="T513" s="201"/>
      <c r="AT513" s="202" t="s">
        <v>193</v>
      </c>
      <c r="AU513" s="202" t="s">
        <v>90</v>
      </c>
      <c r="AV513" s="13" t="s">
        <v>88</v>
      </c>
      <c r="AW513" s="13" t="s">
        <v>41</v>
      </c>
      <c r="AX513" s="13" t="s">
        <v>80</v>
      </c>
      <c r="AY513" s="202" t="s">
        <v>182</v>
      </c>
    </row>
    <row r="514" spans="1:65" s="14" customFormat="1" ht="11.25">
      <c r="B514" s="203"/>
      <c r="C514" s="204"/>
      <c r="D514" s="194" t="s">
        <v>193</v>
      </c>
      <c r="E514" s="205" t="s">
        <v>43</v>
      </c>
      <c r="F514" s="206" t="s">
        <v>660</v>
      </c>
      <c r="G514" s="204"/>
      <c r="H514" s="207">
        <v>5.25</v>
      </c>
      <c r="I514" s="208"/>
      <c r="J514" s="204"/>
      <c r="K514" s="204"/>
      <c r="L514" s="209"/>
      <c r="M514" s="210"/>
      <c r="N514" s="211"/>
      <c r="O514" s="211"/>
      <c r="P514" s="211"/>
      <c r="Q514" s="211"/>
      <c r="R514" s="211"/>
      <c r="S514" s="211"/>
      <c r="T514" s="212"/>
      <c r="AT514" s="213" t="s">
        <v>193</v>
      </c>
      <c r="AU514" s="213" t="s">
        <v>90</v>
      </c>
      <c r="AV514" s="14" t="s">
        <v>90</v>
      </c>
      <c r="AW514" s="14" t="s">
        <v>41</v>
      </c>
      <c r="AX514" s="14" t="s">
        <v>80</v>
      </c>
      <c r="AY514" s="213" t="s">
        <v>182</v>
      </c>
    </row>
    <row r="515" spans="1:65" s="13" customFormat="1" ht="11.25">
      <c r="B515" s="192"/>
      <c r="C515" s="193"/>
      <c r="D515" s="194" t="s">
        <v>193</v>
      </c>
      <c r="E515" s="195" t="s">
        <v>43</v>
      </c>
      <c r="F515" s="196" t="s">
        <v>1643</v>
      </c>
      <c r="G515" s="193"/>
      <c r="H515" s="195" t="s">
        <v>43</v>
      </c>
      <c r="I515" s="197"/>
      <c r="J515" s="193"/>
      <c r="K515" s="193"/>
      <c r="L515" s="198"/>
      <c r="M515" s="199"/>
      <c r="N515" s="200"/>
      <c r="O515" s="200"/>
      <c r="P515" s="200"/>
      <c r="Q515" s="200"/>
      <c r="R515" s="200"/>
      <c r="S515" s="200"/>
      <c r="T515" s="201"/>
      <c r="AT515" s="202" t="s">
        <v>193</v>
      </c>
      <c r="AU515" s="202" t="s">
        <v>90</v>
      </c>
      <c r="AV515" s="13" t="s">
        <v>88</v>
      </c>
      <c r="AW515" s="13" t="s">
        <v>41</v>
      </c>
      <c r="AX515" s="13" t="s">
        <v>80</v>
      </c>
      <c r="AY515" s="202" t="s">
        <v>182</v>
      </c>
    </row>
    <row r="516" spans="1:65" s="14" customFormat="1" ht="11.25">
      <c r="B516" s="203"/>
      <c r="C516" s="204"/>
      <c r="D516" s="194" t="s">
        <v>193</v>
      </c>
      <c r="E516" s="205" t="s">
        <v>43</v>
      </c>
      <c r="F516" s="206" t="s">
        <v>1654</v>
      </c>
      <c r="G516" s="204"/>
      <c r="H516" s="207">
        <v>21</v>
      </c>
      <c r="I516" s="208"/>
      <c r="J516" s="204"/>
      <c r="K516" s="204"/>
      <c r="L516" s="209"/>
      <c r="M516" s="210"/>
      <c r="N516" s="211"/>
      <c r="O516" s="211"/>
      <c r="P516" s="211"/>
      <c r="Q516" s="211"/>
      <c r="R516" s="211"/>
      <c r="S516" s="211"/>
      <c r="T516" s="212"/>
      <c r="AT516" s="213" t="s">
        <v>193</v>
      </c>
      <c r="AU516" s="213" t="s">
        <v>90</v>
      </c>
      <c r="AV516" s="14" t="s">
        <v>90</v>
      </c>
      <c r="AW516" s="14" t="s">
        <v>41</v>
      </c>
      <c r="AX516" s="14" t="s">
        <v>80</v>
      </c>
      <c r="AY516" s="213" t="s">
        <v>182</v>
      </c>
    </row>
    <row r="517" spans="1:65" s="13" customFormat="1" ht="11.25">
      <c r="B517" s="192"/>
      <c r="C517" s="193"/>
      <c r="D517" s="194" t="s">
        <v>193</v>
      </c>
      <c r="E517" s="195" t="s">
        <v>43</v>
      </c>
      <c r="F517" s="196" t="s">
        <v>1644</v>
      </c>
      <c r="G517" s="193"/>
      <c r="H517" s="195" t="s">
        <v>43</v>
      </c>
      <c r="I517" s="197"/>
      <c r="J517" s="193"/>
      <c r="K517" s="193"/>
      <c r="L517" s="198"/>
      <c r="M517" s="199"/>
      <c r="N517" s="200"/>
      <c r="O517" s="200"/>
      <c r="P517" s="200"/>
      <c r="Q517" s="200"/>
      <c r="R517" s="200"/>
      <c r="S517" s="200"/>
      <c r="T517" s="201"/>
      <c r="AT517" s="202" t="s">
        <v>193</v>
      </c>
      <c r="AU517" s="202" t="s">
        <v>90</v>
      </c>
      <c r="AV517" s="13" t="s">
        <v>88</v>
      </c>
      <c r="AW517" s="13" t="s">
        <v>41</v>
      </c>
      <c r="AX517" s="13" t="s">
        <v>80</v>
      </c>
      <c r="AY517" s="202" t="s">
        <v>182</v>
      </c>
    </row>
    <row r="518" spans="1:65" s="14" customFormat="1" ht="11.25">
      <c r="B518" s="203"/>
      <c r="C518" s="204"/>
      <c r="D518" s="194" t="s">
        <v>193</v>
      </c>
      <c r="E518" s="205" t="s">
        <v>43</v>
      </c>
      <c r="F518" s="206" t="s">
        <v>660</v>
      </c>
      <c r="G518" s="204"/>
      <c r="H518" s="207">
        <v>5.25</v>
      </c>
      <c r="I518" s="208"/>
      <c r="J518" s="204"/>
      <c r="K518" s="204"/>
      <c r="L518" s="209"/>
      <c r="M518" s="210"/>
      <c r="N518" s="211"/>
      <c r="O518" s="211"/>
      <c r="P518" s="211"/>
      <c r="Q518" s="211"/>
      <c r="R518" s="211"/>
      <c r="S518" s="211"/>
      <c r="T518" s="212"/>
      <c r="AT518" s="213" t="s">
        <v>193</v>
      </c>
      <c r="AU518" s="213" t="s">
        <v>90</v>
      </c>
      <c r="AV518" s="14" t="s">
        <v>90</v>
      </c>
      <c r="AW518" s="14" t="s">
        <v>41</v>
      </c>
      <c r="AX518" s="14" t="s">
        <v>80</v>
      </c>
      <c r="AY518" s="213" t="s">
        <v>182</v>
      </c>
    </row>
    <row r="519" spans="1:65" s="15" customFormat="1" ht="11.25">
      <c r="B519" s="227"/>
      <c r="C519" s="228"/>
      <c r="D519" s="194" t="s">
        <v>193</v>
      </c>
      <c r="E519" s="229" t="s">
        <v>43</v>
      </c>
      <c r="F519" s="230" t="s">
        <v>436</v>
      </c>
      <c r="G519" s="228"/>
      <c r="H519" s="231">
        <v>152.25</v>
      </c>
      <c r="I519" s="232"/>
      <c r="J519" s="228"/>
      <c r="K519" s="228"/>
      <c r="L519" s="233"/>
      <c r="M519" s="234"/>
      <c r="N519" s="235"/>
      <c r="O519" s="235"/>
      <c r="P519" s="235"/>
      <c r="Q519" s="235"/>
      <c r="R519" s="235"/>
      <c r="S519" s="235"/>
      <c r="T519" s="236"/>
      <c r="AT519" s="237" t="s">
        <v>193</v>
      </c>
      <c r="AU519" s="237" t="s">
        <v>90</v>
      </c>
      <c r="AV519" s="15" t="s">
        <v>205</v>
      </c>
      <c r="AW519" s="15" t="s">
        <v>41</v>
      </c>
      <c r="AX519" s="15" t="s">
        <v>88</v>
      </c>
      <c r="AY519" s="237" t="s">
        <v>182</v>
      </c>
    </row>
    <row r="520" spans="1:65" s="2" customFormat="1" ht="37.9" customHeight="1">
      <c r="A520" s="35"/>
      <c r="B520" s="36"/>
      <c r="C520" s="179" t="s">
        <v>642</v>
      </c>
      <c r="D520" s="179" t="s">
        <v>187</v>
      </c>
      <c r="E520" s="180" t="s">
        <v>2913</v>
      </c>
      <c r="F520" s="181" t="s">
        <v>2914</v>
      </c>
      <c r="G520" s="182" t="s">
        <v>481</v>
      </c>
      <c r="H520" s="183">
        <v>10</v>
      </c>
      <c r="I520" s="184"/>
      <c r="J520" s="185">
        <f>ROUND(I520*H520,2)</f>
        <v>0</v>
      </c>
      <c r="K520" s="181" t="s">
        <v>191</v>
      </c>
      <c r="L520" s="40"/>
      <c r="M520" s="186" t="s">
        <v>43</v>
      </c>
      <c r="N520" s="187" t="s">
        <v>51</v>
      </c>
      <c r="O520" s="65"/>
      <c r="P520" s="188">
        <f>O520*H520</f>
        <v>0</v>
      </c>
      <c r="Q520" s="188">
        <v>0</v>
      </c>
      <c r="R520" s="188">
        <f>Q520*H520</f>
        <v>0</v>
      </c>
      <c r="S520" s="188">
        <v>0</v>
      </c>
      <c r="T520" s="189">
        <f>S520*H520</f>
        <v>0</v>
      </c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R520" s="190" t="s">
        <v>88</v>
      </c>
      <c r="AT520" s="190" t="s">
        <v>187</v>
      </c>
      <c r="AU520" s="190" t="s">
        <v>90</v>
      </c>
      <c r="AY520" s="17" t="s">
        <v>182</v>
      </c>
      <c r="BE520" s="191">
        <f>IF(N520="základní",J520,0)</f>
        <v>0</v>
      </c>
      <c r="BF520" s="191">
        <f>IF(N520="snížená",J520,0)</f>
        <v>0</v>
      </c>
      <c r="BG520" s="191">
        <f>IF(N520="zákl. přenesená",J520,0)</f>
        <v>0</v>
      </c>
      <c r="BH520" s="191">
        <f>IF(N520="sníž. přenesená",J520,0)</f>
        <v>0</v>
      </c>
      <c r="BI520" s="191">
        <f>IF(N520="nulová",J520,0)</f>
        <v>0</v>
      </c>
      <c r="BJ520" s="17" t="s">
        <v>88</v>
      </c>
      <c r="BK520" s="191">
        <f>ROUND(I520*H520,2)</f>
        <v>0</v>
      </c>
      <c r="BL520" s="17" t="s">
        <v>88</v>
      </c>
      <c r="BM520" s="190" t="s">
        <v>2915</v>
      </c>
    </row>
    <row r="521" spans="1:65" s="13" customFormat="1" ht="11.25">
      <c r="B521" s="192"/>
      <c r="C521" s="193"/>
      <c r="D521" s="194" t="s">
        <v>193</v>
      </c>
      <c r="E521" s="195" t="s">
        <v>43</v>
      </c>
      <c r="F521" s="196" t="s">
        <v>532</v>
      </c>
      <c r="G521" s="193"/>
      <c r="H521" s="195" t="s">
        <v>43</v>
      </c>
      <c r="I521" s="197"/>
      <c r="J521" s="193"/>
      <c r="K521" s="193"/>
      <c r="L521" s="198"/>
      <c r="M521" s="199"/>
      <c r="N521" s="200"/>
      <c r="O521" s="200"/>
      <c r="P521" s="200"/>
      <c r="Q521" s="200"/>
      <c r="R521" s="200"/>
      <c r="S521" s="200"/>
      <c r="T521" s="201"/>
      <c r="AT521" s="202" t="s">
        <v>193</v>
      </c>
      <c r="AU521" s="202" t="s">
        <v>90</v>
      </c>
      <c r="AV521" s="13" t="s">
        <v>88</v>
      </c>
      <c r="AW521" s="13" t="s">
        <v>41</v>
      </c>
      <c r="AX521" s="13" t="s">
        <v>80</v>
      </c>
      <c r="AY521" s="202" t="s">
        <v>182</v>
      </c>
    </row>
    <row r="522" spans="1:65" s="13" customFormat="1" ht="11.25">
      <c r="B522" s="192"/>
      <c r="C522" s="193"/>
      <c r="D522" s="194" t="s">
        <v>193</v>
      </c>
      <c r="E522" s="195" t="s">
        <v>43</v>
      </c>
      <c r="F522" s="196" t="s">
        <v>362</v>
      </c>
      <c r="G522" s="193"/>
      <c r="H522" s="195" t="s">
        <v>43</v>
      </c>
      <c r="I522" s="197"/>
      <c r="J522" s="193"/>
      <c r="K522" s="193"/>
      <c r="L522" s="198"/>
      <c r="M522" s="199"/>
      <c r="N522" s="200"/>
      <c r="O522" s="200"/>
      <c r="P522" s="200"/>
      <c r="Q522" s="200"/>
      <c r="R522" s="200"/>
      <c r="S522" s="200"/>
      <c r="T522" s="201"/>
      <c r="AT522" s="202" t="s">
        <v>193</v>
      </c>
      <c r="AU522" s="202" t="s">
        <v>90</v>
      </c>
      <c r="AV522" s="13" t="s">
        <v>88</v>
      </c>
      <c r="AW522" s="13" t="s">
        <v>41</v>
      </c>
      <c r="AX522" s="13" t="s">
        <v>80</v>
      </c>
      <c r="AY522" s="202" t="s">
        <v>182</v>
      </c>
    </row>
    <row r="523" spans="1:65" s="14" customFormat="1" ht="11.25">
      <c r="B523" s="203"/>
      <c r="C523" s="204"/>
      <c r="D523" s="194" t="s">
        <v>193</v>
      </c>
      <c r="E523" s="205" t="s">
        <v>43</v>
      </c>
      <c r="F523" s="206" t="s">
        <v>235</v>
      </c>
      <c r="G523" s="204"/>
      <c r="H523" s="207">
        <v>10</v>
      </c>
      <c r="I523" s="208"/>
      <c r="J523" s="204"/>
      <c r="K523" s="204"/>
      <c r="L523" s="209"/>
      <c r="M523" s="210"/>
      <c r="N523" s="211"/>
      <c r="O523" s="211"/>
      <c r="P523" s="211"/>
      <c r="Q523" s="211"/>
      <c r="R523" s="211"/>
      <c r="S523" s="211"/>
      <c r="T523" s="212"/>
      <c r="AT523" s="213" t="s">
        <v>193</v>
      </c>
      <c r="AU523" s="213" t="s">
        <v>90</v>
      </c>
      <c r="AV523" s="14" t="s">
        <v>90</v>
      </c>
      <c r="AW523" s="14" t="s">
        <v>41</v>
      </c>
      <c r="AX523" s="14" t="s">
        <v>88</v>
      </c>
      <c r="AY523" s="213" t="s">
        <v>182</v>
      </c>
    </row>
    <row r="524" spans="1:65" s="2" customFormat="1" ht="37.9" customHeight="1">
      <c r="A524" s="35"/>
      <c r="B524" s="36"/>
      <c r="C524" s="179" t="s">
        <v>649</v>
      </c>
      <c r="D524" s="179" t="s">
        <v>187</v>
      </c>
      <c r="E524" s="180" t="s">
        <v>650</v>
      </c>
      <c r="F524" s="181" t="s">
        <v>651</v>
      </c>
      <c r="G524" s="182" t="s">
        <v>481</v>
      </c>
      <c r="H524" s="183">
        <v>15</v>
      </c>
      <c r="I524" s="184"/>
      <c r="J524" s="185">
        <f>ROUND(I524*H524,2)</f>
        <v>0</v>
      </c>
      <c r="K524" s="181" t="s">
        <v>191</v>
      </c>
      <c r="L524" s="40"/>
      <c r="M524" s="186" t="s">
        <v>43</v>
      </c>
      <c r="N524" s="187" t="s">
        <v>51</v>
      </c>
      <c r="O524" s="65"/>
      <c r="P524" s="188">
        <f>O524*H524</f>
        <v>0</v>
      </c>
      <c r="Q524" s="188">
        <v>0</v>
      </c>
      <c r="R524" s="188">
        <f>Q524*H524</f>
        <v>0</v>
      </c>
      <c r="S524" s="188">
        <v>0</v>
      </c>
      <c r="T524" s="189">
        <f>S524*H524</f>
        <v>0</v>
      </c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R524" s="190" t="s">
        <v>88</v>
      </c>
      <c r="AT524" s="190" t="s">
        <v>187</v>
      </c>
      <c r="AU524" s="190" t="s">
        <v>90</v>
      </c>
      <c r="AY524" s="17" t="s">
        <v>182</v>
      </c>
      <c r="BE524" s="191">
        <f>IF(N524="základní",J524,0)</f>
        <v>0</v>
      </c>
      <c r="BF524" s="191">
        <f>IF(N524="snížená",J524,0)</f>
        <v>0</v>
      </c>
      <c r="BG524" s="191">
        <f>IF(N524="zákl. přenesená",J524,0)</f>
        <v>0</v>
      </c>
      <c r="BH524" s="191">
        <f>IF(N524="sníž. přenesená",J524,0)</f>
        <v>0</v>
      </c>
      <c r="BI524" s="191">
        <f>IF(N524="nulová",J524,0)</f>
        <v>0</v>
      </c>
      <c r="BJ524" s="17" t="s">
        <v>88</v>
      </c>
      <c r="BK524" s="191">
        <f>ROUND(I524*H524,2)</f>
        <v>0</v>
      </c>
      <c r="BL524" s="17" t="s">
        <v>88</v>
      </c>
      <c r="BM524" s="190" t="s">
        <v>2916</v>
      </c>
    </row>
    <row r="525" spans="1:65" s="13" customFormat="1" ht="11.25">
      <c r="B525" s="192"/>
      <c r="C525" s="193"/>
      <c r="D525" s="194" t="s">
        <v>193</v>
      </c>
      <c r="E525" s="195" t="s">
        <v>43</v>
      </c>
      <c r="F525" s="196" t="s">
        <v>554</v>
      </c>
      <c r="G525" s="193"/>
      <c r="H525" s="195" t="s">
        <v>43</v>
      </c>
      <c r="I525" s="197"/>
      <c r="J525" s="193"/>
      <c r="K525" s="193"/>
      <c r="L525" s="198"/>
      <c r="M525" s="199"/>
      <c r="N525" s="200"/>
      <c r="O525" s="200"/>
      <c r="P525" s="200"/>
      <c r="Q525" s="200"/>
      <c r="R525" s="200"/>
      <c r="S525" s="200"/>
      <c r="T525" s="201"/>
      <c r="AT525" s="202" t="s">
        <v>193</v>
      </c>
      <c r="AU525" s="202" t="s">
        <v>90</v>
      </c>
      <c r="AV525" s="13" t="s">
        <v>88</v>
      </c>
      <c r="AW525" s="13" t="s">
        <v>41</v>
      </c>
      <c r="AX525" s="13" t="s">
        <v>80</v>
      </c>
      <c r="AY525" s="202" t="s">
        <v>182</v>
      </c>
    </row>
    <row r="526" spans="1:65" s="13" customFormat="1" ht="11.25">
      <c r="B526" s="192"/>
      <c r="C526" s="193"/>
      <c r="D526" s="194" t="s">
        <v>193</v>
      </c>
      <c r="E526" s="195" t="s">
        <v>43</v>
      </c>
      <c r="F526" s="196" t="s">
        <v>1656</v>
      </c>
      <c r="G526" s="193"/>
      <c r="H526" s="195" t="s">
        <v>43</v>
      </c>
      <c r="I526" s="197"/>
      <c r="J526" s="193"/>
      <c r="K526" s="193"/>
      <c r="L526" s="198"/>
      <c r="M526" s="199"/>
      <c r="N526" s="200"/>
      <c r="O526" s="200"/>
      <c r="P526" s="200"/>
      <c r="Q526" s="200"/>
      <c r="R526" s="200"/>
      <c r="S526" s="200"/>
      <c r="T526" s="201"/>
      <c r="AT526" s="202" t="s">
        <v>193</v>
      </c>
      <c r="AU526" s="202" t="s">
        <v>90</v>
      </c>
      <c r="AV526" s="13" t="s">
        <v>88</v>
      </c>
      <c r="AW526" s="13" t="s">
        <v>41</v>
      </c>
      <c r="AX526" s="13" t="s">
        <v>80</v>
      </c>
      <c r="AY526" s="202" t="s">
        <v>182</v>
      </c>
    </row>
    <row r="527" spans="1:65" s="14" customFormat="1" ht="11.25">
      <c r="B527" s="203"/>
      <c r="C527" s="204"/>
      <c r="D527" s="194" t="s">
        <v>193</v>
      </c>
      <c r="E527" s="205" t="s">
        <v>43</v>
      </c>
      <c r="F527" s="206" t="s">
        <v>8</v>
      </c>
      <c r="G527" s="204"/>
      <c r="H527" s="207">
        <v>15</v>
      </c>
      <c r="I527" s="208"/>
      <c r="J527" s="204"/>
      <c r="K527" s="204"/>
      <c r="L527" s="209"/>
      <c r="M527" s="210"/>
      <c r="N527" s="211"/>
      <c r="O527" s="211"/>
      <c r="P527" s="211"/>
      <c r="Q527" s="211"/>
      <c r="R527" s="211"/>
      <c r="S527" s="211"/>
      <c r="T527" s="212"/>
      <c r="AT527" s="213" t="s">
        <v>193</v>
      </c>
      <c r="AU527" s="213" t="s">
        <v>90</v>
      </c>
      <c r="AV527" s="14" t="s">
        <v>90</v>
      </c>
      <c r="AW527" s="14" t="s">
        <v>41</v>
      </c>
      <c r="AX527" s="14" t="s">
        <v>88</v>
      </c>
      <c r="AY527" s="213" t="s">
        <v>182</v>
      </c>
    </row>
    <row r="528" spans="1:65" s="2" customFormat="1" ht="14.45" customHeight="1">
      <c r="A528" s="35"/>
      <c r="B528" s="36"/>
      <c r="C528" s="214" t="s">
        <v>655</v>
      </c>
      <c r="D528" s="214" t="s">
        <v>179</v>
      </c>
      <c r="E528" s="215" t="s">
        <v>1657</v>
      </c>
      <c r="F528" s="216" t="s">
        <v>1658</v>
      </c>
      <c r="G528" s="217" t="s">
        <v>481</v>
      </c>
      <c r="H528" s="218">
        <v>15.75</v>
      </c>
      <c r="I528" s="219"/>
      <c r="J528" s="220">
        <f>ROUND(I528*H528,2)</f>
        <v>0</v>
      </c>
      <c r="K528" s="216" t="s">
        <v>191</v>
      </c>
      <c r="L528" s="221"/>
      <c r="M528" s="222" t="s">
        <v>43</v>
      </c>
      <c r="N528" s="223" t="s">
        <v>51</v>
      </c>
      <c r="O528" s="65"/>
      <c r="P528" s="188">
        <f>O528*H528</f>
        <v>0</v>
      </c>
      <c r="Q528" s="188">
        <v>2.1000000000000001E-4</v>
      </c>
      <c r="R528" s="188">
        <f>Q528*H528</f>
        <v>3.3075000000000001E-3</v>
      </c>
      <c r="S528" s="188">
        <v>0</v>
      </c>
      <c r="T528" s="189">
        <f>S528*H528</f>
        <v>0</v>
      </c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R528" s="190" t="s">
        <v>90</v>
      </c>
      <c r="AT528" s="190" t="s">
        <v>179</v>
      </c>
      <c r="AU528" s="190" t="s">
        <v>90</v>
      </c>
      <c r="AY528" s="17" t="s">
        <v>182</v>
      </c>
      <c r="BE528" s="191">
        <f>IF(N528="základní",J528,0)</f>
        <v>0</v>
      </c>
      <c r="BF528" s="191">
        <f>IF(N528="snížená",J528,0)</f>
        <v>0</v>
      </c>
      <c r="BG528" s="191">
        <f>IF(N528="zákl. přenesená",J528,0)</f>
        <v>0</v>
      </c>
      <c r="BH528" s="191">
        <f>IF(N528="sníž. přenesená",J528,0)</f>
        <v>0</v>
      </c>
      <c r="BI528" s="191">
        <f>IF(N528="nulová",J528,0)</f>
        <v>0</v>
      </c>
      <c r="BJ528" s="17" t="s">
        <v>88</v>
      </c>
      <c r="BK528" s="191">
        <f>ROUND(I528*H528,2)</f>
        <v>0</v>
      </c>
      <c r="BL528" s="17" t="s">
        <v>88</v>
      </c>
      <c r="BM528" s="190" t="s">
        <v>2917</v>
      </c>
    </row>
    <row r="529" spans="1:65" s="13" customFormat="1" ht="11.25">
      <c r="B529" s="192"/>
      <c r="C529" s="193"/>
      <c r="D529" s="194" t="s">
        <v>193</v>
      </c>
      <c r="E529" s="195" t="s">
        <v>43</v>
      </c>
      <c r="F529" s="196" t="s">
        <v>554</v>
      </c>
      <c r="G529" s="193"/>
      <c r="H529" s="195" t="s">
        <v>43</v>
      </c>
      <c r="I529" s="197"/>
      <c r="J529" s="193"/>
      <c r="K529" s="193"/>
      <c r="L529" s="198"/>
      <c r="M529" s="199"/>
      <c r="N529" s="200"/>
      <c r="O529" s="200"/>
      <c r="P529" s="200"/>
      <c r="Q529" s="200"/>
      <c r="R529" s="200"/>
      <c r="S529" s="200"/>
      <c r="T529" s="201"/>
      <c r="AT529" s="202" t="s">
        <v>193</v>
      </c>
      <c r="AU529" s="202" t="s">
        <v>90</v>
      </c>
      <c r="AV529" s="13" t="s">
        <v>88</v>
      </c>
      <c r="AW529" s="13" t="s">
        <v>41</v>
      </c>
      <c r="AX529" s="13" t="s">
        <v>80</v>
      </c>
      <c r="AY529" s="202" t="s">
        <v>182</v>
      </c>
    </row>
    <row r="530" spans="1:65" s="13" customFormat="1" ht="11.25">
      <c r="B530" s="192"/>
      <c r="C530" s="193"/>
      <c r="D530" s="194" t="s">
        <v>193</v>
      </c>
      <c r="E530" s="195" t="s">
        <v>43</v>
      </c>
      <c r="F530" s="196" t="s">
        <v>1660</v>
      </c>
      <c r="G530" s="193"/>
      <c r="H530" s="195" t="s">
        <v>43</v>
      </c>
      <c r="I530" s="197"/>
      <c r="J530" s="193"/>
      <c r="K530" s="193"/>
      <c r="L530" s="198"/>
      <c r="M530" s="199"/>
      <c r="N530" s="200"/>
      <c r="O530" s="200"/>
      <c r="P530" s="200"/>
      <c r="Q530" s="200"/>
      <c r="R530" s="200"/>
      <c r="S530" s="200"/>
      <c r="T530" s="201"/>
      <c r="AT530" s="202" t="s">
        <v>193</v>
      </c>
      <c r="AU530" s="202" t="s">
        <v>90</v>
      </c>
      <c r="AV530" s="13" t="s">
        <v>88</v>
      </c>
      <c r="AW530" s="13" t="s">
        <v>41</v>
      </c>
      <c r="AX530" s="13" t="s">
        <v>80</v>
      </c>
      <c r="AY530" s="202" t="s">
        <v>182</v>
      </c>
    </row>
    <row r="531" spans="1:65" s="14" customFormat="1" ht="11.25">
      <c r="B531" s="203"/>
      <c r="C531" s="204"/>
      <c r="D531" s="194" t="s">
        <v>193</v>
      </c>
      <c r="E531" s="205" t="s">
        <v>43</v>
      </c>
      <c r="F531" s="206" t="s">
        <v>2908</v>
      </c>
      <c r="G531" s="204"/>
      <c r="H531" s="207">
        <v>15.75</v>
      </c>
      <c r="I531" s="208"/>
      <c r="J531" s="204"/>
      <c r="K531" s="204"/>
      <c r="L531" s="209"/>
      <c r="M531" s="210"/>
      <c r="N531" s="211"/>
      <c r="O531" s="211"/>
      <c r="P531" s="211"/>
      <c r="Q531" s="211"/>
      <c r="R531" s="211"/>
      <c r="S531" s="211"/>
      <c r="T531" s="212"/>
      <c r="AT531" s="213" t="s">
        <v>193</v>
      </c>
      <c r="AU531" s="213" t="s">
        <v>90</v>
      </c>
      <c r="AV531" s="14" t="s">
        <v>90</v>
      </c>
      <c r="AW531" s="14" t="s">
        <v>41</v>
      </c>
      <c r="AX531" s="14" t="s">
        <v>88</v>
      </c>
      <c r="AY531" s="213" t="s">
        <v>182</v>
      </c>
    </row>
    <row r="532" spans="1:65" s="2" customFormat="1" ht="37.9" customHeight="1">
      <c r="A532" s="35"/>
      <c r="B532" s="36"/>
      <c r="C532" s="179" t="s">
        <v>661</v>
      </c>
      <c r="D532" s="179" t="s">
        <v>187</v>
      </c>
      <c r="E532" s="180" t="s">
        <v>673</v>
      </c>
      <c r="F532" s="181" t="s">
        <v>674</v>
      </c>
      <c r="G532" s="182" t="s">
        <v>481</v>
      </c>
      <c r="H532" s="183">
        <v>130</v>
      </c>
      <c r="I532" s="184"/>
      <c r="J532" s="185">
        <f>ROUND(I532*H532,2)</f>
        <v>0</v>
      </c>
      <c r="K532" s="181" t="s">
        <v>191</v>
      </c>
      <c r="L532" s="40"/>
      <c r="M532" s="186" t="s">
        <v>43</v>
      </c>
      <c r="N532" s="187" t="s">
        <v>51</v>
      </c>
      <c r="O532" s="65"/>
      <c r="P532" s="188">
        <f>O532*H532</f>
        <v>0</v>
      </c>
      <c r="Q532" s="188">
        <v>0</v>
      </c>
      <c r="R532" s="188">
        <f>Q532*H532</f>
        <v>0</v>
      </c>
      <c r="S532" s="188">
        <v>0</v>
      </c>
      <c r="T532" s="189">
        <f>S532*H532</f>
        <v>0</v>
      </c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R532" s="190" t="s">
        <v>88</v>
      </c>
      <c r="AT532" s="190" t="s">
        <v>187</v>
      </c>
      <c r="AU532" s="190" t="s">
        <v>90</v>
      </c>
      <c r="AY532" s="17" t="s">
        <v>182</v>
      </c>
      <c r="BE532" s="191">
        <f>IF(N532="základní",J532,0)</f>
        <v>0</v>
      </c>
      <c r="BF532" s="191">
        <f>IF(N532="snížená",J532,0)</f>
        <v>0</v>
      </c>
      <c r="BG532" s="191">
        <f>IF(N532="zákl. přenesená",J532,0)</f>
        <v>0</v>
      </c>
      <c r="BH532" s="191">
        <f>IF(N532="sníž. přenesená",J532,0)</f>
        <v>0</v>
      </c>
      <c r="BI532" s="191">
        <f>IF(N532="nulová",J532,0)</f>
        <v>0</v>
      </c>
      <c r="BJ532" s="17" t="s">
        <v>88</v>
      </c>
      <c r="BK532" s="191">
        <f>ROUND(I532*H532,2)</f>
        <v>0</v>
      </c>
      <c r="BL532" s="17" t="s">
        <v>88</v>
      </c>
      <c r="BM532" s="190" t="s">
        <v>1674</v>
      </c>
    </row>
    <row r="533" spans="1:65" s="13" customFormat="1" ht="11.25">
      <c r="B533" s="192"/>
      <c r="C533" s="193"/>
      <c r="D533" s="194" t="s">
        <v>193</v>
      </c>
      <c r="E533" s="195" t="s">
        <v>43</v>
      </c>
      <c r="F533" s="196" t="s">
        <v>532</v>
      </c>
      <c r="G533" s="193"/>
      <c r="H533" s="195" t="s">
        <v>43</v>
      </c>
      <c r="I533" s="197"/>
      <c r="J533" s="193"/>
      <c r="K533" s="193"/>
      <c r="L533" s="198"/>
      <c r="M533" s="199"/>
      <c r="N533" s="200"/>
      <c r="O533" s="200"/>
      <c r="P533" s="200"/>
      <c r="Q533" s="200"/>
      <c r="R533" s="200"/>
      <c r="S533" s="200"/>
      <c r="T533" s="201"/>
      <c r="AT533" s="202" t="s">
        <v>193</v>
      </c>
      <c r="AU533" s="202" t="s">
        <v>90</v>
      </c>
      <c r="AV533" s="13" t="s">
        <v>88</v>
      </c>
      <c r="AW533" s="13" t="s">
        <v>41</v>
      </c>
      <c r="AX533" s="13" t="s">
        <v>80</v>
      </c>
      <c r="AY533" s="202" t="s">
        <v>182</v>
      </c>
    </row>
    <row r="534" spans="1:65" s="13" customFormat="1" ht="11.25">
      <c r="B534" s="192"/>
      <c r="C534" s="193"/>
      <c r="D534" s="194" t="s">
        <v>193</v>
      </c>
      <c r="E534" s="195" t="s">
        <v>43</v>
      </c>
      <c r="F534" s="196" t="s">
        <v>362</v>
      </c>
      <c r="G534" s="193"/>
      <c r="H534" s="195" t="s">
        <v>43</v>
      </c>
      <c r="I534" s="197"/>
      <c r="J534" s="193"/>
      <c r="K534" s="193"/>
      <c r="L534" s="198"/>
      <c r="M534" s="199"/>
      <c r="N534" s="200"/>
      <c r="O534" s="200"/>
      <c r="P534" s="200"/>
      <c r="Q534" s="200"/>
      <c r="R534" s="200"/>
      <c r="S534" s="200"/>
      <c r="T534" s="201"/>
      <c r="AT534" s="202" t="s">
        <v>193</v>
      </c>
      <c r="AU534" s="202" t="s">
        <v>90</v>
      </c>
      <c r="AV534" s="13" t="s">
        <v>88</v>
      </c>
      <c r="AW534" s="13" t="s">
        <v>41</v>
      </c>
      <c r="AX534" s="13" t="s">
        <v>80</v>
      </c>
      <c r="AY534" s="202" t="s">
        <v>182</v>
      </c>
    </row>
    <row r="535" spans="1:65" s="14" customFormat="1" ht="11.25">
      <c r="B535" s="203"/>
      <c r="C535" s="204"/>
      <c r="D535" s="194" t="s">
        <v>193</v>
      </c>
      <c r="E535" s="205" t="s">
        <v>43</v>
      </c>
      <c r="F535" s="206" t="s">
        <v>2918</v>
      </c>
      <c r="G535" s="204"/>
      <c r="H535" s="207">
        <v>130</v>
      </c>
      <c r="I535" s="208"/>
      <c r="J535" s="204"/>
      <c r="K535" s="204"/>
      <c r="L535" s="209"/>
      <c r="M535" s="210"/>
      <c r="N535" s="211"/>
      <c r="O535" s="211"/>
      <c r="P535" s="211"/>
      <c r="Q535" s="211"/>
      <c r="R535" s="211"/>
      <c r="S535" s="211"/>
      <c r="T535" s="212"/>
      <c r="AT535" s="213" t="s">
        <v>193</v>
      </c>
      <c r="AU535" s="213" t="s">
        <v>90</v>
      </c>
      <c r="AV535" s="14" t="s">
        <v>90</v>
      </c>
      <c r="AW535" s="14" t="s">
        <v>41</v>
      </c>
      <c r="AX535" s="14" t="s">
        <v>88</v>
      </c>
      <c r="AY535" s="213" t="s">
        <v>182</v>
      </c>
    </row>
    <row r="536" spans="1:65" s="2" customFormat="1" ht="37.9" customHeight="1">
      <c r="A536" s="35"/>
      <c r="B536" s="36"/>
      <c r="C536" s="179" t="s">
        <v>666</v>
      </c>
      <c r="D536" s="179" t="s">
        <v>187</v>
      </c>
      <c r="E536" s="180" t="s">
        <v>662</v>
      </c>
      <c r="F536" s="181" t="s">
        <v>663</v>
      </c>
      <c r="G536" s="182" t="s">
        <v>481</v>
      </c>
      <c r="H536" s="183">
        <v>125</v>
      </c>
      <c r="I536" s="184"/>
      <c r="J536" s="185">
        <f>ROUND(I536*H536,2)</f>
        <v>0</v>
      </c>
      <c r="K536" s="181" t="s">
        <v>191</v>
      </c>
      <c r="L536" s="40"/>
      <c r="M536" s="186" t="s">
        <v>43</v>
      </c>
      <c r="N536" s="187" t="s">
        <v>51</v>
      </c>
      <c r="O536" s="65"/>
      <c r="P536" s="188">
        <f>O536*H536</f>
        <v>0</v>
      </c>
      <c r="Q536" s="188">
        <v>0</v>
      </c>
      <c r="R536" s="188">
        <f>Q536*H536</f>
        <v>0</v>
      </c>
      <c r="S536" s="188">
        <v>0</v>
      </c>
      <c r="T536" s="189">
        <f>S536*H536</f>
        <v>0</v>
      </c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R536" s="190" t="s">
        <v>88</v>
      </c>
      <c r="AT536" s="190" t="s">
        <v>187</v>
      </c>
      <c r="AU536" s="190" t="s">
        <v>90</v>
      </c>
      <c r="AY536" s="17" t="s">
        <v>182</v>
      </c>
      <c r="BE536" s="191">
        <f>IF(N536="základní",J536,0)</f>
        <v>0</v>
      </c>
      <c r="BF536" s="191">
        <f>IF(N536="snížená",J536,0)</f>
        <v>0</v>
      </c>
      <c r="BG536" s="191">
        <f>IF(N536="zákl. přenesená",J536,0)</f>
        <v>0</v>
      </c>
      <c r="BH536" s="191">
        <f>IF(N536="sníž. přenesená",J536,0)</f>
        <v>0</v>
      </c>
      <c r="BI536" s="191">
        <f>IF(N536="nulová",J536,0)</f>
        <v>0</v>
      </c>
      <c r="BJ536" s="17" t="s">
        <v>88</v>
      </c>
      <c r="BK536" s="191">
        <f>ROUND(I536*H536,2)</f>
        <v>0</v>
      </c>
      <c r="BL536" s="17" t="s">
        <v>88</v>
      </c>
      <c r="BM536" s="190" t="s">
        <v>1676</v>
      </c>
    </row>
    <row r="537" spans="1:65" s="13" customFormat="1" ht="11.25">
      <c r="B537" s="192"/>
      <c r="C537" s="193"/>
      <c r="D537" s="194" t="s">
        <v>193</v>
      </c>
      <c r="E537" s="195" t="s">
        <v>43</v>
      </c>
      <c r="F537" s="196" t="s">
        <v>554</v>
      </c>
      <c r="G537" s="193"/>
      <c r="H537" s="195" t="s">
        <v>43</v>
      </c>
      <c r="I537" s="197"/>
      <c r="J537" s="193"/>
      <c r="K537" s="193"/>
      <c r="L537" s="198"/>
      <c r="M537" s="199"/>
      <c r="N537" s="200"/>
      <c r="O537" s="200"/>
      <c r="P537" s="200"/>
      <c r="Q537" s="200"/>
      <c r="R537" s="200"/>
      <c r="S537" s="200"/>
      <c r="T537" s="201"/>
      <c r="AT537" s="202" t="s">
        <v>193</v>
      </c>
      <c r="AU537" s="202" t="s">
        <v>90</v>
      </c>
      <c r="AV537" s="13" t="s">
        <v>88</v>
      </c>
      <c r="AW537" s="13" t="s">
        <v>41</v>
      </c>
      <c r="AX537" s="13" t="s">
        <v>80</v>
      </c>
      <c r="AY537" s="202" t="s">
        <v>182</v>
      </c>
    </row>
    <row r="538" spans="1:65" s="13" customFormat="1" ht="11.25">
      <c r="B538" s="192"/>
      <c r="C538" s="193"/>
      <c r="D538" s="194" t="s">
        <v>193</v>
      </c>
      <c r="E538" s="195" t="s">
        <v>43</v>
      </c>
      <c r="F538" s="196" t="s">
        <v>2919</v>
      </c>
      <c r="G538" s="193"/>
      <c r="H538" s="195" t="s">
        <v>43</v>
      </c>
      <c r="I538" s="197"/>
      <c r="J538" s="193"/>
      <c r="K538" s="193"/>
      <c r="L538" s="198"/>
      <c r="M538" s="199"/>
      <c r="N538" s="200"/>
      <c r="O538" s="200"/>
      <c r="P538" s="200"/>
      <c r="Q538" s="200"/>
      <c r="R538" s="200"/>
      <c r="S538" s="200"/>
      <c r="T538" s="201"/>
      <c r="AT538" s="202" t="s">
        <v>193</v>
      </c>
      <c r="AU538" s="202" t="s">
        <v>90</v>
      </c>
      <c r="AV538" s="13" t="s">
        <v>88</v>
      </c>
      <c r="AW538" s="13" t="s">
        <v>41</v>
      </c>
      <c r="AX538" s="13" t="s">
        <v>80</v>
      </c>
      <c r="AY538" s="202" t="s">
        <v>182</v>
      </c>
    </row>
    <row r="539" spans="1:65" s="14" customFormat="1" ht="11.25">
      <c r="B539" s="203"/>
      <c r="C539" s="204"/>
      <c r="D539" s="194" t="s">
        <v>193</v>
      </c>
      <c r="E539" s="205" t="s">
        <v>43</v>
      </c>
      <c r="F539" s="206" t="s">
        <v>2920</v>
      </c>
      <c r="G539" s="204"/>
      <c r="H539" s="207">
        <v>125</v>
      </c>
      <c r="I539" s="208"/>
      <c r="J539" s="204"/>
      <c r="K539" s="204"/>
      <c r="L539" s="209"/>
      <c r="M539" s="210"/>
      <c r="N539" s="211"/>
      <c r="O539" s="211"/>
      <c r="P539" s="211"/>
      <c r="Q539" s="211"/>
      <c r="R539" s="211"/>
      <c r="S539" s="211"/>
      <c r="T539" s="212"/>
      <c r="AT539" s="213" t="s">
        <v>193</v>
      </c>
      <c r="AU539" s="213" t="s">
        <v>90</v>
      </c>
      <c r="AV539" s="14" t="s">
        <v>90</v>
      </c>
      <c r="AW539" s="14" t="s">
        <v>41</v>
      </c>
      <c r="AX539" s="14" t="s">
        <v>88</v>
      </c>
      <c r="AY539" s="213" t="s">
        <v>182</v>
      </c>
    </row>
    <row r="540" spans="1:65" s="2" customFormat="1" ht="14.45" customHeight="1">
      <c r="A540" s="35"/>
      <c r="B540" s="36"/>
      <c r="C540" s="214" t="s">
        <v>672</v>
      </c>
      <c r="D540" s="214" t="s">
        <v>179</v>
      </c>
      <c r="E540" s="215" t="s">
        <v>667</v>
      </c>
      <c r="F540" s="216" t="s">
        <v>668</v>
      </c>
      <c r="G540" s="217" t="s">
        <v>481</v>
      </c>
      <c r="H540" s="218">
        <v>131.25</v>
      </c>
      <c r="I540" s="219"/>
      <c r="J540" s="220">
        <f>ROUND(I540*H540,2)</f>
        <v>0</v>
      </c>
      <c r="K540" s="216" t="s">
        <v>191</v>
      </c>
      <c r="L540" s="221"/>
      <c r="M540" s="222" t="s">
        <v>43</v>
      </c>
      <c r="N540" s="223" t="s">
        <v>51</v>
      </c>
      <c r="O540" s="65"/>
      <c r="P540" s="188">
        <f>O540*H540</f>
        <v>0</v>
      </c>
      <c r="Q540" s="188">
        <v>6.2E-4</v>
      </c>
      <c r="R540" s="188">
        <f>Q540*H540</f>
        <v>8.1375000000000003E-2</v>
      </c>
      <c r="S540" s="188">
        <v>0</v>
      </c>
      <c r="T540" s="189">
        <f>S540*H540</f>
        <v>0</v>
      </c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R540" s="190" t="s">
        <v>90</v>
      </c>
      <c r="AT540" s="190" t="s">
        <v>179</v>
      </c>
      <c r="AU540" s="190" t="s">
        <v>90</v>
      </c>
      <c r="AY540" s="17" t="s">
        <v>182</v>
      </c>
      <c r="BE540" s="191">
        <f>IF(N540="základní",J540,0)</f>
        <v>0</v>
      </c>
      <c r="BF540" s="191">
        <f>IF(N540="snížená",J540,0)</f>
        <v>0</v>
      </c>
      <c r="BG540" s="191">
        <f>IF(N540="zákl. přenesená",J540,0)</f>
        <v>0</v>
      </c>
      <c r="BH540" s="191">
        <f>IF(N540="sníž. přenesená",J540,0)</f>
        <v>0</v>
      </c>
      <c r="BI540" s="191">
        <f>IF(N540="nulová",J540,0)</f>
        <v>0</v>
      </c>
      <c r="BJ540" s="17" t="s">
        <v>88</v>
      </c>
      <c r="BK540" s="191">
        <f>ROUND(I540*H540,2)</f>
        <v>0</v>
      </c>
      <c r="BL540" s="17" t="s">
        <v>88</v>
      </c>
      <c r="BM540" s="190" t="s">
        <v>1679</v>
      </c>
    </row>
    <row r="541" spans="1:65" s="13" customFormat="1" ht="11.25">
      <c r="B541" s="192"/>
      <c r="C541" s="193"/>
      <c r="D541" s="194" t="s">
        <v>193</v>
      </c>
      <c r="E541" s="195" t="s">
        <v>43</v>
      </c>
      <c r="F541" s="196" t="s">
        <v>554</v>
      </c>
      <c r="G541" s="193"/>
      <c r="H541" s="195" t="s">
        <v>43</v>
      </c>
      <c r="I541" s="197"/>
      <c r="J541" s="193"/>
      <c r="K541" s="193"/>
      <c r="L541" s="198"/>
      <c r="M541" s="199"/>
      <c r="N541" s="200"/>
      <c r="O541" s="200"/>
      <c r="P541" s="200"/>
      <c r="Q541" s="200"/>
      <c r="R541" s="200"/>
      <c r="S541" s="200"/>
      <c r="T541" s="201"/>
      <c r="AT541" s="202" t="s">
        <v>193</v>
      </c>
      <c r="AU541" s="202" t="s">
        <v>90</v>
      </c>
      <c r="AV541" s="13" t="s">
        <v>88</v>
      </c>
      <c r="AW541" s="13" t="s">
        <v>41</v>
      </c>
      <c r="AX541" s="13" t="s">
        <v>80</v>
      </c>
      <c r="AY541" s="202" t="s">
        <v>182</v>
      </c>
    </row>
    <row r="542" spans="1:65" s="13" customFormat="1" ht="11.25">
      <c r="B542" s="192"/>
      <c r="C542" s="193"/>
      <c r="D542" s="194" t="s">
        <v>193</v>
      </c>
      <c r="E542" s="195" t="s">
        <v>43</v>
      </c>
      <c r="F542" s="196" t="s">
        <v>1680</v>
      </c>
      <c r="G542" s="193"/>
      <c r="H542" s="195" t="s">
        <v>43</v>
      </c>
      <c r="I542" s="197"/>
      <c r="J542" s="193"/>
      <c r="K542" s="193"/>
      <c r="L542" s="198"/>
      <c r="M542" s="199"/>
      <c r="N542" s="200"/>
      <c r="O542" s="200"/>
      <c r="P542" s="200"/>
      <c r="Q542" s="200"/>
      <c r="R542" s="200"/>
      <c r="S542" s="200"/>
      <c r="T542" s="201"/>
      <c r="AT542" s="202" t="s">
        <v>193</v>
      </c>
      <c r="AU542" s="202" t="s">
        <v>90</v>
      </c>
      <c r="AV542" s="13" t="s">
        <v>88</v>
      </c>
      <c r="AW542" s="13" t="s">
        <v>41</v>
      </c>
      <c r="AX542" s="13" t="s">
        <v>80</v>
      </c>
      <c r="AY542" s="202" t="s">
        <v>182</v>
      </c>
    </row>
    <row r="543" spans="1:65" s="14" customFormat="1" ht="11.25">
      <c r="B543" s="203"/>
      <c r="C543" s="204"/>
      <c r="D543" s="194" t="s">
        <v>193</v>
      </c>
      <c r="E543" s="205" t="s">
        <v>43</v>
      </c>
      <c r="F543" s="206" t="s">
        <v>2921</v>
      </c>
      <c r="G543" s="204"/>
      <c r="H543" s="207">
        <v>131.25</v>
      </c>
      <c r="I543" s="208"/>
      <c r="J543" s="204"/>
      <c r="K543" s="204"/>
      <c r="L543" s="209"/>
      <c r="M543" s="210"/>
      <c r="N543" s="211"/>
      <c r="O543" s="211"/>
      <c r="P543" s="211"/>
      <c r="Q543" s="211"/>
      <c r="R543" s="211"/>
      <c r="S543" s="211"/>
      <c r="T543" s="212"/>
      <c r="AT543" s="213" t="s">
        <v>193</v>
      </c>
      <c r="AU543" s="213" t="s">
        <v>90</v>
      </c>
      <c r="AV543" s="14" t="s">
        <v>90</v>
      </c>
      <c r="AW543" s="14" t="s">
        <v>41</v>
      </c>
      <c r="AX543" s="14" t="s">
        <v>88</v>
      </c>
      <c r="AY543" s="213" t="s">
        <v>182</v>
      </c>
    </row>
    <row r="544" spans="1:65" s="2" customFormat="1" ht="37.9" customHeight="1">
      <c r="A544" s="35"/>
      <c r="B544" s="36"/>
      <c r="C544" s="179" t="s">
        <v>676</v>
      </c>
      <c r="D544" s="179" t="s">
        <v>187</v>
      </c>
      <c r="E544" s="180" t="s">
        <v>677</v>
      </c>
      <c r="F544" s="181" t="s">
        <v>678</v>
      </c>
      <c r="G544" s="182" t="s">
        <v>481</v>
      </c>
      <c r="H544" s="183">
        <v>95</v>
      </c>
      <c r="I544" s="184"/>
      <c r="J544" s="185">
        <f>ROUND(I544*H544,2)</f>
        <v>0</v>
      </c>
      <c r="K544" s="181" t="s">
        <v>191</v>
      </c>
      <c r="L544" s="40"/>
      <c r="M544" s="186" t="s">
        <v>43</v>
      </c>
      <c r="N544" s="187" t="s">
        <v>51</v>
      </c>
      <c r="O544" s="65"/>
      <c r="P544" s="188">
        <f>O544*H544</f>
        <v>0</v>
      </c>
      <c r="Q544" s="188">
        <v>0</v>
      </c>
      <c r="R544" s="188">
        <f>Q544*H544</f>
        <v>0</v>
      </c>
      <c r="S544" s="188">
        <v>0</v>
      </c>
      <c r="T544" s="189">
        <f>S544*H544</f>
        <v>0</v>
      </c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R544" s="190" t="s">
        <v>88</v>
      </c>
      <c r="AT544" s="190" t="s">
        <v>187</v>
      </c>
      <c r="AU544" s="190" t="s">
        <v>90</v>
      </c>
      <c r="AY544" s="17" t="s">
        <v>182</v>
      </c>
      <c r="BE544" s="191">
        <f>IF(N544="základní",J544,0)</f>
        <v>0</v>
      </c>
      <c r="BF544" s="191">
        <f>IF(N544="snížená",J544,0)</f>
        <v>0</v>
      </c>
      <c r="BG544" s="191">
        <f>IF(N544="zákl. přenesená",J544,0)</f>
        <v>0</v>
      </c>
      <c r="BH544" s="191">
        <f>IF(N544="sníž. přenesená",J544,0)</f>
        <v>0</v>
      </c>
      <c r="BI544" s="191">
        <f>IF(N544="nulová",J544,0)</f>
        <v>0</v>
      </c>
      <c r="BJ544" s="17" t="s">
        <v>88</v>
      </c>
      <c r="BK544" s="191">
        <f>ROUND(I544*H544,2)</f>
        <v>0</v>
      </c>
      <c r="BL544" s="17" t="s">
        <v>88</v>
      </c>
      <c r="BM544" s="190" t="s">
        <v>1682</v>
      </c>
    </row>
    <row r="545" spans="1:65" s="13" customFormat="1" ht="11.25">
      <c r="B545" s="192"/>
      <c r="C545" s="193"/>
      <c r="D545" s="194" t="s">
        <v>193</v>
      </c>
      <c r="E545" s="195" t="s">
        <v>43</v>
      </c>
      <c r="F545" s="196" t="s">
        <v>532</v>
      </c>
      <c r="G545" s="193"/>
      <c r="H545" s="195" t="s">
        <v>43</v>
      </c>
      <c r="I545" s="197"/>
      <c r="J545" s="193"/>
      <c r="K545" s="193"/>
      <c r="L545" s="198"/>
      <c r="M545" s="199"/>
      <c r="N545" s="200"/>
      <c r="O545" s="200"/>
      <c r="P545" s="200"/>
      <c r="Q545" s="200"/>
      <c r="R545" s="200"/>
      <c r="S545" s="200"/>
      <c r="T545" s="201"/>
      <c r="AT545" s="202" t="s">
        <v>193</v>
      </c>
      <c r="AU545" s="202" t="s">
        <v>90</v>
      </c>
      <c r="AV545" s="13" t="s">
        <v>88</v>
      </c>
      <c r="AW545" s="13" t="s">
        <v>41</v>
      </c>
      <c r="AX545" s="13" t="s">
        <v>80</v>
      </c>
      <c r="AY545" s="202" t="s">
        <v>182</v>
      </c>
    </row>
    <row r="546" spans="1:65" s="13" customFormat="1" ht="11.25">
      <c r="B546" s="192"/>
      <c r="C546" s="193"/>
      <c r="D546" s="194" t="s">
        <v>193</v>
      </c>
      <c r="E546" s="195" t="s">
        <v>43</v>
      </c>
      <c r="F546" s="196" t="s">
        <v>362</v>
      </c>
      <c r="G546" s="193"/>
      <c r="H546" s="195" t="s">
        <v>43</v>
      </c>
      <c r="I546" s="197"/>
      <c r="J546" s="193"/>
      <c r="K546" s="193"/>
      <c r="L546" s="198"/>
      <c r="M546" s="199"/>
      <c r="N546" s="200"/>
      <c r="O546" s="200"/>
      <c r="P546" s="200"/>
      <c r="Q546" s="200"/>
      <c r="R546" s="200"/>
      <c r="S546" s="200"/>
      <c r="T546" s="201"/>
      <c r="AT546" s="202" t="s">
        <v>193</v>
      </c>
      <c r="AU546" s="202" t="s">
        <v>90</v>
      </c>
      <c r="AV546" s="13" t="s">
        <v>88</v>
      </c>
      <c r="AW546" s="13" t="s">
        <v>41</v>
      </c>
      <c r="AX546" s="13" t="s">
        <v>80</v>
      </c>
      <c r="AY546" s="202" t="s">
        <v>182</v>
      </c>
    </row>
    <row r="547" spans="1:65" s="14" customFormat="1" ht="11.25">
      <c r="B547" s="203"/>
      <c r="C547" s="204"/>
      <c r="D547" s="194" t="s">
        <v>193</v>
      </c>
      <c r="E547" s="205" t="s">
        <v>43</v>
      </c>
      <c r="F547" s="206" t="s">
        <v>2922</v>
      </c>
      <c r="G547" s="204"/>
      <c r="H547" s="207">
        <v>95</v>
      </c>
      <c r="I547" s="208"/>
      <c r="J547" s="204"/>
      <c r="K547" s="204"/>
      <c r="L547" s="209"/>
      <c r="M547" s="210"/>
      <c r="N547" s="211"/>
      <c r="O547" s="211"/>
      <c r="P547" s="211"/>
      <c r="Q547" s="211"/>
      <c r="R547" s="211"/>
      <c r="S547" s="211"/>
      <c r="T547" s="212"/>
      <c r="AT547" s="213" t="s">
        <v>193</v>
      </c>
      <c r="AU547" s="213" t="s">
        <v>90</v>
      </c>
      <c r="AV547" s="14" t="s">
        <v>90</v>
      </c>
      <c r="AW547" s="14" t="s">
        <v>41</v>
      </c>
      <c r="AX547" s="14" t="s">
        <v>88</v>
      </c>
      <c r="AY547" s="213" t="s">
        <v>182</v>
      </c>
    </row>
    <row r="548" spans="1:65" s="2" customFormat="1" ht="37.9" customHeight="1">
      <c r="A548" s="35"/>
      <c r="B548" s="36"/>
      <c r="C548" s="179" t="s">
        <v>680</v>
      </c>
      <c r="D548" s="179" t="s">
        <v>187</v>
      </c>
      <c r="E548" s="180" t="s">
        <v>1684</v>
      </c>
      <c r="F548" s="181" t="s">
        <v>1685</v>
      </c>
      <c r="G548" s="182" t="s">
        <v>481</v>
      </c>
      <c r="H548" s="183">
        <v>350</v>
      </c>
      <c r="I548" s="184"/>
      <c r="J548" s="185">
        <f>ROUND(I548*H548,2)</f>
        <v>0</v>
      </c>
      <c r="K548" s="181" t="s">
        <v>191</v>
      </c>
      <c r="L548" s="40"/>
      <c r="M548" s="186" t="s">
        <v>43</v>
      </c>
      <c r="N548" s="187" t="s">
        <v>51</v>
      </c>
      <c r="O548" s="65"/>
      <c r="P548" s="188">
        <f>O548*H548</f>
        <v>0</v>
      </c>
      <c r="Q548" s="188">
        <v>0</v>
      </c>
      <c r="R548" s="188">
        <f>Q548*H548</f>
        <v>0</v>
      </c>
      <c r="S548" s="188">
        <v>0</v>
      </c>
      <c r="T548" s="189">
        <f>S548*H548</f>
        <v>0</v>
      </c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R548" s="190" t="s">
        <v>88</v>
      </c>
      <c r="AT548" s="190" t="s">
        <v>187</v>
      </c>
      <c r="AU548" s="190" t="s">
        <v>90</v>
      </c>
      <c r="AY548" s="17" t="s">
        <v>182</v>
      </c>
      <c r="BE548" s="191">
        <f>IF(N548="základní",J548,0)</f>
        <v>0</v>
      </c>
      <c r="BF548" s="191">
        <f>IF(N548="snížená",J548,0)</f>
        <v>0</v>
      </c>
      <c r="BG548" s="191">
        <f>IF(N548="zákl. přenesená",J548,0)</f>
        <v>0</v>
      </c>
      <c r="BH548" s="191">
        <f>IF(N548="sníž. přenesená",J548,0)</f>
        <v>0</v>
      </c>
      <c r="BI548" s="191">
        <f>IF(N548="nulová",J548,0)</f>
        <v>0</v>
      </c>
      <c r="BJ548" s="17" t="s">
        <v>88</v>
      </c>
      <c r="BK548" s="191">
        <f>ROUND(I548*H548,2)</f>
        <v>0</v>
      </c>
      <c r="BL548" s="17" t="s">
        <v>88</v>
      </c>
      <c r="BM548" s="190" t="s">
        <v>1686</v>
      </c>
    </row>
    <row r="549" spans="1:65" s="13" customFormat="1" ht="11.25">
      <c r="B549" s="192"/>
      <c r="C549" s="193"/>
      <c r="D549" s="194" t="s">
        <v>193</v>
      </c>
      <c r="E549" s="195" t="s">
        <v>43</v>
      </c>
      <c r="F549" s="196" t="s">
        <v>1687</v>
      </c>
      <c r="G549" s="193"/>
      <c r="H549" s="195" t="s">
        <v>43</v>
      </c>
      <c r="I549" s="197"/>
      <c r="J549" s="193"/>
      <c r="K549" s="193"/>
      <c r="L549" s="198"/>
      <c r="M549" s="199"/>
      <c r="N549" s="200"/>
      <c r="O549" s="200"/>
      <c r="P549" s="200"/>
      <c r="Q549" s="200"/>
      <c r="R549" s="200"/>
      <c r="S549" s="200"/>
      <c r="T549" s="201"/>
      <c r="AT549" s="202" t="s">
        <v>193</v>
      </c>
      <c r="AU549" s="202" t="s">
        <v>90</v>
      </c>
      <c r="AV549" s="13" t="s">
        <v>88</v>
      </c>
      <c r="AW549" s="13" t="s">
        <v>41</v>
      </c>
      <c r="AX549" s="13" t="s">
        <v>80</v>
      </c>
      <c r="AY549" s="202" t="s">
        <v>182</v>
      </c>
    </row>
    <row r="550" spans="1:65" s="13" customFormat="1" ht="11.25">
      <c r="B550" s="192"/>
      <c r="C550" s="193"/>
      <c r="D550" s="194" t="s">
        <v>193</v>
      </c>
      <c r="E550" s="195" t="s">
        <v>43</v>
      </c>
      <c r="F550" s="196" t="s">
        <v>2923</v>
      </c>
      <c r="G550" s="193"/>
      <c r="H550" s="195" t="s">
        <v>43</v>
      </c>
      <c r="I550" s="197"/>
      <c r="J550" s="193"/>
      <c r="K550" s="193"/>
      <c r="L550" s="198"/>
      <c r="M550" s="199"/>
      <c r="N550" s="200"/>
      <c r="O550" s="200"/>
      <c r="P550" s="200"/>
      <c r="Q550" s="200"/>
      <c r="R550" s="200"/>
      <c r="S550" s="200"/>
      <c r="T550" s="201"/>
      <c r="AT550" s="202" t="s">
        <v>193</v>
      </c>
      <c r="AU550" s="202" t="s">
        <v>90</v>
      </c>
      <c r="AV550" s="13" t="s">
        <v>88</v>
      </c>
      <c r="AW550" s="13" t="s">
        <v>41</v>
      </c>
      <c r="AX550" s="13" t="s">
        <v>80</v>
      </c>
      <c r="AY550" s="202" t="s">
        <v>182</v>
      </c>
    </row>
    <row r="551" spans="1:65" s="14" customFormat="1" ht="11.25">
      <c r="B551" s="203"/>
      <c r="C551" s="204"/>
      <c r="D551" s="194" t="s">
        <v>193</v>
      </c>
      <c r="E551" s="205" t="s">
        <v>43</v>
      </c>
      <c r="F551" s="206" t="s">
        <v>2924</v>
      </c>
      <c r="G551" s="204"/>
      <c r="H551" s="207">
        <v>350</v>
      </c>
      <c r="I551" s="208"/>
      <c r="J551" s="204"/>
      <c r="K551" s="204"/>
      <c r="L551" s="209"/>
      <c r="M551" s="210"/>
      <c r="N551" s="211"/>
      <c r="O551" s="211"/>
      <c r="P551" s="211"/>
      <c r="Q551" s="211"/>
      <c r="R551" s="211"/>
      <c r="S551" s="211"/>
      <c r="T551" s="212"/>
      <c r="AT551" s="213" t="s">
        <v>193</v>
      </c>
      <c r="AU551" s="213" t="s">
        <v>90</v>
      </c>
      <c r="AV551" s="14" t="s">
        <v>90</v>
      </c>
      <c r="AW551" s="14" t="s">
        <v>41</v>
      </c>
      <c r="AX551" s="14" t="s">
        <v>88</v>
      </c>
      <c r="AY551" s="213" t="s">
        <v>182</v>
      </c>
    </row>
    <row r="552" spans="1:65" s="2" customFormat="1" ht="14.45" customHeight="1">
      <c r="A552" s="35"/>
      <c r="B552" s="36"/>
      <c r="C552" s="214" t="s">
        <v>685</v>
      </c>
      <c r="D552" s="214" t="s">
        <v>179</v>
      </c>
      <c r="E552" s="215" t="s">
        <v>1690</v>
      </c>
      <c r="F552" s="216" t="s">
        <v>1691</v>
      </c>
      <c r="G552" s="217" t="s">
        <v>481</v>
      </c>
      <c r="H552" s="218">
        <v>367.5</v>
      </c>
      <c r="I552" s="219"/>
      <c r="J552" s="220">
        <f>ROUND(I552*H552,2)</f>
        <v>0</v>
      </c>
      <c r="K552" s="216" t="s">
        <v>198</v>
      </c>
      <c r="L552" s="221"/>
      <c r="M552" s="222" t="s">
        <v>43</v>
      </c>
      <c r="N552" s="223" t="s">
        <v>51</v>
      </c>
      <c r="O552" s="65"/>
      <c r="P552" s="188">
        <f>O552*H552</f>
        <v>0</v>
      </c>
      <c r="Q552" s="188">
        <v>0</v>
      </c>
      <c r="R552" s="188">
        <f>Q552*H552</f>
        <v>0</v>
      </c>
      <c r="S552" s="188">
        <v>0</v>
      </c>
      <c r="T552" s="189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90" t="s">
        <v>90</v>
      </c>
      <c r="AT552" s="190" t="s">
        <v>179</v>
      </c>
      <c r="AU552" s="190" t="s">
        <v>90</v>
      </c>
      <c r="AY552" s="17" t="s">
        <v>182</v>
      </c>
      <c r="BE552" s="191">
        <f>IF(N552="základní",J552,0)</f>
        <v>0</v>
      </c>
      <c r="BF552" s="191">
        <f>IF(N552="snížená",J552,0)</f>
        <v>0</v>
      </c>
      <c r="BG552" s="191">
        <f>IF(N552="zákl. přenesená",J552,0)</f>
        <v>0</v>
      </c>
      <c r="BH552" s="191">
        <f>IF(N552="sníž. přenesená",J552,0)</f>
        <v>0</v>
      </c>
      <c r="BI552" s="191">
        <f>IF(N552="nulová",J552,0)</f>
        <v>0</v>
      </c>
      <c r="BJ552" s="17" t="s">
        <v>88</v>
      </c>
      <c r="BK552" s="191">
        <f>ROUND(I552*H552,2)</f>
        <v>0</v>
      </c>
      <c r="BL552" s="17" t="s">
        <v>88</v>
      </c>
      <c r="BM552" s="190" t="s">
        <v>1692</v>
      </c>
    </row>
    <row r="553" spans="1:65" s="13" customFormat="1" ht="11.25">
      <c r="B553" s="192"/>
      <c r="C553" s="193"/>
      <c r="D553" s="194" t="s">
        <v>193</v>
      </c>
      <c r="E553" s="195" t="s">
        <v>43</v>
      </c>
      <c r="F553" s="196" t="s">
        <v>554</v>
      </c>
      <c r="G553" s="193"/>
      <c r="H553" s="195" t="s">
        <v>43</v>
      </c>
      <c r="I553" s="197"/>
      <c r="J553" s="193"/>
      <c r="K553" s="193"/>
      <c r="L553" s="198"/>
      <c r="M553" s="199"/>
      <c r="N553" s="200"/>
      <c r="O553" s="200"/>
      <c r="P553" s="200"/>
      <c r="Q553" s="200"/>
      <c r="R553" s="200"/>
      <c r="S553" s="200"/>
      <c r="T553" s="201"/>
      <c r="AT553" s="202" t="s">
        <v>193</v>
      </c>
      <c r="AU553" s="202" t="s">
        <v>90</v>
      </c>
      <c r="AV553" s="13" t="s">
        <v>88</v>
      </c>
      <c r="AW553" s="13" t="s">
        <v>41</v>
      </c>
      <c r="AX553" s="13" t="s">
        <v>80</v>
      </c>
      <c r="AY553" s="202" t="s">
        <v>182</v>
      </c>
    </row>
    <row r="554" spans="1:65" s="13" customFormat="1" ht="11.25">
      <c r="B554" s="192"/>
      <c r="C554" s="193"/>
      <c r="D554" s="194" t="s">
        <v>193</v>
      </c>
      <c r="E554" s="195" t="s">
        <v>43</v>
      </c>
      <c r="F554" s="196" t="s">
        <v>1693</v>
      </c>
      <c r="G554" s="193"/>
      <c r="H554" s="195" t="s">
        <v>43</v>
      </c>
      <c r="I554" s="197"/>
      <c r="J554" s="193"/>
      <c r="K554" s="193"/>
      <c r="L554" s="198"/>
      <c r="M554" s="199"/>
      <c r="N554" s="200"/>
      <c r="O554" s="200"/>
      <c r="P554" s="200"/>
      <c r="Q554" s="200"/>
      <c r="R554" s="200"/>
      <c r="S554" s="200"/>
      <c r="T554" s="201"/>
      <c r="AT554" s="202" t="s">
        <v>193</v>
      </c>
      <c r="AU554" s="202" t="s">
        <v>90</v>
      </c>
      <c r="AV554" s="13" t="s">
        <v>88</v>
      </c>
      <c r="AW554" s="13" t="s">
        <v>41</v>
      </c>
      <c r="AX554" s="13" t="s">
        <v>80</v>
      </c>
      <c r="AY554" s="202" t="s">
        <v>182</v>
      </c>
    </row>
    <row r="555" spans="1:65" s="14" customFormat="1" ht="11.25">
      <c r="B555" s="203"/>
      <c r="C555" s="204"/>
      <c r="D555" s="194" t="s">
        <v>193</v>
      </c>
      <c r="E555" s="205" t="s">
        <v>43</v>
      </c>
      <c r="F555" s="206" t="s">
        <v>2925</v>
      </c>
      <c r="G555" s="204"/>
      <c r="H555" s="207">
        <v>367.5</v>
      </c>
      <c r="I555" s="208"/>
      <c r="J555" s="204"/>
      <c r="K555" s="204"/>
      <c r="L555" s="209"/>
      <c r="M555" s="210"/>
      <c r="N555" s="211"/>
      <c r="O555" s="211"/>
      <c r="P555" s="211"/>
      <c r="Q555" s="211"/>
      <c r="R555" s="211"/>
      <c r="S555" s="211"/>
      <c r="T555" s="212"/>
      <c r="AT555" s="213" t="s">
        <v>193</v>
      </c>
      <c r="AU555" s="213" t="s">
        <v>90</v>
      </c>
      <c r="AV555" s="14" t="s">
        <v>90</v>
      </c>
      <c r="AW555" s="14" t="s">
        <v>41</v>
      </c>
      <c r="AX555" s="14" t="s">
        <v>88</v>
      </c>
      <c r="AY555" s="213" t="s">
        <v>182</v>
      </c>
    </row>
    <row r="556" spans="1:65" s="2" customFormat="1" ht="37.9" customHeight="1">
      <c r="A556" s="35"/>
      <c r="B556" s="36"/>
      <c r="C556" s="179" t="s">
        <v>691</v>
      </c>
      <c r="D556" s="179" t="s">
        <v>187</v>
      </c>
      <c r="E556" s="180" t="s">
        <v>681</v>
      </c>
      <c r="F556" s="181" t="s">
        <v>682</v>
      </c>
      <c r="G556" s="182" t="s">
        <v>481</v>
      </c>
      <c r="H556" s="183">
        <v>45</v>
      </c>
      <c r="I556" s="184"/>
      <c r="J556" s="185">
        <f>ROUND(I556*H556,2)</f>
        <v>0</v>
      </c>
      <c r="K556" s="181" t="s">
        <v>191</v>
      </c>
      <c r="L556" s="40"/>
      <c r="M556" s="186" t="s">
        <v>43</v>
      </c>
      <c r="N556" s="187" t="s">
        <v>51</v>
      </c>
      <c r="O556" s="65"/>
      <c r="P556" s="188">
        <f>O556*H556</f>
        <v>0</v>
      </c>
      <c r="Q556" s="188">
        <v>0</v>
      </c>
      <c r="R556" s="188">
        <f>Q556*H556</f>
        <v>0</v>
      </c>
      <c r="S556" s="188">
        <v>0</v>
      </c>
      <c r="T556" s="189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90" t="s">
        <v>88</v>
      </c>
      <c r="AT556" s="190" t="s">
        <v>187</v>
      </c>
      <c r="AU556" s="190" t="s">
        <v>90</v>
      </c>
      <c r="AY556" s="17" t="s">
        <v>182</v>
      </c>
      <c r="BE556" s="191">
        <f>IF(N556="základní",J556,0)</f>
        <v>0</v>
      </c>
      <c r="BF556" s="191">
        <f>IF(N556="snížená",J556,0)</f>
        <v>0</v>
      </c>
      <c r="BG556" s="191">
        <f>IF(N556="zákl. přenesená",J556,0)</f>
        <v>0</v>
      </c>
      <c r="BH556" s="191">
        <f>IF(N556="sníž. přenesená",J556,0)</f>
        <v>0</v>
      </c>
      <c r="BI556" s="191">
        <f>IF(N556="nulová",J556,0)</f>
        <v>0</v>
      </c>
      <c r="BJ556" s="17" t="s">
        <v>88</v>
      </c>
      <c r="BK556" s="191">
        <f>ROUND(I556*H556,2)</f>
        <v>0</v>
      </c>
      <c r="BL556" s="17" t="s">
        <v>88</v>
      </c>
      <c r="BM556" s="190" t="s">
        <v>1695</v>
      </c>
    </row>
    <row r="557" spans="1:65" s="13" customFormat="1" ht="11.25">
      <c r="B557" s="192"/>
      <c r="C557" s="193"/>
      <c r="D557" s="194" t="s">
        <v>193</v>
      </c>
      <c r="E557" s="195" t="s">
        <v>43</v>
      </c>
      <c r="F557" s="196" t="s">
        <v>1687</v>
      </c>
      <c r="G557" s="193"/>
      <c r="H557" s="195" t="s">
        <v>43</v>
      </c>
      <c r="I557" s="197"/>
      <c r="J557" s="193"/>
      <c r="K557" s="193"/>
      <c r="L557" s="198"/>
      <c r="M557" s="199"/>
      <c r="N557" s="200"/>
      <c r="O557" s="200"/>
      <c r="P557" s="200"/>
      <c r="Q557" s="200"/>
      <c r="R557" s="200"/>
      <c r="S557" s="200"/>
      <c r="T557" s="201"/>
      <c r="AT557" s="202" t="s">
        <v>193</v>
      </c>
      <c r="AU557" s="202" t="s">
        <v>90</v>
      </c>
      <c r="AV557" s="13" t="s">
        <v>88</v>
      </c>
      <c r="AW557" s="13" t="s">
        <v>41</v>
      </c>
      <c r="AX557" s="13" t="s">
        <v>80</v>
      </c>
      <c r="AY557" s="202" t="s">
        <v>182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2926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4" customFormat="1" ht="11.25">
      <c r="B559" s="203"/>
      <c r="C559" s="204"/>
      <c r="D559" s="194" t="s">
        <v>193</v>
      </c>
      <c r="E559" s="205" t="s">
        <v>43</v>
      </c>
      <c r="F559" s="206" t="s">
        <v>574</v>
      </c>
      <c r="G559" s="204"/>
      <c r="H559" s="207">
        <v>45</v>
      </c>
      <c r="I559" s="208"/>
      <c r="J559" s="204"/>
      <c r="K559" s="204"/>
      <c r="L559" s="209"/>
      <c r="M559" s="210"/>
      <c r="N559" s="211"/>
      <c r="O559" s="211"/>
      <c r="P559" s="211"/>
      <c r="Q559" s="211"/>
      <c r="R559" s="211"/>
      <c r="S559" s="211"/>
      <c r="T559" s="212"/>
      <c r="AT559" s="213" t="s">
        <v>193</v>
      </c>
      <c r="AU559" s="213" t="s">
        <v>90</v>
      </c>
      <c r="AV559" s="14" t="s">
        <v>90</v>
      </c>
      <c r="AW559" s="14" t="s">
        <v>41</v>
      </c>
      <c r="AX559" s="14" t="s">
        <v>88</v>
      </c>
      <c r="AY559" s="213" t="s">
        <v>182</v>
      </c>
    </row>
    <row r="560" spans="1:65" s="2" customFormat="1" ht="14.45" customHeight="1">
      <c r="A560" s="35"/>
      <c r="B560" s="36"/>
      <c r="C560" s="214" t="s">
        <v>698</v>
      </c>
      <c r="D560" s="214" t="s">
        <v>179</v>
      </c>
      <c r="E560" s="215" t="s">
        <v>686</v>
      </c>
      <c r="F560" s="216" t="s">
        <v>687</v>
      </c>
      <c r="G560" s="217" t="s">
        <v>481</v>
      </c>
      <c r="H560" s="218">
        <v>47.25</v>
      </c>
      <c r="I560" s="219"/>
      <c r="J560" s="220">
        <f>ROUND(I560*H560,2)</f>
        <v>0</v>
      </c>
      <c r="K560" s="216" t="s">
        <v>198</v>
      </c>
      <c r="L560" s="221"/>
      <c r="M560" s="222" t="s">
        <v>43</v>
      </c>
      <c r="N560" s="223" t="s">
        <v>51</v>
      </c>
      <c r="O560" s="65"/>
      <c r="P560" s="188">
        <f>O560*H560</f>
        <v>0</v>
      </c>
      <c r="Q560" s="188">
        <v>0</v>
      </c>
      <c r="R560" s="188">
        <f>Q560*H560</f>
        <v>0</v>
      </c>
      <c r="S560" s="188">
        <v>0</v>
      </c>
      <c r="T560" s="189">
        <f>S560*H560</f>
        <v>0</v>
      </c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R560" s="190" t="s">
        <v>90</v>
      </c>
      <c r="AT560" s="190" t="s">
        <v>179</v>
      </c>
      <c r="AU560" s="190" t="s">
        <v>90</v>
      </c>
      <c r="AY560" s="17" t="s">
        <v>182</v>
      </c>
      <c r="BE560" s="191">
        <f>IF(N560="základní",J560,0)</f>
        <v>0</v>
      </c>
      <c r="BF560" s="191">
        <f>IF(N560="snížená",J560,0)</f>
        <v>0</v>
      </c>
      <c r="BG560" s="191">
        <f>IF(N560="zákl. přenesená",J560,0)</f>
        <v>0</v>
      </c>
      <c r="BH560" s="191">
        <f>IF(N560="sníž. přenesená",J560,0)</f>
        <v>0</v>
      </c>
      <c r="BI560" s="191">
        <f>IF(N560="nulová",J560,0)</f>
        <v>0</v>
      </c>
      <c r="BJ560" s="17" t="s">
        <v>88</v>
      </c>
      <c r="BK560" s="191">
        <f>ROUND(I560*H560,2)</f>
        <v>0</v>
      </c>
      <c r="BL560" s="17" t="s">
        <v>88</v>
      </c>
      <c r="BM560" s="190" t="s">
        <v>1698</v>
      </c>
    </row>
    <row r="561" spans="1:65" s="13" customFormat="1" ht="11.25">
      <c r="B561" s="192"/>
      <c r="C561" s="193"/>
      <c r="D561" s="194" t="s">
        <v>193</v>
      </c>
      <c r="E561" s="195" t="s">
        <v>43</v>
      </c>
      <c r="F561" s="196" t="s">
        <v>554</v>
      </c>
      <c r="G561" s="193"/>
      <c r="H561" s="195" t="s">
        <v>43</v>
      </c>
      <c r="I561" s="197"/>
      <c r="J561" s="193"/>
      <c r="K561" s="193"/>
      <c r="L561" s="198"/>
      <c r="M561" s="199"/>
      <c r="N561" s="200"/>
      <c r="O561" s="200"/>
      <c r="P561" s="200"/>
      <c r="Q561" s="200"/>
      <c r="R561" s="200"/>
      <c r="S561" s="200"/>
      <c r="T561" s="201"/>
      <c r="AT561" s="202" t="s">
        <v>193</v>
      </c>
      <c r="AU561" s="202" t="s">
        <v>90</v>
      </c>
      <c r="AV561" s="13" t="s">
        <v>88</v>
      </c>
      <c r="AW561" s="13" t="s">
        <v>41</v>
      </c>
      <c r="AX561" s="13" t="s">
        <v>80</v>
      </c>
      <c r="AY561" s="202" t="s">
        <v>182</v>
      </c>
    </row>
    <row r="562" spans="1:65" s="13" customFormat="1" ht="11.25">
      <c r="B562" s="192"/>
      <c r="C562" s="193"/>
      <c r="D562" s="194" t="s">
        <v>193</v>
      </c>
      <c r="E562" s="195" t="s">
        <v>43</v>
      </c>
      <c r="F562" s="196" t="s">
        <v>1699</v>
      </c>
      <c r="G562" s="193"/>
      <c r="H562" s="195" t="s">
        <v>43</v>
      </c>
      <c r="I562" s="197"/>
      <c r="J562" s="193"/>
      <c r="K562" s="193"/>
      <c r="L562" s="198"/>
      <c r="M562" s="199"/>
      <c r="N562" s="200"/>
      <c r="O562" s="200"/>
      <c r="P562" s="200"/>
      <c r="Q562" s="200"/>
      <c r="R562" s="200"/>
      <c r="S562" s="200"/>
      <c r="T562" s="201"/>
      <c r="AT562" s="202" t="s">
        <v>193</v>
      </c>
      <c r="AU562" s="202" t="s">
        <v>90</v>
      </c>
      <c r="AV562" s="13" t="s">
        <v>88</v>
      </c>
      <c r="AW562" s="13" t="s">
        <v>41</v>
      </c>
      <c r="AX562" s="13" t="s">
        <v>80</v>
      </c>
      <c r="AY562" s="202" t="s">
        <v>182</v>
      </c>
    </row>
    <row r="563" spans="1:65" s="14" customFormat="1" ht="11.25">
      <c r="B563" s="203"/>
      <c r="C563" s="204"/>
      <c r="D563" s="194" t="s">
        <v>193</v>
      </c>
      <c r="E563" s="205" t="s">
        <v>43</v>
      </c>
      <c r="F563" s="206" t="s">
        <v>690</v>
      </c>
      <c r="G563" s="204"/>
      <c r="H563" s="207">
        <v>47.25</v>
      </c>
      <c r="I563" s="208"/>
      <c r="J563" s="204"/>
      <c r="K563" s="204"/>
      <c r="L563" s="209"/>
      <c r="M563" s="210"/>
      <c r="N563" s="211"/>
      <c r="O563" s="211"/>
      <c r="P563" s="211"/>
      <c r="Q563" s="211"/>
      <c r="R563" s="211"/>
      <c r="S563" s="211"/>
      <c r="T563" s="212"/>
      <c r="AT563" s="213" t="s">
        <v>193</v>
      </c>
      <c r="AU563" s="213" t="s">
        <v>90</v>
      </c>
      <c r="AV563" s="14" t="s">
        <v>90</v>
      </c>
      <c r="AW563" s="14" t="s">
        <v>41</v>
      </c>
      <c r="AX563" s="14" t="s">
        <v>88</v>
      </c>
      <c r="AY563" s="213" t="s">
        <v>182</v>
      </c>
    </row>
    <row r="564" spans="1:65" s="12" customFormat="1" ht="22.9" customHeight="1">
      <c r="B564" s="163"/>
      <c r="C564" s="164"/>
      <c r="D564" s="165" t="s">
        <v>79</v>
      </c>
      <c r="E564" s="177" t="s">
        <v>183</v>
      </c>
      <c r="F564" s="177" t="s">
        <v>184</v>
      </c>
      <c r="G564" s="164"/>
      <c r="H564" s="164"/>
      <c r="I564" s="167"/>
      <c r="J564" s="178">
        <f>BK564</f>
        <v>0</v>
      </c>
      <c r="K564" s="164"/>
      <c r="L564" s="169"/>
      <c r="M564" s="170"/>
      <c r="N564" s="171"/>
      <c r="O564" s="171"/>
      <c r="P564" s="172">
        <f>SUM(P565:P1605)</f>
        <v>0</v>
      </c>
      <c r="Q564" s="171"/>
      <c r="R564" s="172">
        <f>SUM(R565:R1605)</f>
        <v>20.15373984</v>
      </c>
      <c r="S564" s="171"/>
      <c r="T564" s="173">
        <f>SUM(T565:T1605)</f>
        <v>0</v>
      </c>
      <c r="AR564" s="174" t="s">
        <v>181</v>
      </c>
      <c r="AT564" s="175" t="s">
        <v>79</v>
      </c>
      <c r="AU564" s="175" t="s">
        <v>88</v>
      </c>
      <c r="AY564" s="174" t="s">
        <v>182</v>
      </c>
      <c r="BK564" s="176">
        <f>SUM(BK565:BK1605)</f>
        <v>0</v>
      </c>
    </row>
    <row r="565" spans="1:65" s="2" customFormat="1" ht="101.25" customHeight="1">
      <c r="A565" s="35"/>
      <c r="B565" s="36"/>
      <c r="C565" s="179" t="s">
        <v>703</v>
      </c>
      <c r="D565" s="179" t="s">
        <v>187</v>
      </c>
      <c r="E565" s="180" t="s">
        <v>1701</v>
      </c>
      <c r="F565" s="181" t="s">
        <v>1702</v>
      </c>
      <c r="G565" s="182" t="s">
        <v>481</v>
      </c>
      <c r="H565" s="183">
        <v>605</v>
      </c>
      <c r="I565" s="184"/>
      <c r="J565" s="185">
        <f>ROUND(I565*H565,2)</f>
        <v>0</v>
      </c>
      <c r="K565" s="181" t="s">
        <v>191</v>
      </c>
      <c r="L565" s="40"/>
      <c r="M565" s="186" t="s">
        <v>43</v>
      </c>
      <c r="N565" s="187" t="s">
        <v>51</v>
      </c>
      <c r="O565" s="65"/>
      <c r="P565" s="188">
        <f>O565*H565</f>
        <v>0</v>
      </c>
      <c r="Q565" s="188">
        <v>0</v>
      </c>
      <c r="R565" s="188">
        <f>Q565*H565</f>
        <v>0</v>
      </c>
      <c r="S565" s="188">
        <v>0</v>
      </c>
      <c r="T565" s="189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90" t="s">
        <v>88</v>
      </c>
      <c r="AT565" s="190" t="s">
        <v>187</v>
      </c>
      <c r="AU565" s="190" t="s">
        <v>90</v>
      </c>
      <c r="AY565" s="17" t="s">
        <v>182</v>
      </c>
      <c r="BE565" s="191">
        <f>IF(N565="základní",J565,0)</f>
        <v>0</v>
      </c>
      <c r="BF565" s="191">
        <f>IF(N565="snížená",J565,0)</f>
        <v>0</v>
      </c>
      <c r="BG565" s="191">
        <f>IF(N565="zákl. přenesená",J565,0)</f>
        <v>0</v>
      </c>
      <c r="BH565" s="191">
        <f>IF(N565="sníž. přenesená",J565,0)</f>
        <v>0</v>
      </c>
      <c r="BI565" s="191">
        <f>IF(N565="nulová",J565,0)</f>
        <v>0</v>
      </c>
      <c r="BJ565" s="17" t="s">
        <v>88</v>
      </c>
      <c r="BK565" s="191">
        <f>ROUND(I565*H565,2)</f>
        <v>0</v>
      </c>
      <c r="BL565" s="17" t="s">
        <v>88</v>
      </c>
      <c r="BM565" s="190" t="s">
        <v>1703</v>
      </c>
    </row>
    <row r="566" spans="1:65" s="13" customFormat="1" ht="11.25">
      <c r="B566" s="192"/>
      <c r="C566" s="193"/>
      <c r="D566" s="194" t="s">
        <v>193</v>
      </c>
      <c r="E566" s="195" t="s">
        <v>43</v>
      </c>
      <c r="F566" s="196" t="s">
        <v>532</v>
      </c>
      <c r="G566" s="193"/>
      <c r="H566" s="195" t="s">
        <v>43</v>
      </c>
      <c r="I566" s="197"/>
      <c r="J566" s="193"/>
      <c r="K566" s="193"/>
      <c r="L566" s="198"/>
      <c r="M566" s="199"/>
      <c r="N566" s="200"/>
      <c r="O566" s="200"/>
      <c r="P566" s="200"/>
      <c r="Q566" s="200"/>
      <c r="R566" s="200"/>
      <c r="S566" s="200"/>
      <c r="T566" s="201"/>
      <c r="AT566" s="202" t="s">
        <v>193</v>
      </c>
      <c r="AU566" s="202" t="s">
        <v>90</v>
      </c>
      <c r="AV566" s="13" t="s">
        <v>88</v>
      </c>
      <c r="AW566" s="13" t="s">
        <v>41</v>
      </c>
      <c r="AX566" s="13" t="s">
        <v>80</v>
      </c>
      <c r="AY566" s="202" t="s">
        <v>182</v>
      </c>
    </row>
    <row r="567" spans="1:65" s="13" customFormat="1" ht="11.25">
      <c r="B567" s="192"/>
      <c r="C567" s="193"/>
      <c r="D567" s="194" t="s">
        <v>193</v>
      </c>
      <c r="E567" s="195" t="s">
        <v>43</v>
      </c>
      <c r="F567" s="196" t="s">
        <v>362</v>
      </c>
      <c r="G567" s="193"/>
      <c r="H567" s="195" t="s">
        <v>43</v>
      </c>
      <c r="I567" s="197"/>
      <c r="J567" s="193"/>
      <c r="K567" s="193"/>
      <c r="L567" s="198"/>
      <c r="M567" s="199"/>
      <c r="N567" s="200"/>
      <c r="O567" s="200"/>
      <c r="P567" s="200"/>
      <c r="Q567" s="200"/>
      <c r="R567" s="200"/>
      <c r="S567" s="200"/>
      <c r="T567" s="201"/>
      <c r="AT567" s="202" t="s">
        <v>193</v>
      </c>
      <c r="AU567" s="202" t="s">
        <v>90</v>
      </c>
      <c r="AV567" s="13" t="s">
        <v>88</v>
      </c>
      <c r="AW567" s="13" t="s">
        <v>41</v>
      </c>
      <c r="AX567" s="13" t="s">
        <v>80</v>
      </c>
      <c r="AY567" s="202" t="s">
        <v>182</v>
      </c>
    </row>
    <row r="568" spans="1:65" s="14" customFormat="1" ht="11.25">
      <c r="B568" s="203"/>
      <c r="C568" s="204"/>
      <c r="D568" s="194" t="s">
        <v>193</v>
      </c>
      <c r="E568" s="205" t="s">
        <v>43</v>
      </c>
      <c r="F568" s="206" t="s">
        <v>2927</v>
      </c>
      <c r="G568" s="204"/>
      <c r="H568" s="207">
        <v>605</v>
      </c>
      <c r="I568" s="208"/>
      <c r="J568" s="204"/>
      <c r="K568" s="204"/>
      <c r="L568" s="209"/>
      <c r="M568" s="210"/>
      <c r="N568" s="211"/>
      <c r="O568" s="211"/>
      <c r="P568" s="211"/>
      <c r="Q568" s="211"/>
      <c r="R568" s="211"/>
      <c r="S568" s="211"/>
      <c r="T568" s="212"/>
      <c r="AT568" s="213" t="s">
        <v>193</v>
      </c>
      <c r="AU568" s="213" t="s">
        <v>90</v>
      </c>
      <c r="AV568" s="14" t="s">
        <v>90</v>
      </c>
      <c r="AW568" s="14" t="s">
        <v>41</v>
      </c>
      <c r="AX568" s="14" t="s">
        <v>88</v>
      </c>
      <c r="AY568" s="213" t="s">
        <v>182</v>
      </c>
    </row>
    <row r="569" spans="1:65" s="2" customFormat="1" ht="101.25" customHeight="1">
      <c r="A569" s="35"/>
      <c r="B569" s="36"/>
      <c r="C569" s="179" t="s">
        <v>707</v>
      </c>
      <c r="D569" s="179" t="s">
        <v>187</v>
      </c>
      <c r="E569" s="180" t="s">
        <v>1705</v>
      </c>
      <c r="F569" s="181" t="s">
        <v>1706</v>
      </c>
      <c r="G569" s="182" t="s">
        <v>481</v>
      </c>
      <c r="H569" s="183">
        <v>545</v>
      </c>
      <c r="I569" s="184"/>
      <c r="J569" s="185">
        <f>ROUND(I569*H569,2)</f>
        <v>0</v>
      </c>
      <c r="K569" s="181" t="s">
        <v>191</v>
      </c>
      <c r="L569" s="40"/>
      <c r="M569" s="186" t="s">
        <v>43</v>
      </c>
      <c r="N569" s="187" t="s">
        <v>51</v>
      </c>
      <c r="O569" s="65"/>
      <c r="P569" s="188">
        <f>O569*H569</f>
        <v>0</v>
      </c>
      <c r="Q569" s="188">
        <v>0</v>
      </c>
      <c r="R569" s="188">
        <f>Q569*H569</f>
        <v>0</v>
      </c>
      <c r="S569" s="188">
        <v>0</v>
      </c>
      <c r="T569" s="189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90" t="s">
        <v>88</v>
      </c>
      <c r="AT569" s="190" t="s">
        <v>187</v>
      </c>
      <c r="AU569" s="190" t="s">
        <v>90</v>
      </c>
      <c r="AY569" s="17" t="s">
        <v>182</v>
      </c>
      <c r="BE569" s="191">
        <f>IF(N569="základní",J569,0)</f>
        <v>0</v>
      </c>
      <c r="BF569" s="191">
        <f>IF(N569="snížená",J569,0)</f>
        <v>0</v>
      </c>
      <c r="BG569" s="191">
        <f>IF(N569="zákl. přenesená",J569,0)</f>
        <v>0</v>
      </c>
      <c r="BH569" s="191">
        <f>IF(N569="sníž. přenesená",J569,0)</f>
        <v>0</v>
      </c>
      <c r="BI569" s="191">
        <f>IF(N569="nulová",J569,0)</f>
        <v>0</v>
      </c>
      <c r="BJ569" s="17" t="s">
        <v>88</v>
      </c>
      <c r="BK569" s="191">
        <f>ROUND(I569*H569,2)</f>
        <v>0</v>
      </c>
      <c r="BL569" s="17" t="s">
        <v>88</v>
      </c>
      <c r="BM569" s="190" t="s">
        <v>1707</v>
      </c>
    </row>
    <row r="570" spans="1:65" s="13" customFormat="1" ht="11.25">
      <c r="B570" s="192"/>
      <c r="C570" s="193"/>
      <c r="D570" s="194" t="s">
        <v>193</v>
      </c>
      <c r="E570" s="195" t="s">
        <v>43</v>
      </c>
      <c r="F570" s="196" t="s">
        <v>554</v>
      </c>
      <c r="G570" s="193"/>
      <c r="H570" s="195" t="s">
        <v>43</v>
      </c>
      <c r="I570" s="197"/>
      <c r="J570" s="193"/>
      <c r="K570" s="193"/>
      <c r="L570" s="198"/>
      <c r="M570" s="199"/>
      <c r="N570" s="200"/>
      <c r="O570" s="200"/>
      <c r="P570" s="200"/>
      <c r="Q570" s="200"/>
      <c r="R570" s="200"/>
      <c r="S570" s="200"/>
      <c r="T570" s="201"/>
      <c r="AT570" s="202" t="s">
        <v>193</v>
      </c>
      <c r="AU570" s="202" t="s">
        <v>90</v>
      </c>
      <c r="AV570" s="13" t="s">
        <v>88</v>
      </c>
      <c r="AW570" s="13" t="s">
        <v>41</v>
      </c>
      <c r="AX570" s="13" t="s">
        <v>80</v>
      </c>
      <c r="AY570" s="202" t="s">
        <v>182</v>
      </c>
    </row>
    <row r="571" spans="1:65" s="13" customFormat="1" ht="11.25">
      <c r="B571" s="192"/>
      <c r="C571" s="193"/>
      <c r="D571" s="194" t="s">
        <v>193</v>
      </c>
      <c r="E571" s="195" t="s">
        <v>43</v>
      </c>
      <c r="F571" s="196" t="s">
        <v>1708</v>
      </c>
      <c r="G571" s="193"/>
      <c r="H571" s="195" t="s">
        <v>43</v>
      </c>
      <c r="I571" s="197"/>
      <c r="J571" s="193"/>
      <c r="K571" s="193"/>
      <c r="L571" s="198"/>
      <c r="M571" s="199"/>
      <c r="N571" s="200"/>
      <c r="O571" s="200"/>
      <c r="P571" s="200"/>
      <c r="Q571" s="200"/>
      <c r="R571" s="200"/>
      <c r="S571" s="200"/>
      <c r="T571" s="201"/>
      <c r="AT571" s="202" t="s">
        <v>193</v>
      </c>
      <c r="AU571" s="202" t="s">
        <v>90</v>
      </c>
      <c r="AV571" s="13" t="s">
        <v>88</v>
      </c>
      <c r="AW571" s="13" t="s">
        <v>41</v>
      </c>
      <c r="AX571" s="13" t="s">
        <v>80</v>
      </c>
      <c r="AY571" s="202" t="s">
        <v>182</v>
      </c>
    </row>
    <row r="572" spans="1:65" s="14" customFormat="1" ht="11.25">
      <c r="B572" s="203"/>
      <c r="C572" s="204"/>
      <c r="D572" s="194" t="s">
        <v>193</v>
      </c>
      <c r="E572" s="205" t="s">
        <v>43</v>
      </c>
      <c r="F572" s="206" t="s">
        <v>2928</v>
      </c>
      <c r="G572" s="204"/>
      <c r="H572" s="207">
        <v>545</v>
      </c>
      <c r="I572" s="208"/>
      <c r="J572" s="204"/>
      <c r="K572" s="204"/>
      <c r="L572" s="209"/>
      <c r="M572" s="210"/>
      <c r="N572" s="211"/>
      <c r="O572" s="211"/>
      <c r="P572" s="211"/>
      <c r="Q572" s="211"/>
      <c r="R572" s="211"/>
      <c r="S572" s="211"/>
      <c r="T572" s="212"/>
      <c r="AT572" s="213" t="s">
        <v>193</v>
      </c>
      <c r="AU572" s="213" t="s">
        <v>90</v>
      </c>
      <c r="AV572" s="14" t="s">
        <v>90</v>
      </c>
      <c r="AW572" s="14" t="s">
        <v>41</v>
      </c>
      <c r="AX572" s="14" t="s">
        <v>88</v>
      </c>
      <c r="AY572" s="213" t="s">
        <v>182</v>
      </c>
    </row>
    <row r="573" spans="1:65" s="2" customFormat="1" ht="14.45" customHeight="1">
      <c r="A573" s="35"/>
      <c r="B573" s="36"/>
      <c r="C573" s="214" t="s">
        <v>713</v>
      </c>
      <c r="D573" s="214" t="s">
        <v>179</v>
      </c>
      <c r="E573" s="215" t="s">
        <v>1710</v>
      </c>
      <c r="F573" s="216" t="s">
        <v>1711</v>
      </c>
      <c r="G573" s="217" t="s">
        <v>481</v>
      </c>
      <c r="H573" s="218">
        <v>572.25</v>
      </c>
      <c r="I573" s="219"/>
      <c r="J573" s="220">
        <f>ROUND(I573*H573,2)</f>
        <v>0</v>
      </c>
      <c r="K573" s="216" t="s">
        <v>191</v>
      </c>
      <c r="L573" s="221"/>
      <c r="M573" s="222" t="s">
        <v>43</v>
      </c>
      <c r="N573" s="223" t="s">
        <v>51</v>
      </c>
      <c r="O573" s="65"/>
      <c r="P573" s="188">
        <f>O573*H573</f>
        <v>0</v>
      </c>
      <c r="Q573" s="188">
        <v>1.3999999999999999E-4</v>
      </c>
      <c r="R573" s="188">
        <f>Q573*H573</f>
        <v>8.0114999999999992E-2</v>
      </c>
      <c r="S573" s="188">
        <v>0</v>
      </c>
      <c r="T573" s="189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90" t="s">
        <v>90</v>
      </c>
      <c r="AT573" s="190" t="s">
        <v>179</v>
      </c>
      <c r="AU573" s="190" t="s">
        <v>90</v>
      </c>
      <c r="AY573" s="17" t="s">
        <v>182</v>
      </c>
      <c r="BE573" s="191">
        <f>IF(N573="základní",J573,0)</f>
        <v>0</v>
      </c>
      <c r="BF573" s="191">
        <f>IF(N573="snížená",J573,0)</f>
        <v>0</v>
      </c>
      <c r="BG573" s="191">
        <f>IF(N573="zákl. přenesená",J573,0)</f>
        <v>0</v>
      </c>
      <c r="BH573" s="191">
        <f>IF(N573="sníž. přenesená",J573,0)</f>
        <v>0</v>
      </c>
      <c r="BI573" s="191">
        <f>IF(N573="nulová",J573,0)</f>
        <v>0</v>
      </c>
      <c r="BJ573" s="17" t="s">
        <v>88</v>
      </c>
      <c r="BK573" s="191">
        <f>ROUND(I573*H573,2)</f>
        <v>0</v>
      </c>
      <c r="BL573" s="17" t="s">
        <v>88</v>
      </c>
      <c r="BM573" s="190" t="s">
        <v>1712</v>
      </c>
    </row>
    <row r="574" spans="1:65" s="13" customFormat="1" ht="11.25">
      <c r="B574" s="192"/>
      <c r="C574" s="193"/>
      <c r="D574" s="194" t="s">
        <v>193</v>
      </c>
      <c r="E574" s="195" t="s">
        <v>43</v>
      </c>
      <c r="F574" s="196" t="s">
        <v>554</v>
      </c>
      <c r="G574" s="193"/>
      <c r="H574" s="195" t="s">
        <v>43</v>
      </c>
      <c r="I574" s="197"/>
      <c r="J574" s="193"/>
      <c r="K574" s="193"/>
      <c r="L574" s="198"/>
      <c r="M574" s="199"/>
      <c r="N574" s="200"/>
      <c r="O574" s="200"/>
      <c r="P574" s="200"/>
      <c r="Q574" s="200"/>
      <c r="R574" s="200"/>
      <c r="S574" s="200"/>
      <c r="T574" s="201"/>
      <c r="AT574" s="202" t="s">
        <v>193</v>
      </c>
      <c r="AU574" s="202" t="s">
        <v>90</v>
      </c>
      <c r="AV574" s="13" t="s">
        <v>88</v>
      </c>
      <c r="AW574" s="13" t="s">
        <v>41</v>
      </c>
      <c r="AX574" s="13" t="s">
        <v>80</v>
      </c>
      <c r="AY574" s="202" t="s">
        <v>182</v>
      </c>
    </row>
    <row r="575" spans="1:65" s="13" customFormat="1" ht="11.25">
      <c r="B575" s="192"/>
      <c r="C575" s="193"/>
      <c r="D575" s="194" t="s">
        <v>193</v>
      </c>
      <c r="E575" s="195" t="s">
        <v>43</v>
      </c>
      <c r="F575" s="196" t="s">
        <v>1713</v>
      </c>
      <c r="G575" s="193"/>
      <c r="H575" s="195" t="s">
        <v>43</v>
      </c>
      <c r="I575" s="197"/>
      <c r="J575" s="193"/>
      <c r="K575" s="193"/>
      <c r="L575" s="198"/>
      <c r="M575" s="199"/>
      <c r="N575" s="200"/>
      <c r="O575" s="200"/>
      <c r="P575" s="200"/>
      <c r="Q575" s="200"/>
      <c r="R575" s="200"/>
      <c r="S575" s="200"/>
      <c r="T575" s="201"/>
      <c r="AT575" s="202" t="s">
        <v>193</v>
      </c>
      <c r="AU575" s="202" t="s">
        <v>90</v>
      </c>
      <c r="AV575" s="13" t="s">
        <v>88</v>
      </c>
      <c r="AW575" s="13" t="s">
        <v>41</v>
      </c>
      <c r="AX575" s="13" t="s">
        <v>80</v>
      </c>
      <c r="AY575" s="202" t="s">
        <v>182</v>
      </c>
    </row>
    <row r="576" spans="1:65" s="14" customFormat="1" ht="11.25">
      <c r="B576" s="203"/>
      <c r="C576" s="204"/>
      <c r="D576" s="194" t="s">
        <v>193</v>
      </c>
      <c r="E576" s="205" t="s">
        <v>43</v>
      </c>
      <c r="F576" s="206" t="s">
        <v>2929</v>
      </c>
      <c r="G576" s="204"/>
      <c r="H576" s="207">
        <v>572.25</v>
      </c>
      <c r="I576" s="208"/>
      <c r="J576" s="204"/>
      <c r="K576" s="204"/>
      <c r="L576" s="209"/>
      <c r="M576" s="210"/>
      <c r="N576" s="211"/>
      <c r="O576" s="211"/>
      <c r="P576" s="211"/>
      <c r="Q576" s="211"/>
      <c r="R576" s="211"/>
      <c r="S576" s="211"/>
      <c r="T576" s="212"/>
      <c r="AT576" s="213" t="s">
        <v>193</v>
      </c>
      <c r="AU576" s="213" t="s">
        <v>90</v>
      </c>
      <c r="AV576" s="14" t="s">
        <v>90</v>
      </c>
      <c r="AW576" s="14" t="s">
        <v>41</v>
      </c>
      <c r="AX576" s="14" t="s">
        <v>88</v>
      </c>
      <c r="AY576" s="213" t="s">
        <v>182</v>
      </c>
    </row>
    <row r="577" spans="1:65" s="2" customFormat="1" ht="37.9" customHeight="1">
      <c r="A577" s="35"/>
      <c r="B577" s="36"/>
      <c r="C577" s="179" t="s">
        <v>719</v>
      </c>
      <c r="D577" s="179" t="s">
        <v>187</v>
      </c>
      <c r="E577" s="180" t="s">
        <v>692</v>
      </c>
      <c r="F577" s="181" t="s">
        <v>693</v>
      </c>
      <c r="G577" s="182" t="s">
        <v>481</v>
      </c>
      <c r="H577" s="183">
        <v>58</v>
      </c>
      <c r="I577" s="184"/>
      <c r="J577" s="185">
        <f>ROUND(I577*H577,2)</f>
        <v>0</v>
      </c>
      <c r="K577" s="181" t="s">
        <v>191</v>
      </c>
      <c r="L577" s="40"/>
      <c r="M577" s="186" t="s">
        <v>43</v>
      </c>
      <c r="N577" s="187" t="s">
        <v>51</v>
      </c>
      <c r="O577" s="65"/>
      <c r="P577" s="188">
        <f>O577*H577</f>
        <v>0</v>
      </c>
      <c r="Q577" s="188">
        <v>0</v>
      </c>
      <c r="R577" s="188">
        <f>Q577*H577</f>
        <v>0</v>
      </c>
      <c r="S577" s="188">
        <v>0</v>
      </c>
      <c r="T577" s="189">
        <f>S577*H577</f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90" t="s">
        <v>88</v>
      </c>
      <c r="AT577" s="190" t="s">
        <v>187</v>
      </c>
      <c r="AU577" s="190" t="s">
        <v>90</v>
      </c>
      <c r="AY577" s="17" t="s">
        <v>182</v>
      </c>
      <c r="BE577" s="191">
        <f>IF(N577="základní",J577,0)</f>
        <v>0</v>
      </c>
      <c r="BF577" s="191">
        <f>IF(N577="snížená",J577,0)</f>
        <v>0</v>
      </c>
      <c r="BG577" s="191">
        <f>IF(N577="zákl. přenesená",J577,0)</f>
        <v>0</v>
      </c>
      <c r="BH577" s="191">
        <f>IF(N577="sníž. přenesená",J577,0)</f>
        <v>0</v>
      </c>
      <c r="BI577" s="191">
        <f>IF(N577="nulová",J577,0)</f>
        <v>0</v>
      </c>
      <c r="BJ577" s="17" t="s">
        <v>88</v>
      </c>
      <c r="BK577" s="191">
        <f>ROUND(I577*H577,2)</f>
        <v>0</v>
      </c>
      <c r="BL577" s="17" t="s">
        <v>88</v>
      </c>
      <c r="BM577" s="190" t="s">
        <v>694</v>
      </c>
    </row>
    <row r="578" spans="1:65" s="13" customFormat="1" ht="11.25">
      <c r="B578" s="192"/>
      <c r="C578" s="193"/>
      <c r="D578" s="194" t="s">
        <v>193</v>
      </c>
      <c r="E578" s="195" t="s">
        <v>43</v>
      </c>
      <c r="F578" s="196" t="s">
        <v>554</v>
      </c>
      <c r="G578" s="193"/>
      <c r="H578" s="195" t="s">
        <v>43</v>
      </c>
      <c r="I578" s="197"/>
      <c r="J578" s="193"/>
      <c r="K578" s="193"/>
      <c r="L578" s="198"/>
      <c r="M578" s="199"/>
      <c r="N578" s="200"/>
      <c r="O578" s="200"/>
      <c r="P578" s="200"/>
      <c r="Q578" s="200"/>
      <c r="R578" s="200"/>
      <c r="S578" s="200"/>
      <c r="T578" s="201"/>
      <c r="AT578" s="202" t="s">
        <v>193</v>
      </c>
      <c r="AU578" s="202" t="s">
        <v>90</v>
      </c>
      <c r="AV578" s="13" t="s">
        <v>88</v>
      </c>
      <c r="AW578" s="13" t="s">
        <v>41</v>
      </c>
      <c r="AX578" s="13" t="s">
        <v>80</v>
      </c>
      <c r="AY578" s="202" t="s">
        <v>182</v>
      </c>
    </row>
    <row r="579" spans="1:65" s="13" customFormat="1" ht="11.25">
      <c r="B579" s="192"/>
      <c r="C579" s="193"/>
      <c r="D579" s="194" t="s">
        <v>193</v>
      </c>
      <c r="E579" s="195" t="s">
        <v>43</v>
      </c>
      <c r="F579" s="196" t="s">
        <v>570</v>
      </c>
      <c r="G579" s="193"/>
      <c r="H579" s="195" t="s">
        <v>43</v>
      </c>
      <c r="I579" s="197"/>
      <c r="J579" s="193"/>
      <c r="K579" s="193"/>
      <c r="L579" s="198"/>
      <c r="M579" s="199"/>
      <c r="N579" s="200"/>
      <c r="O579" s="200"/>
      <c r="P579" s="200"/>
      <c r="Q579" s="200"/>
      <c r="R579" s="200"/>
      <c r="S579" s="200"/>
      <c r="T579" s="201"/>
      <c r="AT579" s="202" t="s">
        <v>193</v>
      </c>
      <c r="AU579" s="202" t="s">
        <v>90</v>
      </c>
      <c r="AV579" s="13" t="s">
        <v>88</v>
      </c>
      <c r="AW579" s="13" t="s">
        <v>41</v>
      </c>
      <c r="AX579" s="13" t="s">
        <v>80</v>
      </c>
      <c r="AY579" s="202" t="s">
        <v>182</v>
      </c>
    </row>
    <row r="580" spans="1:65" s="13" customFormat="1" ht="11.25">
      <c r="B580" s="192"/>
      <c r="C580" s="193"/>
      <c r="D580" s="194" t="s">
        <v>193</v>
      </c>
      <c r="E580" s="195" t="s">
        <v>43</v>
      </c>
      <c r="F580" s="196" t="s">
        <v>1715</v>
      </c>
      <c r="G580" s="193"/>
      <c r="H580" s="195" t="s">
        <v>43</v>
      </c>
      <c r="I580" s="197"/>
      <c r="J580" s="193"/>
      <c r="K580" s="193"/>
      <c r="L580" s="198"/>
      <c r="M580" s="199"/>
      <c r="N580" s="200"/>
      <c r="O580" s="200"/>
      <c r="P580" s="200"/>
      <c r="Q580" s="200"/>
      <c r="R580" s="200"/>
      <c r="S580" s="200"/>
      <c r="T580" s="201"/>
      <c r="AT580" s="202" t="s">
        <v>193</v>
      </c>
      <c r="AU580" s="202" t="s">
        <v>90</v>
      </c>
      <c r="AV580" s="13" t="s">
        <v>88</v>
      </c>
      <c r="AW580" s="13" t="s">
        <v>41</v>
      </c>
      <c r="AX580" s="13" t="s">
        <v>80</v>
      </c>
      <c r="AY580" s="202" t="s">
        <v>182</v>
      </c>
    </row>
    <row r="581" spans="1:65" s="14" customFormat="1" ht="11.25">
      <c r="B581" s="203"/>
      <c r="C581" s="204"/>
      <c r="D581" s="194" t="s">
        <v>193</v>
      </c>
      <c r="E581" s="205" t="s">
        <v>43</v>
      </c>
      <c r="F581" s="206" t="s">
        <v>2930</v>
      </c>
      <c r="G581" s="204"/>
      <c r="H581" s="207">
        <v>37</v>
      </c>
      <c r="I581" s="208"/>
      <c r="J581" s="204"/>
      <c r="K581" s="204"/>
      <c r="L581" s="209"/>
      <c r="M581" s="210"/>
      <c r="N581" s="211"/>
      <c r="O581" s="211"/>
      <c r="P581" s="211"/>
      <c r="Q581" s="211"/>
      <c r="R581" s="211"/>
      <c r="S581" s="211"/>
      <c r="T581" s="212"/>
      <c r="AT581" s="213" t="s">
        <v>193</v>
      </c>
      <c r="AU581" s="213" t="s">
        <v>90</v>
      </c>
      <c r="AV581" s="14" t="s">
        <v>90</v>
      </c>
      <c r="AW581" s="14" t="s">
        <v>41</v>
      </c>
      <c r="AX581" s="14" t="s">
        <v>80</v>
      </c>
      <c r="AY581" s="213" t="s">
        <v>182</v>
      </c>
    </row>
    <row r="582" spans="1:65" s="13" customFormat="1" ht="11.25">
      <c r="B582" s="192"/>
      <c r="C582" s="193"/>
      <c r="D582" s="194" t="s">
        <v>193</v>
      </c>
      <c r="E582" s="195" t="s">
        <v>43</v>
      </c>
      <c r="F582" s="196" t="s">
        <v>1717</v>
      </c>
      <c r="G582" s="193"/>
      <c r="H582" s="195" t="s">
        <v>43</v>
      </c>
      <c r="I582" s="197"/>
      <c r="J582" s="193"/>
      <c r="K582" s="193"/>
      <c r="L582" s="198"/>
      <c r="M582" s="199"/>
      <c r="N582" s="200"/>
      <c r="O582" s="200"/>
      <c r="P582" s="200"/>
      <c r="Q582" s="200"/>
      <c r="R582" s="200"/>
      <c r="S582" s="200"/>
      <c r="T582" s="201"/>
      <c r="AT582" s="202" t="s">
        <v>193</v>
      </c>
      <c r="AU582" s="202" t="s">
        <v>90</v>
      </c>
      <c r="AV582" s="13" t="s">
        <v>88</v>
      </c>
      <c r="AW582" s="13" t="s">
        <v>41</v>
      </c>
      <c r="AX582" s="13" t="s">
        <v>80</v>
      </c>
      <c r="AY582" s="202" t="s">
        <v>182</v>
      </c>
    </row>
    <row r="583" spans="1:65" s="14" customFormat="1" ht="11.25">
      <c r="B583" s="203"/>
      <c r="C583" s="204"/>
      <c r="D583" s="194" t="s">
        <v>193</v>
      </c>
      <c r="E583" s="205" t="s">
        <v>43</v>
      </c>
      <c r="F583" s="206" t="s">
        <v>2931</v>
      </c>
      <c r="G583" s="204"/>
      <c r="H583" s="207">
        <v>19</v>
      </c>
      <c r="I583" s="208"/>
      <c r="J583" s="204"/>
      <c r="K583" s="204"/>
      <c r="L583" s="209"/>
      <c r="M583" s="210"/>
      <c r="N583" s="211"/>
      <c r="O583" s="211"/>
      <c r="P583" s="211"/>
      <c r="Q583" s="211"/>
      <c r="R583" s="211"/>
      <c r="S583" s="211"/>
      <c r="T583" s="212"/>
      <c r="AT583" s="213" t="s">
        <v>193</v>
      </c>
      <c r="AU583" s="213" t="s">
        <v>90</v>
      </c>
      <c r="AV583" s="14" t="s">
        <v>90</v>
      </c>
      <c r="AW583" s="14" t="s">
        <v>41</v>
      </c>
      <c r="AX583" s="14" t="s">
        <v>80</v>
      </c>
      <c r="AY583" s="213" t="s">
        <v>182</v>
      </c>
    </row>
    <row r="584" spans="1:65" s="13" customFormat="1" ht="11.25">
      <c r="B584" s="192"/>
      <c r="C584" s="193"/>
      <c r="D584" s="194" t="s">
        <v>193</v>
      </c>
      <c r="E584" s="195" t="s">
        <v>43</v>
      </c>
      <c r="F584" s="196" t="s">
        <v>2932</v>
      </c>
      <c r="G584" s="193"/>
      <c r="H584" s="195" t="s">
        <v>43</v>
      </c>
      <c r="I584" s="197"/>
      <c r="J584" s="193"/>
      <c r="K584" s="193"/>
      <c r="L584" s="198"/>
      <c r="M584" s="199"/>
      <c r="N584" s="200"/>
      <c r="O584" s="200"/>
      <c r="P584" s="200"/>
      <c r="Q584" s="200"/>
      <c r="R584" s="200"/>
      <c r="S584" s="200"/>
      <c r="T584" s="201"/>
      <c r="AT584" s="202" t="s">
        <v>193</v>
      </c>
      <c r="AU584" s="202" t="s">
        <v>90</v>
      </c>
      <c r="AV584" s="13" t="s">
        <v>88</v>
      </c>
      <c r="AW584" s="13" t="s">
        <v>41</v>
      </c>
      <c r="AX584" s="13" t="s">
        <v>80</v>
      </c>
      <c r="AY584" s="202" t="s">
        <v>182</v>
      </c>
    </row>
    <row r="585" spans="1:65" s="14" customFormat="1" ht="11.25">
      <c r="B585" s="203"/>
      <c r="C585" s="204"/>
      <c r="D585" s="194" t="s">
        <v>193</v>
      </c>
      <c r="E585" s="205" t="s">
        <v>43</v>
      </c>
      <c r="F585" s="206" t="s">
        <v>90</v>
      </c>
      <c r="G585" s="204"/>
      <c r="H585" s="207">
        <v>2</v>
      </c>
      <c r="I585" s="208"/>
      <c r="J585" s="204"/>
      <c r="K585" s="204"/>
      <c r="L585" s="209"/>
      <c r="M585" s="210"/>
      <c r="N585" s="211"/>
      <c r="O585" s="211"/>
      <c r="P585" s="211"/>
      <c r="Q585" s="211"/>
      <c r="R585" s="211"/>
      <c r="S585" s="211"/>
      <c r="T585" s="212"/>
      <c r="AT585" s="213" t="s">
        <v>193</v>
      </c>
      <c r="AU585" s="213" t="s">
        <v>90</v>
      </c>
      <c r="AV585" s="14" t="s">
        <v>90</v>
      </c>
      <c r="AW585" s="14" t="s">
        <v>41</v>
      </c>
      <c r="AX585" s="14" t="s">
        <v>80</v>
      </c>
      <c r="AY585" s="213" t="s">
        <v>182</v>
      </c>
    </row>
    <row r="586" spans="1:65" s="15" customFormat="1" ht="11.25">
      <c r="B586" s="227"/>
      <c r="C586" s="228"/>
      <c r="D586" s="194" t="s">
        <v>193</v>
      </c>
      <c r="E586" s="229" t="s">
        <v>43</v>
      </c>
      <c r="F586" s="230" t="s">
        <v>436</v>
      </c>
      <c r="G586" s="228"/>
      <c r="H586" s="231">
        <v>58</v>
      </c>
      <c r="I586" s="232"/>
      <c r="J586" s="228"/>
      <c r="K586" s="228"/>
      <c r="L586" s="233"/>
      <c r="M586" s="234"/>
      <c r="N586" s="235"/>
      <c r="O586" s="235"/>
      <c r="P586" s="235"/>
      <c r="Q586" s="235"/>
      <c r="R586" s="235"/>
      <c r="S586" s="235"/>
      <c r="T586" s="236"/>
      <c r="AT586" s="237" t="s">
        <v>193</v>
      </c>
      <c r="AU586" s="237" t="s">
        <v>90</v>
      </c>
      <c r="AV586" s="15" t="s">
        <v>205</v>
      </c>
      <c r="AW586" s="15" t="s">
        <v>41</v>
      </c>
      <c r="AX586" s="15" t="s">
        <v>88</v>
      </c>
      <c r="AY586" s="237" t="s">
        <v>182</v>
      </c>
    </row>
    <row r="587" spans="1:65" s="2" customFormat="1" ht="24.2" customHeight="1">
      <c r="A587" s="35"/>
      <c r="B587" s="36"/>
      <c r="C587" s="179" t="s">
        <v>723</v>
      </c>
      <c r="D587" s="179" t="s">
        <v>187</v>
      </c>
      <c r="E587" s="180" t="s">
        <v>1721</v>
      </c>
      <c r="F587" s="181" t="s">
        <v>1722</v>
      </c>
      <c r="G587" s="182" t="s">
        <v>190</v>
      </c>
      <c r="H587" s="183">
        <v>6</v>
      </c>
      <c r="I587" s="184"/>
      <c r="J587" s="185">
        <f>ROUND(I587*H587,2)</f>
        <v>0</v>
      </c>
      <c r="K587" s="181" t="s">
        <v>191</v>
      </c>
      <c r="L587" s="40"/>
      <c r="M587" s="186" t="s">
        <v>43</v>
      </c>
      <c r="N587" s="187" t="s">
        <v>51</v>
      </c>
      <c r="O587" s="65"/>
      <c r="P587" s="188">
        <f>O587*H587</f>
        <v>0</v>
      </c>
      <c r="Q587" s="188">
        <v>1.2999999999999999E-4</v>
      </c>
      <c r="R587" s="188">
        <f>Q587*H587</f>
        <v>7.7999999999999988E-4</v>
      </c>
      <c r="S587" s="188">
        <v>0</v>
      </c>
      <c r="T587" s="189">
        <f>S587*H587</f>
        <v>0</v>
      </c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R587" s="190" t="s">
        <v>88</v>
      </c>
      <c r="AT587" s="190" t="s">
        <v>187</v>
      </c>
      <c r="AU587" s="190" t="s">
        <v>90</v>
      </c>
      <c r="AY587" s="17" t="s">
        <v>182</v>
      </c>
      <c r="BE587" s="191">
        <f>IF(N587="základní",J587,0)</f>
        <v>0</v>
      </c>
      <c r="BF587" s="191">
        <f>IF(N587="snížená",J587,0)</f>
        <v>0</v>
      </c>
      <c r="BG587" s="191">
        <f>IF(N587="zákl. přenesená",J587,0)</f>
        <v>0</v>
      </c>
      <c r="BH587" s="191">
        <f>IF(N587="sníž. přenesená",J587,0)</f>
        <v>0</v>
      </c>
      <c r="BI587" s="191">
        <f>IF(N587="nulová",J587,0)</f>
        <v>0</v>
      </c>
      <c r="BJ587" s="17" t="s">
        <v>88</v>
      </c>
      <c r="BK587" s="191">
        <f>ROUND(I587*H587,2)</f>
        <v>0</v>
      </c>
      <c r="BL587" s="17" t="s">
        <v>88</v>
      </c>
      <c r="BM587" s="190" t="s">
        <v>1723</v>
      </c>
    </row>
    <row r="588" spans="1:65" s="13" customFormat="1" ht="11.25">
      <c r="B588" s="192"/>
      <c r="C588" s="193"/>
      <c r="D588" s="194" t="s">
        <v>193</v>
      </c>
      <c r="E588" s="195" t="s">
        <v>43</v>
      </c>
      <c r="F588" s="196" t="s">
        <v>554</v>
      </c>
      <c r="G588" s="193"/>
      <c r="H588" s="195" t="s">
        <v>43</v>
      </c>
      <c r="I588" s="197"/>
      <c r="J588" s="193"/>
      <c r="K588" s="193"/>
      <c r="L588" s="198"/>
      <c r="M588" s="199"/>
      <c r="N588" s="200"/>
      <c r="O588" s="200"/>
      <c r="P588" s="200"/>
      <c r="Q588" s="200"/>
      <c r="R588" s="200"/>
      <c r="S588" s="200"/>
      <c r="T588" s="201"/>
      <c r="AT588" s="202" t="s">
        <v>193</v>
      </c>
      <c r="AU588" s="202" t="s">
        <v>90</v>
      </c>
      <c r="AV588" s="13" t="s">
        <v>88</v>
      </c>
      <c r="AW588" s="13" t="s">
        <v>41</v>
      </c>
      <c r="AX588" s="13" t="s">
        <v>80</v>
      </c>
      <c r="AY588" s="202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1724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215</v>
      </c>
      <c r="G590" s="204"/>
      <c r="H590" s="207">
        <v>6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88</v>
      </c>
      <c r="AY590" s="213" t="s">
        <v>182</v>
      </c>
    </row>
    <row r="591" spans="1:65" s="2" customFormat="1" ht="14.45" customHeight="1">
      <c r="A591" s="35"/>
      <c r="B591" s="36"/>
      <c r="C591" s="214" t="s">
        <v>728</v>
      </c>
      <c r="D591" s="214" t="s">
        <v>179</v>
      </c>
      <c r="E591" s="215" t="s">
        <v>1725</v>
      </c>
      <c r="F591" s="216" t="s">
        <v>1726</v>
      </c>
      <c r="G591" s="217" t="s">
        <v>190</v>
      </c>
      <c r="H591" s="218">
        <v>6</v>
      </c>
      <c r="I591" s="219"/>
      <c r="J591" s="220">
        <f>ROUND(I591*H591,2)</f>
        <v>0</v>
      </c>
      <c r="K591" s="216" t="s">
        <v>198</v>
      </c>
      <c r="L591" s="221"/>
      <c r="M591" s="222" t="s">
        <v>43</v>
      </c>
      <c r="N591" s="223" t="s">
        <v>51</v>
      </c>
      <c r="O591" s="65"/>
      <c r="P591" s="188">
        <f>O591*H591</f>
        <v>0</v>
      </c>
      <c r="Q591" s="188">
        <v>0</v>
      </c>
      <c r="R591" s="188">
        <f>Q591*H591</f>
        <v>0</v>
      </c>
      <c r="S591" s="188">
        <v>0</v>
      </c>
      <c r="T591" s="189">
        <f>S591*H591</f>
        <v>0</v>
      </c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R591" s="190" t="s">
        <v>90</v>
      </c>
      <c r="AT591" s="190" t="s">
        <v>179</v>
      </c>
      <c r="AU591" s="190" t="s">
        <v>90</v>
      </c>
      <c r="AY591" s="17" t="s">
        <v>182</v>
      </c>
      <c r="BE591" s="191">
        <f>IF(N591="základní",J591,0)</f>
        <v>0</v>
      </c>
      <c r="BF591" s="191">
        <f>IF(N591="snížená",J591,0)</f>
        <v>0</v>
      </c>
      <c r="BG591" s="191">
        <f>IF(N591="zákl. přenesená",J591,0)</f>
        <v>0</v>
      </c>
      <c r="BH591" s="191">
        <f>IF(N591="sníž. přenesená",J591,0)</f>
        <v>0</v>
      </c>
      <c r="BI591" s="191">
        <f>IF(N591="nulová",J591,0)</f>
        <v>0</v>
      </c>
      <c r="BJ591" s="17" t="s">
        <v>88</v>
      </c>
      <c r="BK591" s="191">
        <f>ROUND(I591*H591,2)</f>
        <v>0</v>
      </c>
      <c r="BL591" s="17" t="s">
        <v>88</v>
      </c>
      <c r="BM591" s="190" t="s">
        <v>1727</v>
      </c>
    </row>
    <row r="592" spans="1:65" s="13" customFormat="1" ht="11.25">
      <c r="B592" s="192"/>
      <c r="C592" s="193"/>
      <c r="D592" s="194" t="s">
        <v>193</v>
      </c>
      <c r="E592" s="195" t="s">
        <v>43</v>
      </c>
      <c r="F592" s="196" t="s">
        <v>554</v>
      </c>
      <c r="G592" s="193"/>
      <c r="H592" s="195" t="s">
        <v>43</v>
      </c>
      <c r="I592" s="197"/>
      <c r="J592" s="193"/>
      <c r="K592" s="193"/>
      <c r="L592" s="198"/>
      <c r="M592" s="199"/>
      <c r="N592" s="200"/>
      <c r="O592" s="200"/>
      <c r="P592" s="200"/>
      <c r="Q592" s="200"/>
      <c r="R592" s="200"/>
      <c r="S592" s="200"/>
      <c r="T592" s="201"/>
      <c r="AT592" s="202" t="s">
        <v>193</v>
      </c>
      <c r="AU592" s="202" t="s">
        <v>90</v>
      </c>
      <c r="AV592" s="13" t="s">
        <v>88</v>
      </c>
      <c r="AW592" s="13" t="s">
        <v>41</v>
      </c>
      <c r="AX592" s="13" t="s">
        <v>80</v>
      </c>
      <c r="AY592" s="202" t="s">
        <v>182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1724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4" customFormat="1" ht="11.25">
      <c r="B594" s="203"/>
      <c r="C594" s="204"/>
      <c r="D594" s="194" t="s">
        <v>193</v>
      </c>
      <c r="E594" s="205" t="s">
        <v>43</v>
      </c>
      <c r="F594" s="206" t="s">
        <v>215</v>
      </c>
      <c r="G594" s="204"/>
      <c r="H594" s="207">
        <v>6</v>
      </c>
      <c r="I594" s="208"/>
      <c r="J594" s="204"/>
      <c r="K594" s="204"/>
      <c r="L594" s="209"/>
      <c r="M594" s="210"/>
      <c r="N594" s="211"/>
      <c r="O594" s="211"/>
      <c r="P594" s="211"/>
      <c r="Q594" s="211"/>
      <c r="R594" s="211"/>
      <c r="S594" s="211"/>
      <c r="T594" s="212"/>
      <c r="AT594" s="213" t="s">
        <v>193</v>
      </c>
      <c r="AU594" s="213" t="s">
        <v>90</v>
      </c>
      <c r="AV594" s="14" t="s">
        <v>90</v>
      </c>
      <c r="AW594" s="14" t="s">
        <v>41</v>
      </c>
      <c r="AX594" s="14" t="s">
        <v>88</v>
      </c>
      <c r="AY594" s="213" t="s">
        <v>182</v>
      </c>
    </row>
    <row r="595" spans="1:65" s="2" customFormat="1" ht="37.9" customHeight="1">
      <c r="A595" s="35"/>
      <c r="B595" s="36"/>
      <c r="C595" s="179" t="s">
        <v>732</v>
      </c>
      <c r="D595" s="179" t="s">
        <v>187</v>
      </c>
      <c r="E595" s="180" t="s">
        <v>699</v>
      </c>
      <c r="F595" s="181" t="s">
        <v>700</v>
      </c>
      <c r="G595" s="182" t="s">
        <v>190</v>
      </c>
      <c r="H595" s="183">
        <v>50</v>
      </c>
      <c r="I595" s="184"/>
      <c r="J595" s="185">
        <f>ROUND(I595*H595,2)</f>
        <v>0</v>
      </c>
      <c r="K595" s="181" t="s">
        <v>191</v>
      </c>
      <c r="L595" s="40"/>
      <c r="M595" s="186" t="s">
        <v>43</v>
      </c>
      <c r="N595" s="187" t="s">
        <v>51</v>
      </c>
      <c r="O595" s="65"/>
      <c r="P595" s="188">
        <f>O595*H595</f>
        <v>0</v>
      </c>
      <c r="Q595" s="188">
        <v>0</v>
      </c>
      <c r="R595" s="188">
        <f>Q595*H595</f>
        <v>0</v>
      </c>
      <c r="S595" s="188">
        <v>0</v>
      </c>
      <c r="T595" s="189">
        <f>S595*H595</f>
        <v>0</v>
      </c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R595" s="190" t="s">
        <v>88</v>
      </c>
      <c r="AT595" s="190" t="s">
        <v>187</v>
      </c>
      <c r="AU595" s="190" t="s">
        <v>90</v>
      </c>
      <c r="AY595" s="17" t="s">
        <v>182</v>
      </c>
      <c r="BE595" s="191">
        <f>IF(N595="základní",J595,0)</f>
        <v>0</v>
      </c>
      <c r="BF595" s="191">
        <f>IF(N595="snížená",J595,0)</f>
        <v>0</v>
      </c>
      <c r="BG595" s="191">
        <f>IF(N595="zákl. přenesená",J595,0)</f>
        <v>0</v>
      </c>
      <c r="BH595" s="191">
        <f>IF(N595="sníž. přenesená",J595,0)</f>
        <v>0</v>
      </c>
      <c r="BI595" s="191">
        <f>IF(N595="nulová",J595,0)</f>
        <v>0</v>
      </c>
      <c r="BJ595" s="17" t="s">
        <v>88</v>
      </c>
      <c r="BK595" s="191">
        <f>ROUND(I595*H595,2)</f>
        <v>0</v>
      </c>
      <c r="BL595" s="17" t="s">
        <v>88</v>
      </c>
      <c r="BM595" s="190" t="s">
        <v>701</v>
      </c>
    </row>
    <row r="596" spans="1:65" s="13" customFormat="1" ht="11.25">
      <c r="B596" s="192"/>
      <c r="C596" s="193"/>
      <c r="D596" s="194" t="s">
        <v>193</v>
      </c>
      <c r="E596" s="195" t="s">
        <v>43</v>
      </c>
      <c r="F596" s="196" t="s">
        <v>554</v>
      </c>
      <c r="G596" s="193"/>
      <c r="H596" s="195" t="s">
        <v>43</v>
      </c>
      <c r="I596" s="197"/>
      <c r="J596" s="193"/>
      <c r="K596" s="193"/>
      <c r="L596" s="198"/>
      <c r="M596" s="199"/>
      <c r="N596" s="200"/>
      <c r="O596" s="200"/>
      <c r="P596" s="200"/>
      <c r="Q596" s="200"/>
      <c r="R596" s="200"/>
      <c r="S596" s="200"/>
      <c r="T596" s="201"/>
      <c r="AT596" s="202" t="s">
        <v>193</v>
      </c>
      <c r="AU596" s="202" t="s">
        <v>90</v>
      </c>
      <c r="AV596" s="13" t="s">
        <v>88</v>
      </c>
      <c r="AW596" s="13" t="s">
        <v>41</v>
      </c>
      <c r="AX596" s="13" t="s">
        <v>80</v>
      </c>
      <c r="AY596" s="202" t="s">
        <v>182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1728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4" customFormat="1" ht="11.25">
      <c r="B598" s="203"/>
      <c r="C598" s="204"/>
      <c r="D598" s="194" t="s">
        <v>193</v>
      </c>
      <c r="E598" s="205" t="s">
        <v>43</v>
      </c>
      <c r="F598" s="206" t="s">
        <v>2933</v>
      </c>
      <c r="G598" s="204"/>
      <c r="H598" s="207">
        <v>31</v>
      </c>
      <c r="I598" s="208"/>
      <c r="J598" s="204"/>
      <c r="K598" s="204"/>
      <c r="L598" s="209"/>
      <c r="M598" s="210"/>
      <c r="N598" s="211"/>
      <c r="O598" s="211"/>
      <c r="P598" s="211"/>
      <c r="Q598" s="211"/>
      <c r="R598" s="211"/>
      <c r="S598" s="211"/>
      <c r="T598" s="212"/>
      <c r="AT598" s="213" t="s">
        <v>193</v>
      </c>
      <c r="AU598" s="213" t="s">
        <v>90</v>
      </c>
      <c r="AV598" s="14" t="s">
        <v>90</v>
      </c>
      <c r="AW598" s="14" t="s">
        <v>41</v>
      </c>
      <c r="AX598" s="14" t="s">
        <v>80</v>
      </c>
      <c r="AY598" s="213" t="s">
        <v>182</v>
      </c>
    </row>
    <row r="599" spans="1:65" s="13" customFormat="1" ht="11.25">
      <c r="B599" s="192"/>
      <c r="C599" s="193"/>
      <c r="D599" s="194" t="s">
        <v>193</v>
      </c>
      <c r="E599" s="195" t="s">
        <v>43</v>
      </c>
      <c r="F599" s="196" t="s">
        <v>1730</v>
      </c>
      <c r="G599" s="193"/>
      <c r="H599" s="195" t="s">
        <v>43</v>
      </c>
      <c r="I599" s="197"/>
      <c r="J599" s="193"/>
      <c r="K599" s="193"/>
      <c r="L599" s="198"/>
      <c r="M599" s="199"/>
      <c r="N599" s="200"/>
      <c r="O599" s="200"/>
      <c r="P599" s="200"/>
      <c r="Q599" s="200"/>
      <c r="R599" s="200"/>
      <c r="S599" s="200"/>
      <c r="T599" s="201"/>
      <c r="AT599" s="202" t="s">
        <v>193</v>
      </c>
      <c r="AU599" s="202" t="s">
        <v>90</v>
      </c>
      <c r="AV599" s="13" t="s">
        <v>88</v>
      </c>
      <c r="AW599" s="13" t="s">
        <v>41</v>
      </c>
      <c r="AX599" s="13" t="s">
        <v>80</v>
      </c>
      <c r="AY599" s="202" t="s">
        <v>182</v>
      </c>
    </row>
    <row r="600" spans="1:65" s="14" customFormat="1" ht="11.25">
      <c r="B600" s="203"/>
      <c r="C600" s="204"/>
      <c r="D600" s="194" t="s">
        <v>193</v>
      </c>
      <c r="E600" s="205" t="s">
        <v>43</v>
      </c>
      <c r="F600" s="206" t="s">
        <v>2558</v>
      </c>
      <c r="G600" s="204"/>
      <c r="H600" s="207">
        <v>17</v>
      </c>
      <c r="I600" s="208"/>
      <c r="J600" s="204"/>
      <c r="K600" s="204"/>
      <c r="L600" s="209"/>
      <c r="M600" s="210"/>
      <c r="N600" s="211"/>
      <c r="O600" s="211"/>
      <c r="P600" s="211"/>
      <c r="Q600" s="211"/>
      <c r="R600" s="211"/>
      <c r="S600" s="211"/>
      <c r="T600" s="212"/>
      <c r="AT600" s="213" t="s">
        <v>193</v>
      </c>
      <c r="AU600" s="213" t="s">
        <v>90</v>
      </c>
      <c r="AV600" s="14" t="s">
        <v>90</v>
      </c>
      <c r="AW600" s="14" t="s">
        <v>41</v>
      </c>
      <c r="AX600" s="14" t="s">
        <v>80</v>
      </c>
      <c r="AY600" s="213" t="s">
        <v>182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570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3" customFormat="1" ht="11.25">
      <c r="B602" s="192"/>
      <c r="C602" s="193"/>
      <c r="D602" s="194" t="s">
        <v>193</v>
      </c>
      <c r="E602" s="195" t="s">
        <v>43</v>
      </c>
      <c r="F602" s="196" t="s">
        <v>1732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4" customFormat="1" ht="11.25">
      <c r="B603" s="203"/>
      <c r="C603" s="204"/>
      <c r="D603" s="194" t="s">
        <v>193</v>
      </c>
      <c r="E603" s="205" t="s">
        <v>43</v>
      </c>
      <c r="F603" s="206" t="s">
        <v>478</v>
      </c>
      <c r="G603" s="204"/>
      <c r="H603" s="207">
        <v>2</v>
      </c>
      <c r="I603" s="208"/>
      <c r="J603" s="204"/>
      <c r="K603" s="204"/>
      <c r="L603" s="209"/>
      <c r="M603" s="210"/>
      <c r="N603" s="211"/>
      <c r="O603" s="211"/>
      <c r="P603" s="211"/>
      <c r="Q603" s="211"/>
      <c r="R603" s="211"/>
      <c r="S603" s="211"/>
      <c r="T603" s="212"/>
      <c r="AT603" s="213" t="s">
        <v>193</v>
      </c>
      <c r="AU603" s="213" t="s">
        <v>90</v>
      </c>
      <c r="AV603" s="14" t="s">
        <v>90</v>
      </c>
      <c r="AW603" s="14" t="s">
        <v>41</v>
      </c>
      <c r="AX603" s="14" t="s">
        <v>80</v>
      </c>
      <c r="AY603" s="213" t="s">
        <v>182</v>
      </c>
    </row>
    <row r="604" spans="1:65" s="15" customFormat="1" ht="11.25">
      <c r="B604" s="227"/>
      <c r="C604" s="228"/>
      <c r="D604" s="194" t="s">
        <v>193</v>
      </c>
      <c r="E604" s="229" t="s">
        <v>43</v>
      </c>
      <c r="F604" s="230" t="s">
        <v>436</v>
      </c>
      <c r="G604" s="228"/>
      <c r="H604" s="231">
        <v>50</v>
      </c>
      <c r="I604" s="232"/>
      <c r="J604" s="228"/>
      <c r="K604" s="228"/>
      <c r="L604" s="233"/>
      <c r="M604" s="234"/>
      <c r="N604" s="235"/>
      <c r="O604" s="235"/>
      <c r="P604" s="235"/>
      <c r="Q604" s="235"/>
      <c r="R604" s="235"/>
      <c r="S604" s="235"/>
      <c r="T604" s="236"/>
      <c r="AT604" s="237" t="s">
        <v>193</v>
      </c>
      <c r="AU604" s="237" t="s">
        <v>90</v>
      </c>
      <c r="AV604" s="15" t="s">
        <v>205</v>
      </c>
      <c r="AW604" s="15" t="s">
        <v>41</v>
      </c>
      <c r="AX604" s="15" t="s">
        <v>88</v>
      </c>
      <c r="AY604" s="237" t="s">
        <v>182</v>
      </c>
    </row>
    <row r="605" spans="1:65" s="2" customFormat="1" ht="14.45" customHeight="1">
      <c r="A605" s="35"/>
      <c r="B605" s="36"/>
      <c r="C605" s="214" t="s">
        <v>737</v>
      </c>
      <c r="D605" s="214" t="s">
        <v>179</v>
      </c>
      <c r="E605" s="215" t="s">
        <v>704</v>
      </c>
      <c r="F605" s="216" t="s">
        <v>705</v>
      </c>
      <c r="G605" s="217" t="s">
        <v>190</v>
      </c>
      <c r="H605" s="218">
        <v>50</v>
      </c>
      <c r="I605" s="219"/>
      <c r="J605" s="220">
        <f>ROUND(I605*H605,2)</f>
        <v>0</v>
      </c>
      <c r="K605" s="216" t="s">
        <v>198</v>
      </c>
      <c r="L605" s="221"/>
      <c r="M605" s="222" t="s">
        <v>43</v>
      </c>
      <c r="N605" s="223" t="s">
        <v>51</v>
      </c>
      <c r="O605" s="65"/>
      <c r="P605" s="188">
        <f>O605*H605</f>
        <v>0</v>
      </c>
      <c r="Q605" s="188">
        <v>0</v>
      </c>
      <c r="R605" s="188">
        <f>Q605*H605</f>
        <v>0</v>
      </c>
      <c r="S605" s="188">
        <v>0</v>
      </c>
      <c r="T605" s="189">
        <f>S605*H605</f>
        <v>0</v>
      </c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R605" s="190" t="s">
        <v>90</v>
      </c>
      <c r="AT605" s="190" t="s">
        <v>179</v>
      </c>
      <c r="AU605" s="190" t="s">
        <v>90</v>
      </c>
      <c r="AY605" s="17" t="s">
        <v>182</v>
      </c>
      <c r="BE605" s="191">
        <f>IF(N605="základní",J605,0)</f>
        <v>0</v>
      </c>
      <c r="BF605" s="191">
        <f>IF(N605="snížená",J605,0)</f>
        <v>0</v>
      </c>
      <c r="BG605" s="191">
        <f>IF(N605="zákl. přenesená",J605,0)</f>
        <v>0</v>
      </c>
      <c r="BH605" s="191">
        <f>IF(N605="sníž. přenesená",J605,0)</f>
        <v>0</v>
      </c>
      <c r="BI605" s="191">
        <f>IF(N605="nulová",J605,0)</f>
        <v>0</v>
      </c>
      <c r="BJ605" s="17" t="s">
        <v>88</v>
      </c>
      <c r="BK605" s="191">
        <f>ROUND(I605*H605,2)</f>
        <v>0</v>
      </c>
      <c r="BL605" s="17" t="s">
        <v>88</v>
      </c>
      <c r="BM605" s="190" t="s">
        <v>706</v>
      </c>
    </row>
    <row r="606" spans="1:65" s="13" customFormat="1" ht="11.25">
      <c r="B606" s="192"/>
      <c r="C606" s="193"/>
      <c r="D606" s="194" t="s">
        <v>193</v>
      </c>
      <c r="E606" s="195" t="s">
        <v>43</v>
      </c>
      <c r="F606" s="196" t="s">
        <v>554</v>
      </c>
      <c r="G606" s="193"/>
      <c r="H606" s="195" t="s">
        <v>43</v>
      </c>
      <c r="I606" s="197"/>
      <c r="J606" s="193"/>
      <c r="K606" s="193"/>
      <c r="L606" s="198"/>
      <c r="M606" s="199"/>
      <c r="N606" s="200"/>
      <c r="O606" s="200"/>
      <c r="P606" s="200"/>
      <c r="Q606" s="200"/>
      <c r="R606" s="200"/>
      <c r="S606" s="200"/>
      <c r="T606" s="201"/>
      <c r="AT606" s="202" t="s">
        <v>193</v>
      </c>
      <c r="AU606" s="202" t="s">
        <v>90</v>
      </c>
      <c r="AV606" s="13" t="s">
        <v>88</v>
      </c>
      <c r="AW606" s="13" t="s">
        <v>41</v>
      </c>
      <c r="AX606" s="13" t="s">
        <v>80</v>
      </c>
      <c r="AY606" s="202" t="s">
        <v>182</v>
      </c>
    </row>
    <row r="607" spans="1:65" s="13" customFormat="1" ht="11.25">
      <c r="B607" s="192"/>
      <c r="C607" s="193"/>
      <c r="D607" s="194" t="s">
        <v>193</v>
      </c>
      <c r="E607" s="195" t="s">
        <v>43</v>
      </c>
      <c r="F607" s="196" t="s">
        <v>1728</v>
      </c>
      <c r="G607" s="193"/>
      <c r="H607" s="195" t="s">
        <v>43</v>
      </c>
      <c r="I607" s="197"/>
      <c r="J607" s="193"/>
      <c r="K607" s="193"/>
      <c r="L607" s="198"/>
      <c r="M607" s="199"/>
      <c r="N607" s="200"/>
      <c r="O607" s="200"/>
      <c r="P607" s="200"/>
      <c r="Q607" s="200"/>
      <c r="R607" s="200"/>
      <c r="S607" s="200"/>
      <c r="T607" s="201"/>
      <c r="AT607" s="202" t="s">
        <v>193</v>
      </c>
      <c r="AU607" s="202" t="s">
        <v>90</v>
      </c>
      <c r="AV607" s="13" t="s">
        <v>88</v>
      </c>
      <c r="AW607" s="13" t="s">
        <v>41</v>
      </c>
      <c r="AX607" s="13" t="s">
        <v>80</v>
      </c>
      <c r="AY607" s="202" t="s">
        <v>182</v>
      </c>
    </row>
    <row r="608" spans="1:65" s="14" customFormat="1" ht="11.25">
      <c r="B608" s="203"/>
      <c r="C608" s="204"/>
      <c r="D608" s="194" t="s">
        <v>193</v>
      </c>
      <c r="E608" s="205" t="s">
        <v>43</v>
      </c>
      <c r="F608" s="206" t="s">
        <v>2933</v>
      </c>
      <c r="G608" s="204"/>
      <c r="H608" s="207">
        <v>31</v>
      </c>
      <c r="I608" s="208"/>
      <c r="J608" s="204"/>
      <c r="K608" s="204"/>
      <c r="L608" s="209"/>
      <c r="M608" s="210"/>
      <c r="N608" s="211"/>
      <c r="O608" s="211"/>
      <c r="P608" s="211"/>
      <c r="Q608" s="211"/>
      <c r="R608" s="211"/>
      <c r="S608" s="211"/>
      <c r="T608" s="212"/>
      <c r="AT608" s="213" t="s">
        <v>193</v>
      </c>
      <c r="AU608" s="213" t="s">
        <v>90</v>
      </c>
      <c r="AV608" s="14" t="s">
        <v>90</v>
      </c>
      <c r="AW608" s="14" t="s">
        <v>41</v>
      </c>
      <c r="AX608" s="14" t="s">
        <v>80</v>
      </c>
      <c r="AY608" s="213" t="s">
        <v>182</v>
      </c>
    </row>
    <row r="609" spans="1:65" s="13" customFormat="1" ht="11.25">
      <c r="B609" s="192"/>
      <c r="C609" s="193"/>
      <c r="D609" s="194" t="s">
        <v>193</v>
      </c>
      <c r="E609" s="195" t="s">
        <v>43</v>
      </c>
      <c r="F609" s="196" t="s">
        <v>1730</v>
      </c>
      <c r="G609" s="193"/>
      <c r="H609" s="195" t="s">
        <v>43</v>
      </c>
      <c r="I609" s="197"/>
      <c r="J609" s="193"/>
      <c r="K609" s="193"/>
      <c r="L609" s="198"/>
      <c r="M609" s="199"/>
      <c r="N609" s="200"/>
      <c r="O609" s="200"/>
      <c r="P609" s="200"/>
      <c r="Q609" s="200"/>
      <c r="R609" s="200"/>
      <c r="S609" s="200"/>
      <c r="T609" s="201"/>
      <c r="AT609" s="202" t="s">
        <v>193</v>
      </c>
      <c r="AU609" s="202" t="s">
        <v>90</v>
      </c>
      <c r="AV609" s="13" t="s">
        <v>88</v>
      </c>
      <c r="AW609" s="13" t="s">
        <v>41</v>
      </c>
      <c r="AX609" s="13" t="s">
        <v>80</v>
      </c>
      <c r="AY609" s="202" t="s">
        <v>182</v>
      </c>
    </row>
    <row r="610" spans="1:65" s="14" customFormat="1" ht="11.25">
      <c r="B610" s="203"/>
      <c r="C610" s="204"/>
      <c r="D610" s="194" t="s">
        <v>193</v>
      </c>
      <c r="E610" s="205" t="s">
        <v>43</v>
      </c>
      <c r="F610" s="206" t="s">
        <v>2558</v>
      </c>
      <c r="G610" s="204"/>
      <c r="H610" s="207">
        <v>17</v>
      </c>
      <c r="I610" s="208"/>
      <c r="J610" s="204"/>
      <c r="K610" s="204"/>
      <c r="L610" s="209"/>
      <c r="M610" s="210"/>
      <c r="N610" s="211"/>
      <c r="O610" s="211"/>
      <c r="P610" s="211"/>
      <c r="Q610" s="211"/>
      <c r="R610" s="211"/>
      <c r="S610" s="211"/>
      <c r="T610" s="212"/>
      <c r="AT610" s="213" t="s">
        <v>193</v>
      </c>
      <c r="AU610" s="213" t="s">
        <v>90</v>
      </c>
      <c r="AV610" s="14" t="s">
        <v>90</v>
      </c>
      <c r="AW610" s="14" t="s">
        <v>41</v>
      </c>
      <c r="AX610" s="14" t="s">
        <v>80</v>
      </c>
      <c r="AY610" s="213" t="s">
        <v>182</v>
      </c>
    </row>
    <row r="611" spans="1:65" s="13" customFormat="1" ht="11.25">
      <c r="B611" s="192"/>
      <c r="C611" s="193"/>
      <c r="D611" s="194" t="s">
        <v>193</v>
      </c>
      <c r="E611" s="195" t="s">
        <v>43</v>
      </c>
      <c r="F611" s="196" t="s">
        <v>570</v>
      </c>
      <c r="G611" s="193"/>
      <c r="H611" s="195" t="s">
        <v>43</v>
      </c>
      <c r="I611" s="197"/>
      <c r="J611" s="193"/>
      <c r="K611" s="193"/>
      <c r="L611" s="198"/>
      <c r="M611" s="199"/>
      <c r="N611" s="200"/>
      <c r="O611" s="200"/>
      <c r="P611" s="200"/>
      <c r="Q611" s="200"/>
      <c r="R611" s="200"/>
      <c r="S611" s="200"/>
      <c r="T611" s="201"/>
      <c r="AT611" s="202" t="s">
        <v>193</v>
      </c>
      <c r="AU611" s="202" t="s">
        <v>90</v>
      </c>
      <c r="AV611" s="13" t="s">
        <v>88</v>
      </c>
      <c r="AW611" s="13" t="s">
        <v>41</v>
      </c>
      <c r="AX611" s="13" t="s">
        <v>80</v>
      </c>
      <c r="AY611" s="202" t="s">
        <v>182</v>
      </c>
    </row>
    <row r="612" spans="1:65" s="13" customFormat="1" ht="11.25">
      <c r="B612" s="192"/>
      <c r="C612" s="193"/>
      <c r="D612" s="194" t="s">
        <v>193</v>
      </c>
      <c r="E612" s="195" t="s">
        <v>43</v>
      </c>
      <c r="F612" s="196" t="s">
        <v>1732</v>
      </c>
      <c r="G612" s="193"/>
      <c r="H612" s="195" t="s">
        <v>43</v>
      </c>
      <c r="I612" s="197"/>
      <c r="J612" s="193"/>
      <c r="K612" s="193"/>
      <c r="L612" s="198"/>
      <c r="M612" s="199"/>
      <c r="N612" s="200"/>
      <c r="O612" s="200"/>
      <c r="P612" s="200"/>
      <c r="Q612" s="200"/>
      <c r="R612" s="200"/>
      <c r="S612" s="200"/>
      <c r="T612" s="201"/>
      <c r="AT612" s="202" t="s">
        <v>193</v>
      </c>
      <c r="AU612" s="202" t="s">
        <v>90</v>
      </c>
      <c r="AV612" s="13" t="s">
        <v>88</v>
      </c>
      <c r="AW612" s="13" t="s">
        <v>41</v>
      </c>
      <c r="AX612" s="13" t="s">
        <v>80</v>
      </c>
      <c r="AY612" s="202" t="s">
        <v>182</v>
      </c>
    </row>
    <row r="613" spans="1:65" s="14" customFormat="1" ht="11.25">
      <c r="B613" s="203"/>
      <c r="C613" s="204"/>
      <c r="D613" s="194" t="s">
        <v>193</v>
      </c>
      <c r="E613" s="205" t="s">
        <v>43</v>
      </c>
      <c r="F613" s="206" t="s">
        <v>478</v>
      </c>
      <c r="G613" s="204"/>
      <c r="H613" s="207">
        <v>2</v>
      </c>
      <c r="I613" s="208"/>
      <c r="J613" s="204"/>
      <c r="K613" s="204"/>
      <c r="L613" s="209"/>
      <c r="M613" s="210"/>
      <c r="N613" s="211"/>
      <c r="O613" s="211"/>
      <c r="P613" s="211"/>
      <c r="Q613" s="211"/>
      <c r="R613" s="211"/>
      <c r="S613" s="211"/>
      <c r="T613" s="212"/>
      <c r="AT613" s="213" t="s">
        <v>193</v>
      </c>
      <c r="AU613" s="213" t="s">
        <v>90</v>
      </c>
      <c r="AV613" s="14" t="s">
        <v>90</v>
      </c>
      <c r="AW613" s="14" t="s">
        <v>41</v>
      </c>
      <c r="AX613" s="14" t="s">
        <v>80</v>
      </c>
      <c r="AY613" s="213" t="s">
        <v>182</v>
      </c>
    </row>
    <row r="614" spans="1:65" s="15" customFormat="1" ht="11.25">
      <c r="B614" s="227"/>
      <c r="C614" s="228"/>
      <c r="D614" s="194" t="s">
        <v>193</v>
      </c>
      <c r="E614" s="229" t="s">
        <v>43</v>
      </c>
      <c r="F614" s="230" t="s">
        <v>436</v>
      </c>
      <c r="G614" s="228"/>
      <c r="H614" s="231">
        <v>50</v>
      </c>
      <c r="I614" s="232"/>
      <c r="J614" s="228"/>
      <c r="K614" s="228"/>
      <c r="L614" s="233"/>
      <c r="M614" s="234"/>
      <c r="N614" s="235"/>
      <c r="O614" s="235"/>
      <c r="P614" s="235"/>
      <c r="Q614" s="235"/>
      <c r="R614" s="235"/>
      <c r="S614" s="235"/>
      <c r="T614" s="236"/>
      <c r="AT614" s="237" t="s">
        <v>193</v>
      </c>
      <c r="AU614" s="237" t="s">
        <v>90</v>
      </c>
      <c r="AV614" s="15" t="s">
        <v>205</v>
      </c>
      <c r="AW614" s="15" t="s">
        <v>41</v>
      </c>
      <c r="AX614" s="15" t="s">
        <v>88</v>
      </c>
      <c r="AY614" s="237" t="s">
        <v>182</v>
      </c>
    </row>
    <row r="615" spans="1:65" s="2" customFormat="1" ht="62.65" customHeight="1">
      <c r="A615" s="35"/>
      <c r="B615" s="36"/>
      <c r="C615" s="179" t="s">
        <v>743</v>
      </c>
      <c r="D615" s="179" t="s">
        <v>187</v>
      </c>
      <c r="E615" s="180" t="s">
        <v>708</v>
      </c>
      <c r="F615" s="181" t="s">
        <v>709</v>
      </c>
      <c r="G615" s="182" t="s">
        <v>190</v>
      </c>
      <c r="H615" s="183">
        <v>268</v>
      </c>
      <c r="I615" s="184"/>
      <c r="J615" s="185">
        <f>ROUND(I615*H615,2)</f>
        <v>0</v>
      </c>
      <c r="K615" s="181" t="s">
        <v>191</v>
      </c>
      <c r="L615" s="40"/>
      <c r="M615" s="186" t="s">
        <v>43</v>
      </c>
      <c r="N615" s="187" t="s">
        <v>51</v>
      </c>
      <c r="O615" s="65"/>
      <c r="P615" s="188">
        <f>O615*H615</f>
        <v>0</v>
      </c>
      <c r="Q615" s="188">
        <v>0</v>
      </c>
      <c r="R615" s="188">
        <f>Q615*H615</f>
        <v>0</v>
      </c>
      <c r="S615" s="188">
        <v>0</v>
      </c>
      <c r="T615" s="189">
        <f>S615*H615</f>
        <v>0</v>
      </c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R615" s="190" t="s">
        <v>88</v>
      </c>
      <c r="AT615" s="190" t="s">
        <v>187</v>
      </c>
      <c r="AU615" s="190" t="s">
        <v>90</v>
      </c>
      <c r="AY615" s="17" t="s">
        <v>182</v>
      </c>
      <c r="BE615" s="191">
        <f>IF(N615="základní",J615,0)</f>
        <v>0</v>
      </c>
      <c r="BF615" s="191">
        <f>IF(N615="snížená",J615,0)</f>
        <v>0</v>
      </c>
      <c r="BG615" s="191">
        <f>IF(N615="zákl. přenesená",J615,0)</f>
        <v>0</v>
      </c>
      <c r="BH615" s="191">
        <f>IF(N615="sníž. přenesená",J615,0)</f>
        <v>0</v>
      </c>
      <c r="BI615" s="191">
        <f>IF(N615="nulová",J615,0)</f>
        <v>0</v>
      </c>
      <c r="BJ615" s="17" t="s">
        <v>88</v>
      </c>
      <c r="BK615" s="191">
        <f>ROUND(I615*H615,2)</f>
        <v>0</v>
      </c>
      <c r="BL615" s="17" t="s">
        <v>88</v>
      </c>
      <c r="BM615" s="190" t="s">
        <v>710</v>
      </c>
    </row>
    <row r="616" spans="1:65" s="13" customFormat="1" ht="11.25">
      <c r="B616" s="192"/>
      <c r="C616" s="193"/>
      <c r="D616" s="194" t="s">
        <v>193</v>
      </c>
      <c r="E616" s="195" t="s">
        <v>43</v>
      </c>
      <c r="F616" s="196" t="s">
        <v>554</v>
      </c>
      <c r="G616" s="193"/>
      <c r="H616" s="195" t="s">
        <v>43</v>
      </c>
      <c r="I616" s="197"/>
      <c r="J616" s="193"/>
      <c r="K616" s="193"/>
      <c r="L616" s="198"/>
      <c r="M616" s="199"/>
      <c r="N616" s="200"/>
      <c r="O616" s="200"/>
      <c r="P616" s="200"/>
      <c r="Q616" s="200"/>
      <c r="R616" s="200"/>
      <c r="S616" s="200"/>
      <c r="T616" s="201"/>
      <c r="AT616" s="202" t="s">
        <v>193</v>
      </c>
      <c r="AU616" s="202" t="s">
        <v>90</v>
      </c>
      <c r="AV616" s="13" t="s">
        <v>88</v>
      </c>
      <c r="AW616" s="13" t="s">
        <v>41</v>
      </c>
      <c r="AX616" s="13" t="s">
        <v>80</v>
      </c>
      <c r="AY616" s="202" t="s">
        <v>182</v>
      </c>
    </row>
    <row r="617" spans="1:65" s="13" customFormat="1" ht="11.25">
      <c r="B617" s="192"/>
      <c r="C617" s="193"/>
      <c r="D617" s="194" t="s">
        <v>193</v>
      </c>
      <c r="E617" s="195" t="s">
        <v>43</v>
      </c>
      <c r="F617" s="196" t="s">
        <v>1734</v>
      </c>
      <c r="G617" s="193"/>
      <c r="H617" s="195" t="s">
        <v>43</v>
      </c>
      <c r="I617" s="197"/>
      <c r="J617" s="193"/>
      <c r="K617" s="193"/>
      <c r="L617" s="198"/>
      <c r="M617" s="199"/>
      <c r="N617" s="200"/>
      <c r="O617" s="200"/>
      <c r="P617" s="200"/>
      <c r="Q617" s="200"/>
      <c r="R617" s="200"/>
      <c r="S617" s="200"/>
      <c r="T617" s="201"/>
      <c r="AT617" s="202" t="s">
        <v>193</v>
      </c>
      <c r="AU617" s="202" t="s">
        <v>90</v>
      </c>
      <c r="AV617" s="13" t="s">
        <v>88</v>
      </c>
      <c r="AW617" s="13" t="s">
        <v>41</v>
      </c>
      <c r="AX617" s="13" t="s">
        <v>80</v>
      </c>
      <c r="AY617" s="202" t="s">
        <v>182</v>
      </c>
    </row>
    <row r="618" spans="1:65" s="14" customFormat="1" ht="11.25">
      <c r="B618" s="203"/>
      <c r="C618" s="204"/>
      <c r="D618" s="194" t="s">
        <v>193</v>
      </c>
      <c r="E618" s="205" t="s">
        <v>43</v>
      </c>
      <c r="F618" s="206" t="s">
        <v>2934</v>
      </c>
      <c r="G618" s="204"/>
      <c r="H618" s="207">
        <v>245</v>
      </c>
      <c r="I618" s="208"/>
      <c r="J618" s="204"/>
      <c r="K618" s="204"/>
      <c r="L618" s="209"/>
      <c r="M618" s="210"/>
      <c r="N618" s="211"/>
      <c r="O618" s="211"/>
      <c r="P618" s="211"/>
      <c r="Q618" s="211"/>
      <c r="R618" s="211"/>
      <c r="S618" s="211"/>
      <c r="T618" s="212"/>
      <c r="AT618" s="213" t="s">
        <v>193</v>
      </c>
      <c r="AU618" s="213" t="s">
        <v>90</v>
      </c>
      <c r="AV618" s="14" t="s">
        <v>90</v>
      </c>
      <c r="AW618" s="14" t="s">
        <v>41</v>
      </c>
      <c r="AX618" s="14" t="s">
        <v>80</v>
      </c>
      <c r="AY618" s="213" t="s">
        <v>182</v>
      </c>
    </row>
    <row r="619" spans="1:65" s="13" customFormat="1" ht="11.25">
      <c r="B619" s="192"/>
      <c r="C619" s="193"/>
      <c r="D619" s="194" t="s">
        <v>193</v>
      </c>
      <c r="E619" s="195" t="s">
        <v>43</v>
      </c>
      <c r="F619" s="196" t="s">
        <v>1736</v>
      </c>
      <c r="G619" s="193"/>
      <c r="H619" s="195" t="s">
        <v>43</v>
      </c>
      <c r="I619" s="197"/>
      <c r="J619" s="193"/>
      <c r="K619" s="193"/>
      <c r="L619" s="198"/>
      <c r="M619" s="199"/>
      <c r="N619" s="200"/>
      <c r="O619" s="200"/>
      <c r="P619" s="200"/>
      <c r="Q619" s="200"/>
      <c r="R619" s="200"/>
      <c r="S619" s="200"/>
      <c r="T619" s="201"/>
      <c r="AT619" s="202" t="s">
        <v>193</v>
      </c>
      <c r="AU619" s="202" t="s">
        <v>90</v>
      </c>
      <c r="AV619" s="13" t="s">
        <v>88</v>
      </c>
      <c r="AW619" s="13" t="s">
        <v>41</v>
      </c>
      <c r="AX619" s="13" t="s">
        <v>80</v>
      </c>
      <c r="AY619" s="202" t="s">
        <v>182</v>
      </c>
    </row>
    <row r="620" spans="1:65" s="14" customFormat="1" ht="11.25">
      <c r="B620" s="203"/>
      <c r="C620" s="204"/>
      <c r="D620" s="194" t="s">
        <v>193</v>
      </c>
      <c r="E620" s="205" t="s">
        <v>43</v>
      </c>
      <c r="F620" s="206" t="s">
        <v>1737</v>
      </c>
      <c r="G620" s="204"/>
      <c r="H620" s="207">
        <v>3</v>
      </c>
      <c r="I620" s="208"/>
      <c r="J620" s="204"/>
      <c r="K620" s="204"/>
      <c r="L620" s="209"/>
      <c r="M620" s="210"/>
      <c r="N620" s="211"/>
      <c r="O620" s="211"/>
      <c r="P620" s="211"/>
      <c r="Q620" s="211"/>
      <c r="R620" s="211"/>
      <c r="S620" s="211"/>
      <c r="T620" s="212"/>
      <c r="AT620" s="213" t="s">
        <v>193</v>
      </c>
      <c r="AU620" s="213" t="s">
        <v>90</v>
      </c>
      <c r="AV620" s="14" t="s">
        <v>90</v>
      </c>
      <c r="AW620" s="14" t="s">
        <v>41</v>
      </c>
      <c r="AX620" s="14" t="s">
        <v>80</v>
      </c>
      <c r="AY620" s="213" t="s">
        <v>182</v>
      </c>
    </row>
    <row r="621" spans="1:65" s="13" customFormat="1" ht="11.25">
      <c r="B621" s="192"/>
      <c r="C621" s="193"/>
      <c r="D621" s="194" t="s">
        <v>193</v>
      </c>
      <c r="E621" s="195" t="s">
        <v>43</v>
      </c>
      <c r="F621" s="196" t="s">
        <v>570</v>
      </c>
      <c r="G621" s="193"/>
      <c r="H621" s="195" t="s">
        <v>43</v>
      </c>
      <c r="I621" s="197"/>
      <c r="J621" s="193"/>
      <c r="K621" s="193"/>
      <c r="L621" s="198"/>
      <c r="M621" s="199"/>
      <c r="N621" s="200"/>
      <c r="O621" s="200"/>
      <c r="P621" s="200"/>
      <c r="Q621" s="200"/>
      <c r="R621" s="200"/>
      <c r="S621" s="200"/>
      <c r="T621" s="201"/>
      <c r="AT621" s="202" t="s">
        <v>193</v>
      </c>
      <c r="AU621" s="202" t="s">
        <v>90</v>
      </c>
      <c r="AV621" s="13" t="s">
        <v>88</v>
      </c>
      <c r="AW621" s="13" t="s">
        <v>41</v>
      </c>
      <c r="AX621" s="13" t="s">
        <v>80</v>
      </c>
      <c r="AY621" s="202" t="s">
        <v>182</v>
      </c>
    </row>
    <row r="622" spans="1:65" s="13" customFormat="1" ht="11.25">
      <c r="B622" s="192"/>
      <c r="C622" s="193"/>
      <c r="D622" s="194" t="s">
        <v>193</v>
      </c>
      <c r="E622" s="195" t="s">
        <v>43</v>
      </c>
      <c r="F622" s="196" t="s">
        <v>1738</v>
      </c>
      <c r="G622" s="193"/>
      <c r="H622" s="195" t="s">
        <v>43</v>
      </c>
      <c r="I622" s="197"/>
      <c r="J622" s="193"/>
      <c r="K622" s="193"/>
      <c r="L622" s="198"/>
      <c r="M622" s="199"/>
      <c r="N622" s="200"/>
      <c r="O622" s="200"/>
      <c r="P622" s="200"/>
      <c r="Q622" s="200"/>
      <c r="R622" s="200"/>
      <c r="S622" s="200"/>
      <c r="T622" s="201"/>
      <c r="AT622" s="202" t="s">
        <v>193</v>
      </c>
      <c r="AU622" s="202" t="s">
        <v>90</v>
      </c>
      <c r="AV622" s="13" t="s">
        <v>88</v>
      </c>
      <c r="AW622" s="13" t="s">
        <v>41</v>
      </c>
      <c r="AX622" s="13" t="s">
        <v>80</v>
      </c>
      <c r="AY622" s="202" t="s">
        <v>182</v>
      </c>
    </row>
    <row r="623" spans="1:65" s="14" customFormat="1" ht="11.25">
      <c r="B623" s="203"/>
      <c r="C623" s="204"/>
      <c r="D623" s="194" t="s">
        <v>193</v>
      </c>
      <c r="E623" s="205" t="s">
        <v>43</v>
      </c>
      <c r="F623" s="206" t="s">
        <v>2935</v>
      </c>
      <c r="G623" s="204"/>
      <c r="H623" s="207">
        <v>20</v>
      </c>
      <c r="I623" s="208"/>
      <c r="J623" s="204"/>
      <c r="K623" s="204"/>
      <c r="L623" s="209"/>
      <c r="M623" s="210"/>
      <c r="N623" s="211"/>
      <c r="O623" s="211"/>
      <c r="P623" s="211"/>
      <c r="Q623" s="211"/>
      <c r="R623" s="211"/>
      <c r="S623" s="211"/>
      <c r="T623" s="212"/>
      <c r="AT623" s="213" t="s">
        <v>193</v>
      </c>
      <c r="AU623" s="213" t="s">
        <v>90</v>
      </c>
      <c r="AV623" s="14" t="s">
        <v>90</v>
      </c>
      <c r="AW623" s="14" t="s">
        <v>41</v>
      </c>
      <c r="AX623" s="14" t="s">
        <v>80</v>
      </c>
      <c r="AY623" s="213" t="s">
        <v>182</v>
      </c>
    </row>
    <row r="624" spans="1:65" s="15" customFormat="1" ht="11.25">
      <c r="B624" s="227"/>
      <c r="C624" s="228"/>
      <c r="D624" s="194" t="s">
        <v>193</v>
      </c>
      <c r="E624" s="229" t="s">
        <v>43</v>
      </c>
      <c r="F624" s="230" t="s">
        <v>436</v>
      </c>
      <c r="G624" s="228"/>
      <c r="H624" s="231">
        <v>268</v>
      </c>
      <c r="I624" s="232"/>
      <c r="J624" s="228"/>
      <c r="K624" s="228"/>
      <c r="L624" s="233"/>
      <c r="M624" s="234"/>
      <c r="N624" s="235"/>
      <c r="O624" s="235"/>
      <c r="P624" s="235"/>
      <c r="Q624" s="235"/>
      <c r="R624" s="235"/>
      <c r="S624" s="235"/>
      <c r="T624" s="236"/>
      <c r="AT624" s="237" t="s">
        <v>193</v>
      </c>
      <c r="AU624" s="237" t="s">
        <v>90</v>
      </c>
      <c r="AV624" s="15" t="s">
        <v>205</v>
      </c>
      <c r="AW624" s="15" t="s">
        <v>41</v>
      </c>
      <c r="AX624" s="15" t="s">
        <v>88</v>
      </c>
      <c r="AY624" s="237" t="s">
        <v>182</v>
      </c>
    </row>
    <row r="625" spans="1:65" s="2" customFormat="1" ht="37.9" customHeight="1">
      <c r="A625" s="35"/>
      <c r="B625" s="36"/>
      <c r="C625" s="179" t="s">
        <v>747</v>
      </c>
      <c r="D625" s="179" t="s">
        <v>187</v>
      </c>
      <c r="E625" s="180" t="s">
        <v>714</v>
      </c>
      <c r="F625" s="181" t="s">
        <v>715</v>
      </c>
      <c r="G625" s="182" t="s">
        <v>190</v>
      </c>
      <c r="H625" s="183">
        <v>11</v>
      </c>
      <c r="I625" s="184"/>
      <c r="J625" s="185">
        <f>ROUND(I625*H625,2)</f>
        <v>0</v>
      </c>
      <c r="K625" s="181" t="s">
        <v>191</v>
      </c>
      <c r="L625" s="40"/>
      <c r="M625" s="186" t="s">
        <v>43</v>
      </c>
      <c r="N625" s="187" t="s">
        <v>51</v>
      </c>
      <c r="O625" s="65"/>
      <c r="P625" s="188">
        <f>O625*H625</f>
        <v>0</v>
      </c>
      <c r="Q625" s="188">
        <v>0</v>
      </c>
      <c r="R625" s="188">
        <f>Q625*H625</f>
        <v>0</v>
      </c>
      <c r="S625" s="188">
        <v>0</v>
      </c>
      <c r="T625" s="189">
        <f>S625*H625</f>
        <v>0</v>
      </c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R625" s="190" t="s">
        <v>88</v>
      </c>
      <c r="AT625" s="190" t="s">
        <v>187</v>
      </c>
      <c r="AU625" s="190" t="s">
        <v>90</v>
      </c>
      <c r="AY625" s="17" t="s">
        <v>182</v>
      </c>
      <c r="BE625" s="191">
        <f>IF(N625="základní",J625,0)</f>
        <v>0</v>
      </c>
      <c r="BF625" s="191">
        <f>IF(N625="snížená",J625,0)</f>
        <v>0</v>
      </c>
      <c r="BG625" s="191">
        <f>IF(N625="zákl. přenesená",J625,0)</f>
        <v>0</v>
      </c>
      <c r="BH625" s="191">
        <f>IF(N625="sníž. přenesená",J625,0)</f>
        <v>0</v>
      </c>
      <c r="BI625" s="191">
        <f>IF(N625="nulová",J625,0)</f>
        <v>0</v>
      </c>
      <c r="BJ625" s="17" t="s">
        <v>88</v>
      </c>
      <c r="BK625" s="191">
        <f>ROUND(I625*H625,2)</f>
        <v>0</v>
      </c>
      <c r="BL625" s="17" t="s">
        <v>88</v>
      </c>
      <c r="BM625" s="190" t="s">
        <v>716</v>
      </c>
    </row>
    <row r="626" spans="1:65" s="13" customFormat="1" ht="11.25">
      <c r="B626" s="192"/>
      <c r="C626" s="193"/>
      <c r="D626" s="194" t="s">
        <v>193</v>
      </c>
      <c r="E626" s="195" t="s">
        <v>43</v>
      </c>
      <c r="F626" s="196" t="s">
        <v>591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3" customFormat="1" ht="22.5">
      <c r="B627" s="192"/>
      <c r="C627" s="193"/>
      <c r="D627" s="194" t="s">
        <v>193</v>
      </c>
      <c r="E627" s="195" t="s">
        <v>43</v>
      </c>
      <c r="F627" s="196" t="s">
        <v>2936</v>
      </c>
      <c r="G627" s="193"/>
      <c r="H627" s="195" t="s">
        <v>43</v>
      </c>
      <c r="I627" s="197"/>
      <c r="J627" s="193"/>
      <c r="K627" s="193"/>
      <c r="L627" s="198"/>
      <c r="M627" s="199"/>
      <c r="N627" s="200"/>
      <c r="O627" s="200"/>
      <c r="P627" s="200"/>
      <c r="Q627" s="200"/>
      <c r="R627" s="200"/>
      <c r="S627" s="200"/>
      <c r="T627" s="201"/>
      <c r="AT627" s="202" t="s">
        <v>193</v>
      </c>
      <c r="AU627" s="202" t="s">
        <v>90</v>
      </c>
      <c r="AV627" s="13" t="s">
        <v>88</v>
      </c>
      <c r="AW627" s="13" t="s">
        <v>41</v>
      </c>
      <c r="AX627" s="13" t="s">
        <v>80</v>
      </c>
      <c r="AY627" s="202" t="s">
        <v>182</v>
      </c>
    </row>
    <row r="628" spans="1:65" s="14" customFormat="1" ht="11.25">
      <c r="B628" s="203"/>
      <c r="C628" s="204"/>
      <c r="D628" s="194" t="s">
        <v>193</v>
      </c>
      <c r="E628" s="205" t="s">
        <v>43</v>
      </c>
      <c r="F628" s="206" t="s">
        <v>2937</v>
      </c>
      <c r="G628" s="204"/>
      <c r="H628" s="207">
        <v>11</v>
      </c>
      <c r="I628" s="208"/>
      <c r="J628" s="204"/>
      <c r="K628" s="204"/>
      <c r="L628" s="209"/>
      <c r="M628" s="210"/>
      <c r="N628" s="211"/>
      <c r="O628" s="211"/>
      <c r="P628" s="211"/>
      <c r="Q628" s="211"/>
      <c r="R628" s="211"/>
      <c r="S628" s="211"/>
      <c r="T628" s="212"/>
      <c r="AT628" s="213" t="s">
        <v>193</v>
      </c>
      <c r="AU628" s="213" t="s">
        <v>90</v>
      </c>
      <c r="AV628" s="14" t="s">
        <v>90</v>
      </c>
      <c r="AW628" s="14" t="s">
        <v>41</v>
      </c>
      <c r="AX628" s="14" t="s">
        <v>88</v>
      </c>
      <c r="AY628" s="213" t="s">
        <v>182</v>
      </c>
    </row>
    <row r="629" spans="1:65" s="2" customFormat="1" ht="14.45" customHeight="1">
      <c r="A629" s="35"/>
      <c r="B629" s="36"/>
      <c r="C629" s="214" t="s">
        <v>751</v>
      </c>
      <c r="D629" s="214" t="s">
        <v>179</v>
      </c>
      <c r="E629" s="215" t="s">
        <v>720</v>
      </c>
      <c r="F629" s="216" t="s">
        <v>721</v>
      </c>
      <c r="G629" s="217" t="s">
        <v>190</v>
      </c>
      <c r="H629" s="218">
        <v>11</v>
      </c>
      <c r="I629" s="219"/>
      <c r="J629" s="220">
        <f>ROUND(I629*H629,2)</f>
        <v>0</v>
      </c>
      <c r="K629" s="216" t="s">
        <v>191</v>
      </c>
      <c r="L629" s="221"/>
      <c r="M629" s="222" t="s">
        <v>43</v>
      </c>
      <c r="N629" s="223" t="s">
        <v>51</v>
      </c>
      <c r="O629" s="65"/>
      <c r="P629" s="188">
        <f>O629*H629</f>
        <v>0</v>
      </c>
      <c r="Q629" s="188">
        <v>2.0000000000000001E-4</v>
      </c>
      <c r="R629" s="188">
        <f>Q629*H629</f>
        <v>2.2000000000000001E-3</v>
      </c>
      <c r="S629" s="188">
        <v>0</v>
      </c>
      <c r="T629" s="189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90" t="s">
        <v>90</v>
      </c>
      <c r="AT629" s="190" t="s">
        <v>179</v>
      </c>
      <c r="AU629" s="190" t="s">
        <v>90</v>
      </c>
      <c r="AY629" s="17" t="s">
        <v>182</v>
      </c>
      <c r="BE629" s="191">
        <f>IF(N629="základní",J629,0)</f>
        <v>0</v>
      </c>
      <c r="BF629" s="191">
        <f>IF(N629="snížená",J629,0)</f>
        <v>0</v>
      </c>
      <c r="BG629" s="191">
        <f>IF(N629="zákl. přenesená",J629,0)</f>
        <v>0</v>
      </c>
      <c r="BH629" s="191">
        <f>IF(N629="sníž. přenesená",J629,0)</f>
        <v>0</v>
      </c>
      <c r="BI629" s="191">
        <f>IF(N629="nulová",J629,0)</f>
        <v>0</v>
      </c>
      <c r="BJ629" s="17" t="s">
        <v>88</v>
      </c>
      <c r="BK629" s="191">
        <f>ROUND(I629*H629,2)</f>
        <v>0</v>
      </c>
      <c r="BL629" s="17" t="s">
        <v>88</v>
      </c>
      <c r="BM629" s="190" t="s">
        <v>722</v>
      </c>
    </row>
    <row r="630" spans="1:65" s="13" customFormat="1" ht="11.25">
      <c r="B630" s="192"/>
      <c r="C630" s="193"/>
      <c r="D630" s="194" t="s">
        <v>193</v>
      </c>
      <c r="E630" s="195" t="s">
        <v>43</v>
      </c>
      <c r="F630" s="196" t="s">
        <v>591</v>
      </c>
      <c r="G630" s="193"/>
      <c r="H630" s="195" t="s">
        <v>43</v>
      </c>
      <c r="I630" s="197"/>
      <c r="J630" s="193"/>
      <c r="K630" s="193"/>
      <c r="L630" s="198"/>
      <c r="M630" s="199"/>
      <c r="N630" s="200"/>
      <c r="O630" s="200"/>
      <c r="P630" s="200"/>
      <c r="Q630" s="200"/>
      <c r="R630" s="200"/>
      <c r="S630" s="200"/>
      <c r="T630" s="201"/>
      <c r="AT630" s="202" t="s">
        <v>193</v>
      </c>
      <c r="AU630" s="202" t="s">
        <v>90</v>
      </c>
      <c r="AV630" s="13" t="s">
        <v>88</v>
      </c>
      <c r="AW630" s="13" t="s">
        <v>41</v>
      </c>
      <c r="AX630" s="13" t="s">
        <v>80</v>
      </c>
      <c r="AY630" s="202" t="s">
        <v>182</v>
      </c>
    </row>
    <row r="631" spans="1:65" s="13" customFormat="1" ht="22.5">
      <c r="B631" s="192"/>
      <c r="C631" s="193"/>
      <c r="D631" s="194" t="s">
        <v>193</v>
      </c>
      <c r="E631" s="195" t="s">
        <v>43</v>
      </c>
      <c r="F631" s="196" t="s">
        <v>2936</v>
      </c>
      <c r="G631" s="193"/>
      <c r="H631" s="195" t="s">
        <v>43</v>
      </c>
      <c r="I631" s="197"/>
      <c r="J631" s="193"/>
      <c r="K631" s="193"/>
      <c r="L631" s="198"/>
      <c r="M631" s="199"/>
      <c r="N631" s="200"/>
      <c r="O631" s="200"/>
      <c r="P631" s="200"/>
      <c r="Q631" s="200"/>
      <c r="R631" s="200"/>
      <c r="S631" s="200"/>
      <c r="T631" s="201"/>
      <c r="AT631" s="202" t="s">
        <v>193</v>
      </c>
      <c r="AU631" s="202" t="s">
        <v>90</v>
      </c>
      <c r="AV631" s="13" t="s">
        <v>88</v>
      </c>
      <c r="AW631" s="13" t="s">
        <v>41</v>
      </c>
      <c r="AX631" s="13" t="s">
        <v>80</v>
      </c>
      <c r="AY631" s="202" t="s">
        <v>182</v>
      </c>
    </row>
    <row r="632" spans="1:65" s="14" customFormat="1" ht="11.25">
      <c r="B632" s="203"/>
      <c r="C632" s="204"/>
      <c r="D632" s="194" t="s">
        <v>193</v>
      </c>
      <c r="E632" s="205" t="s">
        <v>43</v>
      </c>
      <c r="F632" s="206" t="s">
        <v>2937</v>
      </c>
      <c r="G632" s="204"/>
      <c r="H632" s="207">
        <v>11</v>
      </c>
      <c r="I632" s="208"/>
      <c r="J632" s="204"/>
      <c r="K632" s="204"/>
      <c r="L632" s="209"/>
      <c r="M632" s="210"/>
      <c r="N632" s="211"/>
      <c r="O632" s="211"/>
      <c r="P632" s="211"/>
      <c r="Q632" s="211"/>
      <c r="R632" s="211"/>
      <c r="S632" s="211"/>
      <c r="T632" s="212"/>
      <c r="AT632" s="213" t="s">
        <v>193</v>
      </c>
      <c r="AU632" s="213" t="s">
        <v>90</v>
      </c>
      <c r="AV632" s="14" t="s">
        <v>90</v>
      </c>
      <c r="AW632" s="14" t="s">
        <v>41</v>
      </c>
      <c r="AX632" s="14" t="s">
        <v>88</v>
      </c>
      <c r="AY632" s="213" t="s">
        <v>182</v>
      </c>
    </row>
    <row r="633" spans="1:65" s="2" customFormat="1" ht="24.2" customHeight="1">
      <c r="A633" s="35"/>
      <c r="B633" s="36"/>
      <c r="C633" s="179" t="s">
        <v>755</v>
      </c>
      <c r="D633" s="179" t="s">
        <v>187</v>
      </c>
      <c r="E633" s="180" t="s">
        <v>724</v>
      </c>
      <c r="F633" s="181" t="s">
        <v>725</v>
      </c>
      <c r="G633" s="182" t="s">
        <v>481</v>
      </c>
      <c r="H633" s="183">
        <v>280</v>
      </c>
      <c r="I633" s="184"/>
      <c r="J633" s="185">
        <f>ROUND(I633*H633,2)</f>
        <v>0</v>
      </c>
      <c r="K633" s="181" t="s">
        <v>191</v>
      </c>
      <c r="L633" s="40"/>
      <c r="M633" s="186" t="s">
        <v>43</v>
      </c>
      <c r="N633" s="187" t="s">
        <v>51</v>
      </c>
      <c r="O633" s="65"/>
      <c r="P633" s="188">
        <f>O633*H633</f>
        <v>0</v>
      </c>
      <c r="Q633" s="188">
        <v>0</v>
      </c>
      <c r="R633" s="188">
        <f>Q633*H633</f>
        <v>0</v>
      </c>
      <c r="S633" s="188">
        <v>0</v>
      </c>
      <c r="T633" s="189">
        <f>S633*H633</f>
        <v>0</v>
      </c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R633" s="190" t="s">
        <v>88</v>
      </c>
      <c r="AT633" s="190" t="s">
        <v>187</v>
      </c>
      <c r="AU633" s="190" t="s">
        <v>90</v>
      </c>
      <c r="AY633" s="17" t="s">
        <v>182</v>
      </c>
      <c r="BE633" s="191">
        <f>IF(N633="základní",J633,0)</f>
        <v>0</v>
      </c>
      <c r="BF633" s="191">
        <f>IF(N633="snížená",J633,0)</f>
        <v>0</v>
      </c>
      <c r="BG633" s="191">
        <f>IF(N633="zákl. přenesená",J633,0)</f>
        <v>0</v>
      </c>
      <c r="BH633" s="191">
        <f>IF(N633="sníž. přenesená",J633,0)</f>
        <v>0</v>
      </c>
      <c r="BI633" s="191">
        <f>IF(N633="nulová",J633,0)</f>
        <v>0</v>
      </c>
      <c r="BJ633" s="17" t="s">
        <v>88</v>
      </c>
      <c r="BK633" s="191">
        <f>ROUND(I633*H633,2)</f>
        <v>0</v>
      </c>
      <c r="BL633" s="17" t="s">
        <v>88</v>
      </c>
      <c r="BM633" s="190" t="s">
        <v>1742</v>
      </c>
    </row>
    <row r="634" spans="1:65" s="13" customFormat="1" ht="11.25">
      <c r="B634" s="192"/>
      <c r="C634" s="193"/>
      <c r="D634" s="194" t="s">
        <v>193</v>
      </c>
      <c r="E634" s="195" t="s">
        <v>43</v>
      </c>
      <c r="F634" s="196" t="s">
        <v>554</v>
      </c>
      <c r="G634" s="193"/>
      <c r="H634" s="195" t="s">
        <v>43</v>
      </c>
      <c r="I634" s="197"/>
      <c r="J634" s="193"/>
      <c r="K634" s="193"/>
      <c r="L634" s="198"/>
      <c r="M634" s="199"/>
      <c r="N634" s="200"/>
      <c r="O634" s="200"/>
      <c r="P634" s="200"/>
      <c r="Q634" s="200"/>
      <c r="R634" s="200"/>
      <c r="S634" s="200"/>
      <c r="T634" s="201"/>
      <c r="AT634" s="202" t="s">
        <v>193</v>
      </c>
      <c r="AU634" s="202" t="s">
        <v>90</v>
      </c>
      <c r="AV634" s="13" t="s">
        <v>88</v>
      </c>
      <c r="AW634" s="13" t="s">
        <v>41</v>
      </c>
      <c r="AX634" s="13" t="s">
        <v>80</v>
      </c>
      <c r="AY634" s="202" t="s">
        <v>182</v>
      </c>
    </row>
    <row r="635" spans="1:65" s="13" customFormat="1" ht="22.5">
      <c r="B635" s="192"/>
      <c r="C635" s="193"/>
      <c r="D635" s="194" t="s">
        <v>193</v>
      </c>
      <c r="E635" s="195" t="s">
        <v>43</v>
      </c>
      <c r="F635" s="196" t="s">
        <v>727</v>
      </c>
      <c r="G635" s="193"/>
      <c r="H635" s="195" t="s">
        <v>43</v>
      </c>
      <c r="I635" s="197"/>
      <c r="J635" s="193"/>
      <c r="K635" s="193"/>
      <c r="L635" s="198"/>
      <c r="M635" s="199"/>
      <c r="N635" s="200"/>
      <c r="O635" s="200"/>
      <c r="P635" s="200"/>
      <c r="Q635" s="200"/>
      <c r="R635" s="200"/>
      <c r="S635" s="200"/>
      <c r="T635" s="201"/>
      <c r="AT635" s="202" t="s">
        <v>193</v>
      </c>
      <c r="AU635" s="202" t="s">
        <v>90</v>
      </c>
      <c r="AV635" s="13" t="s">
        <v>88</v>
      </c>
      <c r="AW635" s="13" t="s">
        <v>41</v>
      </c>
      <c r="AX635" s="13" t="s">
        <v>80</v>
      </c>
      <c r="AY635" s="202" t="s">
        <v>182</v>
      </c>
    </row>
    <row r="636" spans="1:65" s="14" customFormat="1" ht="11.25">
      <c r="B636" s="203"/>
      <c r="C636" s="204"/>
      <c r="D636" s="194" t="s">
        <v>193</v>
      </c>
      <c r="E636" s="205" t="s">
        <v>43</v>
      </c>
      <c r="F636" s="206" t="s">
        <v>8</v>
      </c>
      <c r="G636" s="204"/>
      <c r="H636" s="207">
        <v>15</v>
      </c>
      <c r="I636" s="208"/>
      <c r="J636" s="204"/>
      <c r="K636" s="204"/>
      <c r="L636" s="209"/>
      <c r="M636" s="210"/>
      <c r="N636" s="211"/>
      <c r="O636" s="211"/>
      <c r="P636" s="211"/>
      <c r="Q636" s="211"/>
      <c r="R636" s="211"/>
      <c r="S636" s="211"/>
      <c r="T636" s="212"/>
      <c r="AT636" s="213" t="s">
        <v>193</v>
      </c>
      <c r="AU636" s="213" t="s">
        <v>90</v>
      </c>
      <c r="AV636" s="14" t="s">
        <v>90</v>
      </c>
      <c r="AW636" s="14" t="s">
        <v>41</v>
      </c>
      <c r="AX636" s="14" t="s">
        <v>80</v>
      </c>
      <c r="AY636" s="213" t="s">
        <v>182</v>
      </c>
    </row>
    <row r="637" spans="1:65" s="13" customFormat="1" ht="11.25">
      <c r="B637" s="192"/>
      <c r="C637" s="193"/>
      <c r="D637" s="194" t="s">
        <v>193</v>
      </c>
      <c r="E637" s="195" t="s">
        <v>43</v>
      </c>
      <c r="F637" s="196" t="s">
        <v>1743</v>
      </c>
      <c r="G637" s="193"/>
      <c r="H637" s="195" t="s">
        <v>43</v>
      </c>
      <c r="I637" s="197"/>
      <c r="J637" s="193"/>
      <c r="K637" s="193"/>
      <c r="L637" s="198"/>
      <c r="M637" s="199"/>
      <c r="N637" s="200"/>
      <c r="O637" s="200"/>
      <c r="P637" s="200"/>
      <c r="Q637" s="200"/>
      <c r="R637" s="200"/>
      <c r="S637" s="200"/>
      <c r="T637" s="201"/>
      <c r="AT637" s="202" t="s">
        <v>193</v>
      </c>
      <c r="AU637" s="202" t="s">
        <v>90</v>
      </c>
      <c r="AV637" s="13" t="s">
        <v>88</v>
      </c>
      <c r="AW637" s="13" t="s">
        <v>41</v>
      </c>
      <c r="AX637" s="13" t="s">
        <v>80</v>
      </c>
      <c r="AY637" s="202" t="s">
        <v>182</v>
      </c>
    </row>
    <row r="638" spans="1:65" s="14" customFormat="1" ht="11.25">
      <c r="B638" s="203"/>
      <c r="C638" s="204"/>
      <c r="D638" s="194" t="s">
        <v>193</v>
      </c>
      <c r="E638" s="205" t="s">
        <v>43</v>
      </c>
      <c r="F638" s="206" t="s">
        <v>2938</v>
      </c>
      <c r="G638" s="204"/>
      <c r="H638" s="207">
        <v>265</v>
      </c>
      <c r="I638" s="208"/>
      <c r="J638" s="204"/>
      <c r="K638" s="204"/>
      <c r="L638" s="209"/>
      <c r="M638" s="210"/>
      <c r="N638" s="211"/>
      <c r="O638" s="211"/>
      <c r="P638" s="211"/>
      <c r="Q638" s="211"/>
      <c r="R638" s="211"/>
      <c r="S638" s="211"/>
      <c r="T638" s="212"/>
      <c r="AT638" s="213" t="s">
        <v>193</v>
      </c>
      <c r="AU638" s="213" t="s">
        <v>90</v>
      </c>
      <c r="AV638" s="14" t="s">
        <v>90</v>
      </c>
      <c r="AW638" s="14" t="s">
        <v>41</v>
      </c>
      <c r="AX638" s="14" t="s">
        <v>80</v>
      </c>
      <c r="AY638" s="213" t="s">
        <v>182</v>
      </c>
    </row>
    <row r="639" spans="1:65" s="15" customFormat="1" ht="11.25">
      <c r="B639" s="227"/>
      <c r="C639" s="228"/>
      <c r="D639" s="194" t="s">
        <v>193</v>
      </c>
      <c r="E639" s="229" t="s">
        <v>43</v>
      </c>
      <c r="F639" s="230" t="s">
        <v>436</v>
      </c>
      <c r="G639" s="228"/>
      <c r="H639" s="231">
        <v>280</v>
      </c>
      <c r="I639" s="232"/>
      <c r="J639" s="228"/>
      <c r="K639" s="228"/>
      <c r="L639" s="233"/>
      <c r="M639" s="234"/>
      <c r="N639" s="235"/>
      <c r="O639" s="235"/>
      <c r="P639" s="235"/>
      <c r="Q639" s="235"/>
      <c r="R639" s="235"/>
      <c r="S639" s="235"/>
      <c r="T639" s="236"/>
      <c r="AT639" s="237" t="s">
        <v>193</v>
      </c>
      <c r="AU639" s="237" t="s">
        <v>90</v>
      </c>
      <c r="AV639" s="15" t="s">
        <v>205</v>
      </c>
      <c r="AW639" s="15" t="s">
        <v>41</v>
      </c>
      <c r="AX639" s="15" t="s">
        <v>88</v>
      </c>
      <c r="AY639" s="237" t="s">
        <v>182</v>
      </c>
    </row>
    <row r="640" spans="1:65" s="2" customFormat="1" ht="14.45" customHeight="1">
      <c r="A640" s="35"/>
      <c r="B640" s="36"/>
      <c r="C640" s="214" t="s">
        <v>760</v>
      </c>
      <c r="D640" s="214" t="s">
        <v>179</v>
      </c>
      <c r="E640" s="215" t="s">
        <v>1745</v>
      </c>
      <c r="F640" s="216" t="s">
        <v>730</v>
      </c>
      <c r="G640" s="217" t="s">
        <v>481</v>
      </c>
      <c r="H640" s="218">
        <v>15</v>
      </c>
      <c r="I640" s="219"/>
      <c r="J640" s="220">
        <f>ROUND(I640*H640,2)</f>
        <v>0</v>
      </c>
      <c r="K640" s="216" t="s">
        <v>198</v>
      </c>
      <c r="L640" s="221"/>
      <c r="M640" s="222" t="s">
        <v>43</v>
      </c>
      <c r="N640" s="223" t="s">
        <v>51</v>
      </c>
      <c r="O640" s="65"/>
      <c r="P640" s="188">
        <f>O640*H640</f>
        <v>0</v>
      </c>
      <c r="Q640" s="188">
        <v>0</v>
      </c>
      <c r="R640" s="188">
        <f>Q640*H640</f>
        <v>0</v>
      </c>
      <c r="S640" s="188">
        <v>0</v>
      </c>
      <c r="T640" s="189">
        <f>S640*H640</f>
        <v>0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90" t="s">
        <v>90</v>
      </c>
      <c r="AT640" s="190" t="s">
        <v>179</v>
      </c>
      <c r="AU640" s="190" t="s">
        <v>90</v>
      </c>
      <c r="AY640" s="17" t="s">
        <v>182</v>
      </c>
      <c r="BE640" s="191">
        <f>IF(N640="základní",J640,0)</f>
        <v>0</v>
      </c>
      <c r="BF640" s="191">
        <f>IF(N640="snížená",J640,0)</f>
        <v>0</v>
      </c>
      <c r="BG640" s="191">
        <f>IF(N640="zákl. přenesená",J640,0)</f>
        <v>0</v>
      </c>
      <c r="BH640" s="191">
        <f>IF(N640="sníž. přenesená",J640,0)</f>
        <v>0</v>
      </c>
      <c r="BI640" s="191">
        <f>IF(N640="nulová",J640,0)</f>
        <v>0</v>
      </c>
      <c r="BJ640" s="17" t="s">
        <v>88</v>
      </c>
      <c r="BK640" s="191">
        <f>ROUND(I640*H640,2)</f>
        <v>0</v>
      </c>
      <c r="BL640" s="17" t="s">
        <v>88</v>
      </c>
      <c r="BM640" s="190" t="s">
        <v>2563</v>
      </c>
    </row>
    <row r="641" spans="1:65" s="13" customFormat="1" ht="11.25">
      <c r="B641" s="192"/>
      <c r="C641" s="193"/>
      <c r="D641" s="194" t="s">
        <v>193</v>
      </c>
      <c r="E641" s="195" t="s">
        <v>43</v>
      </c>
      <c r="F641" s="196" t="s">
        <v>554</v>
      </c>
      <c r="G641" s="193"/>
      <c r="H641" s="195" t="s">
        <v>43</v>
      </c>
      <c r="I641" s="197"/>
      <c r="J641" s="193"/>
      <c r="K641" s="193"/>
      <c r="L641" s="198"/>
      <c r="M641" s="199"/>
      <c r="N641" s="200"/>
      <c r="O641" s="200"/>
      <c r="P641" s="200"/>
      <c r="Q641" s="200"/>
      <c r="R641" s="200"/>
      <c r="S641" s="200"/>
      <c r="T641" s="201"/>
      <c r="AT641" s="202" t="s">
        <v>193</v>
      </c>
      <c r="AU641" s="202" t="s">
        <v>90</v>
      </c>
      <c r="AV641" s="13" t="s">
        <v>88</v>
      </c>
      <c r="AW641" s="13" t="s">
        <v>41</v>
      </c>
      <c r="AX641" s="13" t="s">
        <v>80</v>
      </c>
      <c r="AY641" s="202" t="s">
        <v>182</v>
      </c>
    </row>
    <row r="642" spans="1:65" s="13" customFormat="1" ht="22.5">
      <c r="B642" s="192"/>
      <c r="C642" s="193"/>
      <c r="D642" s="194" t="s">
        <v>193</v>
      </c>
      <c r="E642" s="195" t="s">
        <v>43</v>
      </c>
      <c r="F642" s="196" t="s">
        <v>727</v>
      </c>
      <c r="G642" s="193"/>
      <c r="H642" s="195" t="s">
        <v>43</v>
      </c>
      <c r="I642" s="197"/>
      <c r="J642" s="193"/>
      <c r="K642" s="193"/>
      <c r="L642" s="198"/>
      <c r="M642" s="199"/>
      <c r="N642" s="200"/>
      <c r="O642" s="200"/>
      <c r="P642" s="200"/>
      <c r="Q642" s="200"/>
      <c r="R642" s="200"/>
      <c r="S642" s="200"/>
      <c r="T642" s="201"/>
      <c r="AT642" s="202" t="s">
        <v>193</v>
      </c>
      <c r="AU642" s="202" t="s">
        <v>90</v>
      </c>
      <c r="AV642" s="13" t="s">
        <v>88</v>
      </c>
      <c r="AW642" s="13" t="s">
        <v>41</v>
      </c>
      <c r="AX642" s="13" t="s">
        <v>80</v>
      </c>
      <c r="AY642" s="202" t="s">
        <v>182</v>
      </c>
    </row>
    <row r="643" spans="1:65" s="14" customFormat="1" ht="11.25">
      <c r="B643" s="203"/>
      <c r="C643" s="204"/>
      <c r="D643" s="194" t="s">
        <v>193</v>
      </c>
      <c r="E643" s="205" t="s">
        <v>43</v>
      </c>
      <c r="F643" s="206" t="s">
        <v>8</v>
      </c>
      <c r="G643" s="204"/>
      <c r="H643" s="207">
        <v>15</v>
      </c>
      <c r="I643" s="208"/>
      <c r="J643" s="204"/>
      <c r="K643" s="204"/>
      <c r="L643" s="209"/>
      <c r="M643" s="210"/>
      <c r="N643" s="211"/>
      <c r="O643" s="211"/>
      <c r="P643" s="211"/>
      <c r="Q643" s="211"/>
      <c r="R643" s="211"/>
      <c r="S643" s="211"/>
      <c r="T643" s="212"/>
      <c r="AT643" s="213" t="s">
        <v>193</v>
      </c>
      <c r="AU643" s="213" t="s">
        <v>90</v>
      </c>
      <c r="AV643" s="14" t="s">
        <v>90</v>
      </c>
      <c r="AW643" s="14" t="s">
        <v>41</v>
      </c>
      <c r="AX643" s="14" t="s">
        <v>88</v>
      </c>
      <c r="AY643" s="213" t="s">
        <v>182</v>
      </c>
    </row>
    <row r="644" spans="1:65" s="2" customFormat="1" ht="14.45" customHeight="1">
      <c r="A644" s="35"/>
      <c r="B644" s="36"/>
      <c r="C644" s="214" t="s">
        <v>765</v>
      </c>
      <c r="D644" s="214" t="s">
        <v>179</v>
      </c>
      <c r="E644" s="215" t="s">
        <v>1747</v>
      </c>
      <c r="F644" s="216" t="s">
        <v>1748</v>
      </c>
      <c r="G644" s="217" t="s">
        <v>481</v>
      </c>
      <c r="H644" s="218">
        <v>265</v>
      </c>
      <c r="I644" s="219"/>
      <c r="J644" s="220">
        <f>ROUND(I644*H644,2)</f>
        <v>0</v>
      </c>
      <c r="K644" s="216" t="s">
        <v>198</v>
      </c>
      <c r="L644" s="221"/>
      <c r="M644" s="222" t="s">
        <v>43</v>
      </c>
      <c r="N644" s="223" t="s">
        <v>51</v>
      </c>
      <c r="O644" s="65"/>
      <c r="P644" s="188">
        <f>O644*H644</f>
        <v>0</v>
      </c>
      <c r="Q644" s="188">
        <v>0</v>
      </c>
      <c r="R644" s="188">
        <f>Q644*H644</f>
        <v>0</v>
      </c>
      <c r="S644" s="188">
        <v>0</v>
      </c>
      <c r="T644" s="189">
        <f>S644*H644</f>
        <v>0</v>
      </c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R644" s="190" t="s">
        <v>90</v>
      </c>
      <c r="AT644" s="190" t="s">
        <v>179</v>
      </c>
      <c r="AU644" s="190" t="s">
        <v>90</v>
      </c>
      <c r="AY644" s="17" t="s">
        <v>182</v>
      </c>
      <c r="BE644" s="191">
        <f>IF(N644="základní",J644,0)</f>
        <v>0</v>
      </c>
      <c r="BF644" s="191">
        <f>IF(N644="snížená",J644,0)</f>
        <v>0</v>
      </c>
      <c r="BG644" s="191">
        <f>IF(N644="zákl. přenesená",J644,0)</f>
        <v>0</v>
      </c>
      <c r="BH644" s="191">
        <f>IF(N644="sníž. přenesená",J644,0)</f>
        <v>0</v>
      </c>
      <c r="BI644" s="191">
        <f>IF(N644="nulová",J644,0)</f>
        <v>0</v>
      </c>
      <c r="BJ644" s="17" t="s">
        <v>88</v>
      </c>
      <c r="BK644" s="191">
        <f>ROUND(I644*H644,2)</f>
        <v>0</v>
      </c>
      <c r="BL644" s="17" t="s">
        <v>88</v>
      </c>
      <c r="BM644" s="190" t="s">
        <v>1749</v>
      </c>
    </row>
    <row r="645" spans="1:65" s="13" customFormat="1" ht="11.25">
      <c r="B645" s="192"/>
      <c r="C645" s="193"/>
      <c r="D645" s="194" t="s">
        <v>193</v>
      </c>
      <c r="E645" s="195" t="s">
        <v>43</v>
      </c>
      <c r="F645" s="196" t="s">
        <v>554</v>
      </c>
      <c r="G645" s="193"/>
      <c r="H645" s="195" t="s">
        <v>43</v>
      </c>
      <c r="I645" s="197"/>
      <c r="J645" s="193"/>
      <c r="K645" s="193"/>
      <c r="L645" s="198"/>
      <c r="M645" s="199"/>
      <c r="N645" s="200"/>
      <c r="O645" s="200"/>
      <c r="P645" s="200"/>
      <c r="Q645" s="200"/>
      <c r="R645" s="200"/>
      <c r="S645" s="200"/>
      <c r="T645" s="201"/>
      <c r="AT645" s="202" t="s">
        <v>193</v>
      </c>
      <c r="AU645" s="202" t="s">
        <v>90</v>
      </c>
      <c r="AV645" s="13" t="s">
        <v>88</v>
      </c>
      <c r="AW645" s="13" t="s">
        <v>41</v>
      </c>
      <c r="AX645" s="13" t="s">
        <v>80</v>
      </c>
      <c r="AY645" s="202" t="s">
        <v>182</v>
      </c>
    </row>
    <row r="646" spans="1:65" s="13" customFormat="1" ht="11.25">
      <c r="B646" s="192"/>
      <c r="C646" s="193"/>
      <c r="D646" s="194" t="s">
        <v>193</v>
      </c>
      <c r="E646" s="195" t="s">
        <v>43</v>
      </c>
      <c r="F646" s="196" t="s">
        <v>1743</v>
      </c>
      <c r="G646" s="193"/>
      <c r="H646" s="195" t="s">
        <v>43</v>
      </c>
      <c r="I646" s="197"/>
      <c r="J646" s="193"/>
      <c r="K646" s="193"/>
      <c r="L646" s="198"/>
      <c r="M646" s="199"/>
      <c r="N646" s="200"/>
      <c r="O646" s="200"/>
      <c r="P646" s="200"/>
      <c r="Q646" s="200"/>
      <c r="R646" s="200"/>
      <c r="S646" s="200"/>
      <c r="T646" s="201"/>
      <c r="AT646" s="202" t="s">
        <v>193</v>
      </c>
      <c r="AU646" s="202" t="s">
        <v>90</v>
      </c>
      <c r="AV646" s="13" t="s">
        <v>88</v>
      </c>
      <c r="AW646" s="13" t="s">
        <v>41</v>
      </c>
      <c r="AX646" s="13" t="s">
        <v>80</v>
      </c>
      <c r="AY646" s="202" t="s">
        <v>182</v>
      </c>
    </row>
    <row r="647" spans="1:65" s="14" customFormat="1" ht="11.25">
      <c r="B647" s="203"/>
      <c r="C647" s="204"/>
      <c r="D647" s="194" t="s">
        <v>193</v>
      </c>
      <c r="E647" s="205" t="s">
        <v>43</v>
      </c>
      <c r="F647" s="206" t="s">
        <v>2938</v>
      </c>
      <c r="G647" s="204"/>
      <c r="H647" s="207">
        <v>265</v>
      </c>
      <c r="I647" s="208"/>
      <c r="J647" s="204"/>
      <c r="K647" s="204"/>
      <c r="L647" s="209"/>
      <c r="M647" s="210"/>
      <c r="N647" s="211"/>
      <c r="O647" s="211"/>
      <c r="P647" s="211"/>
      <c r="Q647" s="211"/>
      <c r="R647" s="211"/>
      <c r="S647" s="211"/>
      <c r="T647" s="212"/>
      <c r="AT647" s="213" t="s">
        <v>193</v>
      </c>
      <c r="AU647" s="213" t="s">
        <v>90</v>
      </c>
      <c r="AV647" s="14" t="s">
        <v>90</v>
      </c>
      <c r="AW647" s="14" t="s">
        <v>41</v>
      </c>
      <c r="AX647" s="14" t="s">
        <v>88</v>
      </c>
      <c r="AY647" s="213" t="s">
        <v>182</v>
      </c>
    </row>
    <row r="648" spans="1:65" s="2" customFormat="1" ht="14.45" customHeight="1">
      <c r="A648" s="35"/>
      <c r="B648" s="36"/>
      <c r="C648" s="179" t="s">
        <v>770</v>
      </c>
      <c r="D648" s="179" t="s">
        <v>187</v>
      </c>
      <c r="E648" s="180" t="s">
        <v>733</v>
      </c>
      <c r="F648" s="181" t="s">
        <v>734</v>
      </c>
      <c r="G648" s="182" t="s">
        <v>190</v>
      </c>
      <c r="H648" s="183">
        <v>5</v>
      </c>
      <c r="I648" s="184"/>
      <c r="J648" s="185">
        <f>ROUND(I648*H648,2)</f>
        <v>0</v>
      </c>
      <c r="K648" s="181" t="s">
        <v>191</v>
      </c>
      <c r="L648" s="40"/>
      <c r="M648" s="186" t="s">
        <v>43</v>
      </c>
      <c r="N648" s="187" t="s">
        <v>51</v>
      </c>
      <c r="O648" s="65"/>
      <c r="P648" s="188">
        <f>O648*H648</f>
        <v>0</v>
      </c>
      <c r="Q648" s="188">
        <v>0</v>
      </c>
      <c r="R648" s="188">
        <f>Q648*H648</f>
        <v>0</v>
      </c>
      <c r="S648" s="188">
        <v>0</v>
      </c>
      <c r="T648" s="189">
        <f>S648*H648</f>
        <v>0</v>
      </c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R648" s="190" t="s">
        <v>88</v>
      </c>
      <c r="AT648" s="190" t="s">
        <v>187</v>
      </c>
      <c r="AU648" s="190" t="s">
        <v>90</v>
      </c>
      <c r="AY648" s="17" t="s">
        <v>182</v>
      </c>
      <c r="BE648" s="191">
        <f>IF(N648="základní",J648,0)</f>
        <v>0</v>
      </c>
      <c r="BF648" s="191">
        <f>IF(N648="snížená",J648,0)</f>
        <v>0</v>
      </c>
      <c r="BG648" s="191">
        <f>IF(N648="zákl. přenesená",J648,0)</f>
        <v>0</v>
      </c>
      <c r="BH648" s="191">
        <f>IF(N648="sníž. přenesená",J648,0)</f>
        <v>0</v>
      </c>
      <c r="BI648" s="191">
        <f>IF(N648="nulová",J648,0)</f>
        <v>0</v>
      </c>
      <c r="BJ648" s="17" t="s">
        <v>88</v>
      </c>
      <c r="BK648" s="191">
        <f>ROUND(I648*H648,2)</f>
        <v>0</v>
      </c>
      <c r="BL648" s="17" t="s">
        <v>88</v>
      </c>
      <c r="BM648" s="190" t="s">
        <v>1750</v>
      </c>
    </row>
    <row r="649" spans="1:65" s="13" customFormat="1" ht="11.25">
      <c r="B649" s="192"/>
      <c r="C649" s="193"/>
      <c r="D649" s="194" t="s">
        <v>193</v>
      </c>
      <c r="E649" s="195" t="s">
        <v>43</v>
      </c>
      <c r="F649" s="196" t="s">
        <v>554</v>
      </c>
      <c r="G649" s="193"/>
      <c r="H649" s="195" t="s">
        <v>43</v>
      </c>
      <c r="I649" s="197"/>
      <c r="J649" s="193"/>
      <c r="K649" s="193"/>
      <c r="L649" s="198"/>
      <c r="M649" s="199"/>
      <c r="N649" s="200"/>
      <c r="O649" s="200"/>
      <c r="P649" s="200"/>
      <c r="Q649" s="200"/>
      <c r="R649" s="200"/>
      <c r="S649" s="200"/>
      <c r="T649" s="201"/>
      <c r="AT649" s="202" t="s">
        <v>193</v>
      </c>
      <c r="AU649" s="202" t="s">
        <v>90</v>
      </c>
      <c r="AV649" s="13" t="s">
        <v>88</v>
      </c>
      <c r="AW649" s="13" t="s">
        <v>41</v>
      </c>
      <c r="AX649" s="13" t="s">
        <v>80</v>
      </c>
      <c r="AY649" s="202" t="s">
        <v>182</v>
      </c>
    </row>
    <row r="650" spans="1:65" s="13" customFormat="1" ht="11.25">
      <c r="B650" s="192"/>
      <c r="C650" s="193"/>
      <c r="D650" s="194" t="s">
        <v>193</v>
      </c>
      <c r="E650" s="195" t="s">
        <v>43</v>
      </c>
      <c r="F650" s="196" t="s">
        <v>736</v>
      </c>
      <c r="G650" s="193"/>
      <c r="H650" s="195" t="s">
        <v>43</v>
      </c>
      <c r="I650" s="197"/>
      <c r="J650" s="193"/>
      <c r="K650" s="193"/>
      <c r="L650" s="198"/>
      <c r="M650" s="199"/>
      <c r="N650" s="200"/>
      <c r="O650" s="200"/>
      <c r="P650" s="200"/>
      <c r="Q650" s="200"/>
      <c r="R650" s="200"/>
      <c r="S650" s="200"/>
      <c r="T650" s="201"/>
      <c r="AT650" s="202" t="s">
        <v>193</v>
      </c>
      <c r="AU650" s="202" t="s">
        <v>90</v>
      </c>
      <c r="AV650" s="13" t="s">
        <v>88</v>
      </c>
      <c r="AW650" s="13" t="s">
        <v>41</v>
      </c>
      <c r="AX650" s="13" t="s">
        <v>80</v>
      </c>
      <c r="AY650" s="202" t="s">
        <v>182</v>
      </c>
    </row>
    <row r="651" spans="1:65" s="14" customFormat="1" ht="11.25">
      <c r="B651" s="203"/>
      <c r="C651" s="204"/>
      <c r="D651" s="194" t="s">
        <v>193</v>
      </c>
      <c r="E651" s="205" t="s">
        <v>43</v>
      </c>
      <c r="F651" s="206" t="s">
        <v>88</v>
      </c>
      <c r="G651" s="204"/>
      <c r="H651" s="207">
        <v>1</v>
      </c>
      <c r="I651" s="208"/>
      <c r="J651" s="204"/>
      <c r="K651" s="204"/>
      <c r="L651" s="209"/>
      <c r="M651" s="210"/>
      <c r="N651" s="211"/>
      <c r="O651" s="211"/>
      <c r="P651" s="211"/>
      <c r="Q651" s="211"/>
      <c r="R651" s="211"/>
      <c r="S651" s="211"/>
      <c r="T651" s="212"/>
      <c r="AT651" s="213" t="s">
        <v>193</v>
      </c>
      <c r="AU651" s="213" t="s">
        <v>90</v>
      </c>
      <c r="AV651" s="14" t="s">
        <v>90</v>
      </c>
      <c r="AW651" s="14" t="s">
        <v>41</v>
      </c>
      <c r="AX651" s="14" t="s">
        <v>80</v>
      </c>
      <c r="AY651" s="213" t="s">
        <v>182</v>
      </c>
    </row>
    <row r="652" spans="1:65" s="13" customFormat="1" ht="11.25">
      <c r="B652" s="192"/>
      <c r="C652" s="193"/>
      <c r="D652" s="194" t="s">
        <v>193</v>
      </c>
      <c r="E652" s="195" t="s">
        <v>43</v>
      </c>
      <c r="F652" s="196" t="s">
        <v>1751</v>
      </c>
      <c r="G652" s="193"/>
      <c r="H652" s="195" t="s">
        <v>43</v>
      </c>
      <c r="I652" s="197"/>
      <c r="J652" s="193"/>
      <c r="K652" s="193"/>
      <c r="L652" s="198"/>
      <c r="M652" s="199"/>
      <c r="N652" s="200"/>
      <c r="O652" s="200"/>
      <c r="P652" s="200"/>
      <c r="Q652" s="200"/>
      <c r="R652" s="200"/>
      <c r="S652" s="200"/>
      <c r="T652" s="201"/>
      <c r="AT652" s="202" t="s">
        <v>193</v>
      </c>
      <c r="AU652" s="202" t="s">
        <v>90</v>
      </c>
      <c r="AV652" s="13" t="s">
        <v>88</v>
      </c>
      <c r="AW652" s="13" t="s">
        <v>41</v>
      </c>
      <c r="AX652" s="13" t="s">
        <v>80</v>
      </c>
      <c r="AY652" s="202" t="s">
        <v>182</v>
      </c>
    </row>
    <row r="653" spans="1:65" s="14" customFormat="1" ht="11.25">
      <c r="B653" s="203"/>
      <c r="C653" s="204"/>
      <c r="D653" s="194" t="s">
        <v>193</v>
      </c>
      <c r="E653" s="205" t="s">
        <v>43</v>
      </c>
      <c r="F653" s="206" t="s">
        <v>205</v>
      </c>
      <c r="G653" s="204"/>
      <c r="H653" s="207">
        <v>4</v>
      </c>
      <c r="I653" s="208"/>
      <c r="J653" s="204"/>
      <c r="K653" s="204"/>
      <c r="L653" s="209"/>
      <c r="M653" s="210"/>
      <c r="N653" s="211"/>
      <c r="O653" s="211"/>
      <c r="P653" s="211"/>
      <c r="Q653" s="211"/>
      <c r="R653" s="211"/>
      <c r="S653" s="211"/>
      <c r="T653" s="212"/>
      <c r="AT653" s="213" t="s">
        <v>193</v>
      </c>
      <c r="AU653" s="213" t="s">
        <v>90</v>
      </c>
      <c r="AV653" s="14" t="s">
        <v>90</v>
      </c>
      <c r="AW653" s="14" t="s">
        <v>41</v>
      </c>
      <c r="AX653" s="14" t="s">
        <v>80</v>
      </c>
      <c r="AY653" s="213" t="s">
        <v>182</v>
      </c>
    </row>
    <row r="654" spans="1:65" s="15" customFormat="1" ht="11.25">
      <c r="B654" s="227"/>
      <c r="C654" s="228"/>
      <c r="D654" s="194" t="s">
        <v>193</v>
      </c>
      <c r="E654" s="229" t="s">
        <v>43</v>
      </c>
      <c r="F654" s="230" t="s">
        <v>436</v>
      </c>
      <c r="G654" s="228"/>
      <c r="H654" s="231">
        <v>5</v>
      </c>
      <c r="I654" s="232"/>
      <c r="J654" s="228"/>
      <c r="K654" s="228"/>
      <c r="L654" s="233"/>
      <c r="M654" s="234"/>
      <c r="N654" s="235"/>
      <c r="O654" s="235"/>
      <c r="P654" s="235"/>
      <c r="Q654" s="235"/>
      <c r="R654" s="235"/>
      <c r="S654" s="235"/>
      <c r="T654" s="236"/>
      <c r="AT654" s="237" t="s">
        <v>193</v>
      </c>
      <c r="AU654" s="237" t="s">
        <v>90</v>
      </c>
      <c r="AV654" s="15" t="s">
        <v>205</v>
      </c>
      <c r="AW654" s="15" t="s">
        <v>41</v>
      </c>
      <c r="AX654" s="15" t="s">
        <v>88</v>
      </c>
      <c r="AY654" s="237" t="s">
        <v>182</v>
      </c>
    </row>
    <row r="655" spans="1:65" s="2" customFormat="1" ht="14.45" customHeight="1">
      <c r="A655" s="35"/>
      <c r="B655" s="36"/>
      <c r="C655" s="179" t="s">
        <v>776</v>
      </c>
      <c r="D655" s="179" t="s">
        <v>187</v>
      </c>
      <c r="E655" s="180" t="s">
        <v>738</v>
      </c>
      <c r="F655" s="181" t="s">
        <v>739</v>
      </c>
      <c r="G655" s="182" t="s">
        <v>740</v>
      </c>
      <c r="H655" s="183">
        <v>0.28000000000000003</v>
      </c>
      <c r="I655" s="184"/>
      <c r="J655" s="185">
        <f>ROUND(I655*H655,2)</f>
        <v>0</v>
      </c>
      <c r="K655" s="181" t="s">
        <v>191</v>
      </c>
      <c r="L655" s="40"/>
      <c r="M655" s="186" t="s">
        <v>43</v>
      </c>
      <c r="N655" s="187" t="s">
        <v>51</v>
      </c>
      <c r="O655" s="65"/>
      <c r="P655" s="188">
        <f>O655*H655</f>
        <v>0</v>
      </c>
      <c r="Q655" s="188">
        <v>0</v>
      </c>
      <c r="R655" s="188">
        <f>Q655*H655</f>
        <v>0</v>
      </c>
      <c r="S655" s="188">
        <v>0</v>
      </c>
      <c r="T655" s="189">
        <f>S655*H655</f>
        <v>0</v>
      </c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R655" s="190" t="s">
        <v>88</v>
      </c>
      <c r="AT655" s="190" t="s">
        <v>187</v>
      </c>
      <c r="AU655" s="190" t="s">
        <v>90</v>
      </c>
      <c r="AY655" s="17" t="s">
        <v>182</v>
      </c>
      <c r="BE655" s="191">
        <f>IF(N655="základní",J655,0)</f>
        <v>0</v>
      </c>
      <c r="BF655" s="191">
        <f>IF(N655="snížená",J655,0)</f>
        <v>0</v>
      </c>
      <c r="BG655" s="191">
        <f>IF(N655="zákl. přenesená",J655,0)</f>
        <v>0</v>
      </c>
      <c r="BH655" s="191">
        <f>IF(N655="sníž. přenesená",J655,0)</f>
        <v>0</v>
      </c>
      <c r="BI655" s="191">
        <f>IF(N655="nulová",J655,0)</f>
        <v>0</v>
      </c>
      <c r="BJ655" s="17" t="s">
        <v>88</v>
      </c>
      <c r="BK655" s="191">
        <f>ROUND(I655*H655,2)</f>
        <v>0</v>
      </c>
      <c r="BL655" s="17" t="s">
        <v>88</v>
      </c>
      <c r="BM655" s="190" t="s">
        <v>1752</v>
      </c>
    </row>
    <row r="656" spans="1:65" s="13" customFormat="1" ht="11.25">
      <c r="B656" s="192"/>
      <c r="C656" s="193"/>
      <c r="D656" s="194" t="s">
        <v>193</v>
      </c>
      <c r="E656" s="195" t="s">
        <v>43</v>
      </c>
      <c r="F656" s="196" t="s">
        <v>554</v>
      </c>
      <c r="G656" s="193"/>
      <c r="H656" s="195" t="s">
        <v>43</v>
      </c>
      <c r="I656" s="197"/>
      <c r="J656" s="193"/>
      <c r="K656" s="193"/>
      <c r="L656" s="198"/>
      <c r="M656" s="199"/>
      <c r="N656" s="200"/>
      <c r="O656" s="200"/>
      <c r="P656" s="200"/>
      <c r="Q656" s="200"/>
      <c r="R656" s="200"/>
      <c r="S656" s="200"/>
      <c r="T656" s="201"/>
      <c r="AT656" s="202" t="s">
        <v>193</v>
      </c>
      <c r="AU656" s="202" t="s">
        <v>90</v>
      </c>
      <c r="AV656" s="13" t="s">
        <v>88</v>
      </c>
      <c r="AW656" s="13" t="s">
        <v>41</v>
      </c>
      <c r="AX656" s="13" t="s">
        <v>80</v>
      </c>
      <c r="AY656" s="202" t="s">
        <v>182</v>
      </c>
    </row>
    <row r="657" spans="1:65" s="13" customFormat="1" ht="22.5">
      <c r="B657" s="192"/>
      <c r="C657" s="193"/>
      <c r="D657" s="194" t="s">
        <v>193</v>
      </c>
      <c r="E657" s="195" t="s">
        <v>43</v>
      </c>
      <c r="F657" s="196" t="s">
        <v>727</v>
      </c>
      <c r="G657" s="193"/>
      <c r="H657" s="195" t="s">
        <v>43</v>
      </c>
      <c r="I657" s="197"/>
      <c r="J657" s="193"/>
      <c r="K657" s="193"/>
      <c r="L657" s="198"/>
      <c r="M657" s="199"/>
      <c r="N657" s="200"/>
      <c r="O657" s="200"/>
      <c r="P657" s="200"/>
      <c r="Q657" s="200"/>
      <c r="R657" s="200"/>
      <c r="S657" s="200"/>
      <c r="T657" s="201"/>
      <c r="AT657" s="202" t="s">
        <v>193</v>
      </c>
      <c r="AU657" s="202" t="s">
        <v>90</v>
      </c>
      <c r="AV657" s="13" t="s">
        <v>88</v>
      </c>
      <c r="AW657" s="13" t="s">
        <v>41</v>
      </c>
      <c r="AX657" s="13" t="s">
        <v>80</v>
      </c>
      <c r="AY657" s="202" t="s">
        <v>182</v>
      </c>
    </row>
    <row r="658" spans="1:65" s="14" customFormat="1" ht="11.25">
      <c r="B658" s="203"/>
      <c r="C658" s="204"/>
      <c r="D658" s="194" t="s">
        <v>193</v>
      </c>
      <c r="E658" s="205" t="s">
        <v>43</v>
      </c>
      <c r="F658" s="206" t="s">
        <v>2939</v>
      </c>
      <c r="G658" s="204"/>
      <c r="H658" s="207">
        <v>1.4999999999999999E-2</v>
      </c>
      <c r="I658" s="208"/>
      <c r="J658" s="204"/>
      <c r="K658" s="204"/>
      <c r="L658" s="209"/>
      <c r="M658" s="210"/>
      <c r="N658" s="211"/>
      <c r="O658" s="211"/>
      <c r="P658" s="211"/>
      <c r="Q658" s="211"/>
      <c r="R658" s="211"/>
      <c r="S658" s="211"/>
      <c r="T658" s="212"/>
      <c r="AT658" s="213" t="s">
        <v>193</v>
      </c>
      <c r="AU658" s="213" t="s">
        <v>90</v>
      </c>
      <c r="AV658" s="14" t="s">
        <v>90</v>
      </c>
      <c r="AW658" s="14" t="s">
        <v>41</v>
      </c>
      <c r="AX658" s="14" t="s">
        <v>80</v>
      </c>
      <c r="AY658" s="213" t="s">
        <v>182</v>
      </c>
    </row>
    <row r="659" spans="1:65" s="13" customFormat="1" ht="11.25">
      <c r="B659" s="192"/>
      <c r="C659" s="193"/>
      <c r="D659" s="194" t="s">
        <v>193</v>
      </c>
      <c r="E659" s="195" t="s">
        <v>43</v>
      </c>
      <c r="F659" s="196" t="s">
        <v>1743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4" customFormat="1" ht="11.25">
      <c r="B660" s="203"/>
      <c r="C660" s="204"/>
      <c r="D660" s="194" t="s">
        <v>193</v>
      </c>
      <c r="E660" s="205" t="s">
        <v>43</v>
      </c>
      <c r="F660" s="206" t="s">
        <v>2940</v>
      </c>
      <c r="G660" s="204"/>
      <c r="H660" s="207">
        <v>0.26500000000000001</v>
      </c>
      <c r="I660" s="208"/>
      <c r="J660" s="204"/>
      <c r="K660" s="204"/>
      <c r="L660" s="209"/>
      <c r="M660" s="210"/>
      <c r="N660" s="211"/>
      <c r="O660" s="211"/>
      <c r="P660" s="211"/>
      <c r="Q660" s="211"/>
      <c r="R660" s="211"/>
      <c r="S660" s="211"/>
      <c r="T660" s="212"/>
      <c r="AT660" s="213" t="s">
        <v>193</v>
      </c>
      <c r="AU660" s="213" t="s">
        <v>90</v>
      </c>
      <c r="AV660" s="14" t="s">
        <v>90</v>
      </c>
      <c r="AW660" s="14" t="s">
        <v>41</v>
      </c>
      <c r="AX660" s="14" t="s">
        <v>80</v>
      </c>
      <c r="AY660" s="213" t="s">
        <v>182</v>
      </c>
    </row>
    <row r="661" spans="1:65" s="15" customFormat="1" ht="11.25">
      <c r="B661" s="227"/>
      <c r="C661" s="228"/>
      <c r="D661" s="194" t="s">
        <v>193</v>
      </c>
      <c r="E661" s="229" t="s">
        <v>43</v>
      </c>
      <c r="F661" s="230" t="s">
        <v>436</v>
      </c>
      <c r="G661" s="228"/>
      <c r="H661" s="231">
        <v>0.28000000000000003</v>
      </c>
      <c r="I661" s="232"/>
      <c r="J661" s="228"/>
      <c r="K661" s="228"/>
      <c r="L661" s="233"/>
      <c r="M661" s="234"/>
      <c r="N661" s="235"/>
      <c r="O661" s="235"/>
      <c r="P661" s="235"/>
      <c r="Q661" s="235"/>
      <c r="R661" s="235"/>
      <c r="S661" s="235"/>
      <c r="T661" s="236"/>
      <c r="AT661" s="237" t="s">
        <v>193</v>
      </c>
      <c r="AU661" s="237" t="s">
        <v>90</v>
      </c>
      <c r="AV661" s="15" t="s">
        <v>205</v>
      </c>
      <c r="AW661" s="15" t="s">
        <v>41</v>
      </c>
      <c r="AX661" s="15" t="s">
        <v>88</v>
      </c>
      <c r="AY661" s="237" t="s">
        <v>182</v>
      </c>
    </row>
    <row r="662" spans="1:65" s="2" customFormat="1" ht="24.2" customHeight="1">
      <c r="A662" s="35"/>
      <c r="B662" s="36"/>
      <c r="C662" s="179" t="s">
        <v>781</v>
      </c>
      <c r="D662" s="179" t="s">
        <v>187</v>
      </c>
      <c r="E662" s="180" t="s">
        <v>744</v>
      </c>
      <c r="F662" s="181" t="s">
        <v>745</v>
      </c>
      <c r="G662" s="182" t="s">
        <v>190</v>
      </c>
      <c r="H662" s="183">
        <v>10</v>
      </c>
      <c r="I662" s="184"/>
      <c r="J662" s="185">
        <f>ROUND(I662*H662,2)</f>
        <v>0</v>
      </c>
      <c r="K662" s="181" t="s">
        <v>191</v>
      </c>
      <c r="L662" s="40"/>
      <c r="M662" s="186" t="s">
        <v>43</v>
      </c>
      <c r="N662" s="187" t="s">
        <v>51</v>
      </c>
      <c r="O662" s="65"/>
      <c r="P662" s="188">
        <f>O662*H662</f>
        <v>0</v>
      </c>
      <c r="Q662" s="188">
        <v>0</v>
      </c>
      <c r="R662" s="188">
        <f>Q662*H662</f>
        <v>0</v>
      </c>
      <c r="S662" s="188">
        <v>0</v>
      </c>
      <c r="T662" s="189">
        <f>S662*H662</f>
        <v>0</v>
      </c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R662" s="190" t="s">
        <v>88</v>
      </c>
      <c r="AT662" s="190" t="s">
        <v>187</v>
      </c>
      <c r="AU662" s="190" t="s">
        <v>90</v>
      </c>
      <c r="AY662" s="17" t="s">
        <v>182</v>
      </c>
      <c r="BE662" s="191">
        <f>IF(N662="základní",J662,0)</f>
        <v>0</v>
      </c>
      <c r="BF662" s="191">
        <f>IF(N662="snížená",J662,0)</f>
        <v>0</v>
      </c>
      <c r="BG662" s="191">
        <f>IF(N662="zákl. přenesená",J662,0)</f>
        <v>0</v>
      </c>
      <c r="BH662" s="191">
        <f>IF(N662="sníž. přenesená",J662,0)</f>
        <v>0</v>
      </c>
      <c r="BI662" s="191">
        <f>IF(N662="nulová",J662,0)</f>
        <v>0</v>
      </c>
      <c r="BJ662" s="17" t="s">
        <v>88</v>
      </c>
      <c r="BK662" s="191">
        <f>ROUND(I662*H662,2)</f>
        <v>0</v>
      </c>
      <c r="BL662" s="17" t="s">
        <v>88</v>
      </c>
      <c r="BM662" s="190" t="s">
        <v>1755</v>
      </c>
    </row>
    <row r="663" spans="1:65" s="13" customFormat="1" ht="11.25">
      <c r="B663" s="192"/>
      <c r="C663" s="193"/>
      <c r="D663" s="194" t="s">
        <v>193</v>
      </c>
      <c r="E663" s="195" t="s">
        <v>43</v>
      </c>
      <c r="F663" s="196" t="s">
        <v>554</v>
      </c>
      <c r="G663" s="193"/>
      <c r="H663" s="195" t="s">
        <v>43</v>
      </c>
      <c r="I663" s="197"/>
      <c r="J663" s="193"/>
      <c r="K663" s="193"/>
      <c r="L663" s="198"/>
      <c r="M663" s="199"/>
      <c r="N663" s="200"/>
      <c r="O663" s="200"/>
      <c r="P663" s="200"/>
      <c r="Q663" s="200"/>
      <c r="R663" s="200"/>
      <c r="S663" s="200"/>
      <c r="T663" s="201"/>
      <c r="AT663" s="202" t="s">
        <v>193</v>
      </c>
      <c r="AU663" s="202" t="s">
        <v>90</v>
      </c>
      <c r="AV663" s="13" t="s">
        <v>88</v>
      </c>
      <c r="AW663" s="13" t="s">
        <v>41</v>
      </c>
      <c r="AX663" s="13" t="s">
        <v>80</v>
      </c>
      <c r="AY663" s="202" t="s">
        <v>182</v>
      </c>
    </row>
    <row r="664" spans="1:65" s="13" customFormat="1" ht="11.25">
      <c r="B664" s="192"/>
      <c r="C664" s="193"/>
      <c r="D664" s="194" t="s">
        <v>193</v>
      </c>
      <c r="E664" s="195" t="s">
        <v>43</v>
      </c>
      <c r="F664" s="196" t="s">
        <v>736</v>
      </c>
      <c r="G664" s="193"/>
      <c r="H664" s="195" t="s">
        <v>43</v>
      </c>
      <c r="I664" s="197"/>
      <c r="J664" s="193"/>
      <c r="K664" s="193"/>
      <c r="L664" s="198"/>
      <c r="M664" s="199"/>
      <c r="N664" s="200"/>
      <c r="O664" s="200"/>
      <c r="P664" s="200"/>
      <c r="Q664" s="200"/>
      <c r="R664" s="200"/>
      <c r="S664" s="200"/>
      <c r="T664" s="201"/>
      <c r="AT664" s="202" t="s">
        <v>193</v>
      </c>
      <c r="AU664" s="202" t="s">
        <v>90</v>
      </c>
      <c r="AV664" s="13" t="s">
        <v>88</v>
      </c>
      <c r="AW664" s="13" t="s">
        <v>41</v>
      </c>
      <c r="AX664" s="13" t="s">
        <v>80</v>
      </c>
      <c r="AY664" s="202" t="s">
        <v>182</v>
      </c>
    </row>
    <row r="665" spans="1:65" s="14" customFormat="1" ht="11.25">
      <c r="B665" s="203"/>
      <c r="C665" s="204"/>
      <c r="D665" s="194" t="s">
        <v>193</v>
      </c>
      <c r="E665" s="205" t="s">
        <v>43</v>
      </c>
      <c r="F665" s="206" t="s">
        <v>478</v>
      </c>
      <c r="G665" s="204"/>
      <c r="H665" s="207">
        <v>2</v>
      </c>
      <c r="I665" s="208"/>
      <c r="J665" s="204"/>
      <c r="K665" s="204"/>
      <c r="L665" s="209"/>
      <c r="M665" s="210"/>
      <c r="N665" s="211"/>
      <c r="O665" s="211"/>
      <c r="P665" s="211"/>
      <c r="Q665" s="211"/>
      <c r="R665" s="211"/>
      <c r="S665" s="211"/>
      <c r="T665" s="212"/>
      <c r="AT665" s="213" t="s">
        <v>193</v>
      </c>
      <c r="AU665" s="213" t="s">
        <v>90</v>
      </c>
      <c r="AV665" s="14" t="s">
        <v>90</v>
      </c>
      <c r="AW665" s="14" t="s">
        <v>41</v>
      </c>
      <c r="AX665" s="14" t="s">
        <v>80</v>
      </c>
      <c r="AY665" s="213" t="s">
        <v>182</v>
      </c>
    </row>
    <row r="666" spans="1:65" s="13" customFormat="1" ht="11.25">
      <c r="B666" s="192"/>
      <c r="C666" s="193"/>
      <c r="D666" s="194" t="s">
        <v>193</v>
      </c>
      <c r="E666" s="195" t="s">
        <v>43</v>
      </c>
      <c r="F666" s="196" t="s">
        <v>1751</v>
      </c>
      <c r="G666" s="193"/>
      <c r="H666" s="195" t="s">
        <v>43</v>
      </c>
      <c r="I666" s="197"/>
      <c r="J666" s="193"/>
      <c r="K666" s="193"/>
      <c r="L666" s="198"/>
      <c r="M666" s="199"/>
      <c r="N666" s="200"/>
      <c r="O666" s="200"/>
      <c r="P666" s="200"/>
      <c r="Q666" s="200"/>
      <c r="R666" s="200"/>
      <c r="S666" s="200"/>
      <c r="T666" s="201"/>
      <c r="AT666" s="202" t="s">
        <v>193</v>
      </c>
      <c r="AU666" s="202" t="s">
        <v>90</v>
      </c>
      <c r="AV666" s="13" t="s">
        <v>88</v>
      </c>
      <c r="AW666" s="13" t="s">
        <v>41</v>
      </c>
      <c r="AX666" s="13" t="s">
        <v>80</v>
      </c>
      <c r="AY666" s="202" t="s">
        <v>182</v>
      </c>
    </row>
    <row r="667" spans="1:65" s="14" customFormat="1" ht="11.25">
      <c r="B667" s="203"/>
      <c r="C667" s="204"/>
      <c r="D667" s="194" t="s">
        <v>193</v>
      </c>
      <c r="E667" s="205" t="s">
        <v>43</v>
      </c>
      <c r="F667" s="206" t="s">
        <v>905</v>
      </c>
      <c r="G667" s="204"/>
      <c r="H667" s="207">
        <v>8</v>
      </c>
      <c r="I667" s="208"/>
      <c r="J667" s="204"/>
      <c r="K667" s="204"/>
      <c r="L667" s="209"/>
      <c r="M667" s="210"/>
      <c r="N667" s="211"/>
      <c r="O667" s="211"/>
      <c r="P667" s="211"/>
      <c r="Q667" s="211"/>
      <c r="R667" s="211"/>
      <c r="S667" s="211"/>
      <c r="T667" s="212"/>
      <c r="AT667" s="213" t="s">
        <v>193</v>
      </c>
      <c r="AU667" s="213" t="s">
        <v>90</v>
      </c>
      <c r="AV667" s="14" t="s">
        <v>90</v>
      </c>
      <c r="AW667" s="14" t="s">
        <v>41</v>
      </c>
      <c r="AX667" s="14" t="s">
        <v>80</v>
      </c>
      <c r="AY667" s="213" t="s">
        <v>182</v>
      </c>
    </row>
    <row r="668" spans="1:65" s="15" customFormat="1" ht="11.25">
      <c r="B668" s="227"/>
      <c r="C668" s="228"/>
      <c r="D668" s="194" t="s">
        <v>193</v>
      </c>
      <c r="E668" s="229" t="s">
        <v>43</v>
      </c>
      <c r="F668" s="230" t="s">
        <v>436</v>
      </c>
      <c r="G668" s="228"/>
      <c r="H668" s="231">
        <v>10</v>
      </c>
      <c r="I668" s="232"/>
      <c r="J668" s="228"/>
      <c r="K668" s="228"/>
      <c r="L668" s="233"/>
      <c r="M668" s="234"/>
      <c r="N668" s="235"/>
      <c r="O668" s="235"/>
      <c r="P668" s="235"/>
      <c r="Q668" s="235"/>
      <c r="R668" s="235"/>
      <c r="S668" s="235"/>
      <c r="T668" s="236"/>
      <c r="AT668" s="237" t="s">
        <v>193</v>
      </c>
      <c r="AU668" s="237" t="s">
        <v>90</v>
      </c>
      <c r="AV668" s="15" t="s">
        <v>205</v>
      </c>
      <c r="AW668" s="15" t="s">
        <v>41</v>
      </c>
      <c r="AX668" s="15" t="s">
        <v>88</v>
      </c>
      <c r="AY668" s="237" t="s">
        <v>182</v>
      </c>
    </row>
    <row r="669" spans="1:65" s="2" customFormat="1" ht="14.45" customHeight="1">
      <c r="A669" s="35"/>
      <c r="B669" s="36"/>
      <c r="C669" s="214" t="s">
        <v>785</v>
      </c>
      <c r="D669" s="214" t="s">
        <v>179</v>
      </c>
      <c r="E669" s="215" t="s">
        <v>1757</v>
      </c>
      <c r="F669" s="216" t="s">
        <v>1758</v>
      </c>
      <c r="G669" s="217" t="s">
        <v>190</v>
      </c>
      <c r="H669" s="218">
        <v>4</v>
      </c>
      <c r="I669" s="219"/>
      <c r="J669" s="220">
        <f>ROUND(I669*H669,2)</f>
        <v>0</v>
      </c>
      <c r="K669" s="216" t="s">
        <v>198</v>
      </c>
      <c r="L669" s="221"/>
      <c r="M669" s="222" t="s">
        <v>43</v>
      </c>
      <c r="N669" s="223" t="s">
        <v>51</v>
      </c>
      <c r="O669" s="65"/>
      <c r="P669" s="188">
        <f>O669*H669</f>
        <v>0</v>
      </c>
      <c r="Q669" s="188">
        <v>0</v>
      </c>
      <c r="R669" s="188">
        <f>Q669*H669</f>
        <v>0</v>
      </c>
      <c r="S669" s="188">
        <v>0</v>
      </c>
      <c r="T669" s="189">
        <f>S669*H669</f>
        <v>0</v>
      </c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R669" s="190" t="s">
        <v>90</v>
      </c>
      <c r="AT669" s="190" t="s">
        <v>179</v>
      </c>
      <c r="AU669" s="190" t="s">
        <v>90</v>
      </c>
      <c r="AY669" s="17" t="s">
        <v>182</v>
      </c>
      <c r="BE669" s="191">
        <f>IF(N669="základní",J669,0)</f>
        <v>0</v>
      </c>
      <c r="BF669" s="191">
        <f>IF(N669="snížená",J669,0)</f>
        <v>0</v>
      </c>
      <c r="BG669" s="191">
        <f>IF(N669="zákl. přenesená",J669,0)</f>
        <v>0</v>
      </c>
      <c r="BH669" s="191">
        <f>IF(N669="sníž. přenesená",J669,0)</f>
        <v>0</v>
      </c>
      <c r="BI669" s="191">
        <f>IF(N669="nulová",J669,0)</f>
        <v>0</v>
      </c>
      <c r="BJ669" s="17" t="s">
        <v>88</v>
      </c>
      <c r="BK669" s="191">
        <f>ROUND(I669*H669,2)</f>
        <v>0</v>
      </c>
      <c r="BL669" s="17" t="s">
        <v>88</v>
      </c>
      <c r="BM669" s="190" t="s">
        <v>1759</v>
      </c>
    </row>
    <row r="670" spans="1:65" s="13" customFormat="1" ht="11.25">
      <c r="B670" s="192"/>
      <c r="C670" s="193"/>
      <c r="D670" s="194" t="s">
        <v>193</v>
      </c>
      <c r="E670" s="195" t="s">
        <v>43</v>
      </c>
      <c r="F670" s="196" t="s">
        <v>554</v>
      </c>
      <c r="G670" s="193"/>
      <c r="H670" s="195" t="s">
        <v>43</v>
      </c>
      <c r="I670" s="197"/>
      <c r="J670" s="193"/>
      <c r="K670" s="193"/>
      <c r="L670" s="198"/>
      <c r="M670" s="199"/>
      <c r="N670" s="200"/>
      <c r="O670" s="200"/>
      <c r="P670" s="200"/>
      <c r="Q670" s="200"/>
      <c r="R670" s="200"/>
      <c r="S670" s="200"/>
      <c r="T670" s="201"/>
      <c r="AT670" s="202" t="s">
        <v>193</v>
      </c>
      <c r="AU670" s="202" t="s">
        <v>90</v>
      </c>
      <c r="AV670" s="13" t="s">
        <v>88</v>
      </c>
      <c r="AW670" s="13" t="s">
        <v>41</v>
      </c>
      <c r="AX670" s="13" t="s">
        <v>80</v>
      </c>
      <c r="AY670" s="202" t="s">
        <v>182</v>
      </c>
    </row>
    <row r="671" spans="1:65" s="13" customFormat="1" ht="11.25">
      <c r="B671" s="192"/>
      <c r="C671" s="193"/>
      <c r="D671" s="194" t="s">
        <v>193</v>
      </c>
      <c r="E671" s="195" t="s">
        <v>43</v>
      </c>
      <c r="F671" s="196" t="s">
        <v>1751</v>
      </c>
      <c r="G671" s="193"/>
      <c r="H671" s="195" t="s">
        <v>43</v>
      </c>
      <c r="I671" s="197"/>
      <c r="J671" s="193"/>
      <c r="K671" s="193"/>
      <c r="L671" s="198"/>
      <c r="M671" s="199"/>
      <c r="N671" s="200"/>
      <c r="O671" s="200"/>
      <c r="P671" s="200"/>
      <c r="Q671" s="200"/>
      <c r="R671" s="200"/>
      <c r="S671" s="200"/>
      <c r="T671" s="201"/>
      <c r="AT671" s="202" t="s">
        <v>193</v>
      </c>
      <c r="AU671" s="202" t="s">
        <v>90</v>
      </c>
      <c r="AV671" s="13" t="s">
        <v>88</v>
      </c>
      <c r="AW671" s="13" t="s">
        <v>41</v>
      </c>
      <c r="AX671" s="13" t="s">
        <v>80</v>
      </c>
      <c r="AY671" s="202" t="s">
        <v>182</v>
      </c>
    </row>
    <row r="672" spans="1:65" s="14" customFormat="1" ht="11.25">
      <c r="B672" s="203"/>
      <c r="C672" s="204"/>
      <c r="D672" s="194" t="s">
        <v>193</v>
      </c>
      <c r="E672" s="205" t="s">
        <v>43</v>
      </c>
      <c r="F672" s="206" t="s">
        <v>205</v>
      </c>
      <c r="G672" s="204"/>
      <c r="H672" s="207">
        <v>4</v>
      </c>
      <c r="I672" s="208"/>
      <c r="J672" s="204"/>
      <c r="K672" s="204"/>
      <c r="L672" s="209"/>
      <c r="M672" s="210"/>
      <c r="N672" s="211"/>
      <c r="O672" s="211"/>
      <c r="P672" s="211"/>
      <c r="Q672" s="211"/>
      <c r="R672" s="211"/>
      <c r="S672" s="211"/>
      <c r="T672" s="212"/>
      <c r="AT672" s="213" t="s">
        <v>193</v>
      </c>
      <c r="AU672" s="213" t="s">
        <v>90</v>
      </c>
      <c r="AV672" s="14" t="s">
        <v>90</v>
      </c>
      <c r="AW672" s="14" t="s">
        <v>41</v>
      </c>
      <c r="AX672" s="14" t="s">
        <v>88</v>
      </c>
      <c r="AY672" s="213" t="s">
        <v>182</v>
      </c>
    </row>
    <row r="673" spans="1:65" s="2" customFormat="1" ht="14.45" customHeight="1">
      <c r="A673" s="35"/>
      <c r="B673" s="36"/>
      <c r="C673" s="214" t="s">
        <v>790</v>
      </c>
      <c r="D673" s="214" t="s">
        <v>179</v>
      </c>
      <c r="E673" s="215" t="s">
        <v>1760</v>
      </c>
      <c r="F673" s="216" t="s">
        <v>1761</v>
      </c>
      <c r="G673" s="217" t="s">
        <v>190</v>
      </c>
      <c r="H673" s="218">
        <v>4</v>
      </c>
      <c r="I673" s="219"/>
      <c r="J673" s="220">
        <f>ROUND(I673*H673,2)</f>
        <v>0</v>
      </c>
      <c r="K673" s="216" t="s">
        <v>198</v>
      </c>
      <c r="L673" s="221"/>
      <c r="M673" s="222" t="s">
        <v>43</v>
      </c>
      <c r="N673" s="223" t="s">
        <v>51</v>
      </c>
      <c r="O673" s="65"/>
      <c r="P673" s="188">
        <f>O673*H673</f>
        <v>0</v>
      </c>
      <c r="Q673" s="188">
        <v>0</v>
      </c>
      <c r="R673" s="188">
        <f>Q673*H673</f>
        <v>0</v>
      </c>
      <c r="S673" s="188">
        <v>0</v>
      </c>
      <c r="T673" s="189">
        <f>S673*H673</f>
        <v>0</v>
      </c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R673" s="190" t="s">
        <v>90</v>
      </c>
      <c r="AT673" s="190" t="s">
        <v>179</v>
      </c>
      <c r="AU673" s="190" t="s">
        <v>90</v>
      </c>
      <c r="AY673" s="17" t="s">
        <v>182</v>
      </c>
      <c r="BE673" s="191">
        <f>IF(N673="základní",J673,0)</f>
        <v>0</v>
      </c>
      <c r="BF673" s="191">
        <f>IF(N673="snížená",J673,0)</f>
        <v>0</v>
      </c>
      <c r="BG673" s="191">
        <f>IF(N673="zákl. přenesená",J673,0)</f>
        <v>0</v>
      </c>
      <c r="BH673" s="191">
        <f>IF(N673="sníž. přenesená",J673,0)</f>
        <v>0</v>
      </c>
      <c r="BI673" s="191">
        <f>IF(N673="nulová",J673,0)</f>
        <v>0</v>
      </c>
      <c r="BJ673" s="17" t="s">
        <v>88</v>
      </c>
      <c r="BK673" s="191">
        <f>ROUND(I673*H673,2)</f>
        <v>0</v>
      </c>
      <c r="BL673" s="17" t="s">
        <v>88</v>
      </c>
      <c r="BM673" s="190" t="s">
        <v>1762</v>
      </c>
    </row>
    <row r="674" spans="1:65" s="13" customFormat="1" ht="11.25">
      <c r="B674" s="192"/>
      <c r="C674" s="193"/>
      <c r="D674" s="194" t="s">
        <v>193</v>
      </c>
      <c r="E674" s="195" t="s">
        <v>43</v>
      </c>
      <c r="F674" s="196" t="s">
        <v>554</v>
      </c>
      <c r="G674" s="193"/>
      <c r="H674" s="195" t="s">
        <v>43</v>
      </c>
      <c r="I674" s="197"/>
      <c r="J674" s="193"/>
      <c r="K674" s="193"/>
      <c r="L674" s="198"/>
      <c r="M674" s="199"/>
      <c r="N674" s="200"/>
      <c r="O674" s="200"/>
      <c r="P674" s="200"/>
      <c r="Q674" s="200"/>
      <c r="R674" s="200"/>
      <c r="S674" s="200"/>
      <c r="T674" s="201"/>
      <c r="AT674" s="202" t="s">
        <v>193</v>
      </c>
      <c r="AU674" s="202" t="s">
        <v>90</v>
      </c>
      <c r="AV674" s="13" t="s">
        <v>88</v>
      </c>
      <c r="AW674" s="13" t="s">
        <v>41</v>
      </c>
      <c r="AX674" s="13" t="s">
        <v>80</v>
      </c>
      <c r="AY674" s="202" t="s">
        <v>182</v>
      </c>
    </row>
    <row r="675" spans="1:65" s="13" customFormat="1" ht="11.25">
      <c r="B675" s="192"/>
      <c r="C675" s="193"/>
      <c r="D675" s="194" t="s">
        <v>193</v>
      </c>
      <c r="E675" s="195" t="s">
        <v>43</v>
      </c>
      <c r="F675" s="196" t="s">
        <v>1751</v>
      </c>
      <c r="G675" s="193"/>
      <c r="H675" s="195" t="s">
        <v>43</v>
      </c>
      <c r="I675" s="197"/>
      <c r="J675" s="193"/>
      <c r="K675" s="193"/>
      <c r="L675" s="198"/>
      <c r="M675" s="199"/>
      <c r="N675" s="200"/>
      <c r="O675" s="200"/>
      <c r="P675" s="200"/>
      <c r="Q675" s="200"/>
      <c r="R675" s="200"/>
      <c r="S675" s="200"/>
      <c r="T675" s="201"/>
      <c r="AT675" s="202" t="s">
        <v>193</v>
      </c>
      <c r="AU675" s="202" t="s">
        <v>90</v>
      </c>
      <c r="AV675" s="13" t="s">
        <v>88</v>
      </c>
      <c r="AW675" s="13" t="s">
        <v>41</v>
      </c>
      <c r="AX675" s="13" t="s">
        <v>80</v>
      </c>
      <c r="AY675" s="202" t="s">
        <v>182</v>
      </c>
    </row>
    <row r="676" spans="1:65" s="14" customFormat="1" ht="11.25">
      <c r="B676" s="203"/>
      <c r="C676" s="204"/>
      <c r="D676" s="194" t="s">
        <v>193</v>
      </c>
      <c r="E676" s="205" t="s">
        <v>43</v>
      </c>
      <c r="F676" s="206" t="s">
        <v>205</v>
      </c>
      <c r="G676" s="204"/>
      <c r="H676" s="207">
        <v>4</v>
      </c>
      <c r="I676" s="208"/>
      <c r="J676" s="204"/>
      <c r="K676" s="204"/>
      <c r="L676" s="209"/>
      <c r="M676" s="210"/>
      <c r="N676" s="211"/>
      <c r="O676" s="211"/>
      <c r="P676" s="211"/>
      <c r="Q676" s="211"/>
      <c r="R676" s="211"/>
      <c r="S676" s="211"/>
      <c r="T676" s="212"/>
      <c r="AT676" s="213" t="s">
        <v>193</v>
      </c>
      <c r="AU676" s="213" t="s">
        <v>90</v>
      </c>
      <c r="AV676" s="14" t="s">
        <v>90</v>
      </c>
      <c r="AW676" s="14" t="s">
        <v>41</v>
      </c>
      <c r="AX676" s="14" t="s">
        <v>88</v>
      </c>
      <c r="AY676" s="213" t="s">
        <v>182</v>
      </c>
    </row>
    <row r="677" spans="1:65" s="2" customFormat="1" ht="14.45" customHeight="1">
      <c r="A677" s="35"/>
      <c r="B677" s="36"/>
      <c r="C677" s="214" t="s">
        <v>793</v>
      </c>
      <c r="D677" s="214" t="s">
        <v>179</v>
      </c>
      <c r="E677" s="215" t="s">
        <v>748</v>
      </c>
      <c r="F677" s="216" t="s">
        <v>749</v>
      </c>
      <c r="G677" s="217" t="s">
        <v>190</v>
      </c>
      <c r="H677" s="218">
        <v>1</v>
      </c>
      <c r="I677" s="219"/>
      <c r="J677" s="220">
        <f>ROUND(I677*H677,2)</f>
        <v>0</v>
      </c>
      <c r="K677" s="216" t="s">
        <v>198</v>
      </c>
      <c r="L677" s="221"/>
      <c r="M677" s="222" t="s">
        <v>43</v>
      </c>
      <c r="N677" s="223" t="s">
        <v>51</v>
      </c>
      <c r="O677" s="65"/>
      <c r="P677" s="188">
        <f>O677*H677</f>
        <v>0</v>
      </c>
      <c r="Q677" s="188">
        <v>0</v>
      </c>
      <c r="R677" s="188">
        <f>Q677*H677</f>
        <v>0</v>
      </c>
      <c r="S677" s="188">
        <v>0</v>
      </c>
      <c r="T677" s="189">
        <f>S677*H677</f>
        <v>0</v>
      </c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R677" s="190" t="s">
        <v>90</v>
      </c>
      <c r="AT677" s="190" t="s">
        <v>179</v>
      </c>
      <c r="AU677" s="190" t="s">
        <v>90</v>
      </c>
      <c r="AY677" s="17" t="s">
        <v>182</v>
      </c>
      <c r="BE677" s="191">
        <f>IF(N677="základní",J677,0)</f>
        <v>0</v>
      </c>
      <c r="BF677" s="191">
        <f>IF(N677="snížená",J677,0)</f>
        <v>0</v>
      </c>
      <c r="BG677" s="191">
        <f>IF(N677="zákl. přenesená",J677,0)</f>
        <v>0</v>
      </c>
      <c r="BH677" s="191">
        <f>IF(N677="sníž. přenesená",J677,0)</f>
        <v>0</v>
      </c>
      <c r="BI677" s="191">
        <f>IF(N677="nulová",J677,0)</f>
        <v>0</v>
      </c>
      <c r="BJ677" s="17" t="s">
        <v>88</v>
      </c>
      <c r="BK677" s="191">
        <f>ROUND(I677*H677,2)</f>
        <v>0</v>
      </c>
      <c r="BL677" s="17" t="s">
        <v>88</v>
      </c>
      <c r="BM677" s="190" t="s">
        <v>1763</v>
      </c>
    </row>
    <row r="678" spans="1:65" s="13" customFormat="1" ht="11.25">
      <c r="B678" s="192"/>
      <c r="C678" s="193"/>
      <c r="D678" s="194" t="s">
        <v>193</v>
      </c>
      <c r="E678" s="195" t="s">
        <v>43</v>
      </c>
      <c r="F678" s="196" t="s">
        <v>554</v>
      </c>
      <c r="G678" s="193"/>
      <c r="H678" s="195" t="s">
        <v>43</v>
      </c>
      <c r="I678" s="197"/>
      <c r="J678" s="193"/>
      <c r="K678" s="193"/>
      <c r="L678" s="198"/>
      <c r="M678" s="199"/>
      <c r="N678" s="200"/>
      <c r="O678" s="200"/>
      <c r="P678" s="200"/>
      <c r="Q678" s="200"/>
      <c r="R678" s="200"/>
      <c r="S678" s="200"/>
      <c r="T678" s="201"/>
      <c r="AT678" s="202" t="s">
        <v>193</v>
      </c>
      <c r="AU678" s="202" t="s">
        <v>90</v>
      </c>
      <c r="AV678" s="13" t="s">
        <v>88</v>
      </c>
      <c r="AW678" s="13" t="s">
        <v>41</v>
      </c>
      <c r="AX678" s="13" t="s">
        <v>80</v>
      </c>
      <c r="AY678" s="202" t="s">
        <v>182</v>
      </c>
    </row>
    <row r="679" spans="1:65" s="13" customFormat="1" ht="11.25">
      <c r="B679" s="192"/>
      <c r="C679" s="193"/>
      <c r="D679" s="194" t="s">
        <v>193</v>
      </c>
      <c r="E679" s="195" t="s">
        <v>43</v>
      </c>
      <c r="F679" s="196" t="s">
        <v>736</v>
      </c>
      <c r="G679" s="193"/>
      <c r="H679" s="195" t="s">
        <v>43</v>
      </c>
      <c r="I679" s="197"/>
      <c r="J679" s="193"/>
      <c r="K679" s="193"/>
      <c r="L679" s="198"/>
      <c r="M679" s="199"/>
      <c r="N679" s="200"/>
      <c r="O679" s="200"/>
      <c r="P679" s="200"/>
      <c r="Q679" s="200"/>
      <c r="R679" s="200"/>
      <c r="S679" s="200"/>
      <c r="T679" s="201"/>
      <c r="AT679" s="202" t="s">
        <v>193</v>
      </c>
      <c r="AU679" s="202" t="s">
        <v>90</v>
      </c>
      <c r="AV679" s="13" t="s">
        <v>88</v>
      </c>
      <c r="AW679" s="13" t="s">
        <v>41</v>
      </c>
      <c r="AX679" s="13" t="s">
        <v>80</v>
      </c>
      <c r="AY679" s="202" t="s">
        <v>182</v>
      </c>
    </row>
    <row r="680" spans="1:65" s="14" customFormat="1" ht="11.25">
      <c r="B680" s="203"/>
      <c r="C680" s="204"/>
      <c r="D680" s="194" t="s">
        <v>193</v>
      </c>
      <c r="E680" s="205" t="s">
        <v>43</v>
      </c>
      <c r="F680" s="206" t="s">
        <v>88</v>
      </c>
      <c r="G680" s="204"/>
      <c r="H680" s="207">
        <v>1</v>
      </c>
      <c r="I680" s="208"/>
      <c r="J680" s="204"/>
      <c r="K680" s="204"/>
      <c r="L680" s="209"/>
      <c r="M680" s="210"/>
      <c r="N680" s="211"/>
      <c r="O680" s="211"/>
      <c r="P680" s="211"/>
      <c r="Q680" s="211"/>
      <c r="R680" s="211"/>
      <c r="S680" s="211"/>
      <c r="T680" s="212"/>
      <c r="AT680" s="213" t="s">
        <v>193</v>
      </c>
      <c r="AU680" s="213" t="s">
        <v>90</v>
      </c>
      <c r="AV680" s="14" t="s">
        <v>90</v>
      </c>
      <c r="AW680" s="14" t="s">
        <v>41</v>
      </c>
      <c r="AX680" s="14" t="s">
        <v>88</v>
      </c>
      <c r="AY680" s="213" t="s">
        <v>182</v>
      </c>
    </row>
    <row r="681" spans="1:65" s="2" customFormat="1" ht="14.45" customHeight="1">
      <c r="A681" s="35"/>
      <c r="B681" s="36"/>
      <c r="C681" s="214" t="s">
        <v>797</v>
      </c>
      <c r="D681" s="214" t="s">
        <v>179</v>
      </c>
      <c r="E681" s="215" t="s">
        <v>752</v>
      </c>
      <c r="F681" s="216" t="s">
        <v>753</v>
      </c>
      <c r="G681" s="217" t="s">
        <v>190</v>
      </c>
      <c r="H681" s="218">
        <v>1</v>
      </c>
      <c r="I681" s="219"/>
      <c r="J681" s="220">
        <f>ROUND(I681*H681,2)</f>
        <v>0</v>
      </c>
      <c r="K681" s="216" t="s">
        <v>198</v>
      </c>
      <c r="L681" s="221"/>
      <c r="M681" s="222" t="s">
        <v>43</v>
      </c>
      <c r="N681" s="223" t="s">
        <v>51</v>
      </c>
      <c r="O681" s="65"/>
      <c r="P681" s="188">
        <f>O681*H681</f>
        <v>0</v>
      </c>
      <c r="Q681" s="188">
        <v>0</v>
      </c>
      <c r="R681" s="188">
        <f>Q681*H681</f>
        <v>0</v>
      </c>
      <c r="S681" s="188">
        <v>0</v>
      </c>
      <c r="T681" s="189">
        <f>S681*H681</f>
        <v>0</v>
      </c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R681" s="190" t="s">
        <v>90</v>
      </c>
      <c r="AT681" s="190" t="s">
        <v>179</v>
      </c>
      <c r="AU681" s="190" t="s">
        <v>90</v>
      </c>
      <c r="AY681" s="17" t="s">
        <v>182</v>
      </c>
      <c r="BE681" s="191">
        <f>IF(N681="základní",J681,0)</f>
        <v>0</v>
      </c>
      <c r="BF681" s="191">
        <f>IF(N681="snížená",J681,0)</f>
        <v>0</v>
      </c>
      <c r="BG681" s="191">
        <f>IF(N681="zákl. přenesená",J681,0)</f>
        <v>0</v>
      </c>
      <c r="BH681" s="191">
        <f>IF(N681="sníž. přenesená",J681,0)</f>
        <v>0</v>
      </c>
      <c r="BI681" s="191">
        <f>IF(N681="nulová",J681,0)</f>
        <v>0</v>
      </c>
      <c r="BJ681" s="17" t="s">
        <v>88</v>
      </c>
      <c r="BK681" s="191">
        <f>ROUND(I681*H681,2)</f>
        <v>0</v>
      </c>
      <c r="BL681" s="17" t="s">
        <v>88</v>
      </c>
      <c r="BM681" s="190" t="s">
        <v>1764</v>
      </c>
    </row>
    <row r="682" spans="1:65" s="13" customFormat="1" ht="11.25">
      <c r="B682" s="192"/>
      <c r="C682" s="193"/>
      <c r="D682" s="194" t="s">
        <v>193</v>
      </c>
      <c r="E682" s="195" t="s">
        <v>43</v>
      </c>
      <c r="F682" s="196" t="s">
        <v>554</v>
      </c>
      <c r="G682" s="193"/>
      <c r="H682" s="195" t="s">
        <v>43</v>
      </c>
      <c r="I682" s="197"/>
      <c r="J682" s="193"/>
      <c r="K682" s="193"/>
      <c r="L682" s="198"/>
      <c r="M682" s="199"/>
      <c r="N682" s="200"/>
      <c r="O682" s="200"/>
      <c r="P682" s="200"/>
      <c r="Q682" s="200"/>
      <c r="R682" s="200"/>
      <c r="S682" s="200"/>
      <c r="T682" s="201"/>
      <c r="AT682" s="202" t="s">
        <v>193</v>
      </c>
      <c r="AU682" s="202" t="s">
        <v>90</v>
      </c>
      <c r="AV682" s="13" t="s">
        <v>88</v>
      </c>
      <c r="AW682" s="13" t="s">
        <v>41</v>
      </c>
      <c r="AX682" s="13" t="s">
        <v>80</v>
      </c>
      <c r="AY682" s="202" t="s">
        <v>182</v>
      </c>
    </row>
    <row r="683" spans="1:65" s="13" customFormat="1" ht="11.25">
      <c r="B683" s="192"/>
      <c r="C683" s="193"/>
      <c r="D683" s="194" t="s">
        <v>193</v>
      </c>
      <c r="E683" s="195" t="s">
        <v>43</v>
      </c>
      <c r="F683" s="196" t="s">
        <v>736</v>
      </c>
      <c r="G683" s="193"/>
      <c r="H683" s="195" t="s">
        <v>43</v>
      </c>
      <c r="I683" s="197"/>
      <c r="J683" s="193"/>
      <c r="K683" s="193"/>
      <c r="L683" s="198"/>
      <c r="M683" s="199"/>
      <c r="N683" s="200"/>
      <c r="O683" s="200"/>
      <c r="P683" s="200"/>
      <c r="Q683" s="200"/>
      <c r="R683" s="200"/>
      <c r="S683" s="200"/>
      <c r="T683" s="201"/>
      <c r="AT683" s="202" t="s">
        <v>193</v>
      </c>
      <c r="AU683" s="202" t="s">
        <v>90</v>
      </c>
      <c r="AV683" s="13" t="s">
        <v>88</v>
      </c>
      <c r="AW683" s="13" t="s">
        <v>41</v>
      </c>
      <c r="AX683" s="13" t="s">
        <v>80</v>
      </c>
      <c r="AY683" s="202" t="s">
        <v>182</v>
      </c>
    </row>
    <row r="684" spans="1:65" s="14" customFormat="1" ht="11.25">
      <c r="B684" s="203"/>
      <c r="C684" s="204"/>
      <c r="D684" s="194" t="s">
        <v>193</v>
      </c>
      <c r="E684" s="205" t="s">
        <v>43</v>
      </c>
      <c r="F684" s="206" t="s">
        <v>88</v>
      </c>
      <c r="G684" s="204"/>
      <c r="H684" s="207">
        <v>1</v>
      </c>
      <c r="I684" s="208"/>
      <c r="J684" s="204"/>
      <c r="K684" s="204"/>
      <c r="L684" s="209"/>
      <c r="M684" s="210"/>
      <c r="N684" s="211"/>
      <c r="O684" s="211"/>
      <c r="P684" s="211"/>
      <c r="Q684" s="211"/>
      <c r="R684" s="211"/>
      <c r="S684" s="211"/>
      <c r="T684" s="212"/>
      <c r="AT684" s="213" t="s">
        <v>193</v>
      </c>
      <c r="AU684" s="213" t="s">
        <v>90</v>
      </c>
      <c r="AV684" s="14" t="s">
        <v>90</v>
      </c>
      <c r="AW684" s="14" t="s">
        <v>41</v>
      </c>
      <c r="AX684" s="14" t="s">
        <v>88</v>
      </c>
      <c r="AY684" s="213" t="s">
        <v>182</v>
      </c>
    </row>
    <row r="685" spans="1:65" s="2" customFormat="1" ht="14.45" customHeight="1">
      <c r="A685" s="35"/>
      <c r="B685" s="36"/>
      <c r="C685" s="179" t="s">
        <v>801</v>
      </c>
      <c r="D685" s="179" t="s">
        <v>187</v>
      </c>
      <c r="E685" s="180" t="s">
        <v>756</v>
      </c>
      <c r="F685" s="181" t="s">
        <v>757</v>
      </c>
      <c r="G685" s="182" t="s">
        <v>481</v>
      </c>
      <c r="H685" s="183">
        <v>15</v>
      </c>
      <c r="I685" s="184"/>
      <c r="J685" s="185">
        <f>ROUND(I685*H685,2)</f>
        <v>0</v>
      </c>
      <c r="K685" s="181" t="s">
        <v>198</v>
      </c>
      <c r="L685" s="40"/>
      <c r="M685" s="186" t="s">
        <v>43</v>
      </c>
      <c r="N685" s="187" t="s">
        <v>51</v>
      </c>
      <c r="O685" s="65"/>
      <c r="P685" s="188">
        <f>O685*H685</f>
        <v>0</v>
      </c>
      <c r="Q685" s="188">
        <v>0</v>
      </c>
      <c r="R685" s="188">
        <f>Q685*H685</f>
        <v>0</v>
      </c>
      <c r="S685" s="188">
        <v>0</v>
      </c>
      <c r="T685" s="189">
        <f>S685*H685</f>
        <v>0</v>
      </c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R685" s="190" t="s">
        <v>88</v>
      </c>
      <c r="AT685" s="190" t="s">
        <v>187</v>
      </c>
      <c r="AU685" s="190" t="s">
        <v>90</v>
      </c>
      <c r="AY685" s="17" t="s">
        <v>182</v>
      </c>
      <c r="BE685" s="191">
        <f>IF(N685="základní",J685,0)</f>
        <v>0</v>
      </c>
      <c r="BF685" s="191">
        <f>IF(N685="snížená",J685,0)</f>
        <v>0</v>
      </c>
      <c r="BG685" s="191">
        <f>IF(N685="zákl. přenesená",J685,0)</f>
        <v>0</v>
      </c>
      <c r="BH685" s="191">
        <f>IF(N685="sníž. přenesená",J685,0)</f>
        <v>0</v>
      </c>
      <c r="BI685" s="191">
        <f>IF(N685="nulová",J685,0)</f>
        <v>0</v>
      </c>
      <c r="BJ685" s="17" t="s">
        <v>88</v>
      </c>
      <c r="BK685" s="191">
        <f>ROUND(I685*H685,2)</f>
        <v>0</v>
      </c>
      <c r="BL685" s="17" t="s">
        <v>88</v>
      </c>
      <c r="BM685" s="190" t="s">
        <v>1765</v>
      </c>
    </row>
    <row r="686" spans="1:65" s="13" customFormat="1" ht="11.25">
      <c r="B686" s="192"/>
      <c r="C686" s="193"/>
      <c r="D686" s="194" t="s">
        <v>193</v>
      </c>
      <c r="E686" s="195" t="s">
        <v>43</v>
      </c>
      <c r="F686" s="196" t="s">
        <v>554</v>
      </c>
      <c r="G686" s="193"/>
      <c r="H686" s="195" t="s">
        <v>43</v>
      </c>
      <c r="I686" s="197"/>
      <c r="J686" s="193"/>
      <c r="K686" s="193"/>
      <c r="L686" s="198"/>
      <c r="M686" s="199"/>
      <c r="N686" s="200"/>
      <c r="O686" s="200"/>
      <c r="P686" s="200"/>
      <c r="Q686" s="200"/>
      <c r="R686" s="200"/>
      <c r="S686" s="200"/>
      <c r="T686" s="201"/>
      <c r="AT686" s="202" t="s">
        <v>193</v>
      </c>
      <c r="AU686" s="202" t="s">
        <v>90</v>
      </c>
      <c r="AV686" s="13" t="s">
        <v>88</v>
      </c>
      <c r="AW686" s="13" t="s">
        <v>41</v>
      </c>
      <c r="AX686" s="13" t="s">
        <v>80</v>
      </c>
      <c r="AY686" s="202" t="s">
        <v>182</v>
      </c>
    </row>
    <row r="687" spans="1:65" s="13" customFormat="1" ht="11.25">
      <c r="B687" s="192"/>
      <c r="C687" s="193"/>
      <c r="D687" s="194" t="s">
        <v>193</v>
      </c>
      <c r="E687" s="195" t="s">
        <v>43</v>
      </c>
      <c r="F687" s="196" t="s">
        <v>2565</v>
      </c>
      <c r="G687" s="193"/>
      <c r="H687" s="195" t="s">
        <v>43</v>
      </c>
      <c r="I687" s="197"/>
      <c r="J687" s="193"/>
      <c r="K687" s="193"/>
      <c r="L687" s="198"/>
      <c r="M687" s="199"/>
      <c r="N687" s="200"/>
      <c r="O687" s="200"/>
      <c r="P687" s="200"/>
      <c r="Q687" s="200"/>
      <c r="R687" s="200"/>
      <c r="S687" s="200"/>
      <c r="T687" s="201"/>
      <c r="AT687" s="202" t="s">
        <v>193</v>
      </c>
      <c r="AU687" s="202" t="s">
        <v>90</v>
      </c>
      <c r="AV687" s="13" t="s">
        <v>88</v>
      </c>
      <c r="AW687" s="13" t="s">
        <v>41</v>
      </c>
      <c r="AX687" s="13" t="s">
        <v>80</v>
      </c>
      <c r="AY687" s="202" t="s">
        <v>182</v>
      </c>
    </row>
    <row r="688" spans="1:65" s="14" customFormat="1" ht="11.25">
      <c r="B688" s="203"/>
      <c r="C688" s="204"/>
      <c r="D688" s="194" t="s">
        <v>193</v>
      </c>
      <c r="E688" s="205" t="s">
        <v>43</v>
      </c>
      <c r="F688" s="206" t="s">
        <v>8</v>
      </c>
      <c r="G688" s="204"/>
      <c r="H688" s="207">
        <v>15</v>
      </c>
      <c r="I688" s="208"/>
      <c r="J688" s="204"/>
      <c r="K688" s="204"/>
      <c r="L688" s="209"/>
      <c r="M688" s="210"/>
      <c r="N688" s="211"/>
      <c r="O688" s="211"/>
      <c r="P688" s="211"/>
      <c r="Q688" s="211"/>
      <c r="R688" s="211"/>
      <c r="S688" s="211"/>
      <c r="T688" s="212"/>
      <c r="AT688" s="213" t="s">
        <v>193</v>
      </c>
      <c r="AU688" s="213" t="s">
        <v>90</v>
      </c>
      <c r="AV688" s="14" t="s">
        <v>90</v>
      </c>
      <c r="AW688" s="14" t="s">
        <v>41</v>
      </c>
      <c r="AX688" s="14" t="s">
        <v>88</v>
      </c>
      <c r="AY688" s="213" t="s">
        <v>182</v>
      </c>
    </row>
    <row r="689" spans="1:65" s="2" customFormat="1" ht="14.45" customHeight="1">
      <c r="A689" s="35"/>
      <c r="B689" s="36"/>
      <c r="C689" s="214" t="s">
        <v>807</v>
      </c>
      <c r="D689" s="214" t="s">
        <v>179</v>
      </c>
      <c r="E689" s="215" t="s">
        <v>761</v>
      </c>
      <c r="F689" s="216" t="s">
        <v>762</v>
      </c>
      <c r="G689" s="217" t="s">
        <v>481</v>
      </c>
      <c r="H689" s="218">
        <v>15.75</v>
      </c>
      <c r="I689" s="219"/>
      <c r="J689" s="220">
        <f>ROUND(I689*H689,2)</f>
        <v>0</v>
      </c>
      <c r="K689" s="216" t="s">
        <v>198</v>
      </c>
      <c r="L689" s="221"/>
      <c r="M689" s="222" t="s">
        <v>43</v>
      </c>
      <c r="N689" s="223" t="s">
        <v>51</v>
      </c>
      <c r="O689" s="65"/>
      <c r="P689" s="188">
        <f>O689*H689</f>
        <v>0</v>
      </c>
      <c r="Q689" s="188">
        <v>0</v>
      </c>
      <c r="R689" s="188">
        <f>Q689*H689</f>
        <v>0</v>
      </c>
      <c r="S689" s="188">
        <v>0</v>
      </c>
      <c r="T689" s="189">
        <f>S689*H689</f>
        <v>0</v>
      </c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R689" s="190" t="s">
        <v>90</v>
      </c>
      <c r="AT689" s="190" t="s">
        <v>179</v>
      </c>
      <c r="AU689" s="190" t="s">
        <v>90</v>
      </c>
      <c r="AY689" s="17" t="s">
        <v>182</v>
      </c>
      <c r="BE689" s="191">
        <f>IF(N689="základní",J689,0)</f>
        <v>0</v>
      </c>
      <c r="BF689" s="191">
        <f>IF(N689="snížená",J689,0)</f>
        <v>0</v>
      </c>
      <c r="BG689" s="191">
        <f>IF(N689="zákl. přenesená",J689,0)</f>
        <v>0</v>
      </c>
      <c r="BH689" s="191">
        <f>IF(N689="sníž. přenesená",J689,0)</f>
        <v>0</v>
      </c>
      <c r="BI689" s="191">
        <f>IF(N689="nulová",J689,0)</f>
        <v>0</v>
      </c>
      <c r="BJ689" s="17" t="s">
        <v>88</v>
      </c>
      <c r="BK689" s="191">
        <f>ROUND(I689*H689,2)</f>
        <v>0</v>
      </c>
      <c r="BL689" s="17" t="s">
        <v>88</v>
      </c>
      <c r="BM689" s="190" t="s">
        <v>1766</v>
      </c>
    </row>
    <row r="690" spans="1:65" s="13" customFormat="1" ht="11.25">
      <c r="B690" s="192"/>
      <c r="C690" s="193"/>
      <c r="D690" s="194" t="s">
        <v>193</v>
      </c>
      <c r="E690" s="195" t="s">
        <v>43</v>
      </c>
      <c r="F690" s="196" t="s">
        <v>554</v>
      </c>
      <c r="G690" s="193"/>
      <c r="H690" s="195" t="s">
        <v>43</v>
      </c>
      <c r="I690" s="197"/>
      <c r="J690" s="193"/>
      <c r="K690" s="193"/>
      <c r="L690" s="198"/>
      <c r="M690" s="199"/>
      <c r="N690" s="200"/>
      <c r="O690" s="200"/>
      <c r="P690" s="200"/>
      <c r="Q690" s="200"/>
      <c r="R690" s="200"/>
      <c r="S690" s="200"/>
      <c r="T690" s="201"/>
      <c r="AT690" s="202" t="s">
        <v>193</v>
      </c>
      <c r="AU690" s="202" t="s">
        <v>90</v>
      </c>
      <c r="AV690" s="13" t="s">
        <v>88</v>
      </c>
      <c r="AW690" s="13" t="s">
        <v>41</v>
      </c>
      <c r="AX690" s="13" t="s">
        <v>80</v>
      </c>
      <c r="AY690" s="202" t="s">
        <v>182</v>
      </c>
    </row>
    <row r="691" spans="1:65" s="13" customFormat="1" ht="22.5">
      <c r="B691" s="192"/>
      <c r="C691" s="193"/>
      <c r="D691" s="194" t="s">
        <v>193</v>
      </c>
      <c r="E691" s="195" t="s">
        <v>43</v>
      </c>
      <c r="F691" s="196" t="s">
        <v>2566</v>
      </c>
      <c r="G691" s="193"/>
      <c r="H691" s="195" t="s">
        <v>43</v>
      </c>
      <c r="I691" s="197"/>
      <c r="J691" s="193"/>
      <c r="K691" s="193"/>
      <c r="L691" s="198"/>
      <c r="M691" s="199"/>
      <c r="N691" s="200"/>
      <c r="O691" s="200"/>
      <c r="P691" s="200"/>
      <c r="Q691" s="200"/>
      <c r="R691" s="200"/>
      <c r="S691" s="200"/>
      <c r="T691" s="201"/>
      <c r="AT691" s="202" t="s">
        <v>193</v>
      </c>
      <c r="AU691" s="202" t="s">
        <v>90</v>
      </c>
      <c r="AV691" s="13" t="s">
        <v>88</v>
      </c>
      <c r="AW691" s="13" t="s">
        <v>41</v>
      </c>
      <c r="AX691" s="13" t="s">
        <v>80</v>
      </c>
      <c r="AY691" s="202" t="s">
        <v>182</v>
      </c>
    </row>
    <row r="692" spans="1:65" s="14" customFormat="1" ht="11.25">
      <c r="B692" s="203"/>
      <c r="C692" s="204"/>
      <c r="D692" s="194" t="s">
        <v>193</v>
      </c>
      <c r="E692" s="205" t="s">
        <v>43</v>
      </c>
      <c r="F692" s="206" t="s">
        <v>2908</v>
      </c>
      <c r="G692" s="204"/>
      <c r="H692" s="207">
        <v>15.75</v>
      </c>
      <c r="I692" s="208"/>
      <c r="J692" s="204"/>
      <c r="K692" s="204"/>
      <c r="L692" s="209"/>
      <c r="M692" s="210"/>
      <c r="N692" s="211"/>
      <c r="O692" s="211"/>
      <c r="P692" s="211"/>
      <c r="Q692" s="211"/>
      <c r="R692" s="211"/>
      <c r="S692" s="211"/>
      <c r="T692" s="212"/>
      <c r="AT692" s="213" t="s">
        <v>193</v>
      </c>
      <c r="AU692" s="213" t="s">
        <v>90</v>
      </c>
      <c r="AV692" s="14" t="s">
        <v>90</v>
      </c>
      <c r="AW692" s="14" t="s">
        <v>41</v>
      </c>
      <c r="AX692" s="14" t="s">
        <v>88</v>
      </c>
      <c r="AY692" s="213" t="s">
        <v>182</v>
      </c>
    </row>
    <row r="693" spans="1:65" s="2" customFormat="1" ht="14.45" customHeight="1">
      <c r="A693" s="35"/>
      <c r="B693" s="36"/>
      <c r="C693" s="214" t="s">
        <v>811</v>
      </c>
      <c r="D693" s="214" t="s">
        <v>179</v>
      </c>
      <c r="E693" s="215" t="s">
        <v>766</v>
      </c>
      <c r="F693" s="216" t="s">
        <v>767</v>
      </c>
      <c r="G693" s="217" t="s">
        <v>190</v>
      </c>
      <c r="H693" s="218">
        <v>2</v>
      </c>
      <c r="I693" s="219"/>
      <c r="J693" s="220">
        <f>ROUND(I693*H693,2)</f>
        <v>0</v>
      </c>
      <c r="K693" s="216" t="s">
        <v>198</v>
      </c>
      <c r="L693" s="221"/>
      <c r="M693" s="222" t="s">
        <v>43</v>
      </c>
      <c r="N693" s="223" t="s">
        <v>51</v>
      </c>
      <c r="O693" s="65"/>
      <c r="P693" s="188">
        <f>O693*H693</f>
        <v>0</v>
      </c>
      <c r="Q693" s="188">
        <v>0</v>
      </c>
      <c r="R693" s="188">
        <f>Q693*H693</f>
        <v>0</v>
      </c>
      <c r="S693" s="188">
        <v>0</v>
      </c>
      <c r="T693" s="189">
        <f>S693*H693</f>
        <v>0</v>
      </c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R693" s="190" t="s">
        <v>90</v>
      </c>
      <c r="AT693" s="190" t="s">
        <v>179</v>
      </c>
      <c r="AU693" s="190" t="s">
        <v>90</v>
      </c>
      <c r="AY693" s="17" t="s">
        <v>182</v>
      </c>
      <c r="BE693" s="191">
        <f>IF(N693="základní",J693,0)</f>
        <v>0</v>
      </c>
      <c r="BF693" s="191">
        <f>IF(N693="snížená",J693,0)</f>
        <v>0</v>
      </c>
      <c r="BG693" s="191">
        <f>IF(N693="zákl. přenesená",J693,0)</f>
        <v>0</v>
      </c>
      <c r="BH693" s="191">
        <f>IF(N693="sníž. přenesená",J693,0)</f>
        <v>0</v>
      </c>
      <c r="BI693" s="191">
        <f>IF(N693="nulová",J693,0)</f>
        <v>0</v>
      </c>
      <c r="BJ693" s="17" t="s">
        <v>88</v>
      </c>
      <c r="BK693" s="191">
        <f>ROUND(I693*H693,2)</f>
        <v>0</v>
      </c>
      <c r="BL693" s="17" t="s">
        <v>88</v>
      </c>
      <c r="BM693" s="190" t="s">
        <v>1767</v>
      </c>
    </row>
    <row r="694" spans="1:65" s="13" customFormat="1" ht="11.25">
      <c r="B694" s="192"/>
      <c r="C694" s="193"/>
      <c r="D694" s="194" t="s">
        <v>193</v>
      </c>
      <c r="E694" s="195" t="s">
        <v>43</v>
      </c>
      <c r="F694" s="196" t="s">
        <v>769</v>
      </c>
      <c r="G694" s="193"/>
      <c r="H694" s="195" t="s">
        <v>43</v>
      </c>
      <c r="I694" s="197"/>
      <c r="J694" s="193"/>
      <c r="K694" s="193"/>
      <c r="L694" s="198"/>
      <c r="M694" s="199"/>
      <c r="N694" s="200"/>
      <c r="O694" s="200"/>
      <c r="P694" s="200"/>
      <c r="Q694" s="200"/>
      <c r="R694" s="200"/>
      <c r="S694" s="200"/>
      <c r="T694" s="201"/>
      <c r="AT694" s="202" t="s">
        <v>193</v>
      </c>
      <c r="AU694" s="202" t="s">
        <v>90</v>
      </c>
      <c r="AV694" s="13" t="s">
        <v>88</v>
      </c>
      <c r="AW694" s="13" t="s">
        <v>41</v>
      </c>
      <c r="AX694" s="13" t="s">
        <v>80</v>
      </c>
      <c r="AY694" s="202" t="s">
        <v>182</v>
      </c>
    </row>
    <row r="695" spans="1:65" s="14" customFormat="1" ht="11.25">
      <c r="B695" s="203"/>
      <c r="C695" s="204"/>
      <c r="D695" s="194" t="s">
        <v>193</v>
      </c>
      <c r="E695" s="205" t="s">
        <v>43</v>
      </c>
      <c r="F695" s="206" t="s">
        <v>90</v>
      </c>
      <c r="G695" s="204"/>
      <c r="H695" s="207">
        <v>2</v>
      </c>
      <c r="I695" s="208"/>
      <c r="J695" s="204"/>
      <c r="K695" s="204"/>
      <c r="L695" s="209"/>
      <c r="M695" s="210"/>
      <c r="N695" s="211"/>
      <c r="O695" s="211"/>
      <c r="P695" s="211"/>
      <c r="Q695" s="211"/>
      <c r="R695" s="211"/>
      <c r="S695" s="211"/>
      <c r="T695" s="212"/>
      <c r="AT695" s="213" t="s">
        <v>193</v>
      </c>
      <c r="AU695" s="213" t="s">
        <v>90</v>
      </c>
      <c r="AV695" s="14" t="s">
        <v>90</v>
      </c>
      <c r="AW695" s="14" t="s">
        <v>41</v>
      </c>
      <c r="AX695" s="14" t="s">
        <v>88</v>
      </c>
      <c r="AY695" s="213" t="s">
        <v>182</v>
      </c>
    </row>
    <row r="696" spans="1:65" s="2" customFormat="1" ht="24.2" customHeight="1">
      <c r="A696" s="35"/>
      <c r="B696" s="36"/>
      <c r="C696" s="179" t="s">
        <v>815</v>
      </c>
      <c r="D696" s="179" t="s">
        <v>187</v>
      </c>
      <c r="E696" s="180" t="s">
        <v>771</v>
      </c>
      <c r="F696" s="181" t="s">
        <v>772</v>
      </c>
      <c r="G696" s="182" t="s">
        <v>190</v>
      </c>
      <c r="H696" s="183">
        <v>480</v>
      </c>
      <c r="I696" s="184"/>
      <c r="J696" s="185">
        <f>ROUND(I696*H696,2)</f>
        <v>0</v>
      </c>
      <c r="K696" s="181" t="s">
        <v>191</v>
      </c>
      <c r="L696" s="40"/>
      <c r="M696" s="186" t="s">
        <v>43</v>
      </c>
      <c r="N696" s="187" t="s">
        <v>51</v>
      </c>
      <c r="O696" s="65"/>
      <c r="P696" s="188">
        <f>O696*H696</f>
        <v>0</v>
      </c>
      <c r="Q696" s="188">
        <v>0</v>
      </c>
      <c r="R696" s="188">
        <f>Q696*H696</f>
        <v>0</v>
      </c>
      <c r="S696" s="188">
        <v>0</v>
      </c>
      <c r="T696" s="189">
        <f>S696*H696</f>
        <v>0</v>
      </c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R696" s="190" t="s">
        <v>88</v>
      </c>
      <c r="AT696" s="190" t="s">
        <v>187</v>
      </c>
      <c r="AU696" s="190" t="s">
        <v>90</v>
      </c>
      <c r="AY696" s="17" t="s">
        <v>182</v>
      </c>
      <c r="BE696" s="191">
        <f>IF(N696="základní",J696,0)</f>
        <v>0</v>
      </c>
      <c r="BF696" s="191">
        <f>IF(N696="snížená",J696,0)</f>
        <v>0</v>
      </c>
      <c r="BG696" s="191">
        <f>IF(N696="zákl. přenesená",J696,0)</f>
        <v>0</v>
      </c>
      <c r="BH696" s="191">
        <f>IF(N696="sníž. přenesená",J696,0)</f>
        <v>0</v>
      </c>
      <c r="BI696" s="191">
        <f>IF(N696="nulová",J696,0)</f>
        <v>0</v>
      </c>
      <c r="BJ696" s="17" t="s">
        <v>88</v>
      </c>
      <c r="BK696" s="191">
        <f>ROUND(I696*H696,2)</f>
        <v>0</v>
      </c>
      <c r="BL696" s="17" t="s">
        <v>88</v>
      </c>
      <c r="BM696" s="190" t="s">
        <v>773</v>
      </c>
    </row>
    <row r="697" spans="1:65" s="13" customFormat="1" ht="11.25">
      <c r="B697" s="192"/>
      <c r="C697" s="193"/>
      <c r="D697" s="194" t="s">
        <v>193</v>
      </c>
      <c r="E697" s="195" t="s">
        <v>43</v>
      </c>
      <c r="F697" s="196" t="s">
        <v>431</v>
      </c>
      <c r="G697" s="193"/>
      <c r="H697" s="195" t="s">
        <v>43</v>
      </c>
      <c r="I697" s="197"/>
      <c r="J697" s="193"/>
      <c r="K697" s="193"/>
      <c r="L697" s="198"/>
      <c r="M697" s="199"/>
      <c r="N697" s="200"/>
      <c r="O697" s="200"/>
      <c r="P697" s="200"/>
      <c r="Q697" s="200"/>
      <c r="R697" s="200"/>
      <c r="S697" s="200"/>
      <c r="T697" s="201"/>
      <c r="AT697" s="202" t="s">
        <v>193</v>
      </c>
      <c r="AU697" s="202" t="s">
        <v>90</v>
      </c>
      <c r="AV697" s="13" t="s">
        <v>88</v>
      </c>
      <c r="AW697" s="13" t="s">
        <v>41</v>
      </c>
      <c r="AX697" s="13" t="s">
        <v>80</v>
      </c>
      <c r="AY697" s="202" t="s">
        <v>182</v>
      </c>
    </row>
    <row r="698" spans="1:65" s="13" customFormat="1" ht="11.25">
      <c r="B698" s="192"/>
      <c r="C698" s="193"/>
      <c r="D698" s="194" t="s">
        <v>193</v>
      </c>
      <c r="E698" s="195" t="s">
        <v>43</v>
      </c>
      <c r="F698" s="196" t="s">
        <v>638</v>
      </c>
      <c r="G698" s="193"/>
      <c r="H698" s="195" t="s">
        <v>43</v>
      </c>
      <c r="I698" s="197"/>
      <c r="J698" s="193"/>
      <c r="K698" s="193"/>
      <c r="L698" s="198"/>
      <c r="M698" s="199"/>
      <c r="N698" s="200"/>
      <c r="O698" s="200"/>
      <c r="P698" s="200"/>
      <c r="Q698" s="200"/>
      <c r="R698" s="200"/>
      <c r="S698" s="200"/>
      <c r="T698" s="201"/>
      <c r="AT698" s="202" t="s">
        <v>193</v>
      </c>
      <c r="AU698" s="202" t="s">
        <v>90</v>
      </c>
      <c r="AV698" s="13" t="s">
        <v>88</v>
      </c>
      <c r="AW698" s="13" t="s">
        <v>41</v>
      </c>
      <c r="AX698" s="13" t="s">
        <v>80</v>
      </c>
      <c r="AY698" s="202" t="s">
        <v>182</v>
      </c>
    </row>
    <row r="699" spans="1:65" s="14" customFormat="1" ht="11.25">
      <c r="B699" s="203"/>
      <c r="C699" s="204"/>
      <c r="D699" s="194" t="s">
        <v>193</v>
      </c>
      <c r="E699" s="205" t="s">
        <v>43</v>
      </c>
      <c r="F699" s="206" t="s">
        <v>2941</v>
      </c>
      <c r="G699" s="204"/>
      <c r="H699" s="207">
        <v>72</v>
      </c>
      <c r="I699" s="208"/>
      <c r="J699" s="204"/>
      <c r="K699" s="204"/>
      <c r="L699" s="209"/>
      <c r="M699" s="210"/>
      <c r="N699" s="211"/>
      <c r="O699" s="211"/>
      <c r="P699" s="211"/>
      <c r="Q699" s="211"/>
      <c r="R699" s="211"/>
      <c r="S699" s="211"/>
      <c r="T699" s="212"/>
      <c r="AT699" s="213" t="s">
        <v>193</v>
      </c>
      <c r="AU699" s="213" t="s">
        <v>90</v>
      </c>
      <c r="AV699" s="14" t="s">
        <v>90</v>
      </c>
      <c r="AW699" s="14" t="s">
        <v>41</v>
      </c>
      <c r="AX699" s="14" t="s">
        <v>80</v>
      </c>
      <c r="AY699" s="213" t="s">
        <v>182</v>
      </c>
    </row>
    <row r="700" spans="1:65" s="13" customFormat="1" ht="11.25">
      <c r="B700" s="192"/>
      <c r="C700" s="193"/>
      <c r="D700" s="194" t="s">
        <v>193</v>
      </c>
      <c r="E700" s="195" t="s">
        <v>43</v>
      </c>
      <c r="F700" s="196" t="s">
        <v>640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4" customFormat="1" ht="11.25">
      <c r="B701" s="203"/>
      <c r="C701" s="204"/>
      <c r="D701" s="194" t="s">
        <v>193</v>
      </c>
      <c r="E701" s="205" t="s">
        <v>43</v>
      </c>
      <c r="F701" s="206" t="s">
        <v>2568</v>
      </c>
      <c r="G701" s="204"/>
      <c r="H701" s="207">
        <v>54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193</v>
      </c>
      <c r="AU701" s="213" t="s">
        <v>90</v>
      </c>
      <c r="AV701" s="14" t="s">
        <v>90</v>
      </c>
      <c r="AW701" s="14" t="s">
        <v>41</v>
      </c>
      <c r="AX701" s="14" t="s">
        <v>80</v>
      </c>
      <c r="AY701" s="213" t="s">
        <v>182</v>
      </c>
    </row>
    <row r="702" spans="1:65" s="13" customFormat="1" ht="11.25">
      <c r="B702" s="192"/>
      <c r="C702" s="193"/>
      <c r="D702" s="194" t="s">
        <v>193</v>
      </c>
      <c r="E702" s="195" t="s">
        <v>43</v>
      </c>
      <c r="F702" s="196" t="s">
        <v>1636</v>
      </c>
      <c r="G702" s="193"/>
      <c r="H702" s="195" t="s">
        <v>43</v>
      </c>
      <c r="I702" s="197"/>
      <c r="J702" s="193"/>
      <c r="K702" s="193"/>
      <c r="L702" s="198"/>
      <c r="M702" s="199"/>
      <c r="N702" s="200"/>
      <c r="O702" s="200"/>
      <c r="P702" s="200"/>
      <c r="Q702" s="200"/>
      <c r="R702" s="200"/>
      <c r="S702" s="200"/>
      <c r="T702" s="201"/>
      <c r="AT702" s="202" t="s">
        <v>193</v>
      </c>
      <c r="AU702" s="202" t="s">
        <v>90</v>
      </c>
      <c r="AV702" s="13" t="s">
        <v>88</v>
      </c>
      <c r="AW702" s="13" t="s">
        <v>41</v>
      </c>
      <c r="AX702" s="13" t="s">
        <v>80</v>
      </c>
      <c r="AY702" s="202" t="s">
        <v>182</v>
      </c>
    </row>
    <row r="703" spans="1:65" s="14" customFormat="1" ht="11.25">
      <c r="B703" s="203"/>
      <c r="C703" s="204"/>
      <c r="D703" s="194" t="s">
        <v>193</v>
      </c>
      <c r="E703" s="205" t="s">
        <v>43</v>
      </c>
      <c r="F703" s="206" t="s">
        <v>2571</v>
      </c>
      <c r="G703" s="204"/>
      <c r="H703" s="207">
        <v>102</v>
      </c>
      <c r="I703" s="208"/>
      <c r="J703" s="204"/>
      <c r="K703" s="204"/>
      <c r="L703" s="209"/>
      <c r="M703" s="210"/>
      <c r="N703" s="211"/>
      <c r="O703" s="211"/>
      <c r="P703" s="211"/>
      <c r="Q703" s="211"/>
      <c r="R703" s="211"/>
      <c r="S703" s="211"/>
      <c r="T703" s="212"/>
      <c r="AT703" s="213" t="s">
        <v>193</v>
      </c>
      <c r="AU703" s="213" t="s">
        <v>90</v>
      </c>
      <c r="AV703" s="14" t="s">
        <v>90</v>
      </c>
      <c r="AW703" s="14" t="s">
        <v>41</v>
      </c>
      <c r="AX703" s="14" t="s">
        <v>80</v>
      </c>
      <c r="AY703" s="213" t="s">
        <v>182</v>
      </c>
    </row>
    <row r="704" spans="1:65" s="13" customFormat="1" ht="11.25">
      <c r="B704" s="192"/>
      <c r="C704" s="193"/>
      <c r="D704" s="194" t="s">
        <v>193</v>
      </c>
      <c r="E704" s="195" t="s">
        <v>43</v>
      </c>
      <c r="F704" s="196" t="s">
        <v>1637</v>
      </c>
      <c r="G704" s="193"/>
      <c r="H704" s="195" t="s">
        <v>43</v>
      </c>
      <c r="I704" s="197"/>
      <c r="J704" s="193"/>
      <c r="K704" s="193"/>
      <c r="L704" s="198"/>
      <c r="M704" s="199"/>
      <c r="N704" s="200"/>
      <c r="O704" s="200"/>
      <c r="P704" s="200"/>
      <c r="Q704" s="200"/>
      <c r="R704" s="200"/>
      <c r="S704" s="200"/>
      <c r="T704" s="201"/>
      <c r="AT704" s="202" t="s">
        <v>193</v>
      </c>
      <c r="AU704" s="202" t="s">
        <v>90</v>
      </c>
      <c r="AV704" s="13" t="s">
        <v>88</v>
      </c>
      <c r="AW704" s="13" t="s">
        <v>41</v>
      </c>
      <c r="AX704" s="13" t="s">
        <v>80</v>
      </c>
      <c r="AY704" s="202" t="s">
        <v>182</v>
      </c>
    </row>
    <row r="705" spans="1:65" s="14" customFormat="1" ht="11.25">
      <c r="B705" s="203"/>
      <c r="C705" s="204"/>
      <c r="D705" s="194" t="s">
        <v>193</v>
      </c>
      <c r="E705" s="205" t="s">
        <v>43</v>
      </c>
      <c r="F705" s="206" t="s">
        <v>2570</v>
      </c>
      <c r="G705" s="204"/>
      <c r="H705" s="207">
        <v>44</v>
      </c>
      <c r="I705" s="208"/>
      <c r="J705" s="204"/>
      <c r="K705" s="204"/>
      <c r="L705" s="209"/>
      <c r="M705" s="210"/>
      <c r="N705" s="211"/>
      <c r="O705" s="211"/>
      <c r="P705" s="211"/>
      <c r="Q705" s="211"/>
      <c r="R705" s="211"/>
      <c r="S705" s="211"/>
      <c r="T705" s="212"/>
      <c r="AT705" s="213" t="s">
        <v>193</v>
      </c>
      <c r="AU705" s="213" t="s">
        <v>90</v>
      </c>
      <c r="AV705" s="14" t="s">
        <v>90</v>
      </c>
      <c r="AW705" s="14" t="s">
        <v>41</v>
      </c>
      <c r="AX705" s="14" t="s">
        <v>80</v>
      </c>
      <c r="AY705" s="213" t="s">
        <v>182</v>
      </c>
    </row>
    <row r="706" spans="1:65" s="13" customFormat="1" ht="11.25">
      <c r="B706" s="192"/>
      <c r="C706" s="193"/>
      <c r="D706" s="194" t="s">
        <v>193</v>
      </c>
      <c r="E706" s="195" t="s">
        <v>43</v>
      </c>
      <c r="F706" s="196" t="s">
        <v>1638</v>
      </c>
      <c r="G706" s="193"/>
      <c r="H706" s="195" t="s">
        <v>43</v>
      </c>
      <c r="I706" s="197"/>
      <c r="J706" s="193"/>
      <c r="K706" s="193"/>
      <c r="L706" s="198"/>
      <c r="M706" s="199"/>
      <c r="N706" s="200"/>
      <c r="O706" s="200"/>
      <c r="P706" s="200"/>
      <c r="Q706" s="200"/>
      <c r="R706" s="200"/>
      <c r="S706" s="200"/>
      <c r="T706" s="201"/>
      <c r="AT706" s="202" t="s">
        <v>193</v>
      </c>
      <c r="AU706" s="202" t="s">
        <v>90</v>
      </c>
      <c r="AV706" s="13" t="s">
        <v>88</v>
      </c>
      <c r="AW706" s="13" t="s">
        <v>41</v>
      </c>
      <c r="AX706" s="13" t="s">
        <v>80</v>
      </c>
      <c r="AY706" s="202" t="s">
        <v>182</v>
      </c>
    </row>
    <row r="707" spans="1:65" s="14" customFormat="1" ht="11.25">
      <c r="B707" s="203"/>
      <c r="C707" s="204"/>
      <c r="D707" s="194" t="s">
        <v>193</v>
      </c>
      <c r="E707" s="205" t="s">
        <v>43</v>
      </c>
      <c r="F707" s="206" t="s">
        <v>2942</v>
      </c>
      <c r="G707" s="204"/>
      <c r="H707" s="207">
        <v>10</v>
      </c>
      <c r="I707" s="208"/>
      <c r="J707" s="204"/>
      <c r="K707" s="204"/>
      <c r="L707" s="209"/>
      <c r="M707" s="210"/>
      <c r="N707" s="211"/>
      <c r="O707" s="211"/>
      <c r="P707" s="211"/>
      <c r="Q707" s="211"/>
      <c r="R707" s="211"/>
      <c r="S707" s="211"/>
      <c r="T707" s="212"/>
      <c r="AT707" s="213" t="s">
        <v>193</v>
      </c>
      <c r="AU707" s="213" t="s">
        <v>90</v>
      </c>
      <c r="AV707" s="14" t="s">
        <v>90</v>
      </c>
      <c r="AW707" s="14" t="s">
        <v>41</v>
      </c>
      <c r="AX707" s="14" t="s">
        <v>80</v>
      </c>
      <c r="AY707" s="213" t="s">
        <v>182</v>
      </c>
    </row>
    <row r="708" spans="1:65" s="13" customFormat="1" ht="11.25">
      <c r="B708" s="192"/>
      <c r="C708" s="193"/>
      <c r="D708" s="194" t="s">
        <v>193</v>
      </c>
      <c r="E708" s="195" t="s">
        <v>43</v>
      </c>
      <c r="F708" s="196" t="s">
        <v>1639</v>
      </c>
      <c r="G708" s="193"/>
      <c r="H708" s="195" t="s">
        <v>43</v>
      </c>
      <c r="I708" s="197"/>
      <c r="J708" s="193"/>
      <c r="K708" s="193"/>
      <c r="L708" s="198"/>
      <c r="M708" s="199"/>
      <c r="N708" s="200"/>
      <c r="O708" s="200"/>
      <c r="P708" s="200"/>
      <c r="Q708" s="200"/>
      <c r="R708" s="200"/>
      <c r="S708" s="200"/>
      <c r="T708" s="201"/>
      <c r="AT708" s="202" t="s">
        <v>193</v>
      </c>
      <c r="AU708" s="202" t="s">
        <v>90</v>
      </c>
      <c r="AV708" s="13" t="s">
        <v>88</v>
      </c>
      <c r="AW708" s="13" t="s">
        <v>41</v>
      </c>
      <c r="AX708" s="13" t="s">
        <v>80</v>
      </c>
      <c r="AY708" s="202" t="s">
        <v>182</v>
      </c>
    </row>
    <row r="709" spans="1:65" s="14" customFormat="1" ht="11.25">
      <c r="B709" s="203"/>
      <c r="C709" s="204"/>
      <c r="D709" s="194" t="s">
        <v>193</v>
      </c>
      <c r="E709" s="205" t="s">
        <v>43</v>
      </c>
      <c r="F709" s="206" t="s">
        <v>2943</v>
      </c>
      <c r="G709" s="204"/>
      <c r="H709" s="207">
        <v>62</v>
      </c>
      <c r="I709" s="208"/>
      <c r="J709" s="204"/>
      <c r="K709" s="204"/>
      <c r="L709" s="209"/>
      <c r="M709" s="210"/>
      <c r="N709" s="211"/>
      <c r="O709" s="211"/>
      <c r="P709" s="211"/>
      <c r="Q709" s="211"/>
      <c r="R709" s="211"/>
      <c r="S709" s="211"/>
      <c r="T709" s="212"/>
      <c r="AT709" s="213" t="s">
        <v>193</v>
      </c>
      <c r="AU709" s="213" t="s">
        <v>90</v>
      </c>
      <c r="AV709" s="14" t="s">
        <v>90</v>
      </c>
      <c r="AW709" s="14" t="s">
        <v>41</v>
      </c>
      <c r="AX709" s="14" t="s">
        <v>80</v>
      </c>
      <c r="AY709" s="213" t="s">
        <v>182</v>
      </c>
    </row>
    <row r="710" spans="1:65" s="13" customFormat="1" ht="11.25">
      <c r="B710" s="192"/>
      <c r="C710" s="193"/>
      <c r="D710" s="194" t="s">
        <v>193</v>
      </c>
      <c r="E710" s="195" t="s">
        <v>43</v>
      </c>
      <c r="F710" s="196" t="s">
        <v>1641</v>
      </c>
      <c r="G710" s="193"/>
      <c r="H710" s="195" t="s">
        <v>43</v>
      </c>
      <c r="I710" s="197"/>
      <c r="J710" s="193"/>
      <c r="K710" s="193"/>
      <c r="L710" s="198"/>
      <c r="M710" s="199"/>
      <c r="N710" s="200"/>
      <c r="O710" s="200"/>
      <c r="P710" s="200"/>
      <c r="Q710" s="200"/>
      <c r="R710" s="200"/>
      <c r="S710" s="200"/>
      <c r="T710" s="201"/>
      <c r="AT710" s="202" t="s">
        <v>193</v>
      </c>
      <c r="AU710" s="202" t="s">
        <v>90</v>
      </c>
      <c r="AV710" s="13" t="s">
        <v>88</v>
      </c>
      <c r="AW710" s="13" t="s">
        <v>41</v>
      </c>
      <c r="AX710" s="13" t="s">
        <v>80</v>
      </c>
      <c r="AY710" s="202" t="s">
        <v>182</v>
      </c>
    </row>
    <row r="711" spans="1:65" s="14" customFormat="1" ht="11.25">
      <c r="B711" s="203"/>
      <c r="C711" s="204"/>
      <c r="D711" s="194" t="s">
        <v>193</v>
      </c>
      <c r="E711" s="205" t="s">
        <v>43</v>
      </c>
      <c r="F711" s="206" t="s">
        <v>2568</v>
      </c>
      <c r="G711" s="204"/>
      <c r="H711" s="207">
        <v>54</v>
      </c>
      <c r="I711" s="208"/>
      <c r="J711" s="204"/>
      <c r="K711" s="204"/>
      <c r="L711" s="209"/>
      <c r="M711" s="210"/>
      <c r="N711" s="211"/>
      <c r="O711" s="211"/>
      <c r="P711" s="211"/>
      <c r="Q711" s="211"/>
      <c r="R711" s="211"/>
      <c r="S711" s="211"/>
      <c r="T711" s="212"/>
      <c r="AT711" s="213" t="s">
        <v>193</v>
      </c>
      <c r="AU711" s="213" t="s">
        <v>90</v>
      </c>
      <c r="AV711" s="14" t="s">
        <v>90</v>
      </c>
      <c r="AW711" s="14" t="s">
        <v>41</v>
      </c>
      <c r="AX711" s="14" t="s">
        <v>80</v>
      </c>
      <c r="AY711" s="213" t="s">
        <v>182</v>
      </c>
    </row>
    <row r="712" spans="1:65" s="13" customFormat="1" ht="11.25">
      <c r="B712" s="192"/>
      <c r="C712" s="193"/>
      <c r="D712" s="194" t="s">
        <v>193</v>
      </c>
      <c r="E712" s="195" t="s">
        <v>43</v>
      </c>
      <c r="F712" s="196" t="s">
        <v>1643</v>
      </c>
      <c r="G712" s="193"/>
      <c r="H712" s="195" t="s">
        <v>43</v>
      </c>
      <c r="I712" s="197"/>
      <c r="J712" s="193"/>
      <c r="K712" s="193"/>
      <c r="L712" s="198"/>
      <c r="M712" s="199"/>
      <c r="N712" s="200"/>
      <c r="O712" s="200"/>
      <c r="P712" s="200"/>
      <c r="Q712" s="200"/>
      <c r="R712" s="200"/>
      <c r="S712" s="200"/>
      <c r="T712" s="201"/>
      <c r="AT712" s="202" t="s">
        <v>193</v>
      </c>
      <c r="AU712" s="202" t="s">
        <v>90</v>
      </c>
      <c r="AV712" s="13" t="s">
        <v>88</v>
      </c>
      <c r="AW712" s="13" t="s">
        <v>41</v>
      </c>
      <c r="AX712" s="13" t="s">
        <v>80</v>
      </c>
      <c r="AY712" s="202" t="s">
        <v>182</v>
      </c>
    </row>
    <row r="713" spans="1:65" s="14" customFormat="1" ht="11.25">
      <c r="B713" s="203"/>
      <c r="C713" s="204"/>
      <c r="D713" s="194" t="s">
        <v>193</v>
      </c>
      <c r="E713" s="205" t="s">
        <v>43</v>
      </c>
      <c r="F713" s="206" t="s">
        <v>2944</v>
      </c>
      <c r="G713" s="204"/>
      <c r="H713" s="207">
        <v>48</v>
      </c>
      <c r="I713" s="208"/>
      <c r="J713" s="204"/>
      <c r="K713" s="204"/>
      <c r="L713" s="209"/>
      <c r="M713" s="210"/>
      <c r="N713" s="211"/>
      <c r="O713" s="211"/>
      <c r="P713" s="211"/>
      <c r="Q713" s="211"/>
      <c r="R713" s="211"/>
      <c r="S713" s="211"/>
      <c r="T713" s="212"/>
      <c r="AT713" s="213" t="s">
        <v>193</v>
      </c>
      <c r="AU713" s="213" t="s">
        <v>90</v>
      </c>
      <c r="AV713" s="14" t="s">
        <v>90</v>
      </c>
      <c r="AW713" s="14" t="s">
        <v>41</v>
      </c>
      <c r="AX713" s="14" t="s">
        <v>80</v>
      </c>
      <c r="AY713" s="213" t="s">
        <v>182</v>
      </c>
    </row>
    <row r="714" spans="1:65" s="13" customFormat="1" ht="11.25">
      <c r="B714" s="192"/>
      <c r="C714" s="193"/>
      <c r="D714" s="194" t="s">
        <v>193</v>
      </c>
      <c r="E714" s="195" t="s">
        <v>43</v>
      </c>
      <c r="F714" s="196" t="s">
        <v>1644</v>
      </c>
      <c r="G714" s="193"/>
      <c r="H714" s="195" t="s">
        <v>43</v>
      </c>
      <c r="I714" s="197"/>
      <c r="J714" s="193"/>
      <c r="K714" s="193"/>
      <c r="L714" s="198"/>
      <c r="M714" s="199"/>
      <c r="N714" s="200"/>
      <c r="O714" s="200"/>
      <c r="P714" s="200"/>
      <c r="Q714" s="200"/>
      <c r="R714" s="200"/>
      <c r="S714" s="200"/>
      <c r="T714" s="201"/>
      <c r="AT714" s="202" t="s">
        <v>193</v>
      </c>
      <c r="AU714" s="202" t="s">
        <v>90</v>
      </c>
      <c r="AV714" s="13" t="s">
        <v>88</v>
      </c>
      <c r="AW714" s="13" t="s">
        <v>41</v>
      </c>
      <c r="AX714" s="13" t="s">
        <v>80</v>
      </c>
      <c r="AY714" s="202" t="s">
        <v>182</v>
      </c>
    </row>
    <row r="715" spans="1:65" s="14" customFormat="1" ht="11.25">
      <c r="B715" s="203"/>
      <c r="C715" s="204"/>
      <c r="D715" s="194" t="s">
        <v>193</v>
      </c>
      <c r="E715" s="205" t="s">
        <v>43</v>
      </c>
      <c r="F715" s="206" t="s">
        <v>775</v>
      </c>
      <c r="G715" s="204"/>
      <c r="H715" s="207">
        <v>34</v>
      </c>
      <c r="I715" s="208"/>
      <c r="J715" s="204"/>
      <c r="K715" s="204"/>
      <c r="L715" s="209"/>
      <c r="M715" s="210"/>
      <c r="N715" s="211"/>
      <c r="O715" s="211"/>
      <c r="P715" s="211"/>
      <c r="Q715" s="211"/>
      <c r="R715" s="211"/>
      <c r="S715" s="211"/>
      <c r="T715" s="212"/>
      <c r="AT715" s="213" t="s">
        <v>193</v>
      </c>
      <c r="AU715" s="213" t="s">
        <v>90</v>
      </c>
      <c r="AV715" s="14" t="s">
        <v>90</v>
      </c>
      <c r="AW715" s="14" t="s">
        <v>41</v>
      </c>
      <c r="AX715" s="14" t="s">
        <v>80</v>
      </c>
      <c r="AY715" s="213" t="s">
        <v>182</v>
      </c>
    </row>
    <row r="716" spans="1:65" s="15" customFormat="1" ht="11.25">
      <c r="B716" s="227"/>
      <c r="C716" s="228"/>
      <c r="D716" s="194" t="s">
        <v>193</v>
      </c>
      <c r="E716" s="229" t="s">
        <v>43</v>
      </c>
      <c r="F716" s="230" t="s">
        <v>436</v>
      </c>
      <c r="G716" s="228"/>
      <c r="H716" s="231">
        <v>480</v>
      </c>
      <c r="I716" s="232"/>
      <c r="J716" s="228"/>
      <c r="K716" s="228"/>
      <c r="L716" s="233"/>
      <c r="M716" s="234"/>
      <c r="N716" s="235"/>
      <c r="O716" s="235"/>
      <c r="P716" s="235"/>
      <c r="Q716" s="235"/>
      <c r="R716" s="235"/>
      <c r="S716" s="235"/>
      <c r="T716" s="236"/>
      <c r="AT716" s="237" t="s">
        <v>193</v>
      </c>
      <c r="AU716" s="237" t="s">
        <v>90</v>
      </c>
      <c r="AV716" s="15" t="s">
        <v>205</v>
      </c>
      <c r="AW716" s="15" t="s">
        <v>41</v>
      </c>
      <c r="AX716" s="15" t="s">
        <v>88</v>
      </c>
      <c r="AY716" s="237" t="s">
        <v>182</v>
      </c>
    </row>
    <row r="717" spans="1:65" s="2" customFormat="1" ht="62.65" customHeight="1">
      <c r="A717" s="35"/>
      <c r="B717" s="36"/>
      <c r="C717" s="179" t="s">
        <v>819</v>
      </c>
      <c r="D717" s="179" t="s">
        <v>187</v>
      </c>
      <c r="E717" s="180" t="s">
        <v>1787</v>
      </c>
      <c r="F717" s="181" t="s">
        <v>1788</v>
      </c>
      <c r="G717" s="182" t="s">
        <v>190</v>
      </c>
      <c r="H717" s="183">
        <v>2</v>
      </c>
      <c r="I717" s="184"/>
      <c r="J717" s="185">
        <f>ROUND(I717*H717,2)</f>
        <v>0</v>
      </c>
      <c r="K717" s="181" t="s">
        <v>191</v>
      </c>
      <c r="L717" s="40"/>
      <c r="M717" s="186" t="s">
        <v>43</v>
      </c>
      <c r="N717" s="187" t="s">
        <v>51</v>
      </c>
      <c r="O717" s="65"/>
      <c r="P717" s="188">
        <f>O717*H717</f>
        <v>0</v>
      </c>
      <c r="Q717" s="188">
        <v>0</v>
      </c>
      <c r="R717" s="188">
        <f>Q717*H717</f>
        <v>0</v>
      </c>
      <c r="S717" s="188">
        <v>0</v>
      </c>
      <c r="T717" s="189">
        <f>S717*H717</f>
        <v>0</v>
      </c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R717" s="190" t="s">
        <v>88</v>
      </c>
      <c r="AT717" s="190" t="s">
        <v>187</v>
      </c>
      <c r="AU717" s="190" t="s">
        <v>90</v>
      </c>
      <c r="AY717" s="17" t="s">
        <v>182</v>
      </c>
      <c r="BE717" s="191">
        <f>IF(N717="základní",J717,0)</f>
        <v>0</v>
      </c>
      <c r="BF717" s="191">
        <f>IF(N717="snížená",J717,0)</f>
        <v>0</v>
      </c>
      <c r="BG717" s="191">
        <f>IF(N717="zákl. přenesená",J717,0)</f>
        <v>0</v>
      </c>
      <c r="BH717" s="191">
        <f>IF(N717="sníž. přenesená",J717,0)</f>
        <v>0</v>
      </c>
      <c r="BI717" s="191">
        <f>IF(N717="nulová",J717,0)</f>
        <v>0</v>
      </c>
      <c r="BJ717" s="17" t="s">
        <v>88</v>
      </c>
      <c r="BK717" s="191">
        <f>ROUND(I717*H717,2)</f>
        <v>0</v>
      </c>
      <c r="BL717" s="17" t="s">
        <v>88</v>
      </c>
      <c r="BM717" s="190" t="s">
        <v>2945</v>
      </c>
    </row>
    <row r="718" spans="1:65" s="13" customFormat="1" ht="11.25">
      <c r="B718" s="192"/>
      <c r="C718" s="193"/>
      <c r="D718" s="194" t="s">
        <v>193</v>
      </c>
      <c r="E718" s="195" t="s">
        <v>43</v>
      </c>
      <c r="F718" s="196" t="s">
        <v>554</v>
      </c>
      <c r="G718" s="193"/>
      <c r="H718" s="195" t="s">
        <v>43</v>
      </c>
      <c r="I718" s="197"/>
      <c r="J718" s="193"/>
      <c r="K718" s="193"/>
      <c r="L718" s="198"/>
      <c r="M718" s="199"/>
      <c r="N718" s="200"/>
      <c r="O718" s="200"/>
      <c r="P718" s="200"/>
      <c r="Q718" s="200"/>
      <c r="R718" s="200"/>
      <c r="S718" s="200"/>
      <c r="T718" s="201"/>
      <c r="AT718" s="202" t="s">
        <v>193</v>
      </c>
      <c r="AU718" s="202" t="s">
        <v>90</v>
      </c>
      <c r="AV718" s="13" t="s">
        <v>88</v>
      </c>
      <c r="AW718" s="13" t="s">
        <v>41</v>
      </c>
      <c r="AX718" s="13" t="s">
        <v>80</v>
      </c>
      <c r="AY718" s="202" t="s">
        <v>182</v>
      </c>
    </row>
    <row r="719" spans="1:65" s="13" customFormat="1" ht="11.25">
      <c r="B719" s="192"/>
      <c r="C719" s="193"/>
      <c r="D719" s="194" t="s">
        <v>193</v>
      </c>
      <c r="E719" s="195" t="s">
        <v>43</v>
      </c>
      <c r="F719" s="196" t="s">
        <v>1790</v>
      </c>
      <c r="G719" s="193"/>
      <c r="H719" s="195" t="s">
        <v>43</v>
      </c>
      <c r="I719" s="197"/>
      <c r="J719" s="193"/>
      <c r="K719" s="193"/>
      <c r="L719" s="198"/>
      <c r="M719" s="199"/>
      <c r="N719" s="200"/>
      <c r="O719" s="200"/>
      <c r="P719" s="200"/>
      <c r="Q719" s="200"/>
      <c r="R719" s="200"/>
      <c r="S719" s="200"/>
      <c r="T719" s="201"/>
      <c r="AT719" s="202" t="s">
        <v>193</v>
      </c>
      <c r="AU719" s="202" t="s">
        <v>90</v>
      </c>
      <c r="AV719" s="13" t="s">
        <v>88</v>
      </c>
      <c r="AW719" s="13" t="s">
        <v>41</v>
      </c>
      <c r="AX719" s="13" t="s">
        <v>80</v>
      </c>
      <c r="AY719" s="202" t="s">
        <v>182</v>
      </c>
    </row>
    <row r="720" spans="1:65" s="14" customFormat="1" ht="11.25">
      <c r="B720" s="203"/>
      <c r="C720" s="204"/>
      <c r="D720" s="194" t="s">
        <v>193</v>
      </c>
      <c r="E720" s="205" t="s">
        <v>43</v>
      </c>
      <c r="F720" s="206" t="s">
        <v>478</v>
      </c>
      <c r="G720" s="204"/>
      <c r="H720" s="207">
        <v>2</v>
      </c>
      <c r="I720" s="208"/>
      <c r="J720" s="204"/>
      <c r="K720" s="204"/>
      <c r="L720" s="209"/>
      <c r="M720" s="210"/>
      <c r="N720" s="211"/>
      <c r="O720" s="211"/>
      <c r="P720" s="211"/>
      <c r="Q720" s="211"/>
      <c r="R720" s="211"/>
      <c r="S720" s="211"/>
      <c r="T720" s="212"/>
      <c r="AT720" s="213" t="s">
        <v>193</v>
      </c>
      <c r="AU720" s="213" t="s">
        <v>90</v>
      </c>
      <c r="AV720" s="14" t="s">
        <v>90</v>
      </c>
      <c r="AW720" s="14" t="s">
        <v>41</v>
      </c>
      <c r="AX720" s="14" t="s">
        <v>88</v>
      </c>
      <c r="AY720" s="213" t="s">
        <v>182</v>
      </c>
    </row>
    <row r="721" spans="1:65" s="2" customFormat="1" ht="37.9" customHeight="1">
      <c r="A721" s="35"/>
      <c r="B721" s="36"/>
      <c r="C721" s="179" t="s">
        <v>823</v>
      </c>
      <c r="D721" s="179" t="s">
        <v>187</v>
      </c>
      <c r="E721" s="180" t="s">
        <v>1791</v>
      </c>
      <c r="F721" s="181" t="s">
        <v>1792</v>
      </c>
      <c r="G721" s="182" t="s">
        <v>190</v>
      </c>
      <c r="H721" s="183">
        <v>2</v>
      </c>
      <c r="I721" s="184"/>
      <c r="J721" s="185">
        <f>ROUND(I721*H721,2)</f>
        <v>0</v>
      </c>
      <c r="K721" s="181" t="s">
        <v>191</v>
      </c>
      <c r="L721" s="40"/>
      <c r="M721" s="186" t="s">
        <v>43</v>
      </c>
      <c r="N721" s="187" t="s">
        <v>51</v>
      </c>
      <c r="O721" s="65"/>
      <c r="P721" s="188">
        <f>O721*H721</f>
        <v>0</v>
      </c>
      <c r="Q721" s="188">
        <v>0</v>
      </c>
      <c r="R721" s="188">
        <f>Q721*H721</f>
        <v>0</v>
      </c>
      <c r="S721" s="188">
        <v>0</v>
      </c>
      <c r="T721" s="189">
        <f>S721*H721</f>
        <v>0</v>
      </c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R721" s="190" t="s">
        <v>88</v>
      </c>
      <c r="AT721" s="190" t="s">
        <v>187</v>
      </c>
      <c r="AU721" s="190" t="s">
        <v>90</v>
      </c>
      <c r="AY721" s="17" t="s">
        <v>182</v>
      </c>
      <c r="BE721" s="191">
        <f>IF(N721="základní",J721,0)</f>
        <v>0</v>
      </c>
      <c r="BF721" s="191">
        <f>IF(N721="snížená",J721,0)</f>
        <v>0</v>
      </c>
      <c r="BG721" s="191">
        <f>IF(N721="zákl. přenesená",J721,0)</f>
        <v>0</v>
      </c>
      <c r="BH721" s="191">
        <f>IF(N721="sníž. přenesená",J721,0)</f>
        <v>0</v>
      </c>
      <c r="BI721" s="191">
        <f>IF(N721="nulová",J721,0)</f>
        <v>0</v>
      </c>
      <c r="BJ721" s="17" t="s">
        <v>88</v>
      </c>
      <c r="BK721" s="191">
        <f>ROUND(I721*H721,2)</f>
        <v>0</v>
      </c>
      <c r="BL721" s="17" t="s">
        <v>88</v>
      </c>
      <c r="BM721" s="190" t="s">
        <v>2946</v>
      </c>
    </row>
    <row r="722" spans="1:65" s="13" customFormat="1" ht="11.25">
      <c r="B722" s="192"/>
      <c r="C722" s="193"/>
      <c r="D722" s="194" t="s">
        <v>193</v>
      </c>
      <c r="E722" s="195" t="s">
        <v>43</v>
      </c>
      <c r="F722" s="196" t="s">
        <v>554</v>
      </c>
      <c r="G722" s="193"/>
      <c r="H722" s="195" t="s">
        <v>43</v>
      </c>
      <c r="I722" s="197"/>
      <c r="J722" s="193"/>
      <c r="K722" s="193"/>
      <c r="L722" s="198"/>
      <c r="M722" s="199"/>
      <c r="N722" s="200"/>
      <c r="O722" s="200"/>
      <c r="P722" s="200"/>
      <c r="Q722" s="200"/>
      <c r="R722" s="200"/>
      <c r="S722" s="200"/>
      <c r="T722" s="201"/>
      <c r="AT722" s="202" t="s">
        <v>193</v>
      </c>
      <c r="AU722" s="202" t="s">
        <v>90</v>
      </c>
      <c r="AV722" s="13" t="s">
        <v>88</v>
      </c>
      <c r="AW722" s="13" t="s">
        <v>41</v>
      </c>
      <c r="AX722" s="13" t="s">
        <v>80</v>
      </c>
      <c r="AY722" s="202" t="s">
        <v>182</v>
      </c>
    </row>
    <row r="723" spans="1:65" s="13" customFormat="1" ht="11.25">
      <c r="B723" s="192"/>
      <c r="C723" s="193"/>
      <c r="D723" s="194" t="s">
        <v>193</v>
      </c>
      <c r="E723" s="195" t="s">
        <v>43</v>
      </c>
      <c r="F723" s="196" t="s">
        <v>1790</v>
      </c>
      <c r="G723" s="193"/>
      <c r="H723" s="195" t="s">
        <v>43</v>
      </c>
      <c r="I723" s="197"/>
      <c r="J723" s="193"/>
      <c r="K723" s="193"/>
      <c r="L723" s="198"/>
      <c r="M723" s="199"/>
      <c r="N723" s="200"/>
      <c r="O723" s="200"/>
      <c r="P723" s="200"/>
      <c r="Q723" s="200"/>
      <c r="R723" s="200"/>
      <c r="S723" s="200"/>
      <c r="T723" s="201"/>
      <c r="AT723" s="202" t="s">
        <v>193</v>
      </c>
      <c r="AU723" s="202" t="s">
        <v>90</v>
      </c>
      <c r="AV723" s="13" t="s">
        <v>88</v>
      </c>
      <c r="AW723" s="13" t="s">
        <v>41</v>
      </c>
      <c r="AX723" s="13" t="s">
        <v>80</v>
      </c>
      <c r="AY723" s="202" t="s">
        <v>182</v>
      </c>
    </row>
    <row r="724" spans="1:65" s="14" customFormat="1" ht="11.25">
      <c r="B724" s="203"/>
      <c r="C724" s="204"/>
      <c r="D724" s="194" t="s">
        <v>193</v>
      </c>
      <c r="E724" s="205" t="s">
        <v>43</v>
      </c>
      <c r="F724" s="206" t="s">
        <v>478</v>
      </c>
      <c r="G724" s="204"/>
      <c r="H724" s="207">
        <v>2</v>
      </c>
      <c r="I724" s="208"/>
      <c r="J724" s="204"/>
      <c r="K724" s="204"/>
      <c r="L724" s="209"/>
      <c r="M724" s="210"/>
      <c r="N724" s="211"/>
      <c r="O724" s="211"/>
      <c r="P724" s="211"/>
      <c r="Q724" s="211"/>
      <c r="R724" s="211"/>
      <c r="S724" s="211"/>
      <c r="T724" s="212"/>
      <c r="AT724" s="213" t="s">
        <v>193</v>
      </c>
      <c r="AU724" s="213" t="s">
        <v>90</v>
      </c>
      <c r="AV724" s="14" t="s">
        <v>90</v>
      </c>
      <c r="AW724" s="14" t="s">
        <v>41</v>
      </c>
      <c r="AX724" s="14" t="s">
        <v>88</v>
      </c>
      <c r="AY724" s="213" t="s">
        <v>182</v>
      </c>
    </row>
    <row r="725" spans="1:65" s="2" customFormat="1" ht="24.2" customHeight="1">
      <c r="A725" s="35"/>
      <c r="B725" s="36"/>
      <c r="C725" s="214" t="s">
        <v>827</v>
      </c>
      <c r="D725" s="214" t="s">
        <v>179</v>
      </c>
      <c r="E725" s="215" t="s">
        <v>1783</v>
      </c>
      <c r="F725" s="216" t="s">
        <v>1784</v>
      </c>
      <c r="G725" s="217" t="s">
        <v>481</v>
      </c>
      <c r="H725" s="218">
        <v>0.2</v>
      </c>
      <c r="I725" s="219"/>
      <c r="J725" s="220">
        <f>ROUND(I725*H725,2)</f>
        <v>0</v>
      </c>
      <c r="K725" s="216" t="s">
        <v>191</v>
      </c>
      <c r="L725" s="221"/>
      <c r="M725" s="222" t="s">
        <v>43</v>
      </c>
      <c r="N725" s="223" t="s">
        <v>51</v>
      </c>
      <c r="O725" s="65"/>
      <c r="P725" s="188">
        <f>O725*H725</f>
        <v>0</v>
      </c>
      <c r="Q725" s="188">
        <v>9.0000000000000006E-5</v>
      </c>
      <c r="R725" s="188">
        <f>Q725*H725</f>
        <v>1.8E-5</v>
      </c>
      <c r="S725" s="188">
        <v>0</v>
      </c>
      <c r="T725" s="189">
        <f>S725*H725</f>
        <v>0</v>
      </c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R725" s="190" t="s">
        <v>90</v>
      </c>
      <c r="AT725" s="190" t="s">
        <v>179</v>
      </c>
      <c r="AU725" s="190" t="s">
        <v>90</v>
      </c>
      <c r="AY725" s="17" t="s">
        <v>182</v>
      </c>
      <c r="BE725" s="191">
        <f>IF(N725="základní",J725,0)</f>
        <v>0</v>
      </c>
      <c r="BF725" s="191">
        <f>IF(N725="snížená",J725,0)</f>
        <v>0</v>
      </c>
      <c r="BG725" s="191">
        <f>IF(N725="zákl. přenesená",J725,0)</f>
        <v>0</v>
      </c>
      <c r="BH725" s="191">
        <f>IF(N725="sníž. přenesená",J725,0)</f>
        <v>0</v>
      </c>
      <c r="BI725" s="191">
        <f>IF(N725="nulová",J725,0)</f>
        <v>0</v>
      </c>
      <c r="BJ725" s="17" t="s">
        <v>88</v>
      </c>
      <c r="BK725" s="191">
        <f>ROUND(I725*H725,2)</f>
        <v>0</v>
      </c>
      <c r="BL725" s="17" t="s">
        <v>88</v>
      </c>
      <c r="BM725" s="190" t="s">
        <v>2947</v>
      </c>
    </row>
    <row r="726" spans="1:65" s="13" customFormat="1" ht="11.25">
      <c r="B726" s="192"/>
      <c r="C726" s="193"/>
      <c r="D726" s="194" t="s">
        <v>193</v>
      </c>
      <c r="E726" s="195" t="s">
        <v>43</v>
      </c>
      <c r="F726" s="196" t="s">
        <v>554</v>
      </c>
      <c r="G726" s="193"/>
      <c r="H726" s="195" t="s">
        <v>43</v>
      </c>
      <c r="I726" s="197"/>
      <c r="J726" s="193"/>
      <c r="K726" s="193"/>
      <c r="L726" s="198"/>
      <c r="M726" s="199"/>
      <c r="N726" s="200"/>
      <c r="O726" s="200"/>
      <c r="P726" s="200"/>
      <c r="Q726" s="200"/>
      <c r="R726" s="200"/>
      <c r="S726" s="200"/>
      <c r="T726" s="201"/>
      <c r="AT726" s="202" t="s">
        <v>193</v>
      </c>
      <c r="AU726" s="202" t="s">
        <v>90</v>
      </c>
      <c r="AV726" s="13" t="s">
        <v>88</v>
      </c>
      <c r="AW726" s="13" t="s">
        <v>41</v>
      </c>
      <c r="AX726" s="13" t="s">
        <v>80</v>
      </c>
      <c r="AY726" s="202" t="s">
        <v>182</v>
      </c>
    </row>
    <row r="727" spans="1:65" s="13" customFormat="1" ht="11.25">
      <c r="B727" s="192"/>
      <c r="C727" s="193"/>
      <c r="D727" s="194" t="s">
        <v>193</v>
      </c>
      <c r="E727" s="195" t="s">
        <v>43</v>
      </c>
      <c r="F727" s="196" t="s">
        <v>1790</v>
      </c>
      <c r="G727" s="193"/>
      <c r="H727" s="195" t="s">
        <v>43</v>
      </c>
      <c r="I727" s="197"/>
      <c r="J727" s="193"/>
      <c r="K727" s="193"/>
      <c r="L727" s="198"/>
      <c r="M727" s="199"/>
      <c r="N727" s="200"/>
      <c r="O727" s="200"/>
      <c r="P727" s="200"/>
      <c r="Q727" s="200"/>
      <c r="R727" s="200"/>
      <c r="S727" s="200"/>
      <c r="T727" s="201"/>
      <c r="AT727" s="202" t="s">
        <v>193</v>
      </c>
      <c r="AU727" s="202" t="s">
        <v>90</v>
      </c>
      <c r="AV727" s="13" t="s">
        <v>88</v>
      </c>
      <c r="AW727" s="13" t="s">
        <v>41</v>
      </c>
      <c r="AX727" s="13" t="s">
        <v>80</v>
      </c>
      <c r="AY727" s="202" t="s">
        <v>182</v>
      </c>
    </row>
    <row r="728" spans="1:65" s="14" customFormat="1" ht="11.25">
      <c r="B728" s="203"/>
      <c r="C728" s="204"/>
      <c r="D728" s="194" t="s">
        <v>193</v>
      </c>
      <c r="E728" s="205" t="s">
        <v>43</v>
      </c>
      <c r="F728" s="206" t="s">
        <v>789</v>
      </c>
      <c r="G728" s="204"/>
      <c r="H728" s="207">
        <v>0.2</v>
      </c>
      <c r="I728" s="208"/>
      <c r="J728" s="204"/>
      <c r="K728" s="204"/>
      <c r="L728" s="209"/>
      <c r="M728" s="210"/>
      <c r="N728" s="211"/>
      <c r="O728" s="211"/>
      <c r="P728" s="211"/>
      <c r="Q728" s="211"/>
      <c r="R728" s="211"/>
      <c r="S728" s="211"/>
      <c r="T728" s="212"/>
      <c r="AT728" s="213" t="s">
        <v>193</v>
      </c>
      <c r="AU728" s="213" t="s">
        <v>90</v>
      </c>
      <c r="AV728" s="14" t="s">
        <v>90</v>
      </c>
      <c r="AW728" s="14" t="s">
        <v>41</v>
      </c>
      <c r="AX728" s="14" t="s">
        <v>88</v>
      </c>
      <c r="AY728" s="213" t="s">
        <v>182</v>
      </c>
    </row>
    <row r="729" spans="1:65" s="2" customFormat="1" ht="49.15" customHeight="1">
      <c r="A729" s="35"/>
      <c r="B729" s="36"/>
      <c r="C729" s="179" t="s">
        <v>831</v>
      </c>
      <c r="D729" s="179" t="s">
        <v>187</v>
      </c>
      <c r="E729" s="180" t="s">
        <v>1778</v>
      </c>
      <c r="F729" s="181" t="s">
        <v>1779</v>
      </c>
      <c r="G729" s="182" t="s">
        <v>190</v>
      </c>
      <c r="H729" s="183">
        <v>12</v>
      </c>
      <c r="I729" s="184"/>
      <c r="J729" s="185">
        <f>ROUND(I729*H729,2)</f>
        <v>0</v>
      </c>
      <c r="K729" s="181" t="s">
        <v>191</v>
      </c>
      <c r="L729" s="40"/>
      <c r="M729" s="186" t="s">
        <v>43</v>
      </c>
      <c r="N729" s="187" t="s">
        <v>51</v>
      </c>
      <c r="O729" s="65"/>
      <c r="P729" s="188">
        <f>O729*H729</f>
        <v>0</v>
      </c>
      <c r="Q729" s="188">
        <v>6.0000000000000002E-5</v>
      </c>
      <c r="R729" s="188">
        <f>Q729*H729</f>
        <v>7.2000000000000005E-4</v>
      </c>
      <c r="S729" s="188">
        <v>0</v>
      </c>
      <c r="T729" s="189">
        <f>S729*H729</f>
        <v>0</v>
      </c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R729" s="190" t="s">
        <v>88</v>
      </c>
      <c r="AT729" s="190" t="s">
        <v>187</v>
      </c>
      <c r="AU729" s="190" t="s">
        <v>90</v>
      </c>
      <c r="AY729" s="17" t="s">
        <v>182</v>
      </c>
      <c r="BE729" s="191">
        <f>IF(N729="základní",J729,0)</f>
        <v>0</v>
      </c>
      <c r="BF729" s="191">
        <f>IF(N729="snížená",J729,0)</f>
        <v>0</v>
      </c>
      <c r="BG729" s="191">
        <f>IF(N729="zákl. přenesená",J729,0)</f>
        <v>0</v>
      </c>
      <c r="BH729" s="191">
        <f>IF(N729="sníž. přenesená",J729,0)</f>
        <v>0</v>
      </c>
      <c r="BI729" s="191">
        <f>IF(N729="nulová",J729,0)</f>
        <v>0</v>
      </c>
      <c r="BJ729" s="17" t="s">
        <v>88</v>
      </c>
      <c r="BK729" s="191">
        <f>ROUND(I729*H729,2)</f>
        <v>0</v>
      </c>
      <c r="BL729" s="17" t="s">
        <v>88</v>
      </c>
      <c r="BM729" s="190" t="s">
        <v>1780</v>
      </c>
    </row>
    <row r="730" spans="1:65" s="13" customFormat="1" ht="11.25">
      <c r="B730" s="192"/>
      <c r="C730" s="193"/>
      <c r="D730" s="194" t="s">
        <v>193</v>
      </c>
      <c r="E730" s="195" t="s">
        <v>43</v>
      </c>
      <c r="F730" s="196" t="s">
        <v>554</v>
      </c>
      <c r="G730" s="193"/>
      <c r="H730" s="195" t="s">
        <v>43</v>
      </c>
      <c r="I730" s="197"/>
      <c r="J730" s="193"/>
      <c r="K730" s="193"/>
      <c r="L730" s="198"/>
      <c r="M730" s="199"/>
      <c r="N730" s="200"/>
      <c r="O730" s="200"/>
      <c r="P730" s="200"/>
      <c r="Q730" s="200"/>
      <c r="R730" s="200"/>
      <c r="S730" s="200"/>
      <c r="T730" s="201"/>
      <c r="AT730" s="202" t="s">
        <v>193</v>
      </c>
      <c r="AU730" s="202" t="s">
        <v>90</v>
      </c>
      <c r="AV730" s="13" t="s">
        <v>88</v>
      </c>
      <c r="AW730" s="13" t="s">
        <v>41</v>
      </c>
      <c r="AX730" s="13" t="s">
        <v>80</v>
      </c>
      <c r="AY730" s="202" t="s">
        <v>182</v>
      </c>
    </row>
    <row r="731" spans="1:65" s="13" customFormat="1" ht="11.25">
      <c r="B731" s="192"/>
      <c r="C731" s="193"/>
      <c r="D731" s="194" t="s">
        <v>193</v>
      </c>
      <c r="E731" s="195" t="s">
        <v>43</v>
      </c>
      <c r="F731" s="196" t="s">
        <v>1781</v>
      </c>
      <c r="G731" s="193"/>
      <c r="H731" s="195" t="s">
        <v>43</v>
      </c>
      <c r="I731" s="197"/>
      <c r="J731" s="193"/>
      <c r="K731" s="193"/>
      <c r="L731" s="198"/>
      <c r="M731" s="199"/>
      <c r="N731" s="200"/>
      <c r="O731" s="200"/>
      <c r="P731" s="200"/>
      <c r="Q731" s="200"/>
      <c r="R731" s="200"/>
      <c r="S731" s="200"/>
      <c r="T731" s="201"/>
      <c r="AT731" s="202" t="s">
        <v>193</v>
      </c>
      <c r="AU731" s="202" t="s">
        <v>90</v>
      </c>
      <c r="AV731" s="13" t="s">
        <v>88</v>
      </c>
      <c r="AW731" s="13" t="s">
        <v>41</v>
      </c>
      <c r="AX731" s="13" t="s">
        <v>80</v>
      </c>
      <c r="AY731" s="202" t="s">
        <v>182</v>
      </c>
    </row>
    <row r="732" spans="1:65" s="14" customFormat="1" ht="11.25">
      <c r="B732" s="203"/>
      <c r="C732" s="204"/>
      <c r="D732" s="194" t="s">
        <v>193</v>
      </c>
      <c r="E732" s="205" t="s">
        <v>43</v>
      </c>
      <c r="F732" s="206" t="s">
        <v>1782</v>
      </c>
      <c r="G732" s="204"/>
      <c r="H732" s="207">
        <v>12</v>
      </c>
      <c r="I732" s="208"/>
      <c r="J732" s="204"/>
      <c r="K732" s="204"/>
      <c r="L732" s="209"/>
      <c r="M732" s="210"/>
      <c r="N732" s="211"/>
      <c r="O732" s="211"/>
      <c r="P732" s="211"/>
      <c r="Q732" s="211"/>
      <c r="R732" s="211"/>
      <c r="S732" s="211"/>
      <c r="T732" s="212"/>
      <c r="AT732" s="213" t="s">
        <v>193</v>
      </c>
      <c r="AU732" s="213" t="s">
        <v>90</v>
      </c>
      <c r="AV732" s="14" t="s">
        <v>90</v>
      </c>
      <c r="AW732" s="14" t="s">
        <v>41</v>
      </c>
      <c r="AX732" s="14" t="s">
        <v>88</v>
      </c>
      <c r="AY732" s="213" t="s">
        <v>182</v>
      </c>
    </row>
    <row r="733" spans="1:65" s="2" customFormat="1" ht="24.2" customHeight="1">
      <c r="A733" s="35"/>
      <c r="B733" s="36"/>
      <c r="C733" s="214" t="s">
        <v>835</v>
      </c>
      <c r="D733" s="214" t="s">
        <v>179</v>
      </c>
      <c r="E733" s="215" t="s">
        <v>1783</v>
      </c>
      <c r="F733" s="216" t="s">
        <v>1784</v>
      </c>
      <c r="G733" s="217" t="s">
        <v>481</v>
      </c>
      <c r="H733" s="218">
        <v>1.2</v>
      </c>
      <c r="I733" s="219"/>
      <c r="J733" s="220">
        <f>ROUND(I733*H733,2)</f>
        <v>0</v>
      </c>
      <c r="K733" s="216" t="s">
        <v>191</v>
      </c>
      <c r="L733" s="221"/>
      <c r="M733" s="222" t="s">
        <v>43</v>
      </c>
      <c r="N733" s="223" t="s">
        <v>51</v>
      </c>
      <c r="O733" s="65"/>
      <c r="P733" s="188">
        <f>O733*H733</f>
        <v>0</v>
      </c>
      <c r="Q733" s="188">
        <v>9.0000000000000006E-5</v>
      </c>
      <c r="R733" s="188">
        <f>Q733*H733</f>
        <v>1.0800000000000001E-4</v>
      </c>
      <c r="S733" s="188">
        <v>0</v>
      </c>
      <c r="T733" s="189">
        <f>S733*H733</f>
        <v>0</v>
      </c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R733" s="190" t="s">
        <v>90</v>
      </c>
      <c r="AT733" s="190" t="s">
        <v>179</v>
      </c>
      <c r="AU733" s="190" t="s">
        <v>90</v>
      </c>
      <c r="AY733" s="17" t="s">
        <v>182</v>
      </c>
      <c r="BE733" s="191">
        <f>IF(N733="základní",J733,0)</f>
        <v>0</v>
      </c>
      <c r="BF733" s="191">
        <f>IF(N733="snížená",J733,0)</f>
        <v>0</v>
      </c>
      <c r="BG733" s="191">
        <f>IF(N733="zákl. přenesená",J733,0)</f>
        <v>0</v>
      </c>
      <c r="BH733" s="191">
        <f>IF(N733="sníž. přenesená",J733,0)</f>
        <v>0</v>
      </c>
      <c r="BI733" s="191">
        <f>IF(N733="nulová",J733,0)</f>
        <v>0</v>
      </c>
      <c r="BJ733" s="17" t="s">
        <v>88</v>
      </c>
      <c r="BK733" s="191">
        <f>ROUND(I733*H733,2)</f>
        <v>0</v>
      </c>
      <c r="BL733" s="17" t="s">
        <v>88</v>
      </c>
      <c r="BM733" s="190" t="s">
        <v>1785</v>
      </c>
    </row>
    <row r="734" spans="1:65" s="13" customFormat="1" ht="11.25">
      <c r="B734" s="192"/>
      <c r="C734" s="193"/>
      <c r="D734" s="194" t="s">
        <v>193</v>
      </c>
      <c r="E734" s="195" t="s">
        <v>43</v>
      </c>
      <c r="F734" s="196" t="s">
        <v>554</v>
      </c>
      <c r="G734" s="193"/>
      <c r="H734" s="195" t="s">
        <v>43</v>
      </c>
      <c r="I734" s="197"/>
      <c r="J734" s="193"/>
      <c r="K734" s="193"/>
      <c r="L734" s="198"/>
      <c r="M734" s="199"/>
      <c r="N734" s="200"/>
      <c r="O734" s="200"/>
      <c r="P734" s="200"/>
      <c r="Q734" s="200"/>
      <c r="R734" s="200"/>
      <c r="S734" s="200"/>
      <c r="T734" s="201"/>
      <c r="AT734" s="202" t="s">
        <v>193</v>
      </c>
      <c r="AU734" s="202" t="s">
        <v>90</v>
      </c>
      <c r="AV734" s="13" t="s">
        <v>88</v>
      </c>
      <c r="AW734" s="13" t="s">
        <v>41</v>
      </c>
      <c r="AX734" s="13" t="s">
        <v>80</v>
      </c>
      <c r="AY734" s="202" t="s">
        <v>182</v>
      </c>
    </row>
    <row r="735" spans="1:65" s="13" customFormat="1" ht="11.25">
      <c r="B735" s="192"/>
      <c r="C735" s="193"/>
      <c r="D735" s="194" t="s">
        <v>193</v>
      </c>
      <c r="E735" s="195" t="s">
        <v>43</v>
      </c>
      <c r="F735" s="196" t="s">
        <v>1781</v>
      </c>
      <c r="G735" s="193"/>
      <c r="H735" s="195" t="s">
        <v>43</v>
      </c>
      <c r="I735" s="197"/>
      <c r="J735" s="193"/>
      <c r="K735" s="193"/>
      <c r="L735" s="198"/>
      <c r="M735" s="199"/>
      <c r="N735" s="200"/>
      <c r="O735" s="200"/>
      <c r="P735" s="200"/>
      <c r="Q735" s="200"/>
      <c r="R735" s="200"/>
      <c r="S735" s="200"/>
      <c r="T735" s="201"/>
      <c r="AT735" s="202" t="s">
        <v>193</v>
      </c>
      <c r="AU735" s="202" t="s">
        <v>90</v>
      </c>
      <c r="AV735" s="13" t="s">
        <v>88</v>
      </c>
      <c r="AW735" s="13" t="s">
        <v>41</v>
      </c>
      <c r="AX735" s="13" t="s">
        <v>80</v>
      </c>
      <c r="AY735" s="202" t="s">
        <v>182</v>
      </c>
    </row>
    <row r="736" spans="1:65" s="14" customFormat="1" ht="11.25">
      <c r="B736" s="203"/>
      <c r="C736" s="204"/>
      <c r="D736" s="194" t="s">
        <v>193</v>
      </c>
      <c r="E736" s="205" t="s">
        <v>43</v>
      </c>
      <c r="F736" s="206" t="s">
        <v>1786</v>
      </c>
      <c r="G736" s="204"/>
      <c r="H736" s="207">
        <v>1.2</v>
      </c>
      <c r="I736" s="208"/>
      <c r="J736" s="204"/>
      <c r="K736" s="204"/>
      <c r="L736" s="209"/>
      <c r="M736" s="210"/>
      <c r="N736" s="211"/>
      <c r="O736" s="211"/>
      <c r="P736" s="211"/>
      <c r="Q736" s="211"/>
      <c r="R736" s="211"/>
      <c r="S736" s="211"/>
      <c r="T736" s="212"/>
      <c r="AT736" s="213" t="s">
        <v>193</v>
      </c>
      <c r="AU736" s="213" t="s">
        <v>90</v>
      </c>
      <c r="AV736" s="14" t="s">
        <v>90</v>
      </c>
      <c r="AW736" s="14" t="s">
        <v>41</v>
      </c>
      <c r="AX736" s="14" t="s">
        <v>88</v>
      </c>
      <c r="AY736" s="213" t="s">
        <v>182</v>
      </c>
    </row>
    <row r="737" spans="1:65" s="2" customFormat="1" ht="62.65" customHeight="1">
      <c r="A737" s="35"/>
      <c r="B737" s="36"/>
      <c r="C737" s="179" t="s">
        <v>839</v>
      </c>
      <c r="D737" s="179" t="s">
        <v>187</v>
      </c>
      <c r="E737" s="180" t="s">
        <v>777</v>
      </c>
      <c r="F737" s="181" t="s">
        <v>778</v>
      </c>
      <c r="G737" s="182" t="s">
        <v>190</v>
      </c>
      <c r="H737" s="183">
        <v>4</v>
      </c>
      <c r="I737" s="184"/>
      <c r="J737" s="185">
        <f>ROUND(I737*H737,2)</f>
        <v>0</v>
      </c>
      <c r="K737" s="181" t="s">
        <v>191</v>
      </c>
      <c r="L737" s="40"/>
      <c r="M737" s="186" t="s">
        <v>43</v>
      </c>
      <c r="N737" s="187" t="s">
        <v>51</v>
      </c>
      <c r="O737" s="65"/>
      <c r="P737" s="188">
        <f>O737*H737</f>
        <v>0</v>
      </c>
      <c r="Q737" s="188">
        <v>0</v>
      </c>
      <c r="R737" s="188">
        <f>Q737*H737</f>
        <v>0</v>
      </c>
      <c r="S737" s="188">
        <v>0</v>
      </c>
      <c r="T737" s="189">
        <f>S737*H737</f>
        <v>0</v>
      </c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R737" s="190" t="s">
        <v>88</v>
      </c>
      <c r="AT737" s="190" t="s">
        <v>187</v>
      </c>
      <c r="AU737" s="190" t="s">
        <v>90</v>
      </c>
      <c r="AY737" s="17" t="s">
        <v>182</v>
      </c>
      <c r="BE737" s="191">
        <f>IF(N737="základní",J737,0)</f>
        <v>0</v>
      </c>
      <c r="BF737" s="191">
        <f>IF(N737="snížená",J737,0)</f>
        <v>0</v>
      </c>
      <c r="BG737" s="191">
        <f>IF(N737="zákl. přenesená",J737,0)</f>
        <v>0</v>
      </c>
      <c r="BH737" s="191">
        <f>IF(N737="sníž. přenesená",J737,0)</f>
        <v>0</v>
      </c>
      <c r="BI737" s="191">
        <f>IF(N737="nulová",J737,0)</f>
        <v>0</v>
      </c>
      <c r="BJ737" s="17" t="s">
        <v>88</v>
      </c>
      <c r="BK737" s="191">
        <f>ROUND(I737*H737,2)</f>
        <v>0</v>
      </c>
      <c r="BL737" s="17" t="s">
        <v>88</v>
      </c>
      <c r="BM737" s="190" t="s">
        <v>1803</v>
      </c>
    </row>
    <row r="738" spans="1:65" s="13" customFormat="1" ht="11.25">
      <c r="B738" s="192"/>
      <c r="C738" s="193"/>
      <c r="D738" s="194" t="s">
        <v>193</v>
      </c>
      <c r="E738" s="195" t="s">
        <v>43</v>
      </c>
      <c r="F738" s="196" t="s">
        <v>554</v>
      </c>
      <c r="G738" s="193"/>
      <c r="H738" s="195" t="s">
        <v>43</v>
      </c>
      <c r="I738" s="197"/>
      <c r="J738" s="193"/>
      <c r="K738" s="193"/>
      <c r="L738" s="198"/>
      <c r="M738" s="199"/>
      <c r="N738" s="200"/>
      <c r="O738" s="200"/>
      <c r="P738" s="200"/>
      <c r="Q738" s="200"/>
      <c r="R738" s="200"/>
      <c r="S738" s="200"/>
      <c r="T738" s="201"/>
      <c r="AT738" s="202" t="s">
        <v>193</v>
      </c>
      <c r="AU738" s="202" t="s">
        <v>90</v>
      </c>
      <c r="AV738" s="13" t="s">
        <v>88</v>
      </c>
      <c r="AW738" s="13" t="s">
        <v>41</v>
      </c>
      <c r="AX738" s="13" t="s">
        <v>80</v>
      </c>
      <c r="AY738" s="202" t="s">
        <v>182</v>
      </c>
    </row>
    <row r="739" spans="1:65" s="13" customFormat="1" ht="11.25">
      <c r="B739" s="192"/>
      <c r="C739" s="193"/>
      <c r="D739" s="194" t="s">
        <v>193</v>
      </c>
      <c r="E739" s="195" t="s">
        <v>43</v>
      </c>
      <c r="F739" s="196" t="s">
        <v>1804</v>
      </c>
      <c r="G739" s="193"/>
      <c r="H739" s="195" t="s">
        <v>43</v>
      </c>
      <c r="I739" s="197"/>
      <c r="J739" s="193"/>
      <c r="K739" s="193"/>
      <c r="L739" s="198"/>
      <c r="M739" s="199"/>
      <c r="N739" s="200"/>
      <c r="O739" s="200"/>
      <c r="P739" s="200"/>
      <c r="Q739" s="200"/>
      <c r="R739" s="200"/>
      <c r="S739" s="200"/>
      <c r="T739" s="201"/>
      <c r="AT739" s="202" t="s">
        <v>193</v>
      </c>
      <c r="AU739" s="202" t="s">
        <v>90</v>
      </c>
      <c r="AV739" s="13" t="s">
        <v>88</v>
      </c>
      <c r="AW739" s="13" t="s">
        <v>41</v>
      </c>
      <c r="AX739" s="13" t="s">
        <v>80</v>
      </c>
      <c r="AY739" s="202" t="s">
        <v>182</v>
      </c>
    </row>
    <row r="740" spans="1:65" s="14" customFormat="1" ht="11.25">
      <c r="B740" s="203"/>
      <c r="C740" s="204"/>
      <c r="D740" s="194" t="s">
        <v>193</v>
      </c>
      <c r="E740" s="205" t="s">
        <v>43</v>
      </c>
      <c r="F740" s="206" t="s">
        <v>906</v>
      </c>
      <c r="G740" s="204"/>
      <c r="H740" s="207">
        <v>4</v>
      </c>
      <c r="I740" s="208"/>
      <c r="J740" s="204"/>
      <c r="K740" s="204"/>
      <c r="L740" s="209"/>
      <c r="M740" s="210"/>
      <c r="N740" s="211"/>
      <c r="O740" s="211"/>
      <c r="P740" s="211"/>
      <c r="Q740" s="211"/>
      <c r="R740" s="211"/>
      <c r="S740" s="211"/>
      <c r="T740" s="212"/>
      <c r="AT740" s="213" t="s">
        <v>193</v>
      </c>
      <c r="AU740" s="213" t="s">
        <v>90</v>
      </c>
      <c r="AV740" s="14" t="s">
        <v>90</v>
      </c>
      <c r="AW740" s="14" t="s">
        <v>41</v>
      </c>
      <c r="AX740" s="14" t="s">
        <v>88</v>
      </c>
      <c r="AY740" s="213" t="s">
        <v>182</v>
      </c>
    </row>
    <row r="741" spans="1:65" s="2" customFormat="1" ht="37.9" customHeight="1">
      <c r="A741" s="35"/>
      <c r="B741" s="36"/>
      <c r="C741" s="179" t="s">
        <v>843</v>
      </c>
      <c r="D741" s="179" t="s">
        <v>187</v>
      </c>
      <c r="E741" s="180" t="s">
        <v>782</v>
      </c>
      <c r="F741" s="181" t="s">
        <v>783</v>
      </c>
      <c r="G741" s="182" t="s">
        <v>190</v>
      </c>
      <c r="H741" s="183">
        <v>4</v>
      </c>
      <c r="I741" s="184"/>
      <c r="J741" s="185">
        <f>ROUND(I741*H741,2)</f>
        <v>0</v>
      </c>
      <c r="K741" s="181" t="s">
        <v>191</v>
      </c>
      <c r="L741" s="40"/>
      <c r="M741" s="186" t="s">
        <v>43</v>
      </c>
      <c r="N741" s="187" t="s">
        <v>51</v>
      </c>
      <c r="O741" s="65"/>
      <c r="P741" s="188">
        <f>O741*H741</f>
        <v>0</v>
      </c>
      <c r="Q741" s="188">
        <v>0</v>
      </c>
      <c r="R741" s="188">
        <f>Q741*H741</f>
        <v>0</v>
      </c>
      <c r="S741" s="188">
        <v>0</v>
      </c>
      <c r="T741" s="189">
        <f>S741*H741</f>
        <v>0</v>
      </c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R741" s="190" t="s">
        <v>88</v>
      </c>
      <c r="AT741" s="190" t="s">
        <v>187</v>
      </c>
      <c r="AU741" s="190" t="s">
        <v>90</v>
      </c>
      <c r="AY741" s="17" t="s">
        <v>182</v>
      </c>
      <c r="BE741" s="191">
        <f>IF(N741="základní",J741,0)</f>
        <v>0</v>
      </c>
      <c r="BF741" s="191">
        <f>IF(N741="snížená",J741,0)</f>
        <v>0</v>
      </c>
      <c r="BG741" s="191">
        <f>IF(N741="zákl. přenesená",J741,0)</f>
        <v>0</v>
      </c>
      <c r="BH741" s="191">
        <f>IF(N741="sníž. přenesená",J741,0)</f>
        <v>0</v>
      </c>
      <c r="BI741" s="191">
        <f>IF(N741="nulová",J741,0)</f>
        <v>0</v>
      </c>
      <c r="BJ741" s="17" t="s">
        <v>88</v>
      </c>
      <c r="BK741" s="191">
        <f>ROUND(I741*H741,2)</f>
        <v>0</v>
      </c>
      <c r="BL741" s="17" t="s">
        <v>88</v>
      </c>
      <c r="BM741" s="190" t="s">
        <v>1805</v>
      </c>
    </row>
    <row r="742" spans="1:65" s="13" customFormat="1" ht="11.25">
      <c r="B742" s="192"/>
      <c r="C742" s="193"/>
      <c r="D742" s="194" t="s">
        <v>193</v>
      </c>
      <c r="E742" s="195" t="s">
        <v>43</v>
      </c>
      <c r="F742" s="196" t="s">
        <v>554</v>
      </c>
      <c r="G742" s="193"/>
      <c r="H742" s="195" t="s">
        <v>43</v>
      </c>
      <c r="I742" s="197"/>
      <c r="J742" s="193"/>
      <c r="K742" s="193"/>
      <c r="L742" s="198"/>
      <c r="M742" s="199"/>
      <c r="N742" s="200"/>
      <c r="O742" s="200"/>
      <c r="P742" s="200"/>
      <c r="Q742" s="200"/>
      <c r="R742" s="200"/>
      <c r="S742" s="200"/>
      <c r="T742" s="201"/>
      <c r="AT742" s="202" t="s">
        <v>193</v>
      </c>
      <c r="AU742" s="202" t="s">
        <v>90</v>
      </c>
      <c r="AV742" s="13" t="s">
        <v>88</v>
      </c>
      <c r="AW742" s="13" t="s">
        <v>41</v>
      </c>
      <c r="AX742" s="13" t="s">
        <v>80</v>
      </c>
      <c r="AY742" s="202" t="s">
        <v>182</v>
      </c>
    </row>
    <row r="743" spans="1:65" s="13" customFormat="1" ht="11.25">
      <c r="B743" s="192"/>
      <c r="C743" s="193"/>
      <c r="D743" s="194" t="s">
        <v>193</v>
      </c>
      <c r="E743" s="195" t="s">
        <v>43</v>
      </c>
      <c r="F743" s="196" t="s">
        <v>1804</v>
      </c>
      <c r="G743" s="193"/>
      <c r="H743" s="195" t="s">
        <v>43</v>
      </c>
      <c r="I743" s="197"/>
      <c r="J743" s="193"/>
      <c r="K743" s="193"/>
      <c r="L743" s="198"/>
      <c r="M743" s="199"/>
      <c r="N743" s="200"/>
      <c r="O743" s="200"/>
      <c r="P743" s="200"/>
      <c r="Q743" s="200"/>
      <c r="R743" s="200"/>
      <c r="S743" s="200"/>
      <c r="T743" s="201"/>
      <c r="AT743" s="202" t="s">
        <v>193</v>
      </c>
      <c r="AU743" s="202" t="s">
        <v>90</v>
      </c>
      <c r="AV743" s="13" t="s">
        <v>88</v>
      </c>
      <c r="AW743" s="13" t="s">
        <v>41</v>
      </c>
      <c r="AX743" s="13" t="s">
        <v>80</v>
      </c>
      <c r="AY743" s="202" t="s">
        <v>182</v>
      </c>
    </row>
    <row r="744" spans="1:65" s="14" customFormat="1" ht="11.25">
      <c r="B744" s="203"/>
      <c r="C744" s="204"/>
      <c r="D744" s="194" t="s">
        <v>193</v>
      </c>
      <c r="E744" s="205" t="s">
        <v>43</v>
      </c>
      <c r="F744" s="206" t="s">
        <v>906</v>
      </c>
      <c r="G744" s="204"/>
      <c r="H744" s="207">
        <v>4</v>
      </c>
      <c r="I744" s="208"/>
      <c r="J744" s="204"/>
      <c r="K744" s="204"/>
      <c r="L744" s="209"/>
      <c r="M744" s="210"/>
      <c r="N744" s="211"/>
      <c r="O744" s="211"/>
      <c r="P744" s="211"/>
      <c r="Q744" s="211"/>
      <c r="R744" s="211"/>
      <c r="S744" s="211"/>
      <c r="T744" s="212"/>
      <c r="AT744" s="213" t="s">
        <v>193</v>
      </c>
      <c r="AU744" s="213" t="s">
        <v>90</v>
      </c>
      <c r="AV744" s="14" t="s">
        <v>90</v>
      </c>
      <c r="AW744" s="14" t="s">
        <v>41</v>
      </c>
      <c r="AX744" s="14" t="s">
        <v>88</v>
      </c>
      <c r="AY744" s="213" t="s">
        <v>182</v>
      </c>
    </row>
    <row r="745" spans="1:65" s="2" customFormat="1" ht="24.2" customHeight="1">
      <c r="A745" s="35"/>
      <c r="B745" s="36"/>
      <c r="C745" s="214" t="s">
        <v>847</v>
      </c>
      <c r="D745" s="214" t="s">
        <v>179</v>
      </c>
      <c r="E745" s="215" t="s">
        <v>786</v>
      </c>
      <c r="F745" s="216" t="s">
        <v>787</v>
      </c>
      <c r="G745" s="217" t="s">
        <v>481</v>
      </c>
      <c r="H745" s="218">
        <v>0.4</v>
      </c>
      <c r="I745" s="219"/>
      <c r="J745" s="220">
        <f>ROUND(I745*H745,2)</f>
        <v>0</v>
      </c>
      <c r="K745" s="216" t="s">
        <v>191</v>
      </c>
      <c r="L745" s="221"/>
      <c r="M745" s="222" t="s">
        <v>43</v>
      </c>
      <c r="N745" s="223" t="s">
        <v>51</v>
      </c>
      <c r="O745" s="65"/>
      <c r="P745" s="188">
        <f>O745*H745</f>
        <v>0</v>
      </c>
      <c r="Q745" s="188">
        <v>1E-4</v>
      </c>
      <c r="R745" s="188">
        <f>Q745*H745</f>
        <v>4.0000000000000003E-5</v>
      </c>
      <c r="S745" s="188">
        <v>0</v>
      </c>
      <c r="T745" s="189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90" t="s">
        <v>90</v>
      </c>
      <c r="AT745" s="190" t="s">
        <v>179</v>
      </c>
      <c r="AU745" s="190" t="s">
        <v>90</v>
      </c>
      <c r="AY745" s="17" t="s">
        <v>182</v>
      </c>
      <c r="BE745" s="191">
        <f>IF(N745="základní",J745,0)</f>
        <v>0</v>
      </c>
      <c r="BF745" s="191">
        <f>IF(N745="snížená",J745,0)</f>
        <v>0</v>
      </c>
      <c r="BG745" s="191">
        <f>IF(N745="zákl. přenesená",J745,0)</f>
        <v>0</v>
      </c>
      <c r="BH745" s="191">
        <f>IF(N745="sníž. přenesená",J745,0)</f>
        <v>0</v>
      </c>
      <c r="BI745" s="191">
        <f>IF(N745="nulová",J745,0)</f>
        <v>0</v>
      </c>
      <c r="BJ745" s="17" t="s">
        <v>88</v>
      </c>
      <c r="BK745" s="191">
        <f>ROUND(I745*H745,2)</f>
        <v>0</v>
      </c>
      <c r="BL745" s="17" t="s">
        <v>88</v>
      </c>
      <c r="BM745" s="190" t="s">
        <v>1806</v>
      </c>
    </row>
    <row r="746" spans="1:65" s="13" customFormat="1" ht="11.25">
      <c r="B746" s="192"/>
      <c r="C746" s="193"/>
      <c r="D746" s="194" t="s">
        <v>193</v>
      </c>
      <c r="E746" s="195" t="s">
        <v>43</v>
      </c>
      <c r="F746" s="196" t="s">
        <v>554</v>
      </c>
      <c r="G746" s="193"/>
      <c r="H746" s="195" t="s">
        <v>43</v>
      </c>
      <c r="I746" s="197"/>
      <c r="J746" s="193"/>
      <c r="K746" s="193"/>
      <c r="L746" s="198"/>
      <c r="M746" s="199"/>
      <c r="N746" s="200"/>
      <c r="O746" s="200"/>
      <c r="P746" s="200"/>
      <c r="Q746" s="200"/>
      <c r="R746" s="200"/>
      <c r="S746" s="200"/>
      <c r="T746" s="201"/>
      <c r="AT746" s="202" t="s">
        <v>193</v>
      </c>
      <c r="AU746" s="202" t="s">
        <v>90</v>
      </c>
      <c r="AV746" s="13" t="s">
        <v>88</v>
      </c>
      <c r="AW746" s="13" t="s">
        <v>41</v>
      </c>
      <c r="AX746" s="13" t="s">
        <v>80</v>
      </c>
      <c r="AY746" s="202" t="s">
        <v>182</v>
      </c>
    </row>
    <row r="747" spans="1:65" s="13" customFormat="1" ht="11.25">
      <c r="B747" s="192"/>
      <c r="C747" s="193"/>
      <c r="D747" s="194" t="s">
        <v>193</v>
      </c>
      <c r="E747" s="195" t="s">
        <v>43</v>
      </c>
      <c r="F747" s="196" t="s">
        <v>1804</v>
      </c>
      <c r="G747" s="193"/>
      <c r="H747" s="195" t="s">
        <v>43</v>
      </c>
      <c r="I747" s="197"/>
      <c r="J747" s="193"/>
      <c r="K747" s="193"/>
      <c r="L747" s="198"/>
      <c r="M747" s="199"/>
      <c r="N747" s="200"/>
      <c r="O747" s="200"/>
      <c r="P747" s="200"/>
      <c r="Q747" s="200"/>
      <c r="R747" s="200"/>
      <c r="S747" s="200"/>
      <c r="T747" s="201"/>
      <c r="AT747" s="202" t="s">
        <v>193</v>
      </c>
      <c r="AU747" s="202" t="s">
        <v>90</v>
      </c>
      <c r="AV747" s="13" t="s">
        <v>88</v>
      </c>
      <c r="AW747" s="13" t="s">
        <v>41</v>
      </c>
      <c r="AX747" s="13" t="s">
        <v>80</v>
      </c>
      <c r="AY747" s="202" t="s">
        <v>182</v>
      </c>
    </row>
    <row r="748" spans="1:65" s="14" customFormat="1" ht="11.25">
      <c r="B748" s="203"/>
      <c r="C748" s="204"/>
      <c r="D748" s="194" t="s">
        <v>193</v>
      </c>
      <c r="E748" s="205" t="s">
        <v>43</v>
      </c>
      <c r="F748" s="206" t="s">
        <v>1807</v>
      </c>
      <c r="G748" s="204"/>
      <c r="H748" s="207">
        <v>0.4</v>
      </c>
      <c r="I748" s="208"/>
      <c r="J748" s="204"/>
      <c r="K748" s="204"/>
      <c r="L748" s="209"/>
      <c r="M748" s="210"/>
      <c r="N748" s="211"/>
      <c r="O748" s="211"/>
      <c r="P748" s="211"/>
      <c r="Q748" s="211"/>
      <c r="R748" s="211"/>
      <c r="S748" s="211"/>
      <c r="T748" s="212"/>
      <c r="AT748" s="213" t="s">
        <v>193</v>
      </c>
      <c r="AU748" s="213" t="s">
        <v>90</v>
      </c>
      <c r="AV748" s="14" t="s">
        <v>90</v>
      </c>
      <c r="AW748" s="14" t="s">
        <v>41</v>
      </c>
      <c r="AX748" s="14" t="s">
        <v>88</v>
      </c>
      <c r="AY748" s="213" t="s">
        <v>182</v>
      </c>
    </row>
    <row r="749" spans="1:65" s="2" customFormat="1" ht="62.65" customHeight="1">
      <c r="A749" s="35"/>
      <c r="B749" s="36"/>
      <c r="C749" s="179" t="s">
        <v>851</v>
      </c>
      <c r="D749" s="179" t="s">
        <v>187</v>
      </c>
      <c r="E749" s="180" t="s">
        <v>777</v>
      </c>
      <c r="F749" s="181" t="s">
        <v>778</v>
      </c>
      <c r="G749" s="182" t="s">
        <v>190</v>
      </c>
      <c r="H749" s="183">
        <v>10</v>
      </c>
      <c r="I749" s="184"/>
      <c r="J749" s="185">
        <f>ROUND(I749*H749,2)</f>
        <v>0</v>
      </c>
      <c r="K749" s="181" t="s">
        <v>191</v>
      </c>
      <c r="L749" s="40"/>
      <c r="M749" s="186" t="s">
        <v>43</v>
      </c>
      <c r="N749" s="187" t="s">
        <v>51</v>
      </c>
      <c r="O749" s="65"/>
      <c r="P749" s="188">
        <f>O749*H749</f>
        <v>0</v>
      </c>
      <c r="Q749" s="188">
        <v>0</v>
      </c>
      <c r="R749" s="188">
        <f>Q749*H749</f>
        <v>0</v>
      </c>
      <c r="S749" s="188">
        <v>0</v>
      </c>
      <c r="T749" s="189">
        <f>S749*H749</f>
        <v>0</v>
      </c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R749" s="190" t="s">
        <v>88</v>
      </c>
      <c r="AT749" s="190" t="s">
        <v>187</v>
      </c>
      <c r="AU749" s="190" t="s">
        <v>90</v>
      </c>
      <c r="AY749" s="17" t="s">
        <v>182</v>
      </c>
      <c r="BE749" s="191">
        <f>IF(N749="základní",J749,0)</f>
        <v>0</v>
      </c>
      <c r="BF749" s="191">
        <f>IF(N749="snížená",J749,0)</f>
        <v>0</v>
      </c>
      <c r="BG749" s="191">
        <f>IF(N749="zákl. přenesená",J749,0)</f>
        <v>0</v>
      </c>
      <c r="BH749" s="191">
        <f>IF(N749="sníž. přenesená",J749,0)</f>
        <v>0</v>
      </c>
      <c r="BI749" s="191">
        <f>IF(N749="nulová",J749,0)</f>
        <v>0</v>
      </c>
      <c r="BJ749" s="17" t="s">
        <v>88</v>
      </c>
      <c r="BK749" s="191">
        <f>ROUND(I749*H749,2)</f>
        <v>0</v>
      </c>
      <c r="BL749" s="17" t="s">
        <v>88</v>
      </c>
      <c r="BM749" s="190" t="s">
        <v>791</v>
      </c>
    </row>
    <row r="750" spans="1:65" s="13" customFormat="1" ht="11.25">
      <c r="B750" s="192"/>
      <c r="C750" s="193"/>
      <c r="D750" s="194" t="s">
        <v>193</v>
      </c>
      <c r="E750" s="195" t="s">
        <v>43</v>
      </c>
      <c r="F750" s="196" t="s">
        <v>554</v>
      </c>
      <c r="G750" s="193"/>
      <c r="H750" s="195" t="s">
        <v>43</v>
      </c>
      <c r="I750" s="197"/>
      <c r="J750" s="193"/>
      <c r="K750" s="193"/>
      <c r="L750" s="198"/>
      <c r="M750" s="199"/>
      <c r="N750" s="200"/>
      <c r="O750" s="200"/>
      <c r="P750" s="200"/>
      <c r="Q750" s="200"/>
      <c r="R750" s="200"/>
      <c r="S750" s="200"/>
      <c r="T750" s="201"/>
      <c r="AT750" s="202" t="s">
        <v>193</v>
      </c>
      <c r="AU750" s="202" t="s">
        <v>90</v>
      </c>
      <c r="AV750" s="13" t="s">
        <v>88</v>
      </c>
      <c r="AW750" s="13" t="s">
        <v>41</v>
      </c>
      <c r="AX750" s="13" t="s">
        <v>80</v>
      </c>
      <c r="AY750" s="202" t="s">
        <v>182</v>
      </c>
    </row>
    <row r="751" spans="1:65" s="13" customFormat="1" ht="11.25">
      <c r="B751" s="192"/>
      <c r="C751" s="193"/>
      <c r="D751" s="194" t="s">
        <v>193</v>
      </c>
      <c r="E751" s="195" t="s">
        <v>43</v>
      </c>
      <c r="F751" s="196" t="s">
        <v>1808</v>
      </c>
      <c r="G751" s="193"/>
      <c r="H751" s="195" t="s">
        <v>43</v>
      </c>
      <c r="I751" s="197"/>
      <c r="J751" s="193"/>
      <c r="K751" s="193"/>
      <c r="L751" s="198"/>
      <c r="M751" s="199"/>
      <c r="N751" s="200"/>
      <c r="O751" s="200"/>
      <c r="P751" s="200"/>
      <c r="Q751" s="200"/>
      <c r="R751" s="200"/>
      <c r="S751" s="200"/>
      <c r="T751" s="201"/>
      <c r="AT751" s="202" t="s">
        <v>193</v>
      </c>
      <c r="AU751" s="202" t="s">
        <v>90</v>
      </c>
      <c r="AV751" s="13" t="s">
        <v>88</v>
      </c>
      <c r="AW751" s="13" t="s">
        <v>41</v>
      </c>
      <c r="AX751" s="13" t="s">
        <v>80</v>
      </c>
      <c r="AY751" s="202" t="s">
        <v>182</v>
      </c>
    </row>
    <row r="752" spans="1:65" s="14" customFormat="1" ht="11.25">
      <c r="B752" s="203"/>
      <c r="C752" s="204"/>
      <c r="D752" s="194" t="s">
        <v>193</v>
      </c>
      <c r="E752" s="205" t="s">
        <v>43</v>
      </c>
      <c r="F752" s="206" t="s">
        <v>1756</v>
      </c>
      <c r="G752" s="204"/>
      <c r="H752" s="207">
        <v>10</v>
      </c>
      <c r="I752" s="208"/>
      <c r="J752" s="204"/>
      <c r="K752" s="204"/>
      <c r="L752" s="209"/>
      <c r="M752" s="210"/>
      <c r="N752" s="211"/>
      <c r="O752" s="211"/>
      <c r="P752" s="211"/>
      <c r="Q752" s="211"/>
      <c r="R752" s="211"/>
      <c r="S752" s="211"/>
      <c r="T752" s="212"/>
      <c r="AT752" s="213" t="s">
        <v>193</v>
      </c>
      <c r="AU752" s="213" t="s">
        <v>90</v>
      </c>
      <c r="AV752" s="14" t="s">
        <v>90</v>
      </c>
      <c r="AW752" s="14" t="s">
        <v>41</v>
      </c>
      <c r="AX752" s="14" t="s">
        <v>88</v>
      </c>
      <c r="AY752" s="213" t="s">
        <v>182</v>
      </c>
    </row>
    <row r="753" spans="1:65" s="2" customFormat="1" ht="37.9" customHeight="1">
      <c r="A753" s="35"/>
      <c r="B753" s="36"/>
      <c r="C753" s="179" t="s">
        <v>855</v>
      </c>
      <c r="D753" s="179" t="s">
        <v>187</v>
      </c>
      <c r="E753" s="180" t="s">
        <v>1810</v>
      </c>
      <c r="F753" s="181" t="s">
        <v>1811</v>
      </c>
      <c r="G753" s="182" t="s">
        <v>190</v>
      </c>
      <c r="H753" s="183">
        <v>10</v>
      </c>
      <c r="I753" s="184"/>
      <c r="J753" s="185">
        <f>ROUND(I753*H753,2)</f>
        <v>0</v>
      </c>
      <c r="K753" s="181" t="s">
        <v>191</v>
      </c>
      <c r="L753" s="40"/>
      <c r="M753" s="186" t="s">
        <v>43</v>
      </c>
      <c r="N753" s="187" t="s">
        <v>51</v>
      </c>
      <c r="O753" s="65"/>
      <c r="P753" s="188">
        <f>O753*H753</f>
        <v>0</v>
      </c>
      <c r="Q753" s="188">
        <v>0</v>
      </c>
      <c r="R753" s="188">
        <f>Q753*H753</f>
        <v>0</v>
      </c>
      <c r="S753" s="188">
        <v>0</v>
      </c>
      <c r="T753" s="189">
        <f>S753*H753</f>
        <v>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R753" s="190" t="s">
        <v>88</v>
      </c>
      <c r="AT753" s="190" t="s">
        <v>187</v>
      </c>
      <c r="AU753" s="190" t="s">
        <v>90</v>
      </c>
      <c r="AY753" s="17" t="s">
        <v>182</v>
      </c>
      <c r="BE753" s="191">
        <f>IF(N753="základní",J753,0)</f>
        <v>0</v>
      </c>
      <c r="BF753" s="191">
        <f>IF(N753="snížená",J753,0)</f>
        <v>0</v>
      </c>
      <c r="BG753" s="191">
        <f>IF(N753="zákl. přenesená",J753,0)</f>
        <v>0</v>
      </c>
      <c r="BH753" s="191">
        <f>IF(N753="sníž. přenesená",J753,0)</f>
        <v>0</v>
      </c>
      <c r="BI753" s="191">
        <f>IF(N753="nulová",J753,0)</f>
        <v>0</v>
      </c>
      <c r="BJ753" s="17" t="s">
        <v>88</v>
      </c>
      <c r="BK753" s="191">
        <f>ROUND(I753*H753,2)</f>
        <v>0</v>
      </c>
      <c r="BL753" s="17" t="s">
        <v>88</v>
      </c>
      <c r="BM753" s="190" t="s">
        <v>1812</v>
      </c>
    </row>
    <row r="754" spans="1:65" s="13" customFormat="1" ht="11.25">
      <c r="B754" s="192"/>
      <c r="C754" s="193"/>
      <c r="D754" s="194" t="s">
        <v>193</v>
      </c>
      <c r="E754" s="195" t="s">
        <v>43</v>
      </c>
      <c r="F754" s="196" t="s">
        <v>554</v>
      </c>
      <c r="G754" s="193"/>
      <c r="H754" s="195" t="s">
        <v>43</v>
      </c>
      <c r="I754" s="197"/>
      <c r="J754" s="193"/>
      <c r="K754" s="193"/>
      <c r="L754" s="198"/>
      <c r="M754" s="199"/>
      <c r="N754" s="200"/>
      <c r="O754" s="200"/>
      <c r="P754" s="200"/>
      <c r="Q754" s="200"/>
      <c r="R754" s="200"/>
      <c r="S754" s="200"/>
      <c r="T754" s="201"/>
      <c r="AT754" s="202" t="s">
        <v>193</v>
      </c>
      <c r="AU754" s="202" t="s">
        <v>90</v>
      </c>
      <c r="AV754" s="13" t="s">
        <v>88</v>
      </c>
      <c r="AW754" s="13" t="s">
        <v>41</v>
      </c>
      <c r="AX754" s="13" t="s">
        <v>80</v>
      </c>
      <c r="AY754" s="202" t="s">
        <v>182</v>
      </c>
    </row>
    <row r="755" spans="1:65" s="13" customFormat="1" ht="11.25">
      <c r="B755" s="192"/>
      <c r="C755" s="193"/>
      <c r="D755" s="194" t="s">
        <v>193</v>
      </c>
      <c r="E755" s="195" t="s">
        <v>43</v>
      </c>
      <c r="F755" s="196" t="s">
        <v>1808</v>
      </c>
      <c r="G755" s="193"/>
      <c r="H755" s="195" t="s">
        <v>43</v>
      </c>
      <c r="I755" s="197"/>
      <c r="J755" s="193"/>
      <c r="K755" s="193"/>
      <c r="L755" s="198"/>
      <c r="M755" s="199"/>
      <c r="N755" s="200"/>
      <c r="O755" s="200"/>
      <c r="P755" s="200"/>
      <c r="Q755" s="200"/>
      <c r="R755" s="200"/>
      <c r="S755" s="200"/>
      <c r="T755" s="201"/>
      <c r="AT755" s="202" t="s">
        <v>193</v>
      </c>
      <c r="AU755" s="202" t="s">
        <v>90</v>
      </c>
      <c r="AV755" s="13" t="s">
        <v>88</v>
      </c>
      <c r="AW755" s="13" t="s">
        <v>41</v>
      </c>
      <c r="AX755" s="13" t="s">
        <v>80</v>
      </c>
      <c r="AY755" s="202" t="s">
        <v>182</v>
      </c>
    </row>
    <row r="756" spans="1:65" s="14" customFormat="1" ht="11.25">
      <c r="B756" s="203"/>
      <c r="C756" s="204"/>
      <c r="D756" s="194" t="s">
        <v>193</v>
      </c>
      <c r="E756" s="205" t="s">
        <v>43</v>
      </c>
      <c r="F756" s="206" t="s">
        <v>1756</v>
      </c>
      <c r="G756" s="204"/>
      <c r="H756" s="207">
        <v>10</v>
      </c>
      <c r="I756" s="208"/>
      <c r="J756" s="204"/>
      <c r="K756" s="204"/>
      <c r="L756" s="209"/>
      <c r="M756" s="210"/>
      <c r="N756" s="211"/>
      <c r="O756" s="211"/>
      <c r="P756" s="211"/>
      <c r="Q756" s="211"/>
      <c r="R756" s="211"/>
      <c r="S756" s="211"/>
      <c r="T756" s="212"/>
      <c r="AT756" s="213" t="s">
        <v>193</v>
      </c>
      <c r="AU756" s="213" t="s">
        <v>90</v>
      </c>
      <c r="AV756" s="14" t="s">
        <v>90</v>
      </c>
      <c r="AW756" s="14" t="s">
        <v>41</v>
      </c>
      <c r="AX756" s="14" t="s">
        <v>88</v>
      </c>
      <c r="AY756" s="213" t="s">
        <v>182</v>
      </c>
    </row>
    <row r="757" spans="1:65" s="2" customFormat="1" ht="24.2" customHeight="1">
      <c r="A757" s="35"/>
      <c r="B757" s="36"/>
      <c r="C757" s="214" t="s">
        <v>859</v>
      </c>
      <c r="D757" s="214" t="s">
        <v>179</v>
      </c>
      <c r="E757" s="215" t="s">
        <v>1813</v>
      </c>
      <c r="F757" s="216" t="s">
        <v>1814</v>
      </c>
      <c r="G757" s="217" t="s">
        <v>481</v>
      </c>
      <c r="H757" s="218">
        <v>1</v>
      </c>
      <c r="I757" s="219"/>
      <c r="J757" s="220">
        <f>ROUND(I757*H757,2)</f>
        <v>0</v>
      </c>
      <c r="K757" s="216" t="s">
        <v>191</v>
      </c>
      <c r="L757" s="221"/>
      <c r="M757" s="222" t="s">
        <v>43</v>
      </c>
      <c r="N757" s="223" t="s">
        <v>51</v>
      </c>
      <c r="O757" s="65"/>
      <c r="P757" s="188">
        <f>O757*H757</f>
        <v>0</v>
      </c>
      <c r="Q757" s="188">
        <v>1.1E-4</v>
      </c>
      <c r="R757" s="188">
        <f>Q757*H757</f>
        <v>1.1E-4</v>
      </c>
      <c r="S757" s="188">
        <v>0</v>
      </c>
      <c r="T757" s="189">
        <f>S757*H757</f>
        <v>0</v>
      </c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R757" s="190" t="s">
        <v>90</v>
      </c>
      <c r="AT757" s="190" t="s">
        <v>179</v>
      </c>
      <c r="AU757" s="190" t="s">
        <v>90</v>
      </c>
      <c r="AY757" s="17" t="s">
        <v>182</v>
      </c>
      <c r="BE757" s="191">
        <f>IF(N757="základní",J757,0)</f>
        <v>0</v>
      </c>
      <c r="BF757" s="191">
        <f>IF(N757="snížená",J757,0)</f>
        <v>0</v>
      </c>
      <c r="BG757" s="191">
        <f>IF(N757="zákl. přenesená",J757,0)</f>
        <v>0</v>
      </c>
      <c r="BH757" s="191">
        <f>IF(N757="sníž. přenesená",J757,0)</f>
        <v>0</v>
      </c>
      <c r="BI757" s="191">
        <f>IF(N757="nulová",J757,0)</f>
        <v>0</v>
      </c>
      <c r="BJ757" s="17" t="s">
        <v>88</v>
      </c>
      <c r="BK757" s="191">
        <f>ROUND(I757*H757,2)</f>
        <v>0</v>
      </c>
      <c r="BL757" s="17" t="s">
        <v>88</v>
      </c>
      <c r="BM757" s="190" t="s">
        <v>1815</v>
      </c>
    </row>
    <row r="758" spans="1:65" s="13" customFormat="1" ht="11.25">
      <c r="B758" s="192"/>
      <c r="C758" s="193"/>
      <c r="D758" s="194" t="s">
        <v>193</v>
      </c>
      <c r="E758" s="195" t="s">
        <v>43</v>
      </c>
      <c r="F758" s="196" t="s">
        <v>554</v>
      </c>
      <c r="G758" s="193"/>
      <c r="H758" s="195" t="s">
        <v>43</v>
      </c>
      <c r="I758" s="197"/>
      <c r="J758" s="193"/>
      <c r="K758" s="193"/>
      <c r="L758" s="198"/>
      <c r="M758" s="199"/>
      <c r="N758" s="200"/>
      <c r="O758" s="200"/>
      <c r="P758" s="200"/>
      <c r="Q758" s="200"/>
      <c r="R758" s="200"/>
      <c r="S758" s="200"/>
      <c r="T758" s="201"/>
      <c r="AT758" s="202" t="s">
        <v>193</v>
      </c>
      <c r="AU758" s="202" t="s">
        <v>90</v>
      </c>
      <c r="AV758" s="13" t="s">
        <v>88</v>
      </c>
      <c r="AW758" s="13" t="s">
        <v>41</v>
      </c>
      <c r="AX758" s="13" t="s">
        <v>80</v>
      </c>
      <c r="AY758" s="202" t="s">
        <v>182</v>
      </c>
    </row>
    <row r="759" spans="1:65" s="13" customFormat="1" ht="11.25">
      <c r="B759" s="192"/>
      <c r="C759" s="193"/>
      <c r="D759" s="194" t="s">
        <v>193</v>
      </c>
      <c r="E759" s="195" t="s">
        <v>43</v>
      </c>
      <c r="F759" s="196" t="s">
        <v>1808</v>
      </c>
      <c r="G759" s="193"/>
      <c r="H759" s="195" t="s">
        <v>43</v>
      </c>
      <c r="I759" s="197"/>
      <c r="J759" s="193"/>
      <c r="K759" s="193"/>
      <c r="L759" s="198"/>
      <c r="M759" s="199"/>
      <c r="N759" s="200"/>
      <c r="O759" s="200"/>
      <c r="P759" s="200"/>
      <c r="Q759" s="200"/>
      <c r="R759" s="200"/>
      <c r="S759" s="200"/>
      <c r="T759" s="201"/>
      <c r="AT759" s="202" t="s">
        <v>193</v>
      </c>
      <c r="AU759" s="202" t="s">
        <v>90</v>
      </c>
      <c r="AV759" s="13" t="s">
        <v>88</v>
      </c>
      <c r="AW759" s="13" t="s">
        <v>41</v>
      </c>
      <c r="AX759" s="13" t="s">
        <v>80</v>
      </c>
      <c r="AY759" s="202" t="s">
        <v>182</v>
      </c>
    </row>
    <row r="760" spans="1:65" s="14" customFormat="1" ht="11.25">
      <c r="B760" s="203"/>
      <c r="C760" s="204"/>
      <c r="D760" s="194" t="s">
        <v>193</v>
      </c>
      <c r="E760" s="205" t="s">
        <v>43</v>
      </c>
      <c r="F760" s="206" t="s">
        <v>2575</v>
      </c>
      <c r="G760" s="204"/>
      <c r="H760" s="207">
        <v>1</v>
      </c>
      <c r="I760" s="208"/>
      <c r="J760" s="204"/>
      <c r="K760" s="204"/>
      <c r="L760" s="209"/>
      <c r="M760" s="210"/>
      <c r="N760" s="211"/>
      <c r="O760" s="211"/>
      <c r="P760" s="211"/>
      <c r="Q760" s="211"/>
      <c r="R760" s="211"/>
      <c r="S760" s="211"/>
      <c r="T760" s="212"/>
      <c r="AT760" s="213" t="s">
        <v>193</v>
      </c>
      <c r="AU760" s="213" t="s">
        <v>90</v>
      </c>
      <c r="AV760" s="14" t="s">
        <v>90</v>
      </c>
      <c r="AW760" s="14" t="s">
        <v>41</v>
      </c>
      <c r="AX760" s="14" t="s">
        <v>88</v>
      </c>
      <c r="AY760" s="213" t="s">
        <v>182</v>
      </c>
    </row>
    <row r="761" spans="1:65" s="2" customFormat="1" ht="62.65" customHeight="1">
      <c r="A761" s="35"/>
      <c r="B761" s="36"/>
      <c r="C761" s="179" t="s">
        <v>863</v>
      </c>
      <c r="D761" s="179" t="s">
        <v>187</v>
      </c>
      <c r="E761" s="180" t="s">
        <v>777</v>
      </c>
      <c r="F761" s="181" t="s">
        <v>778</v>
      </c>
      <c r="G761" s="182" t="s">
        <v>190</v>
      </c>
      <c r="H761" s="183">
        <v>2</v>
      </c>
      <c r="I761" s="184"/>
      <c r="J761" s="185">
        <f>ROUND(I761*H761,2)</f>
        <v>0</v>
      </c>
      <c r="K761" s="181" t="s">
        <v>191</v>
      </c>
      <c r="L761" s="40"/>
      <c r="M761" s="186" t="s">
        <v>43</v>
      </c>
      <c r="N761" s="187" t="s">
        <v>51</v>
      </c>
      <c r="O761" s="65"/>
      <c r="P761" s="188">
        <f>O761*H761</f>
        <v>0</v>
      </c>
      <c r="Q761" s="188">
        <v>0</v>
      </c>
      <c r="R761" s="188">
        <f>Q761*H761</f>
        <v>0</v>
      </c>
      <c r="S761" s="188">
        <v>0</v>
      </c>
      <c r="T761" s="189">
        <f>S761*H761</f>
        <v>0</v>
      </c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R761" s="190" t="s">
        <v>88</v>
      </c>
      <c r="AT761" s="190" t="s">
        <v>187</v>
      </c>
      <c r="AU761" s="190" t="s">
        <v>90</v>
      </c>
      <c r="AY761" s="17" t="s">
        <v>182</v>
      </c>
      <c r="BE761" s="191">
        <f>IF(N761="základní",J761,0)</f>
        <v>0</v>
      </c>
      <c r="BF761" s="191">
        <f>IF(N761="snížená",J761,0)</f>
        <v>0</v>
      </c>
      <c r="BG761" s="191">
        <f>IF(N761="zákl. přenesená",J761,0)</f>
        <v>0</v>
      </c>
      <c r="BH761" s="191">
        <f>IF(N761="sníž. přenesená",J761,0)</f>
        <v>0</v>
      </c>
      <c r="BI761" s="191">
        <f>IF(N761="nulová",J761,0)</f>
        <v>0</v>
      </c>
      <c r="BJ761" s="17" t="s">
        <v>88</v>
      </c>
      <c r="BK761" s="191">
        <f>ROUND(I761*H761,2)</f>
        <v>0</v>
      </c>
      <c r="BL761" s="17" t="s">
        <v>88</v>
      </c>
      <c r="BM761" s="190" t="s">
        <v>1817</v>
      </c>
    </row>
    <row r="762" spans="1:65" s="13" customFormat="1" ht="11.25">
      <c r="B762" s="192"/>
      <c r="C762" s="193"/>
      <c r="D762" s="194" t="s">
        <v>193</v>
      </c>
      <c r="E762" s="195" t="s">
        <v>43</v>
      </c>
      <c r="F762" s="196" t="s">
        <v>554</v>
      </c>
      <c r="G762" s="193"/>
      <c r="H762" s="195" t="s">
        <v>43</v>
      </c>
      <c r="I762" s="197"/>
      <c r="J762" s="193"/>
      <c r="K762" s="193"/>
      <c r="L762" s="198"/>
      <c r="M762" s="199"/>
      <c r="N762" s="200"/>
      <c r="O762" s="200"/>
      <c r="P762" s="200"/>
      <c r="Q762" s="200"/>
      <c r="R762" s="200"/>
      <c r="S762" s="200"/>
      <c r="T762" s="201"/>
      <c r="AT762" s="202" t="s">
        <v>193</v>
      </c>
      <c r="AU762" s="202" t="s">
        <v>90</v>
      </c>
      <c r="AV762" s="13" t="s">
        <v>88</v>
      </c>
      <c r="AW762" s="13" t="s">
        <v>41</v>
      </c>
      <c r="AX762" s="13" t="s">
        <v>80</v>
      </c>
      <c r="AY762" s="202" t="s">
        <v>182</v>
      </c>
    </row>
    <row r="763" spans="1:65" s="13" customFormat="1" ht="11.25">
      <c r="B763" s="192"/>
      <c r="C763" s="193"/>
      <c r="D763" s="194" t="s">
        <v>193</v>
      </c>
      <c r="E763" s="195" t="s">
        <v>43</v>
      </c>
      <c r="F763" s="196" t="s">
        <v>1818</v>
      </c>
      <c r="G763" s="193"/>
      <c r="H763" s="195" t="s">
        <v>43</v>
      </c>
      <c r="I763" s="197"/>
      <c r="J763" s="193"/>
      <c r="K763" s="193"/>
      <c r="L763" s="198"/>
      <c r="M763" s="199"/>
      <c r="N763" s="200"/>
      <c r="O763" s="200"/>
      <c r="P763" s="200"/>
      <c r="Q763" s="200"/>
      <c r="R763" s="200"/>
      <c r="S763" s="200"/>
      <c r="T763" s="201"/>
      <c r="AT763" s="202" t="s">
        <v>193</v>
      </c>
      <c r="AU763" s="202" t="s">
        <v>90</v>
      </c>
      <c r="AV763" s="13" t="s">
        <v>88</v>
      </c>
      <c r="AW763" s="13" t="s">
        <v>41</v>
      </c>
      <c r="AX763" s="13" t="s">
        <v>80</v>
      </c>
      <c r="AY763" s="202" t="s">
        <v>182</v>
      </c>
    </row>
    <row r="764" spans="1:65" s="14" customFormat="1" ht="11.25">
      <c r="B764" s="203"/>
      <c r="C764" s="204"/>
      <c r="D764" s="194" t="s">
        <v>193</v>
      </c>
      <c r="E764" s="205" t="s">
        <v>43</v>
      </c>
      <c r="F764" s="206" t="s">
        <v>478</v>
      </c>
      <c r="G764" s="204"/>
      <c r="H764" s="207">
        <v>2</v>
      </c>
      <c r="I764" s="208"/>
      <c r="J764" s="204"/>
      <c r="K764" s="204"/>
      <c r="L764" s="209"/>
      <c r="M764" s="210"/>
      <c r="N764" s="211"/>
      <c r="O764" s="211"/>
      <c r="P764" s="211"/>
      <c r="Q764" s="211"/>
      <c r="R764" s="211"/>
      <c r="S764" s="211"/>
      <c r="T764" s="212"/>
      <c r="AT764" s="213" t="s">
        <v>193</v>
      </c>
      <c r="AU764" s="213" t="s">
        <v>90</v>
      </c>
      <c r="AV764" s="14" t="s">
        <v>90</v>
      </c>
      <c r="AW764" s="14" t="s">
        <v>41</v>
      </c>
      <c r="AX764" s="14" t="s">
        <v>88</v>
      </c>
      <c r="AY764" s="213" t="s">
        <v>182</v>
      </c>
    </row>
    <row r="765" spans="1:65" s="2" customFormat="1" ht="37.9" customHeight="1">
      <c r="A765" s="35"/>
      <c r="B765" s="36"/>
      <c r="C765" s="179" t="s">
        <v>867</v>
      </c>
      <c r="D765" s="179" t="s">
        <v>187</v>
      </c>
      <c r="E765" s="180" t="s">
        <v>794</v>
      </c>
      <c r="F765" s="181" t="s">
        <v>795</v>
      </c>
      <c r="G765" s="182" t="s">
        <v>190</v>
      </c>
      <c r="H765" s="183">
        <v>2</v>
      </c>
      <c r="I765" s="184"/>
      <c r="J765" s="185">
        <f>ROUND(I765*H765,2)</f>
        <v>0</v>
      </c>
      <c r="K765" s="181" t="s">
        <v>191</v>
      </c>
      <c r="L765" s="40"/>
      <c r="M765" s="186" t="s">
        <v>43</v>
      </c>
      <c r="N765" s="187" t="s">
        <v>51</v>
      </c>
      <c r="O765" s="65"/>
      <c r="P765" s="188">
        <f>O765*H765</f>
        <v>0</v>
      </c>
      <c r="Q765" s="188">
        <v>0</v>
      </c>
      <c r="R765" s="188">
        <f>Q765*H765</f>
        <v>0</v>
      </c>
      <c r="S765" s="188">
        <v>0</v>
      </c>
      <c r="T765" s="189">
        <f>S765*H765</f>
        <v>0</v>
      </c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R765" s="190" t="s">
        <v>88</v>
      </c>
      <c r="AT765" s="190" t="s">
        <v>187</v>
      </c>
      <c r="AU765" s="190" t="s">
        <v>90</v>
      </c>
      <c r="AY765" s="17" t="s">
        <v>182</v>
      </c>
      <c r="BE765" s="191">
        <f>IF(N765="základní",J765,0)</f>
        <v>0</v>
      </c>
      <c r="BF765" s="191">
        <f>IF(N765="snížená",J765,0)</f>
        <v>0</v>
      </c>
      <c r="BG765" s="191">
        <f>IF(N765="zákl. přenesená",J765,0)</f>
        <v>0</v>
      </c>
      <c r="BH765" s="191">
        <f>IF(N765="sníž. přenesená",J765,0)</f>
        <v>0</v>
      </c>
      <c r="BI765" s="191">
        <f>IF(N765="nulová",J765,0)</f>
        <v>0</v>
      </c>
      <c r="BJ765" s="17" t="s">
        <v>88</v>
      </c>
      <c r="BK765" s="191">
        <f>ROUND(I765*H765,2)</f>
        <v>0</v>
      </c>
      <c r="BL765" s="17" t="s">
        <v>88</v>
      </c>
      <c r="BM765" s="190" t="s">
        <v>1819</v>
      </c>
    </row>
    <row r="766" spans="1:65" s="13" customFormat="1" ht="11.25">
      <c r="B766" s="192"/>
      <c r="C766" s="193"/>
      <c r="D766" s="194" t="s">
        <v>193</v>
      </c>
      <c r="E766" s="195" t="s">
        <v>43</v>
      </c>
      <c r="F766" s="196" t="s">
        <v>554</v>
      </c>
      <c r="G766" s="193"/>
      <c r="H766" s="195" t="s">
        <v>43</v>
      </c>
      <c r="I766" s="197"/>
      <c r="J766" s="193"/>
      <c r="K766" s="193"/>
      <c r="L766" s="198"/>
      <c r="M766" s="199"/>
      <c r="N766" s="200"/>
      <c r="O766" s="200"/>
      <c r="P766" s="200"/>
      <c r="Q766" s="200"/>
      <c r="R766" s="200"/>
      <c r="S766" s="200"/>
      <c r="T766" s="201"/>
      <c r="AT766" s="202" t="s">
        <v>193</v>
      </c>
      <c r="AU766" s="202" t="s">
        <v>90</v>
      </c>
      <c r="AV766" s="13" t="s">
        <v>88</v>
      </c>
      <c r="AW766" s="13" t="s">
        <v>41</v>
      </c>
      <c r="AX766" s="13" t="s">
        <v>80</v>
      </c>
      <c r="AY766" s="202" t="s">
        <v>182</v>
      </c>
    </row>
    <row r="767" spans="1:65" s="13" customFormat="1" ht="11.25">
      <c r="B767" s="192"/>
      <c r="C767" s="193"/>
      <c r="D767" s="194" t="s">
        <v>193</v>
      </c>
      <c r="E767" s="195" t="s">
        <v>43</v>
      </c>
      <c r="F767" s="196" t="s">
        <v>1818</v>
      </c>
      <c r="G767" s="193"/>
      <c r="H767" s="195" t="s">
        <v>43</v>
      </c>
      <c r="I767" s="197"/>
      <c r="J767" s="193"/>
      <c r="K767" s="193"/>
      <c r="L767" s="198"/>
      <c r="M767" s="199"/>
      <c r="N767" s="200"/>
      <c r="O767" s="200"/>
      <c r="P767" s="200"/>
      <c r="Q767" s="200"/>
      <c r="R767" s="200"/>
      <c r="S767" s="200"/>
      <c r="T767" s="201"/>
      <c r="AT767" s="202" t="s">
        <v>193</v>
      </c>
      <c r="AU767" s="202" t="s">
        <v>90</v>
      </c>
      <c r="AV767" s="13" t="s">
        <v>88</v>
      </c>
      <c r="AW767" s="13" t="s">
        <v>41</v>
      </c>
      <c r="AX767" s="13" t="s">
        <v>80</v>
      </c>
      <c r="AY767" s="202" t="s">
        <v>182</v>
      </c>
    </row>
    <row r="768" spans="1:65" s="14" customFormat="1" ht="11.25">
      <c r="B768" s="203"/>
      <c r="C768" s="204"/>
      <c r="D768" s="194" t="s">
        <v>193</v>
      </c>
      <c r="E768" s="205" t="s">
        <v>43</v>
      </c>
      <c r="F768" s="206" t="s">
        <v>478</v>
      </c>
      <c r="G768" s="204"/>
      <c r="H768" s="207">
        <v>2</v>
      </c>
      <c r="I768" s="208"/>
      <c r="J768" s="204"/>
      <c r="K768" s="204"/>
      <c r="L768" s="209"/>
      <c r="M768" s="210"/>
      <c r="N768" s="211"/>
      <c r="O768" s="211"/>
      <c r="P768" s="211"/>
      <c r="Q768" s="211"/>
      <c r="R768" s="211"/>
      <c r="S768" s="211"/>
      <c r="T768" s="212"/>
      <c r="AT768" s="213" t="s">
        <v>193</v>
      </c>
      <c r="AU768" s="213" t="s">
        <v>90</v>
      </c>
      <c r="AV768" s="14" t="s">
        <v>90</v>
      </c>
      <c r="AW768" s="14" t="s">
        <v>41</v>
      </c>
      <c r="AX768" s="14" t="s">
        <v>88</v>
      </c>
      <c r="AY768" s="213" t="s">
        <v>182</v>
      </c>
    </row>
    <row r="769" spans="1:65" s="2" customFormat="1" ht="24.2" customHeight="1">
      <c r="A769" s="35"/>
      <c r="B769" s="36"/>
      <c r="C769" s="214" t="s">
        <v>871</v>
      </c>
      <c r="D769" s="214" t="s">
        <v>179</v>
      </c>
      <c r="E769" s="215" t="s">
        <v>798</v>
      </c>
      <c r="F769" s="216" t="s">
        <v>799</v>
      </c>
      <c r="G769" s="217" t="s">
        <v>481</v>
      </c>
      <c r="H769" s="218">
        <v>0.2</v>
      </c>
      <c r="I769" s="219"/>
      <c r="J769" s="220">
        <f>ROUND(I769*H769,2)</f>
        <v>0</v>
      </c>
      <c r="K769" s="216" t="s">
        <v>191</v>
      </c>
      <c r="L769" s="221"/>
      <c r="M769" s="222" t="s">
        <v>43</v>
      </c>
      <c r="N769" s="223" t="s">
        <v>51</v>
      </c>
      <c r="O769" s="65"/>
      <c r="P769" s="188">
        <f>O769*H769</f>
        <v>0</v>
      </c>
      <c r="Q769" s="188">
        <v>1.2E-4</v>
      </c>
      <c r="R769" s="188">
        <f>Q769*H769</f>
        <v>2.4000000000000001E-5</v>
      </c>
      <c r="S769" s="188">
        <v>0</v>
      </c>
      <c r="T769" s="189">
        <f>S769*H769</f>
        <v>0</v>
      </c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R769" s="190" t="s">
        <v>90</v>
      </c>
      <c r="AT769" s="190" t="s">
        <v>179</v>
      </c>
      <c r="AU769" s="190" t="s">
        <v>90</v>
      </c>
      <c r="AY769" s="17" t="s">
        <v>182</v>
      </c>
      <c r="BE769" s="191">
        <f>IF(N769="základní",J769,0)</f>
        <v>0</v>
      </c>
      <c r="BF769" s="191">
        <f>IF(N769="snížená",J769,0)</f>
        <v>0</v>
      </c>
      <c r="BG769" s="191">
        <f>IF(N769="zákl. přenesená",J769,0)</f>
        <v>0</v>
      </c>
      <c r="BH769" s="191">
        <f>IF(N769="sníž. přenesená",J769,0)</f>
        <v>0</v>
      </c>
      <c r="BI769" s="191">
        <f>IF(N769="nulová",J769,0)</f>
        <v>0</v>
      </c>
      <c r="BJ769" s="17" t="s">
        <v>88</v>
      </c>
      <c r="BK769" s="191">
        <f>ROUND(I769*H769,2)</f>
        <v>0</v>
      </c>
      <c r="BL769" s="17" t="s">
        <v>88</v>
      </c>
      <c r="BM769" s="190" t="s">
        <v>1820</v>
      </c>
    </row>
    <row r="770" spans="1:65" s="13" customFormat="1" ht="11.25">
      <c r="B770" s="192"/>
      <c r="C770" s="193"/>
      <c r="D770" s="194" t="s">
        <v>193</v>
      </c>
      <c r="E770" s="195" t="s">
        <v>43</v>
      </c>
      <c r="F770" s="196" t="s">
        <v>554</v>
      </c>
      <c r="G770" s="193"/>
      <c r="H770" s="195" t="s">
        <v>43</v>
      </c>
      <c r="I770" s="197"/>
      <c r="J770" s="193"/>
      <c r="K770" s="193"/>
      <c r="L770" s="198"/>
      <c r="M770" s="199"/>
      <c r="N770" s="200"/>
      <c r="O770" s="200"/>
      <c r="P770" s="200"/>
      <c r="Q770" s="200"/>
      <c r="R770" s="200"/>
      <c r="S770" s="200"/>
      <c r="T770" s="201"/>
      <c r="AT770" s="202" t="s">
        <v>193</v>
      </c>
      <c r="AU770" s="202" t="s">
        <v>90</v>
      </c>
      <c r="AV770" s="13" t="s">
        <v>88</v>
      </c>
      <c r="AW770" s="13" t="s">
        <v>41</v>
      </c>
      <c r="AX770" s="13" t="s">
        <v>80</v>
      </c>
      <c r="AY770" s="202" t="s">
        <v>182</v>
      </c>
    </row>
    <row r="771" spans="1:65" s="13" customFormat="1" ht="11.25">
      <c r="B771" s="192"/>
      <c r="C771" s="193"/>
      <c r="D771" s="194" t="s">
        <v>193</v>
      </c>
      <c r="E771" s="195" t="s">
        <v>43</v>
      </c>
      <c r="F771" s="196" t="s">
        <v>1818</v>
      </c>
      <c r="G771" s="193"/>
      <c r="H771" s="195" t="s">
        <v>43</v>
      </c>
      <c r="I771" s="197"/>
      <c r="J771" s="193"/>
      <c r="K771" s="193"/>
      <c r="L771" s="198"/>
      <c r="M771" s="199"/>
      <c r="N771" s="200"/>
      <c r="O771" s="200"/>
      <c r="P771" s="200"/>
      <c r="Q771" s="200"/>
      <c r="R771" s="200"/>
      <c r="S771" s="200"/>
      <c r="T771" s="201"/>
      <c r="AT771" s="202" t="s">
        <v>193</v>
      </c>
      <c r="AU771" s="202" t="s">
        <v>90</v>
      </c>
      <c r="AV771" s="13" t="s">
        <v>88</v>
      </c>
      <c r="AW771" s="13" t="s">
        <v>41</v>
      </c>
      <c r="AX771" s="13" t="s">
        <v>80</v>
      </c>
      <c r="AY771" s="202" t="s">
        <v>182</v>
      </c>
    </row>
    <row r="772" spans="1:65" s="14" customFormat="1" ht="11.25">
      <c r="B772" s="203"/>
      <c r="C772" s="204"/>
      <c r="D772" s="194" t="s">
        <v>193</v>
      </c>
      <c r="E772" s="205" t="s">
        <v>43</v>
      </c>
      <c r="F772" s="206" t="s">
        <v>789</v>
      </c>
      <c r="G772" s="204"/>
      <c r="H772" s="207">
        <v>0.2</v>
      </c>
      <c r="I772" s="208"/>
      <c r="J772" s="204"/>
      <c r="K772" s="204"/>
      <c r="L772" s="209"/>
      <c r="M772" s="210"/>
      <c r="N772" s="211"/>
      <c r="O772" s="211"/>
      <c r="P772" s="211"/>
      <c r="Q772" s="211"/>
      <c r="R772" s="211"/>
      <c r="S772" s="211"/>
      <c r="T772" s="212"/>
      <c r="AT772" s="213" t="s">
        <v>193</v>
      </c>
      <c r="AU772" s="213" t="s">
        <v>90</v>
      </c>
      <c r="AV772" s="14" t="s">
        <v>90</v>
      </c>
      <c r="AW772" s="14" t="s">
        <v>41</v>
      </c>
      <c r="AX772" s="14" t="s">
        <v>88</v>
      </c>
      <c r="AY772" s="213" t="s">
        <v>182</v>
      </c>
    </row>
    <row r="773" spans="1:65" s="2" customFormat="1" ht="24.2" customHeight="1">
      <c r="A773" s="35"/>
      <c r="B773" s="36"/>
      <c r="C773" s="179" t="s">
        <v>875</v>
      </c>
      <c r="D773" s="179" t="s">
        <v>187</v>
      </c>
      <c r="E773" s="180" t="s">
        <v>802</v>
      </c>
      <c r="F773" s="181" t="s">
        <v>803</v>
      </c>
      <c r="G773" s="182" t="s">
        <v>190</v>
      </c>
      <c r="H773" s="183">
        <v>168</v>
      </c>
      <c r="I773" s="184"/>
      <c r="J773" s="185">
        <f>ROUND(I773*H773,2)</f>
        <v>0</v>
      </c>
      <c r="K773" s="181" t="s">
        <v>191</v>
      </c>
      <c r="L773" s="40"/>
      <c r="M773" s="186" t="s">
        <v>43</v>
      </c>
      <c r="N773" s="187" t="s">
        <v>51</v>
      </c>
      <c r="O773" s="65"/>
      <c r="P773" s="188">
        <f>O773*H773</f>
        <v>0</v>
      </c>
      <c r="Q773" s="188">
        <v>0</v>
      </c>
      <c r="R773" s="188">
        <f>Q773*H773</f>
        <v>0</v>
      </c>
      <c r="S773" s="188">
        <v>0</v>
      </c>
      <c r="T773" s="189">
        <f>S773*H773</f>
        <v>0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90" t="s">
        <v>88</v>
      </c>
      <c r="AT773" s="190" t="s">
        <v>187</v>
      </c>
      <c r="AU773" s="190" t="s">
        <v>90</v>
      </c>
      <c r="AY773" s="17" t="s">
        <v>182</v>
      </c>
      <c r="BE773" s="191">
        <f>IF(N773="základní",J773,0)</f>
        <v>0</v>
      </c>
      <c r="BF773" s="191">
        <f>IF(N773="snížená",J773,0)</f>
        <v>0</v>
      </c>
      <c r="BG773" s="191">
        <f>IF(N773="zákl. přenesená",J773,0)</f>
        <v>0</v>
      </c>
      <c r="BH773" s="191">
        <f>IF(N773="sníž. přenesená",J773,0)</f>
        <v>0</v>
      </c>
      <c r="BI773" s="191">
        <f>IF(N773="nulová",J773,0)</f>
        <v>0</v>
      </c>
      <c r="BJ773" s="17" t="s">
        <v>88</v>
      </c>
      <c r="BK773" s="191">
        <f>ROUND(I773*H773,2)</f>
        <v>0</v>
      </c>
      <c r="BL773" s="17" t="s">
        <v>88</v>
      </c>
      <c r="BM773" s="190" t="s">
        <v>804</v>
      </c>
    </row>
    <row r="774" spans="1:65" s="13" customFormat="1" ht="11.25">
      <c r="B774" s="192"/>
      <c r="C774" s="193"/>
      <c r="D774" s="194" t="s">
        <v>193</v>
      </c>
      <c r="E774" s="195" t="s">
        <v>43</v>
      </c>
      <c r="F774" s="196" t="s">
        <v>431</v>
      </c>
      <c r="G774" s="193"/>
      <c r="H774" s="195" t="s">
        <v>43</v>
      </c>
      <c r="I774" s="197"/>
      <c r="J774" s="193"/>
      <c r="K774" s="193"/>
      <c r="L774" s="198"/>
      <c r="M774" s="199"/>
      <c r="N774" s="200"/>
      <c r="O774" s="200"/>
      <c r="P774" s="200"/>
      <c r="Q774" s="200"/>
      <c r="R774" s="200"/>
      <c r="S774" s="200"/>
      <c r="T774" s="201"/>
      <c r="AT774" s="202" t="s">
        <v>193</v>
      </c>
      <c r="AU774" s="202" t="s">
        <v>90</v>
      </c>
      <c r="AV774" s="13" t="s">
        <v>88</v>
      </c>
      <c r="AW774" s="13" t="s">
        <v>41</v>
      </c>
      <c r="AX774" s="13" t="s">
        <v>80</v>
      </c>
      <c r="AY774" s="202" t="s">
        <v>182</v>
      </c>
    </row>
    <row r="775" spans="1:65" s="13" customFormat="1" ht="11.25">
      <c r="B775" s="192"/>
      <c r="C775" s="193"/>
      <c r="D775" s="194" t="s">
        <v>193</v>
      </c>
      <c r="E775" s="195" t="s">
        <v>43</v>
      </c>
      <c r="F775" s="196" t="s">
        <v>638</v>
      </c>
      <c r="G775" s="193"/>
      <c r="H775" s="195" t="s">
        <v>43</v>
      </c>
      <c r="I775" s="197"/>
      <c r="J775" s="193"/>
      <c r="K775" s="193"/>
      <c r="L775" s="198"/>
      <c r="M775" s="199"/>
      <c r="N775" s="200"/>
      <c r="O775" s="200"/>
      <c r="P775" s="200"/>
      <c r="Q775" s="200"/>
      <c r="R775" s="200"/>
      <c r="S775" s="200"/>
      <c r="T775" s="201"/>
      <c r="AT775" s="202" t="s">
        <v>193</v>
      </c>
      <c r="AU775" s="202" t="s">
        <v>90</v>
      </c>
      <c r="AV775" s="13" t="s">
        <v>88</v>
      </c>
      <c r="AW775" s="13" t="s">
        <v>41</v>
      </c>
      <c r="AX775" s="13" t="s">
        <v>80</v>
      </c>
      <c r="AY775" s="202" t="s">
        <v>182</v>
      </c>
    </row>
    <row r="776" spans="1:65" s="14" customFormat="1" ht="11.25">
      <c r="B776" s="203"/>
      <c r="C776" s="204"/>
      <c r="D776" s="194" t="s">
        <v>193</v>
      </c>
      <c r="E776" s="205" t="s">
        <v>43</v>
      </c>
      <c r="F776" s="206" t="s">
        <v>2948</v>
      </c>
      <c r="G776" s="204"/>
      <c r="H776" s="207">
        <v>24</v>
      </c>
      <c r="I776" s="208"/>
      <c r="J776" s="204"/>
      <c r="K776" s="204"/>
      <c r="L776" s="209"/>
      <c r="M776" s="210"/>
      <c r="N776" s="211"/>
      <c r="O776" s="211"/>
      <c r="P776" s="211"/>
      <c r="Q776" s="211"/>
      <c r="R776" s="211"/>
      <c r="S776" s="211"/>
      <c r="T776" s="212"/>
      <c r="AT776" s="213" t="s">
        <v>193</v>
      </c>
      <c r="AU776" s="213" t="s">
        <v>90</v>
      </c>
      <c r="AV776" s="14" t="s">
        <v>90</v>
      </c>
      <c r="AW776" s="14" t="s">
        <v>41</v>
      </c>
      <c r="AX776" s="14" t="s">
        <v>80</v>
      </c>
      <c r="AY776" s="213" t="s">
        <v>182</v>
      </c>
    </row>
    <row r="777" spans="1:65" s="13" customFormat="1" ht="11.25">
      <c r="B777" s="192"/>
      <c r="C777" s="193"/>
      <c r="D777" s="194" t="s">
        <v>193</v>
      </c>
      <c r="E777" s="195" t="s">
        <v>43</v>
      </c>
      <c r="F777" s="196" t="s">
        <v>640</v>
      </c>
      <c r="G777" s="193"/>
      <c r="H777" s="195" t="s">
        <v>43</v>
      </c>
      <c r="I777" s="197"/>
      <c r="J777" s="193"/>
      <c r="K777" s="193"/>
      <c r="L777" s="198"/>
      <c r="M777" s="199"/>
      <c r="N777" s="200"/>
      <c r="O777" s="200"/>
      <c r="P777" s="200"/>
      <c r="Q777" s="200"/>
      <c r="R777" s="200"/>
      <c r="S777" s="200"/>
      <c r="T777" s="201"/>
      <c r="AT777" s="202" t="s">
        <v>193</v>
      </c>
      <c r="AU777" s="202" t="s">
        <v>90</v>
      </c>
      <c r="AV777" s="13" t="s">
        <v>88</v>
      </c>
      <c r="AW777" s="13" t="s">
        <v>41</v>
      </c>
      <c r="AX777" s="13" t="s">
        <v>80</v>
      </c>
      <c r="AY777" s="202" t="s">
        <v>182</v>
      </c>
    </row>
    <row r="778" spans="1:65" s="14" customFormat="1" ht="11.25">
      <c r="B778" s="203"/>
      <c r="C778" s="204"/>
      <c r="D778" s="194" t="s">
        <v>193</v>
      </c>
      <c r="E778" s="205" t="s">
        <v>43</v>
      </c>
      <c r="F778" s="206" t="s">
        <v>2577</v>
      </c>
      <c r="G778" s="204"/>
      <c r="H778" s="207">
        <v>20</v>
      </c>
      <c r="I778" s="208"/>
      <c r="J778" s="204"/>
      <c r="K778" s="204"/>
      <c r="L778" s="209"/>
      <c r="M778" s="210"/>
      <c r="N778" s="211"/>
      <c r="O778" s="211"/>
      <c r="P778" s="211"/>
      <c r="Q778" s="211"/>
      <c r="R778" s="211"/>
      <c r="S778" s="211"/>
      <c r="T778" s="212"/>
      <c r="AT778" s="213" t="s">
        <v>193</v>
      </c>
      <c r="AU778" s="213" t="s">
        <v>90</v>
      </c>
      <c r="AV778" s="14" t="s">
        <v>90</v>
      </c>
      <c r="AW778" s="14" t="s">
        <v>41</v>
      </c>
      <c r="AX778" s="14" t="s">
        <v>80</v>
      </c>
      <c r="AY778" s="213" t="s">
        <v>182</v>
      </c>
    </row>
    <row r="779" spans="1:65" s="13" customFormat="1" ht="11.25">
      <c r="B779" s="192"/>
      <c r="C779" s="193"/>
      <c r="D779" s="194" t="s">
        <v>193</v>
      </c>
      <c r="E779" s="195" t="s">
        <v>43</v>
      </c>
      <c r="F779" s="196" t="s">
        <v>1636</v>
      </c>
      <c r="G779" s="193"/>
      <c r="H779" s="195" t="s">
        <v>43</v>
      </c>
      <c r="I779" s="197"/>
      <c r="J779" s="193"/>
      <c r="K779" s="193"/>
      <c r="L779" s="198"/>
      <c r="M779" s="199"/>
      <c r="N779" s="200"/>
      <c r="O779" s="200"/>
      <c r="P779" s="200"/>
      <c r="Q779" s="200"/>
      <c r="R779" s="200"/>
      <c r="S779" s="200"/>
      <c r="T779" s="201"/>
      <c r="AT779" s="202" t="s">
        <v>193</v>
      </c>
      <c r="AU779" s="202" t="s">
        <v>90</v>
      </c>
      <c r="AV779" s="13" t="s">
        <v>88</v>
      </c>
      <c r="AW779" s="13" t="s">
        <v>41</v>
      </c>
      <c r="AX779" s="13" t="s">
        <v>80</v>
      </c>
      <c r="AY779" s="202" t="s">
        <v>182</v>
      </c>
    </row>
    <row r="780" spans="1:65" s="14" customFormat="1" ht="11.25">
      <c r="B780" s="203"/>
      <c r="C780" s="204"/>
      <c r="D780" s="194" t="s">
        <v>193</v>
      </c>
      <c r="E780" s="205" t="s">
        <v>43</v>
      </c>
      <c r="F780" s="206" t="s">
        <v>2580</v>
      </c>
      <c r="G780" s="204"/>
      <c r="H780" s="207">
        <v>36</v>
      </c>
      <c r="I780" s="208"/>
      <c r="J780" s="204"/>
      <c r="K780" s="204"/>
      <c r="L780" s="209"/>
      <c r="M780" s="210"/>
      <c r="N780" s="211"/>
      <c r="O780" s="211"/>
      <c r="P780" s="211"/>
      <c r="Q780" s="211"/>
      <c r="R780" s="211"/>
      <c r="S780" s="211"/>
      <c r="T780" s="212"/>
      <c r="AT780" s="213" t="s">
        <v>193</v>
      </c>
      <c r="AU780" s="213" t="s">
        <v>90</v>
      </c>
      <c r="AV780" s="14" t="s">
        <v>90</v>
      </c>
      <c r="AW780" s="14" t="s">
        <v>41</v>
      </c>
      <c r="AX780" s="14" t="s">
        <v>80</v>
      </c>
      <c r="AY780" s="213" t="s">
        <v>182</v>
      </c>
    </row>
    <row r="781" spans="1:65" s="13" customFormat="1" ht="11.25">
      <c r="B781" s="192"/>
      <c r="C781" s="193"/>
      <c r="D781" s="194" t="s">
        <v>193</v>
      </c>
      <c r="E781" s="195" t="s">
        <v>43</v>
      </c>
      <c r="F781" s="196" t="s">
        <v>1637</v>
      </c>
      <c r="G781" s="193"/>
      <c r="H781" s="195" t="s">
        <v>43</v>
      </c>
      <c r="I781" s="197"/>
      <c r="J781" s="193"/>
      <c r="K781" s="193"/>
      <c r="L781" s="198"/>
      <c r="M781" s="199"/>
      <c r="N781" s="200"/>
      <c r="O781" s="200"/>
      <c r="P781" s="200"/>
      <c r="Q781" s="200"/>
      <c r="R781" s="200"/>
      <c r="S781" s="200"/>
      <c r="T781" s="201"/>
      <c r="AT781" s="202" t="s">
        <v>193</v>
      </c>
      <c r="AU781" s="202" t="s">
        <v>90</v>
      </c>
      <c r="AV781" s="13" t="s">
        <v>88</v>
      </c>
      <c r="AW781" s="13" t="s">
        <v>41</v>
      </c>
      <c r="AX781" s="13" t="s">
        <v>80</v>
      </c>
      <c r="AY781" s="202" t="s">
        <v>182</v>
      </c>
    </row>
    <row r="782" spans="1:65" s="14" customFormat="1" ht="11.25">
      <c r="B782" s="203"/>
      <c r="C782" s="204"/>
      <c r="D782" s="194" t="s">
        <v>193</v>
      </c>
      <c r="E782" s="205" t="s">
        <v>43</v>
      </c>
      <c r="F782" s="206" t="s">
        <v>2579</v>
      </c>
      <c r="G782" s="204"/>
      <c r="H782" s="207">
        <v>16</v>
      </c>
      <c r="I782" s="208"/>
      <c r="J782" s="204"/>
      <c r="K782" s="204"/>
      <c r="L782" s="209"/>
      <c r="M782" s="210"/>
      <c r="N782" s="211"/>
      <c r="O782" s="211"/>
      <c r="P782" s="211"/>
      <c r="Q782" s="211"/>
      <c r="R782" s="211"/>
      <c r="S782" s="211"/>
      <c r="T782" s="212"/>
      <c r="AT782" s="213" t="s">
        <v>193</v>
      </c>
      <c r="AU782" s="213" t="s">
        <v>90</v>
      </c>
      <c r="AV782" s="14" t="s">
        <v>90</v>
      </c>
      <c r="AW782" s="14" t="s">
        <v>41</v>
      </c>
      <c r="AX782" s="14" t="s">
        <v>80</v>
      </c>
      <c r="AY782" s="213" t="s">
        <v>182</v>
      </c>
    </row>
    <row r="783" spans="1:65" s="13" customFormat="1" ht="11.25">
      <c r="B783" s="192"/>
      <c r="C783" s="193"/>
      <c r="D783" s="194" t="s">
        <v>193</v>
      </c>
      <c r="E783" s="195" t="s">
        <v>43</v>
      </c>
      <c r="F783" s="196" t="s">
        <v>1638</v>
      </c>
      <c r="G783" s="193"/>
      <c r="H783" s="195" t="s">
        <v>43</v>
      </c>
      <c r="I783" s="197"/>
      <c r="J783" s="193"/>
      <c r="K783" s="193"/>
      <c r="L783" s="198"/>
      <c r="M783" s="199"/>
      <c r="N783" s="200"/>
      <c r="O783" s="200"/>
      <c r="P783" s="200"/>
      <c r="Q783" s="200"/>
      <c r="R783" s="200"/>
      <c r="S783" s="200"/>
      <c r="T783" s="201"/>
      <c r="AT783" s="202" t="s">
        <v>193</v>
      </c>
      <c r="AU783" s="202" t="s">
        <v>90</v>
      </c>
      <c r="AV783" s="13" t="s">
        <v>88</v>
      </c>
      <c r="AW783" s="13" t="s">
        <v>41</v>
      </c>
      <c r="AX783" s="13" t="s">
        <v>80</v>
      </c>
      <c r="AY783" s="202" t="s">
        <v>182</v>
      </c>
    </row>
    <row r="784" spans="1:65" s="14" customFormat="1" ht="11.25">
      <c r="B784" s="203"/>
      <c r="C784" s="204"/>
      <c r="D784" s="194" t="s">
        <v>193</v>
      </c>
      <c r="E784" s="205" t="s">
        <v>43</v>
      </c>
      <c r="F784" s="206" t="s">
        <v>2949</v>
      </c>
      <c r="G784" s="204"/>
      <c r="H784" s="207">
        <v>4</v>
      </c>
      <c r="I784" s="208"/>
      <c r="J784" s="204"/>
      <c r="K784" s="204"/>
      <c r="L784" s="209"/>
      <c r="M784" s="210"/>
      <c r="N784" s="211"/>
      <c r="O784" s="211"/>
      <c r="P784" s="211"/>
      <c r="Q784" s="211"/>
      <c r="R784" s="211"/>
      <c r="S784" s="211"/>
      <c r="T784" s="212"/>
      <c r="AT784" s="213" t="s">
        <v>193</v>
      </c>
      <c r="AU784" s="213" t="s">
        <v>90</v>
      </c>
      <c r="AV784" s="14" t="s">
        <v>90</v>
      </c>
      <c r="AW784" s="14" t="s">
        <v>41</v>
      </c>
      <c r="AX784" s="14" t="s">
        <v>80</v>
      </c>
      <c r="AY784" s="213" t="s">
        <v>182</v>
      </c>
    </row>
    <row r="785" spans="1:65" s="13" customFormat="1" ht="11.25">
      <c r="B785" s="192"/>
      <c r="C785" s="193"/>
      <c r="D785" s="194" t="s">
        <v>193</v>
      </c>
      <c r="E785" s="195" t="s">
        <v>43</v>
      </c>
      <c r="F785" s="196" t="s">
        <v>1639</v>
      </c>
      <c r="G785" s="193"/>
      <c r="H785" s="195" t="s">
        <v>43</v>
      </c>
      <c r="I785" s="197"/>
      <c r="J785" s="193"/>
      <c r="K785" s="193"/>
      <c r="L785" s="198"/>
      <c r="M785" s="199"/>
      <c r="N785" s="200"/>
      <c r="O785" s="200"/>
      <c r="P785" s="200"/>
      <c r="Q785" s="200"/>
      <c r="R785" s="200"/>
      <c r="S785" s="200"/>
      <c r="T785" s="201"/>
      <c r="AT785" s="202" t="s">
        <v>193</v>
      </c>
      <c r="AU785" s="202" t="s">
        <v>90</v>
      </c>
      <c r="AV785" s="13" t="s">
        <v>88</v>
      </c>
      <c r="AW785" s="13" t="s">
        <v>41</v>
      </c>
      <c r="AX785" s="13" t="s">
        <v>80</v>
      </c>
      <c r="AY785" s="202" t="s">
        <v>182</v>
      </c>
    </row>
    <row r="786" spans="1:65" s="14" customFormat="1" ht="11.25">
      <c r="B786" s="203"/>
      <c r="C786" s="204"/>
      <c r="D786" s="194" t="s">
        <v>193</v>
      </c>
      <c r="E786" s="205" t="s">
        <v>43</v>
      </c>
      <c r="F786" s="206" t="s">
        <v>2950</v>
      </c>
      <c r="G786" s="204"/>
      <c r="H786" s="207">
        <v>20</v>
      </c>
      <c r="I786" s="208"/>
      <c r="J786" s="204"/>
      <c r="K786" s="204"/>
      <c r="L786" s="209"/>
      <c r="M786" s="210"/>
      <c r="N786" s="211"/>
      <c r="O786" s="211"/>
      <c r="P786" s="211"/>
      <c r="Q786" s="211"/>
      <c r="R786" s="211"/>
      <c r="S786" s="211"/>
      <c r="T786" s="212"/>
      <c r="AT786" s="213" t="s">
        <v>193</v>
      </c>
      <c r="AU786" s="213" t="s">
        <v>90</v>
      </c>
      <c r="AV786" s="14" t="s">
        <v>90</v>
      </c>
      <c r="AW786" s="14" t="s">
        <v>41</v>
      </c>
      <c r="AX786" s="14" t="s">
        <v>80</v>
      </c>
      <c r="AY786" s="213" t="s">
        <v>182</v>
      </c>
    </row>
    <row r="787" spans="1:65" s="13" customFormat="1" ht="11.25">
      <c r="B787" s="192"/>
      <c r="C787" s="193"/>
      <c r="D787" s="194" t="s">
        <v>193</v>
      </c>
      <c r="E787" s="195" t="s">
        <v>43</v>
      </c>
      <c r="F787" s="196" t="s">
        <v>1641</v>
      </c>
      <c r="G787" s="193"/>
      <c r="H787" s="195" t="s">
        <v>43</v>
      </c>
      <c r="I787" s="197"/>
      <c r="J787" s="193"/>
      <c r="K787" s="193"/>
      <c r="L787" s="198"/>
      <c r="M787" s="199"/>
      <c r="N787" s="200"/>
      <c r="O787" s="200"/>
      <c r="P787" s="200"/>
      <c r="Q787" s="200"/>
      <c r="R787" s="200"/>
      <c r="S787" s="200"/>
      <c r="T787" s="201"/>
      <c r="AT787" s="202" t="s">
        <v>193</v>
      </c>
      <c r="AU787" s="202" t="s">
        <v>90</v>
      </c>
      <c r="AV787" s="13" t="s">
        <v>88</v>
      </c>
      <c r="AW787" s="13" t="s">
        <v>41</v>
      </c>
      <c r="AX787" s="13" t="s">
        <v>80</v>
      </c>
      <c r="AY787" s="202" t="s">
        <v>182</v>
      </c>
    </row>
    <row r="788" spans="1:65" s="14" customFormat="1" ht="11.25">
      <c r="B788" s="203"/>
      <c r="C788" s="204"/>
      <c r="D788" s="194" t="s">
        <v>193</v>
      </c>
      <c r="E788" s="205" t="s">
        <v>43</v>
      </c>
      <c r="F788" s="206" t="s">
        <v>2577</v>
      </c>
      <c r="G788" s="204"/>
      <c r="H788" s="207">
        <v>20</v>
      </c>
      <c r="I788" s="208"/>
      <c r="J788" s="204"/>
      <c r="K788" s="204"/>
      <c r="L788" s="209"/>
      <c r="M788" s="210"/>
      <c r="N788" s="211"/>
      <c r="O788" s="211"/>
      <c r="P788" s="211"/>
      <c r="Q788" s="211"/>
      <c r="R788" s="211"/>
      <c r="S788" s="211"/>
      <c r="T788" s="212"/>
      <c r="AT788" s="213" t="s">
        <v>193</v>
      </c>
      <c r="AU788" s="213" t="s">
        <v>90</v>
      </c>
      <c r="AV788" s="14" t="s">
        <v>90</v>
      </c>
      <c r="AW788" s="14" t="s">
        <v>41</v>
      </c>
      <c r="AX788" s="14" t="s">
        <v>80</v>
      </c>
      <c r="AY788" s="213" t="s">
        <v>182</v>
      </c>
    </row>
    <row r="789" spans="1:65" s="13" customFormat="1" ht="11.25">
      <c r="B789" s="192"/>
      <c r="C789" s="193"/>
      <c r="D789" s="194" t="s">
        <v>193</v>
      </c>
      <c r="E789" s="195" t="s">
        <v>43</v>
      </c>
      <c r="F789" s="196" t="s">
        <v>1643</v>
      </c>
      <c r="G789" s="193"/>
      <c r="H789" s="195" t="s">
        <v>43</v>
      </c>
      <c r="I789" s="197"/>
      <c r="J789" s="193"/>
      <c r="K789" s="193"/>
      <c r="L789" s="198"/>
      <c r="M789" s="199"/>
      <c r="N789" s="200"/>
      <c r="O789" s="200"/>
      <c r="P789" s="200"/>
      <c r="Q789" s="200"/>
      <c r="R789" s="200"/>
      <c r="S789" s="200"/>
      <c r="T789" s="201"/>
      <c r="AT789" s="202" t="s">
        <v>193</v>
      </c>
      <c r="AU789" s="202" t="s">
        <v>90</v>
      </c>
      <c r="AV789" s="13" t="s">
        <v>88</v>
      </c>
      <c r="AW789" s="13" t="s">
        <v>41</v>
      </c>
      <c r="AX789" s="13" t="s">
        <v>80</v>
      </c>
      <c r="AY789" s="202" t="s">
        <v>182</v>
      </c>
    </row>
    <row r="790" spans="1:65" s="14" customFormat="1" ht="11.25">
      <c r="B790" s="203"/>
      <c r="C790" s="204"/>
      <c r="D790" s="194" t="s">
        <v>193</v>
      </c>
      <c r="E790" s="205" t="s">
        <v>43</v>
      </c>
      <c r="F790" s="206" t="s">
        <v>2951</v>
      </c>
      <c r="G790" s="204"/>
      <c r="H790" s="207">
        <v>16</v>
      </c>
      <c r="I790" s="208"/>
      <c r="J790" s="204"/>
      <c r="K790" s="204"/>
      <c r="L790" s="209"/>
      <c r="M790" s="210"/>
      <c r="N790" s="211"/>
      <c r="O790" s="211"/>
      <c r="P790" s="211"/>
      <c r="Q790" s="211"/>
      <c r="R790" s="211"/>
      <c r="S790" s="211"/>
      <c r="T790" s="212"/>
      <c r="AT790" s="213" t="s">
        <v>193</v>
      </c>
      <c r="AU790" s="213" t="s">
        <v>90</v>
      </c>
      <c r="AV790" s="14" t="s">
        <v>90</v>
      </c>
      <c r="AW790" s="14" t="s">
        <v>41</v>
      </c>
      <c r="AX790" s="14" t="s">
        <v>80</v>
      </c>
      <c r="AY790" s="213" t="s">
        <v>182</v>
      </c>
    </row>
    <row r="791" spans="1:65" s="13" customFormat="1" ht="11.25">
      <c r="B791" s="192"/>
      <c r="C791" s="193"/>
      <c r="D791" s="194" t="s">
        <v>193</v>
      </c>
      <c r="E791" s="195" t="s">
        <v>43</v>
      </c>
      <c r="F791" s="196" t="s">
        <v>1644</v>
      </c>
      <c r="G791" s="193"/>
      <c r="H791" s="195" t="s">
        <v>43</v>
      </c>
      <c r="I791" s="197"/>
      <c r="J791" s="193"/>
      <c r="K791" s="193"/>
      <c r="L791" s="198"/>
      <c r="M791" s="199"/>
      <c r="N791" s="200"/>
      <c r="O791" s="200"/>
      <c r="P791" s="200"/>
      <c r="Q791" s="200"/>
      <c r="R791" s="200"/>
      <c r="S791" s="200"/>
      <c r="T791" s="201"/>
      <c r="AT791" s="202" t="s">
        <v>193</v>
      </c>
      <c r="AU791" s="202" t="s">
        <v>90</v>
      </c>
      <c r="AV791" s="13" t="s">
        <v>88</v>
      </c>
      <c r="AW791" s="13" t="s">
        <v>41</v>
      </c>
      <c r="AX791" s="13" t="s">
        <v>80</v>
      </c>
      <c r="AY791" s="202" t="s">
        <v>182</v>
      </c>
    </row>
    <row r="792" spans="1:65" s="14" customFormat="1" ht="11.25">
      <c r="B792" s="203"/>
      <c r="C792" s="204"/>
      <c r="D792" s="194" t="s">
        <v>193</v>
      </c>
      <c r="E792" s="205" t="s">
        <v>43</v>
      </c>
      <c r="F792" s="206" t="s">
        <v>806</v>
      </c>
      <c r="G792" s="204"/>
      <c r="H792" s="207">
        <v>12</v>
      </c>
      <c r="I792" s="208"/>
      <c r="J792" s="204"/>
      <c r="K792" s="204"/>
      <c r="L792" s="209"/>
      <c r="M792" s="210"/>
      <c r="N792" s="211"/>
      <c r="O792" s="211"/>
      <c r="P792" s="211"/>
      <c r="Q792" s="211"/>
      <c r="R792" s="211"/>
      <c r="S792" s="211"/>
      <c r="T792" s="212"/>
      <c r="AT792" s="213" t="s">
        <v>193</v>
      </c>
      <c r="AU792" s="213" t="s">
        <v>90</v>
      </c>
      <c r="AV792" s="14" t="s">
        <v>90</v>
      </c>
      <c r="AW792" s="14" t="s">
        <v>41</v>
      </c>
      <c r="AX792" s="14" t="s">
        <v>80</v>
      </c>
      <c r="AY792" s="213" t="s">
        <v>182</v>
      </c>
    </row>
    <row r="793" spans="1:65" s="15" customFormat="1" ht="11.25">
      <c r="B793" s="227"/>
      <c r="C793" s="228"/>
      <c r="D793" s="194" t="s">
        <v>193</v>
      </c>
      <c r="E793" s="229" t="s">
        <v>43</v>
      </c>
      <c r="F793" s="230" t="s">
        <v>436</v>
      </c>
      <c r="G793" s="228"/>
      <c r="H793" s="231">
        <v>168</v>
      </c>
      <c r="I793" s="232"/>
      <c r="J793" s="228"/>
      <c r="K793" s="228"/>
      <c r="L793" s="233"/>
      <c r="M793" s="234"/>
      <c r="N793" s="235"/>
      <c r="O793" s="235"/>
      <c r="P793" s="235"/>
      <c r="Q793" s="235"/>
      <c r="R793" s="235"/>
      <c r="S793" s="235"/>
      <c r="T793" s="236"/>
      <c r="AT793" s="237" t="s">
        <v>193</v>
      </c>
      <c r="AU793" s="237" t="s">
        <v>90</v>
      </c>
      <c r="AV793" s="15" t="s">
        <v>205</v>
      </c>
      <c r="AW793" s="15" t="s">
        <v>41</v>
      </c>
      <c r="AX793" s="15" t="s">
        <v>88</v>
      </c>
      <c r="AY793" s="237" t="s">
        <v>182</v>
      </c>
    </row>
    <row r="794" spans="1:65" s="2" customFormat="1" ht="14.45" customHeight="1">
      <c r="A794" s="35"/>
      <c r="B794" s="36"/>
      <c r="C794" s="179" t="s">
        <v>879</v>
      </c>
      <c r="D794" s="179" t="s">
        <v>187</v>
      </c>
      <c r="E794" s="180" t="s">
        <v>1824</v>
      </c>
      <c r="F794" s="181" t="s">
        <v>1825</v>
      </c>
      <c r="G794" s="182" t="s">
        <v>481</v>
      </c>
      <c r="H794" s="183">
        <v>10</v>
      </c>
      <c r="I794" s="184"/>
      <c r="J794" s="185">
        <f>ROUND(I794*H794,2)</f>
        <v>0</v>
      </c>
      <c r="K794" s="181" t="s">
        <v>198</v>
      </c>
      <c r="L794" s="40"/>
      <c r="M794" s="186" t="s">
        <v>43</v>
      </c>
      <c r="N794" s="187" t="s">
        <v>51</v>
      </c>
      <c r="O794" s="65"/>
      <c r="P794" s="188">
        <f>O794*H794</f>
        <v>0</v>
      </c>
      <c r="Q794" s="188">
        <v>0</v>
      </c>
      <c r="R794" s="188">
        <f>Q794*H794</f>
        <v>0</v>
      </c>
      <c r="S794" s="188">
        <v>0</v>
      </c>
      <c r="T794" s="189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90" t="s">
        <v>88</v>
      </c>
      <c r="AT794" s="190" t="s">
        <v>187</v>
      </c>
      <c r="AU794" s="190" t="s">
        <v>90</v>
      </c>
      <c r="AY794" s="17" t="s">
        <v>182</v>
      </c>
      <c r="BE794" s="191">
        <f>IF(N794="základní",J794,0)</f>
        <v>0</v>
      </c>
      <c r="BF794" s="191">
        <f>IF(N794="snížená",J794,0)</f>
        <v>0</v>
      </c>
      <c r="BG794" s="191">
        <f>IF(N794="zákl. přenesená",J794,0)</f>
        <v>0</v>
      </c>
      <c r="BH794" s="191">
        <f>IF(N794="sníž. přenesená",J794,0)</f>
        <v>0</v>
      </c>
      <c r="BI794" s="191">
        <f>IF(N794="nulová",J794,0)</f>
        <v>0</v>
      </c>
      <c r="BJ794" s="17" t="s">
        <v>88</v>
      </c>
      <c r="BK794" s="191">
        <f>ROUND(I794*H794,2)</f>
        <v>0</v>
      </c>
      <c r="BL794" s="17" t="s">
        <v>88</v>
      </c>
      <c r="BM794" s="190" t="s">
        <v>2952</v>
      </c>
    </row>
    <row r="795" spans="1:65" s="13" customFormat="1" ht="11.25">
      <c r="B795" s="192"/>
      <c r="C795" s="193"/>
      <c r="D795" s="194" t="s">
        <v>193</v>
      </c>
      <c r="E795" s="195" t="s">
        <v>43</v>
      </c>
      <c r="F795" s="196" t="s">
        <v>532</v>
      </c>
      <c r="G795" s="193"/>
      <c r="H795" s="195" t="s">
        <v>43</v>
      </c>
      <c r="I795" s="197"/>
      <c r="J795" s="193"/>
      <c r="K795" s="193"/>
      <c r="L795" s="198"/>
      <c r="M795" s="199"/>
      <c r="N795" s="200"/>
      <c r="O795" s="200"/>
      <c r="P795" s="200"/>
      <c r="Q795" s="200"/>
      <c r="R795" s="200"/>
      <c r="S795" s="200"/>
      <c r="T795" s="201"/>
      <c r="AT795" s="202" t="s">
        <v>193</v>
      </c>
      <c r="AU795" s="202" t="s">
        <v>90</v>
      </c>
      <c r="AV795" s="13" t="s">
        <v>88</v>
      </c>
      <c r="AW795" s="13" t="s">
        <v>41</v>
      </c>
      <c r="AX795" s="13" t="s">
        <v>80</v>
      </c>
      <c r="AY795" s="202" t="s">
        <v>182</v>
      </c>
    </row>
    <row r="796" spans="1:65" s="13" customFormat="1" ht="11.25">
      <c r="B796" s="192"/>
      <c r="C796" s="193"/>
      <c r="D796" s="194" t="s">
        <v>193</v>
      </c>
      <c r="E796" s="195" t="s">
        <v>43</v>
      </c>
      <c r="F796" s="196" t="s">
        <v>362</v>
      </c>
      <c r="G796" s="193"/>
      <c r="H796" s="195" t="s">
        <v>43</v>
      </c>
      <c r="I796" s="197"/>
      <c r="J796" s="193"/>
      <c r="K796" s="193"/>
      <c r="L796" s="198"/>
      <c r="M796" s="199"/>
      <c r="N796" s="200"/>
      <c r="O796" s="200"/>
      <c r="P796" s="200"/>
      <c r="Q796" s="200"/>
      <c r="R796" s="200"/>
      <c r="S796" s="200"/>
      <c r="T796" s="201"/>
      <c r="AT796" s="202" t="s">
        <v>193</v>
      </c>
      <c r="AU796" s="202" t="s">
        <v>90</v>
      </c>
      <c r="AV796" s="13" t="s">
        <v>88</v>
      </c>
      <c r="AW796" s="13" t="s">
        <v>41</v>
      </c>
      <c r="AX796" s="13" t="s">
        <v>80</v>
      </c>
      <c r="AY796" s="202" t="s">
        <v>182</v>
      </c>
    </row>
    <row r="797" spans="1:65" s="14" customFormat="1" ht="11.25">
      <c r="B797" s="203"/>
      <c r="C797" s="204"/>
      <c r="D797" s="194" t="s">
        <v>193</v>
      </c>
      <c r="E797" s="205" t="s">
        <v>43</v>
      </c>
      <c r="F797" s="206" t="s">
        <v>235</v>
      </c>
      <c r="G797" s="204"/>
      <c r="H797" s="207">
        <v>10</v>
      </c>
      <c r="I797" s="208"/>
      <c r="J797" s="204"/>
      <c r="K797" s="204"/>
      <c r="L797" s="209"/>
      <c r="M797" s="210"/>
      <c r="N797" s="211"/>
      <c r="O797" s="211"/>
      <c r="P797" s="211"/>
      <c r="Q797" s="211"/>
      <c r="R797" s="211"/>
      <c r="S797" s="211"/>
      <c r="T797" s="212"/>
      <c r="AT797" s="213" t="s">
        <v>193</v>
      </c>
      <c r="AU797" s="213" t="s">
        <v>90</v>
      </c>
      <c r="AV797" s="14" t="s">
        <v>90</v>
      </c>
      <c r="AW797" s="14" t="s">
        <v>41</v>
      </c>
      <c r="AX797" s="14" t="s">
        <v>88</v>
      </c>
      <c r="AY797" s="213" t="s">
        <v>182</v>
      </c>
    </row>
    <row r="798" spans="1:65" s="2" customFormat="1" ht="14.45" customHeight="1">
      <c r="A798" s="35"/>
      <c r="B798" s="36"/>
      <c r="C798" s="179" t="s">
        <v>883</v>
      </c>
      <c r="D798" s="179" t="s">
        <v>187</v>
      </c>
      <c r="E798" s="180" t="s">
        <v>1827</v>
      </c>
      <c r="F798" s="181" t="s">
        <v>1828</v>
      </c>
      <c r="G798" s="182" t="s">
        <v>190</v>
      </c>
      <c r="H798" s="183">
        <v>1</v>
      </c>
      <c r="I798" s="184"/>
      <c r="J798" s="185">
        <f>ROUND(I798*H798,2)</f>
        <v>0</v>
      </c>
      <c r="K798" s="181" t="s">
        <v>191</v>
      </c>
      <c r="L798" s="40"/>
      <c r="M798" s="186" t="s">
        <v>43</v>
      </c>
      <c r="N798" s="187" t="s">
        <v>51</v>
      </c>
      <c r="O798" s="65"/>
      <c r="P798" s="188">
        <f>O798*H798</f>
        <v>0</v>
      </c>
      <c r="Q798" s="188">
        <v>0</v>
      </c>
      <c r="R798" s="188">
        <f>Q798*H798</f>
        <v>0</v>
      </c>
      <c r="S798" s="188">
        <v>0</v>
      </c>
      <c r="T798" s="189">
        <f>S798*H798</f>
        <v>0</v>
      </c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R798" s="190" t="s">
        <v>88</v>
      </c>
      <c r="AT798" s="190" t="s">
        <v>187</v>
      </c>
      <c r="AU798" s="190" t="s">
        <v>90</v>
      </c>
      <c r="AY798" s="17" t="s">
        <v>182</v>
      </c>
      <c r="BE798" s="191">
        <f>IF(N798="základní",J798,0)</f>
        <v>0</v>
      </c>
      <c r="BF798" s="191">
        <f>IF(N798="snížená",J798,0)</f>
        <v>0</v>
      </c>
      <c r="BG798" s="191">
        <f>IF(N798="zákl. přenesená",J798,0)</f>
        <v>0</v>
      </c>
      <c r="BH798" s="191">
        <f>IF(N798="sníž. přenesená",J798,0)</f>
        <v>0</v>
      </c>
      <c r="BI798" s="191">
        <f>IF(N798="nulová",J798,0)</f>
        <v>0</v>
      </c>
      <c r="BJ798" s="17" t="s">
        <v>88</v>
      </c>
      <c r="BK798" s="191">
        <f>ROUND(I798*H798,2)</f>
        <v>0</v>
      </c>
      <c r="BL798" s="17" t="s">
        <v>88</v>
      </c>
      <c r="BM798" s="190" t="s">
        <v>2953</v>
      </c>
    </row>
    <row r="799" spans="1:65" s="13" customFormat="1" ht="11.25">
      <c r="B799" s="192"/>
      <c r="C799" s="193"/>
      <c r="D799" s="194" t="s">
        <v>193</v>
      </c>
      <c r="E799" s="195" t="s">
        <v>43</v>
      </c>
      <c r="F799" s="196" t="s">
        <v>532</v>
      </c>
      <c r="G799" s="193"/>
      <c r="H799" s="195" t="s">
        <v>43</v>
      </c>
      <c r="I799" s="197"/>
      <c r="J799" s="193"/>
      <c r="K799" s="193"/>
      <c r="L799" s="198"/>
      <c r="M799" s="199"/>
      <c r="N799" s="200"/>
      <c r="O799" s="200"/>
      <c r="P799" s="200"/>
      <c r="Q799" s="200"/>
      <c r="R799" s="200"/>
      <c r="S799" s="200"/>
      <c r="T799" s="201"/>
      <c r="AT799" s="202" t="s">
        <v>193</v>
      </c>
      <c r="AU799" s="202" t="s">
        <v>90</v>
      </c>
      <c r="AV799" s="13" t="s">
        <v>88</v>
      </c>
      <c r="AW799" s="13" t="s">
        <v>41</v>
      </c>
      <c r="AX799" s="13" t="s">
        <v>80</v>
      </c>
      <c r="AY799" s="202" t="s">
        <v>182</v>
      </c>
    </row>
    <row r="800" spans="1:65" s="13" customFormat="1" ht="11.25">
      <c r="B800" s="192"/>
      <c r="C800" s="193"/>
      <c r="D800" s="194" t="s">
        <v>193</v>
      </c>
      <c r="E800" s="195" t="s">
        <v>43</v>
      </c>
      <c r="F800" s="196" t="s">
        <v>362</v>
      </c>
      <c r="G800" s="193"/>
      <c r="H800" s="195" t="s">
        <v>43</v>
      </c>
      <c r="I800" s="197"/>
      <c r="J800" s="193"/>
      <c r="K800" s="193"/>
      <c r="L800" s="198"/>
      <c r="M800" s="199"/>
      <c r="N800" s="200"/>
      <c r="O800" s="200"/>
      <c r="P800" s="200"/>
      <c r="Q800" s="200"/>
      <c r="R800" s="200"/>
      <c r="S800" s="200"/>
      <c r="T800" s="201"/>
      <c r="AT800" s="202" t="s">
        <v>193</v>
      </c>
      <c r="AU800" s="202" t="s">
        <v>90</v>
      </c>
      <c r="AV800" s="13" t="s">
        <v>88</v>
      </c>
      <c r="AW800" s="13" t="s">
        <v>41</v>
      </c>
      <c r="AX800" s="13" t="s">
        <v>80</v>
      </c>
      <c r="AY800" s="202" t="s">
        <v>182</v>
      </c>
    </row>
    <row r="801" spans="1:65" s="14" customFormat="1" ht="11.25">
      <c r="B801" s="203"/>
      <c r="C801" s="204"/>
      <c r="D801" s="194" t="s">
        <v>193</v>
      </c>
      <c r="E801" s="205" t="s">
        <v>43</v>
      </c>
      <c r="F801" s="206" t="s">
        <v>88</v>
      </c>
      <c r="G801" s="204"/>
      <c r="H801" s="207">
        <v>1</v>
      </c>
      <c r="I801" s="208"/>
      <c r="J801" s="204"/>
      <c r="K801" s="204"/>
      <c r="L801" s="209"/>
      <c r="M801" s="210"/>
      <c r="N801" s="211"/>
      <c r="O801" s="211"/>
      <c r="P801" s="211"/>
      <c r="Q801" s="211"/>
      <c r="R801" s="211"/>
      <c r="S801" s="211"/>
      <c r="T801" s="212"/>
      <c r="AT801" s="213" t="s">
        <v>193</v>
      </c>
      <c r="AU801" s="213" t="s">
        <v>90</v>
      </c>
      <c r="AV801" s="14" t="s">
        <v>90</v>
      </c>
      <c r="AW801" s="14" t="s">
        <v>41</v>
      </c>
      <c r="AX801" s="14" t="s">
        <v>88</v>
      </c>
      <c r="AY801" s="213" t="s">
        <v>182</v>
      </c>
    </row>
    <row r="802" spans="1:65" s="2" customFormat="1" ht="49.15" customHeight="1">
      <c r="A802" s="35"/>
      <c r="B802" s="36"/>
      <c r="C802" s="179" t="s">
        <v>887</v>
      </c>
      <c r="D802" s="179" t="s">
        <v>187</v>
      </c>
      <c r="E802" s="180" t="s">
        <v>808</v>
      </c>
      <c r="F802" s="181" t="s">
        <v>809</v>
      </c>
      <c r="G802" s="182" t="s">
        <v>190</v>
      </c>
      <c r="H802" s="183">
        <v>7</v>
      </c>
      <c r="I802" s="184"/>
      <c r="J802" s="185">
        <f>ROUND(I802*H802,2)</f>
        <v>0</v>
      </c>
      <c r="K802" s="181" t="s">
        <v>191</v>
      </c>
      <c r="L802" s="40"/>
      <c r="M802" s="186" t="s">
        <v>43</v>
      </c>
      <c r="N802" s="187" t="s">
        <v>51</v>
      </c>
      <c r="O802" s="65"/>
      <c r="P802" s="188">
        <f>O802*H802</f>
        <v>0</v>
      </c>
      <c r="Q802" s="188">
        <v>0.57010000000000005</v>
      </c>
      <c r="R802" s="188">
        <f>Q802*H802</f>
        <v>3.9907000000000004</v>
      </c>
      <c r="S802" s="188">
        <v>0</v>
      </c>
      <c r="T802" s="18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90" t="s">
        <v>88</v>
      </c>
      <c r="AT802" s="190" t="s">
        <v>187</v>
      </c>
      <c r="AU802" s="190" t="s">
        <v>90</v>
      </c>
      <c r="AY802" s="17" t="s">
        <v>182</v>
      </c>
      <c r="BE802" s="191">
        <f>IF(N802="základní",J802,0)</f>
        <v>0</v>
      </c>
      <c r="BF802" s="191">
        <f>IF(N802="snížená",J802,0)</f>
        <v>0</v>
      </c>
      <c r="BG802" s="191">
        <f>IF(N802="zákl. přenesená",J802,0)</f>
        <v>0</v>
      </c>
      <c r="BH802" s="191">
        <f>IF(N802="sníž. přenesená",J802,0)</f>
        <v>0</v>
      </c>
      <c r="BI802" s="191">
        <f>IF(N802="nulová",J802,0)</f>
        <v>0</v>
      </c>
      <c r="BJ802" s="17" t="s">
        <v>88</v>
      </c>
      <c r="BK802" s="191">
        <f>ROUND(I802*H802,2)</f>
        <v>0</v>
      </c>
      <c r="BL802" s="17" t="s">
        <v>88</v>
      </c>
      <c r="BM802" s="190" t="s">
        <v>1830</v>
      </c>
    </row>
    <row r="803" spans="1:65" s="13" customFormat="1" ht="11.25">
      <c r="B803" s="192"/>
      <c r="C803" s="193"/>
      <c r="D803" s="194" t="s">
        <v>193</v>
      </c>
      <c r="E803" s="195" t="s">
        <v>43</v>
      </c>
      <c r="F803" s="196" t="s">
        <v>532</v>
      </c>
      <c r="G803" s="193"/>
      <c r="H803" s="195" t="s">
        <v>43</v>
      </c>
      <c r="I803" s="197"/>
      <c r="J803" s="193"/>
      <c r="K803" s="193"/>
      <c r="L803" s="198"/>
      <c r="M803" s="199"/>
      <c r="N803" s="200"/>
      <c r="O803" s="200"/>
      <c r="P803" s="200"/>
      <c r="Q803" s="200"/>
      <c r="R803" s="200"/>
      <c r="S803" s="200"/>
      <c r="T803" s="201"/>
      <c r="AT803" s="202" t="s">
        <v>193</v>
      </c>
      <c r="AU803" s="202" t="s">
        <v>90</v>
      </c>
      <c r="AV803" s="13" t="s">
        <v>88</v>
      </c>
      <c r="AW803" s="13" t="s">
        <v>41</v>
      </c>
      <c r="AX803" s="13" t="s">
        <v>80</v>
      </c>
      <c r="AY803" s="202" t="s">
        <v>182</v>
      </c>
    </row>
    <row r="804" spans="1:65" s="13" customFormat="1" ht="11.25">
      <c r="B804" s="192"/>
      <c r="C804" s="193"/>
      <c r="D804" s="194" t="s">
        <v>193</v>
      </c>
      <c r="E804" s="195" t="s">
        <v>43</v>
      </c>
      <c r="F804" s="196" t="s">
        <v>362</v>
      </c>
      <c r="G804" s="193"/>
      <c r="H804" s="195" t="s">
        <v>43</v>
      </c>
      <c r="I804" s="197"/>
      <c r="J804" s="193"/>
      <c r="K804" s="193"/>
      <c r="L804" s="198"/>
      <c r="M804" s="199"/>
      <c r="N804" s="200"/>
      <c r="O804" s="200"/>
      <c r="P804" s="200"/>
      <c r="Q804" s="200"/>
      <c r="R804" s="200"/>
      <c r="S804" s="200"/>
      <c r="T804" s="201"/>
      <c r="AT804" s="202" t="s">
        <v>193</v>
      </c>
      <c r="AU804" s="202" t="s">
        <v>90</v>
      </c>
      <c r="AV804" s="13" t="s">
        <v>88</v>
      </c>
      <c r="AW804" s="13" t="s">
        <v>41</v>
      </c>
      <c r="AX804" s="13" t="s">
        <v>80</v>
      </c>
      <c r="AY804" s="202" t="s">
        <v>182</v>
      </c>
    </row>
    <row r="805" spans="1:65" s="14" customFormat="1" ht="11.25">
      <c r="B805" s="203"/>
      <c r="C805" s="204"/>
      <c r="D805" s="194" t="s">
        <v>193</v>
      </c>
      <c r="E805" s="205" t="s">
        <v>43</v>
      </c>
      <c r="F805" s="206" t="s">
        <v>220</v>
      </c>
      <c r="G805" s="204"/>
      <c r="H805" s="207">
        <v>7</v>
      </c>
      <c r="I805" s="208"/>
      <c r="J805" s="204"/>
      <c r="K805" s="204"/>
      <c r="L805" s="209"/>
      <c r="M805" s="210"/>
      <c r="N805" s="211"/>
      <c r="O805" s="211"/>
      <c r="P805" s="211"/>
      <c r="Q805" s="211"/>
      <c r="R805" s="211"/>
      <c r="S805" s="211"/>
      <c r="T805" s="212"/>
      <c r="AT805" s="213" t="s">
        <v>193</v>
      </c>
      <c r="AU805" s="213" t="s">
        <v>90</v>
      </c>
      <c r="AV805" s="14" t="s">
        <v>90</v>
      </c>
      <c r="AW805" s="14" t="s">
        <v>41</v>
      </c>
      <c r="AX805" s="14" t="s">
        <v>88</v>
      </c>
      <c r="AY805" s="213" t="s">
        <v>182</v>
      </c>
    </row>
    <row r="806" spans="1:65" s="2" customFormat="1" ht="49.15" customHeight="1">
      <c r="A806" s="35"/>
      <c r="B806" s="36"/>
      <c r="C806" s="179" t="s">
        <v>892</v>
      </c>
      <c r="D806" s="179" t="s">
        <v>187</v>
      </c>
      <c r="E806" s="180" t="s">
        <v>812</v>
      </c>
      <c r="F806" s="181" t="s">
        <v>813</v>
      </c>
      <c r="G806" s="182" t="s">
        <v>190</v>
      </c>
      <c r="H806" s="183">
        <v>5</v>
      </c>
      <c r="I806" s="184"/>
      <c r="J806" s="185">
        <f>ROUND(I806*H806,2)</f>
        <v>0</v>
      </c>
      <c r="K806" s="181" t="s">
        <v>191</v>
      </c>
      <c r="L806" s="40"/>
      <c r="M806" s="186" t="s">
        <v>43</v>
      </c>
      <c r="N806" s="187" t="s">
        <v>51</v>
      </c>
      <c r="O806" s="65"/>
      <c r="P806" s="188">
        <f>O806*H806</f>
        <v>0</v>
      </c>
      <c r="Q806" s="188">
        <v>0.57010000000000005</v>
      </c>
      <c r="R806" s="188">
        <f>Q806*H806</f>
        <v>2.8505000000000003</v>
      </c>
      <c r="S806" s="188">
        <v>0</v>
      </c>
      <c r="T806" s="189">
        <f>S806*H806</f>
        <v>0</v>
      </c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R806" s="190" t="s">
        <v>88</v>
      </c>
      <c r="AT806" s="190" t="s">
        <v>187</v>
      </c>
      <c r="AU806" s="190" t="s">
        <v>90</v>
      </c>
      <c r="AY806" s="17" t="s">
        <v>182</v>
      </c>
      <c r="BE806" s="191">
        <f>IF(N806="základní",J806,0)</f>
        <v>0</v>
      </c>
      <c r="BF806" s="191">
        <f>IF(N806="snížená",J806,0)</f>
        <v>0</v>
      </c>
      <c r="BG806" s="191">
        <f>IF(N806="zákl. přenesená",J806,0)</f>
        <v>0</v>
      </c>
      <c r="BH806" s="191">
        <f>IF(N806="sníž. přenesená",J806,0)</f>
        <v>0</v>
      </c>
      <c r="BI806" s="191">
        <f>IF(N806="nulová",J806,0)</f>
        <v>0</v>
      </c>
      <c r="BJ806" s="17" t="s">
        <v>88</v>
      </c>
      <c r="BK806" s="191">
        <f>ROUND(I806*H806,2)</f>
        <v>0</v>
      </c>
      <c r="BL806" s="17" t="s">
        <v>88</v>
      </c>
      <c r="BM806" s="190" t="s">
        <v>1832</v>
      </c>
    </row>
    <row r="807" spans="1:65" s="13" customFormat="1" ht="11.25">
      <c r="B807" s="192"/>
      <c r="C807" s="193"/>
      <c r="D807" s="194" t="s">
        <v>193</v>
      </c>
      <c r="E807" s="195" t="s">
        <v>43</v>
      </c>
      <c r="F807" s="196" t="s">
        <v>431</v>
      </c>
      <c r="G807" s="193"/>
      <c r="H807" s="195" t="s">
        <v>43</v>
      </c>
      <c r="I807" s="197"/>
      <c r="J807" s="193"/>
      <c r="K807" s="193"/>
      <c r="L807" s="198"/>
      <c r="M807" s="199"/>
      <c r="N807" s="200"/>
      <c r="O807" s="200"/>
      <c r="P807" s="200"/>
      <c r="Q807" s="200"/>
      <c r="R807" s="200"/>
      <c r="S807" s="200"/>
      <c r="T807" s="201"/>
      <c r="AT807" s="202" t="s">
        <v>193</v>
      </c>
      <c r="AU807" s="202" t="s">
        <v>90</v>
      </c>
      <c r="AV807" s="13" t="s">
        <v>88</v>
      </c>
      <c r="AW807" s="13" t="s">
        <v>41</v>
      </c>
      <c r="AX807" s="13" t="s">
        <v>80</v>
      </c>
      <c r="AY807" s="202" t="s">
        <v>182</v>
      </c>
    </row>
    <row r="808" spans="1:65" s="13" customFormat="1" ht="11.25">
      <c r="B808" s="192"/>
      <c r="C808" s="193"/>
      <c r="D808" s="194" t="s">
        <v>193</v>
      </c>
      <c r="E808" s="195" t="s">
        <v>43</v>
      </c>
      <c r="F808" s="196" t="s">
        <v>640</v>
      </c>
      <c r="G808" s="193"/>
      <c r="H808" s="195" t="s">
        <v>43</v>
      </c>
      <c r="I808" s="197"/>
      <c r="J808" s="193"/>
      <c r="K808" s="193"/>
      <c r="L808" s="198"/>
      <c r="M808" s="199"/>
      <c r="N808" s="200"/>
      <c r="O808" s="200"/>
      <c r="P808" s="200"/>
      <c r="Q808" s="200"/>
      <c r="R808" s="200"/>
      <c r="S808" s="200"/>
      <c r="T808" s="201"/>
      <c r="AT808" s="202" t="s">
        <v>193</v>
      </c>
      <c r="AU808" s="202" t="s">
        <v>90</v>
      </c>
      <c r="AV808" s="13" t="s">
        <v>88</v>
      </c>
      <c r="AW808" s="13" t="s">
        <v>41</v>
      </c>
      <c r="AX808" s="13" t="s">
        <v>80</v>
      </c>
      <c r="AY808" s="202" t="s">
        <v>182</v>
      </c>
    </row>
    <row r="809" spans="1:65" s="14" customFormat="1" ht="11.25">
      <c r="B809" s="203"/>
      <c r="C809" s="204"/>
      <c r="D809" s="194" t="s">
        <v>193</v>
      </c>
      <c r="E809" s="205" t="s">
        <v>43</v>
      </c>
      <c r="F809" s="206" t="s">
        <v>88</v>
      </c>
      <c r="G809" s="204"/>
      <c r="H809" s="207">
        <v>1</v>
      </c>
      <c r="I809" s="208"/>
      <c r="J809" s="204"/>
      <c r="K809" s="204"/>
      <c r="L809" s="209"/>
      <c r="M809" s="210"/>
      <c r="N809" s="211"/>
      <c r="O809" s="211"/>
      <c r="P809" s="211"/>
      <c r="Q809" s="211"/>
      <c r="R809" s="211"/>
      <c r="S809" s="211"/>
      <c r="T809" s="212"/>
      <c r="AT809" s="213" t="s">
        <v>193</v>
      </c>
      <c r="AU809" s="213" t="s">
        <v>90</v>
      </c>
      <c r="AV809" s="14" t="s">
        <v>90</v>
      </c>
      <c r="AW809" s="14" t="s">
        <v>41</v>
      </c>
      <c r="AX809" s="14" t="s">
        <v>80</v>
      </c>
      <c r="AY809" s="213" t="s">
        <v>182</v>
      </c>
    </row>
    <row r="810" spans="1:65" s="13" customFormat="1" ht="11.25">
      <c r="B810" s="192"/>
      <c r="C810" s="193"/>
      <c r="D810" s="194" t="s">
        <v>193</v>
      </c>
      <c r="E810" s="195" t="s">
        <v>43</v>
      </c>
      <c r="F810" s="196" t="s">
        <v>1637</v>
      </c>
      <c r="G810" s="193"/>
      <c r="H810" s="195" t="s">
        <v>43</v>
      </c>
      <c r="I810" s="197"/>
      <c r="J810" s="193"/>
      <c r="K810" s="193"/>
      <c r="L810" s="198"/>
      <c r="M810" s="199"/>
      <c r="N810" s="200"/>
      <c r="O810" s="200"/>
      <c r="P810" s="200"/>
      <c r="Q810" s="200"/>
      <c r="R810" s="200"/>
      <c r="S810" s="200"/>
      <c r="T810" s="201"/>
      <c r="AT810" s="202" t="s">
        <v>193</v>
      </c>
      <c r="AU810" s="202" t="s">
        <v>90</v>
      </c>
      <c r="AV810" s="13" t="s">
        <v>88</v>
      </c>
      <c r="AW810" s="13" t="s">
        <v>41</v>
      </c>
      <c r="AX810" s="13" t="s">
        <v>80</v>
      </c>
      <c r="AY810" s="202" t="s">
        <v>182</v>
      </c>
    </row>
    <row r="811" spans="1:65" s="14" customFormat="1" ht="11.25">
      <c r="B811" s="203"/>
      <c r="C811" s="204"/>
      <c r="D811" s="194" t="s">
        <v>193</v>
      </c>
      <c r="E811" s="205" t="s">
        <v>43</v>
      </c>
      <c r="F811" s="206" t="s">
        <v>88</v>
      </c>
      <c r="G811" s="204"/>
      <c r="H811" s="207">
        <v>1</v>
      </c>
      <c r="I811" s="208"/>
      <c r="J811" s="204"/>
      <c r="K811" s="204"/>
      <c r="L811" s="209"/>
      <c r="M811" s="210"/>
      <c r="N811" s="211"/>
      <c r="O811" s="211"/>
      <c r="P811" s="211"/>
      <c r="Q811" s="211"/>
      <c r="R811" s="211"/>
      <c r="S811" s="211"/>
      <c r="T811" s="212"/>
      <c r="AT811" s="213" t="s">
        <v>193</v>
      </c>
      <c r="AU811" s="213" t="s">
        <v>90</v>
      </c>
      <c r="AV811" s="14" t="s">
        <v>90</v>
      </c>
      <c r="AW811" s="14" t="s">
        <v>41</v>
      </c>
      <c r="AX811" s="14" t="s">
        <v>80</v>
      </c>
      <c r="AY811" s="213" t="s">
        <v>182</v>
      </c>
    </row>
    <row r="812" spans="1:65" s="13" customFormat="1" ht="11.25">
      <c r="B812" s="192"/>
      <c r="C812" s="193"/>
      <c r="D812" s="194" t="s">
        <v>193</v>
      </c>
      <c r="E812" s="195" t="s">
        <v>43</v>
      </c>
      <c r="F812" s="196" t="s">
        <v>1638</v>
      </c>
      <c r="G812" s="193"/>
      <c r="H812" s="195" t="s">
        <v>43</v>
      </c>
      <c r="I812" s="197"/>
      <c r="J812" s="193"/>
      <c r="K812" s="193"/>
      <c r="L812" s="198"/>
      <c r="M812" s="199"/>
      <c r="N812" s="200"/>
      <c r="O812" s="200"/>
      <c r="P812" s="200"/>
      <c r="Q812" s="200"/>
      <c r="R812" s="200"/>
      <c r="S812" s="200"/>
      <c r="T812" s="201"/>
      <c r="AT812" s="202" t="s">
        <v>193</v>
      </c>
      <c r="AU812" s="202" t="s">
        <v>90</v>
      </c>
      <c r="AV812" s="13" t="s">
        <v>88</v>
      </c>
      <c r="AW812" s="13" t="s">
        <v>41</v>
      </c>
      <c r="AX812" s="13" t="s">
        <v>80</v>
      </c>
      <c r="AY812" s="202" t="s">
        <v>182</v>
      </c>
    </row>
    <row r="813" spans="1:65" s="14" customFormat="1" ht="11.25">
      <c r="B813" s="203"/>
      <c r="C813" s="204"/>
      <c r="D813" s="194" t="s">
        <v>193</v>
      </c>
      <c r="E813" s="205" t="s">
        <v>43</v>
      </c>
      <c r="F813" s="206" t="s">
        <v>88</v>
      </c>
      <c r="G813" s="204"/>
      <c r="H813" s="207">
        <v>1</v>
      </c>
      <c r="I813" s="208"/>
      <c r="J813" s="204"/>
      <c r="K813" s="204"/>
      <c r="L813" s="209"/>
      <c r="M813" s="210"/>
      <c r="N813" s="211"/>
      <c r="O813" s="211"/>
      <c r="P813" s="211"/>
      <c r="Q813" s="211"/>
      <c r="R813" s="211"/>
      <c r="S813" s="211"/>
      <c r="T813" s="212"/>
      <c r="AT813" s="213" t="s">
        <v>193</v>
      </c>
      <c r="AU813" s="213" t="s">
        <v>90</v>
      </c>
      <c r="AV813" s="14" t="s">
        <v>90</v>
      </c>
      <c r="AW813" s="14" t="s">
        <v>41</v>
      </c>
      <c r="AX813" s="14" t="s">
        <v>80</v>
      </c>
      <c r="AY813" s="213" t="s">
        <v>182</v>
      </c>
    </row>
    <row r="814" spans="1:65" s="13" customFormat="1" ht="11.25">
      <c r="B814" s="192"/>
      <c r="C814" s="193"/>
      <c r="D814" s="194" t="s">
        <v>193</v>
      </c>
      <c r="E814" s="195" t="s">
        <v>43</v>
      </c>
      <c r="F814" s="196" t="s">
        <v>1641</v>
      </c>
      <c r="G814" s="193"/>
      <c r="H814" s="195" t="s">
        <v>43</v>
      </c>
      <c r="I814" s="197"/>
      <c r="J814" s="193"/>
      <c r="K814" s="193"/>
      <c r="L814" s="198"/>
      <c r="M814" s="199"/>
      <c r="N814" s="200"/>
      <c r="O814" s="200"/>
      <c r="P814" s="200"/>
      <c r="Q814" s="200"/>
      <c r="R814" s="200"/>
      <c r="S814" s="200"/>
      <c r="T814" s="201"/>
      <c r="AT814" s="202" t="s">
        <v>193</v>
      </c>
      <c r="AU814" s="202" t="s">
        <v>90</v>
      </c>
      <c r="AV814" s="13" t="s">
        <v>88</v>
      </c>
      <c r="AW814" s="13" t="s">
        <v>41</v>
      </c>
      <c r="AX814" s="13" t="s">
        <v>80</v>
      </c>
      <c r="AY814" s="202" t="s">
        <v>182</v>
      </c>
    </row>
    <row r="815" spans="1:65" s="14" customFormat="1" ht="11.25">
      <c r="B815" s="203"/>
      <c r="C815" s="204"/>
      <c r="D815" s="194" t="s">
        <v>193</v>
      </c>
      <c r="E815" s="205" t="s">
        <v>43</v>
      </c>
      <c r="F815" s="206" t="s">
        <v>88</v>
      </c>
      <c r="G815" s="204"/>
      <c r="H815" s="207">
        <v>1</v>
      </c>
      <c r="I815" s="208"/>
      <c r="J815" s="204"/>
      <c r="K815" s="204"/>
      <c r="L815" s="209"/>
      <c r="M815" s="210"/>
      <c r="N815" s="211"/>
      <c r="O815" s="211"/>
      <c r="P815" s="211"/>
      <c r="Q815" s="211"/>
      <c r="R815" s="211"/>
      <c r="S815" s="211"/>
      <c r="T815" s="212"/>
      <c r="AT815" s="213" t="s">
        <v>193</v>
      </c>
      <c r="AU815" s="213" t="s">
        <v>90</v>
      </c>
      <c r="AV815" s="14" t="s">
        <v>90</v>
      </c>
      <c r="AW815" s="14" t="s">
        <v>41</v>
      </c>
      <c r="AX815" s="14" t="s">
        <v>80</v>
      </c>
      <c r="AY815" s="213" t="s">
        <v>182</v>
      </c>
    </row>
    <row r="816" spans="1:65" s="13" customFormat="1" ht="11.25">
      <c r="B816" s="192"/>
      <c r="C816" s="193"/>
      <c r="D816" s="194" t="s">
        <v>193</v>
      </c>
      <c r="E816" s="195" t="s">
        <v>43</v>
      </c>
      <c r="F816" s="196" t="s">
        <v>1644</v>
      </c>
      <c r="G816" s="193"/>
      <c r="H816" s="195" t="s">
        <v>43</v>
      </c>
      <c r="I816" s="197"/>
      <c r="J816" s="193"/>
      <c r="K816" s="193"/>
      <c r="L816" s="198"/>
      <c r="M816" s="199"/>
      <c r="N816" s="200"/>
      <c r="O816" s="200"/>
      <c r="P816" s="200"/>
      <c r="Q816" s="200"/>
      <c r="R816" s="200"/>
      <c r="S816" s="200"/>
      <c r="T816" s="201"/>
      <c r="AT816" s="202" t="s">
        <v>193</v>
      </c>
      <c r="AU816" s="202" t="s">
        <v>90</v>
      </c>
      <c r="AV816" s="13" t="s">
        <v>88</v>
      </c>
      <c r="AW816" s="13" t="s">
        <v>41</v>
      </c>
      <c r="AX816" s="13" t="s">
        <v>80</v>
      </c>
      <c r="AY816" s="202" t="s">
        <v>182</v>
      </c>
    </row>
    <row r="817" spans="1:65" s="14" customFormat="1" ht="11.25">
      <c r="B817" s="203"/>
      <c r="C817" s="204"/>
      <c r="D817" s="194" t="s">
        <v>193</v>
      </c>
      <c r="E817" s="205" t="s">
        <v>43</v>
      </c>
      <c r="F817" s="206" t="s">
        <v>88</v>
      </c>
      <c r="G817" s="204"/>
      <c r="H817" s="207">
        <v>1</v>
      </c>
      <c r="I817" s="208"/>
      <c r="J817" s="204"/>
      <c r="K817" s="204"/>
      <c r="L817" s="209"/>
      <c r="M817" s="210"/>
      <c r="N817" s="211"/>
      <c r="O817" s="211"/>
      <c r="P817" s="211"/>
      <c r="Q817" s="211"/>
      <c r="R817" s="211"/>
      <c r="S817" s="211"/>
      <c r="T817" s="212"/>
      <c r="AT817" s="213" t="s">
        <v>193</v>
      </c>
      <c r="AU817" s="213" t="s">
        <v>90</v>
      </c>
      <c r="AV817" s="14" t="s">
        <v>90</v>
      </c>
      <c r="AW817" s="14" t="s">
        <v>41</v>
      </c>
      <c r="AX817" s="14" t="s">
        <v>80</v>
      </c>
      <c r="AY817" s="213" t="s">
        <v>182</v>
      </c>
    </row>
    <row r="818" spans="1:65" s="15" customFormat="1" ht="11.25">
      <c r="B818" s="227"/>
      <c r="C818" s="228"/>
      <c r="D818" s="194" t="s">
        <v>193</v>
      </c>
      <c r="E818" s="229" t="s">
        <v>43</v>
      </c>
      <c r="F818" s="230" t="s">
        <v>436</v>
      </c>
      <c r="G818" s="228"/>
      <c r="H818" s="231">
        <v>5</v>
      </c>
      <c r="I818" s="232"/>
      <c r="J818" s="228"/>
      <c r="K818" s="228"/>
      <c r="L818" s="233"/>
      <c r="M818" s="234"/>
      <c r="N818" s="235"/>
      <c r="O818" s="235"/>
      <c r="P818" s="235"/>
      <c r="Q818" s="235"/>
      <c r="R818" s="235"/>
      <c r="S818" s="235"/>
      <c r="T818" s="236"/>
      <c r="AT818" s="237" t="s">
        <v>193</v>
      </c>
      <c r="AU818" s="237" t="s">
        <v>90</v>
      </c>
      <c r="AV818" s="15" t="s">
        <v>205</v>
      </c>
      <c r="AW818" s="15" t="s">
        <v>41</v>
      </c>
      <c r="AX818" s="15" t="s">
        <v>88</v>
      </c>
      <c r="AY818" s="237" t="s">
        <v>182</v>
      </c>
    </row>
    <row r="819" spans="1:65" s="2" customFormat="1" ht="14.45" customHeight="1">
      <c r="A819" s="35"/>
      <c r="B819" s="36"/>
      <c r="C819" s="214" t="s">
        <v>897</v>
      </c>
      <c r="D819" s="214" t="s">
        <v>179</v>
      </c>
      <c r="E819" s="215" t="s">
        <v>1833</v>
      </c>
      <c r="F819" s="216" t="s">
        <v>2954</v>
      </c>
      <c r="G819" s="217" t="s">
        <v>190</v>
      </c>
      <c r="H819" s="218">
        <v>1</v>
      </c>
      <c r="I819" s="219"/>
      <c r="J819" s="220">
        <f>ROUND(I819*H819,2)</f>
        <v>0</v>
      </c>
      <c r="K819" s="216" t="s">
        <v>198</v>
      </c>
      <c r="L819" s="221"/>
      <c r="M819" s="222" t="s">
        <v>43</v>
      </c>
      <c r="N819" s="223" t="s">
        <v>51</v>
      </c>
      <c r="O819" s="65"/>
      <c r="P819" s="188">
        <f>O819*H819</f>
        <v>0</v>
      </c>
      <c r="Q819" s="188">
        <v>0</v>
      </c>
      <c r="R819" s="188">
        <f>Q819*H819</f>
        <v>0</v>
      </c>
      <c r="S819" s="188">
        <v>0</v>
      </c>
      <c r="T819" s="189">
        <f>S819*H819</f>
        <v>0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R819" s="190" t="s">
        <v>90</v>
      </c>
      <c r="AT819" s="190" t="s">
        <v>179</v>
      </c>
      <c r="AU819" s="190" t="s">
        <v>90</v>
      </c>
      <c r="AY819" s="17" t="s">
        <v>182</v>
      </c>
      <c r="BE819" s="191">
        <f>IF(N819="základní",J819,0)</f>
        <v>0</v>
      </c>
      <c r="BF819" s="191">
        <f>IF(N819="snížená",J819,0)</f>
        <v>0</v>
      </c>
      <c r="BG819" s="191">
        <f>IF(N819="zákl. přenesená",J819,0)</f>
        <v>0</v>
      </c>
      <c r="BH819" s="191">
        <f>IF(N819="sníž. přenesená",J819,0)</f>
        <v>0</v>
      </c>
      <c r="BI819" s="191">
        <f>IF(N819="nulová",J819,0)</f>
        <v>0</v>
      </c>
      <c r="BJ819" s="17" t="s">
        <v>88</v>
      </c>
      <c r="BK819" s="191">
        <f>ROUND(I819*H819,2)</f>
        <v>0</v>
      </c>
      <c r="BL819" s="17" t="s">
        <v>88</v>
      </c>
      <c r="BM819" s="190" t="s">
        <v>2955</v>
      </c>
    </row>
    <row r="820" spans="1:65" s="13" customFormat="1" ht="11.25">
      <c r="B820" s="192"/>
      <c r="C820" s="193"/>
      <c r="D820" s="194" t="s">
        <v>193</v>
      </c>
      <c r="E820" s="195" t="s">
        <v>43</v>
      </c>
      <c r="F820" s="196" t="s">
        <v>431</v>
      </c>
      <c r="G820" s="193"/>
      <c r="H820" s="195" t="s">
        <v>43</v>
      </c>
      <c r="I820" s="197"/>
      <c r="J820" s="193"/>
      <c r="K820" s="193"/>
      <c r="L820" s="198"/>
      <c r="M820" s="199"/>
      <c r="N820" s="200"/>
      <c r="O820" s="200"/>
      <c r="P820" s="200"/>
      <c r="Q820" s="200"/>
      <c r="R820" s="200"/>
      <c r="S820" s="200"/>
      <c r="T820" s="201"/>
      <c r="AT820" s="202" t="s">
        <v>193</v>
      </c>
      <c r="AU820" s="202" t="s">
        <v>90</v>
      </c>
      <c r="AV820" s="13" t="s">
        <v>88</v>
      </c>
      <c r="AW820" s="13" t="s">
        <v>41</v>
      </c>
      <c r="AX820" s="13" t="s">
        <v>80</v>
      </c>
      <c r="AY820" s="202" t="s">
        <v>182</v>
      </c>
    </row>
    <row r="821" spans="1:65" s="13" customFormat="1" ht="11.25">
      <c r="B821" s="192"/>
      <c r="C821" s="193"/>
      <c r="D821" s="194" t="s">
        <v>193</v>
      </c>
      <c r="E821" s="195" t="s">
        <v>43</v>
      </c>
      <c r="F821" s="196" t="s">
        <v>1644</v>
      </c>
      <c r="G821" s="193"/>
      <c r="H821" s="195" t="s">
        <v>43</v>
      </c>
      <c r="I821" s="197"/>
      <c r="J821" s="193"/>
      <c r="K821" s="193"/>
      <c r="L821" s="198"/>
      <c r="M821" s="199"/>
      <c r="N821" s="200"/>
      <c r="O821" s="200"/>
      <c r="P821" s="200"/>
      <c r="Q821" s="200"/>
      <c r="R821" s="200"/>
      <c r="S821" s="200"/>
      <c r="T821" s="201"/>
      <c r="AT821" s="202" t="s">
        <v>193</v>
      </c>
      <c r="AU821" s="202" t="s">
        <v>90</v>
      </c>
      <c r="AV821" s="13" t="s">
        <v>88</v>
      </c>
      <c r="AW821" s="13" t="s">
        <v>41</v>
      </c>
      <c r="AX821" s="13" t="s">
        <v>80</v>
      </c>
      <c r="AY821" s="202" t="s">
        <v>182</v>
      </c>
    </row>
    <row r="822" spans="1:65" s="14" customFormat="1" ht="11.25">
      <c r="B822" s="203"/>
      <c r="C822" s="204"/>
      <c r="D822" s="194" t="s">
        <v>193</v>
      </c>
      <c r="E822" s="205" t="s">
        <v>43</v>
      </c>
      <c r="F822" s="206" t="s">
        <v>88</v>
      </c>
      <c r="G822" s="204"/>
      <c r="H822" s="207">
        <v>1</v>
      </c>
      <c r="I822" s="208"/>
      <c r="J822" s="204"/>
      <c r="K822" s="204"/>
      <c r="L822" s="209"/>
      <c r="M822" s="210"/>
      <c r="N822" s="211"/>
      <c r="O822" s="211"/>
      <c r="P822" s="211"/>
      <c r="Q822" s="211"/>
      <c r="R822" s="211"/>
      <c r="S822" s="211"/>
      <c r="T822" s="212"/>
      <c r="AT822" s="213" t="s">
        <v>193</v>
      </c>
      <c r="AU822" s="213" t="s">
        <v>90</v>
      </c>
      <c r="AV822" s="14" t="s">
        <v>90</v>
      </c>
      <c r="AW822" s="14" t="s">
        <v>41</v>
      </c>
      <c r="AX822" s="14" t="s">
        <v>88</v>
      </c>
      <c r="AY822" s="213" t="s">
        <v>182</v>
      </c>
    </row>
    <row r="823" spans="1:65" s="2" customFormat="1" ht="14.45" customHeight="1">
      <c r="A823" s="35"/>
      <c r="B823" s="36"/>
      <c r="C823" s="214" t="s">
        <v>901</v>
      </c>
      <c r="D823" s="214" t="s">
        <v>179</v>
      </c>
      <c r="E823" s="215" t="s">
        <v>816</v>
      </c>
      <c r="F823" s="216" t="s">
        <v>2956</v>
      </c>
      <c r="G823" s="217" t="s">
        <v>190</v>
      </c>
      <c r="H823" s="218">
        <v>1</v>
      </c>
      <c r="I823" s="219"/>
      <c r="J823" s="220">
        <f>ROUND(I823*H823,2)</f>
        <v>0</v>
      </c>
      <c r="K823" s="216" t="s">
        <v>198</v>
      </c>
      <c r="L823" s="221"/>
      <c r="M823" s="222" t="s">
        <v>43</v>
      </c>
      <c r="N823" s="223" t="s">
        <v>51</v>
      </c>
      <c r="O823" s="65"/>
      <c r="P823" s="188">
        <f>O823*H823</f>
        <v>0</v>
      </c>
      <c r="Q823" s="188">
        <v>0</v>
      </c>
      <c r="R823" s="188">
        <f>Q823*H823</f>
        <v>0</v>
      </c>
      <c r="S823" s="188">
        <v>0</v>
      </c>
      <c r="T823" s="189">
        <f>S823*H823</f>
        <v>0</v>
      </c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R823" s="190" t="s">
        <v>90</v>
      </c>
      <c r="AT823" s="190" t="s">
        <v>179</v>
      </c>
      <c r="AU823" s="190" t="s">
        <v>90</v>
      </c>
      <c r="AY823" s="17" t="s">
        <v>182</v>
      </c>
      <c r="BE823" s="191">
        <f>IF(N823="základní",J823,0)</f>
        <v>0</v>
      </c>
      <c r="BF823" s="191">
        <f>IF(N823="snížená",J823,0)</f>
        <v>0</v>
      </c>
      <c r="BG823" s="191">
        <f>IF(N823="zákl. přenesená",J823,0)</f>
        <v>0</v>
      </c>
      <c r="BH823" s="191">
        <f>IF(N823="sníž. přenesená",J823,0)</f>
        <v>0</v>
      </c>
      <c r="BI823" s="191">
        <f>IF(N823="nulová",J823,0)</f>
        <v>0</v>
      </c>
      <c r="BJ823" s="17" t="s">
        <v>88</v>
      </c>
      <c r="BK823" s="191">
        <f>ROUND(I823*H823,2)</f>
        <v>0</v>
      </c>
      <c r="BL823" s="17" t="s">
        <v>88</v>
      </c>
      <c r="BM823" s="190" t="s">
        <v>2957</v>
      </c>
    </row>
    <row r="824" spans="1:65" s="13" customFormat="1" ht="11.25">
      <c r="B824" s="192"/>
      <c r="C824" s="193"/>
      <c r="D824" s="194" t="s">
        <v>193</v>
      </c>
      <c r="E824" s="195" t="s">
        <v>43</v>
      </c>
      <c r="F824" s="196" t="s">
        <v>431</v>
      </c>
      <c r="G824" s="193"/>
      <c r="H824" s="195" t="s">
        <v>43</v>
      </c>
      <c r="I824" s="197"/>
      <c r="J824" s="193"/>
      <c r="K824" s="193"/>
      <c r="L824" s="198"/>
      <c r="M824" s="199"/>
      <c r="N824" s="200"/>
      <c r="O824" s="200"/>
      <c r="P824" s="200"/>
      <c r="Q824" s="200"/>
      <c r="R824" s="200"/>
      <c r="S824" s="200"/>
      <c r="T824" s="201"/>
      <c r="AT824" s="202" t="s">
        <v>193</v>
      </c>
      <c r="AU824" s="202" t="s">
        <v>90</v>
      </c>
      <c r="AV824" s="13" t="s">
        <v>88</v>
      </c>
      <c r="AW824" s="13" t="s">
        <v>41</v>
      </c>
      <c r="AX824" s="13" t="s">
        <v>80</v>
      </c>
      <c r="AY824" s="202" t="s">
        <v>182</v>
      </c>
    </row>
    <row r="825" spans="1:65" s="13" customFormat="1" ht="11.25">
      <c r="B825" s="192"/>
      <c r="C825" s="193"/>
      <c r="D825" s="194" t="s">
        <v>193</v>
      </c>
      <c r="E825" s="195" t="s">
        <v>43</v>
      </c>
      <c r="F825" s="196" t="s">
        <v>1638</v>
      </c>
      <c r="G825" s="193"/>
      <c r="H825" s="195" t="s">
        <v>43</v>
      </c>
      <c r="I825" s="197"/>
      <c r="J825" s="193"/>
      <c r="K825" s="193"/>
      <c r="L825" s="198"/>
      <c r="M825" s="199"/>
      <c r="N825" s="200"/>
      <c r="O825" s="200"/>
      <c r="P825" s="200"/>
      <c r="Q825" s="200"/>
      <c r="R825" s="200"/>
      <c r="S825" s="200"/>
      <c r="T825" s="201"/>
      <c r="AT825" s="202" t="s">
        <v>193</v>
      </c>
      <c r="AU825" s="202" t="s">
        <v>90</v>
      </c>
      <c r="AV825" s="13" t="s">
        <v>88</v>
      </c>
      <c r="AW825" s="13" t="s">
        <v>41</v>
      </c>
      <c r="AX825" s="13" t="s">
        <v>80</v>
      </c>
      <c r="AY825" s="202" t="s">
        <v>182</v>
      </c>
    </row>
    <row r="826" spans="1:65" s="14" customFormat="1" ht="11.25">
      <c r="B826" s="203"/>
      <c r="C826" s="204"/>
      <c r="D826" s="194" t="s">
        <v>193</v>
      </c>
      <c r="E826" s="205" t="s">
        <v>43</v>
      </c>
      <c r="F826" s="206" t="s">
        <v>88</v>
      </c>
      <c r="G826" s="204"/>
      <c r="H826" s="207">
        <v>1</v>
      </c>
      <c r="I826" s="208"/>
      <c r="J826" s="204"/>
      <c r="K826" s="204"/>
      <c r="L826" s="209"/>
      <c r="M826" s="210"/>
      <c r="N826" s="211"/>
      <c r="O826" s="211"/>
      <c r="P826" s="211"/>
      <c r="Q826" s="211"/>
      <c r="R826" s="211"/>
      <c r="S826" s="211"/>
      <c r="T826" s="212"/>
      <c r="AT826" s="213" t="s">
        <v>193</v>
      </c>
      <c r="AU826" s="213" t="s">
        <v>90</v>
      </c>
      <c r="AV826" s="14" t="s">
        <v>90</v>
      </c>
      <c r="AW826" s="14" t="s">
        <v>41</v>
      </c>
      <c r="AX826" s="14" t="s">
        <v>88</v>
      </c>
      <c r="AY826" s="213" t="s">
        <v>182</v>
      </c>
    </row>
    <row r="827" spans="1:65" s="2" customFormat="1" ht="14.45" customHeight="1">
      <c r="A827" s="35"/>
      <c r="B827" s="36"/>
      <c r="C827" s="214" t="s">
        <v>907</v>
      </c>
      <c r="D827" s="214" t="s">
        <v>179</v>
      </c>
      <c r="E827" s="215" t="s">
        <v>2582</v>
      </c>
      <c r="F827" s="216" t="s">
        <v>2583</v>
      </c>
      <c r="G827" s="217" t="s">
        <v>190</v>
      </c>
      <c r="H827" s="218">
        <v>3</v>
      </c>
      <c r="I827" s="219"/>
      <c r="J827" s="220">
        <f>ROUND(I827*H827,2)</f>
        <v>0</v>
      </c>
      <c r="K827" s="216" t="s">
        <v>198</v>
      </c>
      <c r="L827" s="221"/>
      <c r="M827" s="222" t="s">
        <v>43</v>
      </c>
      <c r="N827" s="223" t="s">
        <v>51</v>
      </c>
      <c r="O827" s="65"/>
      <c r="P827" s="188">
        <f>O827*H827</f>
        <v>0</v>
      </c>
      <c r="Q827" s="188">
        <v>0</v>
      </c>
      <c r="R827" s="188">
        <f>Q827*H827</f>
        <v>0</v>
      </c>
      <c r="S827" s="188">
        <v>0</v>
      </c>
      <c r="T827" s="189">
        <f>S827*H827</f>
        <v>0</v>
      </c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R827" s="190" t="s">
        <v>90</v>
      </c>
      <c r="AT827" s="190" t="s">
        <v>179</v>
      </c>
      <c r="AU827" s="190" t="s">
        <v>90</v>
      </c>
      <c r="AY827" s="17" t="s">
        <v>182</v>
      </c>
      <c r="BE827" s="191">
        <f>IF(N827="základní",J827,0)</f>
        <v>0</v>
      </c>
      <c r="BF827" s="191">
        <f>IF(N827="snížená",J827,0)</f>
        <v>0</v>
      </c>
      <c r="BG827" s="191">
        <f>IF(N827="zákl. přenesená",J827,0)</f>
        <v>0</v>
      </c>
      <c r="BH827" s="191">
        <f>IF(N827="sníž. přenesená",J827,0)</f>
        <v>0</v>
      </c>
      <c r="BI827" s="191">
        <f>IF(N827="nulová",J827,0)</f>
        <v>0</v>
      </c>
      <c r="BJ827" s="17" t="s">
        <v>88</v>
      </c>
      <c r="BK827" s="191">
        <f>ROUND(I827*H827,2)</f>
        <v>0</v>
      </c>
      <c r="BL827" s="17" t="s">
        <v>88</v>
      </c>
      <c r="BM827" s="190" t="s">
        <v>2584</v>
      </c>
    </row>
    <row r="828" spans="1:65" s="13" customFormat="1" ht="11.25">
      <c r="B828" s="192"/>
      <c r="C828" s="193"/>
      <c r="D828" s="194" t="s">
        <v>193</v>
      </c>
      <c r="E828" s="195" t="s">
        <v>43</v>
      </c>
      <c r="F828" s="196" t="s">
        <v>431</v>
      </c>
      <c r="G828" s="193"/>
      <c r="H828" s="195" t="s">
        <v>43</v>
      </c>
      <c r="I828" s="197"/>
      <c r="J828" s="193"/>
      <c r="K828" s="193"/>
      <c r="L828" s="198"/>
      <c r="M828" s="199"/>
      <c r="N828" s="200"/>
      <c r="O828" s="200"/>
      <c r="P828" s="200"/>
      <c r="Q828" s="200"/>
      <c r="R828" s="200"/>
      <c r="S828" s="200"/>
      <c r="T828" s="201"/>
      <c r="AT828" s="202" t="s">
        <v>193</v>
      </c>
      <c r="AU828" s="202" t="s">
        <v>90</v>
      </c>
      <c r="AV828" s="13" t="s">
        <v>88</v>
      </c>
      <c r="AW828" s="13" t="s">
        <v>41</v>
      </c>
      <c r="AX828" s="13" t="s">
        <v>80</v>
      </c>
      <c r="AY828" s="202" t="s">
        <v>182</v>
      </c>
    </row>
    <row r="829" spans="1:65" s="13" customFormat="1" ht="11.25">
      <c r="B829" s="192"/>
      <c r="C829" s="193"/>
      <c r="D829" s="194" t="s">
        <v>193</v>
      </c>
      <c r="E829" s="195" t="s">
        <v>43</v>
      </c>
      <c r="F829" s="196" t="s">
        <v>640</v>
      </c>
      <c r="G829" s="193"/>
      <c r="H829" s="195" t="s">
        <v>43</v>
      </c>
      <c r="I829" s="197"/>
      <c r="J829" s="193"/>
      <c r="K829" s="193"/>
      <c r="L829" s="198"/>
      <c r="M829" s="199"/>
      <c r="N829" s="200"/>
      <c r="O829" s="200"/>
      <c r="P829" s="200"/>
      <c r="Q829" s="200"/>
      <c r="R829" s="200"/>
      <c r="S829" s="200"/>
      <c r="T829" s="201"/>
      <c r="AT829" s="202" t="s">
        <v>193</v>
      </c>
      <c r="AU829" s="202" t="s">
        <v>90</v>
      </c>
      <c r="AV829" s="13" t="s">
        <v>88</v>
      </c>
      <c r="AW829" s="13" t="s">
        <v>41</v>
      </c>
      <c r="AX829" s="13" t="s">
        <v>80</v>
      </c>
      <c r="AY829" s="202" t="s">
        <v>182</v>
      </c>
    </row>
    <row r="830" spans="1:65" s="14" customFormat="1" ht="11.25">
      <c r="B830" s="203"/>
      <c r="C830" s="204"/>
      <c r="D830" s="194" t="s">
        <v>193</v>
      </c>
      <c r="E830" s="205" t="s">
        <v>43</v>
      </c>
      <c r="F830" s="206" t="s">
        <v>88</v>
      </c>
      <c r="G830" s="204"/>
      <c r="H830" s="207">
        <v>1</v>
      </c>
      <c r="I830" s="208"/>
      <c r="J830" s="204"/>
      <c r="K830" s="204"/>
      <c r="L830" s="209"/>
      <c r="M830" s="210"/>
      <c r="N830" s="211"/>
      <c r="O830" s="211"/>
      <c r="P830" s="211"/>
      <c r="Q830" s="211"/>
      <c r="R830" s="211"/>
      <c r="S830" s="211"/>
      <c r="T830" s="212"/>
      <c r="AT830" s="213" t="s">
        <v>193</v>
      </c>
      <c r="AU830" s="213" t="s">
        <v>90</v>
      </c>
      <c r="AV830" s="14" t="s">
        <v>90</v>
      </c>
      <c r="AW830" s="14" t="s">
        <v>41</v>
      </c>
      <c r="AX830" s="14" t="s">
        <v>80</v>
      </c>
      <c r="AY830" s="213" t="s">
        <v>182</v>
      </c>
    </row>
    <row r="831" spans="1:65" s="13" customFormat="1" ht="11.25">
      <c r="B831" s="192"/>
      <c r="C831" s="193"/>
      <c r="D831" s="194" t="s">
        <v>193</v>
      </c>
      <c r="E831" s="195" t="s">
        <v>43</v>
      </c>
      <c r="F831" s="196" t="s">
        <v>1637</v>
      </c>
      <c r="G831" s="193"/>
      <c r="H831" s="195" t="s">
        <v>43</v>
      </c>
      <c r="I831" s="197"/>
      <c r="J831" s="193"/>
      <c r="K831" s="193"/>
      <c r="L831" s="198"/>
      <c r="M831" s="199"/>
      <c r="N831" s="200"/>
      <c r="O831" s="200"/>
      <c r="P831" s="200"/>
      <c r="Q831" s="200"/>
      <c r="R831" s="200"/>
      <c r="S831" s="200"/>
      <c r="T831" s="201"/>
      <c r="AT831" s="202" t="s">
        <v>193</v>
      </c>
      <c r="AU831" s="202" t="s">
        <v>90</v>
      </c>
      <c r="AV831" s="13" t="s">
        <v>88</v>
      </c>
      <c r="AW831" s="13" t="s">
        <v>41</v>
      </c>
      <c r="AX831" s="13" t="s">
        <v>80</v>
      </c>
      <c r="AY831" s="202" t="s">
        <v>182</v>
      </c>
    </row>
    <row r="832" spans="1:65" s="14" customFormat="1" ht="11.25">
      <c r="B832" s="203"/>
      <c r="C832" s="204"/>
      <c r="D832" s="194" t="s">
        <v>193</v>
      </c>
      <c r="E832" s="205" t="s">
        <v>43</v>
      </c>
      <c r="F832" s="206" t="s">
        <v>88</v>
      </c>
      <c r="G832" s="204"/>
      <c r="H832" s="207">
        <v>1</v>
      </c>
      <c r="I832" s="208"/>
      <c r="J832" s="204"/>
      <c r="K832" s="204"/>
      <c r="L832" s="209"/>
      <c r="M832" s="210"/>
      <c r="N832" s="211"/>
      <c r="O832" s="211"/>
      <c r="P832" s="211"/>
      <c r="Q832" s="211"/>
      <c r="R832" s="211"/>
      <c r="S832" s="211"/>
      <c r="T832" s="212"/>
      <c r="AT832" s="213" t="s">
        <v>193</v>
      </c>
      <c r="AU832" s="213" t="s">
        <v>90</v>
      </c>
      <c r="AV832" s="14" t="s">
        <v>90</v>
      </c>
      <c r="AW832" s="14" t="s">
        <v>41</v>
      </c>
      <c r="AX832" s="14" t="s">
        <v>80</v>
      </c>
      <c r="AY832" s="213" t="s">
        <v>182</v>
      </c>
    </row>
    <row r="833" spans="1:65" s="13" customFormat="1" ht="11.25">
      <c r="B833" s="192"/>
      <c r="C833" s="193"/>
      <c r="D833" s="194" t="s">
        <v>193</v>
      </c>
      <c r="E833" s="195" t="s">
        <v>43</v>
      </c>
      <c r="F833" s="196" t="s">
        <v>1641</v>
      </c>
      <c r="G833" s="193"/>
      <c r="H833" s="195" t="s">
        <v>43</v>
      </c>
      <c r="I833" s="197"/>
      <c r="J833" s="193"/>
      <c r="K833" s="193"/>
      <c r="L833" s="198"/>
      <c r="M833" s="199"/>
      <c r="N833" s="200"/>
      <c r="O833" s="200"/>
      <c r="P833" s="200"/>
      <c r="Q833" s="200"/>
      <c r="R833" s="200"/>
      <c r="S833" s="200"/>
      <c r="T833" s="201"/>
      <c r="AT833" s="202" t="s">
        <v>193</v>
      </c>
      <c r="AU833" s="202" t="s">
        <v>90</v>
      </c>
      <c r="AV833" s="13" t="s">
        <v>88</v>
      </c>
      <c r="AW833" s="13" t="s">
        <v>41</v>
      </c>
      <c r="AX833" s="13" t="s">
        <v>80</v>
      </c>
      <c r="AY833" s="202" t="s">
        <v>182</v>
      </c>
    </row>
    <row r="834" spans="1:65" s="14" customFormat="1" ht="11.25">
      <c r="B834" s="203"/>
      <c r="C834" s="204"/>
      <c r="D834" s="194" t="s">
        <v>193</v>
      </c>
      <c r="E834" s="205" t="s">
        <v>43</v>
      </c>
      <c r="F834" s="206" t="s">
        <v>88</v>
      </c>
      <c r="G834" s="204"/>
      <c r="H834" s="207">
        <v>1</v>
      </c>
      <c r="I834" s="208"/>
      <c r="J834" s="204"/>
      <c r="K834" s="204"/>
      <c r="L834" s="209"/>
      <c r="M834" s="210"/>
      <c r="N834" s="211"/>
      <c r="O834" s="211"/>
      <c r="P834" s="211"/>
      <c r="Q834" s="211"/>
      <c r="R834" s="211"/>
      <c r="S834" s="211"/>
      <c r="T834" s="212"/>
      <c r="AT834" s="213" t="s">
        <v>193</v>
      </c>
      <c r="AU834" s="213" t="s">
        <v>90</v>
      </c>
      <c r="AV834" s="14" t="s">
        <v>90</v>
      </c>
      <c r="AW834" s="14" t="s">
        <v>41</v>
      </c>
      <c r="AX834" s="14" t="s">
        <v>80</v>
      </c>
      <c r="AY834" s="213" t="s">
        <v>182</v>
      </c>
    </row>
    <row r="835" spans="1:65" s="15" customFormat="1" ht="11.25">
      <c r="B835" s="227"/>
      <c r="C835" s="228"/>
      <c r="D835" s="194" t="s">
        <v>193</v>
      </c>
      <c r="E835" s="229" t="s">
        <v>43</v>
      </c>
      <c r="F835" s="230" t="s">
        <v>436</v>
      </c>
      <c r="G835" s="228"/>
      <c r="H835" s="231">
        <v>3</v>
      </c>
      <c r="I835" s="232"/>
      <c r="J835" s="228"/>
      <c r="K835" s="228"/>
      <c r="L835" s="233"/>
      <c r="M835" s="234"/>
      <c r="N835" s="235"/>
      <c r="O835" s="235"/>
      <c r="P835" s="235"/>
      <c r="Q835" s="235"/>
      <c r="R835" s="235"/>
      <c r="S835" s="235"/>
      <c r="T835" s="236"/>
      <c r="AT835" s="237" t="s">
        <v>193</v>
      </c>
      <c r="AU835" s="237" t="s">
        <v>90</v>
      </c>
      <c r="AV835" s="15" t="s">
        <v>205</v>
      </c>
      <c r="AW835" s="15" t="s">
        <v>41</v>
      </c>
      <c r="AX835" s="15" t="s">
        <v>88</v>
      </c>
      <c r="AY835" s="237" t="s">
        <v>182</v>
      </c>
    </row>
    <row r="836" spans="1:65" s="2" customFormat="1" ht="14.45" customHeight="1">
      <c r="A836" s="35"/>
      <c r="B836" s="36"/>
      <c r="C836" s="214" t="s">
        <v>912</v>
      </c>
      <c r="D836" s="214" t="s">
        <v>179</v>
      </c>
      <c r="E836" s="215" t="s">
        <v>820</v>
      </c>
      <c r="F836" s="216" t="s">
        <v>821</v>
      </c>
      <c r="G836" s="217" t="s">
        <v>190</v>
      </c>
      <c r="H836" s="218">
        <v>5</v>
      </c>
      <c r="I836" s="219"/>
      <c r="J836" s="220">
        <f>ROUND(I836*H836,2)</f>
        <v>0</v>
      </c>
      <c r="K836" s="216" t="s">
        <v>198</v>
      </c>
      <c r="L836" s="221"/>
      <c r="M836" s="222" t="s">
        <v>43</v>
      </c>
      <c r="N836" s="223" t="s">
        <v>51</v>
      </c>
      <c r="O836" s="65"/>
      <c r="P836" s="188">
        <f>O836*H836</f>
        <v>0</v>
      </c>
      <c r="Q836" s="188">
        <v>0</v>
      </c>
      <c r="R836" s="188">
        <f>Q836*H836</f>
        <v>0</v>
      </c>
      <c r="S836" s="188">
        <v>0</v>
      </c>
      <c r="T836" s="189">
        <f>S836*H836</f>
        <v>0</v>
      </c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R836" s="190" t="s">
        <v>90</v>
      </c>
      <c r="AT836" s="190" t="s">
        <v>179</v>
      </c>
      <c r="AU836" s="190" t="s">
        <v>90</v>
      </c>
      <c r="AY836" s="17" t="s">
        <v>182</v>
      </c>
      <c r="BE836" s="191">
        <f>IF(N836="základní",J836,0)</f>
        <v>0</v>
      </c>
      <c r="BF836" s="191">
        <f>IF(N836="snížená",J836,0)</f>
        <v>0</v>
      </c>
      <c r="BG836" s="191">
        <f>IF(N836="zákl. přenesená",J836,0)</f>
        <v>0</v>
      </c>
      <c r="BH836" s="191">
        <f>IF(N836="sníž. přenesená",J836,0)</f>
        <v>0</v>
      </c>
      <c r="BI836" s="191">
        <f>IF(N836="nulová",J836,0)</f>
        <v>0</v>
      </c>
      <c r="BJ836" s="17" t="s">
        <v>88</v>
      </c>
      <c r="BK836" s="191">
        <f>ROUND(I836*H836,2)</f>
        <v>0</v>
      </c>
      <c r="BL836" s="17" t="s">
        <v>88</v>
      </c>
      <c r="BM836" s="190" t="s">
        <v>1837</v>
      </c>
    </row>
    <row r="837" spans="1:65" s="13" customFormat="1" ht="11.25">
      <c r="B837" s="192"/>
      <c r="C837" s="193"/>
      <c r="D837" s="194" t="s">
        <v>193</v>
      </c>
      <c r="E837" s="195" t="s">
        <v>43</v>
      </c>
      <c r="F837" s="196" t="s">
        <v>431</v>
      </c>
      <c r="G837" s="193"/>
      <c r="H837" s="195" t="s">
        <v>43</v>
      </c>
      <c r="I837" s="197"/>
      <c r="J837" s="193"/>
      <c r="K837" s="193"/>
      <c r="L837" s="198"/>
      <c r="M837" s="199"/>
      <c r="N837" s="200"/>
      <c r="O837" s="200"/>
      <c r="P837" s="200"/>
      <c r="Q837" s="200"/>
      <c r="R837" s="200"/>
      <c r="S837" s="200"/>
      <c r="T837" s="201"/>
      <c r="AT837" s="202" t="s">
        <v>193</v>
      </c>
      <c r="AU837" s="202" t="s">
        <v>90</v>
      </c>
      <c r="AV837" s="13" t="s">
        <v>88</v>
      </c>
      <c r="AW837" s="13" t="s">
        <v>41</v>
      </c>
      <c r="AX837" s="13" t="s">
        <v>80</v>
      </c>
      <c r="AY837" s="202" t="s">
        <v>182</v>
      </c>
    </row>
    <row r="838" spans="1:65" s="13" customFormat="1" ht="11.25">
      <c r="B838" s="192"/>
      <c r="C838" s="193"/>
      <c r="D838" s="194" t="s">
        <v>193</v>
      </c>
      <c r="E838" s="195" t="s">
        <v>43</v>
      </c>
      <c r="F838" s="196" t="s">
        <v>640</v>
      </c>
      <c r="G838" s="193"/>
      <c r="H838" s="195" t="s">
        <v>43</v>
      </c>
      <c r="I838" s="197"/>
      <c r="J838" s="193"/>
      <c r="K838" s="193"/>
      <c r="L838" s="198"/>
      <c r="M838" s="199"/>
      <c r="N838" s="200"/>
      <c r="O838" s="200"/>
      <c r="P838" s="200"/>
      <c r="Q838" s="200"/>
      <c r="R838" s="200"/>
      <c r="S838" s="200"/>
      <c r="T838" s="201"/>
      <c r="AT838" s="202" t="s">
        <v>193</v>
      </c>
      <c r="AU838" s="202" t="s">
        <v>90</v>
      </c>
      <c r="AV838" s="13" t="s">
        <v>88</v>
      </c>
      <c r="AW838" s="13" t="s">
        <v>41</v>
      </c>
      <c r="AX838" s="13" t="s">
        <v>80</v>
      </c>
      <c r="AY838" s="202" t="s">
        <v>182</v>
      </c>
    </row>
    <row r="839" spans="1:65" s="14" customFormat="1" ht="11.25">
      <c r="B839" s="203"/>
      <c r="C839" s="204"/>
      <c r="D839" s="194" t="s">
        <v>193</v>
      </c>
      <c r="E839" s="205" t="s">
        <v>43</v>
      </c>
      <c r="F839" s="206" t="s">
        <v>88</v>
      </c>
      <c r="G839" s="204"/>
      <c r="H839" s="207">
        <v>1</v>
      </c>
      <c r="I839" s="208"/>
      <c r="J839" s="204"/>
      <c r="K839" s="204"/>
      <c r="L839" s="209"/>
      <c r="M839" s="210"/>
      <c r="N839" s="211"/>
      <c r="O839" s="211"/>
      <c r="P839" s="211"/>
      <c r="Q839" s="211"/>
      <c r="R839" s="211"/>
      <c r="S839" s="211"/>
      <c r="T839" s="212"/>
      <c r="AT839" s="213" t="s">
        <v>193</v>
      </c>
      <c r="AU839" s="213" t="s">
        <v>90</v>
      </c>
      <c r="AV839" s="14" t="s">
        <v>90</v>
      </c>
      <c r="AW839" s="14" t="s">
        <v>41</v>
      </c>
      <c r="AX839" s="14" t="s">
        <v>80</v>
      </c>
      <c r="AY839" s="213" t="s">
        <v>182</v>
      </c>
    </row>
    <row r="840" spans="1:65" s="13" customFormat="1" ht="11.25">
      <c r="B840" s="192"/>
      <c r="C840" s="193"/>
      <c r="D840" s="194" t="s">
        <v>193</v>
      </c>
      <c r="E840" s="195" t="s">
        <v>43</v>
      </c>
      <c r="F840" s="196" t="s">
        <v>1637</v>
      </c>
      <c r="G840" s="193"/>
      <c r="H840" s="195" t="s">
        <v>43</v>
      </c>
      <c r="I840" s="197"/>
      <c r="J840" s="193"/>
      <c r="K840" s="193"/>
      <c r="L840" s="198"/>
      <c r="M840" s="199"/>
      <c r="N840" s="200"/>
      <c r="O840" s="200"/>
      <c r="P840" s="200"/>
      <c r="Q840" s="200"/>
      <c r="R840" s="200"/>
      <c r="S840" s="200"/>
      <c r="T840" s="201"/>
      <c r="AT840" s="202" t="s">
        <v>193</v>
      </c>
      <c r="AU840" s="202" t="s">
        <v>90</v>
      </c>
      <c r="AV840" s="13" t="s">
        <v>88</v>
      </c>
      <c r="AW840" s="13" t="s">
        <v>41</v>
      </c>
      <c r="AX840" s="13" t="s">
        <v>80</v>
      </c>
      <c r="AY840" s="202" t="s">
        <v>182</v>
      </c>
    </row>
    <row r="841" spans="1:65" s="14" customFormat="1" ht="11.25">
      <c r="B841" s="203"/>
      <c r="C841" s="204"/>
      <c r="D841" s="194" t="s">
        <v>193</v>
      </c>
      <c r="E841" s="205" t="s">
        <v>43</v>
      </c>
      <c r="F841" s="206" t="s">
        <v>88</v>
      </c>
      <c r="G841" s="204"/>
      <c r="H841" s="207">
        <v>1</v>
      </c>
      <c r="I841" s="208"/>
      <c r="J841" s="204"/>
      <c r="K841" s="204"/>
      <c r="L841" s="209"/>
      <c r="M841" s="210"/>
      <c r="N841" s="211"/>
      <c r="O841" s="211"/>
      <c r="P841" s="211"/>
      <c r="Q841" s="211"/>
      <c r="R841" s="211"/>
      <c r="S841" s="211"/>
      <c r="T841" s="212"/>
      <c r="AT841" s="213" t="s">
        <v>193</v>
      </c>
      <c r="AU841" s="213" t="s">
        <v>90</v>
      </c>
      <c r="AV841" s="14" t="s">
        <v>90</v>
      </c>
      <c r="AW841" s="14" t="s">
        <v>41</v>
      </c>
      <c r="AX841" s="14" t="s">
        <v>80</v>
      </c>
      <c r="AY841" s="213" t="s">
        <v>182</v>
      </c>
    </row>
    <row r="842" spans="1:65" s="13" customFormat="1" ht="11.25">
      <c r="B842" s="192"/>
      <c r="C842" s="193"/>
      <c r="D842" s="194" t="s">
        <v>193</v>
      </c>
      <c r="E842" s="195" t="s">
        <v>43</v>
      </c>
      <c r="F842" s="196" t="s">
        <v>1638</v>
      </c>
      <c r="G842" s="193"/>
      <c r="H842" s="195" t="s">
        <v>43</v>
      </c>
      <c r="I842" s="197"/>
      <c r="J842" s="193"/>
      <c r="K842" s="193"/>
      <c r="L842" s="198"/>
      <c r="M842" s="199"/>
      <c r="N842" s="200"/>
      <c r="O842" s="200"/>
      <c r="P842" s="200"/>
      <c r="Q842" s="200"/>
      <c r="R842" s="200"/>
      <c r="S842" s="200"/>
      <c r="T842" s="201"/>
      <c r="AT842" s="202" t="s">
        <v>193</v>
      </c>
      <c r="AU842" s="202" t="s">
        <v>90</v>
      </c>
      <c r="AV842" s="13" t="s">
        <v>88</v>
      </c>
      <c r="AW842" s="13" t="s">
        <v>41</v>
      </c>
      <c r="AX842" s="13" t="s">
        <v>80</v>
      </c>
      <c r="AY842" s="202" t="s">
        <v>182</v>
      </c>
    </row>
    <row r="843" spans="1:65" s="14" customFormat="1" ht="11.25">
      <c r="B843" s="203"/>
      <c r="C843" s="204"/>
      <c r="D843" s="194" t="s">
        <v>193</v>
      </c>
      <c r="E843" s="205" t="s">
        <v>43</v>
      </c>
      <c r="F843" s="206" t="s">
        <v>88</v>
      </c>
      <c r="G843" s="204"/>
      <c r="H843" s="207">
        <v>1</v>
      </c>
      <c r="I843" s="208"/>
      <c r="J843" s="204"/>
      <c r="K843" s="204"/>
      <c r="L843" s="209"/>
      <c r="M843" s="210"/>
      <c r="N843" s="211"/>
      <c r="O843" s="211"/>
      <c r="P843" s="211"/>
      <c r="Q843" s="211"/>
      <c r="R843" s="211"/>
      <c r="S843" s="211"/>
      <c r="T843" s="212"/>
      <c r="AT843" s="213" t="s">
        <v>193</v>
      </c>
      <c r="AU843" s="213" t="s">
        <v>90</v>
      </c>
      <c r="AV843" s="14" t="s">
        <v>90</v>
      </c>
      <c r="AW843" s="14" t="s">
        <v>41</v>
      </c>
      <c r="AX843" s="14" t="s">
        <v>80</v>
      </c>
      <c r="AY843" s="213" t="s">
        <v>182</v>
      </c>
    </row>
    <row r="844" spans="1:65" s="13" customFormat="1" ht="11.25">
      <c r="B844" s="192"/>
      <c r="C844" s="193"/>
      <c r="D844" s="194" t="s">
        <v>193</v>
      </c>
      <c r="E844" s="195" t="s">
        <v>43</v>
      </c>
      <c r="F844" s="196" t="s">
        <v>1641</v>
      </c>
      <c r="G844" s="193"/>
      <c r="H844" s="195" t="s">
        <v>43</v>
      </c>
      <c r="I844" s="197"/>
      <c r="J844" s="193"/>
      <c r="K844" s="193"/>
      <c r="L844" s="198"/>
      <c r="M844" s="199"/>
      <c r="N844" s="200"/>
      <c r="O844" s="200"/>
      <c r="P844" s="200"/>
      <c r="Q844" s="200"/>
      <c r="R844" s="200"/>
      <c r="S844" s="200"/>
      <c r="T844" s="201"/>
      <c r="AT844" s="202" t="s">
        <v>193</v>
      </c>
      <c r="AU844" s="202" t="s">
        <v>90</v>
      </c>
      <c r="AV844" s="13" t="s">
        <v>88</v>
      </c>
      <c r="AW844" s="13" t="s">
        <v>41</v>
      </c>
      <c r="AX844" s="13" t="s">
        <v>80</v>
      </c>
      <c r="AY844" s="202" t="s">
        <v>182</v>
      </c>
    </row>
    <row r="845" spans="1:65" s="14" customFormat="1" ht="11.25">
      <c r="B845" s="203"/>
      <c r="C845" s="204"/>
      <c r="D845" s="194" t="s">
        <v>193</v>
      </c>
      <c r="E845" s="205" t="s">
        <v>43</v>
      </c>
      <c r="F845" s="206" t="s">
        <v>88</v>
      </c>
      <c r="G845" s="204"/>
      <c r="H845" s="207">
        <v>1</v>
      </c>
      <c r="I845" s="208"/>
      <c r="J845" s="204"/>
      <c r="K845" s="204"/>
      <c r="L845" s="209"/>
      <c r="M845" s="210"/>
      <c r="N845" s="211"/>
      <c r="O845" s="211"/>
      <c r="P845" s="211"/>
      <c r="Q845" s="211"/>
      <c r="R845" s="211"/>
      <c r="S845" s="211"/>
      <c r="T845" s="212"/>
      <c r="AT845" s="213" t="s">
        <v>193</v>
      </c>
      <c r="AU845" s="213" t="s">
        <v>90</v>
      </c>
      <c r="AV845" s="14" t="s">
        <v>90</v>
      </c>
      <c r="AW845" s="14" t="s">
        <v>41</v>
      </c>
      <c r="AX845" s="14" t="s">
        <v>80</v>
      </c>
      <c r="AY845" s="213" t="s">
        <v>182</v>
      </c>
    </row>
    <row r="846" spans="1:65" s="13" customFormat="1" ht="11.25">
      <c r="B846" s="192"/>
      <c r="C846" s="193"/>
      <c r="D846" s="194" t="s">
        <v>193</v>
      </c>
      <c r="E846" s="195" t="s">
        <v>43</v>
      </c>
      <c r="F846" s="196" t="s">
        <v>1644</v>
      </c>
      <c r="G846" s="193"/>
      <c r="H846" s="195" t="s">
        <v>43</v>
      </c>
      <c r="I846" s="197"/>
      <c r="J846" s="193"/>
      <c r="K846" s="193"/>
      <c r="L846" s="198"/>
      <c r="M846" s="199"/>
      <c r="N846" s="200"/>
      <c r="O846" s="200"/>
      <c r="P846" s="200"/>
      <c r="Q846" s="200"/>
      <c r="R846" s="200"/>
      <c r="S846" s="200"/>
      <c r="T846" s="201"/>
      <c r="AT846" s="202" t="s">
        <v>193</v>
      </c>
      <c r="AU846" s="202" t="s">
        <v>90</v>
      </c>
      <c r="AV846" s="13" t="s">
        <v>88</v>
      </c>
      <c r="AW846" s="13" t="s">
        <v>41</v>
      </c>
      <c r="AX846" s="13" t="s">
        <v>80</v>
      </c>
      <c r="AY846" s="202" t="s">
        <v>182</v>
      </c>
    </row>
    <row r="847" spans="1:65" s="14" customFormat="1" ht="11.25">
      <c r="B847" s="203"/>
      <c r="C847" s="204"/>
      <c r="D847" s="194" t="s">
        <v>193</v>
      </c>
      <c r="E847" s="205" t="s">
        <v>43</v>
      </c>
      <c r="F847" s="206" t="s">
        <v>88</v>
      </c>
      <c r="G847" s="204"/>
      <c r="H847" s="207">
        <v>1</v>
      </c>
      <c r="I847" s="208"/>
      <c r="J847" s="204"/>
      <c r="K847" s="204"/>
      <c r="L847" s="209"/>
      <c r="M847" s="210"/>
      <c r="N847" s="211"/>
      <c r="O847" s="211"/>
      <c r="P847" s="211"/>
      <c r="Q847" s="211"/>
      <c r="R847" s="211"/>
      <c r="S847" s="211"/>
      <c r="T847" s="212"/>
      <c r="AT847" s="213" t="s">
        <v>193</v>
      </c>
      <c r="AU847" s="213" t="s">
        <v>90</v>
      </c>
      <c r="AV847" s="14" t="s">
        <v>90</v>
      </c>
      <c r="AW847" s="14" t="s">
        <v>41</v>
      </c>
      <c r="AX847" s="14" t="s">
        <v>80</v>
      </c>
      <c r="AY847" s="213" t="s">
        <v>182</v>
      </c>
    </row>
    <row r="848" spans="1:65" s="15" customFormat="1" ht="11.25">
      <c r="B848" s="227"/>
      <c r="C848" s="228"/>
      <c r="D848" s="194" t="s">
        <v>193</v>
      </c>
      <c r="E848" s="229" t="s">
        <v>43</v>
      </c>
      <c r="F848" s="230" t="s">
        <v>436</v>
      </c>
      <c r="G848" s="228"/>
      <c r="H848" s="231">
        <v>5</v>
      </c>
      <c r="I848" s="232"/>
      <c r="J848" s="228"/>
      <c r="K848" s="228"/>
      <c r="L848" s="233"/>
      <c r="M848" s="234"/>
      <c r="N848" s="235"/>
      <c r="O848" s="235"/>
      <c r="P848" s="235"/>
      <c r="Q848" s="235"/>
      <c r="R848" s="235"/>
      <c r="S848" s="235"/>
      <c r="T848" s="236"/>
      <c r="AT848" s="237" t="s">
        <v>193</v>
      </c>
      <c r="AU848" s="237" t="s">
        <v>90</v>
      </c>
      <c r="AV848" s="15" t="s">
        <v>205</v>
      </c>
      <c r="AW848" s="15" t="s">
        <v>41</v>
      </c>
      <c r="AX848" s="15" t="s">
        <v>88</v>
      </c>
      <c r="AY848" s="237" t="s">
        <v>182</v>
      </c>
    </row>
    <row r="849" spans="1:65" s="2" customFormat="1" ht="49.15" customHeight="1">
      <c r="A849" s="35"/>
      <c r="B849" s="36"/>
      <c r="C849" s="179" t="s">
        <v>916</v>
      </c>
      <c r="D849" s="179" t="s">
        <v>187</v>
      </c>
      <c r="E849" s="180" t="s">
        <v>824</v>
      </c>
      <c r="F849" s="181" t="s">
        <v>825</v>
      </c>
      <c r="G849" s="182" t="s">
        <v>190</v>
      </c>
      <c r="H849" s="183">
        <v>2</v>
      </c>
      <c r="I849" s="184"/>
      <c r="J849" s="185">
        <f>ROUND(I849*H849,2)</f>
        <v>0</v>
      </c>
      <c r="K849" s="181" t="s">
        <v>191</v>
      </c>
      <c r="L849" s="40"/>
      <c r="M849" s="186" t="s">
        <v>43</v>
      </c>
      <c r="N849" s="187" t="s">
        <v>51</v>
      </c>
      <c r="O849" s="65"/>
      <c r="P849" s="188">
        <f>O849*H849</f>
        <v>0</v>
      </c>
      <c r="Q849" s="188">
        <v>2.2001499999999998</v>
      </c>
      <c r="R849" s="188">
        <f>Q849*H849</f>
        <v>4.4002999999999997</v>
      </c>
      <c r="S849" s="188">
        <v>0</v>
      </c>
      <c r="T849" s="189">
        <f>S849*H849</f>
        <v>0</v>
      </c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R849" s="190" t="s">
        <v>88</v>
      </c>
      <c r="AT849" s="190" t="s">
        <v>187</v>
      </c>
      <c r="AU849" s="190" t="s">
        <v>90</v>
      </c>
      <c r="AY849" s="17" t="s">
        <v>182</v>
      </c>
      <c r="BE849" s="191">
        <f>IF(N849="základní",J849,0)</f>
        <v>0</v>
      </c>
      <c r="BF849" s="191">
        <f>IF(N849="snížená",J849,0)</f>
        <v>0</v>
      </c>
      <c r="BG849" s="191">
        <f>IF(N849="zákl. přenesená",J849,0)</f>
        <v>0</v>
      </c>
      <c r="BH849" s="191">
        <f>IF(N849="sníž. přenesená",J849,0)</f>
        <v>0</v>
      </c>
      <c r="BI849" s="191">
        <f>IF(N849="nulová",J849,0)</f>
        <v>0</v>
      </c>
      <c r="BJ849" s="17" t="s">
        <v>88</v>
      </c>
      <c r="BK849" s="191">
        <f>ROUND(I849*H849,2)</f>
        <v>0</v>
      </c>
      <c r="BL849" s="17" t="s">
        <v>88</v>
      </c>
      <c r="BM849" s="190" t="s">
        <v>1838</v>
      </c>
    </row>
    <row r="850" spans="1:65" s="13" customFormat="1" ht="11.25">
      <c r="B850" s="192"/>
      <c r="C850" s="193"/>
      <c r="D850" s="194" t="s">
        <v>193</v>
      </c>
      <c r="E850" s="195" t="s">
        <v>43</v>
      </c>
      <c r="F850" s="196" t="s">
        <v>532</v>
      </c>
      <c r="G850" s="193"/>
      <c r="H850" s="195" t="s">
        <v>43</v>
      </c>
      <c r="I850" s="197"/>
      <c r="J850" s="193"/>
      <c r="K850" s="193"/>
      <c r="L850" s="198"/>
      <c r="M850" s="199"/>
      <c r="N850" s="200"/>
      <c r="O850" s="200"/>
      <c r="P850" s="200"/>
      <c r="Q850" s="200"/>
      <c r="R850" s="200"/>
      <c r="S850" s="200"/>
      <c r="T850" s="201"/>
      <c r="AT850" s="202" t="s">
        <v>193</v>
      </c>
      <c r="AU850" s="202" t="s">
        <v>90</v>
      </c>
      <c r="AV850" s="13" t="s">
        <v>88</v>
      </c>
      <c r="AW850" s="13" t="s">
        <v>41</v>
      </c>
      <c r="AX850" s="13" t="s">
        <v>80</v>
      </c>
      <c r="AY850" s="202" t="s">
        <v>182</v>
      </c>
    </row>
    <row r="851" spans="1:65" s="13" customFormat="1" ht="11.25">
      <c r="B851" s="192"/>
      <c r="C851" s="193"/>
      <c r="D851" s="194" t="s">
        <v>193</v>
      </c>
      <c r="E851" s="195" t="s">
        <v>43</v>
      </c>
      <c r="F851" s="196" t="s">
        <v>362</v>
      </c>
      <c r="G851" s="193"/>
      <c r="H851" s="195" t="s">
        <v>43</v>
      </c>
      <c r="I851" s="197"/>
      <c r="J851" s="193"/>
      <c r="K851" s="193"/>
      <c r="L851" s="198"/>
      <c r="M851" s="199"/>
      <c r="N851" s="200"/>
      <c r="O851" s="200"/>
      <c r="P851" s="200"/>
      <c r="Q851" s="200"/>
      <c r="R851" s="200"/>
      <c r="S851" s="200"/>
      <c r="T851" s="201"/>
      <c r="AT851" s="202" t="s">
        <v>193</v>
      </c>
      <c r="AU851" s="202" t="s">
        <v>90</v>
      </c>
      <c r="AV851" s="13" t="s">
        <v>88</v>
      </c>
      <c r="AW851" s="13" t="s">
        <v>41</v>
      </c>
      <c r="AX851" s="13" t="s">
        <v>80</v>
      </c>
      <c r="AY851" s="202" t="s">
        <v>182</v>
      </c>
    </row>
    <row r="852" spans="1:65" s="14" customFormat="1" ht="11.25">
      <c r="B852" s="203"/>
      <c r="C852" s="204"/>
      <c r="D852" s="194" t="s">
        <v>193</v>
      </c>
      <c r="E852" s="205" t="s">
        <v>43</v>
      </c>
      <c r="F852" s="206" t="s">
        <v>90</v>
      </c>
      <c r="G852" s="204"/>
      <c r="H852" s="207">
        <v>2</v>
      </c>
      <c r="I852" s="208"/>
      <c r="J852" s="204"/>
      <c r="K852" s="204"/>
      <c r="L852" s="209"/>
      <c r="M852" s="210"/>
      <c r="N852" s="211"/>
      <c r="O852" s="211"/>
      <c r="P852" s="211"/>
      <c r="Q852" s="211"/>
      <c r="R852" s="211"/>
      <c r="S852" s="211"/>
      <c r="T852" s="212"/>
      <c r="AT852" s="213" t="s">
        <v>193</v>
      </c>
      <c r="AU852" s="213" t="s">
        <v>90</v>
      </c>
      <c r="AV852" s="14" t="s">
        <v>90</v>
      </c>
      <c r="AW852" s="14" t="s">
        <v>41</v>
      </c>
      <c r="AX852" s="14" t="s">
        <v>88</v>
      </c>
      <c r="AY852" s="213" t="s">
        <v>182</v>
      </c>
    </row>
    <row r="853" spans="1:65" s="2" customFormat="1" ht="49.15" customHeight="1">
      <c r="A853" s="35"/>
      <c r="B853" s="36"/>
      <c r="C853" s="179" t="s">
        <v>920</v>
      </c>
      <c r="D853" s="179" t="s">
        <v>187</v>
      </c>
      <c r="E853" s="180" t="s">
        <v>828</v>
      </c>
      <c r="F853" s="181" t="s">
        <v>829</v>
      </c>
      <c r="G853" s="182" t="s">
        <v>190</v>
      </c>
      <c r="H853" s="183">
        <v>2</v>
      </c>
      <c r="I853" s="184"/>
      <c r="J853" s="185">
        <f>ROUND(I853*H853,2)</f>
        <v>0</v>
      </c>
      <c r="K853" s="181" t="s">
        <v>191</v>
      </c>
      <c r="L853" s="40"/>
      <c r="M853" s="186" t="s">
        <v>43</v>
      </c>
      <c r="N853" s="187" t="s">
        <v>51</v>
      </c>
      <c r="O853" s="65"/>
      <c r="P853" s="188">
        <f>O853*H853</f>
        <v>0</v>
      </c>
      <c r="Q853" s="188">
        <v>0</v>
      </c>
      <c r="R853" s="188">
        <f>Q853*H853</f>
        <v>0</v>
      </c>
      <c r="S853" s="188">
        <v>0</v>
      </c>
      <c r="T853" s="189">
        <f>S853*H853</f>
        <v>0</v>
      </c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R853" s="190" t="s">
        <v>88</v>
      </c>
      <c r="AT853" s="190" t="s">
        <v>187</v>
      </c>
      <c r="AU853" s="190" t="s">
        <v>90</v>
      </c>
      <c r="AY853" s="17" t="s">
        <v>182</v>
      </c>
      <c r="BE853" s="191">
        <f>IF(N853="základní",J853,0)</f>
        <v>0</v>
      </c>
      <c r="BF853" s="191">
        <f>IF(N853="snížená",J853,0)</f>
        <v>0</v>
      </c>
      <c r="BG853" s="191">
        <f>IF(N853="zákl. přenesená",J853,0)</f>
        <v>0</v>
      </c>
      <c r="BH853" s="191">
        <f>IF(N853="sníž. přenesená",J853,0)</f>
        <v>0</v>
      </c>
      <c r="BI853" s="191">
        <f>IF(N853="nulová",J853,0)</f>
        <v>0</v>
      </c>
      <c r="BJ853" s="17" t="s">
        <v>88</v>
      </c>
      <c r="BK853" s="191">
        <f>ROUND(I853*H853,2)</f>
        <v>0</v>
      </c>
      <c r="BL853" s="17" t="s">
        <v>88</v>
      </c>
      <c r="BM853" s="190" t="s">
        <v>1839</v>
      </c>
    </row>
    <row r="854" spans="1:65" s="13" customFormat="1" ht="11.25">
      <c r="B854" s="192"/>
      <c r="C854" s="193"/>
      <c r="D854" s="194" t="s">
        <v>193</v>
      </c>
      <c r="E854" s="195" t="s">
        <v>43</v>
      </c>
      <c r="F854" s="196" t="s">
        <v>532</v>
      </c>
      <c r="G854" s="193"/>
      <c r="H854" s="195" t="s">
        <v>43</v>
      </c>
      <c r="I854" s="197"/>
      <c r="J854" s="193"/>
      <c r="K854" s="193"/>
      <c r="L854" s="198"/>
      <c r="M854" s="199"/>
      <c r="N854" s="200"/>
      <c r="O854" s="200"/>
      <c r="P854" s="200"/>
      <c r="Q854" s="200"/>
      <c r="R854" s="200"/>
      <c r="S854" s="200"/>
      <c r="T854" s="201"/>
      <c r="AT854" s="202" t="s">
        <v>193</v>
      </c>
      <c r="AU854" s="202" t="s">
        <v>90</v>
      </c>
      <c r="AV854" s="13" t="s">
        <v>88</v>
      </c>
      <c r="AW854" s="13" t="s">
        <v>41</v>
      </c>
      <c r="AX854" s="13" t="s">
        <v>80</v>
      </c>
      <c r="AY854" s="202" t="s">
        <v>182</v>
      </c>
    </row>
    <row r="855" spans="1:65" s="13" customFormat="1" ht="11.25">
      <c r="B855" s="192"/>
      <c r="C855" s="193"/>
      <c r="D855" s="194" t="s">
        <v>193</v>
      </c>
      <c r="E855" s="195" t="s">
        <v>43</v>
      </c>
      <c r="F855" s="196" t="s">
        <v>362</v>
      </c>
      <c r="G855" s="193"/>
      <c r="H855" s="195" t="s">
        <v>43</v>
      </c>
      <c r="I855" s="197"/>
      <c r="J855" s="193"/>
      <c r="K855" s="193"/>
      <c r="L855" s="198"/>
      <c r="M855" s="199"/>
      <c r="N855" s="200"/>
      <c r="O855" s="200"/>
      <c r="P855" s="200"/>
      <c r="Q855" s="200"/>
      <c r="R855" s="200"/>
      <c r="S855" s="200"/>
      <c r="T855" s="201"/>
      <c r="AT855" s="202" t="s">
        <v>193</v>
      </c>
      <c r="AU855" s="202" t="s">
        <v>90</v>
      </c>
      <c r="AV855" s="13" t="s">
        <v>88</v>
      </c>
      <c r="AW855" s="13" t="s">
        <v>41</v>
      </c>
      <c r="AX855" s="13" t="s">
        <v>80</v>
      </c>
      <c r="AY855" s="202" t="s">
        <v>182</v>
      </c>
    </row>
    <row r="856" spans="1:65" s="14" customFormat="1" ht="11.25">
      <c r="B856" s="203"/>
      <c r="C856" s="204"/>
      <c r="D856" s="194" t="s">
        <v>193</v>
      </c>
      <c r="E856" s="205" t="s">
        <v>43</v>
      </c>
      <c r="F856" s="206" t="s">
        <v>90</v>
      </c>
      <c r="G856" s="204"/>
      <c r="H856" s="207">
        <v>2</v>
      </c>
      <c r="I856" s="208"/>
      <c r="J856" s="204"/>
      <c r="K856" s="204"/>
      <c r="L856" s="209"/>
      <c r="M856" s="210"/>
      <c r="N856" s="211"/>
      <c r="O856" s="211"/>
      <c r="P856" s="211"/>
      <c r="Q856" s="211"/>
      <c r="R856" s="211"/>
      <c r="S856" s="211"/>
      <c r="T856" s="212"/>
      <c r="AT856" s="213" t="s">
        <v>193</v>
      </c>
      <c r="AU856" s="213" t="s">
        <v>90</v>
      </c>
      <c r="AV856" s="14" t="s">
        <v>90</v>
      </c>
      <c r="AW856" s="14" t="s">
        <v>41</v>
      </c>
      <c r="AX856" s="14" t="s">
        <v>88</v>
      </c>
      <c r="AY856" s="213" t="s">
        <v>182</v>
      </c>
    </row>
    <row r="857" spans="1:65" s="2" customFormat="1" ht="49.15" customHeight="1">
      <c r="A857" s="35"/>
      <c r="B857" s="36"/>
      <c r="C857" s="179" t="s">
        <v>924</v>
      </c>
      <c r="D857" s="179" t="s">
        <v>187</v>
      </c>
      <c r="E857" s="180" t="s">
        <v>832</v>
      </c>
      <c r="F857" s="181" t="s">
        <v>833</v>
      </c>
      <c r="G857" s="182" t="s">
        <v>190</v>
      </c>
      <c r="H857" s="183">
        <v>4</v>
      </c>
      <c r="I857" s="184"/>
      <c r="J857" s="185">
        <f>ROUND(I857*H857,2)</f>
        <v>0</v>
      </c>
      <c r="K857" s="181" t="s">
        <v>191</v>
      </c>
      <c r="L857" s="40"/>
      <c r="M857" s="186" t="s">
        <v>43</v>
      </c>
      <c r="N857" s="187" t="s">
        <v>51</v>
      </c>
      <c r="O857" s="65"/>
      <c r="P857" s="188">
        <f>O857*H857</f>
        <v>0</v>
      </c>
      <c r="Q857" s="188">
        <v>2.2001499999999998</v>
      </c>
      <c r="R857" s="188">
        <f>Q857*H857</f>
        <v>8.8005999999999993</v>
      </c>
      <c r="S857" s="188">
        <v>0</v>
      </c>
      <c r="T857" s="189">
        <f>S857*H857</f>
        <v>0</v>
      </c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R857" s="190" t="s">
        <v>88</v>
      </c>
      <c r="AT857" s="190" t="s">
        <v>187</v>
      </c>
      <c r="AU857" s="190" t="s">
        <v>90</v>
      </c>
      <c r="AY857" s="17" t="s">
        <v>182</v>
      </c>
      <c r="BE857" s="191">
        <f>IF(N857="základní",J857,0)</f>
        <v>0</v>
      </c>
      <c r="BF857" s="191">
        <f>IF(N857="snížená",J857,0)</f>
        <v>0</v>
      </c>
      <c r="BG857" s="191">
        <f>IF(N857="zákl. přenesená",J857,0)</f>
        <v>0</v>
      </c>
      <c r="BH857" s="191">
        <f>IF(N857="sníž. přenesená",J857,0)</f>
        <v>0</v>
      </c>
      <c r="BI857" s="191">
        <f>IF(N857="nulová",J857,0)</f>
        <v>0</v>
      </c>
      <c r="BJ857" s="17" t="s">
        <v>88</v>
      </c>
      <c r="BK857" s="191">
        <f>ROUND(I857*H857,2)</f>
        <v>0</v>
      </c>
      <c r="BL857" s="17" t="s">
        <v>88</v>
      </c>
      <c r="BM857" s="190" t="s">
        <v>834</v>
      </c>
    </row>
    <row r="858" spans="1:65" s="13" customFormat="1" ht="11.25">
      <c r="B858" s="192"/>
      <c r="C858" s="193"/>
      <c r="D858" s="194" t="s">
        <v>193</v>
      </c>
      <c r="E858" s="195" t="s">
        <v>43</v>
      </c>
      <c r="F858" s="196" t="s">
        <v>431</v>
      </c>
      <c r="G858" s="193"/>
      <c r="H858" s="195" t="s">
        <v>43</v>
      </c>
      <c r="I858" s="197"/>
      <c r="J858" s="193"/>
      <c r="K858" s="193"/>
      <c r="L858" s="198"/>
      <c r="M858" s="199"/>
      <c r="N858" s="200"/>
      <c r="O858" s="200"/>
      <c r="P858" s="200"/>
      <c r="Q858" s="200"/>
      <c r="R858" s="200"/>
      <c r="S858" s="200"/>
      <c r="T858" s="201"/>
      <c r="AT858" s="202" t="s">
        <v>193</v>
      </c>
      <c r="AU858" s="202" t="s">
        <v>90</v>
      </c>
      <c r="AV858" s="13" t="s">
        <v>88</v>
      </c>
      <c r="AW858" s="13" t="s">
        <v>41</v>
      </c>
      <c r="AX858" s="13" t="s">
        <v>80</v>
      </c>
      <c r="AY858" s="202" t="s">
        <v>182</v>
      </c>
    </row>
    <row r="859" spans="1:65" s="13" customFormat="1" ht="11.25">
      <c r="B859" s="192"/>
      <c r="C859" s="193"/>
      <c r="D859" s="194" t="s">
        <v>193</v>
      </c>
      <c r="E859" s="195" t="s">
        <v>43</v>
      </c>
      <c r="F859" s="196" t="s">
        <v>638</v>
      </c>
      <c r="G859" s="193"/>
      <c r="H859" s="195" t="s">
        <v>43</v>
      </c>
      <c r="I859" s="197"/>
      <c r="J859" s="193"/>
      <c r="K859" s="193"/>
      <c r="L859" s="198"/>
      <c r="M859" s="199"/>
      <c r="N859" s="200"/>
      <c r="O859" s="200"/>
      <c r="P859" s="200"/>
      <c r="Q859" s="200"/>
      <c r="R859" s="200"/>
      <c r="S859" s="200"/>
      <c r="T859" s="201"/>
      <c r="AT859" s="202" t="s">
        <v>193</v>
      </c>
      <c r="AU859" s="202" t="s">
        <v>90</v>
      </c>
      <c r="AV859" s="13" t="s">
        <v>88</v>
      </c>
      <c r="AW859" s="13" t="s">
        <v>41</v>
      </c>
      <c r="AX859" s="13" t="s">
        <v>80</v>
      </c>
      <c r="AY859" s="202" t="s">
        <v>182</v>
      </c>
    </row>
    <row r="860" spans="1:65" s="14" customFormat="1" ht="11.25">
      <c r="B860" s="203"/>
      <c r="C860" s="204"/>
      <c r="D860" s="194" t="s">
        <v>193</v>
      </c>
      <c r="E860" s="205" t="s">
        <v>43</v>
      </c>
      <c r="F860" s="206" t="s">
        <v>88</v>
      </c>
      <c r="G860" s="204"/>
      <c r="H860" s="207">
        <v>1</v>
      </c>
      <c r="I860" s="208"/>
      <c r="J860" s="204"/>
      <c r="K860" s="204"/>
      <c r="L860" s="209"/>
      <c r="M860" s="210"/>
      <c r="N860" s="211"/>
      <c r="O860" s="211"/>
      <c r="P860" s="211"/>
      <c r="Q860" s="211"/>
      <c r="R860" s="211"/>
      <c r="S860" s="211"/>
      <c r="T860" s="212"/>
      <c r="AT860" s="213" t="s">
        <v>193</v>
      </c>
      <c r="AU860" s="213" t="s">
        <v>90</v>
      </c>
      <c r="AV860" s="14" t="s">
        <v>90</v>
      </c>
      <c r="AW860" s="14" t="s">
        <v>41</v>
      </c>
      <c r="AX860" s="14" t="s">
        <v>80</v>
      </c>
      <c r="AY860" s="213" t="s">
        <v>182</v>
      </c>
    </row>
    <row r="861" spans="1:65" s="13" customFormat="1" ht="11.25">
      <c r="B861" s="192"/>
      <c r="C861" s="193"/>
      <c r="D861" s="194" t="s">
        <v>193</v>
      </c>
      <c r="E861" s="195" t="s">
        <v>43</v>
      </c>
      <c r="F861" s="196" t="s">
        <v>1636</v>
      </c>
      <c r="G861" s="193"/>
      <c r="H861" s="195" t="s">
        <v>43</v>
      </c>
      <c r="I861" s="197"/>
      <c r="J861" s="193"/>
      <c r="K861" s="193"/>
      <c r="L861" s="198"/>
      <c r="M861" s="199"/>
      <c r="N861" s="200"/>
      <c r="O861" s="200"/>
      <c r="P861" s="200"/>
      <c r="Q861" s="200"/>
      <c r="R861" s="200"/>
      <c r="S861" s="200"/>
      <c r="T861" s="201"/>
      <c r="AT861" s="202" t="s">
        <v>193</v>
      </c>
      <c r="AU861" s="202" t="s">
        <v>90</v>
      </c>
      <c r="AV861" s="13" t="s">
        <v>88</v>
      </c>
      <c r="AW861" s="13" t="s">
        <v>41</v>
      </c>
      <c r="AX861" s="13" t="s">
        <v>80</v>
      </c>
      <c r="AY861" s="202" t="s">
        <v>182</v>
      </c>
    </row>
    <row r="862" spans="1:65" s="14" customFormat="1" ht="11.25">
      <c r="B862" s="203"/>
      <c r="C862" s="204"/>
      <c r="D862" s="194" t="s">
        <v>193</v>
      </c>
      <c r="E862" s="205" t="s">
        <v>43</v>
      </c>
      <c r="F862" s="206" t="s">
        <v>88</v>
      </c>
      <c r="G862" s="204"/>
      <c r="H862" s="207">
        <v>1</v>
      </c>
      <c r="I862" s="208"/>
      <c r="J862" s="204"/>
      <c r="K862" s="204"/>
      <c r="L862" s="209"/>
      <c r="M862" s="210"/>
      <c r="N862" s="211"/>
      <c r="O862" s="211"/>
      <c r="P862" s="211"/>
      <c r="Q862" s="211"/>
      <c r="R862" s="211"/>
      <c r="S862" s="211"/>
      <c r="T862" s="212"/>
      <c r="AT862" s="213" t="s">
        <v>193</v>
      </c>
      <c r="AU862" s="213" t="s">
        <v>90</v>
      </c>
      <c r="AV862" s="14" t="s">
        <v>90</v>
      </c>
      <c r="AW862" s="14" t="s">
        <v>41</v>
      </c>
      <c r="AX862" s="14" t="s">
        <v>80</v>
      </c>
      <c r="AY862" s="213" t="s">
        <v>182</v>
      </c>
    </row>
    <row r="863" spans="1:65" s="13" customFormat="1" ht="11.25">
      <c r="B863" s="192"/>
      <c r="C863" s="193"/>
      <c r="D863" s="194" t="s">
        <v>193</v>
      </c>
      <c r="E863" s="195" t="s">
        <v>43</v>
      </c>
      <c r="F863" s="196" t="s">
        <v>1639</v>
      </c>
      <c r="G863" s="193"/>
      <c r="H863" s="195" t="s">
        <v>43</v>
      </c>
      <c r="I863" s="197"/>
      <c r="J863" s="193"/>
      <c r="K863" s="193"/>
      <c r="L863" s="198"/>
      <c r="M863" s="199"/>
      <c r="N863" s="200"/>
      <c r="O863" s="200"/>
      <c r="P863" s="200"/>
      <c r="Q863" s="200"/>
      <c r="R863" s="200"/>
      <c r="S863" s="200"/>
      <c r="T863" s="201"/>
      <c r="AT863" s="202" t="s">
        <v>193</v>
      </c>
      <c r="AU863" s="202" t="s">
        <v>90</v>
      </c>
      <c r="AV863" s="13" t="s">
        <v>88</v>
      </c>
      <c r="AW863" s="13" t="s">
        <v>41</v>
      </c>
      <c r="AX863" s="13" t="s">
        <v>80</v>
      </c>
      <c r="AY863" s="202" t="s">
        <v>182</v>
      </c>
    </row>
    <row r="864" spans="1:65" s="14" customFormat="1" ht="11.25">
      <c r="B864" s="203"/>
      <c r="C864" s="204"/>
      <c r="D864" s="194" t="s">
        <v>193</v>
      </c>
      <c r="E864" s="205" t="s">
        <v>43</v>
      </c>
      <c r="F864" s="206" t="s">
        <v>88</v>
      </c>
      <c r="G864" s="204"/>
      <c r="H864" s="207">
        <v>1</v>
      </c>
      <c r="I864" s="208"/>
      <c r="J864" s="204"/>
      <c r="K864" s="204"/>
      <c r="L864" s="209"/>
      <c r="M864" s="210"/>
      <c r="N864" s="211"/>
      <c r="O864" s="211"/>
      <c r="P864" s="211"/>
      <c r="Q864" s="211"/>
      <c r="R864" s="211"/>
      <c r="S864" s="211"/>
      <c r="T864" s="212"/>
      <c r="AT864" s="213" t="s">
        <v>193</v>
      </c>
      <c r="AU864" s="213" t="s">
        <v>90</v>
      </c>
      <c r="AV864" s="14" t="s">
        <v>90</v>
      </c>
      <c r="AW864" s="14" t="s">
        <v>41</v>
      </c>
      <c r="AX864" s="14" t="s">
        <v>80</v>
      </c>
      <c r="AY864" s="213" t="s">
        <v>182</v>
      </c>
    </row>
    <row r="865" spans="1:65" s="13" customFormat="1" ht="11.25">
      <c r="B865" s="192"/>
      <c r="C865" s="193"/>
      <c r="D865" s="194" t="s">
        <v>193</v>
      </c>
      <c r="E865" s="195" t="s">
        <v>43</v>
      </c>
      <c r="F865" s="196" t="s">
        <v>1643</v>
      </c>
      <c r="G865" s="193"/>
      <c r="H865" s="195" t="s">
        <v>43</v>
      </c>
      <c r="I865" s="197"/>
      <c r="J865" s="193"/>
      <c r="K865" s="193"/>
      <c r="L865" s="198"/>
      <c r="M865" s="199"/>
      <c r="N865" s="200"/>
      <c r="O865" s="200"/>
      <c r="P865" s="200"/>
      <c r="Q865" s="200"/>
      <c r="R865" s="200"/>
      <c r="S865" s="200"/>
      <c r="T865" s="201"/>
      <c r="AT865" s="202" t="s">
        <v>193</v>
      </c>
      <c r="AU865" s="202" t="s">
        <v>90</v>
      </c>
      <c r="AV865" s="13" t="s">
        <v>88</v>
      </c>
      <c r="AW865" s="13" t="s">
        <v>41</v>
      </c>
      <c r="AX865" s="13" t="s">
        <v>80</v>
      </c>
      <c r="AY865" s="202" t="s">
        <v>182</v>
      </c>
    </row>
    <row r="866" spans="1:65" s="14" customFormat="1" ht="11.25">
      <c r="B866" s="203"/>
      <c r="C866" s="204"/>
      <c r="D866" s="194" t="s">
        <v>193</v>
      </c>
      <c r="E866" s="205" t="s">
        <v>43</v>
      </c>
      <c r="F866" s="206" t="s">
        <v>88</v>
      </c>
      <c r="G866" s="204"/>
      <c r="H866" s="207">
        <v>1</v>
      </c>
      <c r="I866" s="208"/>
      <c r="J866" s="204"/>
      <c r="K866" s="204"/>
      <c r="L866" s="209"/>
      <c r="M866" s="210"/>
      <c r="N866" s="211"/>
      <c r="O866" s="211"/>
      <c r="P866" s="211"/>
      <c r="Q866" s="211"/>
      <c r="R866" s="211"/>
      <c r="S866" s="211"/>
      <c r="T866" s="212"/>
      <c r="AT866" s="213" t="s">
        <v>193</v>
      </c>
      <c r="AU866" s="213" t="s">
        <v>90</v>
      </c>
      <c r="AV866" s="14" t="s">
        <v>90</v>
      </c>
      <c r="AW866" s="14" t="s">
        <v>41</v>
      </c>
      <c r="AX866" s="14" t="s">
        <v>80</v>
      </c>
      <c r="AY866" s="213" t="s">
        <v>182</v>
      </c>
    </row>
    <row r="867" spans="1:65" s="15" customFormat="1" ht="11.25">
      <c r="B867" s="227"/>
      <c r="C867" s="228"/>
      <c r="D867" s="194" t="s">
        <v>193</v>
      </c>
      <c r="E867" s="229" t="s">
        <v>43</v>
      </c>
      <c r="F867" s="230" t="s">
        <v>436</v>
      </c>
      <c r="G867" s="228"/>
      <c r="H867" s="231">
        <v>4</v>
      </c>
      <c r="I867" s="232"/>
      <c r="J867" s="228"/>
      <c r="K867" s="228"/>
      <c r="L867" s="233"/>
      <c r="M867" s="234"/>
      <c r="N867" s="235"/>
      <c r="O867" s="235"/>
      <c r="P867" s="235"/>
      <c r="Q867" s="235"/>
      <c r="R867" s="235"/>
      <c r="S867" s="235"/>
      <c r="T867" s="236"/>
      <c r="AT867" s="237" t="s">
        <v>193</v>
      </c>
      <c r="AU867" s="237" t="s">
        <v>90</v>
      </c>
      <c r="AV867" s="15" t="s">
        <v>205</v>
      </c>
      <c r="AW867" s="15" t="s">
        <v>41</v>
      </c>
      <c r="AX867" s="15" t="s">
        <v>88</v>
      </c>
      <c r="AY867" s="237" t="s">
        <v>182</v>
      </c>
    </row>
    <row r="868" spans="1:65" s="2" customFormat="1" ht="49.15" customHeight="1">
      <c r="A868" s="35"/>
      <c r="B868" s="36"/>
      <c r="C868" s="179" t="s">
        <v>928</v>
      </c>
      <c r="D868" s="179" t="s">
        <v>187</v>
      </c>
      <c r="E868" s="180" t="s">
        <v>836</v>
      </c>
      <c r="F868" s="181" t="s">
        <v>837</v>
      </c>
      <c r="G868" s="182" t="s">
        <v>190</v>
      </c>
      <c r="H868" s="183">
        <v>2</v>
      </c>
      <c r="I868" s="184"/>
      <c r="J868" s="185">
        <f>ROUND(I868*H868,2)</f>
        <v>0</v>
      </c>
      <c r="K868" s="181" t="s">
        <v>191</v>
      </c>
      <c r="L868" s="40"/>
      <c r="M868" s="186" t="s">
        <v>43</v>
      </c>
      <c r="N868" s="187" t="s">
        <v>51</v>
      </c>
      <c r="O868" s="65"/>
      <c r="P868" s="188">
        <f>O868*H868</f>
        <v>0</v>
      </c>
      <c r="Q868" s="188">
        <v>0</v>
      </c>
      <c r="R868" s="188">
        <f>Q868*H868</f>
        <v>0</v>
      </c>
      <c r="S868" s="188">
        <v>0</v>
      </c>
      <c r="T868" s="189">
        <f>S868*H868</f>
        <v>0</v>
      </c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R868" s="190" t="s">
        <v>88</v>
      </c>
      <c r="AT868" s="190" t="s">
        <v>187</v>
      </c>
      <c r="AU868" s="190" t="s">
        <v>90</v>
      </c>
      <c r="AY868" s="17" t="s">
        <v>182</v>
      </c>
      <c r="BE868" s="191">
        <f>IF(N868="základní",J868,0)</f>
        <v>0</v>
      </c>
      <c r="BF868" s="191">
        <f>IF(N868="snížená",J868,0)</f>
        <v>0</v>
      </c>
      <c r="BG868" s="191">
        <f>IF(N868="zákl. přenesená",J868,0)</f>
        <v>0</v>
      </c>
      <c r="BH868" s="191">
        <f>IF(N868="sníž. přenesená",J868,0)</f>
        <v>0</v>
      </c>
      <c r="BI868" s="191">
        <f>IF(N868="nulová",J868,0)</f>
        <v>0</v>
      </c>
      <c r="BJ868" s="17" t="s">
        <v>88</v>
      </c>
      <c r="BK868" s="191">
        <f>ROUND(I868*H868,2)</f>
        <v>0</v>
      </c>
      <c r="BL868" s="17" t="s">
        <v>88</v>
      </c>
      <c r="BM868" s="190" t="s">
        <v>838</v>
      </c>
    </row>
    <row r="869" spans="1:65" s="13" customFormat="1" ht="11.25">
      <c r="B869" s="192"/>
      <c r="C869" s="193"/>
      <c r="D869" s="194" t="s">
        <v>193</v>
      </c>
      <c r="E869" s="195" t="s">
        <v>43</v>
      </c>
      <c r="F869" s="196" t="s">
        <v>431</v>
      </c>
      <c r="G869" s="193"/>
      <c r="H869" s="195" t="s">
        <v>43</v>
      </c>
      <c r="I869" s="197"/>
      <c r="J869" s="193"/>
      <c r="K869" s="193"/>
      <c r="L869" s="198"/>
      <c r="M869" s="199"/>
      <c r="N869" s="200"/>
      <c r="O869" s="200"/>
      <c r="P869" s="200"/>
      <c r="Q869" s="200"/>
      <c r="R869" s="200"/>
      <c r="S869" s="200"/>
      <c r="T869" s="201"/>
      <c r="AT869" s="202" t="s">
        <v>193</v>
      </c>
      <c r="AU869" s="202" t="s">
        <v>90</v>
      </c>
      <c r="AV869" s="13" t="s">
        <v>88</v>
      </c>
      <c r="AW869" s="13" t="s">
        <v>41</v>
      </c>
      <c r="AX869" s="13" t="s">
        <v>80</v>
      </c>
      <c r="AY869" s="202" t="s">
        <v>182</v>
      </c>
    </row>
    <row r="870" spans="1:65" s="13" customFormat="1" ht="11.25">
      <c r="B870" s="192"/>
      <c r="C870" s="193"/>
      <c r="D870" s="194" t="s">
        <v>193</v>
      </c>
      <c r="E870" s="195" t="s">
        <v>43</v>
      </c>
      <c r="F870" s="196" t="s">
        <v>638</v>
      </c>
      <c r="G870" s="193"/>
      <c r="H870" s="195" t="s">
        <v>43</v>
      </c>
      <c r="I870" s="197"/>
      <c r="J870" s="193"/>
      <c r="K870" s="193"/>
      <c r="L870" s="198"/>
      <c r="M870" s="199"/>
      <c r="N870" s="200"/>
      <c r="O870" s="200"/>
      <c r="P870" s="200"/>
      <c r="Q870" s="200"/>
      <c r="R870" s="200"/>
      <c r="S870" s="200"/>
      <c r="T870" s="201"/>
      <c r="AT870" s="202" t="s">
        <v>193</v>
      </c>
      <c r="AU870" s="202" t="s">
        <v>90</v>
      </c>
      <c r="AV870" s="13" t="s">
        <v>88</v>
      </c>
      <c r="AW870" s="13" t="s">
        <v>41</v>
      </c>
      <c r="AX870" s="13" t="s">
        <v>80</v>
      </c>
      <c r="AY870" s="202" t="s">
        <v>182</v>
      </c>
    </row>
    <row r="871" spans="1:65" s="14" customFormat="1" ht="11.25">
      <c r="B871" s="203"/>
      <c r="C871" s="204"/>
      <c r="D871" s="194" t="s">
        <v>193</v>
      </c>
      <c r="E871" s="205" t="s">
        <v>43</v>
      </c>
      <c r="F871" s="206" t="s">
        <v>88</v>
      </c>
      <c r="G871" s="204"/>
      <c r="H871" s="207">
        <v>1</v>
      </c>
      <c r="I871" s="208"/>
      <c r="J871" s="204"/>
      <c r="K871" s="204"/>
      <c r="L871" s="209"/>
      <c r="M871" s="210"/>
      <c r="N871" s="211"/>
      <c r="O871" s="211"/>
      <c r="P871" s="211"/>
      <c r="Q871" s="211"/>
      <c r="R871" s="211"/>
      <c r="S871" s="211"/>
      <c r="T871" s="212"/>
      <c r="AT871" s="213" t="s">
        <v>193</v>
      </c>
      <c r="AU871" s="213" t="s">
        <v>90</v>
      </c>
      <c r="AV871" s="14" t="s">
        <v>90</v>
      </c>
      <c r="AW871" s="14" t="s">
        <v>41</v>
      </c>
      <c r="AX871" s="14" t="s">
        <v>80</v>
      </c>
      <c r="AY871" s="213" t="s">
        <v>182</v>
      </c>
    </row>
    <row r="872" spans="1:65" s="13" customFormat="1" ht="11.25">
      <c r="B872" s="192"/>
      <c r="C872" s="193"/>
      <c r="D872" s="194" t="s">
        <v>193</v>
      </c>
      <c r="E872" s="195" t="s">
        <v>43</v>
      </c>
      <c r="F872" s="196" t="s">
        <v>1636</v>
      </c>
      <c r="G872" s="193"/>
      <c r="H872" s="195" t="s">
        <v>43</v>
      </c>
      <c r="I872" s="197"/>
      <c r="J872" s="193"/>
      <c r="K872" s="193"/>
      <c r="L872" s="198"/>
      <c r="M872" s="199"/>
      <c r="N872" s="200"/>
      <c r="O872" s="200"/>
      <c r="P872" s="200"/>
      <c r="Q872" s="200"/>
      <c r="R872" s="200"/>
      <c r="S872" s="200"/>
      <c r="T872" s="201"/>
      <c r="AT872" s="202" t="s">
        <v>193</v>
      </c>
      <c r="AU872" s="202" t="s">
        <v>90</v>
      </c>
      <c r="AV872" s="13" t="s">
        <v>88</v>
      </c>
      <c r="AW872" s="13" t="s">
        <v>41</v>
      </c>
      <c r="AX872" s="13" t="s">
        <v>80</v>
      </c>
      <c r="AY872" s="202" t="s">
        <v>182</v>
      </c>
    </row>
    <row r="873" spans="1:65" s="14" customFormat="1" ht="11.25">
      <c r="B873" s="203"/>
      <c r="C873" s="204"/>
      <c r="D873" s="194" t="s">
        <v>193</v>
      </c>
      <c r="E873" s="205" t="s">
        <v>43</v>
      </c>
      <c r="F873" s="206" t="s">
        <v>88</v>
      </c>
      <c r="G873" s="204"/>
      <c r="H873" s="207">
        <v>1</v>
      </c>
      <c r="I873" s="208"/>
      <c r="J873" s="204"/>
      <c r="K873" s="204"/>
      <c r="L873" s="209"/>
      <c r="M873" s="210"/>
      <c r="N873" s="211"/>
      <c r="O873" s="211"/>
      <c r="P873" s="211"/>
      <c r="Q873" s="211"/>
      <c r="R873" s="211"/>
      <c r="S873" s="211"/>
      <c r="T873" s="212"/>
      <c r="AT873" s="213" t="s">
        <v>193</v>
      </c>
      <c r="AU873" s="213" t="s">
        <v>90</v>
      </c>
      <c r="AV873" s="14" t="s">
        <v>90</v>
      </c>
      <c r="AW873" s="14" t="s">
        <v>41</v>
      </c>
      <c r="AX873" s="14" t="s">
        <v>80</v>
      </c>
      <c r="AY873" s="213" t="s">
        <v>182</v>
      </c>
    </row>
    <row r="874" spans="1:65" s="15" customFormat="1" ht="11.25">
      <c r="B874" s="227"/>
      <c r="C874" s="228"/>
      <c r="D874" s="194" t="s">
        <v>193</v>
      </c>
      <c r="E874" s="229" t="s">
        <v>43</v>
      </c>
      <c r="F874" s="230" t="s">
        <v>436</v>
      </c>
      <c r="G874" s="228"/>
      <c r="H874" s="231">
        <v>2</v>
      </c>
      <c r="I874" s="232"/>
      <c r="J874" s="228"/>
      <c r="K874" s="228"/>
      <c r="L874" s="233"/>
      <c r="M874" s="234"/>
      <c r="N874" s="235"/>
      <c r="O874" s="235"/>
      <c r="P874" s="235"/>
      <c r="Q874" s="235"/>
      <c r="R874" s="235"/>
      <c r="S874" s="235"/>
      <c r="T874" s="236"/>
      <c r="AT874" s="237" t="s">
        <v>193</v>
      </c>
      <c r="AU874" s="237" t="s">
        <v>90</v>
      </c>
      <c r="AV874" s="15" t="s">
        <v>205</v>
      </c>
      <c r="AW874" s="15" t="s">
        <v>41</v>
      </c>
      <c r="AX874" s="15" t="s">
        <v>88</v>
      </c>
      <c r="AY874" s="237" t="s">
        <v>182</v>
      </c>
    </row>
    <row r="875" spans="1:65" s="2" customFormat="1" ht="24.2" customHeight="1">
      <c r="A875" s="35"/>
      <c r="B875" s="36"/>
      <c r="C875" s="214" t="s">
        <v>932</v>
      </c>
      <c r="D875" s="214" t="s">
        <v>179</v>
      </c>
      <c r="E875" s="215" t="s">
        <v>1840</v>
      </c>
      <c r="F875" s="216" t="s">
        <v>2958</v>
      </c>
      <c r="G875" s="217" t="s">
        <v>190</v>
      </c>
      <c r="H875" s="218">
        <v>1</v>
      </c>
      <c r="I875" s="219"/>
      <c r="J875" s="220">
        <f>ROUND(I875*H875,2)</f>
        <v>0</v>
      </c>
      <c r="K875" s="216" t="s">
        <v>198</v>
      </c>
      <c r="L875" s="221"/>
      <c r="M875" s="222" t="s">
        <v>43</v>
      </c>
      <c r="N875" s="223" t="s">
        <v>51</v>
      </c>
      <c r="O875" s="65"/>
      <c r="P875" s="188">
        <f>O875*H875</f>
        <v>0</v>
      </c>
      <c r="Q875" s="188">
        <v>0</v>
      </c>
      <c r="R875" s="188">
        <f>Q875*H875</f>
        <v>0</v>
      </c>
      <c r="S875" s="188">
        <v>0</v>
      </c>
      <c r="T875" s="189">
        <f>S875*H875</f>
        <v>0</v>
      </c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R875" s="190" t="s">
        <v>90</v>
      </c>
      <c r="AT875" s="190" t="s">
        <v>179</v>
      </c>
      <c r="AU875" s="190" t="s">
        <v>90</v>
      </c>
      <c r="AY875" s="17" t="s">
        <v>182</v>
      </c>
      <c r="BE875" s="191">
        <f>IF(N875="základní",J875,0)</f>
        <v>0</v>
      </c>
      <c r="BF875" s="191">
        <f>IF(N875="snížená",J875,0)</f>
        <v>0</v>
      </c>
      <c r="BG875" s="191">
        <f>IF(N875="zákl. přenesená",J875,0)</f>
        <v>0</v>
      </c>
      <c r="BH875" s="191">
        <f>IF(N875="sníž. přenesená",J875,0)</f>
        <v>0</v>
      </c>
      <c r="BI875" s="191">
        <f>IF(N875="nulová",J875,0)</f>
        <v>0</v>
      </c>
      <c r="BJ875" s="17" t="s">
        <v>88</v>
      </c>
      <c r="BK875" s="191">
        <f>ROUND(I875*H875,2)</f>
        <v>0</v>
      </c>
      <c r="BL875" s="17" t="s">
        <v>88</v>
      </c>
      <c r="BM875" s="190" t="s">
        <v>2959</v>
      </c>
    </row>
    <row r="876" spans="1:65" s="13" customFormat="1" ht="11.25">
      <c r="B876" s="192"/>
      <c r="C876" s="193"/>
      <c r="D876" s="194" t="s">
        <v>193</v>
      </c>
      <c r="E876" s="195" t="s">
        <v>43</v>
      </c>
      <c r="F876" s="196" t="s">
        <v>431</v>
      </c>
      <c r="G876" s="193"/>
      <c r="H876" s="195" t="s">
        <v>43</v>
      </c>
      <c r="I876" s="197"/>
      <c r="J876" s="193"/>
      <c r="K876" s="193"/>
      <c r="L876" s="198"/>
      <c r="M876" s="199"/>
      <c r="N876" s="200"/>
      <c r="O876" s="200"/>
      <c r="P876" s="200"/>
      <c r="Q876" s="200"/>
      <c r="R876" s="200"/>
      <c r="S876" s="200"/>
      <c r="T876" s="201"/>
      <c r="AT876" s="202" t="s">
        <v>193</v>
      </c>
      <c r="AU876" s="202" t="s">
        <v>90</v>
      </c>
      <c r="AV876" s="13" t="s">
        <v>88</v>
      </c>
      <c r="AW876" s="13" t="s">
        <v>41</v>
      </c>
      <c r="AX876" s="13" t="s">
        <v>80</v>
      </c>
      <c r="AY876" s="202" t="s">
        <v>182</v>
      </c>
    </row>
    <row r="877" spans="1:65" s="13" customFormat="1" ht="11.25">
      <c r="B877" s="192"/>
      <c r="C877" s="193"/>
      <c r="D877" s="194" t="s">
        <v>193</v>
      </c>
      <c r="E877" s="195" t="s">
        <v>43</v>
      </c>
      <c r="F877" s="196" t="s">
        <v>638</v>
      </c>
      <c r="G877" s="193"/>
      <c r="H877" s="195" t="s">
        <v>43</v>
      </c>
      <c r="I877" s="197"/>
      <c r="J877" s="193"/>
      <c r="K877" s="193"/>
      <c r="L877" s="198"/>
      <c r="M877" s="199"/>
      <c r="N877" s="200"/>
      <c r="O877" s="200"/>
      <c r="P877" s="200"/>
      <c r="Q877" s="200"/>
      <c r="R877" s="200"/>
      <c r="S877" s="200"/>
      <c r="T877" s="201"/>
      <c r="AT877" s="202" t="s">
        <v>193</v>
      </c>
      <c r="AU877" s="202" t="s">
        <v>90</v>
      </c>
      <c r="AV877" s="13" t="s">
        <v>88</v>
      </c>
      <c r="AW877" s="13" t="s">
        <v>41</v>
      </c>
      <c r="AX877" s="13" t="s">
        <v>80</v>
      </c>
      <c r="AY877" s="202" t="s">
        <v>182</v>
      </c>
    </row>
    <row r="878" spans="1:65" s="14" customFormat="1" ht="11.25">
      <c r="B878" s="203"/>
      <c r="C878" s="204"/>
      <c r="D878" s="194" t="s">
        <v>193</v>
      </c>
      <c r="E878" s="205" t="s">
        <v>43</v>
      </c>
      <c r="F878" s="206" t="s">
        <v>88</v>
      </c>
      <c r="G878" s="204"/>
      <c r="H878" s="207">
        <v>1</v>
      </c>
      <c r="I878" s="208"/>
      <c r="J878" s="204"/>
      <c r="K878" s="204"/>
      <c r="L878" s="209"/>
      <c r="M878" s="210"/>
      <c r="N878" s="211"/>
      <c r="O878" s="211"/>
      <c r="P878" s="211"/>
      <c r="Q878" s="211"/>
      <c r="R878" s="211"/>
      <c r="S878" s="211"/>
      <c r="T878" s="212"/>
      <c r="AT878" s="213" t="s">
        <v>193</v>
      </c>
      <c r="AU878" s="213" t="s">
        <v>90</v>
      </c>
      <c r="AV878" s="14" t="s">
        <v>90</v>
      </c>
      <c r="AW878" s="14" t="s">
        <v>41</v>
      </c>
      <c r="AX878" s="14" t="s">
        <v>88</v>
      </c>
      <c r="AY878" s="213" t="s">
        <v>182</v>
      </c>
    </row>
    <row r="879" spans="1:65" s="2" customFormat="1" ht="24.2" customHeight="1">
      <c r="A879" s="35"/>
      <c r="B879" s="36"/>
      <c r="C879" s="214" t="s">
        <v>936</v>
      </c>
      <c r="D879" s="214" t="s">
        <v>179</v>
      </c>
      <c r="E879" s="215" t="s">
        <v>2960</v>
      </c>
      <c r="F879" s="216" t="s">
        <v>2961</v>
      </c>
      <c r="G879" s="217" t="s">
        <v>190</v>
      </c>
      <c r="H879" s="218">
        <v>1</v>
      </c>
      <c r="I879" s="219"/>
      <c r="J879" s="220">
        <f>ROUND(I879*H879,2)</f>
        <v>0</v>
      </c>
      <c r="K879" s="216" t="s">
        <v>198</v>
      </c>
      <c r="L879" s="221"/>
      <c r="M879" s="222" t="s">
        <v>43</v>
      </c>
      <c r="N879" s="223" t="s">
        <v>51</v>
      </c>
      <c r="O879" s="65"/>
      <c r="P879" s="188">
        <f>O879*H879</f>
        <v>0</v>
      </c>
      <c r="Q879" s="188">
        <v>0</v>
      </c>
      <c r="R879" s="188">
        <f>Q879*H879</f>
        <v>0</v>
      </c>
      <c r="S879" s="188">
        <v>0</v>
      </c>
      <c r="T879" s="189">
        <f>S879*H879</f>
        <v>0</v>
      </c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R879" s="190" t="s">
        <v>90</v>
      </c>
      <c r="AT879" s="190" t="s">
        <v>179</v>
      </c>
      <c r="AU879" s="190" t="s">
        <v>90</v>
      </c>
      <c r="AY879" s="17" t="s">
        <v>182</v>
      </c>
      <c r="BE879" s="191">
        <f>IF(N879="základní",J879,0)</f>
        <v>0</v>
      </c>
      <c r="BF879" s="191">
        <f>IF(N879="snížená",J879,0)</f>
        <v>0</v>
      </c>
      <c r="BG879" s="191">
        <f>IF(N879="zákl. přenesená",J879,0)</f>
        <v>0</v>
      </c>
      <c r="BH879" s="191">
        <f>IF(N879="sníž. přenesená",J879,0)</f>
        <v>0</v>
      </c>
      <c r="BI879" s="191">
        <f>IF(N879="nulová",J879,0)</f>
        <v>0</v>
      </c>
      <c r="BJ879" s="17" t="s">
        <v>88</v>
      </c>
      <c r="BK879" s="191">
        <f>ROUND(I879*H879,2)</f>
        <v>0</v>
      </c>
      <c r="BL879" s="17" t="s">
        <v>88</v>
      </c>
      <c r="BM879" s="190" t="s">
        <v>2962</v>
      </c>
    </row>
    <row r="880" spans="1:65" s="13" customFormat="1" ht="11.25">
      <c r="B880" s="192"/>
      <c r="C880" s="193"/>
      <c r="D880" s="194" t="s">
        <v>193</v>
      </c>
      <c r="E880" s="195" t="s">
        <v>43</v>
      </c>
      <c r="F880" s="196" t="s">
        <v>431</v>
      </c>
      <c r="G880" s="193"/>
      <c r="H880" s="195" t="s">
        <v>43</v>
      </c>
      <c r="I880" s="197"/>
      <c r="J880" s="193"/>
      <c r="K880" s="193"/>
      <c r="L880" s="198"/>
      <c r="M880" s="199"/>
      <c r="N880" s="200"/>
      <c r="O880" s="200"/>
      <c r="P880" s="200"/>
      <c r="Q880" s="200"/>
      <c r="R880" s="200"/>
      <c r="S880" s="200"/>
      <c r="T880" s="201"/>
      <c r="AT880" s="202" t="s">
        <v>193</v>
      </c>
      <c r="AU880" s="202" t="s">
        <v>90</v>
      </c>
      <c r="AV880" s="13" t="s">
        <v>88</v>
      </c>
      <c r="AW880" s="13" t="s">
        <v>41</v>
      </c>
      <c r="AX880" s="13" t="s">
        <v>80</v>
      </c>
      <c r="AY880" s="202" t="s">
        <v>182</v>
      </c>
    </row>
    <row r="881" spans="1:65" s="13" customFormat="1" ht="11.25">
      <c r="B881" s="192"/>
      <c r="C881" s="193"/>
      <c r="D881" s="194" t="s">
        <v>193</v>
      </c>
      <c r="E881" s="195" t="s">
        <v>43</v>
      </c>
      <c r="F881" s="196" t="s">
        <v>1636</v>
      </c>
      <c r="G881" s="193"/>
      <c r="H881" s="195" t="s">
        <v>43</v>
      </c>
      <c r="I881" s="197"/>
      <c r="J881" s="193"/>
      <c r="K881" s="193"/>
      <c r="L881" s="198"/>
      <c r="M881" s="199"/>
      <c r="N881" s="200"/>
      <c r="O881" s="200"/>
      <c r="P881" s="200"/>
      <c r="Q881" s="200"/>
      <c r="R881" s="200"/>
      <c r="S881" s="200"/>
      <c r="T881" s="201"/>
      <c r="AT881" s="202" t="s">
        <v>193</v>
      </c>
      <c r="AU881" s="202" t="s">
        <v>90</v>
      </c>
      <c r="AV881" s="13" t="s">
        <v>88</v>
      </c>
      <c r="AW881" s="13" t="s">
        <v>41</v>
      </c>
      <c r="AX881" s="13" t="s">
        <v>80</v>
      </c>
      <c r="AY881" s="202" t="s">
        <v>182</v>
      </c>
    </row>
    <row r="882" spans="1:65" s="14" customFormat="1" ht="11.25">
      <c r="B882" s="203"/>
      <c r="C882" s="204"/>
      <c r="D882" s="194" t="s">
        <v>193</v>
      </c>
      <c r="E882" s="205" t="s">
        <v>43</v>
      </c>
      <c r="F882" s="206" t="s">
        <v>88</v>
      </c>
      <c r="G882" s="204"/>
      <c r="H882" s="207">
        <v>1</v>
      </c>
      <c r="I882" s="208"/>
      <c r="J882" s="204"/>
      <c r="K882" s="204"/>
      <c r="L882" s="209"/>
      <c r="M882" s="210"/>
      <c r="N882" s="211"/>
      <c r="O882" s="211"/>
      <c r="P882" s="211"/>
      <c r="Q882" s="211"/>
      <c r="R882" s="211"/>
      <c r="S882" s="211"/>
      <c r="T882" s="212"/>
      <c r="AT882" s="213" t="s">
        <v>193</v>
      </c>
      <c r="AU882" s="213" t="s">
        <v>90</v>
      </c>
      <c r="AV882" s="14" t="s">
        <v>90</v>
      </c>
      <c r="AW882" s="14" t="s">
        <v>41</v>
      </c>
      <c r="AX882" s="14" t="s">
        <v>88</v>
      </c>
      <c r="AY882" s="213" t="s">
        <v>182</v>
      </c>
    </row>
    <row r="883" spans="1:65" s="2" customFormat="1" ht="24.2" customHeight="1">
      <c r="A883" s="35"/>
      <c r="B883" s="36"/>
      <c r="C883" s="214" t="s">
        <v>940</v>
      </c>
      <c r="D883" s="214" t="s">
        <v>179</v>
      </c>
      <c r="E883" s="215" t="s">
        <v>2963</v>
      </c>
      <c r="F883" s="216" t="s">
        <v>2964</v>
      </c>
      <c r="G883" s="217" t="s">
        <v>190</v>
      </c>
      <c r="H883" s="218">
        <v>2</v>
      </c>
      <c r="I883" s="219"/>
      <c r="J883" s="220">
        <f>ROUND(I883*H883,2)</f>
        <v>0</v>
      </c>
      <c r="K883" s="216" t="s">
        <v>198</v>
      </c>
      <c r="L883" s="221"/>
      <c r="M883" s="222" t="s">
        <v>43</v>
      </c>
      <c r="N883" s="223" t="s">
        <v>51</v>
      </c>
      <c r="O883" s="65"/>
      <c r="P883" s="188">
        <f>O883*H883</f>
        <v>0</v>
      </c>
      <c r="Q883" s="188">
        <v>0</v>
      </c>
      <c r="R883" s="188">
        <f>Q883*H883</f>
        <v>0</v>
      </c>
      <c r="S883" s="188">
        <v>0</v>
      </c>
      <c r="T883" s="189">
        <f>S883*H883</f>
        <v>0</v>
      </c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R883" s="190" t="s">
        <v>90</v>
      </c>
      <c r="AT883" s="190" t="s">
        <v>179</v>
      </c>
      <c r="AU883" s="190" t="s">
        <v>90</v>
      </c>
      <c r="AY883" s="17" t="s">
        <v>182</v>
      </c>
      <c r="BE883" s="191">
        <f>IF(N883="základní",J883,0)</f>
        <v>0</v>
      </c>
      <c r="BF883" s="191">
        <f>IF(N883="snížená",J883,0)</f>
        <v>0</v>
      </c>
      <c r="BG883" s="191">
        <f>IF(N883="zákl. přenesená",J883,0)</f>
        <v>0</v>
      </c>
      <c r="BH883" s="191">
        <f>IF(N883="sníž. přenesená",J883,0)</f>
        <v>0</v>
      </c>
      <c r="BI883" s="191">
        <f>IF(N883="nulová",J883,0)</f>
        <v>0</v>
      </c>
      <c r="BJ883" s="17" t="s">
        <v>88</v>
      </c>
      <c r="BK883" s="191">
        <f>ROUND(I883*H883,2)</f>
        <v>0</v>
      </c>
      <c r="BL883" s="17" t="s">
        <v>88</v>
      </c>
      <c r="BM883" s="190" t="s">
        <v>2965</v>
      </c>
    </row>
    <row r="884" spans="1:65" s="13" customFormat="1" ht="11.25">
      <c r="B884" s="192"/>
      <c r="C884" s="193"/>
      <c r="D884" s="194" t="s">
        <v>193</v>
      </c>
      <c r="E884" s="195" t="s">
        <v>43</v>
      </c>
      <c r="F884" s="196" t="s">
        <v>431</v>
      </c>
      <c r="G884" s="193"/>
      <c r="H884" s="195" t="s">
        <v>43</v>
      </c>
      <c r="I884" s="197"/>
      <c r="J884" s="193"/>
      <c r="K884" s="193"/>
      <c r="L884" s="198"/>
      <c r="M884" s="199"/>
      <c r="N884" s="200"/>
      <c r="O884" s="200"/>
      <c r="P884" s="200"/>
      <c r="Q884" s="200"/>
      <c r="R884" s="200"/>
      <c r="S884" s="200"/>
      <c r="T884" s="201"/>
      <c r="AT884" s="202" t="s">
        <v>193</v>
      </c>
      <c r="AU884" s="202" t="s">
        <v>90</v>
      </c>
      <c r="AV884" s="13" t="s">
        <v>88</v>
      </c>
      <c r="AW884" s="13" t="s">
        <v>41</v>
      </c>
      <c r="AX884" s="13" t="s">
        <v>80</v>
      </c>
      <c r="AY884" s="202" t="s">
        <v>182</v>
      </c>
    </row>
    <row r="885" spans="1:65" s="13" customFormat="1" ht="11.25">
      <c r="B885" s="192"/>
      <c r="C885" s="193"/>
      <c r="D885" s="194" t="s">
        <v>193</v>
      </c>
      <c r="E885" s="195" t="s">
        <v>43</v>
      </c>
      <c r="F885" s="196" t="s">
        <v>1639</v>
      </c>
      <c r="G885" s="193"/>
      <c r="H885" s="195" t="s">
        <v>43</v>
      </c>
      <c r="I885" s="197"/>
      <c r="J885" s="193"/>
      <c r="K885" s="193"/>
      <c r="L885" s="198"/>
      <c r="M885" s="199"/>
      <c r="N885" s="200"/>
      <c r="O885" s="200"/>
      <c r="P885" s="200"/>
      <c r="Q885" s="200"/>
      <c r="R885" s="200"/>
      <c r="S885" s="200"/>
      <c r="T885" s="201"/>
      <c r="AT885" s="202" t="s">
        <v>193</v>
      </c>
      <c r="AU885" s="202" t="s">
        <v>90</v>
      </c>
      <c r="AV885" s="13" t="s">
        <v>88</v>
      </c>
      <c r="AW885" s="13" t="s">
        <v>41</v>
      </c>
      <c r="AX885" s="13" t="s">
        <v>80</v>
      </c>
      <c r="AY885" s="202" t="s">
        <v>182</v>
      </c>
    </row>
    <row r="886" spans="1:65" s="14" customFormat="1" ht="11.25">
      <c r="B886" s="203"/>
      <c r="C886" s="204"/>
      <c r="D886" s="194" t="s">
        <v>193</v>
      </c>
      <c r="E886" s="205" t="s">
        <v>43</v>
      </c>
      <c r="F886" s="206" t="s">
        <v>88</v>
      </c>
      <c r="G886" s="204"/>
      <c r="H886" s="207">
        <v>1</v>
      </c>
      <c r="I886" s="208"/>
      <c r="J886" s="204"/>
      <c r="K886" s="204"/>
      <c r="L886" s="209"/>
      <c r="M886" s="210"/>
      <c r="N886" s="211"/>
      <c r="O886" s="211"/>
      <c r="P886" s="211"/>
      <c r="Q886" s="211"/>
      <c r="R886" s="211"/>
      <c r="S886" s="211"/>
      <c r="T886" s="212"/>
      <c r="AT886" s="213" t="s">
        <v>193</v>
      </c>
      <c r="AU886" s="213" t="s">
        <v>90</v>
      </c>
      <c r="AV886" s="14" t="s">
        <v>90</v>
      </c>
      <c r="AW886" s="14" t="s">
        <v>41</v>
      </c>
      <c r="AX886" s="14" t="s">
        <v>80</v>
      </c>
      <c r="AY886" s="213" t="s">
        <v>182</v>
      </c>
    </row>
    <row r="887" spans="1:65" s="13" customFormat="1" ht="11.25">
      <c r="B887" s="192"/>
      <c r="C887" s="193"/>
      <c r="D887" s="194" t="s">
        <v>193</v>
      </c>
      <c r="E887" s="195" t="s">
        <v>43</v>
      </c>
      <c r="F887" s="196" t="s">
        <v>1643</v>
      </c>
      <c r="G887" s="193"/>
      <c r="H887" s="195" t="s">
        <v>43</v>
      </c>
      <c r="I887" s="197"/>
      <c r="J887" s="193"/>
      <c r="K887" s="193"/>
      <c r="L887" s="198"/>
      <c r="M887" s="199"/>
      <c r="N887" s="200"/>
      <c r="O887" s="200"/>
      <c r="P887" s="200"/>
      <c r="Q887" s="200"/>
      <c r="R887" s="200"/>
      <c r="S887" s="200"/>
      <c r="T887" s="201"/>
      <c r="AT887" s="202" t="s">
        <v>193</v>
      </c>
      <c r="AU887" s="202" t="s">
        <v>90</v>
      </c>
      <c r="AV887" s="13" t="s">
        <v>88</v>
      </c>
      <c r="AW887" s="13" t="s">
        <v>41</v>
      </c>
      <c r="AX887" s="13" t="s">
        <v>80</v>
      </c>
      <c r="AY887" s="202" t="s">
        <v>182</v>
      </c>
    </row>
    <row r="888" spans="1:65" s="14" customFormat="1" ht="11.25">
      <c r="B888" s="203"/>
      <c r="C888" s="204"/>
      <c r="D888" s="194" t="s">
        <v>193</v>
      </c>
      <c r="E888" s="205" t="s">
        <v>43</v>
      </c>
      <c r="F888" s="206" t="s">
        <v>88</v>
      </c>
      <c r="G888" s="204"/>
      <c r="H888" s="207">
        <v>1</v>
      </c>
      <c r="I888" s="208"/>
      <c r="J888" s="204"/>
      <c r="K888" s="204"/>
      <c r="L888" s="209"/>
      <c r="M888" s="210"/>
      <c r="N888" s="211"/>
      <c r="O888" s="211"/>
      <c r="P888" s="211"/>
      <c r="Q888" s="211"/>
      <c r="R888" s="211"/>
      <c r="S888" s="211"/>
      <c r="T888" s="212"/>
      <c r="AT888" s="213" t="s">
        <v>193</v>
      </c>
      <c r="AU888" s="213" t="s">
        <v>90</v>
      </c>
      <c r="AV888" s="14" t="s">
        <v>90</v>
      </c>
      <c r="AW888" s="14" t="s">
        <v>41</v>
      </c>
      <c r="AX888" s="14" t="s">
        <v>80</v>
      </c>
      <c r="AY888" s="213" t="s">
        <v>182</v>
      </c>
    </row>
    <row r="889" spans="1:65" s="15" customFormat="1" ht="11.25">
      <c r="B889" s="227"/>
      <c r="C889" s="228"/>
      <c r="D889" s="194" t="s">
        <v>193</v>
      </c>
      <c r="E889" s="229" t="s">
        <v>43</v>
      </c>
      <c r="F889" s="230" t="s">
        <v>436</v>
      </c>
      <c r="G889" s="228"/>
      <c r="H889" s="231">
        <v>2</v>
      </c>
      <c r="I889" s="232"/>
      <c r="J889" s="228"/>
      <c r="K889" s="228"/>
      <c r="L889" s="233"/>
      <c r="M889" s="234"/>
      <c r="N889" s="235"/>
      <c r="O889" s="235"/>
      <c r="P889" s="235"/>
      <c r="Q889" s="235"/>
      <c r="R889" s="235"/>
      <c r="S889" s="235"/>
      <c r="T889" s="236"/>
      <c r="AT889" s="237" t="s">
        <v>193</v>
      </c>
      <c r="AU889" s="237" t="s">
        <v>90</v>
      </c>
      <c r="AV889" s="15" t="s">
        <v>205</v>
      </c>
      <c r="AW889" s="15" t="s">
        <v>41</v>
      </c>
      <c r="AX889" s="15" t="s">
        <v>88</v>
      </c>
      <c r="AY889" s="237" t="s">
        <v>182</v>
      </c>
    </row>
    <row r="890" spans="1:65" s="2" customFormat="1" ht="14.45" customHeight="1">
      <c r="A890" s="35"/>
      <c r="B890" s="36"/>
      <c r="C890" s="179" t="s">
        <v>944</v>
      </c>
      <c r="D890" s="179" t="s">
        <v>187</v>
      </c>
      <c r="E890" s="180" t="s">
        <v>844</v>
      </c>
      <c r="F890" s="181" t="s">
        <v>845</v>
      </c>
      <c r="G890" s="182" t="s">
        <v>190</v>
      </c>
      <c r="H890" s="183">
        <v>9</v>
      </c>
      <c r="I890" s="184"/>
      <c r="J890" s="185">
        <f>ROUND(I890*H890,2)</f>
        <v>0</v>
      </c>
      <c r="K890" s="181" t="s">
        <v>191</v>
      </c>
      <c r="L890" s="40"/>
      <c r="M890" s="186" t="s">
        <v>43</v>
      </c>
      <c r="N890" s="187" t="s">
        <v>51</v>
      </c>
      <c r="O890" s="65"/>
      <c r="P890" s="188">
        <f>O890*H890</f>
        <v>0</v>
      </c>
      <c r="Q890" s="188">
        <v>0</v>
      </c>
      <c r="R890" s="188">
        <f>Q890*H890</f>
        <v>0</v>
      </c>
      <c r="S890" s="188">
        <v>0</v>
      </c>
      <c r="T890" s="189">
        <f>S890*H890</f>
        <v>0</v>
      </c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R890" s="190" t="s">
        <v>88</v>
      </c>
      <c r="AT890" s="190" t="s">
        <v>187</v>
      </c>
      <c r="AU890" s="190" t="s">
        <v>90</v>
      </c>
      <c r="AY890" s="17" t="s">
        <v>182</v>
      </c>
      <c r="BE890" s="191">
        <f>IF(N890="základní",J890,0)</f>
        <v>0</v>
      </c>
      <c r="BF890" s="191">
        <f>IF(N890="snížená",J890,0)</f>
        <v>0</v>
      </c>
      <c r="BG890" s="191">
        <f>IF(N890="zákl. přenesená",J890,0)</f>
        <v>0</v>
      </c>
      <c r="BH890" s="191">
        <f>IF(N890="sníž. přenesená",J890,0)</f>
        <v>0</v>
      </c>
      <c r="BI890" s="191">
        <f>IF(N890="nulová",J890,0)</f>
        <v>0</v>
      </c>
      <c r="BJ890" s="17" t="s">
        <v>88</v>
      </c>
      <c r="BK890" s="191">
        <f>ROUND(I890*H890,2)</f>
        <v>0</v>
      </c>
      <c r="BL890" s="17" t="s">
        <v>88</v>
      </c>
      <c r="BM890" s="190" t="s">
        <v>1856</v>
      </c>
    </row>
    <row r="891" spans="1:65" s="13" customFormat="1" ht="11.25">
      <c r="B891" s="192"/>
      <c r="C891" s="193"/>
      <c r="D891" s="194" t="s">
        <v>193</v>
      </c>
      <c r="E891" s="195" t="s">
        <v>43</v>
      </c>
      <c r="F891" s="196" t="s">
        <v>532</v>
      </c>
      <c r="G891" s="193"/>
      <c r="H891" s="195" t="s">
        <v>43</v>
      </c>
      <c r="I891" s="197"/>
      <c r="J891" s="193"/>
      <c r="K891" s="193"/>
      <c r="L891" s="198"/>
      <c r="M891" s="199"/>
      <c r="N891" s="200"/>
      <c r="O891" s="200"/>
      <c r="P891" s="200"/>
      <c r="Q891" s="200"/>
      <c r="R891" s="200"/>
      <c r="S891" s="200"/>
      <c r="T891" s="201"/>
      <c r="AT891" s="202" t="s">
        <v>193</v>
      </c>
      <c r="AU891" s="202" t="s">
        <v>90</v>
      </c>
      <c r="AV891" s="13" t="s">
        <v>88</v>
      </c>
      <c r="AW891" s="13" t="s">
        <v>41</v>
      </c>
      <c r="AX891" s="13" t="s">
        <v>80</v>
      </c>
      <c r="AY891" s="202" t="s">
        <v>182</v>
      </c>
    </row>
    <row r="892" spans="1:65" s="13" customFormat="1" ht="11.25">
      <c r="B892" s="192"/>
      <c r="C892" s="193"/>
      <c r="D892" s="194" t="s">
        <v>193</v>
      </c>
      <c r="E892" s="195" t="s">
        <v>43</v>
      </c>
      <c r="F892" s="196" t="s">
        <v>362</v>
      </c>
      <c r="G892" s="193"/>
      <c r="H892" s="195" t="s">
        <v>43</v>
      </c>
      <c r="I892" s="197"/>
      <c r="J892" s="193"/>
      <c r="K892" s="193"/>
      <c r="L892" s="198"/>
      <c r="M892" s="199"/>
      <c r="N892" s="200"/>
      <c r="O892" s="200"/>
      <c r="P892" s="200"/>
      <c r="Q892" s="200"/>
      <c r="R892" s="200"/>
      <c r="S892" s="200"/>
      <c r="T892" s="201"/>
      <c r="AT892" s="202" t="s">
        <v>193</v>
      </c>
      <c r="AU892" s="202" t="s">
        <v>90</v>
      </c>
      <c r="AV892" s="13" t="s">
        <v>88</v>
      </c>
      <c r="AW892" s="13" t="s">
        <v>41</v>
      </c>
      <c r="AX892" s="13" t="s">
        <v>80</v>
      </c>
      <c r="AY892" s="202" t="s">
        <v>182</v>
      </c>
    </row>
    <row r="893" spans="1:65" s="14" customFormat="1" ht="11.25">
      <c r="B893" s="203"/>
      <c r="C893" s="204"/>
      <c r="D893" s="194" t="s">
        <v>193</v>
      </c>
      <c r="E893" s="205" t="s">
        <v>43</v>
      </c>
      <c r="F893" s="206" t="s">
        <v>230</v>
      </c>
      <c r="G893" s="204"/>
      <c r="H893" s="207">
        <v>9</v>
      </c>
      <c r="I893" s="208"/>
      <c r="J893" s="204"/>
      <c r="K893" s="204"/>
      <c r="L893" s="209"/>
      <c r="M893" s="210"/>
      <c r="N893" s="211"/>
      <c r="O893" s="211"/>
      <c r="P893" s="211"/>
      <c r="Q893" s="211"/>
      <c r="R893" s="211"/>
      <c r="S893" s="211"/>
      <c r="T893" s="212"/>
      <c r="AT893" s="213" t="s">
        <v>193</v>
      </c>
      <c r="AU893" s="213" t="s">
        <v>90</v>
      </c>
      <c r="AV893" s="14" t="s">
        <v>90</v>
      </c>
      <c r="AW893" s="14" t="s">
        <v>41</v>
      </c>
      <c r="AX893" s="14" t="s">
        <v>88</v>
      </c>
      <c r="AY893" s="213" t="s">
        <v>182</v>
      </c>
    </row>
    <row r="894" spans="1:65" s="2" customFormat="1" ht="14.45" customHeight="1">
      <c r="A894" s="35"/>
      <c r="B894" s="36"/>
      <c r="C894" s="179" t="s">
        <v>948</v>
      </c>
      <c r="D894" s="179" t="s">
        <v>187</v>
      </c>
      <c r="E894" s="180" t="s">
        <v>848</v>
      </c>
      <c r="F894" s="181" t="s">
        <v>849</v>
      </c>
      <c r="G894" s="182" t="s">
        <v>190</v>
      </c>
      <c r="H894" s="183">
        <v>9</v>
      </c>
      <c r="I894" s="184"/>
      <c r="J894" s="185">
        <f>ROUND(I894*H894,2)</f>
        <v>0</v>
      </c>
      <c r="K894" s="181" t="s">
        <v>191</v>
      </c>
      <c r="L894" s="40"/>
      <c r="M894" s="186" t="s">
        <v>43</v>
      </c>
      <c r="N894" s="187" t="s">
        <v>51</v>
      </c>
      <c r="O894" s="65"/>
      <c r="P894" s="188">
        <f>O894*H894</f>
        <v>0</v>
      </c>
      <c r="Q894" s="188">
        <v>0</v>
      </c>
      <c r="R894" s="188">
        <f>Q894*H894</f>
        <v>0</v>
      </c>
      <c r="S894" s="188">
        <v>0</v>
      </c>
      <c r="T894" s="189">
        <f>S894*H894</f>
        <v>0</v>
      </c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R894" s="190" t="s">
        <v>88</v>
      </c>
      <c r="AT894" s="190" t="s">
        <v>187</v>
      </c>
      <c r="AU894" s="190" t="s">
        <v>90</v>
      </c>
      <c r="AY894" s="17" t="s">
        <v>182</v>
      </c>
      <c r="BE894" s="191">
        <f>IF(N894="základní",J894,0)</f>
        <v>0</v>
      </c>
      <c r="BF894" s="191">
        <f>IF(N894="snížená",J894,0)</f>
        <v>0</v>
      </c>
      <c r="BG894" s="191">
        <f>IF(N894="zákl. přenesená",J894,0)</f>
        <v>0</v>
      </c>
      <c r="BH894" s="191">
        <f>IF(N894="sníž. přenesená",J894,0)</f>
        <v>0</v>
      </c>
      <c r="BI894" s="191">
        <f>IF(N894="nulová",J894,0)</f>
        <v>0</v>
      </c>
      <c r="BJ894" s="17" t="s">
        <v>88</v>
      </c>
      <c r="BK894" s="191">
        <f>ROUND(I894*H894,2)</f>
        <v>0</v>
      </c>
      <c r="BL894" s="17" t="s">
        <v>88</v>
      </c>
      <c r="BM894" s="190" t="s">
        <v>850</v>
      </c>
    </row>
    <row r="895" spans="1:65" s="13" customFormat="1" ht="11.25">
      <c r="B895" s="192"/>
      <c r="C895" s="193"/>
      <c r="D895" s="194" t="s">
        <v>193</v>
      </c>
      <c r="E895" s="195" t="s">
        <v>43</v>
      </c>
      <c r="F895" s="196" t="s">
        <v>431</v>
      </c>
      <c r="G895" s="193"/>
      <c r="H895" s="195" t="s">
        <v>43</v>
      </c>
      <c r="I895" s="197"/>
      <c r="J895" s="193"/>
      <c r="K895" s="193"/>
      <c r="L895" s="198"/>
      <c r="M895" s="199"/>
      <c r="N895" s="200"/>
      <c r="O895" s="200"/>
      <c r="P895" s="200"/>
      <c r="Q895" s="200"/>
      <c r="R895" s="200"/>
      <c r="S895" s="200"/>
      <c r="T895" s="201"/>
      <c r="AT895" s="202" t="s">
        <v>193</v>
      </c>
      <c r="AU895" s="202" t="s">
        <v>90</v>
      </c>
      <c r="AV895" s="13" t="s">
        <v>88</v>
      </c>
      <c r="AW895" s="13" t="s">
        <v>41</v>
      </c>
      <c r="AX895" s="13" t="s">
        <v>80</v>
      </c>
      <c r="AY895" s="202" t="s">
        <v>182</v>
      </c>
    </row>
    <row r="896" spans="1:65" s="13" customFormat="1" ht="11.25">
      <c r="B896" s="192"/>
      <c r="C896" s="193"/>
      <c r="D896" s="194" t="s">
        <v>193</v>
      </c>
      <c r="E896" s="195" t="s">
        <v>43</v>
      </c>
      <c r="F896" s="196" t="s">
        <v>638</v>
      </c>
      <c r="G896" s="193"/>
      <c r="H896" s="195" t="s">
        <v>43</v>
      </c>
      <c r="I896" s="197"/>
      <c r="J896" s="193"/>
      <c r="K896" s="193"/>
      <c r="L896" s="198"/>
      <c r="M896" s="199"/>
      <c r="N896" s="200"/>
      <c r="O896" s="200"/>
      <c r="P896" s="200"/>
      <c r="Q896" s="200"/>
      <c r="R896" s="200"/>
      <c r="S896" s="200"/>
      <c r="T896" s="201"/>
      <c r="AT896" s="202" t="s">
        <v>193</v>
      </c>
      <c r="AU896" s="202" t="s">
        <v>90</v>
      </c>
      <c r="AV896" s="13" t="s">
        <v>88</v>
      </c>
      <c r="AW896" s="13" t="s">
        <v>41</v>
      </c>
      <c r="AX896" s="13" t="s">
        <v>80</v>
      </c>
      <c r="AY896" s="202" t="s">
        <v>182</v>
      </c>
    </row>
    <row r="897" spans="2:51" s="14" customFormat="1" ht="11.25">
      <c r="B897" s="203"/>
      <c r="C897" s="204"/>
      <c r="D897" s="194" t="s">
        <v>193</v>
      </c>
      <c r="E897" s="205" t="s">
        <v>43</v>
      </c>
      <c r="F897" s="206" t="s">
        <v>88</v>
      </c>
      <c r="G897" s="204"/>
      <c r="H897" s="207">
        <v>1</v>
      </c>
      <c r="I897" s="208"/>
      <c r="J897" s="204"/>
      <c r="K897" s="204"/>
      <c r="L897" s="209"/>
      <c r="M897" s="210"/>
      <c r="N897" s="211"/>
      <c r="O897" s="211"/>
      <c r="P897" s="211"/>
      <c r="Q897" s="211"/>
      <c r="R897" s="211"/>
      <c r="S897" s="211"/>
      <c r="T897" s="212"/>
      <c r="AT897" s="213" t="s">
        <v>193</v>
      </c>
      <c r="AU897" s="213" t="s">
        <v>90</v>
      </c>
      <c r="AV897" s="14" t="s">
        <v>90</v>
      </c>
      <c r="AW897" s="14" t="s">
        <v>41</v>
      </c>
      <c r="AX897" s="14" t="s">
        <v>80</v>
      </c>
      <c r="AY897" s="213" t="s">
        <v>182</v>
      </c>
    </row>
    <row r="898" spans="2:51" s="13" customFormat="1" ht="11.25">
      <c r="B898" s="192"/>
      <c r="C898" s="193"/>
      <c r="D898" s="194" t="s">
        <v>193</v>
      </c>
      <c r="E898" s="195" t="s">
        <v>43</v>
      </c>
      <c r="F898" s="196" t="s">
        <v>640</v>
      </c>
      <c r="G898" s="193"/>
      <c r="H898" s="195" t="s">
        <v>43</v>
      </c>
      <c r="I898" s="197"/>
      <c r="J898" s="193"/>
      <c r="K898" s="193"/>
      <c r="L898" s="198"/>
      <c r="M898" s="199"/>
      <c r="N898" s="200"/>
      <c r="O898" s="200"/>
      <c r="P898" s="200"/>
      <c r="Q898" s="200"/>
      <c r="R898" s="200"/>
      <c r="S898" s="200"/>
      <c r="T898" s="201"/>
      <c r="AT898" s="202" t="s">
        <v>193</v>
      </c>
      <c r="AU898" s="202" t="s">
        <v>90</v>
      </c>
      <c r="AV898" s="13" t="s">
        <v>88</v>
      </c>
      <c r="AW898" s="13" t="s">
        <v>41</v>
      </c>
      <c r="AX898" s="13" t="s">
        <v>80</v>
      </c>
      <c r="AY898" s="202" t="s">
        <v>182</v>
      </c>
    </row>
    <row r="899" spans="2:51" s="14" customFormat="1" ht="11.25">
      <c r="B899" s="203"/>
      <c r="C899" s="204"/>
      <c r="D899" s="194" t="s">
        <v>193</v>
      </c>
      <c r="E899" s="205" t="s">
        <v>43</v>
      </c>
      <c r="F899" s="206" t="s">
        <v>88</v>
      </c>
      <c r="G899" s="204"/>
      <c r="H899" s="207">
        <v>1</v>
      </c>
      <c r="I899" s="208"/>
      <c r="J899" s="204"/>
      <c r="K899" s="204"/>
      <c r="L899" s="209"/>
      <c r="M899" s="210"/>
      <c r="N899" s="211"/>
      <c r="O899" s="211"/>
      <c r="P899" s="211"/>
      <c r="Q899" s="211"/>
      <c r="R899" s="211"/>
      <c r="S899" s="211"/>
      <c r="T899" s="212"/>
      <c r="AT899" s="213" t="s">
        <v>193</v>
      </c>
      <c r="AU899" s="213" t="s">
        <v>90</v>
      </c>
      <c r="AV899" s="14" t="s">
        <v>90</v>
      </c>
      <c r="AW899" s="14" t="s">
        <v>41</v>
      </c>
      <c r="AX899" s="14" t="s">
        <v>80</v>
      </c>
      <c r="AY899" s="213" t="s">
        <v>182</v>
      </c>
    </row>
    <row r="900" spans="2:51" s="13" customFormat="1" ht="11.25">
      <c r="B900" s="192"/>
      <c r="C900" s="193"/>
      <c r="D900" s="194" t="s">
        <v>193</v>
      </c>
      <c r="E900" s="195" t="s">
        <v>43</v>
      </c>
      <c r="F900" s="196" t="s">
        <v>1636</v>
      </c>
      <c r="G900" s="193"/>
      <c r="H900" s="195" t="s">
        <v>43</v>
      </c>
      <c r="I900" s="197"/>
      <c r="J900" s="193"/>
      <c r="K900" s="193"/>
      <c r="L900" s="198"/>
      <c r="M900" s="199"/>
      <c r="N900" s="200"/>
      <c r="O900" s="200"/>
      <c r="P900" s="200"/>
      <c r="Q900" s="200"/>
      <c r="R900" s="200"/>
      <c r="S900" s="200"/>
      <c r="T900" s="201"/>
      <c r="AT900" s="202" t="s">
        <v>193</v>
      </c>
      <c r="AU900" s="202" t="s">
        <v>90</v>
      </c>
      <c r="AV900" s="13" t="s">
        <v>88</v>
      </c>
      <c r="AW900" s="13" t="s">
        <v>41</v>
      </c>
      <c r="AX900" s="13" t="s">
        <v>80</v>
      </c>
      <c r="AY900" s="202" t="s">
        <v>182</v>
      </c>
    </row>
    <row r="901" spans="2:51" s="14" customFormat="1" ht="11.25">
      <c r="B901" s="203"/>
      <c r="C901" s="204"/>
      <c r="D901" s="194" t="s">
        <v>193</v>
      </c>
      <c r="E901" s="205" t="s">
        <v>43</v>
      </c>
      <c r="F901" s="206" t="s">
        <v>88</v>
      </c>
      <c r="G901" s="204"/>
      <c r="H901" s="207">
        <v>1</v>
      </c>
      <c r="I901" s="208"/>
      <c r="J901" s="204"/>
      <c r="K901" s="204"/>
      <c r="L901" s="209"/>
      <c r="M901" s="210"/>
      <c r="N901" s="211"/>
      <c r="O901" s="211"/>
      <c r="P901" s="211"/>
      <c r="Q901" s="211"/>
      <c r="R901" s="211"/>
      <c r="S901" s="211"/>
      <c r="T901" s="212"/>
      <c r="AT901" s="213" t="s">
        <v>193</v>
      </c>
      <c r="AU901" s="213" t="s">
        <v>90</v>
      </c>
      <c r="AV901" s="14" t="s">
        <v>90</v>
      </c>
      <c r="AW901" s="14" t="s">
        <v>41</v>
      </c>
      <c r="AX901" s="14" t="s">
        <v>80</v>
      </c>
      <c r="AY901" s="213" t="s">
        <v>182</v>
      </c>
    </row>
    <row r="902" spans="2:51" s="13" customFormat="1" ht="11.25">
      <c r="B902" s="192"/>
      <c r="C902" s="193"/>
      <c r="D902" s="194" t="s">
        <v>193</v>
      </c>
      <c r="E902" s="195" t="s">
        <v>43</v>
      </c>
      <c r="F902" s="196" t="s">
        <v>1637</v>
      </c>
      <c r="G902" s="193"/>
      <c r="H902" s="195" t="s">
        <v>43</v>
      </c>
      <c r="I902" s="197"/>
      <c r="J902" s="193"/>
      <c r="K902" s="193"/>
      <c r="L902" s="198"/>
      <c r="M902" s="199"/>
      <c r="N902" s="200"/>
      <c r="O902" s="200"/>
      <c r="P902" s="200"/>
      <c r="Q902" s="200"/>
      <c r="R902" s="200"/>
      <c r="S902" s="200"/>
      <c r="T902" s="201"/>
      <c r="AT902" s="202" t="s">
        <v>193</v>
      </c>
      <c r="AU902" s="202" t="s">
        <v>90</v>
      </c>
      <c r="AV902" s="13" t="s">
        <v>88</v>
      </c>
      <c r="AW902" s="13" t="s">
        <v>41</v>
      </c>
      <c r="AX902" s="13" t="s">
        <v>80</v>
      </c>
      <c r="AY902" s="202" t="s">
        <v>182</v>
      </c>
    </row>
    <row r="903" spans="2:51" s="14" customFormat="1" ht="11.25">
      <c r="B903" s="203"/>
      <c r="C903" s="204"/>
      <c r="D903" s="194" t="s">
        <v>193</v>
      </c>
      <c r="E903" s="205" t="s">
        <v>43</v>
      </c>
      <c r="F903" s="206" t="s">
        <v>88</v>
      </c>
      <c r="G903" s="204"/>
      <c r="H903" s="207">
        <v>1</v>
      </c>
      <c r="I903" s="208"/>
      <c r="J903" s="204"/>
      <c r="K903" s="204"/>
      <c r="L903" s="209"/>
      <c r="M903" s="210"/>
      <c r="N903" s="211"/>
      <c r="O903" s="211"/>
      <c r="P903" s="211"/>
      <c r="Q903" s="211"/>
      <c r="R903" s="211"/>
      <c r="S903" s="211"/>
      <c r="T903" s="212"/>
      <c r="AT903" s="213" t="s">
        <v>193</v>
      </c>
      <c r="AU903" s="213" t="s">
        <v>90</v>
      </c>
      <c r="AV903" s="14" t="s">
        <v>90</v>
      </c>
      <c r="AW903" s="14" t="s">
        <v>41</v>
      </c>
      <c r="AX903" s="14" t="s">
        <v>80</v>
      </c>
      <c r="AY903" s="213" t="s">
        <v>182</v>
      </c>
    </row>
    <row r="904" spans="2:51" s="13" customFormat="1" ht="11.25">
      <c r="B904" s="192"/>
      <c r="C904" s="193"/>
      <c r="D904" s="194" t="s">
        <v>193</v>
      </c>
      <c r="E904" s="195" t="s">
        <v>43</v>
      </c>
      <c r="F904" s="196" t="s">
        <v>1638</v>
      </c>
      <c r="G904" s="193"/>
      <c r="H904" s="195" t="s">
        <v>43</v>
      </c>
      <c r="I904" s="197"/>
      <c r="J904" s="193"/>
      <c r="K904" s="193"/>
      <c r="L904" s="198"/>
      <c r="M904" s="199"/>
      <c r="N904" s="200"/>
      <c r="O904" s="200"/>
      <c r="P904" s="200"/>
      <c r="Q904" s="200"/>
      <c r="R904" s="200"/>
      <c r="S904" s="200"/>
      <c r="T904" s="201"/>
      <c r="AT904" s="202" t="s">
        <v>193</v>
      </c>
      <c r="AU904" s="202" t="s">
        <v>90</v>
      </c>
      <c r="AV904" s="13" t="s">
        <v>88</v>
      </c>
      <c r="AW904" s="13" t="s">
        <v>41</v>
      </c>
      <c r="AX904" s="13" t="s">
        <v>80</v>
      </c>
      <c r="AY904" s="202" t="s">
        <v>182</v>
      </c>
    </row>
    <row r="905" spans="2:51" s="14" customFormat="1" ht="11.25">
      <c r="B905" s="203"/>
      <c r="C905" s="204"/>
      <c r="D905" s="194" t="s">
        <v>193</v>
      </c>
      <c r="E905" s="205" t="s">
        <v>43</v>
      </c>
      <c r="F905" s="206" t="s">
        <v>88</v>
      </c>
      <c r="G905" s="204"/>
      <c r="H905" s="207">
        <v>1</v>
      </c>
      <c r="I905" s="208"/>
      <c r="J905" s="204"/>
      <c r="K905" s="204"/>
      <c r="L905" s="209"/>
      <c r="M905" s="210"/>
      <c r="N905" s="211"/>
      <c r="O905" s="211"/>
      <c r="P905" s="211"/>
      <c r="Q905" s="211"/>
      <c r="R905" s="211"/>
      <c r="S905" s="211"/>
      <c r="T905" s="212"/>
      <c r="AT905" s="213" t="s">
        <v>193</v>
      </c>
      <c r="AU905" s="213" t="s">
        <v>90</v>
      </c>
      <c r="AV905" s="14" t="s">
        <v>90</v>
      </c>
      <c r="AW905" s="14" t="s">
        <v>41</v>
      </c>
      <c r="AX905" s="14" t="s">
        <v>80</v>
      </c>
      <c r="AY905" s="213" t="s">
        <v>182</v>
      </c>
    </row>
    <row r="906" spans="2:51" s="13" customFormat="1" ht="11.25">
      <c r="B906" s="192"/>
      <c r="C906" s="193"/>
      <c r="D906" s="194" t="s">
        <v>193</v>
      </c>
      <c r="E906" s="195" t="s">
        <v>43</v>
      </c>
      <c r="F906" s="196" t="s">
        <v>1639</v>
      </c>
      <c r="G906" s="193"/>
      <c r="H906" s="195" t="s">
        <v>43</v>
      </c>
      <c r="I906" s="197"/>
      <c r="J906" s="193"/>
      <c r="K906" s="193"/>
      <c r="L906" s="198"/>
      <c r="M906" s="199"/>
      <c r="N906" s="200"/>
      <c r="O906" s="200"/>
      <c r="P906" s="200"/>
      <c r="Q906" s="200"/>
      <c r="R906" s="200"/>
      <c r="S906" s="200"/>
      <c r="T906" s="201"/>
      <c r="AT906" s="202" t="s">
        <v>193</v>
      </c>
      <c r="AU906" s="202" t="s">
        <v>90</v>
      </c>
      <c r="AV906" s="13" t="s">
        <v>88</v>
      </c>
      <c r="AW906" s="13" t="s">
        <v>41</v>
      </c>
      <c r="AX906" s="13" t="s">
        <v>80</v>
      </c>
      <c r="AY906" s="202" t="s">
        <v>182</v>
      </c>
    </row>
    <row r="907" spans="2:51" s="14" customFormat="1" ht="11.25">
      <c r="B907" s="203"/>
      <c r="C907" s="204"/>
      <c r="D907" s="194" t="s">
        <v>193</v>
      </c>
      <c r="E907" s="205" t="s">
        <v>43</v>
      </c>
      <c r="F907" s="206" t="s">
        <v>88</v>
      </c>
      <c r="G907" s="204"/>
      <c r="H907" s="207">
        <v>1</v>
      </c>
      <c r="I907" s="208"/>
      <c r="J907" s="204"/>
      <c r="K907" s="204"/>
      <c r="L907" s="209"/>
      <c r="M907" s="210"/>
      <c r="N907" s="211"/>
      <c r="O907" s="211"/>
      <c r="P907" s="211"/>
      <c r="Q907" s="211"/>
      <c r="R907" s="211"/>
      <c r="S907" s="211"/>
      <c r="T907" s="212"/>
      <c r="AT907" s="213" t="s">
        <v>193</v>
      </c>
      <c r="AU907" s="213" t="s">
        <v>90</v>
      </c>
      <c r="AV907" s="14" t="s">
        <v>90</v>
      </c>
      <c r="AW907" s="14" t="s">
        <v>41</v>
      </c>
      <c r="AX907" s="14" t="s">
        <v>80</v>
      </c>
      <c r="AY907" s="213" t="s">
        <v>182</v>
      </c>
    </row>
    <row r="908" spans="2:51" s="13" customFormat="1" ht="11.25">
      <c r="B908" s="192"/>
      <c r="C908" s="193"/>
      <c r="D908" s="194" t="s">
        <v>193</v>
      </c>
      <c r="E908" s="195" t="s">
        <v>43</v>
      </c>
      <c r="F908" s="196" t="s">
        <v>1641</v>
      </c>
      <c r="G908" s="193"/>
      <c r="H908" s="195" t="s">
        <v>43</v>
      </c>
      <c r="I908" s="197"/>
      <c r="J908" s="193"/>
      <c r="K908" s="193"/>
      <c r="L908" s="198"/>
      <c r="M908" s="199"/>
      <c r="N908" s="200"/>
      <c r="O908" s="200"/>
      <c r="P908" s="200"/>
      <c r="Q908" s="200"/>
      <c r="R908" s="200"/>
      <c r="S908" s="200"/>
      <c r="T908" s="201"/>
      <c r="AT908" s="202" t="s">
        <v>193</v>
      </c>
      <c r="AU908" s="202" t="s">
        <v>90</v>
      </c>
      <c r="AV908" s="13" t="s">
        <v>88</v>
      </c>
      <c r="AW908" s="13" t="s">
        <v>41</v>
      </c>
      <c r="AX908" s="13" t="s">
        <v>80</v>
      </c>
      <c r="AY908" s="202" t="s">
        <v>182</v>
      </c>
    </row>
    <row r="909" spans="2:51" s="14" customFormat="1" ht="11.25">
      <c r="B909" s="203"/>
      <c r="C909" s="204"/>
      <c r="D909" s="194" t="s">
        <v>193</v>
      </c>
      <c r="E909" s="205" t="s">
        <v>43</v>
      </c>
      <c r="F909" s="206" t="s">
        <v>88</v>
      </c>
      <c r="G909" s="204"/>
      <c r="H909" s="207">
        <v>1</v>
      </c>
      <c r="I909" s="208"/>
      <c r="J909" s="204"/>
      <c r="K909" s="204"/>
      <c r="L909" s="209"/>
      <c r="M909" s="210"/>
      <c r="N909" s="211"/>
      <c r="O909" s="211"/>
      <c r="P909" s="211"/>
      <c r="Q909" s="211"/>
      <c r="R909" s="211"/>
      <c r="S909" s="211"/>
      <c r="T909" s="212"/>
      <c r="AT909" s="213" t="s">
        <v>193</v>
      </c>
      <c r="AU909" s="213" t="s">
        <v>90</v>
      </c>
      <c r="AV909" s="14" t="s">
        <v>90</v>
      </c>
      <c r="AW909" s="14" t="s">
        <v>41</v>
      </c>
      <c r="AX909" s="14" t="s">
        <v>80</v>
      </c>
      <c r="AY909" s="213" t="s">
        <v>182</v>
      </c>
    </row>
    <row r="910" spans="2:51" s="13" customFormat="1" ht="11.25">
      <c r="B910" s="192"/>
      <c r="C910" s="193"/>
      <c r="D910" s="194" t="s">
        <v>193</v>
      </c>
      <c r="E910" s="195" t="s">
        <v>43</v>
      </c>
      <c r="F910" s="196" t="s">
        <v>1643</v>
      </c>
      <c r="G910" s="193"/>
      <c r="H910" s="195" t="s">
        <v>43</v>
      </c>
      <c r="I910" s="197"/>
      <c r="J910" s="193"/>
      <c r="K910" s="193"/>
      <c r="L910" s="198"/>
      <c r="M910" s="199"/>
      <c r="N910" s="200"/>
      <c r="O910" s="200"/>
      <c r="P910" s="200"/>
      <c r="Q910" s="200"/>
      <c r="R910" s="200"/>
      <c r="S910" s="200"/>
      <c r="T910" s="201"/>
      <c r="AT910" s="202" t="s">
        <v>193</v>
      </c>
      <c r="AU910" s="202" t="s">
        <v>90</v>
      </c>
      <c r="AV910" s="13" t="s">
        <v>88</v>
      </c>
      <c r="AW910" s="13" t="s">
        <v>41</v>
      </c>
      <c r="AX910" s="13" t="s">
        <v>80</v>
      </c>
      <c r="AY910" s="202" t="s">
        <v>182</v>
      </c>
    </row>
    <row r="911" spans="2:51" s="14" customFormat="1" ht="11.25">
      <c r="B911" s="203"/>
      <c r="C911" s="204"/>
      <c r="D911" s="194" t="s">
        <v>193</v>
      </c>
      <c r="E911" s="205" t="s">
        <v>43</v>
      </c>
      <c r="F911" s="206" t="s">
        <v>88</v>
      </c>
      <c r="G911" s="204"/>
      <c r="H911" s="207">
        <v>1</v>
      </c>
      <c r="I911" s="208"/>
      <c r="J911" s="204"/>
      <c r="K911" s="204"/>
      <c r="L911" s="209"/>
      <c r="M911" s="210"/>
      <c r="N911" s="211"/>
      <c r="O911" s="211"/>
      <c r="P911" s="211"/>
      <c r="Q911" s="211"/>
      <c r="R911" s="211"/>
      <c r="S911" s="211"/>
      <c r="T911" s="212"/>
      <c r="AT911" s="213" t="s">
        <v>193</v>
      </c>
      <c r="AU911" s="213" t="s">
        <v>90</v>
      </c>
      <c r="AV911" s="14" t="s">
        <v>90</v>
      </c>
      <c r="AW911" s="14" t="s">
        <v>41</v>
      </c>
      <c r="AX911" s="14" t="s">
        <v>80</v>
      </c>
      <c r="AY911" s="213" t="s">
        <v>182</v>
      </c>
    </row>
    <row r="912" spans="2:51" s="13" customFormat="1" ht="11.25">
      <c r="B912" s="192"/>
      <c r="C912" s="193"/>
      <c r="D912" s="194" t="s">
        <v>193</v>
      </c>
      <c r="E912" s="195" t="s">
        <v>43</v>
      </c>
      <c r="F912" s="196" t="s">
        <v>1644</v>
      </c>
      <c r="G912" s="193"/>
      <c r="H912" s="195" t="s">
        <v>43</v>
      </c>
      <c r="I912" s="197"/>
      <c r="J912" s="193"/>
      <c r="K912" s="193"/>
      <c r="L912" s="198"/>
      <c r="M912" s="199"/>
      <c r="N912" s="200"/>
      <c r="O912" s="200"/>
      <c r="P912" s="200"/>
      <c r="Q912" s="200"/>
      <c r="R912" s="200"/>
      <c r="S912" s="200"/>
      <c r="T912" s="201"/>
      <c r="AT912" s="202" t="s">
        <v>193</v>
      </c>
      <c r="AU912" s="202" t="s">
        <v>90</v>
      </c>
      <c r="AV912" s="13" t="s">
        <v>88</v>
      </c>
      <c r="AW912" s="13" t="s">
        <v>41</v>
      </c>
      <c r="AX912" s="13" t="s">
        <v>80</v>
      </c>
      <c r="AY912" s="202" t="s">
        <v>182</v>
      </c>
    </row>
    <row r="913" spans="1:65" s="14" customFormat="1" ht="11.25">
      <c r="B913" s="203"/>
      <c r="C913" s="204"/>
      <c r="D913" s="194" t="s">
        <v>193</v>
      </c>
      <c r="E913" s="205" t="s">
        <v>43</v>
      </c>
      <c r="F913" s="206" t="s">
        <v>88</v>
      </c>
      <c r="G913" s="204"/>
      <c r="H913" s="207">
        <v>1</v>
      </c>
      <c r="I913" s="208"/>
      <c r="J913" s="204"/>
      <c r="K913" s="204"/>
      <c r="L913" s="209"/>
      <c r="M913" s="210"/>
      <c r="N913" s="211"/>
      <c r="O913" s="211"/>
      <c r="P913" s="211"/>
      <c r="Q913" s="211"/>
      <c r="R913" s="211"/>
      <c r="S913" s="211"/>
      <c r="T913" s="212"/>
      <c r="AT913" s="213" t="s">
        <v>193</v>
      </c>
      <c r="AU913" s="213" t="s">
        <v>90</v>
      </c>
      <c r="AV913" s="14" t="s">
        <v>90</v>
      </c>
      <c r="AW913" s="14" t="s">
        <v>41</v>
      </c>
      <c r="AX913" s="14" t="s">
        <v>80</v>
      </c>
      <c r="AY913" s="213" t="s">
        <v>182</v>
      </c>
    </row>
    <row r="914" spans="1:65" s="15" customFormat="1" ht="11.25">
      <c r="B914" s="227"/>
      <c r="C914" s="228"/>
      <c r="D914" s="194" t="s">
        <v>193</v>
      </c>
      <c r="E914" s="229" t="s">
        <v>43</v>
      </c>
      <c r="F914" s="230" t="s">
        <v>436</v>
      </c>
      <c r="G914" s="228"/>
      <c r="H914" s="231">
        <v>9</v>
      </c>
      <c r="I914" s="232"/>
      <c r="J914" s="228"/>
      <c r="K914" s="228"/>
      <c r="L914" s="233"/>
      <c r="M914" s="234"/>
      <c r="N914" s="235"/>
      <c r="O914" s="235"/>
      <c r="P914" s="235"/>
      <c r="Q914" s="235"/>
      <c r="R914" s="235"/>
      <c r="S914" s="235"/>
      <c r="T914" s="236"/>
      <c r="AT914" s="237" t="s">
        <v>193</v>
      </c>
      <c r="AU914" s="237" t="s">
        <v>90</v>
      </c>
      <c r="AV914" s="15" t="s">
        <v>205</v>
      </c>
      <c r="AW914" s="15" t="s">
        <v>41</v>
      </c>
      <c r="AX914" s="15" t="s">
        <v>88</v>
      </c>
      <c r="AY914" s="237" t="s">
        <v>182</v>
      </c>
    </row>
    <row r="915" spans="1:65" s="2" customFormat="1" ht="14.45" customHeight="1">
      <c r="A915" s="35"/>
      <c r="B915" s="36"/>
      <c r="C915" s="214" t="s">
        <v>952</v>
      </c>
      <c r="D915" s="214" t="s">
        <v>179</v>
      </c>
      <c r="E915" s="215" t="s">
        <v>852</v>
      </c>
      <c r="F915" s="216" t="s">
        <v>853</v>
      </c>
      <c r="G915" s="217" t="s">
        <v>190</v>
      </c>
      <c r="H915" s="218">
        <v>9</v>
      </c>
      <c r="I915" s="219"/>
      <c r="J915" s="220">
        <f>ROUND(I915*H915,2)</f>
        <v>0</v>
      </c>
      <c r="K915" s="216" t="s">
        <v>198</v>
      </c>
      <c r="L915" s="221"/>
      <c r="M915" s="222" t="s">
        <v>43</v>
      </c>
      <c r="N915" s="223" t="s">
        <v>51</v>
      </c>
      <c r="O915" s="65"/>
      <c r="P915" s="188">
        <f>O915*H915</f>
        <v>0</v>
      </c>
      <c r="Q915" s="188">
        <v>0</v>
      </c>
      <c r="R915" s="188">
        <f>Q915*H915</f>
        <v>0</v>
      </c>
      <c r="S915" s="188">
        <v>0</v>
      </c>
      <c r="T915" s="189">
        <f>S915*H915</f>
        <v>0</v>
      </c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R915" s="190" t="s">
        <v>90</v>
      </c>
      <c r="AT915" s="190" t="s">
        <v>179</v>
      </c>
      <c r="AU915" s="190" t="s">
        <v>90</v>
      </c>
      <c r="AY915" s="17" t="s">
        <v>182</v>
      </c>
      <c r="BE915" s="191">
        <f>IF(N915="základní",J915,0)</f>
        <v>0</v>
      </c>
      <c r="BF915" s="191">
        <f>IF(N915="snížená",J915,0)</f>
        <v>0</v>
      </c>
      <c r="BG915" s="191">
        <f>IF(N915="zákl. přenesená",J915,0)</f>
        <v>0</v>
      </c>
      <c r="BH915" s="191">
        <f>IF(N915="sníž. přenesená",J915,0)</f>
        <v>0</v>
      </c>
      <c r="BI915" s="191">
        <f>IF(N915="nulová",J915,0)</f>
        <v>0</v>
      </c>
      <c r="BJ915" s="17" t="s">
        <v>88</v>
      </c>
      <c r="BK915" s="191">
        <f>ROUND(I915*H915,2)</f>
        <v>0</v>
      </c>
      <c r="BL915" s="17" t="s">
        <v>88</v>
      </c>
      <c r="BM915" s="190" t="s">
        <v>854</v>
      </c>
    </row>
    <row r="916" spans="1:65" s="13" customFormat="1" ht="11.25">
      <c r="B916" s="192"/>
      <c r="C916" s="193"/>
      <c r="D916" s="194" t="s">
        <v>193</v>
      </c>
      <c r="E916" s="195" t="s">
        <v>43</v>
      </c>
      <c r="F916" s="196" t="s">
        <v>431</v>
      </c>
      <c r="G916" s="193"/>
      <c r="H916" s="195" t="s">
        <v>43</v>
      </c>
      <c r="I916" s="197"/>
      <c r="J916" s="193"/>
      <c r="K916" s="193"/>
      <c r="L916" s="198"/>
      <c r="M916" s="199"/>
      <c r="N916" s="200"/>
      <c r="O916" s="200"/>
      <c r="P916" s="200"/>
      <c r="Q916" s="200"/>
      <c r="R916" s="200"/>
      <c r="S916" s="200"/>
      <c r="T916" s="201"/>
      <c r="AT916" s="202" t="s">
        <v>193</v>
      </c>
      <c r="AU916" s="202" t="s">
        <v>90</v>
      </c>
      <c r="AV916" s="13" t="s">
        <v>88</v>
      </c>
      <c r="AW916" s="13" t="s">
        <v>41</v>
      </c>
      <c r="AX916" s="13" t="s">
        <v>80</v>
      </c>
      <c r="AY916" s="202" t="s">
        <v>182</v>
      </c>
    </row>
    <row r="917" spans="1:65" s="13" customFormat="1" ht="11.25">
      <c r="B917" s="192"/>
      <c r="C917" s="193"/>
      <c r="D917" s="194" t="s">
        <v>193</v>
      </c>
      <c r="E917" s="195" t="s">
        <v>43</v>
      </c>
      <c r="F917" s="196" t="s">
        <v>638</v>
      </c>
      <c r="G917" s="193"/>
      <c r="H917" s="195" t="s">
        <v>43</v>
      </c>
      <c r="I917" s="197"/>
      <c r="J917" s="193"/>
      <c r="K917" s="193"/>
      <c r="L917" s="198"/>
      <c r="M917" s="199"/>
      <c r="N917" s="200"/>
      <c r="O917" s="200"/>
      <c r="P917" s="200"/>
      <c r="Q917" s="200"/>
      <c r="R917" s="200"/>
      <c r="S917" s="200"/>
      <c r="T917" s="201"/>
      <c r="AT917" s="202" t="s">
        <v>193</v>
      </c>
      <c r="AU917" s="202" t="s">
        <v>90</v>
      </c>
      <c r="AV917" s="13" t="s">
        <v>88</v>
      </c>
      <c r="AW917" s="13" t="s">
        <v>41</v>
      </c>
      <c r="AX917" s="13" t="s">
        <v>80</v>
      </c>
      <c r="AY917" s="202" t="s">
        <v>182</v>
      </c>
    </row>
    <row r="918" spans="1:65" s="14" customFormat="1" ht="11.25">
      <c r="B918" s="203"/>
      <c r="C918" s="204"/>
      <c r="D918" s="194" t="s">
        <v>193</v>
      </c>
      <c r="E918" s="205" t="s">
        <v>43</v>
      </c>
      <c r="F918" s="206" t="s">
        <v>88</v>
      </c>
      <c r="G918" s="204"/>
      <c r="H918" s="207">
        <v>1</v>
      </c>
      <c r="I918" s="208"/>
      <c r="J918" s="204"/>
      <c r="K918" s="204"/>
      <c r="L918" s="209"/>
      <c r="M918" s="210"/>
      <c r="N918" s="211"/>
      <c r="O918" s="211"/>
      <c r="P918" s="211"/>
      <c r="Q918" s="211"/>
      <c r="R918" s="211"/>
      <c r="S918" s="211"/>
      <c r="T918" s="212"/>
      <c r="AT918" s="213" t="s">
        <v>193</v>
      </c>
      <c r="AU918" s="213" t="s">
        <v>90</v>
      </c>
      <c r="AV918" s="14" t="s">
        <v>90</v>
      </c>
      <c r="AW918" s="14" t="s">
        <v>41</v>
      </c>
      <c r="AX918" s="14" t="s">
        <v>80</v>
      </c>
      <c r="AY918" s="213" t="s">
        <v>182</v>
      </c>
    </row>
    <row r="919" spans="1:65" s="13" customFormat="1" ht="11.25">
      <c r="B919" s="192"/>
      <c r="C919" s="193"/>
      <c r="D919" s="194" t="s">
        <v>193</v>
      </c>
      <c r="E919" s="195" t="s">
        <v>43</v>
      </c>
      <c r="F919" s="196" t="s">
        <v>640</v>
      </c>
      <c r="G919" s="193"/>
      <c r="H919" s="195" t="s">
        <v>43</v>
      </c>
      <c r="I919" s="197"/>
      <c r="J919" s="193"/>
      <c r="K919" s="193"/>
      <c r="L919" s="198"/>
      <c r="M919" s="199"/>
      <c r="N919" s="200"/>
      <c r="O919" s="200"/>
      <c r="P919" s="200"/>
      <c r="Q919" s="200"/>
      <c r="R919" s="200"/>
      <c r="S919" s="200"/>
      <c r="T919" s="201"/>
      <c r="AT919" s="202" t="s">
        <v>193</v>
      </c>
      <c r="AU919" s="202" t="s">
        <v>90</v>
      </c>
      <c r="AV919" s="13" t="s">
        <v>88</v>
      </c>
      <c r="AW919" s="13" t="s">
        <v>41</v>
      </c>
      <c r="AX919" s="13" t="s">
        <v>80</v>
      </c>
      <c r="AY919" s="202" t="s">
        <v>182</v>
      </c>
    </row>
    <row r="920" spans="1:65" s="14" customFormat="1" ht="11.25">
      <c r="B920" s="203"/>
      <c r="C920" s="204"/>
      <c r="D920" s="194" t="s">
        <v>193</v>
      </c>
      <c r="E920" s="205" t="s">
        <v>43</v>
      </c>
      <c r="F920" s="206" t="s">
        <v>88</v>
      </c>
      <c r="G920" s="204"/>
      <c r="H920" s="207">
        <v>1</v>
      </c>
      <c r="I920" s="208"/>
      <c r="J920" s="204"/>
      <c r="K920" s="204"/>
      <c r="L920" s="209"/>
      <c r="M920" s="210"/>
      <c r="N920" s="211"/>
      <c r="O920" s="211"/>
      <c r="P920" s="211"/>
      <c r="Q920" s="211"/>
      <c r="R920" s="211"/>
      <c r="S920" s="211"/>
      <c r="T920" s="212"/>
      <c r="AT920" s="213" t="s">
        <v>193</v>
      </c>
      <c r="AU920" s="213" t="s">
        <v>90</v>
      </c>
      <c r="AV920" s="14" t="s">
        <v>90</v>
      </c>
      <c r="AW920" s="14" t="s">
        <v>41</v>
      </c>
      <c r="AX920" s="14" t="s">
        <v>80</v>
      </c>
      <c r="AY920" s="213" t="s">
        <v>182</v>
      </c>
    </row>
    <row r="921" spans="1:65" s="13" customFormat="1" ht="11.25">
      <c r="B921" s="192"/>
      <c r="C921" s="193"/>
      <c r="D921" s="194" t="s">
        <v>193</v>
      </c>
      <c r="E921" s="195" t="s">
        <v>43</v>
      </c>
      <c r="F921" s="196" t="s">
        <v>1636</v>
      </c>
      <c r="G921" s="193"/>
      <c r="H921" s="195" t="s">
        <v>43</v>
      </c>
      <c r="I921" s="197"/>
      <c r="J921" s="193"/>
      <c r="K921" s="193"/>
      <c r="L921" s="198"/>
      <c r="M921" s="199"/>
      <c r="N921" s="200"/>
      <c r="O921" s="200"/>
      <c r="P921" s="200"/>
      <c r="Q921" s="200"/>
      <c r="R921" s="200"/>
      <c r="S921" s="200"/>
      <c r="T921" s="201"/>
      <c r="AT921" s="202" t="s">
        <v>193</v>
      </c>
      <c r="AU921" s="202" t="s">
        <v>90</v>
      </c>
      <c r="AV921" s="13" t="s">
        <v>88</v>
      </c>
      <c r="AW921" s="13" t="s">
        <v>41</v>
      </c>
      <c r="AX921" s="13" t="s">
        <v>80</v>
      </c>
      <c r="AY921" s="202" t="s">
        <v>182</v>
      </c>
    </row>
    <row r="922" spans="1:65" s="14" customFormat="1" ht="11.25">
      <c r="B922" s="203"/>
      <c r="C922" s="204"/>
      <c r="D922" s="194" t="s">
        <v>193</v>
      </c>
      <c r="E922" s="205" t="s">
        <v>43</v>
      </c>
      <c r="F922" s="206" t="s">
        <v>88</v>
      </c>
      <c r="G922" s="204"/>
      <c r="H922" s="207">
        <v>1</v>
      </c>
      <c r="I922" s="208"/>
      <c r="J922" s="204"/>
      <c r="K922" s="204"/>
      <c r="L922" s="209"/>
      <c r="M922" s="210"/>
      <c r="N922" s="211"/>
      <c r="O922" s="211"/>
      <c r="P922" s="211"/>
      <c r="Q922" s="211"/>
      <c r="R922" s="211"/>
      <c r="S922" s="211"/>
      <c r="T922" s="212"/>
      <c r="AT922" s="213" t="s">
        <v>193</v>
      </c>
      <c r="AU922" s="213" t="s">
        <v>90</v>
      </c>
      <c r="AV922" s="14" t="s">
        <v>90</v>
      </c>
      <c r="AW922" s="14" t="s">
        <v>41</v>
      </c>
      <c r="AX922" s="14" t="s">
        <v>80</v>
      </c>
      <c r="AY922" s="213" t="s">
        <v>182</v>
      </c>
    </row>
    <row r="923" spans="1:65" s="13" customFormat="1" ht="11.25">
      <c r="B923" s="192"/>
      <c r="C923" s="193"/>
      <c r="D923" s="194" t="s">
        <v>193</v>
      </c>
      <c r="E923" s="195" t="s">
        <v>43</v>
      </c>
      <c r="F923" s="196" t="s">
        <v>1637</v>
      </c>
      <c r="G923" s="193"/>
      <c r="H923" s="195" t="s">
        <v>43</v>
      </c>
      <c r="I923" s="197"/>
      <c r="J923" s="193"/>
      <c r="K923" s="193"/>
      <c r="L923" s="198"/>
      <c r="M923" s="199"/>
      <c r="N923" s="200"/>
      <c r="O923" s="200"/>
      <c r="P923" s="200"/>
      <c r="Q923" s="200"/>
      <c r="R923" s="200"/>
      <c r="S923" s="200"/>
      <c r="T923" s="201"/>
      <c r="AT923" s="202" t="s">
        <v>193</v>
      </c>
      <c r="AU923" s="202" t="s">
        <v>90</v>
      </c>
      <c r="AV923" s="13" t="s">
        <v>88</v>
      </c>
      <c r="AW923" s="13" t="s">
        <v>41</v>
      </c>
      <c r="AX923" s="13" t="s">
        <v>80</v>
      </c>
      <c r="AY923" s="202" t="s">
        <v>182</v>
      </c>
    </row>
    <row r="924" spans="1:65" s="14" customFormat="1" ht="11.25">
      <c r="B924" s="203"/>
      <c r="C924" s="204"/>
      <c r="D924" s="194" t="s">
        <v>193</v>
      </c>
      <c r="E924" s="205" t="s">
        <v>43</v>
      </c>
      <c r="F924" s="206" t="s">
        <v>88</v>
      </c>
      <c r="G924" s="204"/>
      <c r="H924" s="207">
        <v>1</v>
      </c>
      <c r="I924" s="208"/>
      <c r="J924" s="204"/>
      <c r="K924" s="204"/>
      <c r="L924" s="209"/>
      <c r="M924" s="210"/>
      <c r="N924" s="211"/>
      <c r="O924" s="211"/>
      <c r="P924" s="211"/>
      <c r="Q924" s="211"/>
      <c r="R924" s="211"/>
      <c r="S924" s="211"/>
      <c r="T924" s="212"/>
      <c r="AT924" s="213" t="s">
        <v>193</v>
      </c>
      <c r="AU924" s="213" t="s">
        <v>90</v>
      </c>
      <c r="AV924" s="14" t="s">
        <v>90</v>
      </c>
      <c r="AW924" s="14" t="s">
        <v>41</v>
      </c>
      <c r="AX924" s="14" t="s">
        <v>80</v>
      </c>
      <c r="AY924" s="213" t="s">
        <v>182</v>
      </c>
    </row>
    <row r="925" spans="1:65" s="13" customFormat="1" ht="11.25">
      <c r="B925" s="192"/>
      <c r="C925" s="193"/>
      <c r="D925" s="194" t="s">
        <v>193</v>
      </c>
      <c r="E925" s="195" t="s">
        <v>43</v>
      </c>
      <c r="F925" s="196" t="s">
        <v>1638</v>
      </c>
      <c r="G925" s="193"/>
      <c r="H925" s="195" t="s">
        <v>43</v>
      </c>
      <c r="I925" s="197"/>
      <c r="J925" s="193"/>
      <c r="K925" s="193"/>
      <c r="L925" s="198"/>
      <c r="M925" s="199"/>
      <c r="N925" s="200"/>
      <c r="O925" s="200"/>
      <c r="P925" s="200"/>
      <c r="Q925" s="200"/>
      <c r="R925" s="200"/>
      <c r="S925" s="200"/>
      <c r="T925" s="201"/>
      <c r="AT925" s="202" t="s">
        <v>193</v>
      </c>
      <c r="AU925" s="202" t="s">
        <v>90</v>
      </c>
      <c r="AV925" s="13" t="s">
        <v>88</v>
      </c>
      <c r="AW925" s="13" t="s">
        <v>41</v>
      </c>
      <c r="AX925" s="13" t="s">
        <v>80</v>
      </c>
      <c r="AY925" s="202" t="s">
        <v>182</v>
      </c>
    </row>
    <row r="926" spans="1:65" s="14" customFormat="1" ht="11.25">
      <c r="B926" s="203"/>
      <c r="C926" s="204"/>
      <c r="D926" s="194" t="s">
        <v>193</v>
      </c>
      <c r="E926" s="205" t="s">
        <v>43</v>
      </c>
      <c r="F926" s="206" t="s">
        <v>88</v>
      </c>
      <c r="G926" s="204"/>
      <c r="H926" s="207">
        <v>1</v>
      </c>
      <c r="I926" s="208"/>
      <c r="J926" s="204"/>
      <c r="K926" s="204"/>
      <c r="L926" s="209"/>
      <c r="M926" s="210"/>
      <c r="N926" s="211"/>
      <c r="O926" s="211"/>
      <c r="P926" s="211"/>
      <c r="Q926" s="211"/>
      <c r="R926" s="211"/>
      <c r="S926" s="211"/>
      <c r="T926" s="212"/>
      <c r="AT926" s="213" t="s">
        <v>193</v>
      </c>
      <c r="AU926" s="213" t="s">
        <v>90</v>
      </c>
      <c r="AV926" s="14" t="s">
        <v>90</v>
      </c>
      <c r="AW926" s="14" t="s">
        <v>41</v>
      </c>
      <c r="AX926" s="14" t="s">
        <v>80</v>
      </c>
      <c r="AY926" s="213" t="s">
        <v>182</v>
      </c>
    </row>
    <row r="927" spans="1:65" s="13" customFormat="1" ht="11.25">
      <c r="B927" s="192"/>
      <c r="C927" s="193"/>
      <c r="D927" s="194" t="s">
        <v>193</v>
      </c>
      <c r="E927" s="195" t="s">
        <v>43</v>
      </c>
      <c r="F927" s="196" t="s">
        <v>1639</v>
      </c>
      <c r="G927" s="193"/>
      <c r="H927" s="195" t="s">
        <v>43</v>
      </c>
      <c r="I927" s="197"/>
      <c r="J927" s="193"/>
      <c r="K927" s="193"/>
      <c r="L927" s="198"/>
      <c r="M927" s="199"/>
      <c r="N927" s="200"/>
      <c r="O927" s="200"/>
      <c r="P927" s="200"/>
      <c r="Q927" s="200"/>
      <c r="R927" s="200"/>
      <c r="S927" s="200"/>
      <c r="T927" s="201"/>
      <c r="AT927" s="202" t="s">
        <v>193</v>
      </c>
      <c r="AU927" s="202" t="s">
        <v>90</v>
      </c>
      <c r="AV927" s="13" t="s">
        <v>88</v>
      </c>
      <c r="AW927" s="13" t="s">
        <v>41</v>
      </c>
      <c r="AX927" s="13" t="s">
        <v>80</v>
      </c>
      <c r="AY927" s="202" t="s">
        <v>182</v>
      </c>
    </row>
    <row r="928" spans="1:65" s="14" customFormat="1" ht="11.25">
      <c r="B928" s="203"/>
      <c r="C928" s="204"/>
      <c r="D928" s="194" t="s">
        <v>193</v>
      </c>
      <c r="E928" s="205" t="s">
        <v>43</v>
      </c>
      <c r="F928" s="206" t="s">
        <v>88</v>
      </c>
      <c r="G928" s="204"/>
      <c r="H928" s="207">
        <v>1</v>
      </c>
      <c r="I928" s="208"/>
      <c r="J928" s="204"/>
      <c r="K928" s="204"/>
      <c r="L928" s="209"/>
      <c r="M928" s="210"/>
      <c r="N928" s="211"/>
      <c r="O928" s="211"/>
      <c r="P928" s="211"/>
      <c r="Q928" s="211"/>
      <c r="R928" s="211"/>
      <c r="S928" s="211"/>
      <c r="T928" s="212"/>
      <c r="AT928" s="213" t="s">
        <v>193</v>
      </c>
      <c r="AU928" s="213" t="s">
        <v>90</v>
      </c>
      <c r="AV928" s="14" t="s">
        <v>90</v>
      </c>
      <c r="AW928" s="14" t="s">
        <v>41</v>
      </c>
      <c r="AX928" s="14" t="s">
        <v>80</v>
      </c>
      <c r="AY928" s="213" t="s">
        <v>182</v>
      </c>
    </row>
    <row r="929" spans="1:65" s="13" customFormat="1" ht="11.25">
      <c r="B929" s="192"/>
      <c r="C929" s="193"/>
      <c r="D929" s="194" t="s">
        <v>193</v>
      </c>
      <c r="E929" s="195" t="s">
        <v>43</v>
      </c>
      <c r="F929" s="196" t="s">
        <v>1641</v>
      </c>
      <c r="G929" s="193"/>
      <c r="H929" s="195" t="s">
        <v>43</v>
      </c>
      <c r="I929" s="197"/>
      <c r="J929" s="193"/>
      <c r="K929" s="193"/>
      <c r="L929" s="198"/>
      <c r="M929" s="199"/>
      <c r="N929" s="200"/>
      <c r="O929" s="200"/>
      <c r="P929" s="200"/>
      <c r="Q929" s="200"/>
      <c r="R929" s="200"/>
      <c r="S929" s="200"/>
      <c r="T929" s="201"/>
      <c r="AT929" s="202" t="s">
        <v>193</v>
      </c>
      <c r="AU929" s="202" t="s">
        <v>90</v>
      </c>
      <c r="AV929" s="13" t="s">
        <v>88</v>
      </c>
      <c r="AW929" s="13" t="s">
        <v>41</v>
      </c>
      <c r="AX929" s="13" t="s">
        <v>80</v>
      </c>
      <c r="AY929" s="202" t="s">
        <v>182</v>
      </c>
    </row>
    <row r="930" spans="1:65" s="14" customFormat="1" ht="11.25">
      <c r="B930" s="203"/>
      <c r="C930" s="204"/>
      <c r="D930" s="194" t="s">
        <v>193</v>
      </c>
      <c r="E930" s="205" t="s">
        <v>43</v>
      </c>
      <c r="F930" s="206" t="s">
        <v>88</v>
      </c>
      <c r="G930" s="204"/>
      <c r="H930" s="207">
        <v>1</v>
      </c>
      <c r="I930" s="208"/>
      <c r="J930" s="204"/>
      <c r="K930" s="204"/>
      <c r="L930" s="209"/>
      <c r="M930" s="210"/>
      <c r="N930" s="211"/>
      <c r="O930" s="211"/>
      <c r="P930" s="211"/>
      <c r="Q930" s="211"/>
      <c r="R930" s="211"/>
      <c r="S930" s="211"/>
      <c r="T930" s="212"/>
      <c r="AT930" s="213" t="s">
        <v>193</v>
      </c>
      <c r="AU930" s="213" t="s">
        <v>90</v>
      </c>
      <c r="AV930" s="14" t="s">
        <v>90</v>
      </c>
      <c r="AW930" s="14" t="s">
        <v>41</v>
      </c>
      <c r="AX930" s="14" t="s">
        <v>80</v>
      </c>
      <c r="AY930" s="213" t="s">
        <v>182</v>
      </c>
    </row>
    <row r="931" spans="1:65" s="13" customFormat="1" ht="11.25">
      <c r="B931" s="192"/>
      <c r="C931" s="193"/>
      <c r="D931" s="194" t="s">
        <v>193</v>
      </c>
      <c r="E931" s="195" t="s">
        <v>43</v>
      </c>
      <c r="F931" s="196" t="s">
        <v>1643</v>
      </c>
      <c r="G931" s="193"/>
      <c r="H931" s="195" t="s">
        <v>43</v>
      </c>
      <c r="I931" s="197"/>
      <c r="J931" s="193"/>
      <c r="K931" s="193"/>
      <c r="L931" s="198"/>
      <c r="M931" s="199"/>
      <c r="N931" s="200"/>
      <c r="O931" s="200"/>
      <c r="P931" s="200"/>
      <c r="Q931" s="200"/>
      <c r="R931" s="200"/>
      <c r="S931" s="200"/>
      <c r="T931" s="201"/>
      <c r="AT931" s="202" t="s">
        <v>193</v>
      </c>
      <c r="AU931" s="202" t="s">
        <v>90</v>
      </c>
      <c r="AV931" s="13" t="s">
        <v>88</v>
      </c>
      <c r="AW931" s="13" t="s">
        <v>41</v>
      </c>
      <c r="AX931" s="13" t="s">
        <v>80</v>
      </c>
      <c r="AY931" s="202" t="s">
        <v>182</v>
      </c>
    </row>
    <row r="932" spans="1:65" s="14" customFormat="1" ht="11.25">
      <c r="B932" s="203"/>
      <c r="C932" s="204"/>
      <c r="D932" s="194" t="s">
        <v>193</v>
      </c>
      <c r="E932" s="205" t="s">
        <v>43</v>
      </c>
      <c r="F932" s="206" t="s">
        <v>88</v>
      </c>
      <c r="G932" s="204"/>
      <c r="H932" s="207">
        <v>1</v>
      </c>
      <c r="I932" s="208"/>
      <c r="J932" s="204"/>
      <c r="K932" s="204"/>
      <c r="L932" s="209"/>
      <c r="M932" s="210"/>
      <c r="N932" s="211"/>
      <c r="O932" s="211"/>
      <c r="P932" s="211"/>
      <c r="Q932" s="211"/>
      <c r="R932" s="211"/>
      <c r="S932" s="211"/>
      <c r="T932" s="212"/>
      <c r="AT932" s="213" t="s">
        <v>193</v>
      </c>
      <c r="AU932" s="213" t="s">
        <v>90</v>
      </c>
      <c r="AV932" s="14" t="s">
        <v>90</v>
      </c>
      <c r="AW932" s="14" t="s">
        <v>41</v>
      </c>
      <c r="AX932" s="14" t="s">
        <v>80</v>
      </c>
      <c r="AY932" s="213" t="s">
        <v>182</v>
      </c>
    </row>
    <row r="933" spans="1:65" s="13" customFormat="1" ht="11.25">
      <c r="B933" s="192"/>
      <c r="C933" s="193"/>
      <c r="D933" s="194" t="s">
        <v>193</v>
      </c>
      <c r="E933" s="195" t="s">
        <v>43</v>
      </c>
      <c r="F933" s="196" t="s">
        <v>1644</v>
      </c>
      <c r="G933" s="193"/>
      <c r="H933" s="195" t="s">
        <v>43</v>
      </c>
      <c r="I933" s="197"/>
      <c r="J933" s="193"/>
      <c r="K933" s="193"/>
      <c r="L933" s="198"/>
      <c r="M933" s="199"/>
      <c r="N933" s="200"/>
      <c r="O933" s="200"/>
      <c r="P933" s="200"/>
      <c r="Q933" s="200"/>
      <c r="R933" s="200"/>
      <c r="S933" s="200"/>
      <c r="T933" s="201"/>
      <c r="AT933" s="202" t="s">
        <v>193</v>
      </c>
      <c r="AU933" s="202" t="s">
        <v>90</v>
      </c>
      <c r="AV933" s="13" t="s">
        <v>88</v>
      </c>
      <c r="AW933" s="13" t="s">
        <v>41</v>
      </c>
      <c r="AX933" s="13" t="s">
        <v>80</v>
      </c>
      <c r="AY933" s="202" t="s">
        <v>182</v>
      </c>
    </row>
    <row r="934" spans="1:65" s="14" customFormat="1" ht="11.25">
      <c r="B934" s="203"/>
      <c r="C934" s="204"/>
      <c r="D934" s="194" t="s">
        <v>193</v>
      </c>
      <c r="E934" s="205" t="s">
        <v>43</v>
      </c>
      <c r="F934" s="206" t="s">
        <v>88</v>
      </c>
      <c r="G934" s="204"/>
      <c r="H934" s="207">
        <v>1</v>
      </c>
      <c r="I934" s="208"/>
      <c r="J934" s="204"/>
      <c r="K934" s="204"/>
      <c r="L934" s="209"/>
      <c r="M934" s="210"/>
      <c r="N934" s="211"/>
      <c r="O934" s="211"/>
      <c r="P934" s="211"/>
      <c r="Q934" s="211"/>
      <c r="R934" s="211"/>
      <c r="S934" s="211"/>
      <c r="T934" s="212"/>
      <c r="AT934" s="213" t="s">
        <v>193</v>
      </c>
      <c r="AU934" s="213" t="s">
        <v>90</v>
      </c>
      <c r="AV934" s="14" t="s">
        <v>90</v>
      </c>
      <c r="AW934" s="14" t="s">
        <v>41</v>
      </c>
      <c r="AX934" s="14" t="s">
        <v>80</v>
      </c>
      <c r="AY934" s="213" t="s">
        <v>182</v>
      </c>
    </row>
    <row r="935" spans="1:65" s="15" customFormat="1" ht="11.25">
      <c r="B935" s="227"/>
      <c r="C935" s="228"/>
      <c r="D935" s="194" t="s">
        <v>193</v>
      </c>
      <c r="E935" s="229" t="s">
        <v>43</v>
      </c>
      <c r="F935" s="230" t="s">
        <v>436</v>
      </c>
      <c r="G935" s="228"/>
      <c r="H935" s="231">
        <v>9</v>
      </c>
      <c r="I935" s="232"/>
      <c r="J935" s="228"/>
      <c r="K935" s="228"/>
      <c r="L935" s="233"/>
      <c r="M935" s="234"/>
      <c r="N935" s="235"/>
      <c r="O935" s="235"/>
      <c r="P935" s="235"/>
      <c r="Q935" s="235"/>
      <c r="R935" s="235"/>
      <c r="S935" s="235"/>
      <c r="T935" s="236"/>
      <c r="AT935" s="237" t="s">
        <v>193</v>
      </c>
      <c r="AU935" s="237" t="s">
        <v>90</v>
      </c>
      <c r="AV935" s="15" t="s">
        <v>205</v>
      </c>
      <c r="AW935" s="15" t="s">
        <v>41</v>
      </c>
      <c r="AX935" s="15" t="s">
        <v>88</v>
      </c>
      <c r="AY935" s="237" t="s">
        <v>182</v>
      </c>
    </row>
    <row r="936" spans="1:65" s="2" customFormat="1" ht="76.349999999999994" customHeight="1">
      <c r="A936" s="35"/>
      <c r="B936" s="36"/>
      <c r="C936" s="179" t="s">
        <v>956</v>
      </c>
      <c r="D936" s="179" t="s">
        <v>187</v>
      </c>
      <c r="E936" s="180" t="s">
        <v>1857</v>
      </c>
      <c r="F936" s="181" t="s">
        <v>1858</v>
      </c>
      <c r="G936" s="182" t="s">
        <v>190</v>
      </c>
      <c r="H936" s="183">
        <v>2</v>
      </c>
      <c r="I936" s="184"/>
      <c r="J936" s="185">
        <f>ROUND(I936*H936,2)</f>
        <v>0</v>
      </c>
      <c r="K936" s="181" t="s">
        <v>191</v>
      </c>
      <c r="L936" s="40"/>
      <c r="M936" s="186" t="s">
        <v>43</v>
      </c>
      <c r="N936" s="187" t="s">
        <v>51</v>
      </c>
      <c r="O936" s="65"/>
      <c r="P936" s="188">
        <f>O936*H936</f>
        <v>0</v>
      </c>
      <c r="Q936" s="188">
        <v>0</v>
      </c>
      <c r="R936" s="188">
        <f>Q936*H936</f>
        <v>0</v>
      </c>
      <c r="S936" s="188">
        <v>0</v>
      </c>
      <c r="T936" s="189">
        <f>S936*H936</f>
        <v>0</v>
      </c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R936" s="190" t="s">
        <v>88</v>
      </c>
      <c r="AT936" s="190" t="s">
        <v>187</v>
      </c>
      <c r="AU936" s="190" t="s">
        <v>90</v>
      </c>
      <c r="AY936" s="17" t="s">
        <v>182</v>
      </c>
      <c r="BE936" s="191">
        <f>IF(N936="základní",J936,0)</f>
        <v>0</v>
      </c>
      <c r="BF936" s="191">
        <f>IF(N936="snížená",J936,0)</f>
        <v>0</v>
      </c>
      <c r="BG936" s="191">
        <f>IF(N936="zákl. přenesená",J936,0)</f>
        <v>0</v>
      </c>
      <c r="BH936" s="191">
        <f>IF(N936="sníž. přenesená",J936,0)</f>
        <v>0</v>
      </c>
      <c r="BI936" s="191">
        <f>IF(N936="nulová",J936,0)</f>
        <v>0</v>
      </c>
      <c r="BJ936" s="17" t="s">
        <v>88</v>
      </c>
      <c r="BK936" s="191">
        <f>ROUND(I936*H936,2)</f>
        <v>0</v>
      </c>
      <c r="BL936" s="17" t="s">
        <v>88</v>
      </c>
      <c r="BM936" s="190" t="s">
        <v>1859</v>
      </c>
    </row>
    <row r="937" spans="1:65" s="13" customFormat="1" ht="11.25">
      <c r="B937" s="192"/>
      <c r="C937" s="193"/>
      <c r="D937" s="194" t="s">
        <v>193</v>
      </c>
      <c r="E937" s="195" t="s">
        <v>43</v>
      </c>
      <c r="F937" s="196" t="s">
        <v>532</v>
      </c>
      <c r="G937" s="193"/>
      <c r="H937" s="195" t="s">
        <v>43</v>
      </c>
      <c r="I937" s="197"/>
      <c r="J937" s="193"/>
      <c r="K937" s="193"/>
      <c r="L937" s="198"/>
      <c r="M937" s="199"/>
      <c r="N937" s="200"/>
      <c r="O937" s="200"/>
      <c r="P937" s="200"/>
      <c r="Q937" s="200"/>
      <c r="R937" s="200"/>
      <c r="S937" s="200"/>
      <c r="T937" s="201"/>
      <c r="AT937" s="202" t="s">
        <v>193</v>
      </c>
      <c r="AU937" s="202" t="s">
        <v>90</v>
      </c>
      <c r="AV937" s="13" t="s">
        <v>88</v>
      </c>
      <c r="AW937" s="13" t="s">
        <v>41</v>
      </c>
      <c r="AX937" s="13" t="s">
        <v>80</v>
      </c>
      <c r="AY937" s="202" t="s">
        <v>182</v>
      </c>
    </row>
    <row r="938" spans="1:65" s="13" customFormat="1" ht="11.25">
      <c r="B938" s="192"/>
      <c r="C938" s="193"/>
      <c r="D938" s="194" t="s">
        <v>193</v>
      </c>
      <c r="E938" s="195" t="s">
        <v>43</v>
      </c>
      <c r="F938" s="196" t="s">
        <v>362</v>
      </c>
      <c r="G938" s="193"/>
      <c r="H938" s="195" t="s">
        <v>43</v>
      </c>
      <c r="I938" s="197"/>
      <c r="J938" s="193"/>
      <c r="K938" s="193"/>
      <c r="L938" s="198"/>
      <c r="M938" s="199"/>
      <c r="N938" s="200"/>
      <c r="O938" s="200"/>
      <c r="P938" s="200"/>
      <c r="Q938" s="200"/>
      <c r="R938" s="200"/>
      <c r="S938" s="200"/>
      <c r="T938" s="201"/>
      <c r="AT938" s="202" t="s">
        <v>193</v>
      </c>
      <c r="AU938" s="202" t="s">
        <v>90</v>
      </c>
      <c r="AV938" s="13" t="s">
        <v>88</v>
      </c>
      <c r="AW938" s="13" t="s">
        <v>41</v>
      </c>
      <c r="AX938" s="13" t="s">
        <v>80</v>
      </c>
      <c r="AY938" s="202" t="s">
        <v>182</v>
      </c>
    </row>
    <row r="939" spans="1:65" s="14" customFormat="1" ht="11.25">
      <c r="B939" s="203"/>
      <c r="C939" s="204"/>
      <c r="D939" s="194" t="s">
        <v>193</v>
      </c>
      <c r="E939" s="205" t="s">
        <v>43</v>
      </c>
      <c r="F939" s="206" t="s">
        <v>90</v>
      </c>
      <c r="G939" s="204"/>
      <c r="H939" s="207">
        <v>2</v>
      </c>
      <c r="I939" s="208"/>
      <c r="J939" s="204"/>
      <c r="K939" s="204"/>
      <c r="L939" s="209"/>
      <c r="M939" s="210"/>
      <c r="N939" s="211"/>
      <c r="O939" s="211"/>
      <c r="P939" s="211"/>
      <c r="Q939" s="211"/>
      <c r="R939" s="211"/>
      <c r="S939" s="211"/>
      <c r="T939" s="212"/>
      <c r="AT939" s="213" t="s">
        <v>193</v>
      </c>
      <c r="AU939" s="213" t="s">
        <v>90</v>
      </c>
      <c r="AV939" s="14" t="s">
        <v>90</v>
      </c>
      <c r="AW939" s="14" t="s">
        <v>41</v>
      </c>
      <c r="AX939" s="14" t="s">
        <v>88</v>
      </c>
      <c r="AY939" s="213" t="s">
        <v>182</v>
      </c>
    </row>
    <row r="940" spans="1:65" s="2" customFormat="1" ht="76.349999999999994" customHeight="1">
      <c r="A940" s="35"/>
      <c r="B940" s="36"/>
      <c r="C940" s="179" t="s">
        <v>960</v>
      </c>
      <c r="D940" s="179" t="s">
        <v>187</v>
      </c>
      <c r="E940" s="180" t="s">
        <v>2597</v>
      </c>
      <c r="F940" s="181" t="s">
        <v>2598</v>
      </c>
      <c r="G940" s="182" t="s">
        <v>190</v>
      </c>
      <c r="H940" s="183">
        <v>1</v>
      </c>
      <c r="I940" s="184"/>
      <c r="J940" s="185">
        <f>ROUND(I940*H940,2)</f>
        <v>0</v>
      </c>
      <c r="K940" s="181" t="s">
        <v>191</v>
      </c>
      <c r="L940" s="40"/>
      <c r="M940" s="186" t="s">
        <v>43</v>
      </c>
      <c r="N940" s="187" t="s">
        <v>51</v>
      </c>
      <c r="O940" s="65"/>
      <c r="P940" s="188">
        <f>O940*H940</f>
        <v>0</v>
      </c>
      <c r="Q940" s="188">
        <v>0</v>
      </c>
      <c r="R940" s="188">
        <f>Q940*H940</f>
        <v>0</v>
      </c>
      <c r="S940" s="188">
        <v>0</v>
      </c>
      <c r="T940" s="189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90" t="s">
        <v>88</v>
      </c>
      <c r="AT940" s="190" t="s">
        <v>187</v>
      </c>
      <c r="AU940" s="190" t="s">
        <v>90</v>
      </c>
      <c r="AY940" s="17" t="s">
        <v>182</v>
      </c>
      <c r="BE940" s="191">
        <f>IF(N940="základní",J940,0)</f>
        <v>0</v>
      </c>
      <c r="BF940" s="191">
        <f>IF(N940="snížená",J940,0)</f>
        <v>0</v>
      </c>
      <c r="BG940" s="191">
        <f>IF(N940="zákl. přenesená",J940,0)</f>
        <v>0</v>
      </c>
      <c r="BH940" s="191">
        <f>IF(N940="sníž. přenesená",J940,0)</f>
        <v>0</v>
      </c>
      <c r="BI940" s="191">
        <f>IF(N940="nulová",J940,0)</f>
        <v>0</v>
      </c>
      <c r="BJ940" s="17" t="s">
        <v>88</v>
      </c>
      <c r="BK940" s="191">
        <f>ROUND(I940*H940,2)</f>
        <v>0</v>
      </c>
      <c r="BL940" s="17" t="s">
        <v>88</v>
      </c>
      <c r="BM940" s="190" t="s">
        <v>2966</v>
      </c>
    </row>
    <row r="941" spans="1:65" s="13" customFormat="1" ht="11.25">
      <c r="B941" s="192"/>
      <c r="C941" s="193"/>
      <c r="D941" s="194" t="s">
        <v>193</v>
      </c>
      <c r="E941" s="195" t="s">
        <v>43</v>
      </c>
      <c r="F941" s="196" t="s">
        <v>532</v>
      </c>
      <c r="G941" s="193"/>
      <c r="H941" s="195" t="s">
        <v>43</v>
      </c>
      <c r="I941" s="197"/>
      <c r="J941" s="193"/>
      <c r="K941" s="193"/>
      <c r="L941" s="198"/>
      <c r="M941" s="199"/>
      <c r="N941" s="200"/>
      <c r="O941" s="200"/>
      <c r="P941" s="200"/>
      <c r="Q941" s="200"/>
      <c r="R941" s="200"/>
      <c r="S941" s="200"/>
      <c r="T941" s="201"/>
      <c r="AT941" s="202" t="s">
        <v>193</v>
      </c>
      <c r="AU941" s="202" t="s">
        <v>90</v>
      </c>
      <c r="AV941" s="13" t="s">
        <v>88</v>
      </c>
      <c r="AW941" s="13" t="s">
        <v>41</v>
      </c>
      <c r="AX941" s="13" t="s">
        <v>80</v>
      </c>
      <c r="AY941" s="202" t="s">
        <v>182</v>
      </c>
    </row>
    <row r="942" spans="1:65" s="13" customFormat="1" ht="11.25">
      <c r="B942" s="192"/>
      <c r="C942" s="193"/>
      <c r="D942" s="194" t="s">
        <v>193</v>
      </c>
      <c r="E942" s="195" t="s">
        <v>43</v>
      </c>
      <c r="F942" s="196" t="s">
        <v>362</v>
      </c>
      <c r="G942" s="193"/>
      <c r="H942" s="195" t="s">
        <v>43</v>
      </c>
      <c r="I942" s="197"/>
      <c r="J942" s="193"/>
      <c r="K942" s="193"/>
      <c r="L942" s="198"/>
      <c r="M942" s="199"/>
      <c r="N942" s="200"/>
      <c r="O942" s="200"/>
      <c r="P942" s="200"/>
      <c r="Q942" s="200"/>
      <c r="R942" s="200"/>
      <c r="S942" s="200"/>
      <c r="T942" s="201"/>
      <c r="AT942" s="202" t="s">
        <v>193</v>
      </c>
      <c r="AU942" s="202" t="s">
        <v>90</v>
      </c>
      <c r="AV942" s="13" t="s">
        <v>88</v>
      </c>
      <c r="AW942" s="13" t="s">
        <v>41</v>
      </c>
      <c r="AX942" s="13" t="s">
        <v>80</v>
      </c>
      <c r="AY942" s="202" t="s">
        <v>182</v>
      </c>
    </row>
    <row r="943" spans="1:65" s="14" customFormat="1" ht="11.25">
      <c r="B943" s="203"/>
      <c r="C943" s="204"/>
      <c r="D943" s="194" t="s">
        <v>193</v>
      </c>
      <c r="E943" s="205" t="s">
        <v>43</v>
      </c>
      <c r="F943" s="206" t="s">
        <v>88</v>
      </c>
      <c r="G943" s="204"/>
      <c r="H943" s="207">
        <v>1</v>
      </c>
      <c r="I943" s="208"/>
      <c r="J943" s="204"/>
      <c r="K943" s="204"/>
      <c r="L943" s="209"/>
      <c r="M943" s="210"/>
      <c r="N943" s="211"/>
      <c r="O943" s="211"/>
      <c r="P943" s="211"/>
      <c r="Q943" s="211"/>
      <c r="R943" s="211"/>
      <c r="S943" s="211"/>
      <c r="T943" s="212"/>
      <c r="AT943" s="213" t="s">
        <v>193</v>
      </c>
      <c r="AU943" s="213" t="s">
        <v>90</v>
      </c>
      <c r="AV943" s="14" t="s">
        <v>90</v>
      </c>
      <c r="AW943" s="14" t="s">
        <v>41</v>
      </c>
      <c r="AX943" s="14" t="s">
        <v>88</v>
      </c>
      <c r="AY943" s="213" t="s">
        <v>182</v>
      </c>
    </row>
    <row r="944" spans="1:65" s="2" customFormat="1" ht="76.349999999999994" customHeight="1">
      <c r="A944" s="35"/>
      <c r="B944" s="36"/>
      <c r="C944" s="179" t="s">
        <v>964</v>
      </c>
      <c r="D944" s="179" t="s">
        <v>187</v>
      </c>
      <c r="E944" s="180" t="s">
        <v>1860</v>
      </c>
      <c r="F944" s="181" t="s">
        <v>1861</v>
      </c>
      <c r="G944" s="182" t="s">
        <v>190</v>
      </c>
      <c r="H944" s="183">
        <v>6</v>
      </c>
      <c r="I944" s="184"/>
      <c r="J944" s="185">
        <f>ROUND(I944*H944,2)</f>
        <v>0</v>
      </c>
      <c r="K944" s="181" t="s">
        <v>191</v>
      </c>
      <c r="L944" s="40"/>
      <c r="M944" s="186" t="s">
        <v>43</v>
      </c>
      <c r="N944" s="187" t="s">
        <v>51</v>
      </c>
      <c r="O944" s="65"/>
      <c r="P944" s="188">
        <f>O944*H944</f>
        <v>0</v>
      </c>
      <c r="Q944" s="188">
        <v>0</v>
      </c>
      <c r="R944" s="188">
        <f>Q944*H944</f>
        <v>0</v>
      </c>
      <c r="S944" s="188">
        <v>0</v>
      </c>
      <c r="T944" s="189">
        <f>S944*H944</f>
        <v>0</v>
      </c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R944" s="190" t="s">
        <v>88</v>
      </c>
      <c r="AT944" s="190" t="s">
        <v>187</v>
      </c>
      <c r="AU944" s="190" t="s">
        <v>90</v>
      </c>
      <c r="AY944" s="17" t="s">
        <v>182</v>
      </c>
      <c r="BE944" s="191">
        <f>IF(N944="základní",J944,0)</f>
        <v>0</v>
      </c>
      <c r="BF944" s="191">
        <f>IF(N944="snížená",J944,0)</f>
        <v>0</v>
      </c>
      <c r="BG944" s="191">
        <f>IF(N944="zákl. přenesená",J944,0)</f>
        <v>0</v>
      </c>
      <c r="BH944" s="191">
        <f>IF(N944="sníž. přenesená",J944,0)</f>
        <v>0</v>
      </c>
      <c r="BI944" s="191">
        <f>IF(N944="nulová",J944,0)</f>
        <v>0</v>
      </c>
      <c r="BJ944" s="17" t="s">
        <v>88</v>
      </c>
      <c r="BK944" s="191">
        <f>ROUND(I944*H944,2)</f>
        <v>0</v>
      </c>
      <c r="BL944" s="17" t="s">
        <v>88</v>
      </c>
      <c r="BM944" s="190" t="s">
        <v>1862</v>
      </c>
    </row>
    <row r="945" spans="1:65" s="13" customFormat="1" ht="11.25">
      <c r="B945" s="192"/>
      <c r="C945" s="193"/>
      <c r="D945" s="194" t="s">
        <v>193</v>
      </c>
      <c r="E945" s="195" t="s">
        <v>43</v>
      </c>
      <c r="F945" s="196" t="s">
        <v>431</v>
      </c>
      <c r="G945" s="193"/>
      <c r="H945" s="195" t="s">
        <v>43</v>
      </c>
      <c r="I945" s="197"/>
      <c r="J945" s="193"/>
      <c r="K945" s="193"/>
      <c r="L945" s="198"/>
      <c r="M945" s="199"/>
      <c r="N945" s="200"/>
      <c r="O945" s="200"/>
      <c r="P945" s="200"/>
      <c r="Q945" s="200"/>
      <c r="R945" s="200"/>
      <c r="S945" s="200"/>
      <c r="T945" s="201"/>
      <c r="AT945" s="202" t="s">
        <v>193</v>
      </c>
      <c r="AU945" s="202" t="s">
        <v>90</v>
      </c>
      <c r="AV945" s="13" t="s">
        <v>88</v>
      </c>
      <c r="AW945" s="13" t="s">
        <v>41</v>
      </c>
      <c r="AX945" s="13" t="s">
        <v>80</v>
      </c>
      <c r="AY945" s="202" t="s">
        <v>182</v>
      </c>
    </row>
    <row r="946" spans="1:65" s="13" customFormat="1" ht="11.25">
      <c r="B946" s="192"/>
      <c r="C946" s="193"/>
      <c r="D946" s="194" t="s">
        <v>193</v>
      </c>
      <c r="E946" s="195" t="s">
        <v>43</v>
      </c>
      <c r="F946" s="196" t="s">
        <v>640</v>
      </c>
      <c r="G946" s="193"/>
      <c r="H946" s="195" t="s">
        <v>43</v>
      </c>
      <c r="I946" s="197"/>
      <c r="J946" s="193"/>
      <c r="K946" s="193"/>
      <c r="L946" s="198"/>
      <c r="M946" s="199"/>
      <c r="N946" s="200"/>
      <c r="O946" s="200"/>
      <c r="P946" s="200"/>
      <c r="Q946" s="200"/>
      <c r="R946" s="200"/>
      <c r="S946" s="200"/>
      <c r="T946" s="201"/>
      <c r="AT946" s="202" t="s">
        <v>193</v>
      </c>
      <c r="AU946" s="202" t="s">
        <v>90</v>
      </c>
      <c r="AV946" s="13" t="s">
        <v>88</v>
      </c>
      <c r="AW946" s="13" t="s">
        <v>41</v>
      </c>
      <c r="AX946" s="13" t="s">
        <v>80</v>
      </c>
      <c r="AY946" s="202" t="s">
        <v>182</v>
      </c>
    </row>
    <row r="947" spans="1:65" s="14" customFormat="1" ht="11.25">
      <c r="B947" s="203"/>
      <c r="C947" s="204"/>
      <c r="D947" s="194" t="s">
        <v>193</v>
      </c>
      <c r="E947" s="205" t="s">
        <v>43</v>
      </c>
      <c r="F947" s="206" t="s">
        <v>88</v>
      </c>
      <c r="G947" s="204"/>
      <c r="H947" s="207">
        <v>1</v>
      </c>
      <c r="I947" s="208"/>
      <c r="J947" s="204"/>
      <c r="K947" s="204"/>
      <c r="L947" s="209"/>
      <c r="M947" s="210"/>
      <c r="N947" s="211"/>
      <c r="O947" s="211"/>
      <c r="P947" s="211"/>
      <c r="Q947" s="211"/>
      <c r="R947" s="211"/>
      <c r="S947" s="211"/>
      <c r="T947" s="212"/>
      <c r="AT947" s="213" t="s">
        <v>193</v>
      </c>
      <c r="AU947" s="213" t="s">
        <v>90</v>
      </c>
      <c r="AV947" s="14" t="s">
        <v>90</v>
      </c>
      <c r="AW947" s="14" t="s">
        <v>41</v>
      </c>
      <c r="AX947" s="14" t="s">
        <v>80</v>
      </c>
      <c r="AY947" s="213" t="s">
        <v>182</v>
      </c>
    </row>
    <row r="948" spans="1:65" s="13" customFormat="1" ht="11.25">
      <c r="B948" s="192"/>
      <c r="C948" s="193"/>
      <c r="D948" s="194" t="s">
        <v>193</v>
      </c>
      <c r="E948" s="195" t="s">
        <v>43</v>
      </c>
      <c r="F948" s="196" t="s">
        <v>1636</v>
      </c>
      <c r="G948" s="193"/>
      <c r="H948" s="195" t="s">
        <v>43</v>
      </c>
      <c r="I948" s="197"/>
      <c r="J948" s="193"/>
      <c r="K948" s="193"/>
      <c r="L948" s="198"/>
      <c r="M948" s="199"/>
      <c r="N948" s="200"/>
      <c r="O948" s="200"/>
      <c r="P948" s="200"/>
      <c r="Q948" s="200"/>
      <c r="R948" s="200"/>
      <c r="S948" s="200"/>
      <c r="T948" s="201"/>
      <c r="AT948" s="202" t="s">
        <v>193</v>
      </c>
      <c r="AU948" s="202" t="s">
        <v>90</v>
      </c>
      <c r="AV948" s="13" t="s">
        <v>88</v>
      </c>
      <c r="AW948" s="13" t="s">
        <v>41</v>
      </c>
      <c r="AX948" s="13" t="s">
        <v>80</v>
      </c>
      <c r="AY948" s="202" t="s">
        <v>182</v>
      </c>
    </row>
    <row r="949" spans="1:65" s="14" customFormat="1" ht="11.25">
      <c r="B949" s="203"/>
      <c r="C949" s="204"/>
      <c r="D949" s="194" t="s">
        <v>193</v>
      </c>
      <c r="E949" s="205" t="s">
        <v>43</v>
      </c>
      <c r="F949" s="206" t="s">
        <v>88</v>
      </c>
      <c r="G949" s="204"/>
      <c r="H949" s="207">
        <v>1</v>
      </c>
      <c r="I949" s="208"/>
      <c r="J949" s="204"/>
      <c r="K949" s="204"/>
      <c r="L949" s="209"/>
      <c r="M949" s="210"/>
      <c r="N949" s="211"/>
      <c r="O949" s="211"/>
      <c r="P949" s="211"/>
      <c r="Q949" s="211"/>
      <c r="R949" s="211"/>
      <c r="S949" s="211"/>
      <c r="T949" s="212"/>
      <c r="AT949" s="213" t="s">
        <v>193</v>
      </c>
      <c r="AU949" s="213" t="s">
        <v>90</v>
      </c>
      <c r="AV949" s="14" t="s">
        <v>90</v>
      </c>
      <c r="AW949" s="14" t="s">
        <v>41</v>
      </c>
      <c r="AX949" s="14" t="s">
        <v>80</v>
      </c>
      <c r="AY949" s="213" t="s">
        <v>182</v>
      </c>
    </row>
    <row r="950" spans="1:65" s="13" customFormat="1" ht="11.25">
      <c r="B950" s="192"/>
      <c r="C950" s="193"/>
      <c r="D950" s="194" t="s">
        <v>193</v>
      </c>
      <c r="E950" s="195" t="s">
        <v>43</v>
      </c>
      <c r="F950" s="196" t="s">
        <v>1637</v>
      </c>
      <c r="G950" s="193"/>
      <c r="H950" s="195" t="s">
        <v>43</v>
      </c>
      <c r="I950" s="197"/>
      <c r="J950" s="193"/>
      <c r="K950" s="193"/>
      <c r="L950" s="198"/>
      <c r="M950" s="199"/>
      <c r="N950" s="200"/>
      <c r="O950" s="200"/>
      <c r="P950" s="200"/>
      <c r="Q950" s="200"/>
      <c r="R950" s="200"/>
      <c r="S950" s="200"/>
      <c r="T950" s="201"/>
      <c r="AT950" s="202" t="s">
        <v>193</v>
      </c>
      <c r="AU950" s="202" t="s">
        <v>90</v>
      </c>
      <c r="AV950" s="13" t="s">
        <v>88</v>
      </c>
      <c r="AW950" s="13" t="s">
        <v>41</v>
      </c>
      <c r="AX950" s="13" t="s">
        <v>80</v>
      </c>
      <c r="AY950" s="202" t="s">
        <v>182</v>
      </c>
    </row>
    <row r="951" spans="1:65" s="14" customFormat="1" ht="11.25">
      <c r="B951" s="203"/>
      <c r="C951" s="204"/>
      <c r="D951" s="194" t="s">
        <v>193</v>
      </c>
      <c r="E951" s="205" t="s">
        <v>43</v>
      </c>
      <c r="F951" s="206" t="s">
        <v>88</v>
      </c>
      <c r="G951" s="204"/>
      <c r="H951" s="207">
        <v>1</v>
      </c>
      <c r="I951" s="208"/>
      <c r="J951" s="204"/>
      <c r="K951" s="204"/>
      <c r="L951" s="209"/>
      <c r="M951" s="210"/>
      <c r="N951" s="211"/>
      <c r="O951" s="211"/>
      <c r="P951" s="211"/>
      <c r="Q951" s="211"/>
      <c r="R951" s="211"/>
      <c r="S951" s="211"/>
      <c r="T951" s="212"/>
      <c r="AT951" s="213" t="s">
        <v>193</v>
      </c>
      <c r="AU951" s="213" t="s">
        <v>90</v>
      </c>
      <c r="AV951" s="14" t="s">
        <v>90</v>
      </c>
      <c r="AW951" s="14" t="s">
        <v>41</v>
      </c>
      <c r="AX951" s="14" t="s">
        <v>80</v>
      </c>
      <c r="AY951" s="213" t="s">
        <v>182</v>
      </c>
    </row>
    <row r="952" spans="1:65" s="13" customFormat="1" ht="11.25">
      <c r="B952" s="192"/>
      <c r="C952" s="193"/>
      <c r="D952" s="194" t="s">
        <v>193</v>
      </c>
      <c r="E952" s="195" t="s">
        <v>43</v>
      </c>
      <c r="F952" s="196" t="s">
        <v>1638</v>
      </c>
      <c r="G952" s="193"/>
      <c r="H952" s="195" t="s">
        <v>43</v>
      </c>
      <c r="I952" s="197"/>
      <c r="J952" s="193"/>
      <c r="K952" s="193"/>
      <c r="L952" s="198"/>
      <c r="M952" s="199"/>
      <c r="N952" s="200"/>
      <c r="O952" s="200"/>
      <c r="P952" s="200"/>
      <c r="Q952" s="200"/>
      <c r="R952" s="200"/>
      <c r="S952" s="200"/>
      <c r="T952" s="201"/>
      <c r="AT952" s="202" t="s">
        <v>193</v>
      </c>
      <c r="AU952" s="202" t="s">
        <v>90</v>
      </c>
      <c r="AV952" s="13" t="s">
        <v>88</v>
      </c>
      <c r="AW952" s="13" t="s">
        <v>41</v>
      </c>
      <c r="AX952" s="13" t="s">
        <v>80</v>
      </c>
      <c r="AY952" s="202" t="s">
        <v>182</v>
      </c>
    </row>
    <row r="953" spans="1:65" s="14" customFormat="1" ht="11.25">
      <c r="B953" s="203"/>
      <c r="C953" s="204"/>
      <c r="D953" s="194" t="s">
        <v>193</v>
      </c>
      <c r="E953" s="205" t="s">
        <v>43</v>
      </c>
      <c r="F953" s="206" t="s">
        <v>88</v>
      </c>
      <c r="G953" s="204"/>
      <c r="H953" s="207">
        <v>1</v>
      </c>
      <c r="I953" s="208"/>
      <c r="J953" s="204"/>
      <c r="K953" s="204"/>
      <c r="L953" s="209"/>
      <c r="M953" s="210"/>
      <c r="N953" s="211"/>
      <c r="O953" s="211"/>
      <c r="P953" s="211"/>
      <c r="Q953" s="211"/>
      <c r="R953" s="211"/>
      <c r="S953" s="211"/>
      <c r="T953" s="212"/>
      <c r="AT953" s="213" t="s">
        <v>193</v>
      </c>
      <c r="AU953" s="213" t="s">
        <v>90</v>
      </c>
      <c r="AV953" s="14" t="s">
        <v>90</v>
      </c>
      <c r="AW953" s="14" t="s">
        <v>41</v>
      </c>
      <c r="AX953" s="14" t="s">
        <v>80</v>
      </c>
      <c r="AY953" s="213" t="s">
        <v>182</v>
      </c>
    </row>
    <row r="954" spans="1:65" s="13" customFormat="1" ht="11.25">
      <c r="B954" s="192"/>
      <c r="C954" s="193"/>
      <c r="D954" s="194" t="s">
        <v>193</v>
      </c>
      <c r="E954" s="195" t="s">
        <v>43</v>
      </c>
      <c r="F954" s="196" t="s">
        <v>1641</v>
      </c>
      <c r="G954" s="193"/>
      <c r="H954" s="195" t="s">
        <v>43</v>
      </c>
      <c r="I954" s="197"/>
      <c r="J954" s="193"/>
      <c r="K954" s="193"/>
      <c r="L954" s="198"/>
      <c r="M954" s="199"/>
      <c r="N954" s="200"/>
      <c r="O954" s="200"/>
      <c r="P954" s="200"/>
      <c r="Q954" s="200"/>
      <c r="R954" s="200"/>
      <c r="S954" s="200"/>
      <c r="T954" s="201"/>
      <c r="AT954" s="202" t="s">
        <v>193</v>
      </c>
      <c r="AU954" s="202" t="s">
        <v>90</v>
      </c>
      <c r="AV954" s="13" t="s">
        <v>88</v>
      </c>
      <c r="AW954" s="13" t="s">
        <v>41</v>
      </c>
      <c r="AX954" s="13" t="s">
        <v>80</v>
      </c>
      <c r="AY954" s="202" t="s">
        <v>182</v>
      </c>
    </row>
    <row r="955" spans="1:65" s="14" customFormat="1" ht="11.25">
      <c r="B955" s="203"/>
      <c r="C955" s="204"/>
      <c r="D955" s="194" t="s">
        <v>193</v>
      </c>
      <c r="E955" s="205" t="s">
        <v>43</v>
      </c>
      <c r="F955" s="206" t="s">
        <v>88</v>
      </c>
      <c r="G955" s="204"/>
      <c r="H955" s="207">
        <v>1</v>
      </c>
      <c r="I955" s="208"/>
      <c r="J955" s="204"/>
      <c r="K955" s="204"/>
      <c r="L955" s="209"/>
      <c r="M955" s="210"/>
      <c r="N955" s="211"/>
      <c r="O955" s="211"/>
      <c r="P955" s="211"/>
      <c r="Q955" s="211"/>
      <c r="R955" s="211"/>
      <c r="S955" s="211"/>
      <c r="T955" s="212"/>
      <c r="AT955" s="213" t="s">
        <v>193</v>
      </c>
      <c r="AU955" s="213" t="s">
        <v>90</v>
      </c>
      <c r="AV955" s="14" t="s">
        <v>90</v>
      </c>
      <c r="AW955" s="14" t="s">
        <v>41</v>
      </c>
      <c r="AX955" s="14" t="s">
        <v>80</v>
      </c>
      <c r="AY955" s="213" t="s">
        <v>182</v>
      </c>
    </row>
    <row r="956" spans="1:65" s="13" customFormat="1" ht="11.25">
      <c r="B956" s="192"/>
      <c r="C956" s="193"/>
      <c r="D956" s="194" t="s">
        <v>193</v>
      </c>
      <c r="E956" s="195" t="s">
        <v>43</v>
      </c>
      <c r="F956" s="196" t="s">
        <v>1644</v>
      </c>
      <c r="G956" s="193"/>
      <c r="H956" s="195" t="s">
        <v>43</v>
      </c>
      <c r="I956" s="197"/>
      <c r="J956" s="193"/>
      <c r="K956" s="193"/>
      <c r="L956" s="198"/>
      <c r="M956" s="199"/>
      <c r="N956" s="200"/>
      <c r="O956" s="200"/>
      <c r="P956" s="200"/>
      <c r="Q956" s="200"/>
      <c r="R956" s="200"/>
      <c r="S956" s="200"/>
      <c r="T956" s="201"/>
      <c r="AT956" s="202" t="s">
        <v>193</v>
      </c>
      <c r="AU956" s="202" t="s">
        <v>90</v>
      </c>
      <c r="AV956" s="13" t="s">
        <v>88</v>
      </c>
      <c r="AW956" s="13" t="s">
        <v>41</v>
      </c>
      <c r="AX956" s="13" t="s">
        <v>80</v>
      </c>
      <c r="AY956" s="202" t="s">
        <v>182</v>
      </c>
    </row>
    <row r="957" spans="1:65" s="14" customFormat="1" ht="11.25">
      <c r="B957" s="203"/>
      <c r="C957" s="204"/>
      <c r="D957" s="194" t="s">
        <v>193</v>
      </c>
      <c r="E957" s="205" t="s">
        <v>43</v>
      </c>
      <c r="F957" s="206" t="s">
        <v>88</v>
      </c>
      <c r="G957" s="204"/>
      <c r="H957" s="207">
        <v>1</v>
      </c>
      <c r="I957" s="208"/>
      <c r="J957" s="204"/>
      <c r="K957" s="204"/>
      <c r="L957" s="209"/>
      <c r="M957" s="210"/>
      <c r="N957" s="211"/>
      <c r="O957" s="211"/>
      <c r="P957" s="211"/>
      <c r="Q957" s="211"/>
      <c r="R957" s="211"/>
      <c r="S957" s="211"/>
      <c r="T957" s="212"/>
      <c r="AT957" s="213" t="s">
        <v>193</v>
      </c>
      <c r="AU957" s="213" t="s">
        <v>90</v>
      </c>
      <c r="AV957" s="14" t="s">
        <v>90</v>
      </c>
      <c r="AW957" s="14" t="s">
        <v>41</v>
      </c>
      <c r="AX957" s="14" t="s">
        <v>80</v>
      </c>
      <c r="AY957" s="213" t="s">
        <v>182</v>
      </c>
    </row>
    <row r="958" spans="1:65" s="15" customFormat="1" ht="11.25">
      <c r="B958" s="227"/>
      <c r="C958" s="228"/>
      <c r="D958" s="194" t="s">
        <v>193</v>
      </c>
      <c r="E958" s="229" t="s">
        <v>43</v>
      </c>
      <c r="F958" s="230" t="s">
        <v>436</v>
      </c>
      <c r="G958" s="228"/>
      <c r="H958" s="231">
        <v>6</v>
      </c>
      <c r="I958" s="232"/>
      <c r="J958" s="228"/>
      <c r="K958" s="228"/>
      <c r="L958" s="233"/>
      <c r="M958" s="234"/>
      <c r="N958" s="235"/>
      <c r="O958" s="235"/>
      <c r="P958" s="235"/>
      <c r="Q958" s="235"/>
      <c r="R958" s="235"/>
      <c r="S958" s="235"/>
      <c r="T958" s="236"/>
      <c r="AT958" s="237" t="s">
        <v>193</v>
      </c>
      <c r="AU958" s="237" t="s">
        <v>90</v>
      </c>
      <c r="AV958" s="15" t="s">
        <v>205</v>
      </c>
      <c r="AW958" s="15" t="s">
        <v>41</v>
      </c>
      <c r="AX958" s="15" t="s">
        <v>88</v>
      </c>
      <c r="AY958" s="237" t="s">
        <v>182</v>
      </c>
    </row>
    <row r="959" spans="1:65" s="2" customFormat="1" ht="76.349999999999994" customHeight="1">
      <c r="A959" s="35"/>
      <c r="B959" s="36"/>
      <c r="C959" s="179" t="s">
        <v>968</v>
      </c>
      <c r="D959" s="179" t="s">
        <v>187</v>
      </c>
      <c r="E959" s="180" t="s">
        <v>2600</v>
      </c>
      <c r="F959" s="181" t="s">
        <v>2601</v>
      </c>
      <c r="G959" s="182" t="s">
        <v>190</v>
      </c>
      <c r="H959" s="183">
        <v>1</v>
      </c>
      <c r="I959" s="184"/>
      <c r="J959" s="185">
        <f>ROUND(I959*H959,2)</f>
        <v>0</v>
      </c>
      <c r="K959" s="181" t="s">
        <v>191</v>
      </c>
      <c r="L959" s="40"/>
      <c r="M959" s="186" t="s">
        <v>43</v>
      </c>
      <c r="N959" s="187" t="s">
        <v>51</v>
      </c>
      <c r="O959" s="65"/>
      <c r="P959" s="188">
        <f>O959*H959</f>
        <v>0</v>
      </c>
      <c r="Q959" s="188">
        <v>0</v>
      </c>
      <c r="R959" s="188">
        <f>Q959*H959</f>
        <v>0</v>
      </c>
      <c r="S959" s="188">
        <v>0</v>
      </c>
      <c r="T959" s="189">
        <f>S959*H959</f>
        <v>0</v>
      </c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R959" s="190" t="s">
        <v>88</v>
      </c>
      <c r="AT959" s="190" t="s">
        <v>187</v>
      </c>
      <c r="AU959" s="190" t="s">
        <v>90</v>
      </c>
      <c r="AY959" s="17" t="s">
        <v>182</v>
      </c>
      <c r="BE959" s="191">
        <f>IF(N959="základní",J959,0)</f>
        <v>0</v>
      </c>
      <c r="BF959" s="191">
        <f>IF(N959="snížená",J959,0)</f>
        <v>0</v>
      </c>
      <c r="BG959" s="191">
        <f>IF(N959="zákl. přenesená",J959,0)</f>
        <v>0</v>
      </c>
      <c r="BH959" s="191">
        <f>IF(N959="sníž. přenesená",J959,0)</f>
        <v>0</v>
      </c>
      <c r="BI959" s="191">
        <f>IF(N959="nulová",J959,0)</f>
        <v>0</v>
      </c>
      <c r="BJ959" s="17" t="s">
        <v>88</v>
      </c>
      <c r="BK959" s="191">
        <f>ROUND(I959*H959,2)</f>
        <v>0</v>
      </c>
      <c r="BL959" s="17" t="s">
        <v>88</v>
      </c>
      <c r="BM959" s="190" t="s">
        <v>2602</v>
      </c>
    </row>
    <row r="960" spans="1:65" s="13" customFormat="1" ht="11.25">
      <c r="B960" s="192"/>
      <c r="C960" s="193"/>
      <c r="D960" s="194" t="s">
        <v>193</v>
      </c>
      <c r="E960" s="195" t="s">
        <v>43</v>
      </c>
      <c r="F960" s="196" t="s">
        <v>431</v>
      </c>
      <c r="G960" s="193"/>
      <c r="H960" s="195" t="s">
        <v>43</v>
      </c>
      <c r="I960" s="197"/>
      <c r="J960" s="193"/>
      <c r="K960" s="193"/>
      <c r="L960" s="198"/>
      <c r="M960" s="199"/>
      <c r="N960" s="200"/>
      <c r="O960" s="200"/>
      <c r="P960" s="200"/>
      <c r="Q960" s="200"/>
      <c r="R960" s="200"/>
      <c r="S960" s="200"/>
      <c r="T960" s="201"/>
      <c r="AT960" s="202" t="s">
        <v>193</v>
      </c>
      <c r="AU960" s="202" t="s">
        <v>90</v>
      </c>
      <c r="AV960" s="13" t="s">
        <v>88</v>
      </c>
      <c r="AW960" s="13" t="s">
        <v>41</v>
      </c>
      <c r="AX960" s="13" t="s">
        <v>80</v>
      </c>
      <c r="AY960" s="202" t="s">
        <v>182</v>
      </c>
    </row>
    <row r="961" spans="1:65" s="13" customFormat="1" ht="11.25">
      <c r="B961" s="192"/>
      <c r="C961" s="193"/>
      <c r="D961" s="194" t="s">
        <v>193</v>
      </c>
      <c r="E961" s="195" t="s">
        <v>43</v>
      </c>
      <c r="F961" s="196" t="s">
        <v>1636</v>
      </c>
      <c r="G961" s="193"/>
      <c r="H961" s="195" t="s">
        <v>43</v>
      </c>
      <c r="I961" s="197"/>
      <c r="J961" s="193"/>
      <c r="K961" s="193"/>
      <c r="L961" s="198"/>
      <c r="M961" s="199"/>
      <c r="N961" s="200"/>
      <c r="O961" s="200"/>
      <c r="P961" s="200"/>
      <c r="Q961" s="200"/>
      <c r="R961" s="200"/>
      <c r="S961" s="200"/>
      <c r="T961" s="201"/>
      <c r="AT961" s="202" t="s">
        <v>193</v>
      </c>
      <c r="AU961" s="202" t="s">
        <v>90</v>
      </c>
      <c r="AV961" s="13" t="s">
        <v>88</v>
      </c>
      <c r="AW961" s="13" t="s">
        <v>41</v>
      </c>
      <c r="AX961" s="13" t="s">
        <v>80</v>
      </c>
      <c r="AY961" s="202" t="s">
        <v>182</v>
      </c>
    </row>
    <row r="962" spans="1:65" s="14" customFormat="1" ht="11.25">
      <c r="B962" s="203"/>
      <c r="C962" s="204"/>
      <c r="D962" s="194" t="s">
        <v>193</v>
      </c>
      <c r="E962" s="205" t="s">
        <v>43</v>
      </c>
      <c r="F962" s="206" t="s">
        <v>88</v>
      </c>
      <c r="G962" s="204"/>
      <c r="H962" s="207">
        <v>1</v>
      </c>
      <c r="I962" s="208"/>
      <c r="J962" s="204"/>
      <c r="K962" s="204"/>
      <c r="L962" s="209"/>
      <c r="M962" s="210"/>
      <c r="N962" s="211"/>
      <c r="O962" s="211"/>
      <c r="P962" s="211"/>
      <c r="Q962" s="211"/>
      <c r="R962" s="211"/>
      <c r="S962" s="211"/>
      <c r="T962" s="212"/>
      <c r="AT962" s="213" t="s">
        <v>193</v>
      </c>
      <c r="AU962" s="213" t="s">
        <v>90</v>
      </c>
      <c r="AV962" s="14" t="s">
        <v>90</v>
      </c>
      <c r="AW962" s="14" t="s">
        <v>41</v>
      </c>
      <c r="AX962" s="14" t="s">
        <v>88</v>
      </c>
      <c r="AY962" s="213" t="s">
        <v>182</v>
      </c>
    </row>
    <row r="963" spans="1:65" s="2" customFormat="1" ht="14.45" customHeight="1">
      <c r="A963" s="35"/>
      <c r="B963" s="36"/>
      <c r="C963" s="214" t="s">
        <v>972</v>
      </c>
      <c r="D963" s="214" t="s">
        <v>179</v>
      </c>
      <c r="E963" s="215" t="s">
        <v>898</v>
      </c>
      <c r="F963" s="216" t="s">
        <v>899</v>
      </c>
      <c r="G963" s="217" t="s">
        <v>190</v>
      </c>
      <c r="H963" s="218">
        <v>1</v>
      </c>
      <c r="I963" s="219"/>
      <c r="J963" s="220">
        <f>ROUND(I963*H963,2)</f>
        <v>0</v>
      </c>
      <c r="K963" s="216" t="s">
        <v>198</v>
      </c>
      <c r="L963" s="221"/>
      <c r="M963" s="222" t="s">
        <v>43</v>
      </c>
      <c r="N963" s="223" t="s">
        <v>51</v>
      </c>
      <c r="O963" s="65"/>
      <c r="P963" s="188">
        <f>O963*H963</f>
        <v>0</v>
      </c>
      <c r="Q963" s="188">
        <v>0</v>
      </c>
      <c r="R963" s="188">
        <f>Q963*H963</f>
        <v>0</v>
      </c>
      <c r="S963" s="188">
        <v>0</v>
      </c>
      <c r="T963" s="189">
        <f>S963*H963</f>
        <v>0</v>
      </c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R963" s="190" t="s">
        <v>90</v>
      </c>
      <c r="AT963" s="190" t="s">
        <v>179</v>
      </c>
      <c r="AU963" s="190" t="s">
        <v>90</v>
      </c>
      <c r="AY963" s="17" t="s">
        <v>182</v>
      </c>
      <c r="BE963" s="191">
        <f>IF(N963="základní",J963,0)</f>
        <v>0</v>
      </c>
      <c r="BF963" s="191">
        <f>IF(N963="snížená",J963,0)</f>
        <v>0</v>
      </c>
      <c r="BG963" s="191">
        <f>IF(N963="zákl. přenesená",J963,0)</f>
        <v>0</v>
      </c>
      <c r="BH963" s="191">
        <f>IF(N963="sníž. přenesená",J963,0)</f>
        <v>0</v>
      </c>
      <c r="BI963" s="191">
        <f>IF(N963="nulová",J963,0)</f>
        <v>0</v>
      </c>
      <c r="BJ963" s="17" t="s">
        <v>88</v>
      </c>
      <c r="BK963" s="191">
        <f>ROUND(I963*H963,2)</f>
        <v>0</v>
      </c>
      <c r="BL963" s="17" t="s">
        <v>88</v>
      </c>
      <c r="BM963" s="190" t="s">
        <v>2603</v>
      </c>
    </row>
    <row r="964" spans="1:65" s="13" customFormat="1" ht="11.25">
      <c r="B964" s="192"/>
      <c r="C964" s="193"/>
      <c r="D964" s="194" t="s">
        <v>193</v>
      </c>
      <c r="E964" s="195" t="s">
        <v>43</v>
      </c>
      <c r="F964" s="196" t="s">
        <v>431</v>
      </c>
      <c r="G964" s="193"/>
      <c r="H964" s="195" t="s">
        <v>43</v>
      </c>
      <c r="I964" s="197"/>
      <c r="J964" s="193"/>
      <c r="K964" s="193"/>
      <c r="L964" s="198"/>
      <c r="M964" s="199"/>
      <c r="N964" s="200"/>
      <c r="O964" s="200"/>
      <c r="P964" s="200"/>
      <c r="Q964" s="200"/>
      <c r="R964" s="200"/>
      <c r="S964" s="200"/>
      <c r="T964" s="201"/>
      <c r="AT964" s="202" t="s">
        <v>193</v>
      </c>
      <c r="AU964" s="202" t="s">
        <v>90</v>
      </c>
      <c r="AV964" s="13" t="s">
        <v>88</v>
      </c>
      <c r="AW964" s="13" t="s">
        <v>41</v>
      </c>
      <c r="AX964" s="13" t="s">
        <v>80</v>
      </c>
      <c r="AY964" s="202" t="s">
        <v>182</v>
      </c>
    </row>
    <row r="965" spans="1:65" s="13" customFormat="1" ht="11.25">
      <c r="B965" s="192"/>
      <c r="C965" s="193"/>
      <c r="D965" s="194" t="s">
        <v>193</v>
      </c>
      <c r="E965" s="195" t="s">
        <v>43</v>
      </c>
      <c r="F965" s="196" t="s">
        <v>1636</v>
      </c>
      <c r="G965" s="193"/>
      <c r="H965" s="195" t="s">
        <v>43</v>
      </c>
      <c r="I965" s="197"/>
      <c r="J965" s="193"/>
      <c r="K965" s="193"/>
      <c r="L965" s="198"/>
      <c r="M965" s="199"/>
      <c r="N965" s="200"/>
      <c r="O965" s="200"/>
      <c r="P965" s="200"/>
      <c r="Q965" s="200"/>
      <c r="R965" s="200"/>
      <c r="S965" s="200"/>
      <c r="T965" s="201"/>
      <c r="AT965" s="202" t="s">
        <v>193</v>
      </c>
      <c r="AU965" s="202" t="s">
        <v>90</v>
      </c>
      <c r="AV965" s="13" t="s">
        <v>88</v>
      </c>
      <c r="AW965" s="13" t="s">
        <v>41</v>
      </c>
      <c r="AX965" s="13" t="s">
        <v>80</v>
      </c>
      <c r="AY965" s="202" t="s">
        <v>182</v>
      </c>
    </row>
    <row r="966" spans="1:65" s="14" customFormat="1" ht="11.25">
      <c r="B966" s="203"/>
      <c r="C966" s="204"/>
      <c r="D966" s="194" t="s">
        <v>193</v>
      </c>
      <c r="E966" s="205" t="s">
        <v>43</v>
      </c>
      <c r="F966" s="206" t="s">
        <v>88</v>
      </c>
      <c r="G966" s="204"/>
      <c r="H966" s="207">
        <v>1</v>
      </c>
      <c r="I966" s="208"/>
      <c r="J966" s="204"/>
      <c r="K966" s="204"/>
      <c r="L966" s="209"/>
      <c r="M966" s="210"/>
      <c r="N966" s="211"/>
      <c r="O966" s="211"/>
      <c r="P966" s="211"/>
      <c r="Q966" s="211"/>
      <c r="R966" s="211"/>
      <c r="S966" s="211"/>
      <c r="T966" s="212"/>
      <c r="AT966" s="213" t="s">
        <v>193</v>
      </c>
      <c r="AU966" s="213" t="s">
        <v>90</v>
      </c>
      <c r="AV966" s="14" t="s">
        <v>90</v>
      </c>
      <c r="AW966" s="14" t="s">
        <v>41</v>
      </c>
      <c r="AX966" s="14" t="s">
        <v>88</v>
      </c>
      <c r="AY966" s="213" t="s">
        <v>182</v>
      </c>
    </row>
    <row r="967" spans="1:65" s="2" customFormat="1" ht="24.2" customHeight="1">
      <c r="A967" s="35"/>
      <c r="B967" s="36"/>
      <c r="C967" s="214" t="s">
        <v>976</v>
      </c>
      <c r="D967" s="214" t="s">
        <v>179</v>
      </c>
      <c r="E967" s="215" t="s">
        <v>1863</v>
      </c>
      <c r="F967" s="216" t="s">
        <v>1864</v>
      </c>
      <c r="G967" s="217" t="s">
        <v>190</v>
      </c>
      <c r="H967" s="218">
        <v>4</v>
      </c>
      <c r="I967" s="219"/>
      <c r="J967" s="220">
        <f>ROUND(I967*H967,2)</f>
        <v>0</v>
      </c>
      <c r="K967" s="216" t="s">
        <v>198</v>
      </c>
      <c r="L967" s="221"/>
      <c r="M967" s="222" t="s">
        <v>43</v>
      </c>
      <c r="N967" s="223" t="s">
        <v>51</v>
      </c>
      <c r="O967" s="65"/>
      <c r="P967" s="188">
        <f>O967*H967</f>
        <v>0</v>
      </c>
      <c r="Q967" s="188">
        <v>0</v>
      </c>
      <c r="R967" s="188">
        <f>Q967*H967</f>
        <v>0</v>
      </c>
      <c r="S967" s="188">
        <v>0</v>
      </c>
      <c r="T967" s="189">
        <f>S967*H967</f>
        <v>0</v>
      </c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R967" s="190" t="s">
        <v>90</v>
      </c>
      <c r="AT967" s="190" t="s">
        <v>179</v>
      </c>
      <c r="AU967" s="190" t="s">
        <v>90</v>
      </c>
      <c r="AY967" s="17" t="s">
        <v>182</v>
      </c>
      <c r="BE967" s="191">
        <f>IF(N967="základní",J967,0)</f>
        <v>0</v>
      </c>
      <c r="BF967" s="191">
        <f>IF(N967="snížená",J967,0)</f>
        <v>0</v>
      </c>
      <c r="BG967" s="191">
        <f>IF(N967="zákl. přenesená",J967,0)</f>
        <v>0</v>
      </c>
      <c r="BH967" s="191">
        <f>IF(N967="sníž. přenesená",J967,0)</f>
        <v>0</v>
      </c>
      <c r="BI967" s="191">
        <f>IF(N967="nulová",J967,0)</f>
        <v>0</v>
      </c>
      <c r="BJ967" s="17" t="s">
        <v>88</v>
      </c>
      <c r="BK967" s="191">
        <f>ROUND(I967*H967,2)</f>
        <v>0</v>
      </c>
      <c r="BL967" s="17" t="s">
        <v>88</v>
      </c>
      <c r="BM967" s="190" t="s">
        <v>1865</v>
      </c>
    </row>
    <row r="968" spans="1:65" s="13" customFormat="1" ht="11.25">
      <c r="B968" s="192"/>
      <c r="C968" s="193"/>
      <c r="D968" s="194" t="s">
        <v>193</v>
      </c>
      <c r="E968" s="195" t="s">
        <v>43</v>
      </c>
      <c r="F968" s="196" t="s">
        <v>431</v>
      </c>
      <c r="G968" s="193"/>
      <c r="H968" s="195" t="s">
        <v>43</v>
      </c>
      <c r="I968" s="197"/>
      <c r="J968" s="193"/>
      <c r="K968" s="193"/>
      <c r="L968" s="198"/>
      <c r="M968" s="199"/>
      <c r="N968" s="200"/>
      <c r="O968" s="200"/>
      <c r="P968" s="200"/>
      <c r="Q968" s="200"/>
      <c r="R968" s="200"/>
      <c r="S968" s="200"/>
      <c r="T968" s="201"/>
      <c r="AT968" s="202" t="s">
        <v>193</v>
      </c>
      <c r="AU968" s="202" t="s">
        <v>90</v>
      </c>
      <c r="AV968" s="13" t="s">
        <v>88</v>
      </c>
      <c r="AW968" s="13" t="s">
        <v>41</v>
      </c>
      <c r="AX968" s="13" t="s">
        <v>80</v>
      </c>
      <c r="AY968" s="202" t="s">
        <v>182</v>
      </c>
    </row>
    <row r="969" spans="1:65" s="13" customFormat="1" ht="11.25">
      <c r="B969" s="192"/>
      <c r="C969" s="193"/>
      <c r="D969" s="194" t="s">
        <v>193</v>
      </c>
      <c r="E969" s="195" t="s">
        <v>43</v>
      </c>
      <c r="F969" s="196" t="s">
        <v>640</v>
      </c>
      <c r="G969" s="193"/>
      <c r="H969" s="195" t="s">
        <v>43</v>
      </c>
      <c r="I969" s="197"/>
      <c r="J969" s="193"/>
      <c r="K969" s="193"/>
      <c r="L969" s="198"/>
      <c r="M969" s="199"/>
      <c r="N969" s="200"/>
      <c r="O969" s="200"/>
      <c r="P969" s="200"/>
      <c r="Q969" s="200"/>
      <c r="R969" s="200"/>
      <c r="S969" s="200"/>
      <c r="T969" s="201"/>
      <c r="AT969" s="202" t="s">
        <v>193</v>
      </c>
      <c r="AU969" s="202" t="s">
        <v>90</v>
      </c>
      <c r="AV969" s="13" t="s">
        <v>88</v>
      </c>
      <c r="AW969" s="13" t="s">
        <v>41</v>
      </c>
      <c r="AX969" s="13" t="s">
        <v>80</v>
      </c>
      <c r="AY969" s="202" t="s">
        <v>182</v>
      </c>
    </row>
    <row r="970" spans="1:65" s="14" customFormat="1" ht="11.25">
      <c r="B970" s="203"/>
      <c r="C970" s="204"/>
      <c r="D970" s="194" t="s">
        <v>193</v>
      </c>
      <c r="E970" s="205" t="s">
        <v>43</v>
      </c>
      <c r="F970" s="206" t="s">
        <v>88</v>
      </c>
      <c r="G970" s="204"/>
      <c r="H970" s="207">
        <v>1</v>
      </c>
      <c r="I970" s="208"/>
      <c r="J970" s="204"/>
      <c r="K970" s="204"/>
      <c r="L970" s="209"/>
      <c r="M970" s="210"/>
      <c r="N970" s="211"/>
      <c r="O970" s="211"/>
      <c r="P970" s="211"/>
      <c r="Q970" s="211"/>
      <c r="R970" s="211"/>
      <c r="S970" s="211"/>
      <c r="T970" s="212"/>
      <c r="AT970" s="213" t="s">
        <v>193</v>
      </c>
      <c r="AU970" s="213" t="s">
        <v>90</v>
      </c>
      <c r="AV970" s="14" t="s">
        <v>90</v>
      </c>
      <c r="AW970" s="14" t="s">
        <v>41</v>
      </c>
      <c r="AX970" s="14" t="s">
        <v>80</v>
      </c>
      <c r="AY970" s="213" t="s">
        <v>182</v>
      </c>
    </row>
    <row r="971" spans="1:65" s="13" customFormat="1" ht="11.25">
      <c r="B971" s="192"/>
      <c r="C971" s="193"/>
      <c r="D971" s="194" t="s">
        <v>193</v>
      </c>
      <c r="E971" s="195" t="s">
        <v>43</v>
      </c>
      <c r="F971" s="196" t="s">
        <v>1637</v>
      </c>
      <c r="G971" s="193"/>
      <c r="H971" s="195" t="s">
        <v>43</v>
      </c>
      <c r="I971" s="197"/>
      <c r="J971" s="193"/>
      <c r="K971" s="193"/>
      <c r="L971" s="198"/>
      <c r="M971" s="199"/>
      <c r="N971" s="200"/>
      <c r="O971" s="200"/>
      <c r="P971" s="200"/>
      <c r="Q971" s="200"/>
      <c r="R971" s="200"/>
      <c r="S971" s="200"/>
      <c r="T971" s="201"/>
      <c r="AT971" s="202" t="s">
        <v>193</v>
      </c>
      <c r="AU971" s="202" t="s">
        <v>90</v>
      </c>
      <c r="AV971" s="13" t="s">
        <v>88</v>
      </c>
      <c r="AW971" s="13" t="s">
        <v>41</v>
      </c>
      <c r="AX971" s="13" t="s">
        <v>80</v>
      </c>
      <c r="AY971" s="202" t="s">
        <v>182</v>
      </c>
    </row>
    <row r="972" spans="1:65" s="14" customFormat="1" ht="11.25">
      <c r="B972" s="203"/>
      <c r="C972" s="204"/>
      <c r="D972" s="194" t="s">
        <v>193</v>
      </c>
      <c r="E972" s="205" t="s">
        <v>43</v>
      </c>
      <c r="F972" s="206" t="s">
        <v>88</v>
      </c>
      <c r="G972" s="204"/>
      <c r="H972" s="207">
        <v>1</v>
      </c>
      <c r="I972" s="208"/>
      <c r="J972" s="204"/>
      <c r="K972" s="204"/>
      <c r="L972" s="209"/>
      <c r="M972" s="210"/>
      <c r="N972" s="211"/>
      <c r="O972" s="211"/>
      <c r="P972" s="211"/>
      <c r="Q972" s="211"/>
      <c r="R972" s="211"/>
      <c r="S972" s="211"/>
      <c r="T972" s="212"/>
      <c r="AT972" s="213" t="s">
        <v>193</v>
      </c>
      <c r="AU972" s="213" t="s">
        <v>90</v>
      </c>
      <c r="AV972" s="14" t="s">
        <v>90</v>
      </c>
      <c r="AW972" s="14" t="s">
        <v>41</v>
      </c>
      <c r="AX972" s="14" t="s">
        <v>80</v>
      </c>
      <c r="AY972" s="213" t="s">
        <v>182</v>
      </c>
    </row>
    <row r="973" spans="1:65" s="13" customFormat="1" ht="11.25">
      <c r="B973" s="192"/>
      <c r="C973" s="193"/>
      <c r="D973" s="194" t="s">
        <v>193</v>
      </c>
      <c r="E973" s="195" t="s">
        <v>43</v>
      </c>
      <c r="F973" s="196" t="s">
        <v>1641</v>
      </c>
      <c r="G973" s="193"/>
      <c r="H973" s="195" t="s">
        <v>43</v>
      </c>
      <c r="I973" s="197"/>
      <c r="J973" s="193"/>
      <c r="K973" s="193"/>
      <c r="L973" s="198"/>
      <c r="M973" s="199"/>
      <c r="N973" s="200"/>
      <c r="O973" s="200"/>
      <c r="P973" s="200"/>
      <c r="Q973" s="200"/>
      <c r="R973" s="200"/>
      <c r="S973" s="200"/>
      <c r="T973" s="201"/>
      <c r="AT973" s="202" t="s">
        <v>193</v>
      </c>
      <c r="AU973" s="202" t="s">
        <v>90</v>
      </c>
      <c r="AV973" s="13" t="s">
        <v>88</v>
      </c>
      <c r="AW973" s="13" t="s">
        <v>41</v>
      </c>
      <c r="AX973" s="13" t="s">
        <v>80</v>
      </c>
      <c r="AY973" s="202" t="s">
        <v>182</v>
      </c>
    </row>
    <row r="974" spans="1:65" s="14" customFormat="1" ht="11.25">
      <c r="B974" s="203"/>
      <c r="C974" s="204"/>
      <c r="D974" s="194" t="s">
        <v>193</v>
      </c>
      <c r="E974" s="205" t="s">
        <v>43</v>
      </c>
      <c r="F974" s="206" t="s">
        <v>88</v>
      </c>
      <c r="G974" s="204"/>
      <c r="H974" s="207">
        <v>1</v>
      </c>
      <c r="I974" s="208"/>
      <c r="J974" s="204"/>
      <c r="K974" s="204"/>
      <c r="L974" s="209"/>
      <c r="M974" s="210"/>
      <c r="N974" s="211"/>
      <c r="O974" s="211"/>
      <c r="P974" s="211"/>
      <c r="Q974" s="211"/>
      <c r="R974" s="211"/>
      <c r="S974" s="211"/>
      <c r="T974" s="212"/>
      <c r="AT974" s="213" t="s">
        <v>193</v>
      </c>
      <c r="AU974" s="213" t="s">
        <v>90</v>
      </c>
      <c r="AV974" s="14" t="s">
        <v>90</v>
      </c>
      <c r="AW974" s="14" t="s">
        <v>41</v>
      </c>
      <c r="AX974" s="14" t="s">
        <v>80</v>
      </c>
      <c r="AY974" s="213" t="s">
        <v>182</v>
      </c>
    </row>
    <row r="975" spans="1:65" s="13" customFormat="1" ht="11.25">
      <c r="B975" s="192"/>
      <c r="C975" s="193"/>
      <c r="D975" s="194" t="s">
        <v>193</v>
      </c>
      <c r="E975" s="195" t="s">
        <v>43</v>
      </c>
      <c r="F975" s="196" t="s">
        <v>1644</v>
      </c>
      <c r="G975" s="193"/>
      <c r="H975" s="195" t="s">
        <v>43</v>
      </c>
      <c r="I975" s="197"/>
      <c r="J975" s="193"/>
      <c r="K975" s="193"/>
      <c r="L975" s="198"/>
      <c r="M975" s="199"/>
      <c r="N975" s="200"/>
      <c r="O975" s="200"/>
      <c r="P975" s="200"/>
      <c r="Q975" s="200"/>
      <c r="R975" s="200"/>
      <c r="S975" s="200"/>
      <c r="T975" s="201"/>
      <c r="AT975" s="202" t="s">
        <v>193</v>
      </c>
      <c r="AU975" s="202" t="s">
        <v>90</v>
      </c>
      <c r="AV975" s="13" t="s">
        <v>88</v>
      </c>
      <c r="AW975" s="13" t="s">
        <v>41</v>
      </c>
      <c r="AX975" s="13" t="s">
        <v>80</v>
      </c>
      <c r="AY975" s="202" t="s">
        <v>182</v>
      </c>
    </row>
    <row r="976" spans="1:65" s="14" customFormat="1" ht="11.25">
      <c r="B976" s="203"/>
      <c r="C976" s="204"/>
      <c r="D976" s="194" t="s">
        <v>193</v>
      </c>
      <c r="E976" s="205" t="s">
        <v>43</v>
      </c>
      <c r="F976" s="206" t="s">
        <v>88</v>
      </c>
      <c r="G976" s="204"/>
      <c r="H976" s="207">
        <v>1</v>
      </c>
      <c r="I976" s="208"/>
      <c r="J976" s="204"/>
      <c r="K976" s="204"/>
      <c r="L976" s="209"/>
      <c r="M976" s="210"/>
      <c r="N976" s="211"/>
      <c r="O976" s="211"/>
      <c r="P976" s="211"/>
      <c r="Q976" s="211"/>
      <c r="R976" s="211"/>
      <c r="S976" s="211"/>
      <c r="T976" s="212"/>
      <c r="AT976" s="213" t="s">
        <v>193</v>
      </c>
      <c r="AU976" s="213" t="s">
        <v>90</v>
      </c>
      <c r="AV976" s="14" t="s">
        <v>90</v>
      </c>
      <c r="AW976" s="14" t="s">
        <v>41</v>
      </c>
      <c r="AX976" s="14" t="s">
        <v>80</v>
      </c>
      <c r="AY976" s="213" t="s">
        <v>182</v>
      </c>
    </row>
    <row r="977" spans="1:65" s="15" customFormat="1" ht="11.25">
      <c r="B977" s="227"/>
      <c r="C977" s="228"/>
      <c r="D977" s="194" t="s">
        <v>193</v>
      </c>
      <c r="E977" s="229" t="s">
        <v>43</v>
      </c>
      <c r="F977" s="230" t="s">
        <v>436</v>
      </c>
      <c r="G977" s="228"/>
      <c r="H977" s="231">
        <v>4</v>
      </c>
      <c r="I977" s="232"/>
      <c r="J977" s="228"/>
      <c r="K977" s="228"/>
      <c r="L977" s="233"/>
      <c r="M977" s="234"/>
      <c r="N977" s="235"/>
      <c r="O977" s="235"/>
      <c r="P977" s="235"/>
      <c r="Q977" s="235"/>
      <c r="R977" s="235"/>
      <c r="S977" s="235"/>
      <c r="T977" s="236"/>
      <c r="AT977" s="237" t="s">
        <v>193</v>
      </c>
      <c r="AU977" s="237" t="s">
        <v>90</v>
      </c>
      <c r="AV977" s="15" t="s">
        <v>205</v>
      </c>
      <c r="AW977" s="15" t="s">
        <v>41</v>
      </c>
      <c r="AX977" s="15" t="s">
        <v>88</v>
      </c>
      <c r="AY977" s="237" t="s">
        <v>182</v>
      </c>
    </row>
    <row r="978" spans="1:65" s="2" customFormat="1" ht="14.45" customHeight="1">
      <c r="A978" s="35"/>
      <c r="B978" s="36"/>
      <c r="C978" s="214" t="s">
        <v>980</v>
      </c>
      <c r="D978" s="214" t="s">
        <v>179</v>
      </c>
      <c r="E978" s="215" t="s">
        <v>872</v>
      </c>
      <c r="F978" s="216" t="s">
        <v>873</v>
      </c>
      <c r="G978" s="217" t="s">
        <v>190</v>
      </c>
      <c r="H978" s="218">
        <v>3</v>
      </c>
      <c r="I978" s="219"/>
      <c r="J978" s="220">
        <f>ROUND(I978*H978,2)</f>
        <v>0</v>
      </c>
      <c r="K978" s="216" t="s">
        <v>198</v>
      </c>
      <c r="L978" s="221"/>
      <c r="M978" s="222" t="s">
        <v>43</v>
      </c>
      <c r="N978" s="223" t="s">
        <v>51</v>
      </c>
      <c r="O978" s="65"/>
      <c r="P978" s="188">
        <f>O978*H978</f>
        <v>0</v>
      </c>
      <c r="Q978" s="188">
        <v>0</v>
      </c>
      <c r="R978" s="188">
        <f>Q978*H978</f>
        <v>0</v>
      </c>
      <c r="S978" s="188">
        <v>0</v>
      </c>
      <c r="T978" s="189">
        <f>S978*H978</f>
        <v>0</v>
      </c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R978" s="190" t="s">
        <v>90</v>
      </c>
      <c r="AT978" s="190" t="s">
        <v>179</v>
      </c>
      <c r="AU978" s="190" t="s">
        <v>90</v>
      </c>
      <c r="AY978" s="17" t="s">
        <v>182</v>
      </c>
      <c r="BE978" s="191">
        <f>IF(N978="základní",J978,0)</f>
        <v>0</v>
      </c>
      <c r="BF978" s="191">
        <f>IF(N978="snížená",J978,0)</f>
        <v>0</v>
      </c>
      <c r="BG978" s="191">
        <f>IF(N978="zákl. přenesená",J978,0)</f>
        <v>0</v>
      </c>
      <c r="BH978" s="191">
        <f>IF(N978="sníž. přenesená",J978,0)</f>
        <v>0</v>
      </c>
      <c r="BI978" s="191">
        <f>IF(N978="nulová",J978,0)</f>
        <v>0</v>
      </c>
      <c r="BJ978" s="17" t="s">
        <v>88</v>
      </c>
      <c r="BK978" s="191">
        <f>ROUND(I978*H978,2)</f>
        <v>0</v>
      </c>
      <c r="BL978" s="17" t="s">
        <v>88</v>
      </c>
      <c r="BM978" s="190" t="s">
        <v>1866</v>
      </c>
    </row>
    <row r="979" spans="1:65" s="13" customFormat="1" ht="11.25">
      <c r="B979" s="192"/>
      <c r="C979" s="193"/>
      <c r="D979" s="194" t="s">
        <v>193</v>
      </c>
      <c r="E979" s="195" t="s">
        <v>43</v>
      </c>
      <c r="F979" s="196" t="s">
        <v>431</v>
      </c>
      <c r="G979" s="193"/>
      <c r="H979" s="195" t="s">
        <v>43</v>
      </c>
      <c r="I979" s="197"/>
      <c r="J979" s="193"/>
      <c r="K979" s="193"/>
      <c r="L979" s="198"/>
      <c r="M979" s="199"/>
      <c r="N979" s="200"/>
      <c r="O979" s="200"/>
      <c r="P979" s="200"/>
      <c r="Q979" s="200"/>
      <c r="R979" s="200"/>
      <c r="S979" s="200"/>
      <c r="T979" s="201"/>
      <c r="AT979" s="202" t="s">
        <v>193</v>
      </c>
      <c r="AU979" s="202" t="s">
        <v>90</v>
      </c>
      <c r="AV979" s="13" t="s">
        <v>88</v>
      </c>
      <c r="AW979" s="13" t="s">
        <v>41</v>
      </c>
      <c r="AX979" s="13" t="s">
        <v>80</v>
      </c>
      <c r="AY979" s="202" t="s">
        <v>182</v>
      </c>
    </row>
    <row r="980" spans="1:65" s="13" customFormat="1" ht="11.25">
      <c r="B980" s="192"/>
      <c r="C980" s="193"/>
      <c r="D980" s="194" t="s">
        <v>193</v>
      </c>
      <c r="E980" s="195" t="s">
        <v>43</v>
      </c>
      <c r="F980" s="196" t="s">
        <v>640</v>
      </c>
      <c r="G980" s="193"/>
      <c r="H980" s="195" t="s">
        <v>43</v>
      </c>
      <c r="I980" s="197"/>
      <c r="J980" s="193"/>
      <c r="K980" s="193"/>
      <c r="L980" s="198"/>
      <c r="M980" s="199"/>
      <c r="N980" s="200"/>
      <c r="O980" s="200"/>
      <c r="P980" s="200"/>
      <c r="Q980" s="200"/>
      <c r="R980" s="200"/>
      <c r="S980" s="200"/>
      <c r="T980" s="201"/>
      <c r="AT980" s="202" t="s">
        <v>193</v>
      </c>
      <c r="AU980" s="202" t="s">
        <v>90</v>
      </c>
      <c r="AV980" s="13" t="s">
        <v>88</v>
      </c>
      <c r="AW980" s="13" t="s">
        <v>41</v>
      </c>
      <c r="AX980" s="13" t="s">
        <v>80</v>
      </c>
      <c r="AY980" s="202" t="s">
        <v>182</v>
      </c>
    </row>
    <row r="981" spans="1:65" s="14" customFormat="1" ht="11.25">
      <c r="B981" s="203"/>
      <c r="C981" s="204"/>
      <c r="D981" s="194" t="s">
        <v>193</v>
      </c>
      <c r="E981" s="205" t="s">
        <v>43</v>
      </c>
      <c r="F981" s="206" t="s">
        <v>88</v>
      </c>
      <c r="G981" s="204"/>
      <c r="H981" s="207">
        <v>1</v>
      </c>
      <c r="I981" s="208"/>
      <c r="J981" s="204"/>
      <c r="K981" s="204"/>
      <c r="L981" s="209"/>
      <c r="M981" s="210"/>
      <c r="N981" s="211"/>
      <c r="O981" s="211"/>
      <c r="P981" s="211"/>
      <c r="Q981" s="211"/>
      <c r="R981" s="211"/>
      <c r="S981" s="211"/>
      <c r="T981" s="212"/>
      <c r="AT981" s="213" t="s">
        <v>193</v>
      </c>
      <c r="AU981" s="213" t="s">
        <v>90</v>
      </c>
      <c r="AV981" s="14" t="s">
        <v>90</v>
      </c>
      <c r="AW981" s="14" t="s">
        <v>41</v>
      </c>
      <c r="AX981" s="14" t="s">
        <v>80</v>
      </c>
      <c r="AY981" s="213" t="s">
        <v>182</v>
      </c>
    </row>
    <row r="982" spans="1:65" s="13" customFormat="1" ht="11.25">
      <c r="B982" s="192"/>
      <c r="C982" s="193"/>
      <c r="D982" s="194" t="s">
        <v>193</v>
      </c>
      <c r="E982" s="195" t="s">
        <v>43</v>
      </c>
      <c r="F982" s="196" t="s">
        <v>1641</v>
      </c>
      <c r="G982" s="193"/>
      <c r="H982" s="195" t="s">
        <v>43</v>
      </c>
      <c r="I982" s="197"/>
      <c r="J982" s="193"/>
      <c r="K982" s="193"/>
      <c r="L982" s="198"/>
      <c r="M982" s="199"/>
      <c r="N982" s="200"/>
      <c r="O982" s="200"/>
      <c r="P982" s="200"/>
      <c r="Q982" s="200"/>
      <c r="R982" s="200"/>
      <c r="S982" s="200"/>
      <c r="T982" s="201"/>
      <c r="AT982" s="202" t="s">
        <v>193</v>
      </c>
      <c r="AU982" s="202" t="s">
        <v>90</v>
      </c>
      <c r="AV982" s="13" t="s">
        <v>88</v>
      </c>
      <c r="AW982" s="13" t="s">
        <v>41</v>
      </c>
      <c r="AX982" s="13" t="s">
        <v>80</v>
      </c>
      <c r="AY982" s="202" t="s">
        <v>182</v>
      </c>
    </row>
    <row r="983" spans="1:65" s="14" customFormat="1" ht="11.25">
      <c r="B983" s="203"/>
      <c r="C983" s="204"/>
      <c r="D983" s="194" t="s">
        <v>193</v>
      </c>
      <c r="E983" s="205" t="s">
        <v>43</v>
      </c>
      <c r="F983" s="206" t="s">
        <v>88</v>
      </c>
      <c r="G983" s="204"/>
      <c r="H983" s="207">
        <v>1</v>
      </c>
      <c r="I983" s="208"/>
      <c r="J983" s="204"/>
      <c r="K983" s="204"/>
      <c r="L983" s="209"/>
      <c r="M983" s="210"/>
      <c r="N983" s="211"/>
      <c r="O983" s="211"/>
      <c r="P983" s="211"/>
      <c r="Q983" s="211"/>
      <c r="R983" s="211"/>
      <c r="S983" s="211"/>
      <c r="T983" s="212"/>
      <c r="AT983" s="213" t="s">
        <v>193</v>
      </c>
      <c r="AU983" s="213" t="s">
        <v>90</v>
      </c>
      <c r="AV983" s="14" t="s">
        <v>90</v>
      </c>
      <c r="AW983" s="14" t="s">
        <v>41</v>
      </c>
      <c r="AX983" s="14" t="s">
        <v>80</v>
      </c>
      <c r="AY983" s="213" t="s">
        <v>182</v>
      </c>
    </row>
    <row r="984" spans="1:65" s="13" customFormat="1" ht="11.25">
      <c r="B984" s="192"/>
      <c r="C984" s="193"/>
      <c r="D984" s="194" t="s">
        <v>193</v>
      </c>
      <c r="E984" s="195" t="s">
        <v>43</v>
      </c>
      <c r="F984" s="196" t="s">
        <v>1644</v>
      </c>
      <c r="G984" s="193"/>
      <c r="H984" s="195" t="s">
        <v>43</v>
      </c>
      <c r="I984" s="197"/>
      <c r="J984" s="193"/>
      <c r="K984" s="193"/>
      <c r="L984" s="198"/>
      <c r="M984" s="199"/>
      <c r="N984" s="200"/>
      <c r="O984" s="200"/>
      <c r="P984" s="200"/>
      <c r="Q984" s="200"/>
      <c r="R984" s="200"/>
      <c r="S984" s="200"/>
      <c r="T984" s="201"/>
      <c r="AT984" s="202" t="s">
        <v>193</v>
      </c>
      <c r="AU984" s="202" t="s">
        <v>90</v>
      </c>
      <c r="AV984" s="13" t="s">
        <v>88</v>
      </c>
      <c r="AW984" s="13" t="s">
        <v>41</v>
      </c>
      <c r="AX984" s="13" t="s">
        <v>80</v>
      </c>
      <c r="AY984" s="202" t="s">
        <v>182</v>
      </c>
    </row>
    <row r="985" spans="1:65" s="14" customFormat="1" ht="11.25">
      <c r="B985" s="203"/>
      <c r="C985" s="204"/>
      <c r="D985" s="194" t="s">
        <v>193</v>
      </c>
      <c r="E985" s="205" t="s">
        <v>43</v>
      </c>
      <c r="F985" s="206" t="s">
        <v>88</v>
      </c>
      <c r="G985" s="204"/>
      <c r="H985" s="207">
        <v>1</v>
      </c>
      <c r="I985" s="208"/>
      <c r="J985" s="204"/>
      <c r="K985" s="204"/>
      <c r="L985" s="209"/>
      <c r="M985" s="210"/>
      <c r="N985" s="211"/>
      <c r="O985" s="211"/>
      <c r="P985" s="211"/>
      <c r="Q985" s="211"/>
      <c r="R985" s="211"/>
      <c r="S985" s="211"/>
      <c r="T985" s="212"/>
      <c r="AT985" s="213" t="s">
        <v>193</v>
      </c>
      <c r="AU985" s="213" t="s">
        <v>90</v>
      </c>
      <c r="AV985" s="14" t="s">
        <v>90</v>
      </c>
      <c r="AW985" s="14" t="s">
        <v>41</v>
      </c>
      <c r="AX985" s="14" t="s">
        <v>80</v>
      </c>
      <c r="AY985" s="213" t="s">
        <v>182</v>
      </c>
    </row>
    <row r="986" spans="1:65" s="15" customFormat="1" ht="11.25">
      <c r="B986" s="227"/>
      <c r="C986" s="228"/>
      <c r="D986" s="194" t="s">
        <v>193</v>
      </c>
      <c r="E986" s="229" t="s">
        <v>43</v>
      </c>
      <c r="F986" s="230" t="s">
        <v>436</v>
      </c>
      <c r="G986" s="228"/>
      <c r="H986" s="231">
        <v>3</v>
      </c>
      <c r="I986" s="232"/>
      <c r="J986" s="228"/>
      <c r="K986" s="228"/>
      <c r="L986" s="233"/>
      <c r="M986" s="234"/>
      <c r="N986" s="235"/>
      <c r="O986" s="235"/>
      <c r="P986" s="235"/>
      <c r="Q986" s="235"/>
      <c r="R986" s="235"/>
      <c r="S986" s="235"/>
      <c r="T986" s="236"/>
      <c r="AT986" s="237" t="s">
        <v>193</v>
      </c>
      <c r="AU986" s="237" t="s">
        <v>90</v>
      </c>
      <c r="AV986" s="15" t="s">
        <v>205</v>
      </c>
      <c r="AW986" s="15" t="s">
        <v>41</v>
      </c>
      <c r="AX986" s="15" t="s">
        <v>88</v>
      </c>
      <c r="AY986" s="237" t="s">
        <v>182</v>
      </c>
    </row>
    <row r="987" spans="1:65" s="2" customFormat="1" ht="14.45" customHeight="1">
      <c r="A987" s="35"/>
      <c r="B987" s="36"/>
      <c r="C987" s="214" t="s">
        <v>984</v>
      </c>
      <c r="D987" s="214" t="s">
        <v>179</v>
      </c>
      <c r="E987" s="215" t="s">
        <v>2967</v>
      </c>
      <c r="F987" s="216" t="s">
        <v>2968</v>
      </c>
      <c r="G987" s="217" t="s">
        <v>190</v>
      </c>
      <c r="H987" s="218">
        <v>1</v>
      </c>
      <c r="I987" s="219"/>
      <c r="J987" s="220">
        <f>ROUND(I987*H987,2)</f>
        <v>0</v>
      </c>
      <c r="K987" s="216" t="s">
        <v>198</v>
      </c>
      <c r="L987" s="221"/>
      <c r="M987" s="222" t="s">
        <v>43</v>
      </c>
      <c r="N987" s="223" t="s">
        <v>51</v>
      </c>
      <c r="O987" s="65"/>
      <c r="P987" s="188">
        <f>O987*H987</f>
        <v>0</v>
      </c>
      <c r="Q987" s="188">
        <v>0</v>
      </c>
      <c r="R987" s="188">
        <f>Q987*H987</f>
        <v>0</v>
      </c>
      <c r="S987" s="188">
        <v>0</v>
      </c>
      <c r="T987" s="189">
        <f>S987*H987</f>
        <v>0</v>
      </c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R987" s="190" t="s">
        <v>90</v>
      </c>
      <c r="AT987" s="190" t="s">
        <v>179</v>
      </c>
      <c r="AU987" s="190" t="s">
        <v>90</v>
      </c>
      <c r="AY987" s="17" t="s">
        <v>182</v>
      </c>
      <c r="BE987" s="191">
        <f>IF(N987="základní",J987,0)</f>
        <v>0</v>
      </c>
      <c r="BF987" s="191">
        <f>IF(N987="snížená",J987,0)</f>
        <v>0</v>
      </c>
      <c r="BG987" s="191">
        <f>IF(N987="zákl. přenesená",J987,0)</f>
        <v>0</v>
      </c>
      <c r="BH987" s="191">
        <f>IF(N987="sníž. přenesená",J987,0)</f>
        <v>0</v>
      </c>
      <c r="BI987" s="191">
        <f>IF(N987="nulová",J987,0)</f>
        <v>0</v>
      </c>
      <c r="BJ987" s="17" t="s">
        <v>88</v>
      </c>
      <c r="BK987" s="191">
        <f>ROUND(I987*H987,2)</f>
        <v>0</v>
      </c>
      <c r="BL987" s="17" t="s">
        <v>88</v>
      </c>
      <c r="BM987" s="190" t="s">
        <v>2969</v>
      </c>
    </row>
    <row r="988" spans="1:65" s="13" customFormat="1" ht="11.25">
      <c r="B988" s="192"/>
      <c r="C988" s="193"/>
      <c r="D988" s="194" t="s">
        <v>193</v>
      </c>
      <c r="E988" s="195" t="s">
        <v>43</v>
      </c>
      <c r="F988" s="196" t="s">
        <v>431</v>
      </c>
      <c r="G988" s="193"/>
      <c r="H988" s="195" t="s">
        <v>43</v>
      </c>
      <c r="I988" s="197"/>
      <c r="J988" s="193"/>
      <c r="K988" s="193"/>
      <c r="L988" s="198"/>
      <c r="M988" s="199"/>
      <c r="N988" s="200"/>
      <c r="O988" s="200"/>
      <c r="P988" s="200"/>
      <c r="Q988" s="200"/>
      <c r="R988" s="200"/>
      <c r="S988" s="200"/>
      <c r="T988" s="201"/>
      <c r="AT988" s="202" t="s">
        <v>193</v>
      </c>
      <c r="AU988" s="202" t="s">
        <v>90</v>
      </c>
      <c r="AV988" s="13" t="s">
        <v>88</v>
      </c>
      <c r="AW988" s="13" t="s">
        <v>41</v>
      </c>
      <c r="AX988" s="13" t="s">
        <v>80</v>
      </c>
      <c r="AY988" s="202" t="s">
        <v>182</v>
      </c>
    </row>
    <row r="989" spans="1:65" s="13" customFormat="1" ht="11.25">
      <c r="B989" s="192"/>
      <c r="C989" s="193"/>
      <c r="D989" s="194" t="s">
        <v>193</v>
      </c>
      <c r="E989" s="195" t="s">
        <v>43</v>
      </c>
      <c r="F989" s="196" t="s">
        <v>1637</v>
      </c>
      <c r="G989" s="193"/>
      <c r="H989" s="195" t="s">
        <v>43</v>
      </c>
      <c r="I989" s="197"/>
      <c r="J989" s="193"/>
      <c r="K989" s="193"/>
      <c r="L989" s="198"/>
      <c r="M989" s="199"/>
      <c r="N989" s="200"/>
      <c r="O989" s="200"/>
      <c r="P989" s="200"/>
      <c r="Q989" s="200"/>
      <c r="R989" s="200"/>
      <c r="S989" s="200"/>
      <c r="T989" s="201"/>
      <c r="AT989" s="202" t="s">
        <v>193</v>
      </c>
      <c r="AU989" s="202" t="s">
        <v>90</v>
      </c>
      <c r="AV989" s="13" t="s">
        <v>88</v>
      </c>
      <c r="AW989" s="13" t="s">
        <v>41</v>
      </c>
      <c r="AX989" s="13" t="s">
        <v>80</v>
      </c>
      <c r="AY989" s="202" t="s">
        <v>182</v>
      </c>
    </row>
    <row r="990" spans="1:65" s="14" customFormat="1" ht="11.25">
      <c r="B990" s="203"/>
      <c r="C990" s="204"/>
      <c r="D990" s="194" t="s">
        <v>193</v>
      </c>
      <c r="E990" s="205" t="s">
        <v>43</v>
      </c>
      <c r="F990" s="206" t="s">
        <v>88</v>
      </c>
      <c r="G990" s="204"/>
      <c r="H990" s="207">
        <v>1</v>
      </c>
      <c r="I990" s="208"/>
      <c r="J990" s="204"/>
      <c r="K990" s="204"/>
      <c r="L990" s="209"/>
      <c r="M990" s="210"/>
      <c r="N990" s="211"/>
      <c r="O990" s="211"/>
      <c r="P990" s="211"/>
      <c r="Q990" s="211"/>
      <c r="R990" s="211"/>
      <c r="S990" s="211"/>
      <c r="T990" s="212"/>
      <c r="AT990" s="213" t="s">
        <v>193</v>
      </c>
      <c r="AU990" s="213" t="s">
        <v>90</v>
      </c>
      <c r="AV990" s="14" t="s">
        <v>90</v>
      </c>
      <c r="AW990" s="14" t="s">
        <v>41</v>
      </c>
      <c r="AX990" s="14" t="s">
        <v>88</v>
      </c>
      <c r="AY990" s="213" t="s">
        <v>182</v>
      </c>
    </row>
    <row r="991" spans="1:65" s="2" customFormat="1" ht="24.2" customHeight="1">
      <c r="A991" s="35"/>
      <c r="B991" s="36"/>
      <c r="C991" s="214" t="s">
        <v>988</v>
      </c>
      <c r="D991" s="214" t="s">
        <v>179</v>
      </c>
      <c r="E991" s="215" t="s">
        <v>1867</v>
      </c>
      <c r="F991" s="216" t="s">
        <v>1868</v>
      </c>
      <c r="G991" s="217" t="s">
        <v>190</v>
      </c>
      <c r="H991" s="218">
        <v>3</v>
      </c>
      <c r="I991" s="219"/>
      <c r="J991" s="220">
        <f>ROUND(I991*H991,2)</f>
        <v>0</v>
      </c>
      <c r="K991" s="216" t="s">
        <v>198</v>
      </c>
      <c r="L991" s="221"/>
      <c r="M991" s="222" t="s">
        <v>43</v>
      </c>
      <c r="N991" s="223" t="s">
        <v>51</v>
      </c>
      <c r="O991" s="65"/>
      <c r="P991" s="188">
        <f>O991*H991</f>
        <v>0</v>
      </c>
      <c r="Q991" s="188">
        <v>0</v>
      </c>
      <c r="R991" s="188">
        <f>Q991*H991</f>
        <v>0</v>
      </c>
      <c r="S991" s="188">
        <v>0</v>
      </c>
      <c r="T991" s="189">
        <f>S991*H991</f>
        <v>0</v>
      </c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R991" s="190" t="s">
        <v>90</v>
      </c>
      <c r="AT991" s="190" t="s">
        <v>179</v>
      </c>
      <c r="AU991" s="190" t="s">
        <v>90</v>
      </c>
      <c r="AY991" s="17" t="s">
        <v>182</v>
      </c>
      <c r="BE991" s="191">
        <f>IF(N991="základní",J991,0)</f>
        <v>0</v>
      </c>
      <c r="BF991" s="191">
        <f>IF(N991="snížená",J991,0)</f>
        <v>0</v>
      </c>
      <c r="BG991" s="191">
        <f>IF(N991="zákl. přenesená",J991,0)</f>
        <v>0</v>
      </c>
      <c r="BH991" s="191">
        <f>IF(N991="sníž. přenesená",J991,0)</f>
        <v>0</v>
      </c>
      <c r="BI991" s="191">
        <f>IF(N991="nulová",J991,0)</f>
        <v>0</v>
      </c>
      <c r="BJ991" s="17" t="s">
        <v>88</v>
      </c>
      <c r="BK991" s="191">
        <f>ROUND(I991*H991,2)</f>
        <v>0</v>
      </c>
      <c r="BL991" s="17" t="s">
        <v>88</v>
      </c>
      <c r="BM991" s="190" t="s">
        <v>2970</v>
      </c>
    </row>
    <row r="992" spans="1:65" s="13" customFormat="1" ht="11.25">
      <c r="B992" s="192"/>
      <c r="C992" s="193"/>
      <c r="D992" s="194" t="s">
        <v>193</v>
      </c>
      <c r="E992" s="195" t="s">
        <v>43</v>
      </c>
      <c r="F992" s="196" t="s">
        <v>431</v>
      </c>
      <c r="G992" s="193"/>
      <c r="H992" s="195" t="s">
        <v>43</v>
      </c>
      <c r="I992" s="197"/>
      <c r="J992" s="193"/>
      <c r="K992" s="193"/>
      <c r="L992" s="198"/>
      <c r="M992" s="199"/>
      <c r="N992" s="200"/>
      <c r="O992" s="200"/>
      <c r="P992" s="200"/>
      <c r="Q992" s="200"/>
      <c r="R992" s="200"/>
      <c r="S992" s="200"/>
      <c r="T992" s="201"/>
      <c r="AT992" s="202" t="s">
        <v>193</v>
      </c>
      <c r="AU992" s="202" t="s">
        <v>90</v>
      </c>
      <c r="AV992" s="13" t="s">
        <v>88</v>
      </c>
      <c r="AW992" s="13" t="s">
        <v>41</v>
      </c>
      <c r="AX992" s="13" t="s">
        <v>80</v>
      </c>
      <c r="AY992" s="202" t="s">
        <v>182</v>
      </c>
    </row>
    <row r="993" spans="1:65" s="13" customFormat="1" ht="11.25">
      <c r="B993" s="192"/>
      <c r="C993" s="193"/>
      <c r="D993" s="194" t="s">
        <v>193</v>
      </c>
      <c r="E993" s="195" t="s">
        <v>43</v>
      </c>
      <c r="F993" s="196" t="s">
        <v>1636</v>
      </c>
      <c r="G993" s="193"/>
      <c r="H993" s="195" t="s">
        <v>43</v>
      </c>
      <c r="I993" s="197"/>
      <c r="J993" s="193"/>
      <c r="K993" s="193"/>
      <c r="L993" s="198"/>
      <c r="M993" s="199"/>
      <c r="N993" s="200"/>
      <c r="O993" s="200"/>
      <c r="P993" s="200"/>
      <c r="Q993" s="200"/>
      <c r="R993" s="200"/>
      <c r="S993" s="200"/>
      <c r="T993" s="201"/>
      <c r="AT993" s="202" t="s">
        <v>193</v>
      </c>
      <c r="AU993" s="202" t="s">
        <v>90</v>
      </c>
      <c r="AV993" s="13" t="s">
        <v>88</v>
      </c>
      <c r="AW993" s="13" t="s">
        <v>41</v>
      </c>
      <c r="AX993" s="13" t="s">
        <v>80</v>
      </c>
      <c r="AY993" s="202" t="s">
        <v>182</v>
      </c>
    </row>
    <row r="994" spans="1:65" s="14" customFormat="1" ht="11.25">
      <c r="B994" s="203"/>
      <c r="C994" s="204"/>
      <c r="D994" s="194" t="s">
        <v>193</v>
      </c>
      <c r="E994" s="205" t="s">
        <v>43</v>
      </c>
      <c r="F994" s="206" t="s">
        <v>891</v>
      </c>
      <c r="G994" s="204"/>
      <c r="H994" s="207">
        <v>2</v>
      </c>
      <c r="I994" s="208"/>
      <c r="J994" s="204"/>
      <c r="K994" s="204"/>
      <c r="L994" s="209"/>
      <c r="M994" s="210"/>
      <c r="N994" s="211"/>
      <c r="O994" s="211"/>
      <c r="P994" s="211"/>
      <c r="Q994" s="211"/>
      <c r="R994" s="211"/>
      <c r="S994" s="211"/>
      <c r="T994" s="212"/>
      <c r="AT994" s="213" t="s">
        <v>193</v>
      </c>
      <c r="AU994" s="213" t="s">
        <v>90</v>
      </c>
      <c r="AV994" s="14" t="s">
        <v>90</v>
      </c>
      <c r="AW994" s="14" t="s">
        <v>41</v>
      </c>
      <c r="AX994" s="14" t="s">
        <v>80</v>
      </c>
      <c r="AY994" s="213" t="s">
        <v>182</v>
      </c>
    </row>
    <row r="995" spans="1:65" s="13" customFormat="1" ht="11.25">
      <c r="B995" s="192"/>
      <c r="C995" s="193"/>
      <c r="D995" s="194" t="s">
        <v>193</v>
      </c>
      <c r="E995" s="195" t="s">
        <v>43</v>
      </c>
      <c r="F995" s="196" t="s">
        <v>1637</v>
      </c>
      <c r="G995" s="193"/>
      <c r="H995" s="195" t="s">
        <v>43</v>
      </c>
      <c r="I995" s="197"/>
      <c r="J995" s="193"/>
      <c r="K995" s="193"/>
      <c r="L995" s="198"/>
      <c r="M995" s="199"/>
      <c r="N995" s="200"/>
      <c r="O995" s="200"/>
      <c r="P995" s="200"/>
      <c r="Q995" s="200"/>
      <c r="R995" s="200"/>
      <c r="S995" s="200"/>
      <c r="T995" s="201"/>
      <c r="AT995" s="202" t="s">
        <v>193</v>
      </c>
      <c r="AU995" s="202" t="s">
        <v>90</v>
      </c>
      <c r="AV995" s="13" t="s">
        <v>88</v>
      </c>
      <c r="AW995" s="13" t="s">
        <v>41</v>
      </c>
      <c r="AX995" s="13" t="s">
        <v>80</v>
      </c>
      <c r="AY995" s="202" t="s">
        <v>182</v>
      </c>
    </row>
    <row r="996" spans="1:65" s="14" customFormat="1" ht="11.25">
      <c r="B996" s="203"/>
      <c r="C996" s="204"/>
      <c r="D996" s="194" t="s">
        <v>193</v>
      </c>
      <c r="E996" s="205" t="s">
        <v>43</v>
      </c>
      <c r="F996" s="206" t="s">
        <v>88</v>
      </c>
      <c r="G996" s="204"/>
      <c r="H996" s="207">
        <v>1</v>
      </c>
      <c r="I996" s="208"/>
      <c r="J996" s="204"/>
      <c r="K996" s="204"/>
      <c r="L996" s="209"/>
      <c r="M996" s="210"/>
      <c r="N996" s="211"/>
      <c r="O996" s="211"/>
      <c r="P996" s="211"/>
      <c r="Q996" s="211"/>
      <c r="R996" s="211"/>
      <c r="S996" s="211"/>
      <c r="T996" s="212"/>
      <c r="AT996" s="213" t="s">
        <v>193</v>
      </c>
      <c r="AU996" s="213" t="s">
        <v>90</v>
      </c>
      <c r="AV996" s="14" t="s">
        <v>90</v>
      </c>
      <c r="AW996" s="14" t="s">
        <v>41</v>
      </c>
      <c r="AX996" s="14" t="s">
        <v>80</v>
      </c>
      <c r="AY996" s="213" t="s">
        <v>182</v>
      </c>
    </row>
    <row r="997" spans="1:65" s="15" customFormat="1" ht="11.25">
      <c r="B997" s="227"/>
      <c r="C997" s="228"/>
      <c r="D997" s="194" t="s">
        <v>193</v>
      </c>
      <c r="E997" s="229" t="s">
        <v>43</v>
      </c>
      <c r="F997" s="230" t="s">
        <v>436</v>
      </c>
      <c r="G997" s="228"/>
      <c r="H997" s="231">
        <v>3</v>
      </c>
      <c r="I997" s="232"/>
      <c r="J997" s="228"/>
      <c r="K997" s="228"/>
      <c r="L997" s="233"/>
      <c r="M997" s="234"/>
      <c r="N997" s="235"/>
      <c r="O997" s="235"/>
      <c r="P997" s="235"/>
      <c r="Q997" s="235"/>
      <c r="R997" s="235"/>
      <c r="S997" s="235"/>
      <c r="T997" s="236"/>
      <c r="AT997" s="237" t="s">
        <v>193</v>
      </c>
      <c r="AU997" s="237" t="s">
        <v>90</v>
      </c>
      <c r="AV997" s="15" t="s">
        <v>205</v>
      </c>
      <c r="AW997" s="15" t="s">
        <v>41</v>
      </c>
      <c r="AX997" s="15" t="s">
        <v>88</v>
      </c>
      <c r="AY997" s="237" t="s">
        <v>182</v>
      </c>
    </row>
    <row r="998" spans="1:65" s="2" customFormat="1" ht="14.45" customHeight="1">
      <c r="A998" s="35"/>
      <c r="B998" s="36"/>
      <c r="C998" s="214" t="s">
        <v>992</v>
      </c>
      <c r="D998" s="214" t="s">
        <v>179</v>
      </c>
      <c r="E998" s="215" t="s">
        <v>1870</v>
      </c>
      <c r="F998" s="216" t="s">
        <v>1871</v>
      </c>
      <c r="G998" s="217" t="s">
        <v>190</v>
      </c>
      <c r="H998" s="218">
        <v>3</v>
      </c>
      <c r="I998" s="219"/>
      <c r="J998" s="220">
        <f>ROUND(I998*H998,2)</f>
        <v>0</v>
      </c>
      <c r="K998" s="216" t="s">
        <v>198</v>
      </c>
      <c r="L998" s="221"/>
      <c r="M998" s="222" t="s">
        <v>43</v>
      </c>
      <c r="N998" s="223" t="s">
        <v>51</v>
      </c>
      <c r="O998" s="65"/>
      <c r="P998" s="188">
        <f>O998*H998</f>
        <v>0</v>
      </c>
      <c r="Q998" s="188">
        <v>0</v>
      </c>
      <c r="R998" s="188">
        <f>Q998*H998</f>
        <v>0</v>
      </c>
      <c r="S998" s="188">
        <v>0</v>
      </c>
      <c r="T998" s="189">
        <f>S998*H998</f>
        <v>0</v>
      </c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R998" s="190" t="s">
        <v>90</v>
      </c>
      <c r="AT998" s="190" t="s">
        <v>179</v>
      </c>
      <c r="AU998" s="190" t="s">
        <v>90</v>
      </c>
      <c r="AY998" s="17" t="s">
        <v>182</v>
      </c>
      <c r="BE998" s="191">
        <f>IF(N998="základní",J998,0)</f>
        <v>0</v>
      </c>
      <c r="BF998" s="191">
        <f>IF(N998="snížená",J998,0)</f>
        <v>0</v>
      </c>
      <c r="BG998" s="191">
        <f>IF(N998="zákl. přenesená",J998,0)</f>
        <v>0</v>
      </c>
      <c r="BH998" s="191">
        <f>IF(N998="sníž. přenesená",J998,0)</f>
        <v>0</v>
      </c>
      <c r="BI998" s="191">
        <f>IF(N998="nulová",J998,0)</f>
        <v>0</v>
      </c>
      <c r="BJ998" s="17" t="s">
        <v>88</v>
      </c>
      <c r="BK998" s="191">
        <f>ROUND(I998*H998,2)</f>
        <v>0</v>
      </c>
      <c r="BL998" s="17" t="s">
        <v>88</v>
      </c>
      <c r="BM998" s="190" t="s">
        <v>2971</v>
      </c>
    </row>
    <row r="999" spans="1:65" s="13" customFormat="1" ht="11.25">
      <c r="B999" s="192"/>
      <c r="C999" s="193"/>
      <c r="D999" s="194" t="s">
        <v>193</v>
      </c>
      <c r="E999" s="195" t="s">
        <v>43</v>
      </c>
      <c r="F999" s="196" t="s">
        <v>431</v>
      </c>
      <c r="G999" s="193"/>
      <c r="H999" s="195" t="s">
        <v>43</v>
      </c>
      <c r="I999" s="197"/>
      <c r="J999" s="193"/>
      <c r="K999" s="193"/>
      <c r="L999" s="198"/>
      <c r="M999" s="199"/>
      <c r="N999" s="200"/>
      <c r="O999" s="200"/>
      <c r="P999" s="200"/>
      <c r="Q999" s="200"/>
      <c r="R999" s="200"/>
      <c r="S999" s="200"/>
      <c r="T999" s="201"/>
      <c r="AT999" s="202" t="s">
        <v>193</v>
      </c>
      <c r="AU999" s="202" t="s">
        <v>90</v>
      </c>
      <c r="AV999" s="13" t="s">
        <v>88</v>
      </c>
      <c r="AW999" s="13" t="s">
        <v>41</v>
      </c>
      <c r="AX999" s="13" t="s">
        <v>80</v>
      </c>
      <c r="AY999" s="202" t="s">
        <v>182</v>
      </c>
    </row>
    <row r="1000" spans="1:65" s="13" customFormat="1" ht="11.25">
      <c r="B1000" s="192"/>
      <c r="C1000" s="193"/>
      <c r="D1000" s="194" t="s">
        <v>193</v>
      </c>
      <c r="E1000" s="195" t="s">
        <v>43</v>
      </c>
      <c r="F1000" s="196" t="s">
        <v>1636</v>
      </c>
      <c r="G1000" s="193"/>
      <c r="H1000" s="195" t="s">
        <v>43</v>
      </c>
      <c r="I1000" s="197"/>
      <c r="J1000" s="193"/>
      <c r="K1000" s="193"/>
      <c r="L1000" s="198"/>
      <c r="M1000" s="199"/>
      <c r="N1000" s="200"/>
      <c r="O1000" s="200"/>
      <c r="P1000" s="200"/>
      <c r="Q1000" s="200"/>
      <c r="R1000" s="200"/>
      <c r="S1000" s="200"/>
      <c r="T1000" s="201"/>
      <c r="AT1000" s="202" t="s">
        <v>193</v>
      </c>
      <c r="AU1000" s="202" t="s">
        <v>90</v>
      </c>
      <c r="AV1000" s="13" t="s">
        <v>88</v>
      </c>
      <c r="AW1000" s="13" t="s">
        <v>41</v>
      </c>
      <c r="AX1000" s="13" t="s">
        <v>80</v>
      </c>
      <c r="AY1000" s="202" t="s">
        <v>182</v>
      </c>
    </row>
    <row r="1001" spans="1:65" s="14" customFormat="1" ht="11.25">
      <c r="B1001" s="203"/>
      <c r="C1001" s="204"/>
      <c r="D1001" s="194" t="s">
        <v>193</v>
      </c>
      <c r="E1001" s="205" t="s">
        <v>43</v>
      </c>
      <c r="F1001" s="206" t="s">
        <v>891</v>
      </c>
      <c r="G1001" s="204"/>
      <c r="H1001" s="207">
        <v>2</v>
      </c>
      <c r="I1001" s="208"/>
      <c r="J1001" s="204"/>
      <c r="K1001" s="204"/>
      <c r="L1001" s="209"/>
      <c r="M1001" s="210"/>
      <c r="N1001" s="211"/>
      <c r="O1001" s="211"/>
      <c r="P1001" s="211"/>
      <c r="Q1001" s="211"/>
      <c r="R1001" s="211"/>
      <c r="S1001" s="211"/>
      <c r="T1001" s="212"/>
      <c r="AT1001" s="213" t="s">
        <v>193</v>
      </c>
      <c r="AU1001" s="213" t="s">
        <v>90</v>
      </c>
      <c r="AV1001" s="14" t="s">
        <v>90</v>
      </c>
      <c r="AW1001" s="14" t="s">
        <v>41</v>
      </c>
      <c r="AX1001" s="14" t="s">
        <v>80</v>
      </c>
      <c r="AY1001" s="213" t="s">
        <v>182</v>
      </c>
    </row>
    <row r="1002" spans="1:65" s="13" customFormat="1" ht="11.25">
      <c r="B1002" s="192"/>
      <c r="C1002" s="193"/>
      <c r="D1002" s="194" t="s">
        <v>193</v>
      </c>
      <c r="E1002" s="195" t="s">
        <v>43</v>
      </c>
      <c r="F1002" s="196" t="s">
        <v>1637</v>
      </c>
      <c r="G1002" s="193"/>
      <c r="H1002" s="195" t="s">
        <v>43</v>
      </c>
      <c r="I1002" s="197"/>
      <c r="J1002" s="193"/>
      <c r="K1002" s="193"/>
      <c r="L1002" s="198"/>
      <c r="M1002" s="199"/>
      <c r="N1002" s="200"/>
      <c r="O1002" s="200"/>
      <c r="P1002" s="200"/>
      <c r="Q1002" s="200"/>
      <c r="R1002" s="200"/>
      <c r="S1002" s="200"/>
      <c r="T1002" s="201"/>
      <c r="AT1002" s="202" t="s">
        <v>193</v>
      </c>
      <c r="AU1002" s="202" t="s">
        <v>90</v>
      </c>
      <c r="AV1002" s="13" t="s">
        <v>88</v>
      </c>
      <c r="AW1002" s="13" t="s">
        <v>41</v>
      </c>
      <c r="AX1002" s="13" t="s">
        <v>80</v>
      </c>
      <c r="AY1002" s="202" t="s">
        <v>182</v>
      </c>
    </row>
    <row r="1003" spans="1:65" s="14" customFormat="1" ht="11.25">
      <c r="B1003" s="203"/>
      <c r="C1003" s="204"/>
      <c r="D1003" s="194" t="s">
        <v>193</v>
      </c>
      <c r="E1003" s="205" t="s">
        <v>43</v>
      </c>
      <c r="F1003" s="206" t="s">
        <v>88</v>
      </c>
      <c r="G1003" s="204"/>
      <c r="H1003" s="207">
        <v>1</v>
      </c>
      <c r="I1003" s="208"/>
      <c r="J1003" s="204"/>
      <c r="K1003" s="204"/>
      <c r="L1003" s="209"/>
      <c r="M1003" s="210"/>
      <c r="N1003" s="211"/>
      <c r="O1003" s="211"/>
      <c r="P1003" s="211"/>
      <c r="Q1003" s="211"/>
      <c r="R1003" s="211"/>
      <c r="S1003" s="211"/>
      <c r="T1003" s="212"/>
      <c r="AT1003" s="213" t="s">
        <v>193</v>
      </c>
      <c r="AU1003" s="213" t="s">
        <v>90</v>
      </c>
      <c r="AV1003" s="14" t="s">
        <v>90</v>
      </c>
      <c r="AW1003" s="14" t="s">
        <v>41</v>
      </c>
      <c r="AX1003" s="14" t="s">
        <v>80</v>
      </c>
      <c r="AY1003" s="213" t="s">
        <v>182</v>
      </c>
    </row>
    <row r="1004" spans="1:65" s="15" customFormat="1" ht="11.25">
      <c r="B1004" s="227"/>
      <c r="C1004" s="228"/>
      <c r="D1004" s="194" t="s">
        <v>193</v>
      </c>
      <c r="E1004" s="229" t="s">
        <v>43</v>
      </c>
      <c r="F1004" s="230" t="s">
        <v>436</v>
      </c>
      <c r="G1004" s="228"/>
      <c r="H1004" s="231">
        <v>3</v>
      </c>
      <c r="I1004" s="232"/>
      <c r="J1004" s="228"/>
      <c r="K1004" s="228"/>
      <c r="L1004" s="233"/>
      <c r="M1004" s="234"/>
      <c r="N1004" s="235"/>
      <c r="O1004" s="235"/>
      <c r="P1004" s="235"/>
      <c r="Q1004" s="235"/>
      <c r="R1004" s="235"/>
      <c r="S1004" s="235"/>
      <c r="T1004" s="236"/>
      <c r="AT1004" s="237" t="s">
        <v>193</v>
      </c>
      <c r="AU1004" s="237" t="s">
        <v>90</v>
      </c>
      <c r="AV1004" s="15" t="s">
        <v>205</v>
      </c>
      <c r="AW1004" s="15" t="s">
        <v>41</v>
      </c>
      <c r="AX1004" s="15" t="s">
        <v>88</v>
      </c>
      <c r="AY1004" s="237" t="s">
        <v>182</v>
      </c>
    </row>
    <row r="1005" spans="1:65" s="2" customFormat="1" ht="76.349999999999994" customHeight="1">
      <c r="A1005" s="35"/>
      <c r="B1005" s="36"/>
      <c r="C1005" s="179" t="s">
        <v>996</v>
      </c>
      <c r="D1005" s="179" t="s">
        <v>187</v>
      </c>
      <c r="E1005" s="180" t="s">
        <v>856</v>
      </c>
      <c r="F1005" s="181" t="s">
        <v>857</v>
      </c>
      <c r="G1005" s="182" t="s">
        <v>190</v>
      </c>
      <c r="H1005" s="183">
        <v>8</v>
      </c>
      <c r="I1005" s="184"/>
      <c r="J1005" s="185">
        <f>ROUND(I1005*H1005,2)</f>
        <v>0</v>
      </c>
      <c r="K1005" s="181" t="s">
        <v>191</v>
      </c>
      <c r="L1005" s="40"/>
      <c r="M1005" s="186" t="s">
        <v>43</v>
      </c>
      <c r="N1005" s="187" t="s">
        <v>51</v>
      </c>
      <c r="O1005" s="65"/>
      <c r="P1005" s="188">
        <f>O1005*H1005</f>
        <v>0</v>
      </c>
      <c r="Q1005" s="188">
        <v>0</v>
      </c>
      <c r="R1005" s="188">
        <f>Q1005*H1005</f>
        <v>0</v>
      </c>
      <c r="S1005" s="188">
        <v>0</v>
      </c>
      <c r="T1005" s="189">
        <f>S1005*H1005</f>
        <v>0</v>
      </c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R1005" s="190" t="s">
        <v>88</v>
      </c>
      <c r="AT1005" s="190" t="s">
        <v>187</v>
      </c>
      <c r="AU1005" s="190" t="s">
        <v>90</v>
      </c>
      <c r="AY1005" s="17" t="s">
        <v>182</v>
      </c>
      <c r="BE1005" s="191">
        <f>IF(N1005="základní",J1005,0)</f>
        <v>0</v>
      </c>
      <c r="BF1005" s="191">
        <f>IF(N1005="snížená",J1005,0)</f>
        <v>0</v>
      </c>
      <c r="BG1005" s="191">
        <f>IF(N1005="zákl. přenesená",J1005,0)</f>
        <v>0</v>
      </c>
      <c r="BH1005" s="191">
        <f>IF(N1005="sníž. přenesená",J1005,0)</f>
        <v>0</v>
      </c>
      <c r="BI1005" s="191">
        <f>IF(N1005="nulová",J1005,0)</f>
        <v>0</v>
      </c>
      <c r="BJ1005" s="17" t="s">
        <v>88</v>
      </c>
      <c r="BK1005" s="191">
        <f>ROUND(I1005*H1005,2)</f>
        <v>0</v>
      </c>
      <c r="BL1005" s="17" t="s">
        <v>88</v>
      </c>
      <c r="BM1005" s="190" t="s">
        <v>1873</v>
      </c>
    </row>
    <row r="1006" spans="1:65" s="13" customFormat="1" ht="11.25">
      <c r="B1006" s="192"/>
      <c r="C1006" s="193"/>
      <c r="D1006" s="194" t="s">
        <v>193</v>
      </c>
      <c r="E1006" s="195" t="s">
        <v>43</v>
      </c>
      <c r="F1006" s="196" t="s">
        <v>532</v>
      </c>
      <c r="G1006" s="193"/>
      <c r="H1006" s="195" t="s">
        <v>43</v>
      </c>
      <c r="I1006" s="197"/>
      <c r="J1006" s="193"/>
      <c r="K1006" s="193"/>
      <c r="L1006" s="198"/>
      <c r="M1006" s="199"/>
      <c r="N1006" s="200"/>
      <c r="O1006" s="200"/>
      <c r="P1006" s="200"/>
      <c r="Q1006" s="200"/>
      <c r="R1006" s="200"/>
      <c r="S1006" s="200"/>
      <c r="T1006" s="201"/>
      <c r="AT1006" s="202" t="s">
        <v>193</v>
      </c>
      <c r="AU1006" s="202" t="s">
        <v>90</v>
      </c>
      <c r="AV1006" s="13" t="s">
        <v>88</v>
      </c>
      <c r="AW1006" s="13" t="s">
        <v>41</v>
      </c>
      <c r="AX1006" s="13" t="s">
        <v>80</v>
      </c>
      <c r="AY1006" s="202" t="s">
        <v>182</v>
      </c>
    </row>
    <row r="1007" spans="1:65" s="13" customFormat="1" ht="11.25">
      <c r="B1007" s="192"/>
      <c r="C1007" s="193"/>
      <c r="D1007" s="194" t="s">
        <v>193</v>
      </c>
      <c r="E1007" s="195" t="s">
        <v>43</v>
      </c>
      <c r="F1007" s="196" t="s">
        <v>362</v>
      </c>
      <c r="G1007" s="193"/>
      <c r="H1007" s="195" t="s">
        <v>43</v>
      </c>
      <c r="I1007" s="197"/>
      <c r="J1007" s="193"/>
      <c r="K1007" s="193"/>
      <c r="L1007" s="198"/>
      <c r="M1007" s="199"/>
      <c r="N1007" s="200"/>
      <c r="O1007" s="200"/>
      <c r="P1007" s="200"/>
      <c r="Q1007" s="200"/>
      <c r="R1007" s="200"/>
      <c r="S1007" s="200"/>
      <c r="T1007" s="201"/>
      <c r="AT1007" s="202" t="s">
        <v>193</v>
      </c>
      <c r="AU1007" s="202" t="s">
        <v>90</v>
      </c>
      <c r="AV1007" s="13" t="s">
        <v>88</v>
      </c>
      <c r="AW1007" s="13" t="s">
        <v>41</v>
      </c>
      <c r="AX1007" s="13" t="s">
        <v>80</v>
      </c>
      <c r="AY1007" s="202" t="s">
        <v>182</v>
      </c>
    </row>
    <row r="1008" spans="1:65" s="14" customFormat="1" ht="11.25">
      <c r="B1008" s="203"/>
      <c r="C1008" s="204"/>
      <c r="D1008" s="194" t="s">
        <v>193</v>
      </c>
      <c r="E1008" s="205" t="s">
        <v>43</v>
      </c>
      <c r="F1008" s="206" t="s">
        <v>225</v>
      </c>
      <c r="G1008" s="204"/>
      <c r="H1008" s="207">
        <v>8</v>
      </c>
      <c r="I1008" s="208"/>
      <c r="J1008" s="204"/>
      <c r="K1008" s="204"/>
      <c r="L1008" s="209"/>
      <c r="M1008" s="210"/>
      <c r="N1008" s="211"/>
      <c r="O1008" s="211"/>
      <c r="P1008" s="211"/>
      <c r="Q1008" s="211"/>
      <c r="R1008" s="211"/>
      <c r="S1008" s="211"/>
      <c r="T1008" s="212"/>
      <c r="AT1008" s="213" t="s">
        <v>193</v>
      </c>
      <c r="AU1008" s="213" t="s">
        <v>90</v>
      </c>
      <c r="AV1008" s="14" t="s">
        <v>90</v>
      </c>
      <c r="AW1008" s="14" t="s">
        <v>41</v>
      </c>
      <c r="AX1008" s="14" t="s">
        <v>88</v>
      </c>
      <c r="AY1008" s="213" t="s">
        <v>182</v>
      </c>
    </row>
    <row r="1009" spans="1:65" s="2" customFormat="1" ht="76.349999999999994" customHeight="1">
      <c r="A1009" s="35"/>
      <c r="B1009" s="36"/>
      <c r="C1009" s="179" t="s">
        <v>1000</v>
      </c>
      <c r="D1009" s="179" t="s">
        <v>187</v>
      </c>
      <c r="E1009" s="180" t="s">
        <v>860</v>
      </c>
      <c r="F1009" s="181" t="s">
        <v>861</v>
      </c>
      <c r="G1009" s="182" t="s">
        <v>190</v>
      </c>
      <c r="H1009" s="183">
        <v>8</v>
      </c>
      <c r="I1009" s="184"/>
      <c r="J1009" s="185">
        <f>ROUND(I1009*H1009,2)</f>
        <v>0</v>
      </c>
      <c r="K1009" s="181" t="s">
        <v>191</v>
      </c>
      <c r="L1009" s="40"/>
      <c r="M1009" s="186" t="s">
        <v>43</v>
      </c>
      <c r="N1009" s="187" t="s">
        <v>51</v>
      </c>
      <c r="O1009" s="65"/>
      <c r="P1009" s="188">
        <f>O1009*H1009</f>
        <v>0</v>
      </c>
      <c r="Q1009" s="188">
        <v>0</v>
      </c>
      <c r="R1009" s="188">
        <f>Q1009*H1009</f>
        <v>0</v>
      </c>
      <c r="S1009" s="188">
        <v>0</v>
      </c>
      <c r="T1009" s="189">
        <f>S1009*H1009</f>
        <v>0</v>
      </c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R1009" s="190" t="s">
        <v>88</v>
      </c>
      <c r="AT1009" s="190" t="s">
        <v>187</v>
      </c>
      <c r="AU1009" s="190" t="s">
        <v>90</v>
      </c>
      <c r="AY1009" s="17" t="s">
        <v>182</v>
      </c>
      <c r="BE1009" s="191">
        <f>IF(N1009="základní",J1009,0)</f>
        <v>0</v>
      </c>
      <c r="BF1009" s="191">
        <f>IF(N1009="snížená",J1009,0)</f>
        <v>0</v>
      </c>
      <c r="BG1009" s="191">
        <f>IF(N1009="zákl. přenesená",J1009,0)</f>
        <v>0</v>
      </c>
      <c r="BH1009" s="191">
        <f>IF(N1009="sníž. přenesená",J1009,0)</f>
        <v>0</v>
      </c>
      <c r="BI1009" s="191">
        <f>IF(N1009="nulová",J1009,0)</f>
        <v>0</v>
      </c>
      <c r="BJ1009" s="17" t="s">
        <v>88</v>
      </c>
      <c r="BK1009" s="191">
        <f>ROUND(I1009*H1009,2)</f>
        <v>0</v>
      </c>
      <c r="BL1009" s="17" t="s">
        <v>88</v>
      </c>
      <c r="BM1009" s="190" t="s">
        <v>862</v>
      </c>
    </row>
    <row r="1010" spans="1:65" s="13" customFormat="1" ht="11.25">
      <c r="B1010" s="192"/>
      <c r="C1010" s="193"/>
      <c r="D1010" s="194" t="s">
        <v>193</v>
      </c>
      <c r="E1010" s="195" t="s">
        <v>43</v>
      </c>
      <c r="F1010" s="196" t="s">
        <v>431</v>
      </c>
      <c r="G1010" s="193"/>
      <c r="H1010" s="195" t="s">
        <v>43</v>
      </c>
      <c r="I1010" s="197"/>
      <c r="J1010" s="193"/>
      <c r="K1010" s="193"/>
      <c r="L1010" s="198"/>
      <c r="M1010" s="199"/>
      <c r="N1010" s="200"/>
      <c r="O1010" s="200"/>
      <c r="P1010" s="200"/>
      <c r="Q1010" s="200"/>
      <c r="R1010" s="200"/>
      <c r="S1010" s="200"/>
      <c r="T1010" s="201"/>
      <c r="AT1010" s="202" t="s">
        <v>193</v>
      </c>
      <c r="AU1010" s="202" t="s">
        <v>90</v>
      </c>
      <c r="AV1010" s="13" t="s">
        <v>88</v>
      </c>
      <c r="AW1010" s="13" t="s">
        <v>41</v>
      </c>
      <c r="AX1010" s="13" t="s">
        <v>80</v>
      </c>
      <c r="AY1010" s="202" t="s">
        <v>182</v>
      </c>
    </row>
    <row r="1011" spans="1:65" s="13" customFormat="1" ht="11.25">
      <c r="B1011" s="192"/>
      <c r="C1011" s="193"/>
      <c r="D1011" s="194" t="s">
        <v>193</v>
      </c>
      <c r="E1011" s="195" t="s">
        <v>43</v>
      </c>
      <c r="F1011" s="196" t="s">
        <v>638</v>
      </c>
      <c r="G1011" s="193"/>
      <c r="H1011" s="195" t="s">
        <v>43</v>
      </c>
      <c r="I1011" s="197"/>
      <c r="J1011" s="193"/>
      <c r="K1011" s="193"/>
      <c r="L1011" s="198"/>
      <c r="M1011" s="199"/>
      <c r="N1011" s="200"/>
      <c r="O1011" s="200"/>
      <c r="P1011" s="200"/>
      <c r="Q1011" s="200"/>
      <c r="R1011" s="200"/>
      <c r="S1011" s="200"/>
      <c r="T1011" s="201"/>
      <c r="AT1011" s="202" t="s">
        <v>193</v>
      </c>
      <c r="AU1011" s="202" t="s">
        <v>90</v>
      </c>
      <c r="AV1011" s="13" t="s">
        <v>88</v>
      </c>
      <c r="AW1011" s="13" t="s">
        <v>41</v>
      </c>
      <c r="AX1011" s="13" t="s">
        <v>80</v>
      </c>
      <c r="AY1011" s="202" t="s">
        <v>182</v>
      </c>
    </row>
    <row r="1012" spans="1:65" s="14" customFormat="1" ht="11.25">
      <c r="B1012" s="203"/>
      <c r="C1012" s="204"/>
      <c r="D1012" s="194" t="s">
        <v>193</v>
      </c>
      <c r="E1012" s="205" t="s">
        <v>43</v>
      </c>
      <c r="F1012" s="206" t="s">
        <v>88</v>
      </c>
      <c r="G1012" s="204"/>
      <c r="H1012" s="207">
        <v>1</v>
      </c>
      <c r="I1012" s="208"/>
      <c r="J1012" s="204"/>
      <c r="K1012" s="204"/>
      <c r="L1012" s="209"/>
      <c r="M1012" s="210"/>
      <c r="N1012" s="211"/>
      <c r="O1012" s="211"/>
      <c r="P1012" s="211"/>
      <c r="Q1012" s="211"/>
      <c r="R1012" s="211"/>
      <c r="S1012" s="211"/>
      <c r="T1012" s="212"/>
      <c r="AT1012" s="213" t="s">
        <v>193</v>
      </c>
      <c r="AU1012" s="213" t="s">
        <v>90</v>
      </c>
      <c r="AV1012" s="14" t="s">
        <v>90</v>
      </c>
      <c r="AW1012" s="14" t="s">
        <v>41</v>
      </c>
      <c r="AX1012" s="14" t="s">
        <v>80</v>
      </c>
      <c r="AY1012" s="213" t="s">
        <v>182</v>
      </c>
    </row>
    <row r="1013" spans="1:65" s="13" customFormat="1" ht="11.25">
      <c r="B1013" s="192"/>
      <c r="C1013" s="193"/>
      <c r="D1013" s="194" t="s">
        <v>193</v>
      </c>
      <c r="E1013" s="195" t="s">
        <v>43</v>
      </c>
      <c r="F1013" s="196" t="s">
        <v>640</v>
      </c>
      <c r="G1013" s="193"/>
      <c r="H1013" s="195" t="s">
        <v>43</v>
      </c>
      <c r="I1013" s="197"/>
      <c r="J1013" s="193"/>
      <c r="K1013" s="193"/>
      <c r="L1013" s="198"/>
      <c r="M1013" s="199"/>
      <c r="N1013" s="200"/>
      <c r="O1013" s="200"/>
      <c r="P1013" s="200"/>
      <c r="Q1013" s="200"/>
      <c r="R1013" s="200"/>
      <c r="S1013" s="200"/>
      <c r="T1013" s="201"/>
      <c r="AT1013" s="202" t="s">
        <v>193</v>
      </c>
      <c r="AU1013" s="202" t="s">
        <v>90</v>
      </c>
      <c r="AV1013" s="13" t="s">
        <v>88</v>
      </c>
      <c r="AW1013" s="13" t="s">
        <v>41</v>
      </c>
      <c r="AX1013" s="13" t="s">
        <v>80</v>
      </c>
      <c r="AY1013" s="202" t="s">
        <v>182</v>
      </c>
    </row>
    <row r="1014" spans="1:65" s="14" customFormat="1" ht="11.25">
      <c r="B1014" s="203"/>
      <c r="C1014" s="204"/>
      <c r="D1014" s="194" t="s">
        <v>193</v>
      </c>
      <c r="E1014" s="205" t="s">
        <v>43</v>
      </c>
      <c r="F1014" s="206" t="s">
        <v>88</v>
      </c>
      <c r="G1014" s="204"/>
      <c r="H1014" s="207">
        <v>1</v>
      </c>
      <c r="I1014" s="208"/>
      <c r="J1014" s="204"/>
      <c r="K1014" s="204"/>
      <c r="L1014" s="209"/>
      <c r="M1014" s="210"/>
      <c r="N1014" s="211"/>
      <c r="O1014" s="211"/>
      <c r="P1014" s="211"/>
      <c r="Q1014" s="211"/>
      <c r="R1014" s="211"/>
      <c r="S1014" s="211"/>
      <c r="T1014" s="212"/>
      <c r="AT1014" s="213" t="s">
        <v>193</v>
      </c>
      <c r="AU1014" s="213" t="s">
        <v>90</v>
      </c>
      <c r="AV1014" s="14" t="s">
        <v>90</v>
      </c>
      <c r="AW1014" s="14" t="s">
        <v>41</v>
      </c>
      <c r="AX1014" s="14" t="s">
        <v>80</v>
      </c>
      <c r="AY1014" s="213" t="s">
        <v>182</v>
      </c>
    </row>
    <row r="1015" spans="1:65" s="13" customFormat="1" ht="11.25">
      <c r="B1015" s="192"/>
      <c r="C1015" s="193"/>
      <c r="D1015" s="194" t="s">
        <v>193</v>
      </c>
      <c r="E1015" s="195" t="s">
        <v>43</v>
      </c>
      <c r="F1015" s="196" t="s">
        <v>1636</v>
      </c>
      <c r="G1015" s="193"/>
      <c r="H1015" s="195" t="s">
        <v>43</v>
      </c>
      <c r="I1015" s="197"/>
      <c r="J1015" s="193"/>
      <c r="K1015" s="193"/>
      <c r="L1015" s="198"/>
      <c r="M1015" s="199"/>
      <c r="N1015" s="200"/>
      <c r="O1015" s="200"/>
      <c r="P1015" s="200"/>
      <c r="Q1015" s="200"/>
      <c r="R1015" s="200"/>
      <c r="S1015" s="200"/>
      <c r="T1015" s="201"/>
      <c r="AT1015" s="202" t="s">
        <v>193</v>
      </c>
      <c r="AU1015" s="202" t="s">
        <v>90</v>
      </c>
      <c r="AV1015" s="13" t="s">
        <v>88</v>
      </c>
      <c r="AW1015" s="13" t="s">
        <v>41</v>
      </c>
      <c r="AX1015" s="13" t="s">
        <v>80</v>
      </c>
      <c r="AY1015" s="202" t="s">
        <v>182</v>
      </c>
    </row>
    <row r="1016" spans="1:65" s="14" customFormat="1" ht="11.25">
      <c r="B1016" s="203"/>
      <c r="C1016" s="204"/>
      <c r="D1016" s="194" t="s">
        <v>193</v>
      </c>
      <c r="E1016" s="205" t="s">
        <v>43</v>
      </c>
      <c r="F1016" s="206" t="s">
        <v>88</v>
      </c>
      <c r="G1016" s="204"/>
      <c r="H1016" s="207">
        <v>1</v>
      </c>
      <c r="I1016" s="208"/>
      <c r="J1016" s="204"/>
      <c r="K1016" s="204"/>
      <c r="L1016" s="209"/>
      <c r="M1016" s="210"/>
      <c r="N1016" s="211"/>
      <c r="O1016" s="211"/>
      <c r="P1016" s="211"/>
      <c r="Q1016" s="211"/>
      <c r="R1016" s="211"/>
      <c r="S1016" s="211"/>
      <c r="T1016" s="212"/>
      <c r="AT1016" s="213" t="s">
        <v>193</v>
      </c>
      <c r="AU1016" s="213" t="s">
        <v>90</v>
      </c>
      <c r="AV1016" s="14" t="s">
        <v>90</v>
      </c>
      <c r="AW1016" s="14" t="s">
        <v>41</v>
      </c>
      <c r="AX1016" s="14" t="s">
        <v>80</v>
      </c>
      <c r="AY1016" s="213" t="s">
        <v>182</v>
      </c>
    </row>
    <row r="1017" spans="1:65" s="13" customFormat="1" ht="11.25">
      <c r="B1017" s="192"/>
      <c r="C1017" s="193"/>
      <c r="D1017" s="194" t="s">
        <v>193</v>
      </c>
      <c r="E1017" s="195" t="s">
        <v>43</v>
      </c>
      <c r="F1017" s="196" t="s">
        <v>1637</v>
      </c>
      <c r="G1017" s="193"/>
      <c r="H1017" s="195" t="s">
        <v>43</v>
      </c>
      <c r="I1017" s="197"/>
      <c r="J1017" s="193"/>
      <c r="K1017" s="193"/>
      <c r="L1017" s="198"/>
      <c r="M1017" s="199"/>
      <c r="N1017" s="200"/>
      <c r="O1017" s="200"/>
      <c r="P1017" s="200"/>
      <c r="Q1017" s="200"/>
      <c r="R1017" s="200"/>
      <c r="S1017" s="200"/>
      <c r="T1017" s="201"/>
      <c r="AT1017" s="202" t="s">
        <v>193</v>
      </c>
      <c r="AU1017" s="202" t="s">
        <v>90</v>
      </c>
      <c r="AV1017" s="13" t="s">
        <v>88</v>
      </c>
      <c r="AW1017" s="13" t="s">
        <v>41</v>
      </c>
      <c r="AX1017" s="13" t="s">
        <v>80</v>
      </c>
      <c r="AY1017" s="202" t="s">
        <v>182</v>
      </c>
    </row>
    <row r="1018" spans="1:65" s="14" customFormat="1" ht="11.25">
      <c r="B1018" s="203"/>
      <c r="C1018" s="204"/>
      <c r="D1018" s="194" t="s">
        <v>193</v>
      </c>
      <c r="E1018" s="205" t="s">
        <v>43</v>
      </c>
      <c r="F1018" s="206" t="s">
        <v>88</v>
      </c>
      <c r="G1018" s="204"/>
      <c r="H1018" s="207">
        <v>1</v>
      </c>
      <c r="I1018" s="208"/>
      <c r="J1018" s="204"/>
      <c r="K1018" s="204"/>
      <c r="L1018" s="209"/>
      <c r="M1018" s="210"/>
      <c r="N1018" s="211"/>
      <c r="O1018" s="211"/>
      <c r="P1018" s="211"/>
      <c r="Q1018" s="211"/>
      <c r="R1018" s="211"/>
      <c r="S1018" s="211"/>
      <c r="T1018" s="212"/>
      <c r="AT1018" s="213" t="s">
        <v>193</v>
      </c>
      <c r="AU1018" s="213" t="s">
        <v>90</v>
      </c>
      <c r="AV1018" s="14" t="s">
        <v>90</v>
      </c>
      <c r="AW1018" s="14" t="s">
        <v>41</v>
      </c>
      <c r="AX1018" s="14" t="s">
        <v>80</v>
      </c>
      <c r="AY1018" s="213" t="s">
        <v>182</v>
      </c>
    </row>
    <row r="1019" spans="1:65" s="13" customFormat="1" ht="11.25">
      <c r="B1019" s="192"/>
      <c r="C1019" s="193"/>
      <c r="D1019" s="194" t="s">
        <v>193</v>
      </c>
      <c r="E1019" s="195" t="s">
        <v>43</v>
      </c>
      <c r="F1019" s="196" t="s">
        <v>1639</v>
      </c>
      <c r="G1019" s="193"/>
      <c r="H1019" s="195" t="s">
        <v>43</v>
      </c>
      <c r="I1019" s="197"/>
      <c r="J1019" s="193"/>
      <c r="K1019" s="193"/>
      <c r="L1019" s="198"/>
      <c r="M1019" s="199"/>
      <c r="N1019" s="200"/>
      <c r="O1019" s="200"/>
      <c r="P1019" s="200"/>
      <c r="Q1019" s="200"/>
      <c r="R1019" s="200"/>
      <c r="S1019" s="200"/>
      <c r="T1019" s="201"/>
      <c r="AT1019" s="202" t="s">
        <v>193</v>
      </c>
      <c r="AU1019" s="202" t="s">
        <v>90</v>
      </c>
      <c r="AV1019" s="13" t="s">
        <v>88</v>
      </c>
      <c r="AW1019" s="13" t="s">
        <v>41</v>
      </c>
      <c r="AX1019" s="13" t="s">
        <v>80</v>
      </c>
      <c r="AY1019" s="202" t="s">
        <v>182</v>
      </c>
    </row>
    <row r="1020" spans="1:65" s="14" customFormat="1" ht="11.25">
      <c r="B1020" s="203"/>
      <c r="C1020" s="204"/>
      <c r="D1020" s="194" t="s">
        <v>193</v>
      </c>
      <c r="E1020" s="205" t="s">
        <v>43</v>
      </c>
      <c r="F1020" s="206" t="s">
        <v>88</v>
      </c>
      <c r="G1020" s="204"/>
      <c r="H1020" s="207">
        <v>1</v>
      </c>
      <c r="I1020" s="208"/>
      <c r="J1020" s="204"/>
      <c r="K1020" s="204"/>
      <c r="L1020" s="209"/>
      <c r="M1020" s="210"/>
      <c r="N1020" s="211"/>
      <c r="O1020" s="211"/>
      <c r="P1020" s="211"/>
      <c r="Q1020" s="211"/>
      <c r="R1020" s="211"/>
      <c r="S1020" s="211"/>
      <c r="T1020" s="212"/>
      <c r="AT1020" s="213" t="s">
        <v>193</v>
      </c>
      <c r="AU1020" s="213" t="s">
        <v>90</v>
      </c>
      <c r="AV1020" s="14" t="s">
        <v>90</v>
      </c>
      <c r="AW1020" s="14" t="s">
        <v>41</v>
      </c>
      <c r="AX1020" s="14" t="s">
        <v>80</v>
      </c>
      <c r="AY1020" s="213" t="s">
        <v>182</v>
      </c>
    </row>
    <row r="1021" spans="1:65" s="13" customFormat="1" ht="11.25">
      <c r="B1021" s="192"/>
      <c r="C1021" s="193"/>
      <c r="D1021" s="194" t="s">
        <v>193</v>
      </c>
      <c r="E1021" s="195" t="s">
        <v>43</v>
      </c>
      <c r="F1021" s="196" t="s">
        <v>1641</v>
      </c>
      <c r="G1021" s="193"/>
      <c r="H1021" s="195" t="s">
        <v>43</v>
      </c>
      <c r="I1021" s="197"/>
      <c r="J1021" s="193"/>
      <c r="K1021" s="193"/>
      <c r="L1021" s="198"/>
      <c r="M1021" s="199"/>
      <c r="N1021" s="200"/>
      <c r="O1021" s="200"/>
      <c r="P1021" s="200"/>
      <c r="Q1021" s="200"/>
      <c r="R1021" s="200"/>
      <c r="S1021" s="200"/>
      <c r="T1021" s="201"/>
      <c r="AT1021" s="202" t="s">
        <v>193</v>
      </c>
      <c r="AU1021" s="202" t="s">
        <v>90</v>
      </c>
      <c r="AV1021" s="13" t="s">
        <v>88</v>
      </c>
      <c r="AW1021" s="13" t="s">
        <v>41</v>
      </c>
      <c r="AX1021" s="13" t="s">
        <v>80</v>
      </c>
      <c r="AY1021" s="202" t="s">
        <v>182</v>
      </c>
    </row>
    <row r="1022" spans="1:65" s="14" customFormat="1" ht="11.25">
      <c r="B1022" s="203"/>
      <c r="C1022" s="204"/>
      <c r="D1022" s="194" t="s">
        <v>193</v>
      </c>
      <c r="E1022" s="205" t="s">
        <v>43</v>
      </c>
      <c r="F1022" s="206" t="s">
        <v>88</v>
      </c>
      <c r="G1022" s="204"/>
      <c r="H1022" s="207">
        <v>1</v>
      </c>
      <c r="I1022" s="208"/>
      <c r="J1022" s="204"/>
      <c r="K1022" s="204"/>
      <c r="L1022" s="209"/>
      <c r="M1022" s="210"/>
      <c r="N1022" s="211"/>
      <c r="O1022" s="211"/>
      <c r="P1022" s="211"/>
      <c r="Q1022" s="211"/>
      <c r="R1022" s="211"/>
      <c r="S1022" s="211"/>
      <c r="T1022" s="212"/>
      <c r="AT1022" s="213" t="s">
        <v>193</v>
      </c>
      <c r="AU1022" s="213" t="s">
        <v>90</v>
      </c>
      <c r="AV1022" s="14" t="s">
        <v>90</v>
      </c>
      <c r="AW1022" s="14" t="s">
        <v>41</v>
      </c>
      <c r="AX1022" s="14" t="s">
        <v>80</v>
      </c>
      <c r="AY1022" s="213" t="s">
        <v>182</v>
      </c>
    </row>
    <row r="1023" spans="1:65" s="13" customFormat="1" ht="11.25">
      <c r="B1023" s="192"/>
      <c r="C1023" s="193"/>
      <c r="D1023" s="194" t="s">
        <v>193</v>
      </c>
      <c r="E1023" s="195" t="s">
        <v>43</v>
      </c>
      <c r="F1023" s="196" t="s">
        <v>1643</v>
      </c>
      <c r="G1023" s="193"/>
      <c r="H1023" s="195" t="s">
        <v>43</v>
      </c>
      <c r="I1023" s="197"/>
      <c r="J1023" s="193"/>
      <c r="K1023" s="193"/>
      <c r="L1023" s="198"/>
      <c r="M1023" s="199"/>
      <c r="N1023" s="200"/>
      <c r="O1023" s="200"/>
      <c r="P1023" s="200"/>
      <c r="Q1023" s="200"/>
      <c r="R1023" s="200"/>
      <c r="S1023" s="200"/>
      <c r="T1023" s="201"/>
      <c r="AT1023" s="202" t="s">
        <v>193</v>
      </c>
      <c r="AU1023" s="202" t="s">
        <v>90</v>
      </c>
      <c r="AV1023" s="13" t="s">
        <v>88</v>
      </c>
      <c r="AW1023" s="13" t="s">
        <v>41</v>
      </c>
      <c r="AX1023" s="13" t="s">
        <v>80</v>
      </c>
      <c r="AY1023" s="202" t="s">
        <v>182</v>
      </c>
    </row>
    <row r="1024" spans="1:65" s="14" customFormat="1" ht="11.25">
      <c r="B1024" s="203"/>
      <c r="C1024" s="204"/>
      <c r="D1024" s="194" t="s">
        <v>193</v>
      </c>
      <c r="E1024" s="205" t="s">
        <v>43</v>
      </c>
      <c r="F1024" s="206" t="s">
        <v>88</v>
      </c>
      <c r="G1024" s="204"/>
      <c r="H1024" s="207">
        <v>1</v>
      </c>
      <c r="I1024" s="208"/>
      <c r="J1024" s="204"/>
      <c r="K1024" s="204"/>
      <c r="L1024" s="209"/>
      <c r="M1024" s="210"/>
      <c r="N1024" s="211"/>
      <c r="O1024" s="211"/>
      <c r="P1024" s="211"/>
      <c r="Q1024" s="211"/>
      <c r="R1024" s="211"/>
      <c r="S1024" s="211"/>
      <c r="T1024" s="212"/>
      <c r="AT1024" s="213" t="s">
        <v>193</v>
      </c>
      <c r="AU1024" s="213" t="s">
        <v>90</v>
      </c>
      <c r="AV1024" s="14" t="s">
        <v>90</v>
      </c>
      <c r="AW1024" s="14" t="s">
        <v>41</v>
      </c>
      <c r="AX1024" s="14" t="s">
        <v>80</v>
      </c>
      <c r="AY1024" s="213" t="s">
        <v>182</v>
      </c>
    </row>
    <row r="1025" spans="1:65" s="13" customFormat="1" ht="11.25">
      <c r="B1025" s="192"/>
      <c r="C1025" s="193"/>
      <c r="D1025" s="194" t="s">
        <v>193</v>
      </c>
      <c r="E1025" s="195" t="s">
        <v>43</v>
      </c>
      <c r="F1025" s="196" t="s">
        <v>1644</v>
      </c>
      <c r="G1025" s="193"/>
      <c r="H1025" s="195" t="s">
        <v>43</v>
      </c>
      <c r="I1025" s="197"/>
      <c r="J1025" s="193"/>
      <c r="K1025" s="193"/>
      <c r="L1025" s="198"/>
      <c r="M1025" s="199"/>
      <c r="N1025" s="200"/>
      <c r="O1025" s="200"/>
      <c r="P1025" s="200"/>
      <c r="Q1025" s="200"/>
      <c r="R1025" s="200"/>
      <c r="S1025" s="200"/>
      <c r="T1025" s="201"/>
      <c r="AT1025" s="202" t="s">
        <v>193</v>
      </c>
      <c r="AU1025" s="202" t="s">
        <v>90</v>
      </c>
      <c r="AV1025" s="13" t="s">
        <v>88</v>
      </c>
      <c r="AW1025" s="13" t="s">
        <v>41</v>
      </c>
      <c r="AX1025" s="13" t="s">
        <v>80</v>
      </c>
      <c r="AY1025" s="202" t="s">
        <v>182</v>
      </c>
    </row>
    <row r="1026" spans="1:65" s="14" customFormat="1" ht="11.25">
      <c r="B1026" s="203"/>
      <c r="C1026" s="204"/>
      <c r="D1026" s="194" t="s">
        <v>193</v>
      </c>
      <c r="E1026" s="205" t="s">
        <v>43</v>
      </c>
      <c r="F1026" s="206" t="s">
        <v>88</v>
      </c>
      <c r="G1026" s="204"/>
      <c r="H1026" s="207">
        <v>1</v>
      </c>
      <c r="I1026" s="208"/>
      <c r="J1026" s="204"/>
      <c r="K1026" s="204"/>
      <c r="L1026" s="209"/>
      <c r="M1026" s="210"/>
      <c r="N1026" s="211"/>
      <c r="O1026" s="211"/>
      <c r="P1026" s="211"/>
      <c r="Q1026" s="211"/>
      <c r="R1026" s="211"/>
      <c r="S1026" s="211"/>
      <c r="T1026" s="212"/>
      <c r="AT1026" s="213" t="s">
        <v>193</v>
      </c>
      <c r="AU1026" s="213" t="s">
        <v>90</v>
      </c>
      <c r="AV1026" s="14" t="s">
        <v>90</v>
      </c>
      <c r="AW1026" s="14" t="s">
        <v>41</v>
      </c>
      <c r="AX1026" s="14" t="s">
        <v>80</v>
      </c>
      <c r="AY1026" s="213" t="s">
        <v>182</v>
      </c>
    </row>
    <row r="1027" spans="1:65" s="15" customFormat="1" ht="11.25">
      <c r="B1027" s="227"/>
      <c r="C1027" s="228"/>
      <c r="D1027" s="194" t="s">
        <v>193</v>
      </c>
      <c r="E1027" s="229" t="s">
        <v>43</v>
      </c>
      <c r="F1027" s="230" t="s">
        <v>436</v>
      </c>
      <c r="G1027" s="228"/>
      <c r="H1027" s="231">
        <v>8</v>
      </c>
      <c r="I1027" s="232"/>
      <c r="J1027" s="228"/>
      <c r="K1027" s="228"/>
      <c r="L1027" s="233"/>
      <c r="M1027" s="234"/>
      <c r="N1027" s="235"/>
      <c r="O1027" s="235"/>
      <c r="P1027" s="235"/>
      <c r="Q1027" s="235"/>
      <c r="R1027" s="235"/>
      <c r="S1027" s="235"/>
      <c r="T1027" s="236"/>
      <c r="AT1027" s="237" t="s">
        <v>193</v>
      </c>
      <c r="AU1027" s="237" t="s">
        <v>90</v>
      </c>
      <c r="AV1027" s="15" t="s">
        <v>205</v>
      </c>
      <c r="AW1027" s="15" t="s">
        <v>41</v>
      </c>
      <c r="AX1027" s="15" t="s">
        <v>88</v>
      </c>
      <c r="AY1027" s="237" t="s">
        <v>182</v>
      </c>
    </row>
    <row r="1028" spans="1:65" s="2" customFormat="1" ht="24.2" customHeight="1">
      <c r="A1028" s="35"/>
      <c r="B1028" s="36"/>
      <c r="C1028" s="214" t="s">
        <v>1005</v>
      </c>
      <c r="D1028" s="214" t="s">
        <v>179</v>
      </c>
      <c r="E1028" s="215" t="s">
        <v>864</v>
      </c>
      <c r="F1028" s="216" t="s">
        <v>865</v>
      </c>
      <c r="G1028" s="217" t="s">
        <v>190</v>
      </c>
      <c r="H1028" s="218">
        <v>8</v>
      </c>
      <c r="I1028" s="219"/>
      <c r="J1028" s="220">
        <f>ROUND(I1028*H1028,2)</f>
        <v>0</v>
      </c>
      <c r="K1028" s="216" t="s">
        <v>198</v>
      </c>
      <c r="L1028" s="221"/>
      <c r="M1028" s="222" t="s">
        <v>43</v>
      </c>
      <c r="N1028" s="223" t="s">
        <v>51</v>
      </c>
      <c r="O1028" s="65"/>
      <c r="P1028" s="188">
        <f>O1028*H1028</f>
        <v>0</v>
      </c>
      <c r="Q1028" s="188">
        <v>0</v>
      </c>
      <c r="R1028" s="188">
        <f>Q1028*H1028</f>
        <v>0</v>
      </c>
      <c r="S1028" s="188">
        <v>0</v>
      </c>
      <c r="T1028" s="189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90" t="s">
        <v>90</v>
      </c>
      <c r="AT1028" s="190" t="s">
        <v>179</v>
      </c>
      <c r="AU1028" s="190" t="s">
        <v>90</v>
      </c>
      <c r="AY1028" s="17" t="s">
        <v>182</v>
      </c>
      <c r="BE1028" s="191">
        <f>IF(N1028="základní",J1028,0)</f>
        <v>0</v>
      </c>
      <c r="BF1028" s="191">
        <f>IF(N1028="snížená",J1028,0)</f>
        <v>0</v>
      </c>
      <c r="BG1028" s="191">
        <f>IF(N1028="zákl. přenesená",J1028,0)</f>
        <v>0</v>
      </c>
      <c r="BH1028" s="191">
        <f>IF(N1028="sníž. přenesená",J1028,0)</f>
        <v>0</v>
      </c>
      <c r="BI1028" s="191">
        <f>IF(N1028="nulová",J1028,0)</f>
        <v>0</v>
      </c>
      <c r="BJ1028" s="17" t="s">
        <v>88</v>
      </c>
      <c r="BK1028" s="191">
        <f>ROUND(I1028*H1028,2)</f>
        <v>0</v>
      </c>
      <c r="BL1028" s="17" t="s">
        <v>88</v>
      </c>
      <c r="BM1028" s="190" t="s">
        <v>866</v>
      </c>
    </row>
    <row r="1029" spans="1:65" s="13" customFormat="1" ht="11.25">
      <c r="B1029" s="192"/>
      <c r="C1029" s="193"/>
      <c r="D1029" s="194" t="s">
        <v>193</v>
      </c>
      <c r="E1029" s="195" t="s">
        <v>43</v>
      </c>
      <c r="F1029" s="196" t="s">
        <v>431</v>
      </c>
      <c r="G1029" s="193"/>
      <c r="H1029" s="195" t="s">
        <v>43</v>
      </c>
      <c r="I1029" s="197"/>
      <c r="J1029" s="193"/>
      <c r="K1029" s="193"/>
      <c r="L1029" s="198"/>
      <c r="M1029" s="199"/>
      <c r="N1029" s="200"/>
      <c r="O1029" s="200"/>
      <c r="P1029" s="200"/>
      <c r="Q1029" s="200"/>
      <c r="R1029" s="200"/>
      <c r="S1029" s="200"/>
      <c r="T1029" s="201"/>
      <c r="AT1029" s="202" t="s">
        <v>193</v>
      </c>
      <c r="AU1029" s="202" t="s">
        <v>90</v>
      </c>
      <c r="AV1029" s="13" t="s">
        <v>88</v>
      </c>
      <c r="AW1029" s="13" t="s">
        <v>41</v>
      </c>
      <c r="AX1029" s="13" t="s">
        <v>80</v>
      </c>
      <c r="AY1029" s="202" t="s">
        <v>182</v>
      </c>
    </row>
    <row r="1030" spans="1:65" s="13" customFormat="1" ht="11.25">
      <c r="B1030" s="192"/>
      <c r="C1030" s="193"/>
      <c r="D1030" s="194" t="s">
        <v>193</v>
      </c>
      <c r="E1030" s="195" t="s">
        <v>43</v>
      </c>
      <c r="F1030" s="196" t="s">
        <v>638</v>
      </c>
      <c r="G1030" s="193"/>
      <c r="H1030" s="195" t="s">
        <v>43</v>
      </c>
      <c r="I1030" s="197"/>
      <c r="J1030" s="193"/>
      <c r="K1030" s="193"/>
      <c r="L1030" s="198"/>
      <c r="M1030" s="199"/>
      <c r="N1030" s="200"/>
      <c r="O1030" s="200"/>
      <c r="P1030" s="200"/>
      <c r="Q1030" s="200"/>
      <c r="R1030" s="200"/>
      <c r="S1030" s="200"/>
      <c r="T1030" s="201"/>
      <c r="AT1030" s="202" t="s">
        <v>193</v>
      </c>
      <c r="AU1030" s="202" t="s">
        <v>90</v>
      </c>
      <c r="AV1030" s="13" t="s">
        <v>88</v>
      </c>
      <c r="AW1030" s="13" t="s">
        <v>41</v>
      </c>
      <c r="AX1030" s="13" t="s">
        <v>80</v>
      </c>
      <c r="AY1030" s="202" t="s">
        <v>182</v>
      </c>
    </row>
    <row r="1031" spans="1:65" s="14" customFormat="1" ht="11.25">
      <c r="B1031" s="203"/>
      <c r="C1031" s="204"/>
      <c r="D1031" s="194" t="s">
        <v>193</v>
      </c>
      <c r="E1031" s="205" t="s">
        <v>43</v>
      </c>
      <c r="F1031" s="206" t="s">
        <v>88</v>
      </c>
      <c r="G1031" s="204"/>
      <c r="H1031" s="207">
        <v>1</v>
      </c>
      <c r="I1031" s="208"/>
      <c r="J1031" s="204"/>
      <c r="K1031" s="204"/>
      <c r="L1031" s="209"/>
      <c r="M1031" s="210"/>
      <c r="N1031" s="211"/>
      <c r="O1031" s="211"/>
      <c r="P1031" s="211"/>
      <c r="Q1031" s="211"/>
      <c r="R1031" s="211"/>
      <c r="S1031" s="211"/>
      <c r="T1031" s="212"/>
      <c r="AT1031" s="213" t="s">
        <v>193</v>
      </c>
      <c r="AU1031" s="213" t="s">
        <v>90</v>
      </c>
      <c r="AV1031" s="14" t="s">
        <v>90</v>
      </c>
      <c r="AW1031" s="14" t="s">
        <v>41</v>
      </c>
      <c r="AX1031" s="14" t="s">
        <v>80</v>
      </c>
      <c r="AY1031" s="213" t="s">
        <v>182</v>
      </c>
    </row>
    <row r="1032" spans="1:65" s="13" customFormat="1" ht="11.25">
      <c r="B1032" s="192"/>
      <c r="C1032" s="193"/>
      <c r="D1032" s="194" t="s">
        <v>193</v>
      </c>
      <c r="E1032" s="195" t="s">
        <v>43</v>
      </c>
      <c r="F1032" s="196" t="s">
        <v>640</v>
      </c>
      <c r="G1032" s="193"/>
      <c r="H1032" s="195" t="s">
        <v>43</v>
      </c>
      <c r="I1032" s="197"/>
      <c r="J1032" s="193"/>
      <c r="K1032" s="193"/>
      <c r="L1032" s="198"/>
      <c r="M1032" s="199"/>
      <c r="N1032" s="200"/>
      <c r="O1032" s="200"/>
      <c r="P1032" s="200"/>
      <c r="Q1032" s="200"/>
      <c r="R1032" s="200"/>
      <c r="S1032" s="200"/>
      <c r="T1032" s="201"/>
      <c r="AT1032" s="202" t="s">
        <v>193</v>
      </c>
      <c r="AU1032" s="202" t="s">
        <v>90</v>
      </c>
      <c r="AV1032" s="13" t="s">
        <v>88</v>
      </c>
      <c r="AW1032" s="13" t="s">
        <v>41</v>
      </c>
      <c r="AX1032" s="13" t="s">
        <v>80</v>
      </c>
      <c r="AY1032" s="202" t="s">
        <v>182</v>
      </c>
    </row>
    <row r="1033" spans="1:65" s="14" customFormat="1" ht="11.25">
      <c r="B1033" s="203"/>
      <c r="C1033" s="204"/>
      <c r="D1033" s="194" t="s">
        <v>193</v>
      </c>
      <c r="E1033" s="205" t="s">
        <v>43</v>
      </c>
      <c r="F1033" s="206" t="s">
        <v>88</v>
      </c>
      <c r="G1033" s="204"/>
      <c r="H1033" s="207">
        <v>1</v>
      </c>
      <c r="I1033" s="208"/>
      <c r="J1033" s="204"/>
      <c r="K1033" s="204"/>
      <c r="L1033" s="209"/>
      <c r="M1033" s="210"/>
      <c r="N1033" s="211"/>
      <c r="O1033" s="211"/>
      <c r="P1033" s="211"/>
      <c r="Q1033" s="211"/>
      <c r="R1033" s="211"/>
      <c r="S1033" s="211"/>
      <c r="T1033" s="212"/>
      <c r="AT1033" s="213" t="s">
        <v>193</v>
      </c>
      <c r="AU1033" s="213" t="s">
        <v>90</v>
      </c>
      <c r="AV1033" s="14" t="s">
        <v>90</v>
      </c>
      <c r="AW1033" s="14" t="s">
        <v>41</v>
      </c>
      <c r="AX1033" s="14" t="s">
        <v>80</v>
      </c>
      <c r="AY1033" s="213" t="s">
        <v>182</v>
      </c>
    </row>
    <row r="1034" spans="1:65" s="13" customFormat="1" ht="11.25">
      <c r="B1034" s="192"/>
      <c r="C1034" s="193"/>
      <c r="D1034" s="194" t="s">
        <v>193</v>
      </c>
      <c r="E1034" s="195" t="s">
        <v>43</v>
      </c>
      <c r="F1034" s="196" t="s">
        <v>1636</v>
      </c>
      <c r="G1034" s="193"/>
      <c r="H1034" s="195" t="s">
        <v>43</v>
      </c>
      <c r="I1034" s="197"/>
      <c r="J1034" s="193"/>
      <c r="K1034" s="193"/>
      <c r="L1034" s="198"/>
      <c r="M1034" s="199"/>
      <c r="N1034" s="200"/>
      <c r="O1034" s="200"/>
      <c r="P1034" s="200"/>
      <c r="Q1034" s="200"/>
      <c r="R1034" s="200"/>
      <c r="S1034" s="200"/>
      <c r="T1034" s="201"/>
      <c r="AT1034" s="202" t="s">
        <v>193</v>
      </c>
      <c r="AU1034" s="202" t="s">
        <v>90</v>
      </c>
      <c r="AV1034" s="13" t="s">
        <v>88</v>
      </c>
      <c r="AW1034" s="13" t="s">
        <v>41</v>
      </c>
      <c r="AX1034" s="13" t="s">
        <v>80</v>
      </c>
      <c r="AY1034" s="202" t="s">
        <v>182</v>
      </c>
    </row>
    <row r="1035" spans="1:65" s="14" customFormat="1" ht="11.25">
      <c r="B1035" s="203"/>
      <c r="C1035" s="204"/>
      <c r="D1035" s="194" t="s">
        <v>193</v>
      </c>
      <c r="E1035" s="205" t="s">
        <v>43</v>
      </c>
      <c r="F1035" s="206" t="s">
        <v>88</v>
      </c>
      <c r="G1035" s="204"/>
      <c r="H1035" s="207">
        <v>1</v>
      </c>
      <c r="I1035" s="208"/>
      <c r="J1035" s="204"/>
      <c r="K1035" s="204"/>
      <c r="L1035" s="209"/>
      <c r="M1035" s="210"/>
      <c r="N1035" s="211"/>
      <c r="O1035" s="211"/>
      <c r="P1035" s="211"/>
      <c r="Q1035" s="211"/>
      <c r="R1035" s="211"/>
      <c r="S1035" s="211"/>
      <c r="T1035" s="212"/>
      <c r="AT1035" s="213" t="s">
        <v>193</v>
      </c>
      <c r="AU1035" s="213" t="s">
        <v>90</v>
      </c>
      <c r="AV1035" s="14" t="s">
        <v>90</v>
      </c>
      <c r="AW1035" s="14" t="s">
        <v>41</v>
      </c>
      <c r="AX1035" s="14" t="s">
        <v>80</v>
      </c>
      <c r="AY1035" s="213" t="s">
        <v>182</v>
      </c>
    </row>
    <row r="1036" spans="1:65" s="13" customFormat="1" ht="11.25">
      <c r="B1036" s="192"/>
      <c r="C1036" s="193"/>
      <c r="D1036" s="194" t="s">
        <v>193</v>
      </c>
      <c r="E1036" s="195" t="s">
        <v>43</v>
      </c>
      <c r="F1036" s="196" t="s">
        <v>1637</v>
      </c>
      <c r="G1036" s="193"/>
      <c r="H1036" s="195" t="s">
        <v>43</v>
      </c>
      <c r="I1036" s="197"/>
      <c r="J1036" s="193"/>
      <c r="K1036" s="193"/>
      <c r="L1036" s="198"/>
      <c r="M1036" s="199"/>
      <c r="N1036" s="200"/>
      <c r="O1036" s="200"/>
      <c r="P1036" s="200"/>
      <c r="Q1036" s="200"/>
      <c r="R1036" s="200"/>
      <c r="S1036" s="200"/>
      <c r="T1036" s="201"/>
      <c r="AT1036" s="202" t="s">
        <v>193</v>
      </c>
      <c r="AU1036" s="202" t="s">
        <v>90</v>
      </c>
      <c r="AV1036" s="13" t="s">
        <v>88</v>
      </c>
      <c r="AW1036" s="13" t="s">
        <v>41</v>
      </c>
      <c r="AX1036" s="13" t="s">
        <v>80</v>
      </c>
      <c r="AY1036" s="202" t="s">
        <v>182</v>
      </c>
    </row>
    <row r="1037" spans="1:65" s="14" customFormat="1" ht="11.25">
      <c r="B1037" s="203"/>
      <c r="C1037" s="204"/>
      <c r="D1037" s="194" t="s">
        <v>193</v>
      </c>
      <c r="E1037" s="205" t="s">
        <v>43</v>
      </c>
      <c r="F1037" s="206" t="s">
        <v>88</v>
      </c>
      <c r="G1037" s="204"/>
      <c r="H1037" s="207">
        <v>1</v>
      </c>
      <c r="I1037" s="208"/>
      <c r="J1037" s="204"/>
      <c r="K1037" s="204"/>
      <c r="L1037" s="209"/>
      <c r="M1037" s="210"/>
      <c r="N1037" s="211"/>
      <c r="O1037" s="211"/>
      <c r="P1037" s="211"/>
      <c r="Q1037" s="211"/>
      <c r="R1037" s="211"/>
      <c r="S1037" s="211"/>
      <c r="T1037" s="212"/>
      <c r="AT1037" s="213" t="s">
        <v>193</v>
      </c>
      <c r="AU1037" s="213" t="s">
        <v>90</v>
      </c>
      <c r="AV1037" s="14" t="s">
        <v>90</v>
      </c>
      <c r="AW1037" s="14" t="s">
        <v>41</v>
      </c>
      <c r="AX1037" s="14" t="s">
        <v>80</v>
      </c>
      <c r="AY1037" s="213" t="s">
        <v>182</v>
      </c>
    </row>
    <row r="1038" spans="1:65" s="13" customFormat="1" ht="11.25">
      <c r="B1038" s="192"/>
      <c r="C1038" s="193"/>
      <c r="D1038" s="194" t="s">
        <v>193</v>
      </c>
      <c r="E1038" s="195" t="s">
        <v>43</v>
      </c>
      <c r="F1038" s="196" t="s">
        <v>1639</v>
      </c>
      <c r="G1038" s="193"/>
      <c r="H1038" s="195" t="s">
        <v>43</v>
      </c>
      <c r="I1038" s="197"/>
      <c r="J1038" s="193"/>
      <c r="K1038" s="193"/>
      <c r="L1038" s="198"/>
      <c r="M1038" s="199"/>
      <c r="N1038" s="200"/>
      <c r="O1038" s="200"/>
      <c r="P1038" s="200"/>
      <c r="Q1038" s="200"/>
      <c r="R1038" s="200"/>
      <c r="S1038" s="200"/>
      <c r="T1038" s="201"/>
      <c r="AT1038" s="202" t="s">
        <v>193</v>
      </c>
      <c r="AU1038" s="202" t="s">
        <v>90</v>
      </c>
      <c r="AV1038" s="13" t="s">
        <v>88</v>
      </c>
      <c r="AW1038" s="13" t="s">
        <v>41</v>
      </c>
      <c r="AX1038" s="13" t="s">
        <v>80</v>
      </c>
      <c r="AY1038" s="202" t="s">
        <v>182</v>
      </c>
    </row>
    <row r="1039" spans="1:65" s="14" customFormat="1" ht="11.25">
      <c r="B1039" s="203"/>
      <c r="C1039" s="204"/>
      <c r="D1039" s="194" t="s">
        <v>193</v>
      </c>
      <c r="E1039" s="205" t="s">
        <v>43</v>
      </c>
      <c r="F1039" s="206" t="s">
        <v>88</v>
      </c>
      <c r="G1039" s="204"/>
      <c r="H1039" s="207">
        <v>1</v>
      </c>
      <c r="I1039" s="208"/>
      <c r="J1039" s="204"/>
      <c r="K1039" s="204"/>
      <c r="L1039" s="209"/>
      <c r="M1039" s="210"/>
      <c r="N1039" s="211"/>
      <c r="O1039" s="211"/>
      <c r="P1039" s="211"/>
      <c r="Q1039" s="211"/>
      <c r="R1039" s="211"/>
      <c r="S1039" s="211"/>
      <c r="T1039" s="212"/>
      <c r="AT1039" s="213" t="s">
        <v>193</v>
      </c>
      <c r="AU1039" s="213" t="s">
        <v>90</v>
      </c>
      <c r="AV1039" s="14" t="s">
        <v>90</v>
      </c>
      <c r="AW1039" s="14" t="s">
        <v>41</v>
      </c>
      <c r="AX1039" s="14" t="s">
        <v>80</v>
      </c>
      <c r="AY1039" s="213" t="s">
        <v>182</v>
      </c>
    </row>
    <row r="1040" spans="1:65" s="13" customFormat="1" ht="11.25">
      <c r="B1040" s="192"/>
      <c r="C1040" s="193"/>
      <c r="D1040" s="194" t="s">
        <v>193</v>
      </c>
      <c r="E1040" s="195" t="s">
        <v>43</v>
      </c>
      <c r="F1040" s="196" t="s">
        <v>1641</v>
      </c>
      <c r="G1040" s="193"/>
      <c r="H1040" s="195" t="s">
        <v>43</v>
      </c>
      <c r="I1040" s="197"/>
      <c r="J1040" s="193"/>
      <c r="K1040" s="193"/>
      <c r="L1040" s="198"/>
      <c r="M1040" s="199"/>
      <c r="N1040" s="200"/>
      <c r="O1040" s="200"/>
      <c r="P1040" s="200"/>
      <c r="Q1040" s="200"/>
      <c r="R1040" s="200"/>
      <c r="S1040" s="200"/>
      <c r="T1040" s="201"/>
      <c r="AT1040" s="202" t="s">
        <v>193</v>
      </c>
      <c r="AU1040" s="202" t="s">
        <v>90</v>
      </c>
      <c r="AV1040" s="13" t="s">
        <v>88</v>
      </c>
      <c r="AW1040" s="13" t="s">
        <v>41</v>
      </c>
      <c r="AX1040" s="13" t="s">
        <v>80</v>
      </c>
      <c r="AY1040" s="202" t="s">
        <v>182</v>
      </c>
    </row>
    <row r="1041" spans="1:65" s="14" customFormat="1" ht="11.25">
      <c r="B1041" s="203"/>
      <c r="C1041" s="204"/>
      <c r="D1041" s="194" t="s">
        <v>193</v>
      </c>
      <c r="E1041" s="205" t="s">
        <v>43</v>
      </c>
      <c r="F1041" s="206" t="s">
        <v>88</v>
      </c>
      <c r="G1041" s="204"/>
      <c r="H1041" s="207">
        <v>1</v>
      </c>
      <c r="I1041" s="208"/>
      <c r="J1041" s="204"/>
      <c r="K1041" s="204"/>
      <c r="L1041" s="209"/>
      <c r="M1041" s="210"/>
      <c r="N1041" s="211"/>
      <c r="O1041" s="211"/>
      <c r="P1041" s="211"/>
      <c r="Q1041" s="211"/>
      <c r="R1041" s="211"/>
      <c r="S1041" s="211"/>
      <c r="T1041" s="212"/>
      <c r="AT1041" s="213" t="s">
        <v>193</v>
      </c>
      <c r="AU1041" s="213" t="s">
        <v>90</v>
      </c>
      <c r="AV1041" s="14" t="s">
        <v>90</v>
      </c>
      <c r="AW1041" s="14" t="s">
        <v>41</v>
      </c>
      <c r="AX1041" s="14" t="s">
        <v>80</v>
      </c>
      <c r="AY1041" s="213" t="s">
        <v>182</v>
      </c>
    </row>
    <row r="1042" spans="1:65" s="13" customFormat="1" ht="11.25">
      <c r="B1042" s="192"/>
      <c r="C1042" s="193"/>
      <c r="D1042" s="194" t="s">
        <v>193</v>
      </c>
      <c r="E1042" s="195" t="s">
        <v>43</v>
      </c>
      <c r="F1042" s="196" t="s">
        <v>1643</v>
      </c>
      <c r="G1042" s="193"/>
      <c r="H1042" s="195" t="s">
        <v>43</v>
      </c>
      <c r="I1042" s="197"/>
      <c r="J1042" s="193"/>
      <c r="K1042" s="193"/>
      <c r="L1042" s="198"/>
      <c r="M1042" s="199"/>
      <c r="N1042" s="200"/>
      <c r="O1042" s="200"/>
      <c r="P1042" s="200"/>
      <c r="Q1042" s="200"/>
      <c r="R1042" s="200"/>
      <c r="S1042" s="200"/>
      <c r="T1042" s="201"/>
      <c r="AT1042" s="202" t="s">
        <v>193</v>
      </c>
      <c r="AU1042" s="202" t="s">
        <v>90</v>
      </c>
      <c r="AV1042" s="13" t="s">
        <v>88</v>
      </c>
      <c r="AW1042" s="13" t="s">
        <v>41</v>
      </c>
      <c r="AX1042" s="13" t="s">
        <v>80</v>
      </c>
      <c r="AY1042" s="202" t="s">
        <v>182</v>
      </c>
    </row>
    <row r="1043" spans="1:65" s="14" customFormat="1" ht="11.25">
      <c r="B1043" s="203"/>
      <c r="C1043" s="204"/>
      <c r="D1043" s="194" t="s">
        <v>193</v>
      </c>
      <c r="E1043" s="205" t="s">
        <v>43</v>
      </c>
      <c r="F1043" s="206" t="s">
        <v>88</v>
      </c>
      <c r="G1043" s="204"/>
      <c r="H1043" s="207">
        <v>1</v>
      </c>
      <c r="I1043" s="208"/>
      <c r="J1043" s="204"/>
      <c r="K1043" s="204"/>
      <c r="L1043" s="209"/>
      <c r="M1043" s="210"/>
      <c r="N1043" s="211"/>
      <c r="O1043" s="211"/>
      <c r="P1043" s="211"/>
      <c r="Q1043" s="211"/>
      <c r="R1043" s="211"/>
      <c r="S1043" s="211"/>
      <c r="T1043" s="212"/>
      <c r="AT1043" s="213" t="s">
        <v>193</v>
      </c>
      <c r="AU1043" s="213" t="s">
        <v>90</v>
      </c>
      <c r="AV1043" s="14" t="s">
        <v>90</v>
      </c>
      <c r="AW1043" s="14" t="s">
        <v>41</v>
      </c>
      <c r="AX1043" s="14" t="s">
        <v>80</v>
      </c>
      <c r="AY1043" s="213" t="s">
        <v>182</v>
      </c>
    </row>
    <row r="1044" spans="1:65" s="13" customFormat="1" ht="11.25">
      <c r="B1044" s="192"/>
      <c r="C1044" s="193"/>
      <c r="D1044" s="194" t="s">
        <v>193</v>
      </c>
      <c r="E1044" s="195" t="s">
        <v>43</v>
      </c>
      <c r="F1044" s="196" t="s">
        <v>1644</v>
      </c>
      <c r="G1044" s="193"/>
      <c r="H1044" s="195" t="s">
        <v>43</v>
      </c>
      <c r="I1044" s="197"/>
      <c r="J1044" s="193"/>
      <c r="K1044" s="193"/>
      <c r="L1044" s="198"/>
      <c r="M1044" s="199"/>
      <c r="N1044" s="200"/>
      <c r="O1044" s="200"/>
      <c r="P1044" s="200"/>
      <c r="Q1044" s="200"/>
      <c r="R1044" s="200"/>
      <c r="S1044" s="200"/>
      <c r="T1044" s="201"/>
      <c r="AT1044" s="202" t="s">
        <v>193</v>
      </c>
      <c r="AU1044" s="202" t="s">
        <v>90</v>
      </c>
      <c r="AV1044" s="13" t="s">
        <v>88</v>
      </c>
      <c r="AW1044" s="13" t="s">
        <v>41</v>
      </c>
      <c r="AX1044" s="13" t="s">
        <v>80</v>
      </c>
      <c r="AY1044" s="202" t="s">
        <v>182</v>
      </c>
    </row>
    <row r="1045" spans="1:65" s="14" customFormat="1" ht="11.25">
      <c r="B1045" s="203"/>
      <c r="C1045" s="204"/>
      <c r="D1045" s="194" t="s">
        <v>193</v>
      </c>
      <c r="E1045" s="205" t="s">
        <v>43</v>
      </c>
      <c r="F1045" s="206" t="s">
        <v>88</v>
      </c>
      <c r="G1045" s="204"/>
      <c r="H1045" s="207">
        <v>1</v>
      </c>
      <c r="I1045" s="208"/>
      <c r="J1045" s="204"/>
      <c r="K1045" s="204"/>
      <c r="L1045" s="209"/>
      <c r="M1045" s="210"/>
      <c r="N1045" s="211"/>
      <c r="O1045" s="211"/>
      <c r="P1045" s="211"/>
      <c r="Q1045" s="211"/>
      <c r="R1045" s="211"/>
      <c r="S1045" s="211"/>
      <c r="T1045" s="212"/>
      <c r="AT1045" s="213" t="s">
        <v>193</v>
      </c>
      <c r="AU1045" s="213" t="s">
        <v>90</v>
      </c>
      <c r="AV1045" s="14" t="s">
        <v>90</v>
      </c>
      <c r="AW1045" s="14" t="s">
        <v>41</v>
      </c>
      <c r="AX1045" s="14" t="s">
        <v>80</v>
      </c>
      <c r="AY1045" s="213" t="s">
        <v>182</v>
      </c>
    </row>
    <row r="1046" spans="1:65" s="15" customFormat="1" ht="11.25">
      <c r="B1046" s="227"/>
      <c r="C1046" s="228"/>
      <c r="D1046" s="194" t="s">
        <v>193</v>
      </c>
      <c r="E1046" s="229" t="s">
        <v>43</v>
      </c>
      <c r="F1046" s="230" t="s">
        <v>436</v>
      </c>
      <c r="G1046" s="228"/>
      <c r="H1046" s="231">
        <v>8</v>
      </c>
      <c r="I1046" s="232"/>
      <c r="J1046" s="228"/>
      <c r="K1046" s="228"/>
      <c r="L1046" s="233"/>
      <c r="M1046" s="234"/>
      <c r="N1046" s="235"/>
      <c r="O1046" s="235"/>
      <c r="P1046" s="235"/>
      <c r="Q1046" s="235"/>
      <c r="R1046" s="235"/>
      <c r="S1046" s="235"/>
      <c r="T1046" s="236"/>
      <c r="AT1046" s="237" t="s">
        <v>193</v>
      </c>
      <c r="AU1046" s="237" t="s">
        <v>90</v>
      </c>
      <c r="AV1046" s="15" t="s">
        <v>205</v>
      </c>
      <c r="AW1046" s="15" t="s">
        <v>41</v>
      </c>
      <c r="AX1046" s="15" t="s">
        <v>88</v>
      </c>
      <c r="AY1046" s="237" t="s">
        <v>182</v>
      </c>
    </row>
    <row r="1047" spans="1:65" s="2" customFormat="1" ht="14.45" customHeight="1">
      <c r="A1047" s="35"/>
      <c r="B1047" s="36"/>
      <c r="C1047" s="214" t="s">
        <v>1010</v>
      </c>
      <c r="D1047" s="214" t="s">
        <v>179</v>
      </c>
      <c r="E1047" s="215" t="s">
        <v>868</v>
      </c>
      <c r="F1047" s="216" t="s">
        <v>869</v>
      </c>
      <c r="G1047" s="217" t="s">
        <v>190</v>
      </c>
      <c r="H1047" s="218">
        <v>8</v>
      </c>
      <c r="I1047" s="219"/>
      <c r="J1047" s="220">
        <f>ROUND(I1047*H1047,2)</f>
        <v>0</v>
      </c>
      <c r="K1047" s="216" t="s">
        <v>198</v>
      </c>
      <c r="L1047" s="221"/>
      <c r="M1047" s="222" t="s">
        <v>43</v>
      </c>
      <c r="N1047" s="223" t="s">
        <v>51</v>
      </c>
      <c r="O1047" s="65"/>
      <c r="P1047" s="188">
        <f>O1047*H1047</f>
        <v>0</v>
      </c>
      <c r="Q1047" s="188">
        <v>0</v>
      </c>
      <c r="R1047" s="188">
        <f>Q1047*H1047</f>
        <v>0</v>
      </c>
      <c r="S1047" s="188">
        <v>0</v>
      </c>
      <c r="T1047" s="189">
        <f>S1047*H1047</f>
        <v>0</v>
      </c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R1047" s="190" t="s">
        <v>90</v>
      </c>
      <c r="AT1047" s="190" t="s">
        <v>179</v>
      </c>
      <c r="AU1047" s="190" t="s">
        <v>90</v>
      </c>
      <c r="AY1047" s="17" t="s">
        <v>182</v>
      </c>
      <c r="BE1047" s="191">
        <f>IF(N1047="základní",J1047,0)</f>
        <v>0</v>
      </c>
      <c r="BF1047" s="191">
        <f>IF(N1047="snížená",J1047,0)</f>
        <v>0</v>
      </c>
      <c r="BG1047" s="191">
        <f>IF(N1047="zákl. přenesená",J1047,0)</f>
        <v>0</v>
      </c>
      <c r="BH1047" s="191">
        <f>IF(N1047="sníž. přenesená",J1047,0)</f>
        <v>0</v>
      </c>
      <c r="BI1047" s="191">
        <f>IF(N1047="nulová",J1047,0)</f>
        <v>0</v>
      </c>
      <c r="BJ1047" s="17" t="s">
        <v>88</v>
      </c>
      <c r="BK1047" s="191">
        <f>ROUND(I1047*H1047,2)</f>
        <v>0</v>
      </c>
      <c r="BL1047" s="17" t="s">
        <v>88</v>
      </c>
      <c r="BM1047" s="190" t="s">
        <v>870</v>
      </c>
    </row>
    <row r="1048" spans="1:65" s="13" customFormat="1" ht="11.25">
      <c r="B1048" s="192"/>
      <c r="C1048" s="193"/>
      <c r="D1048" s="194" t="s">
        <v>193</v>
      </c>
      <c r="E1048" s="195" t="s">
        <v>43</v>
      </c>
      <c r="F1048" s="196" t="s">
        <v>431</v>
      </c>
      <c r="G1048" s="193"/>
      <c r="H1048" s="195" t="s">
        <v>43</v>
      </c>
      <c r="I1048" s="197"/>
      <c r="J1048" s="193"/>
      <c r="K1048" s="193"/>
      <c r="L1048" s="198"/>
      <c r="M1048" s="199"/>
      <c r="N1048" s="200"/>
      <c r="O1048" s="200"/>
      <c r="P1048" s="200"/>
      <c r="Q1048" s="200"/>
      <c r="R1048" s="200"/>
      <c r="S1048" s="200"/>
      <c r="T1048" s="201"/>
      <c r="AT1048" s="202" t="s">
        <v>193</v>
      </c>
      <c r="AU1048" s="202" t="s">
        <v>90</v>
      </c>
      <c r="AV1048" s="13" t="s">
        <v>88</v>
      </c>
      <c r="AW1048" s="13" t="s">
        <v>41</v>
      </c>
      <c r="AX1048" s="13" t="s">
        <v>80</v>
      </c>
      <c r="AY1048" s="202" t="s">
        <v>182</v>
      </c>
    </row>
    <row r="1049" spans="1:65" s="13" customFormat="1" ht="11.25">
      <c r="B1049" s="192"/>
      <c r="C1049" s="193"/>
      <c r="D1049" s="194" t="s">
        <v>193</v>
      </c>
      <c r="E1049" s="195" t="s">
        <v>43</v>
      </c>
      <c r="F1049" s="196" t="s">
        <v>638</v>
      </c>
      <c r="G1049" s="193"/>
      <c r="H1049" s="195" t="s">
        <v>43</v>
      </c>
      <c r="I1049" s="197"/>
      <c r="J1049" s="193"/>
      <c r="K1049" s="193"/>
      <c r="L1049" s="198"/>
      <c r="M1049" s="199"/>
      <c r="N1049" s="200"/>
      <c r="O1049" s="200"/>
      <c r="P1049" s="200"/>
      <c r="Q1049" s="200"/>
      <c r="R1049" s="200"/>
      <c r="S1049" s="200"/>
      <c r="T1049" s="201"/>
      <c r="AT1049" s="202" t="s">
        <v>193</v>
      </c>
      <c r="AU1049" s="202" t="s">
        <v>90</v>
      </c>
      <c r="AV1049" s="13" t="s">
        <v>88</v>
      </c>
      <c r="AW1049" s="13" t="s">
        <v>41</v>
      </c>
      <c r="AX1049" s="13" t="s">
        <v>80</v>
      </c>
      <c r="AY1049" s="202" t="s">
        <v>182</v>
      </c>
    </row>
    <row r="1050" spans="1:65" s="14" customFormat="1" ht="11.25">
      <c r="B1050" s="203"/>
      <c r="C1050" s="204"/>
      <c r="D1050" s="194" t="s">
        <v>193</v>
      </c>
      <c r="E1050" s="205" t="s">
        <v>43</v>
      </c>
      <c r="F1050" s="206" t="s">
        <v>88</v>
      </c>
      <c r="G1050" s="204"/>
      <c r="H1050" s="207">
        <v>1</v>
      </c>
      <c r="I1050" s="208"/>
      <c r="J1050" s="204"/>
      <c r="K1050" s="204"/>
      <c r="L1050" s="209"/>
      <c r="M1050" s="210"/>
      <c r="N1050" s="211"/>
      <c r="O1050" s="211"/>
      <c r="P1050" s="211"/>
      <c r="Q1050" s="211"/>
      <c r="R1050" s="211"/>
      <c r="S1050" s="211"/>
      <c r="T1050" s="212"/>
      <c r="AT1050" s="213" t="s">
        <v>193</v>
      </c>
      <c r="AU1050" s="213" t="s">
        <v>90</v>
      </c>
      <c r="AV1050" s="14" t="s">
        <v>90</v>
      </c>
      <c r="AW1050" s="14" t="s">
        <v>41</v>
      </c>
      <c r="AX1050" s="14" t="s">
        <v>80</v>
      </c>
      <c r="AY1050" s="213" t="s">
        <v>182</v>
      </c>
    </row>
    <row r="1051" spans="1:65" s="13" customFormat="1" ht="11.25">
      <c r="B1051" s="192"/>
      <c r="C1051" s="193"/>
      <c r="D1051" s="194" t="s">
        <v>193</v>
      </c>
      <c r="E1051" s="195" t="s">
        <v>43</v>
      </c>
      <c r="F1051" s="196" t="s">
        <v>640</v>
      </c>
      <c r="G1051" s="193"/>
      <c r="H1051" s="195" t="s">
        <v>43</v>
      </c>
      <c r="I1051" s="197"/>
      <c r="J1051" s="193"/>
      <c r="K1051" s="193"/>
      <c r="L1051" s="198"/>
      <c r="M1051" s="199"/>
      <c r="N1051" s="200"/>
      <c r="O1051" s="200"/>
      <c r="P1051" s="200"/>
      <c r="Q1051" s="200"/>
      <c r="R1051" s="200"/>
      <c r="S1051" s="200"/>
      <c r="T1051" s="201"/>
      <c r="AT1051" s="202" t="s">
        <v>193</v>
      </c>
      <c r="AU1051" s="202" t="s">
        <v>90</v>
      </c>
      <c r="AV1051" s="13" t="s">
        <v>88</v>
      </c>
      <c r="AW1051" s="13" t="s">
        <v>41</v>
      </c>
      <c r="AX1051" s="13" t="s">
        <v>80</v>
      </c>
      <c r="AY1051" s="202" t="s">
        <v>182</v>
      </c>
    </row>
    <row r="1052" spans="1:65" s="14" customFormat="1" ht="11.25">
      <c r="B1052" s="203"/>
      <c r="C1052" s="204"/>
      <c r="D1052" s="194" t="s">
        <v>193</v>
      </c>
      <c r="E1052" s="205" t="s">
        <v>43</v>
      </c>
      <c r="F1052" s="206" t="s">
        <v>88</v>
      </c>
      <c r="G1052" s="204"/>
      <c r="H1052" s="207">
        <v>1</v>
      </c>
      <c r="I1052" s="208"/>
      <c r="J1052" s="204"/>
      <c r="K1052" s="204"/>
      <c r="L1052" s="209"/>
      <c r="M1052" s="210"/>
      <c r="N1052" s="211"/>
      <c r="O1052" s="211"/>
      <c r="P1052" s="211"/>
      <c r="Q1052" s="211"/>
      <c r="R1052" s="211"/>
      <c r="S1052" s="211"/>
      <c r="T1052" s="212"/>
      <c r="AT1052" s="213" t="s">
        <v>193</v>
      </c>
      <c r="AU1052" s="213" t="s">
        <v>90</v>
      </c>
      <c r="AV1052" s="14" t="s">
        <v>90</v>
      </c>
      <c r="AW1052" s="14" t="s">
        <v>41</v>
      </c>
      <c r="AX1052" s="14" t="s">
        <v>80</v>
      </c>
      <c r="AY1052" s="213" t="s">
        <v>182</v>
      </c>
    </row>
    <row r="1053" spans="1:65" s="13" customFormat="1" ht="11.25">
      <c r="B1053" s="192"/>
      <c r="C1053" s="193"/>
      <c r="D1053" s="194" t="s">
        <v>193</v>
      </c>
      <c r="E1053" s="195" t="s">
        <v>43</v>
      </c>
      <c r="F1053" s="196" t="s">
        <v>1636</v>
      </c>
      <c r="G1053" s="193"/>
      <c r="H1053" s="195" t="s">
        <v>43</v>
      </c>
      <c r="I1053" s="197"/>
      <c r="J1053" s="193"/>
      <c r="K1053" s="193"/>
      <c r="L1053" s="198"/>
      <c r="M1053" s="199"/>
      <c r="N1053" s="200"/>
      <c r="O1053" s="200"/>
      <c r="P1053" s="200"/>
      <c r="Q1053" s="200"/>
      <c r="R1053" s="200"/>
      <c r="S1053" s="200"/>
      <c r="T1053" s="201"/>
      <c r="AT1053" s="202" t="s">
        <v>193</v>
      </c>
      <c r="AU1053" s="202" t="s">
        <v>90</v>
      </c>
      <c r="AV1053" s="13" t="s">
        <v>88</v>
      </c>
      <c r="AW1053" s="13" t="s">
        <v>41</v>
      </c>
      <c r="AX1053" s="13" t="s">
        <v>80</v>
      </c>
      <c r="AY1053" s="202" t="s">
        <v>182</v>
      </c>
    </row>
    <row r="1054" spans="1:65" s="14" customFormat="1" ht="11.25">
      <c r="B1054" s="203"/>
      <c r="C1054" s="204"/>
      <c r="D1054" s="194" t="s">
        <v>193</v>
      </c>
      <c r="E1054" s="205" t="s">
        <v>43</v>
      </c>
      <c r="F1054" s="206" t="s">
        <v>88</v>
      </c>
      <c r="G1054" s="204"/>
      <c r="H1054" s="207">
        <v>1</v>
      </c>
      <c r="I1054" s="208"/>
      <c r="J1054" s="204"/>
      <c r="K1054" s="204"/>
      <c r="L1054" s="209"/>
      <c r="M1054" s="210"/>
      <c r="N1054" s="211"/>
      <c r="O1054" s="211"/>
      <c r="P1054" s="211"/>
      <c r="Q1054" s="211"/>
      <c r="R1054" s="211"/>
      <c r="S1054" s="211"/>
      <c r="T1054" s="212"/>
      <c r="AT1054" s="213" t="s">
        <v>193</v>
      </c>
      <c r="AU1054" s="213" t="s">
        <v>90</v>
      </c>
      <c r="AV1054" s="14" t="s">
        <v>90</v>
      </c>
      <c r="AW1054" s="14" t="s">
        <v>41</v>
      </c>
      <c r="AX1054" s="14" t="s">
        <v>80</v>
      </c>
      <c r="AY1054" s="213" t="s">
        <v>182</v>
      </c>
    </row>
    <row r="1055" spans="1:65" s="13" customFormat="1" ht="11.25">
      <c r="B1055" s="192"/>
      <c r="C1055" s="193"/>
      <c r="D1055" s="194" t="s">
        <v>193</v>
      </c>
      <c r="E1055" s="195" t="s">
        <v>43</v>
      </c>
      <c r="F1055" s="196" t="s">
        <v>1637</v>
      </c>
      <c r="G1055" s="193"/>
      <c r="H1055" s="195" t="s">
        <v>43</v>
      </c>
      <c r="I1055" s="197"/>
      <c r="J1055" s="193"/>
      <c r="K1055" s="193"/>
      <c r="L1055" s="198"/>
      <c r="M1055" s="199"/>
      <c r="N1055" s="200"/>
      <c r="O1055" s="200"/>
      <c r="P1055" s="200"/>
      <c r="Q1055" s="200"/>
      <c r="R1055" s="200"/>
      <c r="S1055" s="200"/>
      <c r="T1055" s="201"/>
      <c r="AT1055" s="202" t="s">
        <v>193</v>
      </c>
      <c r="AU1055" s="202" t="s">
        <v>90</v>
      </c>
      <c r="AV1055" s="13" t="s">
        <v>88</v>
      </c>
      <c r="AW1055" s="13" t="s">
        <v>41</v>
      </c>
      <c r="AX1055" s="13" t="s">
        <v>80</v>
      </c>
      <c r="AY1055" s="202" t="s">
        <v>182</v>
      </c>
    </row>
    <row r="1056" spans="1:65" s="14" customFormat="1" ht="11.25">
      <c r="B1056" s="203"/>
      <c r="C1056" s="204"/>
      <c r="D1056" s="194" t="s">
        <v>193</v>
      </c>
      <c r="E1056" s="205" t="s">
        <v>43</v>
      </c>
      <c r="F1056" s="206" t="s">
        <v>88</v>
      </c>
      <c r="G1056" s="204"/>
      <c r="H1056" s="207">
        <v>1</v>
      </c>
      <c r="I1056" s="208"/>
      <c r="J1056" s="204"/>
      <c r="K1056" s="204"/>
      <c r="L1056" s="209"/>
      <c r="M1056" s="210"/>
      <c r="N1056" s="211"/>
      <c r="O1056" s="211"/>
      <c r="P1056" s="211"/>
      <c r="Q1056" s="211"/>
      <c r="R1056" s="211"/>
      <c r="S1056" s="211"/>
      <c r="T1056" s="212"/>
      <c r="AT1056" s="213" t="s">
        <v>193</v>
      </c>
      <c r="AU1056" s="213" t="s">
        <v>90</v>
      </c>
      <c r="AV1056" s="14" t="s">
        <v>90</v>
      </c>
      <c r="AW1056" s="14" t="s">
        <v>41</v>
      </c>
      <c r="AX1056" s="14" t="s">
        <v>80</v>
      </c>
      <c r="AY1056" s="213" t="s">
        <v>182</v>
      </c>
    </row>
    <row r="1057" spans="1:65" s="13" customFormat="1" ht="11.25">
      <c r="B1057" s="192"/>
      <c r="C1057" s="193"/>
      <c r="D1057" s="194" t="s">
        <v>193</v>
      </c>
      <c r="E1057" s="195" t="s">
        <v>43</v>
      </c>
      <c r="F1057" s="196" t="s">
        <v>1639</v>
      </c>
      <c r="G1057" s="193"/>
      <c r="H1057" s="195" t="s">
        <v>43</v>
      </c>
      <c r="I1057" s="197"/>
      <c r="J1057" s="193"/>
      <c r="K1057" s="193"/>
      <c r="L1057" s="198"/>
      <c r="M1057" s="199"/>
      <c r="N1057" s="200"/>
      <c r="O1057" s="200"/>
      <c r="P1057" s="200"/>
      <c r="Q1057" s="200"/>
      <c r="R1057" s="200"/>
      <c r="S1057" s="200"/>
      <c r="T1057" s="201"/>
      <c r="AT1057" s="202" t="s">
        <v>193</v>
      </c>
      <c r="AU1057" s="202" t="s">
        <v>90</v>
      </c>
      <c r="AV1057" s="13" t="s">
        <v>88</v>
      </c>
      <c r="AW1057" s="13" t="s">
        <v>41</v>
      </c>
      <c r="AX1057" s="13" t="s">
        <v>80</v>
      </c>
      <c r="AY1057" s="202" t="s">
        <v>182</v>
      </c>
    </row>
    <row r="1058" spans="1:65" s="14" customFormat="1" ht="11.25">
      <c r="B1058" s="203"/>
      <c r="C1058" s="204"/>
      <c r="D1058" s="194" t="s">
        <v>193</v>
      </c>
      <c r="E1058" s="205" t="s">
        <v>43</v>
      </c>
      <c r="F1058" s="206" t="s">
        <v>88</v>
      </c>
      <c r="G1058" s="204"/>
      <c r="H1058" s="207">
        <v>1</v>
      </c>
      <c r="I1058" s="208"/>
      <c r="J1058" s="204"/>
      <c r="K1058" s="204"/>
      <c r="L1058" s="209"/>
      <c r="M1058" s="210"/>
      <c r="N1058" s="211"/>
      <c r="O1058" s="211"/>
      <c r="P1058" s="211"/>
      <c r="Q1058" s="211"/>
      <c r="R1058" s="211"/>
      <c r="S1058" s="211"/>
      <c r="T1058" s="212"/>
      <c r="AT1058" s="213" t="s">
        <v>193</v>
      </c>
      <c r="AU1058" s="213" t="s">
        <v>90</v>
      </c>
      <c r="AV1058" s="14" t="s">
        <v>90</v>
      </c>
      <c r="AW1058" s="14" t="s">
        <v>41</v>
      </c>
      <c r="AX1058" s="14" t="s">
        <v>80</v>
      </c>
      <c r="AY1058" s="213" t="s">
        <v>182</v>
      </c>
    </row>
    <row r="1059" spans="1:65" s="13" customFormat="1" ht="11.25">
      <c r="B1059" s="192"/>
      <c r="C1059" s="193"/>
      <c r="D1059" s="194" t="s">
        <v>193</v>
      </c>
      <c r="E1059" s="195" t="s">
        <v>43</v>
      </c>
      <c r="F1059" s="196" t="s">
        <v>1641</v>
      </c>
      <c r="G1059" s="193"/>
      <c r="H1059" s="195" t="s">
        <v>43</v>
      </c>
      <c r="I1059" s="197"/>
      <c r="J1059" s="193"/>
      <c r="K1059" s="193"/>
      <c r="L1059" s="198"/>
      <c r="M1059" s="199"/>
      <c r="N1059" s="200"/>
      <c r="O1059" s="200"/>
      <c r="P1059" s="200"/>
      <c r="Q1059" s="200"/>
      <c r="R1059" s="200"/>
      <c r="S1059" s="200"/>
      <c r="T1059" s="201"/>
      <c r="AT1059" s="202" t="s">
        <v>193</v>
      </c>
      <c r="AU1059" s="202" t="s">
        <v>90</v>
      </c>
      <c r="AV1059" s="13" t="s">
        <v>88</v>
      </c>
      <c r="AW1059" s="13" t="s">
        <v>41</v>
      </c>
      <c r="AX1059" s="13" t="s">
        <v>80</v>
      </c>
      <c r="AY1059" s="202" t="s">
        <v>182</v>
      </c>
    </row>
    <row r="1060" spans="1:65" s="14" customFormat="1" ht="11.25">
      <c r="B1060" s="203"/>
      <c r="C1060" s="204"/>
      <c r="D1060" s="194" t="s">
        <v>193</v>
      </c>
      <c r="E1060" s="205" t="s">
        <v>43</v>
      </c>
      <c r="F1060" s="206" t="s">
        <v>88</v>
      </c>
      <c r="G1060" s="204"/>
      <c r="H1060" s="207">
        <v>1</v>
      </c>
      <c r="I1060" s="208"/>
      <c r="J1060" s="204"/>
      <c r="K1060" s="204"/>
      <c r="L1060" s="209"/>
      <c r="M1060" s="210"/>
      <c r="N1060" s="211"/>
      <c r="O1060" s="211"/>
      <c r="P1060" s="211"/>
      <c r="Q1060" s="211"/>
      <c r="R1060" s="211"/>
      <c r="S1060" s="211"/>
      <c r="T1060" s="212"/>
      <c r="AT1060" s="213" t="s">
        <v>193</v>
      </c>
      <c r="AU1060" s="213" t="s">
        <v>90</v>
      </c>
      <c r="AV1060" s="14" t="s">
        <v>90</v>
      </c>
      <c r="AW1060" s="14" t="s">
        <v>41</v>
      </c>
      <c r="AX1060" s="14" t="s">
        <v>80</v>
      </c>
      <c r="AY1060" s="213" t="s">
        <v>182</v>
      </c>
    </row>
    <row r="1061" spans="1:65" s="13" customFormat="1" ht="11.25">
      <c r="B1061" s="192"/>
      <c r="C1061" s="193"/>
      <c r="D1061" s="194" t="s">
        <v>193</v>
      </c>
      <c r="E1061" s="195" t="s">
        <v>43</v>
      </c>
      <c r="F1061" s="196" t="s">
        <v>1643</v>
      </c>
      <c r="G1061" s="193"/>
      <c r="H1061" s="195" t="s">
        <v>43</v>
      </c>
      <c r="I1061" s="197"/>
      <c r="J1061" s="193"/>
      <c r="K1061" s="193"/>
      <c r="L1061" s="198"/>
      <c r="M1061" s="199"/>
      <c r="N1061" s="200"/>
      <c r="O1061" s="200"/>
      <c r="P1061" s="200"/>
      <c r="Q1061" s="200"/>
      <c r="R1061" s="200"/>
      <c r="S1061" s="200"/>
      <c r="T1061" s="201"/>
      <c r="AT1061" s="202" t="s">
        <v>193</v>
      </c>
      <c r="AU1061" s="202" t="s">
        <v>90</v>
      </c>
      <c r="AV1061" s="13" t="s">
        <v>88</v>
      </c>
      <c r="AW1061" s="13" t="s">
        <v>41</v>
      </c>
      <c r="AX1061" s="13" t="s">
        <v>80</v>
      </c>
      <c r="AY1061" s="202" t="s">
        <v>182</v>
      </c>
    </row>
    <row r="1062" spans="1:65" s="14" customFormat="1" ht="11.25">
      <c r="B1062" s="203"/>
      <c r="C1062" s="204"/>
      <c r="D1062" s="194" t="s">
        <v>193</v>
      </c>
      <c r="E1062" s="205" t="s">
        <v>43</v>
      </c>
      <c r="F1062" s="206" t="s">
        <v>88</v>
      </c>
      <c r="G1062" s="204"/>
      <c r="H1062" s="207">
        <v>1</v>
      </c>
      <c r="I1062" s="208"/>
      <c r="J1062" s="204"/>
      <c r="K1062" s="204"/>
      <c r="L1062" s="209"/>
      <c r="M1062" s="210"/>
      <c r="N1062" s="211"/>
      <c r="O1062" s="211"/>
      <c r="P1062" s="211"/>
      <c r="Q1062" s="211"/>
      <c r="R1062" s="211"/>
      <c r="S1062" s="211"/>
      <c r="T1062" s="212"/>
      <c r="AT1062" s="213" t="s">
        <v>193</v>
      </c>
      <c r="AU1062" s="213" t="s">
        <v>90</v>
      </c>
      <c r="AV1062" s="14" t="s">
        <v>90</v>
      </c>
      <c r="AW1062" s="14" t="s">
        <v>41</v>
      </c>
      <c r="AX1062" s="14" t="s">
        <v>80</v>
      </c>
      <c r="AY1062" s="213" t="s">
        <v>182</v>
      </c>
    </row>
    <row r="1063" spans="1:65" s="13" customFormat="1" ht="11.25">
      <c r="B1063" s="192"/>
      <c r="C1063" s="193"/>
      <c r="D1063" s="194" t="s">
        <v>193</v>
      </c>
      <c r="E1063" s="195" t="s">
        <v>43</v>
      </c>
      <c r="F1063" s="196" t="s">
        <v>1644</v>
      </c>
      <c r="G1063" s="193"/>
      <c r="H1063" s="195" t="s">
        <v>43</v>
      </c>
      <c r="I1063" s="197"/>
      <c r="J1063" s="193"/>
      <c r="K1063" s="193"/>
      <c r="L1063" s="198"/>
      <c r="M1063" s="199"/>
      <c r="N1063" s="200"/>
      <c r="O1063" s="200"/>
      <c r="P1063" s="200"/>
      <c r="Q1063" s="200"/>
      <c r="R1063" s="200"/>
      <c r="S1063" s="200"/>
      <c r="T1063" s="201"/>
      <c r="AT1063" s="202" t="s">
        <v>193</v>
      </c>
      <c r="AU1063" s="202" t="s">
        <v>90</v>
      </c>
      <c r="AV1063" s="13" t="s">
        <v>88</v>
      </c>
      <c r="AW1063" s="13" t="s">
        <v>41</v>
      </c>
      <c r="AX1063" s="13" t="s">
        <v>80</v>
      </c>
      <c r="AY1063" s="202" t="s">
        <v>182</v>
      </c>
    </row>
    <row r="1064" spans="1:65" s="14" customFormat="1" ht="11.25">
      <c r="B1064" s="203"/>
      <c r="C1064" s="204"/>
      <c r="D1064" s="194" t="s">
        <v>193</v>
      </c>
      <c r="E1064" s="205" t="s">
        <v>43</v>
      </c>
      <c r="F1064" s="206" t="s">
        <v>88</v>
      </c>
      <c r="G1064" s="204"/>
      <c r="H1064" s="207">
        <v>1</v>
      </c>
      <c r="I1064" s="208"/>
      <c r="J1064" s="204"/>
      <c r="K1064" s="204"/>
      <c r="L1064" s="209"/>
      <c r="M1064" s="210"/>
      <c r="N1064" s="211"/>
      <c r="O1064" s="211"/>
      <c r="P1064" s="211"/>
      <c r="Q1064" s="211"/>
      <c r="R1064" s="211"/>
      <c r="S1064" s="211"/>
      <c r="T1064" s="212"/>
      <c r="AT1064" s="213" t="s">
        <v>193</v>
      </c>
      <c r="AU1064" s="213" t="s">
        <v>90</v>
      </c>
      <c r="AV1064" s="14" t="s">
        <v>90</v>
      </c>
      <c r="AW1064" s="14" t="s">
        <v>41</v>
      </c>
      <c r="AX1064" s="14" t="s">
        <v>80</v>
      </c>
      <c r="AY1064" s="213" t="s">
        <v>182</v>
      </c>
    </row>
    <row r="1065" spans="1:65" s="15" customFormat="1" ht="11.25">
      <c r="B1065" s="227"/>
      <c r="C1065" s="228"/>
      <c r="D1065" s="194" t="s">
        <v>193</v>
      </c>
      <c r="E1065" s="229" t="s">
        <v>43</v>
      </c>
      <c r="F1065" s="230" t="s">
        <v>436</v>
      </c>
      <c r="G1065" s="228"/>
      <c r="H1065" s="231">
        <v>8</v>
      </c>
      <c r="I1065" s="232"/>
      <c r="J1065" s="228"/>
      <c r="K1065" s="228"/>
      <c r="L1065" s="233"/>
      <c r="M1065" s="234"/>
      <c r="N1065" s="235"/>
      <c r="O1065" s="235"/>
      <c r="P1065" s="235"/>
      <c r="Q1065" s="235"/>
      <c r="R1065" s="235"/>
      <c r="S1065" s="235"/>
      <c r="T1065" s="236"/>
      <c r="AT1065" s="237" t="s">
        <v>193</v>
      </c>
      <c r="AU1065" s="237" t="s">
        <v>90</v>
      </c>
      <c r="AV1065" s="15" t="s">
        <v>205</v>
      </c>
      <c r="AW1065" s="15" t="s">
        <v>41</v>
      </c>
      <c r="AX1065" s="15" t="s">
        <v>88</v>
      </c>
      <c r="AY1065" s="237" t="s">
        <v>182</v>
      </c>
    </row>
    <row r="1066" spans="1:65" s="2" customFormat="1" ht="14.45" customHeight="1">
      <c r="A1066" s="35"/>
      <c r="B1066" s="36"/>
      <c r="C1066" s="214" t="s">
        <v>1015</v>
      </c>
      <c r="D1066" s="214" t="s">
        <v>179</v>
      </c>
      <c r="E1066" s="215" t="s">
        <v>872</v>
      </c>
      <c r="F1066" s="216" t="s">
        <v>873</v>
      </c>
      <c r="G1066" s="217" t="s">
        <v>190</v>
      </c>
      <c r="H1066" s="218">
        <v>8</v>
      </c>
      <c r="I1066" s="219"/>
      <c r="J1066" s="220">
        <f>ROUND(I1066*H1066,2)</f>
        <v>0</v>
      </c>
      <c r="K1066" s="216" t="s">
        <v>198</v>
      </c>
      <c r="L1066" s="221"/>
      <c r="M1066" s="222" t="s">
        <v>43</v>
      </c>
      <c r="N1066" s="223" t="s">
        <v>51</v>
      </c>
      <c r="O1066" s="65"/>
      <c r="P1066" s="188">
        <f>O1066*H1066</f>
        <v>0</v>
      </c>
      <c r="Q1066" s="188">
        <v>0</v>
      </c>
      <c r="R1066" s="188">
        <f>Q1066*H1066</f>
        <v>0</v>
      </c>
      <c r="S1066" s="188">
        <v>0</v>
      </c>
      <c r="T1066" s="189">
        <f>S1066*H1066</f>
        <v>0</v>
      </c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R1066" s="190" t="s">
        <v>90</v>
      </c>
      <c r="AT1066" s="190" t="s">
        <v>179</v>
      </c>
      <c r="AU1066" s="190" t="s">
        <v>90</v>
      </c>
      <c r="AY1066" s="17" t="s">
        <v>182</v>
      </c>
      <c r="BE1066" s="191">
        <f>IF(N1066="základní",J1066,0)</f>
        <v>0</v>
      </c>
      <c r="BF1066" s="191">
        <f>IF(N1066="snížená",J1066,0)</f>
        <v>0</v>
      </c>
      <c r="BG1066" s="191">
        <f>IF(N1066="zákl. přenesená",J1066,0)</f>
        <v>0</v>
      </c>
      <c r="BH1066" s="191">
        <f>IF(N1066="sníž. přenesená",J1066,0)</f>
        <v>0</v>
      </c>
      <c r="BI1066" s="191">
        <f>IF(N1066="nulová",J1066,0)</f>
        <v>0</v>
      </c>
      <c r="BJ1066" s="17" t="s">
        <v>88</v>
      </c>
      <c r="BK1066" s="191">
        <f>ROUND(I1066*H1066,2)</f>
        <v>0</v>
      </c>
      <c r="BL1066" s="17" t="s">
        <v>88</v>
      </c>
      <c r="BM1066" s="190" t="s">
        <v>874</v>
      </c>
    </row>
    <row r="1067" spans="1:65" s="13" customFormat="1" ht="11.25">
      <c r="B1067" s="192"/>
      <c r="C1067" s="193"/>
      <c r="D1067" s="194" t="s">
        <v>193</v>
      </c>
      <c r="E1067" s="195" t="s">
        <v>43</v>
      </c>
      <c r="F1067" s="196" t="s">
        <v>431</v>
      </c>
      <c r="G1067" s="193"/>
      <c r="H1067" s="195" t="s">
        <v>43</v>
      </c>
      <c r="I1067" s="197"/>
      <c r="J1067" s="193"/>
      <c r="K1067" s="193"/>
      <c r="L1067" s="198"/>
      <c r="M1067" s="199"/>
      <c r="N1067" s="200"/>
      <c r="O1067" s="200"/>
      <c r="P1067" s="200"/>
      <c r="Q1067" s="200"/>
      <c r="R1067" s="200"/>
      <c r="S1067" s="200"/>
      <c r="T1067" s="201"/>
      <c r="AT1067" s="202" t="s">
        <v>193</v>
      </c>
      <c r="AU1067" s="202" t="s">
        <v>90</v>
      </c>
      <c r="AV1067" s="13" t="s">
        <v>88</v>
      </c>
      <c r="AW1067" s="13" t="s">
        <v>41</v>
      </c>
      <c r="AX1067" s="13" t="s">
        <v>80</v>
      </c>
      <c r="AY1067" s="202" t="s">
        <v>182</v>
      </c>
    </row>
    <row r="1068" spans="1:65" s="13" customFormat="1" ht="11.25">
      <c r="B1068" s="192"/>
      <c r="C1068" s="193"/>
      <c r="D1068" s="194" t="s">
        <v>193</v>
      </c>
      <c r="E1068" s="195" t="s">
        <v>43</v>
      </c>
      <c r="F1068" s="196" t="s">
        <v>638</v>
      </c>
      <c r="G1068" s="193"/>
      <c r="H1068" s="195" t="s">
        <v>43</v>
      </c>
      <c r="I1068" s="197"/>
      <c r="J1068" s="193"/>
      <c r="K1068" s="193"/>
      <c r="L1068" s="198"/>
      <c r="M1068" s="199"/>
      <c r="N1068" s="200"/>
      <c r="O1068" s="200"/>
      <c r="P1068" s="200"/>
      <c r="Q1068" s="200"/>
      <c r="R1068" s="200"/>
      <c r="S1068" s="200"/>
      <c r="T1068" s="201"/>
      <c r="AT1068" s="202" t="s">
        <v>193</v>
      </c>
      <c r="AU1068" s="202" t="s">
        <v>90</v>
      </c>
      <c r="AV1068" s="13" t="s">
        <v>88</v>
      </c>
      <c r="AW1068" s="13" t="s">
        <v>41</v>
      </c>
      <c r="AX1068" s="13" t="s">
        <v>80</v>
      </c>
      <c r="AY1068" s="202" t="s">
        <v>182</v>
      </c>
    </row>
    <row r="1069" spans="1:65" s="14" customFormat="1" ht="11.25">
      <c r="B1069" s="203"/>
      <c r="C1069" s="204"/>
      <c r="D1069" s="194" t="s">
        <v>193</v>
      </c>
      <c r="E1069" s="205" t="s">
        <v>43</v>
      </c>
      <c r="F1069" s="206" t="s">
        <v>88</v>
      </c>
      <c r="G1069" s="204"/>
      <c r="H1069" s="207">
        <v>1</v>
      </c>
      <c r="I1069" s="208"/>
      <c r="J1069" s="204"/>
      <c r="K1069" s="204"/>
      <c r="L1069" s="209"/>
      <c r="M1069" s="210"/>
      <c r="N1069" s="211"/>
      <c r="O1069" s="211"/>
      <c r="P1069" s="211"/>
      <c r="Q1069" s="211"/>
      <c r="R1069" s="211"/>
      <c r="S1069" s="211"/>
      <c r="T1069" s="212"/>
      <c r="AT1069" s="213" t="s">
        <v>193</v>
      </c>
      <c r="AU1069" s="213" t="s">
        <v>90</v>
      </c>
      <c r="AV1069" s="14" t="s">
        <v>90</v>
      </c>
      <c r="AW1069" s="14" t="s">
        <v>41</v>
      </c>
      <c r="AX1069" s="14" t="s">
        <v>80</v>
      </c>
      <c r="AY1069" s="213" t="s">
        <v>182</v>
      </c>
    </row>
    <row r="1070" spans="1:65" s="13" customFormat="1" ht="11.25">
      <c r="B1070" s="192"/>
      <c r="C1070" s="193"/>
      <c r="D1070" s="194" t="s">
        <v>193</v>
      </c>
      <c r="E1070" s="195" t="s">
        <v>43</v>
      </c>
      <c r="F1070" s="196" t="s">
        <v>640</v>
      </c>
      <c r="G1070" s="193"/>
      <c r="H1070" s="195" t="s">
        <v>43</v>
      </c>
      <c r="I1070" s="197"/>
      <c r="J1070" s="193"/>
      <c r="K1070" s="193"/>
      <c r="L1070" s="198"/>
      <c r="M1070" s="199"/>
      <c r="N1070" s="200"/>
      <c r="O1070" s="200"/>
      <c r="P1070" s="200"/>
      <c r="Q1070" s="200"/>
      <c r="R1070" s="200"/>
      <c r="S1070" s="200"/>
      <c r="T1070" s="201"/>
      <c r="AT1070" s="202" t="s">
        <v>193</v>
      </c>
      <c r="AU1070" s="202" t="s">
        <v>90</v>
      </c>
      <c r="AV1070" s="13" t="s">
        <v>88</v>
      </c>
      <c r="AW1070" s="13" t="s">
        <v>41</v>
      </c>
      <c r="AX1070" s="13" t="s">
        <v>80</v>
      </c>
      <c r="AY1070" s="202" t="s">
        <v>182</v>
      </c>
    </row>
    <row r="1071" spans="1:65" s="14" customFormat="1" ht="11.25">
      <c r="B1071" s="203"/>
      <c r="C1071" s="204"/>
      <c r="D1071" s="194" t="s">
        <v>193</v>
      </c>
      <c r="E1071" s="205" t="s">
        <v>43</v>
      </c>
      <c r="F1071" s="206" t="s">
        <v>88</v>
      </c>
      <c r="G1071" s="204"/>
      <c r="H1071" s="207">
        <v>1</v>
      </c>
      <c r="I1071" s="208"/>
      <c r="J1071" s="204"/>
      <c r="K1071" s="204"/>
      <c r="L1071" s="209"/>
      <c r="M1071" s="210"/>
      <c r="N1071" s="211"/>
      <c r="O1071" s="211"/>
      <c r="P1071" s="211"/>
      <c r="Q1071" s="211"/>
      <c r="R1071" s="211"/>
      <c r="S1071" s="211"/>
      <c r="T1071" s="212"/>
      <c r="AT1071" s="213" t="s">
        <v>193</v>
      </c>
      <c r="AU1071" s="213" t="s">
        <v>90</v>
      </c>
      <c r="AV1071" s="14" t="s">
        <v>90</v>
      </c>
      <c r="AW1071" s="14" t="s">
        <v>41</v>
      </c>
      <c r="AX1071" s="14" t="s">
        <v>80</v>
      </c>
      <c r="AY1071" s="213" t="s">
        <v>182</v>
      </c>
    </row>
    <row r="1072" spans="1:65" s="13" customFormat="1" ht="11.25">
      <c r="B1072" s="192"/>
      <c r="C1072" s="193"/>
      <c r="D1072" s="194" t="s">
        <v>193</v>
      </c>
      <c r="E1072" s="195" t="s">
        <v>43</v>
      </c>
      <c r="F1072" s="196" t="s">
        <v>1636</v>
      </c>
      <c r="G1072" s="193"/>
      <c r="H1072" s="195" t="s">
        <v>43</v>
      </c>
      <c r="I1072" s="197"/>
      <c r="J1072" s="193"/>
      <c r="K1072" s="193"/>
      <c r="L1072" s="198"/>
      <c r="M1072" s="199"/>
      <c r="N1072" s="200"/>
      <c r="O1072" s="200"/>
      <c r="P1072" s="200"/>
      <c r="Q1072" s="200"/>
      <c r="R1072" s="200"/>
      <c r="S1072" s="200"/>
      <c r="T1072" s="201"/>
      <c r="AT1072" s="202" t="s">
        <v>193</v>
      </c>
      <c r="AU1072" s="202" t="s">
        <v>90</v>
      </c>
      <c r="AV1072" s="13" t="s">
        <v>88</v>
      </c>
      <c r="AW1072" s="13" t="s">
        <v>41</v>
      </c>
      <c r="AX1072" s="13" t="s">
        <v>80</v>
      </c>
      <c r="AY1072" s="202" t="s">
        <v>182</v>
      </c>
    </row>
    <row r="1073" spans="1:65" s="14" customFormat="1" ht="11.25">
      <c r="B1073" s="203"/>
      <c r="C1073" s="204"/>
      <c r="D1073" s="194" t="s">
        <v>193</v>
      </c>
      <c r="E1073" s="205" t="s">
        <v>43</v>
      </c>
      <c r="F1073" s="206" t="s">
        <v>88</v>
      </c>
      <c r="G1073" s="204"/>
      <c r="H1073" s="207">
        <v>1</v>
      </c>
      <c r="I1073" s="208"/>
      <c r="J1073" s="204"/>
      <c r="K1073" s="204"/>
      <c r="L1073" s="209"/>
      <c r="M1073" s="210"/>
      <c r="N1073" s="211"/>
      <c r="O1073" s="211"/>
      <c r="P1073" s="211"/>
      <c r="Q1073" s="211"/>
      <c r="R1073" s="211"/>
      <c r="S1073" s="211"/>
      <c r="T1073" s="212"/>
      <c r="AT1073" s="213" t="s">
        <v>193</v>
      </c>
      <c r="AU1073" s="213" t="s">
        <v>90</v>
      </c>
      <c r="AV1073" s="14" t="s">
        <v>90</v>
      </c>
      <c r="AW1073" s="14" t="s">
        <v>41</v>
      </c>
      <c r="AX1073" s="14" t="s">
        <v>80</v>
      </c>
      <c r="AY1073" s="213" t="s">
        <v>182</v>
      </c>
    </row>
    <row r="1074" spans="1:65" s="13" customFormat="1" ht="11.25">
      <c r="B1074" s="192"/>
      <c r="C1074" s="193"/>
      <c r="D1074" s="194" t="s">
        <v>193</v>
      </c>
      <c r="E1074" s="195" t="s">
        <v>43</v>
      </c>
      <c r="F1074" s="196" t="s">
        <v>1637</v>
      </c>
      <c r="G1074" s="193"/>
      <c r="H1074" s="195" t="s">
        <v>43</v>
      </c>
      <c r="I1074" s="197"/>
      <c r="J1074" s="193"/>
      <c r="K1074" s="193"/>
      <c r="L1074" s="198"/>
      <c r="M1074" s="199"/>
      <c r="N1074" s="200"/>
      <c r="O1074" s="200"/>
      <c r="P1074" s="200"/>
      <c r="Q1074" s="200"/>
      <c r="R1074" s="200"/>
      <c r="S1074" s="200"/>
      <c r="T1074" s="201"/>
      <c r="AT1074" s="202" t="s">
        <v>193</v>
      </c>
      <c r="AU1074" s="202" t="s">
        <v>90</v>
      </c>
      <c r="AV1074" s="13" t="s">
        <v>88</v>
      </c>
      <c r="AW1074" s="13" t="s">
        <v>41</v>
      </c>
      <c r="AX1074" s="13" t="s">
        <v>80</v>
      </c>
      <c r="AY1074" s="202" t="s">
        <v>182</v>
      </c>
    </row>
    <row r="1075" spans="1:65" s="14" customFormat="1" ht="11.25">
      <c r="B1075" s="203"/>
      <c r="C1075" s="204"/>
      <c r="D1075" s="194" t="s">
        <v>193</v>
      </c>
      <c r="E1075" s="205" t="s">
        <v>43</v>
      </c>
      <c r="F1075" s="206" t="s">
        <v>88</v>
      </c>
      <c r="G1075" s="204"/>
      <c r="H1075" s="207">
        <v>1</v>
      </c>
      <c r="I1075" s="208"/>
      <c r="J1075" s="204"/>
      <c r="K1075" s="204"/>
      <c r="L1075" s="209"/>
      <c r="M1075" s="210"/>
      <c r="N1075" s="211"/>
      <c r="O1075" s="211"/>
      <c r="P1075" s="211"/>
      <c r="Q1075" s="211"/>
      <c r="R1075" s="211"/>
      <c r="S1075" s="211"/>
      <c r="T1075" s="212"/>
      <c r="AT1075" s="213" t="s">
        <v>193</v>
      </c>
      <c r="AU1075" s="213" t="s">
        <v>90</v>
      </c>
      <c r="AV1075" s="14" t="s">
        <v>90</v>
      </c>
      <c r="AW1075" s="14" t="s">
        <v>41</v>
      </c>
      <c r="AX1075" s="14" t="s">
        <v>80</v>
      </c>
      <c r="AY1075" s="213" t="s">
        <v>182</v>
      </c>
    </row>
    <row r="1076" spans="1:65" s="13" customFormat="1" ht="11.25">
      <c r="B1076" s="192"/>
      <c r="C1076" s="193"/>
      <c r="D1076" s="194" t="s">
        <v>193</v>
      </c>
      <c r="E1076" s="195" t="s">
        <v>43</v>
      </c>
      <c r="F1076" s="196" t="s">
        <v>1639</v>
      </c>
      <c r="G1076" s="193"/>
      <c r="H1076" s="195" t="s">
        <v>43</v>
      </c>
      <c r="I1076" s="197"/>
      <c r="J1076" s="193"/>
      <c r="K1076" s="193"/>
      <c r="L1076" s="198"/>
      <c r="M1076" s="199"/>
      <c r="N1076" s="200"/>
      <c r="O1076" s="200"/>
      <c r="P1076" s="200"/>
      <c r="Q1076" s="200"/>
      <c r="R1076" s="200"/>
      <c r="S1076" s="200"/>
      <c r="T1076" s="201"/>
      <c r="AT1076" s="202" t="s">
        <v>193</v>
      </c>
      <c r="AU1076" s="202" t="s">
        <v>90</v>
      </c>
      <c r="AV1076" s="13" t="s">
        <v>88</v>
      </c>
      <c r="AW1076" s="13" t="s">
        <v>41</v>
      </c>
      <c r="AX1076" s="13" t="s">
        <v>80</v>
      </c>
      <c r="AY1076" s="202" t="s">
        <v>182</v>
      </c>
    </row>
    <row r="1077" spans="1:65" s="14" customFormat="1" ht="11.25">
      <c r="B1077" s="203"/>
      <c r="C1077" s="204"/>
      <c r="D1077" s="194" t="s">
        <v>193</v>
      </c>
      <c r="E1077" s="205" t="s">
        <v>43</v>
      </c>
      <c r="F1077" s="206" t="s">
        <v>88</v>
      </c>
      <c r="G1077" s="204"/>
      <c r="H1077" s="207">
        <v>1</v>
      </c>
      <c r="I1077" s="208"/>
      <c r="J1077" s="204"/>
      <c r="K1077" s="204"/>
      <c r="L1077" s="209"/>
      <c r="M1077" s="210"/>
      <c r="N1077" s="211"/>
      <c r="O1077" s="211"/>
      <c r="P1077" s="211"/>
      <c r="Q1077" s="211"/>
      <c r="R1077" s="211"/>
      <c r="S1077" s="211"/>
      <c r="T1077" s="212"/>
      <c r="AT1077" s="213" t="s">
        <v>193</v>
      </c>
      <c r="AU1077" s="213" t="s">
        <v>90</v>
      </c>
      <c r="AV1077" s="14" t="s">
        <v>90</v>
      </c>
      <c r="AW1077" s="14" t="s">
        <v>41</v>
      </c>
      <c r="AX1077" s="14" t="s">
        <v>80</v>
      </c>
      <c r="AY1077" s="213" t="s">
        <v>182</v>
      </c>
    </row>
    <row r="1078" spans="1:65" s="13" customFormat="1" ht="11.25">
      <c r="B1078" s="192"/>
      <c r="C1078" s="193"/>
      <c r="D1078" s="194" t="s">
        <v>193</v>
      </c>
      <c r="E1078" s="195" t="s">
        <v>43</v>
      </c>
      <c r="F1078" s="196" t="s">
        <v>1641</v>
      </c>
      <c r="G1078" s="193"/>
      <c r="H1078" s="195" t="s">
        <v>43</v>
      </c>
      <c r="I1078" s="197"/>
      <c r="J1078" s="193"/>
      <c r="K1078" s="193"/>
      <c r="L1078" s="198"/>
      <c r="M1078" s="199"/>
      <c r="N1078" s="200"/>
      <c r="O1078" s="200"/>
      <c r="P1078" s="200"/>
      <c r="Q1078" s="200"/>
      <c r="R1078" s="200"/>
      <c r="S1078" s="200"/>
      <c r="T1078" s="201"/>
      <c r="AT1078" s="202" t="s">
        <v>193</v>
      </c>
      <c r="AU1078" s="202" t="s">
        <v>90</v>
      </c>
      <c r="AV1078" s="13" t="s">
        <v>88</v>
      </c>
      <c r="AW1078" s="13" t="s">
        <v>41</v>
      </c>
      <c r="AX1078" s="13" t="s">
        <v>80</v>
      </c>
      <c r="AY1078" s="202" t="s">
        <v>182</v>
      </c>
    </row>
    <row r="1079" spans="1:65" s="14" customFormat="1" ht="11.25">
      <c r="B1079" s="203"/>
      <c r="C1079" s="204"/>
      <c r="D1079" s="194" t="s">
        <v>193</v>
      </c>
      <c r="E1079" s="205" t="s">
        <v>43</v>
      </c>
      <c r="F1079" s="206" t="s">
        <v>88</v>
      </c>
      <c r="G1079" s="204"/>
      <c r="H1079" s="207">
        <v>1</v>
      </c>
      <c r="I1079" s="208"/>
      <c r="J1079" s="204"/>
      <c r="K1079" s="204"/>
      <c r="L1079" s="209"/>
      <c r="M1079" s="210"/>
      <c r="N1079" s="211"/>
      <c r="O1079" s="211"/>
      <c r="P1079" s="211"/>
      <c r="Q1079" s="211"/>
      <c r="R1079" s="211"/>
      <c r="S1079" s="211"/>
      <c r="T1079" s="212"/>
      <c r="AT1079" s="213" t="s">
        <v>193</v>
      </c>
      <c r="AU1079" s="213" t="s">
        <v>90</v>
      </c>
      <c r="AV1079" s="14" t="s">
        <v>90</v>
      </c>
      <c r="AW1079" s="14" t="s">
        <v>41</v>
      </c>
      <c r="AX1079" s="14" t="s">
        <v>80</v>
      </c>
      <c r="AY1079" s="213" t="s">
        <v>182</v>
      </c>
    </row>
    <row r="1080" spans="1:65" s="13" customFormat="1" ht="11.25">
      <c r="B1080" s="192"/>
      <c r="C1080" s="193"/>
      <c r="D1080" s="194" t="s">
        <v>193</v>
      </c>
      <c r="E1080" s="195" t="s">
        <v>43</v>
      </c>
      <c r="F1080" s="196" t="s">
        <v>1643</v>
      </c>
      <c r="G1080" s="193"/>
      <c r="H1080" s="195" t="s">
        <v>43</v>
      </c>
      <c r="I1080" s="197"/>
      <c r="J1080" s="193"/>
      <c r="K1080" s="193"/>
      <c r="L1080" s="198"/>
      <c r="M1080" s="199"/>
      <c r="N1080" s="200"/>
      <c r="O1080" s="200"/>
      <c r="P1080" s="200"/>
      <c r="Q1080" s="200"/>
      <c r="R1080" s="200"/>
      <c r="S1080" s="200"/>
      <c r="T1080" s="201"/>
      <c r="AT1080" s="202" t="s">
        <v>193</v>
      </c>
      <c r="AU1080" s="202" t="s">
        <v>90</v>
      </c>
      <c r="AV1080" s="13" t="s">
        <v>88</v>
      </c>
      <c r="AW1080" s="13" t="s">
        <v>41</v>
      </c>
      <c r="AX1080" s="13" t="s">
        <v>80</v>
      </c>
      <c r="AY1080" s="202" t="s">
        <v>182</v>
      </c>
    </row>
    <row r="1081" spans="1:65" s="14" customFormat="1" ht="11.25">
      <c r="B1081" s="203"/>
      <c r="C1081" s="204"/>
      <c r="D1081" s="194" t="s">
        <v>193</v>
      </c>
      <c r="E1081" s="205" t="s">
        <v>43</v>
      </c>
      <c r="F1081" s="206" t="s">
        <v>88</v>
      </c>
      <c r="G1081" s="204"/>
      <c r="H1081" s="207">
        <v>1</v>
      </c>
      <c r="I1081" s="208"/>
      <c r="J1081" s="204"/>
      <c r="K1081" s="204"/>
      <c r="L1081" s="209"/>
      <c r="M1081" s="210"/>
      <c r="N1081" s="211"/>
      <c r="O1081" s="211"/>
      <c r="P1081" s="211"/>
      <c r="Q1081" s="211"/>
      <c r="R1081" s="211"/>
      <c r="S1081" s="211"/>
      <c r="T1081" s="212"/>
      <c r="AT1081" s="213" t="s">
        <v>193</v>
      </c>
      <c r="AU1081" s="213" t="s">
        <v>90</v>
      </c>
      <c r="AV1081" s="14" t="s">
        <v>90</v>
      </c>
      <c r="AW1081" s="14" t="s">
        <v>41</v>
      </c>
      <c r="AX1081" s="14" t="s">
        <v>80</v>
      </c>
      <c r="AY1081" s="213" t="s">
        <v>182</v>
      </c>
    </row>
    <row r="1082" spans="1:65" s="13" customFormat="1" ht="11.25">
      <c r="B1082" s="192"/>
      <c r="C1082" s="193"/>
      <c r="D1082" s="194" t="s">
        <v>193</v>
      </c>
      <c r="E1082" s="195" t="s">
        <v>43</v>
      </c>
      <c r="F1082" s="196" t="s">
        <v>1644</v>
      </c>
      <c r="G1082" s="193"/>
      <c r="H1082" s="195" t="s">
        <v>43</v>
      </c>
      <c r="I1082" s="197"/>
      <c r="J1082" s="193"/>
      <c r="K1082" s="193"/>
      <c r="L1082" s="198"/>
      <c r="M1082" s="199"/>
      <c r="N1082" s="200"/>
      <c r="O1082" s="200"/>
      <c r="P1082" s="200"/>
      <c r="Q1082" s="200"/>
      <c r="R1082" s="200"/>
      <c r="S1082" s="200"/>
      <c r="T1082" s="201"/>
      <c r="AT1082" s="202" t="s">
        <v>193</v>
      </c>
      <c r="AU1082" s="202" t="s">
        <v>90</v>
      </c>
      <c r="AV1082" s="13" t="s">
        <v>88</v>
      </c>
      <c r="AW1082" s="13" t="s">
        <v>41</v>
      </c>
      <c r="AX1082" s="13" t="s">
        <v>80</v>
      </c>
      <c r="AY1082" s="202" t="s">
        <v>182</v>
      </c>
    </row>
    <row r="1083" spans="1:65" s="14" customFormat="1" ht="11.25">
      <c r="B1083" s="203"/>
      <c r="C1083" s="204"/>
      <c r="D1083" s="194" t="s">
        <v>193</v>
      </c>
      <c r="E1083" s="205" t="s">
        <v>43</v>
      </c>
      <c r="F1083" s="206" t="s">
        <v>88</v>
      </c>
      <c r="G1083" s="204"/>
      <c r="H1083" s="207">
        <v>1</v>
      </c>
      <c r="I1083" s="208"/>
      <c r="J1083" s="204"/>
      <c r="K1083" s="204"/>
      <c r="L1083" s="209"/>
      <c r="M1083" s="210"/>
      <c r="N1083" s="211"/>
      <c r="O1083" s="211"/>
      <c r="P1083" s="211"/>
      <c r="Q1083" s="211"/>
      <c r="R1083" s="211"/>
      <c r="S1083" s="211"/>
      <c r="T1083" s="212"/>
      <c r="AT1083" s="213" t="s">
        <v>193</v>
      </c>
      <c r="AU1083" s="213" t="s">
        <v>90</v>
      </c>
      <c r="AV1083" s="14" t="s">
        <v>90</v>
      </c>
      <c r="AW1083" s="14" t="s">
        <v>41</v>
      </c>
      <c r="AX1083" s="14" t="s">
        <v>80</v>
      </c>
      <c r="AY1083" s="213" t="s">
        <v>182</v>
      </c>
    </row>
    <row r="1084" spans="1:65" s="15" customFormat="1" ht="11.25">
      <c r="B1084" s="227"/>
      <c r="C1084" s="228"/>
      <c r="D1084" s="194" t="s">
        <v>193</v>
      </c>
      <c r="E1084" s="229" t="s">
        <v>43</v>
      </c>
      <c r="F1084" s="230" t="s">
        <v>436</v>
      </c>
      <c r="G1084" s="228"/>
      <c r="H1084" s="231">
        <v>8</v>
      </c>
      <c r="I1084" s="232"/>
      <c r="J1084" s="228"/>
      <c r="K1084" s="228"/>
      <c r="L1084" s="233"/>
      <c r="M1084" s="234"/>
      <c r="N1084" s="235"/>
      <c r="O1084" s="235"/>
      <c r="P1084" s="235"/>
      <c r="Q1084" s="235"/>
      <c r="R1084" s="235"/>
      <c r="S1084" s="235"/>
      <c r="T1084" s="236"/>
      <c r="AT1084" s="237" t="s">
        <v>193</v>
      </c>
      <c r="AU1084" s="237" t="s">
        <v>90</v>
      </c>
      <c r="AV1084" s="15" t="s">
        <v>205</v>
      </c>
      <c r="AW1084" s="15" t="s">
        <v>41</v>
      </c>
      <c r="AX1084" s="15" t="s">
        <v>88</v>
      </c>
      <c r="AY1084" s="237" t="s">
        <v>182</v>
      </c>
    </row>
    <row r="1085" spans="1:65" s="2" customFormat="1" ht="76.349999999999994" customHeight="1">
      <c r="A1085" s="35"/>
      <c r="B1085" s="36"/>
      <c r="C1085" s="179" t="s">
        <v>1019</v>
      </c>
      <c r="D1085" s="179" t="s">
        <v>187</v>
      </c>
      <c r="E1085" s="180" t="s">
        <v>876</v>
      </c>
      <c r="F1085" s="181" t="s">
        <v>877</v>
      </c>
      <c r="G1085" s="182" t="s">
        <v>190</v>
      </c>
      <c r="H1085" s="183">
        <v>6</v>
      </c>
      <c r="I1085" s="184"/>
      <c r="J1085" s="185">
        <f>ROUND(I1085*H1085,2)</f>
        <v>0</v>
      </c>
      <c r="K1085" s="181" t="s">
        <v>191</v>
      </c>
      <c r="L1085" s="40"/>
      <c r="M1085" s="186" t="s">
        <v>43</v>
      </c>
      <c r="N1085" s="187" t="s">
        <v>51</v>
      </c>
      <c r="O1085" s="65"/>
      <c r="P1085" s="188">
        <f>O1085*H1085</f>
        <v>0</v>
      </c>
      <c r="Q1085" s="188">
        <v>0</v>
      </c>
      <c r="R1085" s="188">
        <f>Q1085*H1085</f>
        <v>0</v>
      </c>
      <c r="S1085" s="188">
        <v>0</v>
      </c>
      <c r="T1085" s="189">
        <f>S1085*H1085</f>
        <v>0</v>
      </c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R1085" s="190" t="s">
        <v>88</v>
      </c>
      <c r="AT1085" s="190" t="s">
        <v>187</v>
      </c>
      <c r="AU1085" s="190" t="s">
        <v>90</v>
      </c>
      <c r="AY1085" s="17" t="s">
        <v>182</v>
      </c>
      <c r="BE1085" s="191">
        <f>IF(N1085="základní",J1085,0)</f>
        <v>0</v>
      </c>
      <c r="BF1085" s="191">
        <f>IF(N1085="snížená",J1085,0)</f>
        <v>0</v>
      </c>
      <c r="BG1085" s="191">
        <f>IF(N1085="zákl. přenesená",J1085,0)</f>
        <v>0</v>
      </c>
      <c r="BH1085" s="191">
        <f>IF(N1085="sníž. přenesená",J1085,0)</f>
        <v>0</v>
      </c>
      <c r="BI1085" s="191">
        <f>IF(N1085="nulová",J1085,0)</f>
        <v>0</v>
      </c>
      <c r="BJ1085" s="17" t="s">
        <v>88</v>
      </c>
      <c r="BK1085" s="191">
        <f>ROUND(I1085*H1085,2)</f>
        <v>0</v>
      </c>
      <c r="BL1085" s="17" t="s">
        <v>88</v>
      </c>
      <c r="BM1085" s="190" t="s">
        <v>1877</v>
      </c>
    </row>
    <row r="1086" spans="1:65" s="13" customFormat="1" ht="11.25">
      <c r="B1086" s="192"/>
      <c r="C1086" s="193"/>
      <c r="D1086" s="194" t="s">
        <v>193</v>
      </c>
      <c r="E1086" s="195" t="s">
        <v>43</v>
      </c>
      <c r="F1086" s="196" t="s">
        <v>532</v>
      </c>
      <c r="G1086" s="193"/>
      <c r="H1086" s="195" t="s">
        <v>43</v>
      </c>
      <c r="I1086" s="197"/>
      <c r="J1086" s="193"/>
      <c r="K1086" s="193"/>
      <c r="L1086" s="198"/>
      <c r="M1086" s="199"/>
      <c r="N1086" s="200"/>
      <c r="O1086" s="200"/>
      <c r="P1086" s="200"/>
      <c r="Q1086" s="200"/>
      <c r="R1086" s="200"/>
      <c r="S1086" s="200"/>
      <c r="T1086" s="201"/>
      <c r="AT1086" s="202" t="s">
        <v>193</v>
      </c>
      <c r="AU1086" s="202" t="s">
        <v>90</v>
      </c>
      <c r="AV1086" s="13" t="s">
        <v>88</v>
      </c>
      <c r="AW1086" s="13" t="s">
        <v>41</v>
      </c>
      <c r="AX1086" s="13" t="s">
        <v>80</v>
      </c>
      <c r="AY1086" s="202" t="s">
        <v>182</v>
      </c>
    </row>
    <row r="1087" spans="1:65" s="13" customFormat="1" ht="11.25">
      <c r="B1087" s="192"/>
      <c r="C1087" s="193"/>
      <c r="D1087" s="194" t="s">
        <v>193</v>
      </c>
      <c r="E1087" s="195" t="s">
        <v>43</v>
      </c>
      <c r="F1087" s="196" t="s">
        <v>362</v>
      </c>
      <c r="G1087" s="193"/>
      <c r="H1087" s="195" t="s">
        <v>43</v>
      </c>
      <c r="I1087" s="197"/>
      <c r="J1087" s="193"/>
      <c r="K1087" s="193"/>
      <c r="L1087" s="198"/>
      <c r="M1087" s="199"/>
      <c r="N1087" s="200"/>
      <c r="O1087" s="200"/>
      <c r="P1087" s="200"/>
      <c r="Q1087" s="200"/>
      <c r="R1087" s="200"/>
      <c r="S1087" s="200"/>
      <c r="T1087" s="201"/>
      <c r="AT1087" s="202" t="s">
        <v>193</v>
      </c>
      <c r="AU1087" s="202" t="s">
        <v>90</v>
      </c>
      <c r="AV1087" s="13" t="s">
        <v>88</v>
      </c>
      <c r="AW1087" s="13" t="s">
        <v>41</v>
      </c>
      <c r="AX1087" s="13" t="s">
        <v>80</v>
      </c>
      <c r="AY1087" s="202" t="s">
        <v>182</v>
      </c>
    </row>
    <row r="1088" spans="1:65" s="14" customFormat="1" ht="11.25">
      <c r="B1088" s="203"/>
      <c r="C1088" s="204"/>
      <c r="D1088" s="194" t="s">
        <v>193</v>
      </c>
      <c r="E1088" s="205" t="s">
        <v>43</v>
      </c>
      <c r="F1088" s="206" t="s">
        <v>215</v>
      </c>
      <c r="G1088" s="204"/>
      <c r="H1088" s="207">
        <v>6</v>
      </c>
      <c r="I1088" s="208"/>
      <c r="J1088" s="204"/>
      <c r="K1088" s="204"/>
      <c r="L1088" s="209"/>
      <c r="M1088" s="210"/>
      <c r="N1088" s="211"/>
      <c r="O1088" s="211"/>
      <c r="P1088" s="211"/>
      <c r="Q1088" s="211"/>
      <c r="R1088" s="211"/>
      <c r="S1088" s="211"/>
      <c r="T1088" s="212"/>
      <c r="AT1088" s="213" t="s">
        <v>193</v>
      </c>
      <c r="AU1088" s="213" t="s">
        <v>90</v>
      </c>
      <c r="AV1088" s="14" t="s">
        <v>90</v>
      </c>
      <c r="AW1088" s="14" t="s">
        <v>41</v>
      </c>
      <c r="AX1088" s="14" t="s">
        <v>88</v>
      </c>
      <c r="AY1088" s="213" t="s">
        <v>182</v>
      </c>
    </row>
    <row r="1089" spans="1:65" s="2" customFormat="1" ht="76.349999999999994" customHeight="1">
      <c r="A1089" s="35"/>
      <c r="B1089" s="36"/>
      <c r="C1089" s="179" t="s">
        <v>1023</v>
      </c>
      <c r="D1089" s="179" t="s">
        <v>187</v>
      </c>
      <c r="E1089" s="180" t="s">
        <v>880</v>
      </c>
      <c r="F1089" s="181" t="s">
        <v>881</v>
      </c>
      <c r="G1089" s="182" t="s">
        <v>190</v>
      </c>
      <c r="H1089" s="183">
        <v>2</v>
      </c>
      <c r="I1089" s="184"/>
      <c r="J1089" s="185">
        <f>ROUND(I1089*H1089,2)</f>
        <v>0</v>
      </c>
      <c r="K1089" s="181" t="s">
        <v>191</v>
      </c>
      <c r="L1089" s="40"/>
      <c r="M1089" s="186" t="s">
        <v>43</v>
      </c>
      <c r="N1089" s="187" t="s">
        <v>51</v>
      </c>
      <c r="O1089" s="65"/>
      <c r="P1089" s="188">
        <f>O1089*H1089</f>
        <v>0</v>
      </c>
      <c r="Q1089" s="188">
        <v>0</v>
      </c>
      <c r="R1089" s="188">
        <f>Q1089*H1089</f>
        <v>0</v>
      </c>
      <c r="S1089" s="188">
        <v>0</v>
      </c>
      <c r="T1089" s="189">
        <f>S1089*H1089</f>
        <v>0</v>
      </c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R1089" s="190" t="s">
        <v>88</v>
      </c>
      <c r="AT1089" s="190" t="s">
        <v>187</v>
      </c>
      <c r="AU1089" s="190" t="s">
        <v>90</v>
      </c>
      <c r="AY1089" s="17" t="s">
        <v>182</v>
      </c>
      <c r="BE1089" s="191">
        <f>IF(N1089="základní",J1089,0)</f>
        <v>0</v>
      </c>
      <c r="BF1089" s="191">
        <f>IF(N1089="snížená",J1089,0)</f>
        <v>0</v>
      </c>
      <c r="BG1089" s="191">
        <f>IF(N1089="zákl. přenesená",J1089,0)</f>
        <v>0</v>
      </c>
      <c r="BH1089" s="191">
        <f>IF(N1089="sníž. přenesená",J1089,0)</f>
        <v>0</v>
      </c>
      <c r="BI1089" s="191">
        <f>IF(N1089="nulová",J1089,0)</f>
        <v>0</v>
      </c>
      <c r="BJ1089" s="17" t="s">
        <v>88</v>
      </c>
      <c r="BK1089" s="191">
        <f>ROUND(I1089*H1089,2)</f>
        <v>0</v>
      </c>
      <c r="BL1089" s="17" t="s">
        <v>88</v>
      </c>
      <c r="BM1089" s="190" t="s">
        <v>1878</v>
      </c>
    </row>
    <row r="1090" spans="1:65" s="13" customFormat="1" ht="11.25">
      <c r="B1090" s="192"/>
      <c r="C1090" s="193"/>
      <c r="D1090" s="194" t="s">
        <v>193</v>
      </c>
      <c r="E1090" s="195" t="s">
        <v>43</v>
      </c>
      <c r="F1090" s="196" t="s">
        <v>532</v>
      </c>
      <c r="G1090" s="193"/>
      <c r="H1090" s="195" t="s">
        <v>43</v>
      </c>
      <c r="I1090" s="197"/>
      <c r="J1090" s="193"/>
      <c r="K1090" s="193"/>
      <c r="L1090" s="198"/>
      <c r="M1090" s="199"/>
      <c r="N1090" s="200"/>
      <c r="O1090" s="200"/>
      <c r="P1090" s="200"/>
      <c r="Q1090" s="200"/>
      <c r="R1090" s="200"/>
      <c r="S1090" s="200"/>
      <c r="T1090" s="201"/>
      <c r="AT1090" s="202" t="s">
        <v>193</v>
      </c>
      <c r="AU1090" s="202" t="s">
        <v>90</v>
      </c>
      <c r="AV1090" s="13" t="s">
        <v>88</v>
      </c>
      <c r="AW1090" s="13" t="s">
        <v>41</v>
      </c>
      <c r="AX1090" s="13" t="s">
        <v>80</v>
      </c>
      <c r="AY1090" s="202" t="s">
        <v>182</v>
      </c>
    </row>
    <row r="1091" spans="1:65" s="13" customFormat="1" ht="11.25">
      <c r="B1091" s="192"/>
      <c r="C1091" s="193"/>
      <c r="D1091" s="194" t="s">
        <v>193</v>
      </c>
      <c r="E1091" s="195" t="s">
        <v>43</v>
      </c>
      <c r="F1091" s="196" t="s">
        <v>362</v>
      </c>
      <c r="G1091" s="193"/>
      <c r="H1091" s="195" t="s">
        <v>43</v>
      </c>
      <c r="I1091" s="197"/>
      <c r="J1091" s="193"/>
      <c r="K1091" s="193"/>
      <c r="L1091" s="198"/>
      <c r="M1091" s="199"/>
      <c r="N1091" s="200"/>
      <c r="O1091" s="200"/>
      <c r="P1091" s="200"/>
      <c r="Q1091" s="200"/>
      <c r="R1091" s="200"/>
      <c r="S1091" s="200"/>
      <c r="T1091" s="201"/>
      <c r="AT1091" s="202" t="s">
        <v>193</v>
      </c>
      <c r="AU1091" s="202" t="s">
        <v>90</v>
      </c>
      <c r="AV1091" s="13" t="s">
        <v>88</v>
      </c>
      <c r="AW1091" s="13" t="s">
        <v>41</v>
      </c>
      <c r="AX1091" s="13" t="s">
        <v>80</v>
      </c>
      <c r="AY1091" s="202" t="s">
        <v>182</v>
      </c>
    </row>
    <row r="1092" spans="1:65" s="14" customFormat="1" ht="11.25">
      <c r="B1092" s="203"/>
      <c r="C1092" s="204"/>
      <c r="D1092" s="194" t="s">
        <v>193</v>
      </c>
      <c r="E1092" s="205" t="s">
        <v>43</v>
      </c>
      <c r="F1092" s="206" t="s">
        <v>90</v>
      </c>
      <c r="G1092" s="204"/>
      <c r="H1092" s="207">
        <v>2</v>
      </c>
      <c r="I1092" s="208"/>
      <c r="J1092" s="204"/>
      <c r="K1092" s="204"/>
      <c r="L1092" s="209"/>
      <c r="M1092" s="210"/>
      <c r="N1092" s="211"/>
      <c r="O1092" s="211"/>
      <c r="P1092" s="211"/>
      <c r="Q1092" s="211"/>
      <c r="R1092" s="211"/>
      <c r="S1092" s="211"/>
      <c r="T1092" s="212"/>
      <c r="AT1092" s="213" t="s">
        <v>193</v>
      </c>
      <c r="AU1092" s="213" t="s">
        <v>90</v>
      </c>
      <c r="AV1092" s="14" t="s">
        <v>90</v>
      </c>
      <c r="AW1092" s="14" t="s">
        <v>41</v>
      </c>
      <c r="AX1092" s="14" t="s">
        <v>88</v>
      </c>
      <c r="AY1092" s="213" t="s">
        <v>182</v>
      </c>
    </row>
    <row r="1093" spans="1:65" s="2" customFormat="1" ht="76.349999999999994" customHeight="1">
      <c r="A1093" s="35"/>
      <c r="B1093" s="36"/>
      <c r="C1093" s="179" t="s">
        <v>1027</v>
      </c>
      <c r="D1093" s="179" t="s">
        <v>187</v>
      </c>
      <c r="E1093" s="180" t="s">
        <v>884</v>
      </c>
      <c r="F1093" s="181" t="s">
        <v>885</v>
      </c>
      <c r="G1093" s="182" t="s">
        <v>190</v>
      </c>
      <c r="H1093" s="183">
        <v>8</v>
      </c>
      <c r="I1093" s="184"/>
      <c r="J1093" s="185">
        <f>ROUND(I1093*H1093,2)</f>
        <v>0</v>
      </c>
      <c r="K1093" s="181" t="s">
        <v>191</v>
      </c>
      <c r="L1093" s="40"/>
      <c r="M1093" s="186" t="s">
        <v>43</v>
      </c>
      <c r="N1093" s="187" t="s">
        <v>51</v>
      </c>
      <c r="O1093" s="65"/>
      <c r="P1093" s="188">
        <f>O1093*H1093</f>
        <v>0</v>
      </c>
      <c r="Q1093" s="188">
        <v>0</v>
      </c>
      <c r="R1093" s="188">
        <f>Q1093*H1093</f>
        <v>0</v>
      </c>
      <c r="S1093" s="188">
        <v>0</v>
      </c>
      <c r="T1093" s="189">
        <f>S1093*H1093</f>
        <v>0</v>
      </c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R1093" s="190" t="s">
        <v>88</v>
      </c>
      <c r="AT1093" s="190" t="s">
        <v>187</v>
      </c>
      <c r="AU1093" s="190" t="s">
        <v>90</v>
      </c>
      <c r="AY1093" s="17" t="s">
        <v>182</v>
      </c>
      <c r="BE1093" s="191">
        <f>IF(N1093="základní",J1093,0)</f>
        <v>0</v>
      </c>
      <c r="BF1093" s="191">
        <f>IF(N1093="snížená",J1093,0)</f>
        <v>0</v>
      </c>
      <c r="BG1093" s="191">
        <f>IF(N1093="zákl. přenesená",J1093,0)</f>
        <v>0</v>
      </c>
      <c r="BH1093" s="191">
        <f>IF(N1093="sníž. přenesená",J1093,0)</f>
        <v>0</v>
      </c>
      <c r="BI1093" s="191">
        <f>IF(N1093="nulová",J1093,0)</f>
        <v>0</v>
      </c>
      <c r="BJ1093" s="17" t="s">
        <v>88</v>
      </c>
      <c r="BK1093" s="191">
        <f>ROUND(I1093*H1093,2)</f>
        <v>0</v>
      </c>
      <c r="BL1093" s="17" t="s">
        <v>88</v>
      </c>
      <c r="BM1093" s="190" t="s">
        <v>886</v>
      </c>
    </row>
    <row r="1094" spans="1:65" s="13" customFormat="1" ht="11.25">
      <c r="B1094" s="192"/>
      <c r="C1094" s="193"/>
      <c r="D1094" s="194" t="s">
        <v>193</v>
      </c>
      <c r="E1094" s="195" t="s">
        <v>43</v>
      </c>
      <c r="F1094" s="196" t="s">
        <v>431</v>
      </c>
      <c r="G1094" s="193"/>
      <c r="H1094" s="195" t="s">
        <v>43</v>
      </c>
      <c r="I1094" s="197"/>
      <c r="J1094" s="193"/>
      <c r="K1094" s="193"/>
      <c r="L1094" s="198"/>
      <c r="M1094" s="199"/>
      <c r="N1094" s="200"/>
      <c r="O1094" s="200"/>
      <c r="P1094" s="200"/>
      <c r="Q1094" s="200"/>
      <c r="R1094" s="200"/>
      <c r="S1094" s="200"/>
      <c r="T1094" s="201"/>
      <c r="AT1094" s="202" t="s">
        <v>193</v>
      </c>
      <c r="AU1094" s="202" t="s">
        <v>90</v>
      </c>
      <c r="AV1094" s="13" t="s">
        <v>88</v>
      </c>
      <c r="AW1094" s="13" t="s">
        <v>41</v>
      </c>
      <c r="AX1094" s="13" t="s">
        <v>80</v>
      </c>
      <c r="AY1094" s="202" t="s">
        <v>182</v>
      </c>
    </row>
    <row r="1095" spans="1:65" s="13" customFormat="1" ht="11.25">
      <c r="B1095" s="192"/>
      <c r="C1095" s="193"/>
      <c r="D1095" s="194" t="s">
        <v>193</v>
      </c>
      <c r="E1095" s="195" t="s">
        <v>43</v>
      </c>
      <c r="F1095" s="196" t="s">
        <v>638</v>
      </c>
      <c r="G1095" s="193"/>
      <c r="H1095" s="195" t="s">
        <v>43</v>
      </c>
      <c r="I1095" s="197"/>
      <c r="J1095" s="193"/>
      <c r="K1095" s="193"/>
      <c r="L1095" s="198"/>
      <c r="M1095" s="199"/>
      <c r="N1095" s="200"/>
      <c r="O1095" s="200"/>
      <c r="P1095" s="200"/>
      <c r="Q1095" s="200"/>
      <c r="R1095" s="200"/>
      <c r="S1095" s="200"/>
      <c r="T1095" s="201"/>
      <c r="AT1095" s="202" t="s">
        <v>193</v>
      </c>
      <c r="AU1095" s="202" t="s">
        <v>90</v>
      </c>
      <c r="AV1095" s="13" t="s">
        <v>88</v>
      </c>
      <c r="AW1095" s="13" t="s">
        <v>41</v>
      </c>
      <c r="AX1095" s="13" t="s">
        <v>80</v>
      </c>
      <c r="AY1095" s="202" t="s">
        <v>182</v>
      </c>
    </row>
    <row r="1096" spans="1:65" s="14" customFormat="1" ht="11.25">
      <c r="B1096" s="203"/>
      <c r="C1096" s="204"/>
      <c r="D1096" s="194" t="s">
        <v>193</v>
      </c>
      <c r="E1096" s="205" t="s">
        <v>43</v>
      </c>
      <c r="F1096" s="206" t="s">
        <v>88</v>
      </c>
      <c r="G1096" s="204"/>
      <c r="H1096" s="207">
        <v>1</v>
      </c>
      <c r="I1096" s="208"/>
      <c r="J1096" s="204"/>
      <c r="K1096" s="204"/>
      <c r="L1096" s="209"/>
      <c r="M1096" s="210"/>
      <c r="N1096" s="211"/>
      <c r="O1096" s="211"/>
      <c r="P1096" s="211"/>
      <c r="Q1096" s="211"/>
      <c r="R1096" s="211"/>
      <c r="S1096" s="211"/>
      <c r="T1096" s="212"/>
      <c r="AT1096" s="213" t="s">
        <v>193</v>
      </c>
      <c r="AU1096" s="213" t="s">
        <v>90</v>
      </c>
      <c r="AV1096" s="14" t="s">
        <v>90</v>
      </c>
      <c r="AW1096" s="14" t="s">
        <v>41</v>
      </c>
      <c r="AX1096" s="14" t="s">
        <v>80</v>
      </c>
      <c r="AY1096" s="213" t="s">
        <v>182</v>
      </c>
    </row>
    <row r="1097" spans="1:65" s="13" customFormat="1" ht="11.25">
      <c r="B1097" s="192"/>
      <c r="C1097" s="193"/>
      <c r="D1097" s="194" t="s">
        <v>193</v>
      </c>
      <c r="E1097" s="195" t="s">
        <v>43</v>
      </c>
      <c r="F1097" s="196" t="s">
        <v>640</v>
      </c>
      <c r="G1097" s="193"/>
      <c r="H1097" s="195" t="s">
        <v>43</v>
      </c>
      <c r="I1097" s="197"/>
      <c r="J1097" s="193"/>
      <c r="K1097" s="193"/>
      <c r="L1097" s="198"/>
      <c r="M1097" s="199"/>
      <c r="N1097" s="200"/>
      <c r="O1097" s="200"/>
      <c r="P1097" s="200"/>
      <c r="Q1097" s="200"/>
      <c r="R1097" s="200"/>
      <c r="S1097" s="200"/>
      <c r="T1097" s="201"/>
      <c r="AT1097" s="202" t="s">
        <v>193</v>
      </c>
      <c r="AU1097" s="202" t="s">
        <v>90</v>
      </c>
      <c r="AV1097" s="13" t="s">
        <v>88</v>
      </c>
      <c r="AW1097" s="13" t="s">
        <v>41</v>
      </c>
      <c r="AX1097" s="13" t="s">
        <v>80</v>
      </c>
      <c r="AY1097" s="202" t="s">
        <v>182</v>
      </c>
    </row>
    <row r="1098" spans="1:65" s="14" customFormat="1" ht="11.25">
      <c r="B1098" s="203"/>
      <c r="C1098" s="204"/>
      <c r="D1098" s="194" t="s">
        <v>193</v>
      </c>
      <c r="E1098" s="205" t="s">
        <v>43</v>
      </c>
      <c r="F1098" s="206" t="s">
        <v>88</v>
      </c>
      <c r="G1098" s="204"/>
      <c r="H1098" s="207">
        <v>1</v>
      </c>
      <c r="I1098" s="208"/>
      <c r="J1098" s="204"/>
      <c r="K1098" s="204"/>
      <c r="L1098" s="209"/>
      <c r="M1098" s="210"/>
      <c r="N1098" s="211"/>
      <c r="O1098" s="211"/>
      <c r="P1098" s="211"/>
      <c r="Q1098" s="211"/>
      <c r="R1098" s="211"/>
      <c r="S1098" s="211"/>
      <c r="T1098" s="212"/>
      <c r="AT1098" s="213" t="s">
        <v>193</v>
      </c>
      <c r="AU1098" s="213" t="s">
        <v>90</v>
      </c>
      <c r="AV1098" s="14" t="s">
        <v>90</v>
      </c>
      <c r="AW1098" s="14" t="s">
        <v>41</v>
      </c>
      <c r="AX1098" s="14" t="s">
        <v>80</v>
      </c>
      <c r="AY1098" s="213" t="s">
        <v>182</v>
      </c>
    </row>
    <row r="1099" spans="1:65" s="13" customFormat="1" ht="11.25">
      <c r="B1099" s="192"/>
      <c r="C1099" s="193"/>
      <c r="D1099" s="194" t="s">
        <v>193</v>
      </c>
      <c r="E1099" s="195" t="s">
        <v>43</v>
      </c>
      <c r="F1099" s="196" t="s">
        <v>1636</v>
      </c>
      <c r="G1099" s="193"/>
      <c r="H1099" s="195" t="s">
        <v>43</v>
      </c>
      <c r="I1099" s="197"/>
      <c r="J1099" s="193"/>
      <c r="K1099" s="193"/>
      <c r="L1099" s="198"/>
      <c r="M1099" s="199"/>
      <c r="N1099" s="200"/>
      <c r="O1099" s="200"/>
      <c r="P1099" s="200"/>
      <c r="Q1099" s="200"/>
      <c r="R1099" s="200"/>
      <c r="S1099" s="200"/>
      <c r="T1099" s="201"/>
      <c r="AT1099" s="202" t="s">
        <v>193</v>
      </c>
      <c r="AU1099" s="202" t="s">
        <v>90</v>
      </c>
      <c r="AV1099" s="13" t="s">
        <v>88</v>
      </c>
      <c r="AW1099" s="13" t="s">
        <v>41</v>
      </c>
      <c r="AX1099" s="13" t="s">
        <v>80</v>
      </c>
      <c r="AY1099" s="202" t="s">
        <v>182</v>
      </c>
    </row>
    <row r="1100" spans="1:65" s="14" customFormat="1" ht="11.25">
      <c r="B1100" s="203"/>
      <c r="C1100" s="204"/>
      <c r="D1100" s="194" t="s">
        <v>193</v>
      </c>
      <c r="E1100" s="205" t="s">
        <v>43</v>
      </c>
      <c r="F1100" s="206" t="s">
        <v>90</v>
      </c>
      <c r="G1100" s="204"/>
      <c r="H1100" s="207">
        <v>2</v>
      </c>
      <c r="I1100" s="208"/>
      <c r="J1100" s="204"/>
      <c r="K1100" s="204"/>
      <c r="L1100" s="209"/>
      <c r="M1100" s="210"/>
      <c r="N1100" s="211"/>
      <c r="O1100" s="211"/>
      <c r="P1100" s="211"/>
      <c r="Q1100" s="211"/>
      <c r="R1100" s="211"/>
      <c r="S1100" s="211"/>
      <c r="T1100" s="212"/>
      <c r="AT1100" s="213" t="s">
        <v>193</v>
      </c>
      <c r="AU1100" s="213" t="s">
        <v>90</v>
      </c>
      <c r="AV1100" s="14" t="s">
        <v>90</v>
      </c>
      <c r="AW1100" s="14" t="s">
        <v>41</v>
      </c>
      <c r="AX1100" s="14" t="s">
        <v>80</v>
      </c>
      <c r="AY1100" s="213" t="s">
        <v>182</v>
      </c>
    </row>
    <row r="1101" spans="1:65" s="13" customFormat="1" ht="11.25">
      <c r="B1101" s="192"/>
      <c r="C1101" s="193"/>
      <c r="D1101" s="194" t="s">
        <v>193</v>
      </c>
      <c r="E1101" s="195" t="s">
        <v>43</v>
      </c>
      <c r="F1101" s="196" t="s">
        <v>1637</v>
      </c>
      <c r="G1101" s="193"/>
      <c r="H1101" s="195" t="s">
        <v>43</v>
      </c>
      <c r="I1101" s="197"/>
      <c r="J1101" s="193"/>
      <c r="K1101" s="193"/>
      <c r="L1101" s="198"/>
      <c r="M1101" s="199"/>
      <c r="N1101" s="200"/>
      <c r="O1101" s="200"/>
      <c r="P1101" s="200"/>
      <c r="Q1101" s="200"/>
      <c r="R1101" s="200"/>
      <c r="S1101" s="200"/>
      <c r="T1101" s="201"/>
      <c r="AT1101" s="202" t="s">
        <v>193</v>
      </c>
      <c r="AU1101" s="202" t="s">
        <v>90</v>
      </c>
      <c r="AV1101" s="13" t="s">
        <v>88</v>
      </c>
      <c r="AW1101" s="13" t="s">
        <v>41</v>
      </c>
      <c r="AX1101" s="13" t="s">
        <v>80</v>
      </c>
      <c r="AY1101" s="202" t="s">
        <v>182</v>
      </c>
    </row>
    <row r="1102" spans="1:65" s="14" customFormat="1" ht="11.25">
      <c r="B1102" s="203"/>
      <c r="C1102" s="204"/>
      <c r="D1102" s="194" t="s">
        <v>193</v>
      </c>
      <c r="E1102" s="205" t="s">
        <v>43</v>
      </c>
      <c r="F1102" s="206" t="s">
        <v>88</v>
      </c>
      <c r="G1102" s="204"/>
      <c r="H1102" s="207">
        <v>1</v>
      </c>
      <c r="I1102" s="208"/>
      <c r="J1102" s="204"/>
      <c r="K1102" s="204"/>
      <c r="L1102" s="209"/>
      <c r="M1102" s="210"/>
      <c r="N1102" s="211"/>
      <c r="O1102" s="211"/>
      <c r="P1102" s="211"/>
      <c r="Q1102" s="211"/>
      <c r="R1102" s="211"/>
      <c r="S1102" s="211"/>
      <c r="T1102" s="212"/>
      <c r="AT1102" s="213" t="s">
        <v>193</v>
      </c>
      <c r="AU1102" s="213" t="s">
        <v>90</v>
      </c>
      <c r="AV1102" s="14" t="s">
        <v>90</v>
      </c>
      <c r="AW1102" s="14" t="s">
        <v>41</v>
      </c>
      <c r="AX1102" s="14" t="s">
        <v>80</v>
      </c>
      <c r="AY1102" s="213" t="s">
        <v>182</v>
      </c>
    </row>
    <row r="1103" spans="1:65" s="13" customFormat="1" ht="11.25">
      <c r="B1103" s="192"/>
      <c r="C1103" s="193"/>
      <c r="D1103" s="194" t="s">
        <v>193</v>
      </c>
      <c r="E1103" s="195" t="s">
        <v>43</v>
      </c>
      <c r="F1103" s="196" t="s">
        <v>1639</v>
      </c>
      <c r="G1103" s="193"/>
      <c r="H1103" s="195" t="s">
        <v>43</v>
      </c>
      <c r="I1103" s="197"/>
      <c r="J1103" s="193"/>
      <c r="K1103" s="193"/>
      <c r="L1103" s="198"/>
      <c r="M1103" s="199"/>
      <c r="N1103" s="200"/>
      <c r="O1103" s="200"/>
      <c r="P1103" s="200"/>
      <c r="Q1103" s="200"/>
      <c r="R1103" s="200"/>
      <c r="S1103" s="200"/>
      <c r="T1103" s="201"/>
      <c r="AT1103" s="202" t="s">
        <v>193</v>
      </c>
      <c r="AU1103" s="202" t="s">
        <v>90</v>
      </c>
      <c r="AV1103" s="13" t="s">
        <v>88</v>
      </c>
      <c r="AW1103" s="13" t="s">
        <v>41</v>
      </c>
      <c r="AX1103" s="13" t="s">
        <v>80</v>
      </c>
      <c r="AY1103" s="202" t="s">
        <v>182</v>
      </c>
    </row>
    <row r="1104" spans="1:65" s="14" customFormat="1" ht="11.25">
      <c r="B1104" s="203"/>
      <c r="C1104" s="204"/>
      <c r="D1104" s="194" t="s">
        <v>193</v>
      </c>
      <c r="E1104" s="205" t="s">
        <v>43</v>
      </c>
      <c r="F1104" s="206" t="s">
        <v>88</v>
      </c>
      <c r="G1104" s="204"/>
      <c r="H1104" s="207">
        <v>1</v>
      </c>
      <c r="I1104" s="208"/>
      <c r="J1104" s="204"/>
      <c r="K1104" s="204"/>
      <c r="L1104" s="209"/>
      <c r="M1104" s="210"/>
      <c r="N1104" s="211"/>
      <c r="O1104" s="211"/>
      <c r="P1104" s="211"/>
      <c r="Q1104" s="211"/>
      <c r="R1104" s="211"/>
      <c r="S1104" s="211"/>
      <c r="T1104" s="212"/>
      <c r="AT1104" s="213" t="s">
        <v>193</v>
      </c>
      <c r="AU1104" s="213" t="s">
        <v>90</v>
      </c>
      <c r="AV1104" s="14" t="s">
        <v>90</v>
      </c>
      <c r="AW1104" s="14" t="s">
        <v>41</v>
      </c>
      <c r="AX1104" s="14" t="s">
        <v>80</v>
      </c>
      <c r="AY1104" s="213" t="s">
        <v>182</v>
      </c>
    </row>
    <row r="1105" spans="1:65" s="13" customFormat="1" ht="11.25">
      <c r="B1105" s="192"/>
      <c r="C1105" s="193"/>
      <c r="D1105" s="194" t="s">
        <v>193</v>
      </c>
      <c r="E1105" s="195" t="s">
        <v>43</v>
      </c>
      <c r="F1105" s="196" t="s">
        <v>1641</v>
      </c>
      <c r="G1105" s="193"/>
      <c r="H1105" s="195" t="s">
        <v>43</v>
      </c>
      <c r="I1105" s="197"/>
      <c r="J1105" s="193"/>
      <c r="K1105" s="193"/>
      <c r="L1105" s="198"/>
      <c r="M1105" s="199"/>
      <c r="N1105" s="200"/>
      <c r="O1105" s="200"/>
      <c r="P1105" s="200"/>
      <c r="Q1105" s="200"/>
      <c r="R1105" s="200"/>
      <c r="S1105" s="200"/>
      <c r="T1105" s="201"/>
      <c r="AT1105" s="202" t="s">
        <v>193</v>
      </c>
      <c r="AU1105" s="202" t="s">
        <v>90</v>
      </c>
      <c r="AV1105" s="13" t="s">
        <v>88</v>
      </c>
      <c r="AW1105" s="13" t="s">
        <v>41</v>
      </c>
      <c r="AX1105" s="13" t="s">
        <v>80</v>
      </c>
      <c r="AY1105" s="202" t="s">
        <v>182</v>
      </c>
    </row>
    <row r="1106" spans="1:65" s="14" customFormat="1" ht="11.25">
      <c r="B1106" s="203"/>
      <c r="C1106" s="204"/>
      <c r="D1106" s="194" t="s">
        <v>193</v>
      </c>
      <c r="E1106" s="205" t="s">
        <v>43</v>
      </c>
      <c r="F1106" s="206" t="s">
        <v>88</v>
      </c>
      <c r="G1106" s="204"/>
      <c r="H1106" s="207">
        <v>1</v>
      </c>
      <c r="I1106" s="208"/>
      <c r="J1106" s="204"/>
      <c r="K1106" s="204"/>
      <c r="L1106" s="209"/>
      <c r="M1106" s="210"/>
      <c r="N1106" s="211"/>
      <c r="O1106" s="211"/>
      <c r="P1106" s="211"/>
      <c r="Q1106" s="211"/>
      <c r="R1106" s="211"/>
      <c r="S1106" s="211"/>
      <c r="T1106" s="212"/>
      <c r="AT1106" s="213" t="s">
        <v>193</v>
      </c>
      <c r="AU1106" s="213" t="s">
        <v>90</v>
      </c>
      <c r="AV1106" s="14" t="s">
        <v>90</v>
      </c>
      <c r="AW1106" s="14" t="s">
        <v>41</v>
      </c>
      <c r="AX1106" s="14" t="s">
        <v>80</v>
      </c>
      <c r="AY1106" s="213" t="s">
        <v>182</v>
      </c>
    </row>
    <row r="1107" spans="1:65" s="13" customFormat="1" ht="11.25">
      <c r="B1107" s="192"/>
      <c r="C1107" s="193"/>
      <c r="D1107" s="194" t="s">
        <v>193</v>
      </c>
      <c r="E1107" s="195" t="s">
        <v>43</v>
      </c>
      <c r="F1107" s="196" t="s">
        <v>1643</v>
      </c>
      <c r="G1107" s="193"/>
      <c r="H1107" s="195" t="s">
        <v>43</v>
      </c>
      <c r="I1107" s="197"/>
      <c r="J1107" s="193"/>
      <c r="K1107" s="193"/>
      <c r="L1107" s="198"/>
      <c r="M1107" s="199"/>
      <c r="N1107" s="200"/>
      <c r="O1107" s="200"/>
      <c r="P1107" s="200"/>
      <c r="Q1107" s="200"/>
      <c r="R1107" s="200"/>
      <c r="S1107" s="200"/>
      <c r="T1107" s="201"/>
      <c r="AT1107" s="202" t="s">
        <v>193</v>
      </c>
      <c r="AU1107" s="202" t="s">
        <v>90</v>
      </c>
      <c r="AV1107" s="13" t="s">
        <v>88</v>
      </c>
      <c r="AW1107" s="13" t="s">
        <v>41</v>
      </c>
      <c r="AX1107" s="13" t="s">
        <v>80</v>
      </c>
      <c r="AY1107" s="202" t="s">
        <v>182</v>
      </c>
    </row>
    <row r="1108" spans="1:65" s="14" customFormat="1" ht="11.25">
      <c r="B1108" s="203"/>
      <c r="C1108" s="204"/>
      <c r="D1108" s="194" t="s">
        <v>193</v>
      </c>
      <c r="E1108" s="205" t="s">
        <v>43</v>
      </c>
      <c r="F1108" s="206" t="s">
        <v>88</v>
      </c>
      <c r="G1108" s="204"/>
      <c r="H1108" s="207">
        <v>1</v>
      </c>
      <c r="I1108" s="208"/>
      <c r="J1108" s="204"/>
      <c r="K1108" s="204"/>
      <c r="L1108" s="209"/>
      <c r="M1108" s="210"/>
      <c r="N1108" s="211"/>
      <c r="O1108" s="211"/>
      <c r="P1108" s="211"/>
      <c r="Q1108" s="211"/>
      <c r="R1108" s="211"/>
      <c r="S1108" s="211"/>
      <c r="T1108" s="212"/>
      <c r="AT1108" s="213" t="s">
        <v>193</v>
      </c>
      <c r="AU1108" s="213" t="s">
        <v>90</v>
      </c>
      <c r="AV1108" s="14" t="s">
        <v>90</v>
      </c>
      <c r="AW1108" s="14" t="s">
        <v>41</v>
      </c>
      <c r="AX1108" s="14" t="s">
        <v>80</v>
      </c>
      <c r="AY1108" s="213" t="s">
        <v>182</v>
      </c>
    </row>
    <row r="1109" spans="1:65" s="15" customFormat="1" ht="11.25">
      <c r="B1109" s="227"/>
      <c r="C1109" s="228"/>
      <c r="D1109" s="194" t="s">
        <v>193</v>
      </c>
      <c r="E1109" s="229" t="s">
        <v>43</v>
      </c>
      <c r="F1109" s="230" t="s">
        <v>436</v>
      </c>
      <c r="G1109" s="228"/>
      <c r="H1109" s="231">
        <v>8</v>
      </c>
      <c r="I1109" s="232"/>
      <c r="J1109" s="228"/>
      <c r="K1109" s="228"/>
      <c r="L1109" s="233"/>
      <c r="M1109" s="234"/>
      <c r="N1109" s="235"/>
      <c r="O1109" s="235"/>
      <c r="P1109" s="235"/>
      <c r="Q1109" s="235"/>
      <c r="R1109" s="235"/>
      <c r="S1109" s="235"/>
      <c r="T1109" s="236"/>
      <c r="AT1109" s="237" t="s">
        <v>193</v>
      </c>
      <c r="AU1109" s="237" t="s">
        <v>90</v>
      </c>
      <c r="AV1109" s="15" t="s">
        <v>205</v>
      </c>
      <c r="AW1109" s="15" t="s">
        <v>41</v>
      </c>
      <c r="AX1109" s="15" t="s">
        <v>88</v>
      </c>
      <c r="AY1109" s="237" t="s">
        <v>182</v>
      </c>
    </row>
    <row r="1110" spans="1:65" s="2" customFormat="1" ht="76.349999999999994" customHeight="1">
      <c r="A1110" s="35"/>
      <c r="B1110" s="36"/>
      <c r="C1110" s="179" t="s">
        <v>1032</v>
      </c>
      <c r="D1110" s="179" t="s">
        <v>187</v>
      </c>
      <c r="E1110" s="180" t="s">
        <v>888</v>
      </c>
      <c r="F1110" s="181" t="s">
        <v>889</v>
      </c>
      <c r="G1110" s="182" t="s">
        <v>190</v>
      </c>
      <c r="H1110" s="183">
        <v>2</v>
      </c>
      <c r="I1110" s="184"/>
      <c r="J1110" s="185">
        <f>ROUND(I1110*H1110,2)</f>
        <v>0</v>
      </c>
      <c r="K1110" s="181" t="s">
        <v>191</v>
      </c>
      <c r="L1110" s="40"/>
      <c r="M1110" s="186" t="s">
        <v>43</v>
      </c>
      <c r="N1110" s="187" t="s">
        <v>51</v>
      </c>
      <c r="O1110" s="65"/>
      <c r="P1110" s="188">
        <f>O1110*H1110</f>
        <v>0</v>
      </c>
      <c r="Q1110" s="188">
        <v>0</v>
      </c>
      <c r="R1110" s="188">
        <f>Q1110*H1110</f>
        <v>0</v>
      </c>
      <c r="S1110" s="188">
        <v>0</v>
      </c>
      <c r="T1110" s="189">
        <f>S1110*H1110</f>
        <v>0</v>
      </c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R1110" s="190" t="s">
        <v>88</v>
      </c>
      <c r="AT1110" s="190" t="s">
        <v>187</v>
      </c>
      <c r="AU1110" s="190" t="s">
        <v>90</v>
      </c>
      <c r="AY1110" s="17" t="s">
        <v>182</v>
      </c>
      <c r="BE1110" s="191">
        <f>IF(N1110="základní",J1110,0)</f>
        <v>0</v>
      </c>
      <c r="BF1110" s="191">
        <f>IF(N1110="snížená",J1110,0)</f>
        <v>0</v>
      </c>
      <c r="BG1110" s="191">
        <f>IF(N1110="zákl. přenesená",J1110,0)</f>
        <v>0</v>
      </c>
      <c r="BH1110" s="191">
        <f>IF(N1110="sníž. přenesená",J1110,0)</f>
        <v>0</v>
      </c>
      <c r="BI1110" s="191">
        <f>IF(N1110="nulová",J1110,0)</f>
        <v>0</v>
      </c>
      <c r="BJ1110" s="17" t="s">
        <v>88</v>
      </c>
      <c r="BK1110" s="191">
        <f>ROUND(I1110*H1110,2)</f>
        <v>0</v>
      </c>
      <c r="BL1110" s="17" t="s">
        <v>88</v>
      </c>
      <c r="BM1110" s="190" t="s">
        <v>890</v>
      </c>
    </row>
    <row r="1111" spans="1:65" s="13" customFormat="1" ht="11.25">
      <c r="B1111" s="192"/>
      <c r="C1111" s="193"/>
      <c r="D1111" s="194" t="s">
        <v>193</v>
      </c>
      <c r="E1111" s="195" t="s">
        <v>43</v>
      </c>
      <c r="F1111" s="196" t="s">
        <v>431</v>
      </c>
      <c r="G1111" s="193"/>
      <c r="H1111" s="195" t="s">
        <v>43</v>
      </c>
      <c r="I1111" s="197"/>
      <c r="J1111" s="193"/>
      <c r="K1111" s="193"/>
      <c r="L1111" s="198"/>
      <c r="M1111" s="199"/>
      <c r="N1111" s="200"/>
      <c r="O1111" s="200"/>
      <c r="P1111" s="200"/>
      <c r="Q1111" s="200"/>
      <c r="R1111" s="200"/>
      <c r="S1111" s="200"/>
      <c r="T1111" s="201"/>
      <c r="AT1111" s="202" t="s">
        <v>193</v>
      </c>
      <c r="AU1111" s="202" t="s">
        <v>90</v>
      </c>
      <c r="AV1111" s="13" t="s">
        <v>88</v>
      </c>
      <c r="AW1111" s="13" t="s">
        <v>41</v>
      </c>
      <c r="AX1111" s="13" t="s">
        <v>80</v>
      </c>
      <c r="AY1111" s="202" t="s">
        <v>182</v>
      </c>
    </row>
    <row r="1112" spans="1:65" s="13" customFormat="1" ht="11.25">
      <c r="B1112" s="192"/>
      <c r="C1112" s="193"/>
      <c r="D1112" s="194" t="s">
        <v>193</v>
      </c>
      <c r="E1112" s="195" t="s">
        <v>43</v>
      </c>
      <c r="F1112" s="196" t="s">
        <v>638</v>
      </c>
      <c r="G1112" s="193"/>
      <c r="H1112" s="195" t="s">
        <v>43</v>
      </c>
      <c r="I1112" s="197"/>
      <c r="J1112" s="193"/>
      <c r="K1112" s="193"/>
      <c r="L1112" s="198"/>
      <c r="M1112" s="199"/>
      <c r="N1112" s="200"/>
      <c r="O1112" s="200"/>
      <c r="P1112" s="200"/>
      <c r="Q1112" s="200"/>
      <c r="R1112" s="200"/>
      <c r="S1112" s="200"/>
      <c r="T1112" s="201"/>
      <c r="AT1112" s="202" t="s">
        <v>193</v>
      </c>
      <c r="AU1112" s="202" t="s">
        <v>90</v>
      </c>
      <c r="AV1112" s="13" t="s">
        <v>88</v>
      </c>
      <c r="AW1112" s="13" t="s">
        <v>41</v>
      </c>
      <c r="AX1112" s="13" t="s">
        <v>80</v>
      </c>
      <c r="AY1112" s="202" t="s">
        <v>182</v>
      </c>
    </row>
    <row r="1113" spans="1:65" s="14" customFormat="1" ht="11.25">
      <c r="B1113" s="203"/>
      <c r="C1113" s="204"/>
      <c r="D1113" s="194" t="s">
        <v>193</v>
      </c>
      <c r="E1113" s="205" t="s">
        <v>43</v>
      </c>
      <c r="F1113" s="206" t="s">
        <v>88</v>
      </c>
      <c r="G1113" s="204"/>
      <c r="H1113" s="207">
        <v>1</v>
      </c>
      <c r="I1113" s="208"/>
      <c r="J1113" s="204"/>
      <c r="K1113" s="204"/>
      <c r="L1113" s="209"/>
      <c r="M1113" s="210"/>
      <c r="N1113" s="211"/>
      <c r="O1113" s="211"/>
      <c r="P1113" s="211"/>
      <c r="Q1113" s="211"/>
      <c r="R1113" s="211"/>
      <c r="S1113" s="211"/>
      <c r="T1113" s="212"/>
      <c r="AT1113" s="213" t="s">
        <v>193</v>
      </c>
      <c r="AU1113" s="213" t="s">
        <v>90</v>
      </c>
      <c r="AV1113" s="14" t="s">
        <v>90</v>
      </c>
      <c r="AW1113" s="14" t="s">
        <v>41</v>
      </c>
      <c r="AX1113" s="14" t="s">
        <v>80</v>
      </c>
      <c r="AY1113" s="213" t="s">
        <v>182</v>
      </c>
    </row>
    <row r="1114" spans="1:65" s="13" customFormat="1" ht="11.25">
      <c r="B1114" s="192"/>
      <c r="C1114" s="193"/>
      <c r="D1114" s="194" t="s">
        <v>193</v>
      </c>
      <c r="E1114" s="195" t="s">
        <v>43</v>
      </c>
      <c r="F1114" s="196" t="s">
        <v>1636</v>
      </c>
      <c r="G1114" s="193"/>
      <c r="H1114" s="195" t="s">
        <v>43</v>
      </c>
      <c r="I1114" s="197"/>
      <c r="J1114" s="193"/>
      <c r="K1114" s="193"/>
      <c r="L1114" s="198"/>
      <c r="M1114" s="199"/>
      <c r="N1114" s="200"/>
      <c r="O1114" s="200"/>
      <c r="P1114" s="200"/>
      <c r="Q1114" s="200"/>
      <c r="R1114" s="200"/>
      <c r="S1114" s="200"/>
      <c r="T1114" s="201"/>
      <c r="AT1114" s="202" t="s">
        <v>193</v>
      </c>
      <c r="AU1114" s="202" t="s">
        <v>90</v>
      </c>
      <c r="AV1114" s="13" t="s">
        <v>88</v>
      </c>
      <c r="AW1114" s="13" t="s">
        <v>41</v>
      </c>
      <c r="AX1114" s="13" t="s">
        <v>80</v>
      </c>
      <c r="AY1114" s="202" t="s">
        <v>182</v>
      </c>
    </row>
    <row r="1115" spans="1:65" s="14" customFormat="1" ht="11.25">
      <c r="B1115" s="203"/>
      <c r="C1115" s="204"/>
      <c r="D1115" s="194" t="s">
        <v>193</v>
      </c>
      <c r="E1115" s="205" t="s">
        <v>43</v>
      </c>
      <c r="F1115" s="206" t="s">
        <v>88</v>
      </c>
      <c r="G1115" s="204"/>
      <c r="H1115" s="207">
        <v>1</v>
      </c>
      <c r="I1115" s="208"/>
      <c r="J1115" s="204"/>
      <c r="K1115" s="204"/>
      <c r="L1115" s="209"/>
      <c r="M1115" s="210"/>
      <c r="N1115" s="211"/>
      <c r="O1115" s="211"/>
      <c r="P1115" s="211"/>
      <c r="Q1115" s="211"/>
      <c r="R1115" s="211"/>
      <c r="S1115" s="211"/>
      <c r="T1115" s="212"/>
      <c r="AT1115" s="213" t="s">
        <v>193</v>
      </c>
      <c r="AU1115" s="213" t="s">
        <v>90</v>
      </c>
      <c r="AV1115" s="14" t="s">
        <v>90</v>
      </c>
      <c r="AW1115" s="14" t="s">
        <v>41</v>
      </c>
      <c r="AX1115" s="14" t="s">
        <v>80</v>
      </c>
      <c r="AY1115" s="213" t="s">
        <v>182</v>
      </c>
    </row>
    <row r="1116" spans="1:65" s="15" customFormat="1" ht="11.25">
      <c r="B1116" s="227"/>
      <c r="C1116" s="228"/>
      <c r="D1116" s="194" t="s">
        <v>193</v>
      </c>
      <c r="E1116" s="229" t="s">
        <v>43</v>
      </c>
      <c r="F1116" s="230" t="s">
        <v>436</v>
      </c>
      <c r="G1116" s="228"/>
      <c r="H1116" s="231">
        <v>2</v>
      </c>
      <c r="I1116" s="232"/>
      <c r="J1116" s="228"/>
      <c r="K1116" s="228"/>
      <c r="L1116" s="233"/>
      <c r="M1116" s="234"/>
      <c r="N1116" s="235"/>
      <c r="O1116" s="235"/>
      <c r="P1116" s="235"/>
      <c r="Q1116" s="235"/>
      <c r="R1116" s="235"/>
      <c r="S1116" s="235"/>
      <c r="T1116" s="236"/>
      <c r="AT1116" s="237" t="s">
        <v>193</v>
      </c>
      <c r="AU1116" s="237" t="s">
        <v>90</v>
      </c>
      <c r="AV1116" s="15" t="s">
        <v>205</v>
      </c>
      <c r="AW1116" s="15" t="s">
        <v>41</v>
      </c>
      <c r="AX1116" s="15" t="s">
        <v>88</v>
      </c>
      <c r="AY1116" s="237" t="s">
        <v>182</v>
      </c>
    </row>
    <row r="1117" spans="1:65" s="2" customFormat="1" ht="24.2" customHeight="1">
      <c r="A1117" s="35"/>
      <c r="B1117" s="36"/>
      <c r="C1117" s="214" t="s">
        <v>1037</v>
      </c>
      <c r="D1117" s="214" t="s">
        <v>179</v>
      </c>
      <c r="E1117" s="215" t="s">
        <v>893</v>
      </c>
      <c r="F1117" s="216" t="s">
        <v>894</v>
      </c>
      <c r="G1117" s="217" t="s">
        <v>190</v>
      </c>
      <c r="H1117" s="218">
        <v>10</v>
      </c>
      <c r="I1117" s="219"/>
      <c r="J1117" s="220">
        <f>ROUND(I1117*H1117,2)</f>
        <v>0</v>
      </c>
      <c r="K1117" s="216" t="s">
        <v>198</v>
      </c>
      <c r="L1117" s="221"/>
      <c r="M1117" s="222" t="s">
        <v>43</v>
      </c>
      <c r="N1117" s="223" t="s">
        <v>51</v>
      </c>
      <c r="O1117" s="65"/>
      <c r="P1117" s="188">
        <f>O1117*H1117</f>
        <v>0</v>
      </c>
      <c r="Q1117" s="188">
        <v>0</v>
      </c>
      <c r="R1117" s="188">
        <f>Q1117*H1117</f>
        <v>0</v>
      </c>
      <c r="S1117" s="188">
        <v>0</v>
      </c>
      <c r="T1117" s="189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90" t="s">
        <v>90</v>
      </c>
      <c r="AT1117" s="190" t="s">
        <v>179</v>
      </c>
      <c r="AU1117" s="190" t="s">
        <v>90</v>
      </c>
      <c r="AY1117" s="17" t="s">
        <v>182</v>
      </c>
      <c r="BE1117" s="191">
        <f>IF(N1117="základní",J1117,0)</f>
        <v>0</v>
      </c>
      <c r="BF1117" s="191">
        <f>IF(N1117="snížená",J1117,0)</f>
        <v>0</v>
      </c>
      <c r="BG1117" s="191">
        <f>IF(N1117="zákl. přenesená",J1117,0)</f>
        <v>0</v>
      </c>
      <c r="BH1117" s="191">
        <f>IF(N1117="sníž. přenesená",J1117,0)</f>
        <v>0</v>
      </c>
      <c r="BI1117" s="191">
        <f>IF(N1117="nulová",J1117,0)</f>
        <v>0</v>
      </c>
      <c r="BJ1117" s="17" t="s">
        <v>88</v>
      </c>
      <c r="BK1117" s="191">
        <f>ROUND(I1117*H1117,2)</f>
        <v>0</v>
      </c>
      <c r="BL1117" s="17" t="s">
        <v>88</v>
      </c>
      <c r="BM1117" s="190" t="s">
        <v>895</v>
      </c>
    </row>
    <row r="1118" spans="1:65" s="13" customFormat="1" ht="11.25">
      <c r="B1118" s="192"/>
      <c r="C1118" s="193"/>
      <c r="D1118" s="194" t="s">
        <v>193</v>
      </c>
      <c r="E1118" s="195" t="s">
        <v>43</v>
      </c>
      <c r="F1118" s="196" t="s">
        <v>431</v>
      </c>
      <c r="G1118" s="193"/>
      <c r="H1118" s="195" t="s">
        <v>43</v>
      </c>
      <c r="I1118" s="197"/>
      <c r="J1118" s="193"/>
      <c r="K1118" s="193"/>
      <c r="L1118" s="198"/>
      <c r="M1118" s="199"/>
      <c r="N1118" s="200"/>
      <c r="O1118" s="200"/>
      <c r="P1118" s="200"/>
      <c r="Q1118" s="200"/>
      <c r="R1118" s="200"/>
      <c r="S1118" s="200"/>
      <c r="T1118" s="201"/>
      <c r="AT1118" s="202" t="s">
        <v>193</v>
      </c>
      <c r="AU1118" s="202" t="s">
        <v>90</v>
      </c>
      <c r="AV1118" s="13" t="s">
        <v>88</v>
      </c>
      <c r="AW1118" s="13" t="s">
        <v>41</v>
      </c>
      <c r="AX1118" s="13" t="s">
        <v>80</v>
      </c>
      <c r="AY1118" s="202" t="s">
        <v>182</v>
      </c>
    </row>
    <row r="1119" spans="1:65" s="13" customFormat="1" ht="11.25">
      <c r="B1119" s="192"/>
      <c r="C1119" s="193"/>
      <c r="D1119" s="194" t="s">
        <v>193</v>
      </c>
      <c r="E1119" s="195" t="s">
        <v>43</v>
      </c>
      <c r="F1119" s="196" t="s">
        <v>638</v>
      </c>
      <c r="G1119" s="193"/>
      <c r="H1119" s="195" t="s">
        <v>43</v>
      </c>
      <c r="I1119" s="197"/>
      <c r="J1119" s="193"/>
      <c r="K1119" s="193"/>
      <c r="L1119" s="198"/>
      <c r="M1119" s="199"/>
      <c r="N1119" s="200"/>
      <c r="O1119" s="200"/>
      <c r="P1119" s="200"/>
      <c r="Q1119" s="200"/>
      <c r="R1119" s="200"/>
      <c r="S1119" s="200"/>
      <c r="T1119" s="201"/>
      <c r="AT1119" s="202" t="s">
        <v>193</v>
      </c>
      <c r="AU1119" s="202" t="s">
        <v>90</v>
      </c>
      <c r="AV1119" s="13" t="s">
        <v>88</v>
      </c>
      <c r="AW1119" s="13" t="s">
        <v>41</v>
      </c>
      <c r="AX1119" s="13" t="s">
        <v>80</v>
      </c>
      <c r="AY1119" s="202" t="s">
        <v>182</v>
      </c>
    </row>
    <row r="1120" spans="1:65" s="14" customFormat="1" ht="11.25">
      <c r="B1120" s="203"/>
      <c r="C1120" s="204"/>
      <c r="D1120" s="194" t="s">
        <v>193</v>
      </c>
      <c r="E1120" s="205" t="s">
        <v>43</v>
      </c>
      <c r="F1120" s="206" t="s">
        <v>891</v>
      </c>
      <c r="G1120" s="204"/>
      <c r="H1120" s="207">
        <v>2</v>
      </c>
      <c r="I1120" s="208"/>
      <c r="J1120" s="204"/>
      <c r="K1120" s="204"/>
      <c r="L1120" s="209"/>
      <c r="M1120" s="210"/>
      <c r="N1120" s="211"/>
      <c r="O1120" s="211"/>
      <c r="P1120" s="211"/>
      <c r="Q1120" s="211"/>
      <c r="R1120" s="211"/>
      <c r="S1120" s="211"/>
      <c r="T1120" s="212"/>
      <c r="AT1120" s="213" t="s">
        <v>193</v>
      </c>
      <c r="AU1120" s="213" t="s">
        <v>90</v>
      </c>
      <c r="AV1120" s="14" t="s">
        <v>90</v>
      </c>
      <c r="AW1120" s="14" t="s">
        <v>41</v>
      </c>
      <c r="AX1120" s="14" t="s">
        <v>80</v>
      </c>
      <c r="AY1120" s="213" t="s">
        <v>182</v>
      </c>
    </row>
    <row r="1121" spans="1:65" s="13" customFormat="1" ht="11.25">
      <c r="B1121" s="192"/>
      <c r="C1121" s="193"/>
      <c r="D1121" s="194" t="s">
        <v>193</v>
      </c>
      <c r="E1121" s="195" t="s">
        <v>43</v>
      </c>
      <c r="F1121" s="196" t="s">
        <v>640</v>
      </c>
      <c r="G1121" s="193"/>
      <c r="H1121" s="195" t="s">
        <v>43</v>
      </c>
      <c r="I1121" s="197"/>
      <c r="J1121" s="193"/>
      <c r="K1121" s="193"/>
      <c r="L1121" s="198"/>
      <c r="M1121" s="199"/>
      <c r="N1121" s="200"/>
      <c r="O1121" s="200"/>
      <c r="P1121" s="200"/>
      <c r="Q1121" s="200"/>
      <c r="R1121" s="200"/>
      <c r="S1121" s="200"/>
      <c r="T1121" s="201"/>
      <c r="AT1121" s="202" t="s">
        <v>193</v>
      </c>
      <c r="AU1121" s="202" t="s">
        <v>90</v>
      </c>
      <c r="AV1121" s="13" t="s">
        <v>88</v>
      </c>
      <c r="AW1121" s="13" t="s">
        <v>41</v>
      </c>
      <c r="AX1121" s="13" t="s">
        <v>80</v>
      </c>
      <c r="AY1121" s="202" t="s">
        <v>182</v>
      </c>
    </row>
    <row r="1122" spans="1:65" s="14" customFormat="1" ht="11.25">
      <c r="B1122" s="203"/>
      <c r="C1122" s="204"/>
      <c r="D1122" s="194" t="s">
        <v>193</v>
      </c>
      <c r="E1122" s="205" t="s">
        <v>43</v>
      </c>
      <c r="F1122" s="206" t="s">
        <v>88</v>
      </c>
      <c r="G1122" s="204"/>
      <c r="H1122" s="207">
        <v>1</v>
      </c>
      <c r="I1122" s="208"/>
      <c r="J1122" s="204"/>
      <c r="K1122" s="204"/>
      <c r="L1122" s="209"/>
      <c r="M1122" s="210"/>
      <c r="N1122" s="211"/>
      <c r="O1122" s="211"/>
      <c r="P1122" s="211"/>
      <c r="Q1122" s="211"/>
      <c r="R1122" s="211"/>
      <c r="S1122" s="211"/>
      <c r="T1122" s="212"/>
      <c r="AT1122" s="213" t="s">
        <v>193</v>
      </c>
      <c r="AU1122" s="213" t="s">
        <v>90</v>
      </c>
      <c r="AV1122" s="14" t="s">
        <v>90</v>
      </c>
      <c r="AW1122" s="14" t="s">
        <v>41</v>
      </c>
      <c r="AX1122" s="14" t="s">
        <v>80</v>
      </c>
      <c r="AY1122" s="213" t="s">
        <v>182</v>
      </c>
    </row>
    <row r="1123" spans="1:65" s="13" customFormat="1" ht="11.25">
      <c r="B1123" s="192"/>
      <c r="C1123" s="193"/>
      <c r="D1123" s="194" t="s">
        <v>193</v>
      </c>
      <c r="E1123" s="195" t="s">
        <v>43</v>
      </c>
      <c r="F1123" s="196" t="s">
        <v>1636</v>
      </c>
      <c r="G1123" s="193"/>
      <c r="H1123" s="195" t="s">
        <v>43</v>
      </c>
      <c r="I1123" s="197"/>
      <c r="J1123" s="193"/>
      <c r="K1123" s="193"/>
      <c r="L1123" s="198"/>
      <c r="M1123" s="199"/>
      <c r="N1123" s="200"/>
      <c r="O1123" s="200"/>
      <c r="P1123" s="200"/>
      <c r="Q1123" s="200"/>
      <c r="R1123" s="200"/>
      <c r="S1123" s="200"/>
      <c r="T1123" s="201"/>
      <c r="AT1123" s="202" t="s">
        <v>193</v>
      </c>
      <c r="AU1123" s="202" t="s">
        <v>90</v>
      </c>
      <c r="AV1123" s="13" t="s">
        <v>88</v>
      </c>
      <c r="AW1123" s="13" t="s">
        <v>41</v>
      </c>
      <c r="AX1123" s="13" t="s">
        <v>80</v>
      </c>
      <c r="AY1123" s="202" t="s">
        <v>182</v>
      </c>
    </row>
    <row r="1124" spans="1:65" s="14" customFormat="1" ht="11.25">
      <c r="B1124" s="203"/>
      <c r="C1124" s="204"/>
      <c r="D1124" s="194" t="s">
        <v>193</v>
      </c>
      <c r="E1124" s="205" t="s">
        <v>43</v>
      </c>
      <c r="F1124" s="206" t="s">
        <v>1720</v>
      </c>
      <c r="G1124" s="204"/>
      <c r="H1124" s="207">
        <v>3</v>
      </c>
      <c r="I1124" s="208"/>
      <c r="J1124" s="204"/>
      <c r="K1124" s="204"/>
      <c r="L1124" s="209"/>
      <c r="M1124" s="210"/>
      <c r="N1124" s="211"/>
      <c r="O1124" s="211"/>
      <c r="P1124" s="211"/>
      <c r="Q1124" s="211"/>
      <c r="R1124" s="211"/>
      <c r="S1124" s="211"/>
      <c r="T1124" s="212"/>
      <c r="AT1124" s="213" t="s">
        <v>193</v>
      </c>
      <c r="AU1124" s="213" t="s">
        <v>90</v>
      </c>
      <c r="AV1124" s="14" t="s">
        <v>90</v>
      </c>
      <c r="AW1124" s="14" t="s">
        <v>41</v>
      </c>
      <c r="AX1124" s="14" t="s">
        <v>80</v>
      </c>
      <c r="AY1124" s="213" t="s">
        <v>182</v>
      </c>
    </row>
    <row r="1125" spans="1:65" s="13" customFormat="1" ht="11.25">
      <c r="B1125" s="192"/>
      <c r="C1125" s="193"/>
      <c r="D1125" s="194" t="s">
        <v>193</v>
      </c>
      <c r="E1125" s="195" t="s">
        <v>43</v>
      </c>
      <c r="F1125" s="196" t="s">
        <v>1637</v>
      </c>
      <c r="G1125" s="193"/>
      <c r="H1125" s="195" t="s">
        <v>43</v>
      </c>
      <c r="I1125" s="197"/>
      <c r="J1125" s="193"/>
      <c r="K1125" s="193"/>
      <c r="L1125" s="198"/>
      <c r="M1125" s="199"/>
      <c r="N1125" s="200"/>
      <c r="O1125" s="200"/>
      <c r="P1125" s="200"/>
      <c r="Q1125" s="200"/>
      <c r="R1125" s="200"/>
      <c r="S1125" s="200"/>
      <c r="T1125" s="201"/>
      <c r="AT1125" s="202" t="s">
        <v>193</v>
      </c>
      <c r="AU1125" s="202" t="s">
        <v>90</v>
      </c>
      <c r="AV1125" s="13" t="s">
        <v>88</v>
      </c>
      <c r="AW1125" s="13" t="s">
        <v>41</v>
      </c>
      <c r="AX1125" s="13" t="s">
        <v>80</v>
      </c>
      <c r="AY1125" s="202" t="s">
        <v>182</v>
      </c>
    </row>
    <row r="1126" spans="1:65" s="14" customFormat="1" ht="11.25">
      <c r="B1126" s="203"/>
      <c r="C1126" s="204"/>
      <c r="D1126" s="194" t="s">
        <v>193</v>
      </c>
      <c r="E1126" s="205" t="s">
        <v>43</v>
      </c>
      <c r="F1126" s="206" t="s">
        <v>88</v>
      </c>
      <c r="G1126" s="204"/>
      <c r="H1126" s="207">
        <v>1</v>
      </c>
      <c r="I1126" s="208"/>
      <c r="J1126" s="204"/>
      <c r="K1126" s="204"/>
      <c r="L1126" s="209"/>
      <c r="M1126" s="210"/>
      <c r="N1126" s="211"/>
      <c r="O1126" s="211"/>
      <c r="P1126" s="211"/>
      <c r="Q1126" s="211"/>
      <c r="R1126" s="211"/>
      <c r="S1126" s="211"/>
      <c r="T1126" s="212"/>
      <c r="AT1126" s="213" t="s">
        <v>193</v>
      </c>
      <c r="AU1126" s="213" t="s">
        <v>90</v>
      </c>
      <c r="AV1126" s="14" t="s">
        <v>90</v>
      </c>
      <c r="AW1126" s="14" t="s">
        <v>41</v>
      </c>
      <c r="AX1126" s="14" t="s">
        <v>80</v>
      </c>
      <c r="AY1126" s="213" t="s">
        <v>182</v>
      </c>
    </row>
    <row r="1127" spans="1:65" s="13" customFormat="1" ht="11.25">
      <c r="B1127" s="192"/>
      <c r="C1127" s="193"/>
      <c r="D1127" s="194" t="s">
        <v>193</v>
      </c>
      <c r="E1127" s="195" t="s">
        <v>43</v>
      </c>
      <c r="F1127" s="196" t="s">
        <v>1639</v>
      </c>
      <c r="G1127" s="193"/>
      <c r="H1127" s="195" t="s">
        <v>43</v>
      </c>
      <c r="I1127" s="197"/>
      <c r="J1127" s="193"/>
      <c r="K1127" s="193"/>
      <c r="L1127" s="198"/>
      <c r="M1127" s="199"/>
      <c r="N1127" s="200"/>
      <c r="O1127" s="200"/>
      <c r="P1127" s="200"/>
      <c r="Q1127" s="200"/>
      <c r="R1127" s="200"/>
      <c r="S1127" s="200"/>
      <c r="T1127" s="201"/>
      <c r="AT1127" s="202" t="s">
        <v>193</v>
      </c>
      <c r="AU1127" s="202" t="s">
        <v>90</v>
      </c>
      <c r="AV1127" s="13" t="s">
        <v>88</v>
      </c>
      <c r="AW1127" s="13" t="s">
        <v>41</v>
      </c>
      <c r="AX1127" s="13" t="s">
        <v>80</v>
      </c>
      <c r="AY1127" s="202" t="s">
        <v>182</v>
      </c>
    </row>
    <row r="1128" spans="1:65" s="14" customFormat="1" ht="11.25">
      <c r="B1128" s="203"/>
      <c r="C1128" s="204"/>
      <c r="D1128" s="194" t="s">
        <v>193</v>
      </c>
      <c r="E1128" s="205" t="s">
        <v>43</v>
      </c>
      <c r="F1128" s="206" t="s">
        <v>88</v>
      </c>
      <c r="G1128" s="204"/>
      <c r="H1128" s="207">
        <v>1</v>
      </c>
      <c r="I1128" s="208"/>
      <c r="J1128" s="204"/>
      <c r="K1128" s="204"/>
      <c r="L1128" s="209"/>
      <c r="M1128" s="210"/>
      <c r="N1128" s="211"/>
      <c r="O1128" s="211"/>
      <c r="P1128" s="211"/>
      <c r="Q1128" s="211"/>
      <c r="R1128" s="211"/>
      <c r="S1128" s="211"/>
      <c r="T1128" s="212"/>
      <c r="AT1128" s="213" t="s">
        <v>193</v>
      </c>
      <c r="AU1128" s="213" t="s">
        <v>90</v>
      </c>
      <c r="AV1128" s="14" t="s">
        <v>90</v>
      </c>
      <c r="AW1128" s="14" t="s">
        <v>41</v>
      </c>
      <c r="AX1128" s="14" t="s">
        <v>80</v>
      </c>
      <c r="AY1128" s="213" t="s">
        <v>182</v>
      </c>
    </row>
    <row r="1129" spans="1:65" s="13" customFormat="1" ht="11.25">
      <c r="B1129" s="192"/>
      <c r="C1129" s="193"/>
      <c r="D1129" s="194" t="s">
        <v>193</v>
      </c>
      <c r="E1129" s="195" t="s">
        <v>43</v>
      </c>
      <c r="F1129" s="196" t="s">
        <v>1641</v>
      </c>
      <c r="G1129" s="193"/>
      <c r="H1129" s="195" t="s">
        <v>43</v>
      </c>
      <c r="I1129" s="197"/>
      <c r="J1129" s="193"/>
      <c r="K1129" s="193"/>
      <c r="L1129" s="198"/>
      <c r="M1129" s="199"/>
      <c r="N1129" s="200"/>
      <c r="O1129" s="200"/>
      <c r="P1129" s="200"/>
      <c r="Q1129" s="200"/>
      <c r="R1129" s="200"/>
      <c r="S1129" s="200"/>
      <c r="T1129" s="201"/>
      <c r="AT1129" s="202" t="s">
        <v>193</v>
      </c>
      <c r="AU1129" s="202" t="s">
        <v>90</v>
      </c>
      <c r="AV1129" s="13" t="s">
        <v>88</v>
      </c>
      <c r="AW1129" s="13" t="s">
        <v>41</v>
      </c>
      <c r="AX1129" s="13" t="s">
        <v>80</v>
      </c>
      <c r="AY1129" s="202" t="s">
        <v>182</v>
      </c>
    </row>
    <row r="1130" spans="1:65" s="14" customFormat="1" ht="11.25">
      <c r="B1130" s="203"/>
      <c r="C1130" s="204"/>
      <c r="D1130" s="194" t="s">
        <v>193</v>
      </c>
      <c r="E1130" s="205" t="s">
        <v>43</v>
      </c>
      <c r="F1130" s="206" t="s">
        <v>88</v>
      </c>
      <c r="G1130" s="204"/>
      <c r="H1130" s="207">
        <v>1</v>
      </c>
      <c r="I1130" s="208"/>
      <c r="J1130" s="204"/>
      <c r="K1130" s="204"/>
      <c r="L1130" s="209"/>
      <c r="M1130" s="210"/>
      <c r="N1130" s="211"/>
      <c r="O1130" s="211"/>
      <c r="P1130" s="211"/>
      <c r="Q1130" s="211"/>
      <c r="R1130" s="211"/>
      <c r="S1130" s="211"/>
      <c r="T1130" s="212"/>
      <c r="AT1130" s="213" t="s">
        <v>193</v>
      </c>
      <c r="AU1130" s="213" t="s">
        <v>90</v>
      </c>
      <c r="AV1130" s="14" t="s">
        <v>90</v>
      </c>
      <c r="AW1130" s="14" t="s">
        <v>41</v>
      </c>
      <c r="AX1130" s="14" t="s">
        <v>80</v>
      </c>
      <c r="AY1130" s="213" t="s">
        <v>182</v>
      </c>
    </row>
    <row r="1131" spans="1:65" s="13" customFormat="1" ht="11.25">
      <c r="B1131" s="192"/>
      <c r="C1131" s="193"/>
      <c r="D1131" s="194" t="s">
        <v>193</v>
      </c>
      <c r="E1131" s="195" t="s">
        <v>43</v>
      </c>
      <c r="F1131" s="196" t="s">
        <v>1643</v>
      </c>
      <c r="G1131" s="193"/>
      <c r="H1131" s="195" t="s">
        <v>43</v>
      </c>
      <c r="I1131" s="197"/>
      <c r="J1131" s="193"/>
      <c r="K1131" s="193"/>
      <c r="L1131" s="198"/>
      <c r="M1131" s="199"/>
      <c r="N1131" s="200"/>
      <c r="O1131" s="200"/>
      <c r="P1131" s="200"/>
      <c r="Q1131" s="200"/>
      <c r="R1131" s="200"/>
      <c r="S1131" s="200"/>
      <c r="T1131" s="201"/>
      <c r="AT1131" s="202" t="s">
        <v>193</v>
      </c>
      <c r="AU1131" s="202" t="s">
        <v>90</v>
      </c>
      <c r="AV1131" s="13" t="s">
        <v>88</v>
      </c>
      <c r="AW1131" s="13" t="s">
        <v>41</v>
      </c>
      <c r="AX1131" s="13" t="s">
        <v>80</v>
      </c>
      <c r="AY1131" s="202" t="s">
        <v>182</v>
      </c>
    </row>
    <row r="1132" spans="1:65" s="14" customFormat="1" ht="11.25">
      <c r="B1132" s="203"/>
      <c r="C1132" s="204"/>
      <c r="D1132" s="194" t="s">
        <v>193</v>
      </c>
      <c r="E1132" s="205" t="s">
        <v>43</v>
      </c>
      <c r="F1132" s="206" t="s">
        <v>88</v>
      </c>
      <c r="G1132" s="204"/>
      <c r="H1132" s="207">
        <v>1</v>
      </c>
      <c r="I1132" s="208"/>
      <c r="J1132" s="204"/>
      <c r="K1132" s="204"/>
      <c r="L1132" s="209"/>
      <c r="M1132" s="210"/>
      <c r="N1132" s="211"/>
      <c r="O1132" s="211"/>
      <c r="P1132" s="211"/>
      <c r="Q1132" s="211"/>
      <c r="R1132" s="211"/>
      <c r="S1132" s="211"/>
      <c r="T1132" s="212"/>
      <c r="AT1132" s="213" t="s">
        <v>193</v>
      </c>
      <c r="AU1132" s="213" t="s">
        <v>90</v>
      </c>
      <c r="AV1132" s="14" t="s">
        <v>90</v>
      </c>
      <c r="AW1132" s="14" t="s">
        <v>41</v>
      </c>
      <c r="AX1132" s="14" t="s">
        <v>80</v>
      </c>
      <c r="AY1132" s="213" t="s">
        <v>182</v>
      </c>
    </row>
    <row r="1133" spans="1:65" s="15" customFormat="1" ht="11.25">
      <c r="B1133" s="227"/>
      <c r="C1133" s="228"/>
      <c r="D1133" s="194" t="s">
        <v>193</v>
      </c>
      <c r="E1133" s="229" t="s">
        <v>43</v>
      </c>
      <c r="F1133" s="230" t="s">
        <v>436</v>
      </c>
      <c r="G1133" s="228"/>
      <c r="H1133" s="231">
        <v>10</v>
      </c>
      <c r="I1133" s="232"/>
      <c r="J1133" s="228"/>
      <c r="K1133" s="228"/>
      <c r="L1133" s="233"/>
      <c r="M1133" s="234"/>
      <c r="N1133" s="235"/>
      <c r="O1133" s="235"/>
      <c r="P1133" s="235"/>
      <c r="Q1133" s="235"/>
      <c r="R1133" s="235"/>
      <c r="S1133" s="235"/>
      <c r="T1133" s="236"/>
      <c r="AT1133" s="237" t="s">
        <v>193</v>
      </c>
      <c r="AU1133" s="237" t="s">
        <v>90</v>
      </c>
      <c r="AV1133" s="15" t="s">
        <v>205</v>
      </c>
      <c r="AW1133" s="15" t="s">
        <v>41</v>
      </c>
      <c r="AX1133" s="15" t="s">
        <v>88</v>
      </c>
      <c r="AY1133" s="237" t="s">
        <v>182</v>
      </c>
    </row>
    <row r="1134" spans="1:65" s="2" customFormat="1" ht="14.45" customHeight="1">
      <c r="A1134" s="35"/>
      <c r="B1134" s="36"/>
      <c r="C1134" s="214" t="s">
        <v>1041</v>
      </c>
      <c r="D1134" s="214" t="s">
        <v>179</v>
      </c>
      <c r="E1134" s="215" t="s">
        <v>898</v>
      </c>
      <c r="F1134" s="216" t="s">
        <v>899</v>
      </c>
      <c r="G1134" s="217" t="s">
        <v>190</v>
      </c>
      <c r="H1134" s="218">
        <v>2</v>
      </c>
      <c r="I1134" s="219"/>
      <c r="J1134" s="220">
        <f>ROUND(I1134*H1134,2)</f>
        <v>0</v>
      </c>
      <c r="K1134" s="216" t="s">
        <v>198</v>
      </c>
      <c r="L1134" s="221"/>
      <c r="M1134" s="222" t="s">
        <v>43</v>
      </c>
      <c r="N1134" s="223" t="s">
        <v>51</v>
      </c>
      <c r="O1134" s="65"/>
      <c r="P1134" s="188">
        <f>O1134*H1134</f>
        <v>0</v>
      </c>
      <c r="Q1134" s="188">
        <v>0</v>
      </c>
      <c r="R1134" s="188">
        <f>Q1134*H1134</f>
        <v>0</v>
      </c>
      <c r="S1134" s="188">
        <v>0</v>
      </c>
      <c r="T1134" s="189">
        <f>S1134*H1134</f>
        <v>0</v>
      </c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R1134" s="190" t="s">
        <v>90</v>
      </c>
      <c r="AT1134" s="190" t="s">
        <v>179</v>
      </c>
      <c r="AU1134" s="190" t="s">
        <v>90</v>
      </c>
      <c r="AY1134" s="17" t="s">
        <v>182</v>
      </c>
      <c r="BE1134" s="191">
        <f>IF(N1134="základní",J1134,0)</f>
        <v>0</v>
      </c>
      <c r="BF1134" s="191">
        <f>IF(N1134="snížená",J1134,0)</f>
        <v>0</v>
      </c>
      <c r="BG1134" s="191">
        <f>IF(N1134="zákl. přenesená",J1134,0)</f>
        <v>0</v>
      </c>
      <c r="BH1134" s="191">
        <f>IF(N1134="sníž. přenesená",J1134,0)</f>
        <v>0</v>
      </c>
      <c r="BI1134" s="191">
        <f>IF(N1134="nulová",J1134,0)</f>
        <v>0</v>
      </c>
      <c r="BJ1134" s="17" t="s">
        <v>88</v>
      </c>
      <c r="BK1134" s="191">
        <f>ROUND(I1134*H1134,2)</f>
        <v>0</v>
      </c>
      <c r="BL1134" s="17" t="s">
        <v>88</v>
      </c>
      <c r="BM1134" s="190" t="s">
        <v>900</v>
      </c>
    </row>
    <row r="1135" spans="1:65" s="13" customFormat="1" ht="11.25">
      <c r="B1135" s="192"/>
      <c r="C1135" s="193"/>
      <c r="D1135" s="194" t="s">
        <v>193</v>
      </c>
      <c r="E1135" s="195" t="s">
        <v>43</v>
      </c>
      <c r="F1135" s="196" t="s">
        <v>431</v>
      </c>
      <c r="G1135" s="193"/>
      <c r="H1135" s="195" t="s">
        <v>43</v>
      </c>
      <c r="I1135" s="197"/>
      <c r="J1135" s="193"/>
      <c r="K1135" s="193"/>
      <c r="L1135" s="198"/>
      <c r="M1135" s="199"/>
      <c r="N1135" s="200"/>
      <c r="O1135" s="200"/>
      <c r="P1135" s="200"/>
      <c r="Q1135" s="200"/>
      <c r="R1135" s="200"/>
      <c r="S1135" s="200"/>
      <c r="T1135" s="201"/>
      <c r="AT1135" s="202" t="s">
        <v>193</v>
      </c>
      <c r="AU1135" s="202" t="s">
        <v>90</v>
      </c>
      <c r="AV1135" s="13" t="s">
        <v>88</v>
      </c>
      <c r="AW1135" s="13" t="s">
        <v>41</v>
      </c>
      <c r="AX1135" s="13" t="s">
        <v>80</v>
      </c>
      <c r="AY1135" s="202" t="s">
        <v>182</v>
      </c>
    </row>
    <row r="1136" spans="1:65" s="13" customFormat="1" ht="11.25">
      <c r="B1136" s="192"/>
      <c r="C1136" s="193"/>
      <c r="D1136" s="194" t="s">
        <v>193</v>
      </c>
      <c r="E1136" s="195" t="s">
        <v>43</v>
      </c>
      <c r="F1136" s="196" t="s">
        <v>638</v>
      </c>
      <c r="G1136" s="193"/>
      <c r="H1136" s="195" t="s">
        <v>43</v>
      </c>
      <c r="I1136" s="197"/>
      <c r="J1136" s="193"/>
      <c r="K1136" s="193"/>
      <c r="L1136" s="198"/>
      <c r="M1136" s="199"/>
      <c r="N1136" s="200"/>
      <c r="O1136" s="200"/>
      <c r="P1136" s="200"/>
      <c r="Q1136" s="200"/>
      <c r="R1136" s="200"/>
      <c r="S1136" s="200"/>
      <c r="T1136" s="201"/>
      <c r="AT1136" s="202" t="s">
        <v>193</v>
      </c>
      <c r="AU1136" s="202" t="s">
        <v>90</v>
      </c>
      <c r="AV1136" s="13" t="s">
        <v>88</v>
      </c>
      <c r="AW1136" s="13" t="s">
        <v>41</v>
      </c>
      <c r="AX1136" s="13" t="s">
        <v>80</v>
      </c>
      <c r="AY1136" s="202" t="s">
        <v>182</v>
      </c>
    </row>
    <row r="1137" spans="1:65" s="14" customFormat="1" ht="11.25">
      <c r="B1137" s="203"/>
      <c r="C1137" s="204"/>
      <c r="D1137" s="194" t="s">
        <v>193</v>
      </c>
      <c r="E1137" s="205" t="s">
        <v>43</v>
      </c>
      <c r="F1137" s="206" t="s">
        <v>88</v>
      </c>
      <c r="G1137" s="204"/>
      <c r="H1137" s="207">
        <v>1</v>
      </c>
      <c r="I1137" s="208"/>
      <c r="J1137" s="204"/>
      <c r="K1137" s="204"/>
      <c r="L1137" s="209"/>
      <c r="M1137" s="210"/>
      <c r="N1137" s="211"/>
      <c r="O1137" s="211"/>
      <c r="P1137" s="211"/>
      <c r="Q1137" s="211"/>
      <c r="R1137" s="211"/>
      <c r="S1137" s="211"/>
      <c r="T1137" s="212"/>
      <c r="AT1137" s="213" t="s">
        <v>193</v>
      </c>
      <c r="AU1137" s="213" t="s">
        <v>90</v>
      </c>
      <c r="AV1137" s="14" t="s">
        <v>90</v>
      </c>
      <c r="AW1137" s="14" t="s">
        <v>41</v>
      </c>
      <c r="AX1137" s="14" t="s">
        <v>80</v>
      </c>
      <c r="AY1137" s="213" t="s">
        <v>182</v>
      </c>
    </row>
    <row r="1138" spans="1:65" s="13" customFormat="1" ht="11.25">
      <c r="B1138" s="192"/>
      <c r="C1138" s="193"/>
      <c r="D1138" s="194" t="s">
        <v>193</v>
      </c>
      <c r="E1138" s="195" t="s">
        <v>43</v>
      </c>
      <c r="F1138" s="196" t="s">
        <v>1636</v>
      </c>
      <c r="G1138" s="193"/>
      <c r="H1138" s="195" t="s">
        <v>43</v>
      </c>
      <c r="I1138" s="197"/>
      <c r="J1138" s="193"/>
      <c r="K1138" s="193"/>
      <c r="L1138" s="198"/>
      <c r="M1138" s="199"/>
      <c r="N1138" s="200"/>
      <c r="O1138" s="200"/>
      <c r="P1138" s="200"/>
      <c r="Q1138" s="200"/>
      <c r="R1138" s="200"/>
      <c r="S1138" s="200"/>
      <c r="T1138" s="201"/>
      <c r="AT1138" s="202" t="s">
        <v>193</v>
      </c>
      <c r="AU1138" s="202" t="s">
        <v>90</v>
      </c>
      <c r="AV1138" s="13" t="s">
        <v>88</v>
      </c>
      <c r="AW1138" s="13" t="s">
        <v>41</v>
      </c>
      <c r="AX1138" s="13" t="s">
        <v>80</v>
      </c>
      <c r="AY1138" s="202" t="s">
        <v>182</v>
      </c>
    </row>
    <row r="1139" spans="1:65" s="14" customFormat="1" ht="11.25">
      <c r="B1139" s="203"/>
      <c r="C1139" s="204"/>
      <c r="D1139" s="194" t="s">
        <v>193</v>
      </c>
      <c r="E1139" s="205" t="s">
        <v>43</v>
      </c>
      <c r="F1139" s="206" t="s">
        <v>88</v>
      </c>
      <c r="G1139" s="204"/>
      <c r="H1139" s="207">
        <v>1</v>
      </c>
      <c r="I1139" s="208"/>
      <c r="J1139" s="204"/>
      <c r="K1139" s="204"/>
      <c r="L1139" s="209"/>
      <c r="M1139" s="210"/>
      <c r="N1139" s="211"/>
      <c r="O1139" s="211"/>
      <c r="P1139" s="211"/>
      <c r="Q1139" s="211"/>
      <c r="R1139" s="211"/>
      <c r="S1139" s="211"/>
      <c r="T1139" s="212"/>
      <c r="AT1139" s="213" t="s">
        <v>193</v>
      </c>
      <c r="AU1139" s="213" t="s">
        <v>90</v>
      </c>
      <c r="AV1139" s="14" t="s">
        <v>90</v>
      </c>
      <c r="AW1139" s="14" t="s">
        <v>41</v>
      </c>
      <c r="AX1139" s="14" t="s">
        <v>80</v>
      </c>
      <c r="AY1139" s="213" t="s">
        <v>182</v>
      </c>
    </row>
    <row r="1140" spans="1:65" s="15" customFormat="1" ht="11.25">
      <c r="B1140" s="227"/>
      <c r="C1140" s="228"/>
      <c r="D1140" s="194" t="s">
        <v>193</v>
      </c>
      <c r="E1140" s="229" t="s">
        <v>43</v>
      </c>
      <c r="F1140" s="230" t="s">
        <v>436</v>
      </c>
      <c r="G1140" s="228"/>
      <c r="H1140" s="231">
        <v>2</v>
      </c>
      <c r="I1140" s="232"/>
      <c r="J1140" s="228"/>
      <c r="K1140" s="228"/>
      <c r="L1140" s="233"/>
      <c r="M1140" s="234"/>
      <c r="N1140" s="235"/>
      <c r="O1140" s="235"/>
      <c r="P1140" s="235"/>
      <c r="Q1140" s="235"/>
      <c r="R1140" s="235"/>
      <c r="S1140" s="235"/>
      <c r="T1140" s="236"/>
      <c r="AT1140" s="237" t="s">
        <v>193</v>
      </c>
      <c r="AU1140" s="237" t="s">
        <v>90</v>
      </c>
      <c r="AV1140" s="15" t="s">
        <v>205</v>
      </c>
      <c r="AW1140" s="15" t="s">
        <v>41</v>
      </c>
      <c r="AX1140" s="15" t="s">
        <v>88</v>
      </c>
      <c r="AY1140" s="237" t="s">
        <v>182</v>
      </c>
    </row>
    <row r="1141" spans="1:65" s="2" customFormat="1" ht="14.45" customHeight="1">
      <c r="A1141" s="35"/>
      <c r="B1141" s="36"/>
      <c r="C1141" s="214" t="s">
        <v>1047</v>
      </c>
      <c r="D1141" s="214" t="s">
        <v>179</v>
      </c>
      <c r="E1141" s="215" t="s">
        <v>2616</v>
      </c>
      <c r="F1141" s="216" t="s">
        <v>2617</v>
      </c>
      <c r="G1141" s="217" t="s">
        <v>190</v>
      </c>
      <c r="H1141" s="218">
        <v>6</v>
      </c>
      <c r="I1141" s="219"/>
      <c r="J1141" s="220">
        <f>ROUND(I1141*H1141,2)</f>
        <v>0</v>
      </c>
      <c r="K1141" s="216" t="s">
        <v>198</v>
      </c>
      <c r="L1141" s="221"/>
      <c r="M1141" s="222" t="s">
        <v>43</v>
      </c>
      <c r="N1141" s="223" t="s">
        <v>51</v>
      </c>
      <c r="O1141" s="65"/>
      <c r="P1141" s="188">
        <f>O1141*H1141</f>
        <v>0</v>
      </c>
      <c r="Q1141" s="188">
        <v>0</v>
      </c>
      <c r="R1141" s="188">
        <f>Q1141*H1141</f>
        <v>0</v>
      </c>
      <c r="S1141" s="188">
        <v>0</v>
      </c>
      <c r="T1141" s="189">
        <f>S1141*H1141</f>
        <v>0</v>
      </c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R1141" s="190" t="s">
        <v>90</v>
      </c>
      <c r="AT1141" s="190" t="s">
        <v>179</v>
      </c>
      <c r="AU1141" s="190" t="s">
        <v>90</v>
      </c>
      <c r="AY1141" s="17" t="s">
        <v>182</v>
      </c>
      <c r="BE1141" s="191">
        <f>IF(N1141="základní",J1141,0)</f>
        <v>0</v>
      </c>
      <c r="BF1141" s="191">
        <f>IF(N1141="snížená",J1141,0)</f>
        <v>0</v>
      </c>
      <c r="BG1141" s="191">
        <f>IF(N1141="zákl. přenesená",J1141,0)</f>
        <v>0</v>
      </c>
      <c r="BH1141" s="191">
        <f>IF(N1141="sníž. přenesená",J1141,0)</f>
        <v>0</v>
      </c>
      <c r="BI1141" s="191">
        <f>IF(N1141="nulová",J1141,0)</f>
        <v>0</v>
      </c>
      <c r="BJ1141" s="17" t="s">
        <v>88</v>
      </c>
      <c r="BK1141" s="191">
        <f>ROUND(I1141*H1141,2)</f>
        <v>0</v>
      </c>
      <c r="BL1141" s="17" t="s">
        <v>88</v>
      </c>
      <c r="BM1141" s="190" t="s">
        <v>2618</v>
      </c>
    </row>
    <row r="1142" spans="1:65" s="13" customFormat="1" ht="11.25">
      <c r="B1142" s="192"/>
      <c r="C1142" s="193"/>
      <c r="D1142" s="194" t="s">
        <v>193</v>
      </c>
      <c r="E1142" s="195" t="s">
        <v>43</v>
      </c>
      <c r="F1142" s="196" t="s">
        <v>431</v>
      </c>
      <c r="G1142" s="193"/>
      <c r="H1142" s="195" t="s">
        <v>43</v>
      </c>
      <c r="I1142" s="197"/>
      <c r="J1142" s="193"/>
      <c r="K1142" s="193"/>
      <c r="L1142" s="198"/>
      <c r="M1142" s="199"/>
      <c r="N1142" s="200"/>
      <c r="O1142" s="200"/>
      <c r="P1142" s="200"/>
      <c r="Q1142" s="200"/>
      <c r="R1142" s="200"/>
      <c r="S1142" s="200"/>
      <c r="T1142" s="201"/>
      <c r="AT1142" s="202" t="s">
        <v>193</v>
      </c>
      <c r="AU1142" s="202" t="s">
        <v>90</v>
      </c>
      <c r="AV1142" s="13" t="s">
        <v>88</v>
      </c>
      <c r="AW1142" s="13" t="s">
        <v>41</v>
      </c>
      <c r="AX1142" s="13" t="s">
        <v>80</v>
      </c>
      <c r="AY1142" s="202" t="s">
        <v>182</v>
      </c>
    </row>
    <row r="1143" spans="1:65" s="13" customFormat="1" ht="11.25">
      <c r="B1143" s="192"/>
      <c r="C1143" s="193"/>
      <c r="D1143" s="194" t="s">
        <v>193</v>
      </c>
      <c r="E1143" s="195" t="s">
        <v>43</v>
      </c>
      <c r="F1143" s="196" t="s">
        <v>1636</v>
      </c>
      <c r="G1143" s="193"/>
      <c r="H1143" s="195" t="s">
        <v>43</v>
      </c>
      <c r="I1143" s="197"/>
      <c r="J1143" s="193"/>
      <c r="K1143" s="193"/>
      <c r="L1143" s="198"/>
      <c r="M1143" s="199"/>
      <c r="N1143" s="200"/>
      <c r="O1143" s="200"/>
      <c r="P1143" s="200"/>
      <c r="Q1143" s="200"/>
      <c r="R1143" s="200"/>
      <c r="S1143" s="200"/>
      <c r="T1143" s="201"/>
      <c r="AT1143" s="202" t="s">
        <v>193</v>
      </c>
      <c r="AU1143" s="202" t="s">
        <v>90</v>
      </c>
      <c r="AV1143" s="13" t="s">
        <v>88</v>
      </c>
      <c r="AW1143" s="13" t="s">
        <v>41</v>
      </c>
      <c r="AX1143" s="13" t="s">
        <v>80</v>
      </c>
      <c r="AY1143" s="202" t="s">
        <v>182</v>
      </c>
    </row>
    <row r="1144" spans="1:65" s="14" customFormat="1" ht="11.25">
      <c r="B1144" s="203"/>
      <c r="C1144" s="204"/>
      <c r="D1144" s="194" t="s">
        <v>193</v>
      </c>
      <c r="E1144" s="205" t="s">
        <v>43</v>
      </c>
      <c r="F1144" s="206" t="s">
        <v>181</v>
      </c>
      <c r="G1144" s="204"/>
      <c r="H1144" s="207">
        <v>3</v>
      </c>
      <c r="I1144" s="208"/>
      <c r="J1144" s="204"/>
      <c r="K1144" s="204"/>
      <c r="L1144" s="209"/>
      <c r="M1144" s="210"/>
      <c r="N1144" s="211"/>
      <c r="O1144" s="211"/>
      <c r="P1144" s="211"/>
      <c r="Q1144" s="211"/>
      <c r="R1144" s="211"/>
      <c r="S1144" s="211"/>
      <c r="T1144" s="212"/>
      <c r="AT1144" s="213" t="s">
        <v>193</v>
      </c>
      <c r="AU1144" s="213" t="s">
        <v>90</v>
      </c>
      <c r="AV1144" s="14" t="s">
        <v>90</v>
      </c>
      <c r="AW1144" s="14" t="s">
        <v>41</v>
      </c>
      <c r="AX1144" s="14" t="s">
        <v>80</v>
      </c>
      <c r="AY1144" s="213" t="s">
        <v>182</v>
      </c>
    </row>
    <row r="1145" spans="1:65" s="13" customFormat="1" ht="11.25">
      <c r="B1145" s="192"/>
      <c r="C1145" s="193"/>
      <c r="D1145" s="194" t="s">
        <v>193</v>
      </c>
      <c r="E1145" s="195" t="s">
        <v>43</v>
      </c>
      <c r="F1145" s="196" t="s">
        <v>1637</v>
      </c>
      <c r="G1145" s="193"/>
      <c r="H1145" s="195" t="s">
        <v>43</v>
      </c>
      <c r="I1145" s="197"/>
      <c r="J1145" s="193"/>
      <c r="K1145" s="193"/>
      <c r="L1145" s="198"/>
      <c r="M1145" s="199"/>
      <c r="N1145" s="200"/>
      <c r="O1145" s="200"/>
      <c r="P1145" s="200"/>
      <c r="Q1145" s="200"/>
      <c r="R1145" s="200"/>
      <c r="S1145" s="200"/>
      <c r="T1145" s="201"/>
      <c r="AT1145" s="202" t="s">
        <v>193</v>
      </c>
      <c r="AU1145" s="202" t="s">
        <v>90</v>
      </c>
      <c r="AV1145" s="13" t="s">
        <v>88</v>
      </c>
      <c r="AW1145" s="13" t="s">
        <v>41</v>
      </c>
      <c r="AX1145" s="13" t="s">
        <v>80</v>
      </c>
      <c r="AY1145" s="202" t="s">
        <v>182</v>
      </c>
    </row>
    <row r="1146" spans="1:65" s="14" customFormat="1" ht="11.25">
      <c r="B1146" s="203"/>
      <c r="C1146" s="204"/>
      <c r="D1146" s="194" t="s">
        <v>193</v>
      </c>
      <c r="E1146" s="205" t="s">
        <v>43</v>
      </c>
      <c r="F1146" s="206" t="s">
        <v>181</v>
      </c>
      <c r="G1146" s="204"/>
      <c r="H1146" s="207">
        <v>3</v>
      </c>
      <c r="I1146" s="208"/>
      <c r="J1146" s="204"/>
      <c r="K1146" s="204"/>
      <c r="L1146" s="209"/>
      <c r="M1146" s="210"/>
      <c r="N1146" s="211"/>
      <c r="O1146" s="211"/>
      <c r="P1146" s="211"/>
      <c r="Q1146" s="211"/>
      <c r="R1146" s="211"/>
      <c r="S1146" s="211"/>
      <c r="T1146" s="212"/>
      <c r="AT1146" s="213" t="s">
        <v>193</v>
      </c>
      <c r="AU1146" s="213" t="s">
        <v>90</v>
      </c>
      <c r="AV1146" s="14" t="s">
        <v>90</v>
      </c>
      <c r="AW1146" s="14" t="s">
        <v>41</v>
      </c>
      <c r="AX1146" s="14" t="s">
        <v>80</v>
      </c>
      <c r="AY1146" s="213" t="s">
        <v>182</v>
      </c>
    </row>
    <row r="1147" spans="1:65" s="15" customFormat="1" ht="11.25">
      <c r="B1147" s="227"/>
      <c r="C1147" s="228"/>
      <c r="D1147" s="194" t="s">
        <v>193</v>
      </c>
      <c r="E1147" s="229" t="s">
        <v>43</v>
      </c>
      <c r="F1147" s="230" t="s">
        <v>436</v>
      </c>
      <c r="G1147" s="228"/>
      <c r="H1147" s="231">
        <v>6</v>
      </c>
      <c r="I1147" s="232"/>
      <c r="J1147" s="228"/>
      <c r="K1147" s="228"/>
      <c r="L1147" s="233"/>
      <c r="M1147" s="234"/>
      <c r="N1147" s="235"/>
      <c r="O1147" s="235"/>
      <c r="P1147" s="235"/>
      <c r="Q1147" s="235"/>
      <c r="R1147" s="235"/>
      <c r="S1147" s="235"/>
      <c r="T1147" s="236"/>
      <c r="AT1147" s="237" t="s">
        <v>193</v>
      </c>
      <c r="AU1147" s="237" t="s">
        <v>90</v>
      </c>
      <c r="AV1147" s="15" t="s">
        <v>205</v>
      </c>
      <c r="AW1147" s="15" t="s">
        <v>41</v>
      </c>
      <c r="AX1147" s="15" t="s">
        <v>88</v>
      </c>
      <c r="AY1147" s="237" t="s">
        <v>182</v>
      </c>
    </row>
    <row r="1148" spans="1:65" s="2" customFormat="1" ht="14.45" customHeight="1">
      <c r="A1148" s="35"/>
      <c r="B1148" s="36"/>
      <c r="C1148" s="214" t="s">
        <v>1059</v>
      </c>
      <c r="D1148" s="214" t="s">
        <v>179</v>
      </c>
      <c r="E1148" s="215" t="s">
        <v>902</v>
      </c>
      <c r="F1148" s="216" t="s">
        <v>903</v>
      </c>
      <c r="G1148" s="217" t="s">
        <v>190</v>
      </c>
      <c r="H1148" s="218">
        <v>50</v>
      </c>
      <c r="I1148" s="219"/>
      <c r="J1148" s="220">
        <f>ROUND(I1148*H1148,2)</f>
        <v>0</v>
      </c>
      <c r="K1148" s="216" t="s">
        <v>198</v>
      </c>
      <c r="L1148" s="221"/>
      <c r="M1148" s="222" t="s">
        <v>43</v>
      </c>
      <c r="N1148" s="223" t="s">
        <v>51</v>
      </c>
      <c r="O1148" s="65"/>
      <c r="P1148" s="188">
        <f>O1148*H1148</f>
        <v>0</v>
      </c>
      <c r="Q1148" s="188">
        <v>0</v>
      </c>
      <c r="R1148" s="188">
        <f>Q1148*H1148</f>
        <v>0</v>
      </c>
      <c r="S1148" s="188">
        <v>0</v>
      </c>
      <c r="T1148" s="189">
        <f>S1148*H1148</f>
        <v>0</v>
      </c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R1148" s="190" t="s">
        <v>90</v>
      </c>
      <c r="AT1148" s="190" t="s">
        <v>179</v>
      </c>
      <c r="AU1148" s="190" t="s">
        <v>90</v>
      </c>
      <c r="AY1148" s="17" t="s">
        <v>182</v>
      </c>
      <c r="BE1148" s="191">
        <f>IF(N1148="základní",J1148,0)</f>
        <v>0</v>
      </c>
      <c r="BF1148" s="191">
        <f>IF(N1148="snížená",J1148,0)</f>
        <v>0</v>
      </c>
      <c r="BG1148" s="191">
        <f>IF(N1148="zákl. přenesená",J1148,0)</f>
        <v>0</v>
      </c>
      <c r="BH1148" s="191">
        <f>IF(N1148="sníž. přenesená",J1148,0)</f>
        <v>0</v>
      </c>
      <c r="BI1148" s="191">
        <f>IF(N1148="nulová",J1148,0)</f>
        <v>0</v>
      </c>
      <c r="BJ1148" s="17" t="s">
        <v>88</v>
      </c>
      <c r="BK1148" s="191">
        <f>ROUND(I1148*H1148,2)</f>
        <v>0</v>
      </c>
      <c r="BL1148" s="17" t="s">
        <v>88</v>
      </c>
      <c r="BM1148" s="190" t="s">
        <v>904</v>
      </c>
    </row>
    <row r="1149" spans="1:65" s="13" customFormat="1" ht="11.25">
      <c r="B1149" s="192"/>
      <c r="C1149" s="193"/>
      <c r="D1149" s="194" t="s">
        <v>193</v>
      </c>
      <c r="E1149" s="195" t="s">
        <v>43</v>
      </c>
      <c r="F1149" s="196" t="s">
        <v>431</v>
      </c>
      <c r="G1149" s="193"/>
      <c r="H1149" s="195" t="s">
        <v>43</v>
      </c>
      <c r="I1149" s="197"/>
      <c r="J1149" s="193"/>
      <c r="K1149" s="193"/>
      <c r="L1149" s="198"/>
      <c r="M1149" s="199"/>
      <c r="N1149" s="200"/>
      <c r="O1149" s="200"/>
      <c r="P1149" s="200"/>
      <c r="Q1149" s="200"/>
      <c r="R1149" s="200"/>
      <c r="S1149" s="200"/>
      <c r="T1149" s="201"/>
      <c r="AT1149" s="202" t="s">
        <v>193</v>
      </c>
      <c r="AU1149" s="202" t="s">
        <v>90</v>
      </c>
      <c r="AV1149" s="13" t="s">
        <v>88</v>
      </c>
      <c r="AW1149" s="13" t="s">
        <v>41</v>
      </c>
      <c r="AX1149" s="13" t="s">
        <v>80</v>
      </c>
      <c r="AY1149" s="202" t="s">
        <v>182</v>
      </c>
    </row>
    <row r="1150" spans="1:65" s="13" customFormat="1" ht="11.25">
      <c r="B1150" s="192"/>
      <c r="C1150" s="193"/>
      <c r="D1150" s="194" t="s">
        <v>193</v>
      </c>
      <c r="E1150" s="195" t="s">
        <v>43</v>
      </c>
      <c r="F1150" s="196" t="s">
        <v>638</v>
      </c>
      <c r="G1150" s="193"/>
      <c r="H1150" s="195" t="s">
        <v>43</v>
      </c>
      <c r="I1150" s="197"/>
      <c r="J1150" s="193"/>
      <c r="K1150" s="193"/>
      <c r="L1150" s="198"/>
      <c r="M1150" s="199"/>
      <c r="N1150" s="200"/>
      <c r="O1150" s="200"/>
      <c r="P1150" s="200"/>
      <c r="Q1150" s="200"/>
      <c r="R1150" s="200"/>
      <c r="S1150" s="200"/>
      <c r="T1150" s="201"/>
      <c r="AT1150" s="202" t="s">
        <v>193</v>
      </c>
      <c r="AU1150" s="202" t="s">
        <v>90</v>
      </c>
      <c r="AV1150" s="13" t="s">
        <v>88</v>
      </c>
      <c r="AW1150" s="13" t="s">
        <v>41</v>
      </c>
      <c r="AX1150" s="13" t="s">
        <v>80</v>
      </c>
      <c r="AY1150" s="202" t="s">
        <v>182</v>
      </c>
    </row>
    <row r="1151" spans="1:65" s="14" customFormat="1" ht="11.25">
      <c r="B1151" s="203"/>
      <c r="C1151" s="204"/>
      <c r="D1151" s="194" t="s">
        <v>193</v>
      </c>
      <c r="E1151" s="205" t="s">
        <v>43</v>
      </c>
      <c r="F1151" s="206" t="s">
        <v>1809</v>
      </c>
      <c r="G1151" s="204"/>
      <c r="H1151" s="207">
        <v>6</v>
      </c>
      <c r="I1151" s="208"/>
      <c r="J1151" s="204"/>
      <c r="K1151" s="204"/>
      <c r="L1151" s="209"/>
      <c r="M1151" s="210"/>
      <c r="N1151" s="211"/>
      <c r="O1151" s="211"/>
      <c r="P1151" s="211"/>
      <c r="Q1151" s="211"/>
      <c r="R1151" s="211"/>
      <c r="S1151" s="211"/>
      <c r="T1151" s="212"/>
      <c r="AT1151" s="213" t="s">
        <v>193</v>
      </c>
      <c r="AU1151" s="213" t="s">
        <v>90</v>
      </c>
      <c r="AV1151" s="14" t="s">
        <v>90</v>
      </c>
      <c r="AW1151" s="14" t="s">
        <v>41</v>
      </c>
      <c r="AX1151" s="14" t="s">
        <v>80</v>
      </c>
      <c r="AY1151" s="213" t="s">
        <v>182</v>
      </c>
    </row>
    <row r="1152" spans="1:65" s="13" customFormat="1" ht="11.25">
      <c r="B1152" s="192"/>
      <c r="C1152" s="193"/>
      <c r="D1152" s="194" t="s">
        <v>193</v>
      </c>
      <c r="E1152" s="195" t="s">
        <v>43</v>
      </c>
      <c r="F1152" s="196" t="s">
        <v>640</v>
      </c>
      <c r="G1152" s="193"/>
      <c r="H1152" s="195" t="s">
        <v>43</v>
      </c>
      <c r="I1152" s="197"/>
      <c r="J1152" s="193"/>
      <c r="K1152" s="193"/>
      <c r="L1152" s="198"/>
      <c r="M1152" s="199"/>
      <c r="N1152" s="200"/>
      <c r="O1152" s="200"/>
      <c r="P1152" s="200"/>
      <c r="Q1152" s="200"/>
      <c r="R1152" s="200"/>
      <c r="S1152" s="200"/>
      <c r="T1152" s="201"/>
      <c r="AT1152" s="202" t="s">
        <v>193</v>
      </c>
      <c r="AU1152" s="202" t="s">
        <v>90</v>
      </c>
      <c r="AV1152" s="13" t="s">
        <v>88</v>
      </c>
      <c r="AW1152" s="13" t="s">
        <v>41</v>
      </c>
      <c r="AX1152" s="13" t="s">
        <v>80</v>
      </c>
      <c r="AY1152" s="202" t="s">
        <v>182</v>
      </c>
    </row>
    <row r="1153" spans="2:51" s="14" customFormat="1" ht="11.25">
      <c r="B1153" s="203"/>
      <c r="C1153" s="204"/>
      <c r="D1153" s="194" t="s">
        <v>193</v>
      </c>
      <c r="E1153" s="205" t="s">
        <v>43</v>
      </c>
      <c r="F1153" s="206" t="s">
        <v>1809</v>
      </c>
      <c r="G1153" s="204"/>
      <c r="H1153" s="207">
        <v>6</v>
      </c>
      <c r="I1153" s="208"/>
      <c r="J1153" s="204"/>
      <c r="K1153" s="204"/>
      <c r="L1153" s="209"/>
      <c r="M1153" s="210"/>
      <c r="N1153" s="211"/>
      <c r="O1153" s="211"/>
      <c r="P1153" s="211"/>
      <c r="Q1153" s="211"/>
      <c r="R1153" s="211"/>
      <c r="S1153" s="211"/>
      <c r="T1153" s="212"/>
      <c r="AT1153" s="213" t="s">
        <v>193</v>
      </c>
      <c r="AU1153" s="213" t="s">
        <v>90</v>
      </c>
      <c r="AV1153" s="14" t="s">
        <v>90</v>
      </c>
      <c r="AW1153" s="14" t="s">
        <v>41</v>
      </c>
      <c r="AX1153" s="14" t="s">
        <v>80</v>
      </c>
      <c r="AY1153" s="213" t="s">
        <v>182</v>
      </c>
    </row>
    <row r="1154" spans="2:51" s="13" customFormat="1" ht="11.25">
      <c r="B1154" s="192"/>
      <c r="C1154" s="193"/>
      <c r="D1154" s="194" t="s">
        <v>193</v>
      </c>
      <c r="E1154" s="195" t="s">
        <v>43</v>
      </c>
      <c r="F1154" s="196" t="s">
        <v>1636</v>
      </c>
      <c r="G1154" s="193"/>
      <c r="H1154" s="195" t="s">
        <v>43</v>
      </c>
      <c r="I1154" s="197"/>
      <c r="J1154" s="193"/>
      <c r="K1154" s="193"/>
      <c r="L1154" s="198"/>
      <c r="M1154" s="199"/>
      <c r="N1154" s="200"/>
      <c r="O1154" s="200"/>
      <c r="P1154" s="200"/>
      <c r="Q1154" s="200"/>
      <c r="R1154" s="200"/>
      <c r="S1154" s="200"/>
      <c r="T1154" s="201"/>
      <c r="AT1154" s="202" t="s">
        <v>193</v>
      </c>
      <c r="AU1154" s="202" t="s">
        <v>90</v>
      </c>
      <c r="AV1154" s="13" t="s">
        <v>88</v>
      </c>
      <c r="AW1154" s="13" t="s">
        <v>41</v>
      </c>
      <c r="AX1154" s="13" t="s">
        <v>80</v>
      </c>
      <c r="AY1154" s="202" t="s">
        <v>182</v>
      </c>
    </row>
    <row r="1155" spans="2:51" s="14" customFormat="1" ht="11.25">
      <c r="B1155" s="203"/>
      <c r="C1155" s="204"/>
      <c r="D1155" s="194" t="s">
        <v>193</v>
      </c>
      <c r="E1155" s="205" t="s">
        <v>43</v>
      </c>
      <c r="F1155" s="206" t="s">
        <v>1782</v>
      </c>
      <c r="G1155" s="204"/>
      <c r="H1155" s="207">
        <v>12</v>
      </c>
      <c r="I1155" s="208"/>
      <c r="J1155" s="204"/>
      <c r="K1155" s="204"/>
      <c r="L1155" s="209"/>
      <c r="M1155" s="210"/>
      <c r="N1155" s="211"/>
      <c r="O1155" s="211"/>
      <c r="P1155" s="211"/>
      <c r="Q1155" s="211"/>
      <c r="R1155" s="211"/>
      <c r="S1155" s="211"/>
      <c r="T1155" s="212"/>
      <c r="AT1155" s="213" t="s">
        <v>193</v>
      </c>
      <c r="AU1155" s="213" t="s">
        <v>90</v>
      </c>
      <c r="AV1155" s="14" t="s">
        <v>90</v>
      </c>
      <c r="AW1155" s="14" t="s">
        <v>41</v>
      </c>
      <c r="AX1155" s="14" t="s">
        <v>80</v>
      </c>
      <c r="AY1155" s="213" t="s">
        <v>182</v>
      </c>
    </row>
    <row r="1156" spans="2:51" s="13" customFormat="1" ht="11.25">
      <c r="B1156" s="192"/>
      <c r="C1156" s="193"/>
      <c r="D1156" s="194" t="s">
        <v>193</v>
      </c>
      <c r="E1156" s="195" t="s">
        <v>43</v>
      </c>
      <c r="F1156" s="196" t="s">
        <v>1637</v>
      </c>
      <c r="G1156" s="193"/>
      <c r="H1156" s="195" t="s">
        <v>43</v>
      </c>
      <c r="I1156" s="197"/>
      <c r="J1156" s="193"/>
      <c r="K1156" s="193"/>
      <c r="L1156" s="198"/>
      <c r="M1156" s="199"/>
      <c r="N1156" s="200"/>
      <c r="O1156" s="200"/>
      <c r="P1156" s="200"/>
      <c r="Q1156" s="200"/>
      <c r="R1156" s="200"/>
      <c r="S1156" s="200"/>
      <c r="T1156" s="201"/>
      <c r="AT1156" s="202" t="s">
        <v>193</v>
      </c>
      <c r="AU1156" s="202" t="s">
        <v>90</v>
      </c>
      <c r="AV1156" s="13" t="s">
        <v>88</v>
      </c>
      <c r="AW1156" s="13" t="s">
        <v>41</v>
      </c>
      <c r="AX1156" s="13" t="s">
        <v>80</v>
      </c>
      <c r="AY1156" s="202" t="s">
        <v>182</v>
      </c>
    </row>
    <row r="1157" spans="2:51" s="14" customFormat="1" ht="11.25">
      <c r="B1157" s="203"/>
      <c r="C1157" s="204"/>
      <c r="D1157" s="194" t="s">
        <v>193</v>
      </c>
      <c r="E1157" s="205" t="s">
        <v>43</v>
      </c>
      <c r="F1157" s="206" t="s">
        <v>1809</v>
      </c>
      <c r="G1157" s="204"/>
      <c r="H1157" s="207">
        <v>6</v>
      </c>
      <c r="I1157" s="208"/>
      <c r="J1157" s="204"/>
      <c r="K1157" s="204"/>
      <c r="L1157" s="209"/>
      <c r="M1157" s="210"/>
      <c r="N1157" s="211"/>
      <c r="O1157" s="211"/>
      <c r="P1157" s="211"/>
      <c r="Q1157" s="211"/>
      <c r="R1157" s="211"/>
      <c r="S1157" s="211"/>
      <c r="T1157" s="212"/>
      <c r="AT1157" s="213" t="s">
        <v>193</v>
      </c>
      <c r="AU1157" s="213" t="s">
        <v>90</v>
      </c>
      <c r="AV1157" s="14" t="s">
        <v>90</v>
      </c>
      <c r="AW1157" s="14" t="s">
        <v>41</v>
      </c>
      <c r="AX1157" s="14" t="s">
        <v>80</v>
      </c>
      <c r="AY1157" s="213" t="s">
        <v>182</v>
      </c>
    </row>
    <row r="1158" spans="2:51" s="13" customFormat="1" ht="11.25">
      <c r="B1158" s="192"/>
      <c r="C1158" s="193"/>
      <c r="D1158" s="194" t="s">
        <v>193</v>
      </c>
      <c r="E1158" s="195" t="s">
        <v>43</v>
      </c>
      <c r="F1158" s="196" t="s">
        <v>1638</v>
      </c>
      <c r="G1158" s="193"/>
      <c r="H1158" s="195" t="s">
        <v>43</v>
      </c>
      <c r="I1158" s="197"/>
      <c r="J1158" s="193"/>
      <c r="K1158" s="193"/>
      <c r="L1158" s="198"/>
      <c r="M1158" s="199"/>
      <c r="N1158" s="200"/>
      <c r="O1158" s="200"/>
      <c r="P1158" s="200"/>
      <c r="Q1158" s="200"/>
      <c r="R1158" s="200"/>
      <c r="S1158" s="200"/>
      <c r="T1158" s="201"/>
      <c r="AT1158" s="202" t="s">
        <v>193</v>
      </c>
      <c r="AU1158" s="202" t="s">
        <v>90</v>
      </c>
      <c r="AV1158" s="13" t="s">
        <v>88</v>
      </c>
      <c r="AW1158" s="13" t="s">
        <v>41</v>
      </c>
      <c r="AX1158" s="13" t="s">
        <v>80</v>
      </c>
      <c r="AY1158" s="202" t="s">
        <v>182</v>
      </c>
    </row>
    <row r="1159" spans="2:51" s="14" customFormat="1" ht="11.25">
      <c r="B1159" s="203"/>
      <c r="C1159" s="204"/>
      <c r="D1159" s="194" t="s">
        <v>193</v>
      </c>
      <c r="E1159" s="205" t="s">
        <v>43</v>
      </c>
      <c r="F1159" s="206" t="s">
        <v>478</v>
      </c>
      <c r="G1159" s="204"/>
      <c r="H1159" s="207">
        <v>2</v>
      </c>
      <c r="I1159" s="208"/>
      <c r="J1159" s="204"/>
      <c r="K1159" s="204"/>
      <c r="L1159" s="209"/>
      <c r="M1159" s="210"/>
      <c r="N1159" s="211"/>
      <c r="O1159" s="211"/>
      <c r="P1159" s="211"/>
      <c r="Q1159" s="211"/>
      <c r="R1159" s="211"/>
      <c r="S1159" s="211"/>
      <c r="T1159" s="212"/>
      <c r="AT1159" s="213" t="s">
        <v>193</v>
      </c>
      <c r="AU1159" s="213" t="s">
        <v>90</v>
      </c>
      <c r="AV1159" s="14" t="s">
        <v>90</v>
      </c>
      <c r="AW1159" s="14" t="s">
        <v>41</v>
      </c>
      <c r="AX1159" s="14" t="s">
        <v>80</v>
      </c>
      <c r="AY1159" s="213" t="s">
        <v>182</v>
      </c>
    </row>
    <row r="1160" spans="2:51" s="13" customFormat="1" ht="11.25">
      <c r="B1160" s="192"/>
      <c r="C1160" s="193"/>
      <c r="D1160" s="194" t="s">
        <v>193</v>
      </c>
      <c r="E1160" s="195" t="s">
        <v>43</v>
      </c>
      <c r="F1160" s="196" t="s">
        <v>1639</v>
      </c>
      <c r="G1160" s="193"/>
      <c r="H1160" s="195" t="s">
        <v>43</v>
      </c>
      <c r="I1160" s="197"/>
      <c r="J1160" s="193"/>
      <c r="K1160" s="193"/>
      <c r="L1160" s="198"/>
      <c r="M1160" s="199"/>
      <c r="N1160" s="200"/>
      <c r="O1160" s="200"/>
      <c r="P1160" s="200"/>
      <c r="Q1160" s="200"/>
      <c r="R1160" s="200"/>
      <c r="S1160" s="200"/>
      <c r="T1160" s="201"/>
      <c r="AT1160" s="202" t="s">
        <v>193</v>
      </c>
      <c r="AU1160" s="202" t="s">
        <v>90</v>
      </c>
      <c r="AV1160" s="13" t="s">
        <v>88</v>
      </c>
      <c r="AW1160" s="13" t="s">
        <v>41</v>
      </c>
      <c r="AX1160" s="13" t="s">
        <v>80</v>
      </c>
      <c r="AY1160" s="202" t="s">
        <v>182</v>
      </c>
    </row>
    <row r="1161" spans="2:51" s="14" customFormat="1" ht="11.25">
      <c r="B1161" s="203"/>
      <c r="C1161" s="204"/>
      <c r="D1161" s="194" t="s">
        <v>193</v>
      </c>
      <c r="E1161" s="205" t="s">
        <v>43</v>
      </c>
      <c r="F1161" s="206" t="s">
        <v>906</v>
      </c>
      <c r="G1161" s="204"/>
      <c r="H1161" s="207">
        <v>4</v>
      </c>
      <c r="I1161" s="208"/>
      <c r="J1161" s="204"/>
      <c r="K1161" s="204"/>
      <c r="L1161" s="209"/>
      <c r="M1161" s="210"/>
      <c r="N1161" s="211"/>
      <c r="O1161" s="211"/>
      <c r="P1161" s="211"/>
      <c r="Q1161" s="211"/>
      <c r="R1161" s="211"/>
      <c r="S1161" s="211"/>
      <c r="T1161" s="212"/>
      <c r="AT1161" s="213" t="s">
        <v>193</v>
      </c>
      <c r="AU1161" s="213" t="s">
        <v>90</v>
      </c>
      <c r="AV1161" s="14" t="s">
        <v>90</v>
      </c>
      <c r="AW1161" s="14" t="s">
        <v>41</v>
      </c>
      <c r="AX1161" s="14" t="s">
        <v>80</v>
      </c>
      <c r="AY1161" s="213" t="s">
        <v>182</v>
      </c>
    </row>
    <row r="1162" spans="2:51" s="13" customFormat="1" ht="11.25">
      <c r="B1162" s="192"/>
      <c r="C1162" s="193"/>
      <c r="D1162" s="194" t="s">
        <v>193</v>
      </c>
      <c r="E1162" s="195" t="s">
        <v>43</v>
      </c>
      <c r="F1162" s="196" t="s">
        <v>1641</v>
      </c>
      <c r="G1162" s="193"/>
      <c r="H1162" s="195" t="s">
        <v>43</v>
      </c>
      <c r="I1162" s="197"/>
      <c r="J1162" s="193"/>
      <c r="K1162" s="193"/>
      <c r="L1162" s="198"/>
      <c r="M1162" s="199"/>
      <c r="N1162" s="200"/>
      <c r="O1162" s="200"/>
      <c r="P1162" s="200"/>
      <c r="Q1162" s="200"/>
      <c r="R1162" s="200"/>
      <c r="S1162" s="200"/>
      <c r="T1162" s="201"/>
      <c r="AT1162" s="202" t="s">
        <v>193</v>
      </c>
      <c r="AU1162" s="202" t="s">
        <v>90</v>
      </c>
      <c r="AV1162" s="13" t="s">
        <v>88</v>
      </c>
      <c r="AW1162" s="13" t="s">
        <v>41</v>
      </c>
      <c r="AX1162" s="13" t="s">
        <v>80</v>
      </c>
      <c r="AY1162" s="202" t="s">
        <v>182</v>
      </c>
    </row>
    <row r="1163" spans="2:51" s="14" customFormat="1" ht="11.25">
      <c r="B1163" s="203"/>
      <c r="C1163" s="204"/>
      <c r="D1163" s="194" t="s">
        <v>193</v>
      </c>
      <c r="E1163" s="205" t="s">
        <v>43</v>
      </c>
      <c r="F1163" s="206" t="s">
        <v>1809</v>
      </c>
      <c r="G1163" s="204"/>
      <c r="H1163" s="207">
        <v>6</v>
      </c>
      <c r="I1163" s="208"/>
      <c r="J1163" s="204"/>
      <c r="K1163" s="204"/>
      <c r="L1163" s="209"/>
      <c r="M1163" s="210"/>
      <c r="N1163" s="211"/>
      <c r="O1163" s="211"/>
      <c r="P1163" s="211"/>
      <c r="Q1163" s="211"/>
      <c r="R1163" s="211"/>
      <c r="S1163" s="211"/>
      <c r="T1163" s="212"/>
      <c r="AT1163" s="213" t="s">
        <v>193</v>
      </c>
      <c r="AU1163" s="213" t="s">
        <v>90</v>
      </c>
      <c r="AV1163" s="14" t="s">
        <v>90</v>
      </c>
      <c r="AW1163" s="14" t="s">
        <v>41</v>
      </c>
      <c r="AX1163" s="14" t="s">
        <v>80</v>
      </c>
      <c r="AY1163" s="213" t="s">
        <v>182</v>
      </c>
    </row>
    <row r="1164" spans="2:51" s="13" customFormat="1" ht="11.25">
      <c r="B1164" s="192"/>
      <c r="C1164" s="193"/>
      <c r="D1164" s="194" t="s">
        <v>193</v>
      </c>
      <c r="E1164" s="195" t="s">
        <v>43</v>
      </c>
      <c r="F1164" s="196" t="s">
        <v>1643</v>
      </c>
      <c r="G1164" s="193"/>
      <c r="H1164" s="195" t="s">
        <v>43</v>
      </c>
      <c r="I1164" s="197"/>
      <c r="J1164" s="193"/>
      <c r="K1164" s="193"/>
      <c r="L1164" s="198"/>
      <c r="M1164" s="199"/>
      <c r="N1164" s="200"/>
      <c r="O1164" s="200"/>
      <c r="P1164" s="200"/>
      <c r="Q1164" s="200"/>
      <c r="R1164" s="200"/>
      <c r="S1164" s="200"/>
      <c r="T1164" s="201"/>
      <c r="AT1164" s="202" t="s">
        <v>193</v>
      </c>
      <c r="AU1164" s="202" t="s">
        <v>90</v>
      </c>
      <c r="AV1164" s="13" t="s">
        <v>88</v>
      </c>
      <c r="AW1164" s="13" t="s">
        <v>41</v>
      </c>
      <c r="AX1164" s="13" t="s">
        <v>80</v>
      </c>
      <c r="AY1164" s="202" t="s">
        <v>182</v>
      </c>
    </row>
    <row r="1165" spans="2:51" s="14" customFormat="1" ht="11.25">
      <c r="B1165" s="203"/>
      <c r="C1165" s="204"/>
      <c r="D1165" s="194" t="s">
        <v>193</v>
      </c>
      <c r="E1165" s="205" t="s">
        <v>43</v>
      </c>
      <c r="F1165" s="206" t="s">
        <v>906</v>
      </c>
      <c r="G1165" s="204"/>
      <c r="H1165" s="207">
        <v>4</v>
      </c>
      <c r="I1165" s="208"/>
      <c r="J1165" s="204"/>
      <c r="K1165" s="204"/>
      <c r="L1165" s="209"/>
      <c r="M1165" s="210"/>
      <c r="N1165" s="211"/>
      <c r="O1165" s="211"/>
      <c r="P1165" s="211"/>
      <c r="Q1165" s="211"/>
      <c r="R1165" s="211"/>
      <c r="S1165" s="211"/>
      <c r="T1165" s="212"/>
      <c r="AT1165" s="213" t="s">
        <v>193</v>
      </c>
      <c r="AU1165" s="213" t="s">
        <v>90</v>
      </c>
      <c r="AV1165" s="14" t="s">
        <v>90</v>
      </c>
      <c r="AW1165" s="14" t="s">
        <v>41</v>
      </c>
      <c r="AX1165" s="14" t="s">
        <v>80</v>
      </c>
      <c r="AY1165" s="213" t="s">
        <v>182</v>
      </c>
    </row>
    <row r="1166" spans="2:51" s="13" customFormat="1" ht="11.25">
      <c r="B1166" s="192"/>
      <c r="C1166" s="193"/>
      <c r="D1166" s="194" t="s">
        <v>193</v>
      </c>
      <c r="E1166" s="195" t="s">
        <v>43</v>
      </c>
      <c r="F1166" s="196" t="s">
        <v>1644</v>
      </c>
      <c r="G1166" s="193"/>
      <c r="H1166" s="195" t="s">
        <v>43</v>
      </c>
      <c r="I1166" s="197"/>
      <c r="J1166" s="193"/>
      <c r="K1166" s="193"/>
      <c r="L1166" s="198"/>
      <c r="M1166" s="199"/>
      <c r="N1166" s="200"/>
      <c r="O1166" s="200"/>
      <c r="P1166" s="200"/>
      <c r="Q1166" s="200"/>
      <c r="R1166" s="200"/>
      <c r="S1166" s="200"/>
      <c r="T1166" s="201"/>
      <c r="AT1166" s="202" t="s">
        <v>193</v>
      </c>
      <c r="AU1166" s="202" t="s">
        <v>90</v>
      </c>
      <c r="AV1166" s="13" t="s">
        <v>88</v>
      </c>
      <c r="AW1166" s="13" t="s">
        <v>41</v>
      </c>
      <c r="AX1166" s="13" t="s">
        <v>80</v>
      </c>
      <c r="AY1166" s="202" t="s">
        <v>182</v>
      </c>
    </row>
    <row r="1167" spans="2:51" s="14" customFormat="1" ht="11.25">
      <c r="B1167" s="203"/>
      <c r="C1167" s="204"/>
      <c r="D1167" s="194" t="s">
        <v>193</v>
      </c>
      <c r="E1167" s="205" t="s">
        <v>43</v>
      </c>
      <c r="F1167" s="206" t="s">
        <v>906</v>
      </c>
      <c r="G1167" s="204"/>
      <c r="H1167" s="207">
        <v>4</v>
      </c>
      <c r="I1167" s="208"/>
      <c r="J1167" s="204"/>
      <c r="K1167" s="204"/>
      <c r="L1167" s="209"/>
      <c r="M1167" s="210"/>
      <c r="N1167" s="211"/>
      <c r="O1167" s="211"/>
      <c r="P1167" s="211"/>
      <c r="Q1167" s="211"/>
      <c r="R1167" s="211"/>
      <c r="S1167" s="211"/>
      <c r="T1167" s="212"/>
      <c r="AT1167" s="213" t="s">
        <v>193</v>
      </c>
      <c r="AU1167" s="213" t="s">
        <v>90</v>
      </c>
      <c r="AV1167" s="14" t="s">
        <v>90</v>
      </c>
      <c r="AW1167" s="14" t="s">
        <v>41</v>
      </c>
      <c r="AX1167" s="14" t="s">
        <v>80</v>
      </c>
      <c r="AY1167" s="213" t="s">
        <v>182</v>
      </c>
    </row>
    <row r="1168" spans="2:51" s="15" customFormat="1" ht="11.25">
      <c r="B1168" s="227"/>
      <c r="C1168" s="228"/>
      <c r="D1168" s="194" t="s">
        <v>193</v>
      </c>
      <c r="E1168" s="229" t="s">
        <v>43</v>
      </c>
      <c r="F1168" s="230" t="s">
        <v>436</v>
      </c>
      <c r="G1168" s="228"/>
      <c r="H1168" s="231">
        <v>50</v>
      </c>
      <c r="I1168" s="232"/>
      <c r="J1168" s="228"/>
      <c r="K1168" s="228"/>
      <c r="L1168" s="233"/>
      <c r="M1168" s="234"/>
      <c r="N1168" s="235"/>
      <c r="O1168" s="235"/>
      <c r="P1168" s="235"/>
      <c r="Q1168" s="235"/>
      <c r="R1168" s="235"/>
      <c r="S1168" s="235"/>
      <c r="T1168" s="236"/>
      <c r="AT1168" s="237" t="s">
        <v>193</v>
      </c>
      <c r="AU1168" s="237" t="s">
        <v>90</v>
      </c>
      <c r="AV1168" s="15" t="s">
        <v>205</v>
      </c>
      <c r="AW1168" s="15" t="s">
        <v>41</v>
      </c>
      <c r="AX1168" s="15" t="s">
        <v>88</v>
      </c>
      <c r="AY1168" s="237" t="s">
        <v>182</v>
      </c>
    </row>
    <row r="1169" spans="1:65" s="2" customFormat="1" ht="14.45" customHeight="1">
      <c r="A1169" s="35"/>
      <c r="B1169" s="36"/>
      <c r="C1169" s="214" t="s">
        <v>1063</v>
      </c>
      <c r="D1169" s="214" t="s">
        <v>179</v>
      </c>
      <c r="E1169" s="215" t="s">
        <v>908</v>
      </c>
      <c r="F1169" s="216" t="s">
        <v>909</v>
      </c>
      <c r="G1169" s="217" t="s">
        <v>910</v>
      </c>
      <c r="H1169" s="218">
        <v>25</v>
      </c>
      <c r="I1169" s="219"/>
      <c r="J1169" s="220">
        <f>ROUND(I1169*H1169,2)</f>
        <v>0</v>
      </c>
      <c r="K1169" s="216" t="s">
        <v>198</v>
      </c>
      <c r="L1169" s="221"/>
      <c r="M1169" s="222" t="s">
        <v>43</v>
      </c>
      <c r="N1169" s="223" t="s">
        <v>51</v>
      </c>
      <c r="O1169" s="65"/>
      <c r="P1169" s="188">
        <f>O1169*H1169</f>
        <v>0</v>
      </c>
      <c r="Q1169" s="188">
        <v>0</v>
      </c>
      <c r="R1169" s="188">
        <f>Q1169*H1169</f>
        <v>0</v>
      </c>
      <c r="S1169" s="188">
        <v>0</v>
      </c>
      <c r="T1169" s="189">
        <f>S1169*H1169</f>
        <v>0</v>
      </c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R1169" s="190" t="s">
        <v>90</v>
      </c>
      <c r="AT1169" s="190" t="s">
        <v>179</v>
      </c>
      <c r="AU1169" s="190" t="s">
        <v>90</v>
      </c>
      <c r="AY1169" s="17" t="s">
        <v>182</v>
      </c>
      <c r="BE1169" s="191">
        <f>IF(N1169="základní",J1169,0)</f>
        <v>0</v>
      </c>
      <c r="BF1169" s="191">
        <f>IF(N1169="snížená",J1169,0)</f>
        <v>0</v>
      </c>
      <c r="BG1169" s="191">
        <f>IF(N1169="zákl. přenesená",J1169,0)</f>
        <v>0</v>
      </c>
      <c r="BH1169" s="191">
        <f>IF(N1169="sníž. přenesená",J1169,0)</f>
        <v>0</v>
      </c>
      <c r="BI1169" s="191">
        <f>IF(N1169="nulová",J1169,0)</f>
        <v>0</v>
      </c>
      <c r="BJ1169" s="17" t="s">
        <v>88</v>
      </c>
      <c r="BK1169" s="191">
        <f>ROUND(I1169*H1169,2)</f>
        <v>0</v>
      </c>
      <c r="BL1169" s="17" t="s">
        <v>88</v>
      </c>
      <c r="BM1169" s="190" t="s">
        <v>911</v>
      </c>
    </row>
    <row r="1170" spans="1:65" s="13" customFormat="1" ht="11.25">
      <c r="B1170" s="192"/>
      <c r="C1170" s="193"/>
      <c r="D1170" s="194" t="s">
        <v>193</v>
      </c>
      <c r="E1170" s="195" t="s">
        <v>43</v>
      </c>
      <c r="F1170" s="196" t="s">
        <v>431</v>
      </c>
      <c r="G1170" s="193"/>
      <c r="H1170" s="195" t="s">
        <v>43</v>
      </c>
      <c r="I1170" s="197"/>
      <c r="J1170" s="193"/>
      <c r="K1170" s="193"/>
      <c r="L1170" s="198"/>
      <c r="M1170" s="199"/>
      <c r="N1170" s="200"/>
      <c r="O1170" s="200"/>
      <c r="P1170" s="200"/>
      <c r="Q1170" s="200"/>
      <c r="R1170" s="200"/>
      <c r="S1170" s="200"/>
      <c r="T1170" s="201"/>
      <c r="AT1170" s="202" t="s">
        <v>193</v>
      </c>
      <c r="AU1170" s="202" t="s">
        <v>90</v>
      </c>
      <c r="AV1170" s="13" t="s">
        <v>88</v>
      </c>
      <c r="AW1170" s="13" t="s">
        <v>41</v>
      </c>
      <c r="AX1170" s="13" t="s">
        <v>80</v>
      </c>
      <c r="AY1170" s="202" t="s">
        <v>182</v>
      </c>
    </row>
    <row r="1171" spans="1:65" s="13" customFormat="1" ht="11.25">
      <c r="B1171" s="192"/>
      <c r="C1171" s="193"/>
      <c r="D1171" s="194" t="s">
        <v>193</v>
      </c>
      <c r="E1171" s="195" t="s">
        <v>43</v>
      </c>
      <c r="F1171" s="196" t="s">
        <v>638</v>
      </c>
      <c r="G1171" s="193"/>
      <c r="H1171" s="195" t="s">
        <v>43</v>
      </c>
      <c r="I1171" s="197"/>
      <c r="J1171" s="193"/>
      <c r="K1171" s="193"/>
      <c r="L1171" s="198"/>
      <c r="M1171" s="199"/>
      <c r="N1171" s="200"/>
      <c r="O1171" s="200"/>
      <c r="P1171" s="200"/>
      <c r="Q1171" s="200"/>
      <c r="R1171" s="200"/>
      <c r="S1171" s="200"/>
      <c r="T1171" s="201"/>
      <c r="AT1171" s="202" t="s">
        <v>193</v>
      </c>
      <c r="AU1171" s="202" t="s">
        <v>90</v>
      </c>
      <c r="AV1171" s="13" t="s">
        <v>88</v>
      </c>
      <c r="AW1171" s="13" t="s">
        <v>41</v>
      </c>
      <c r="AX1171" s="13" t="s">
        <v>80</v>
      </c>
      <c r="AY1171" s="202" t="s">
        <v>182</v>
      </c>
    </row>
    <row r="1172" spans="1:65" s="14" customFormat="1" ht="11.25">
      <c r="B1172" s="203"/>
      <c r="C1172" s="204"/>
      <c r="D1172" s="194" t="s">
        <v>193</v>
      </c>
      <c r="E1172" s="205" t="s">
        <v>43</v>
      </c>
      <c r="F1172" s="206" t="s">
        <v>181</v>
      </c>
      <c r="G1172" s="204"/>
      <c r="H1172" s="207">
        <v>3</v>
      </c>
      <c r="I1172" s="208"/>
      <c r="J1172" s="204"/>
      <c r="K1172" s="204"/>
      <c r="L1172" s="209"/>
      <c r="M1172" s="210"/>
      <c r="N1172" s="211"/>
      <c r="O1172" s="211"/>
      <c r="P1172" s="211"/>
      <c r="Q1172" s="211"/>
      <c r="R1172" s="211"/>
      <c r="S1172" s="211"/>
      <c r="T1172" s="212"/>
      <c r="AT1172" s="213" t="s">
        <v>193</v>
      </c>
      <c r="AU1172" s="213" t="s">
        <v>90</v>
      </c>
      <c r="AV1172" s="14" t="s">
        <v>90</v>
      </c>
      <c r="AW1172" s="14" t="s">
        <v>41</v>
      </c>
      <c r="AX1172" s="14" t="s">
        <v>80</v>
      </c>
      <c r="AY1172" s="213" t="s">
        <v>182</v>
      </c>
    </row>
    <row r="1173" spans="1:65" s="13" customFormat="1" ht="11.25">
      <c r="B1173" s="192"/>
      <c r="C1173" s="193"/>
      <c r="D1173" s="194" t="s">
        <v>193</v>
      </c>
      <c r="E1173" s="195" t="s">
        <v>43</v>
      </c>
      <c r="F1173" s="196" t="s">
        <v>640</v>
      </c>
      <c r="G1173" s="193"/>
      <c r="H1173" s="195" t="s">
        <v>43</v>
      </c>
      <c r="I1173" s="197"/>
      <c r="J1173" s="193"/>
      <c r="K1173" s="193"/>
      <c r="L1173" s="198"/>
      <c r="M1173" s="199"/>
      <c r="N1173" s="200"/>
      <c r="O1173" s="200"/>
      <c r="P1173" s="200"/>
      <c r="Q1173" s="200"/>
      <c r="R1173" s="200"/>
      <c r="S1173" s="200"/>
      <c r="T1173" s="201"/>
      <c r="AT1173" s="202" t="s">
        <v>193</v>
      </c>
      <c r="AU1173" s="202" t="s">
        <v>90</v>
      </c>
      <c r="AV1173" s="13" t="s">
        <v>88</v>
      </c>
      <c r="AW1173" s="13" t="s">
        <v>41</v>
      </c>
      <c r="AX1173" s="13" t="s">
        <v>80</v>
      </c>
      <c r="AY1173" s="202" t="s">
        <v>182</v>
      </c>
    </row>
    <row r="1174" spans="1:65" s="14" customFormat="1" ht="11.25">
      <c r="B1174" s="203"/>
      <c r="C1174" s="204"/>
      <c r="D1174" s="194" t="s">
        <v>193</v>
      </c>
      <c r="E1174" s="205" t="s">
        <v>43</v>
      </c>
      <c r="F1174" s="206" t="s">
        <v>181</v>
      </c>
      <c r="G1174" s="204"/>
      <c r="H1174" s="207">
        <v>3</v>
      </c>
      <c r="I1174" s="208"/>
      <c r="J1174" s="204"/>
      <c r="K1174" s="204"/>
      <c r="L1174" s="209"/>
      <c r="M1174" s="210"/>
      <c r="N1174" s="211"/>
      <c r="O1174" s="211"/>
      <c r="P1174" s="211"/>
      <c r="Q1174" s="211"/>
      <c r="R1174" s="211"/>
      <c r="S1174" s="211"/>
      <c r="T1174" s="212"/>
      <c r="AT1174" s="213" t="s">
        <v>193</v>
      </c>
      <c r="AU1174" s="213" t="s">
        <v>90</v>
      </c>
      <c r="AV1174" s="14" t="s">
        <v>90</v>
      </c>
      <c r="AW1174" s="14" t="s">
        <v>41</v>
      </c>
      <c r="AX1174" s="14" t="s">
        <v>80</v>
      </c>
      <c r="AY1174" s="213" t="s">
        <v>182</v>
      </c>
    </row>
    <row r="1175" spans="1:65" s="13" customFormat="1" ht="11.25">
      <c r="B1175" s="192"/>
      <c r="C1175" s="193"/>
      <c r="D1175" s="194" t="s">
        <v>193</v>
      </c>
      <c r="E1175" s="195" t="s">
        <v>43</v>
      </c>
      <c r="F1175" s="196" t="s">
        <v>1636</v>
      </c>
      <c r="G1175" s="193"/>
      <c r="H1175" s="195" t="s">
        <v>43</v>
      </c>
      <c r="I1175" s="197"/>
      <c r="J1175" s="193"/>
      <c r="K1175" s="193"/>
      <c r="L1175" s="198"/>
      <c r="M1175" s="199"/>
      <c r="N1175" s="200"/>
      <c r="O1175" s="200"/>
      <c r="P1175" s="200"/>
      <c r="Q1175" s="200"/>
      <c r="R1175" s="200"/>
      <c r="S1175" s="200"/>
      <c r="T1175" s="201"/>
      <c r="AT1175" s="202" t="s">
        <v>193</v>
      </c>
      <c r="AU1175" s="202" t="s">
        <v>90</v>
      </c>
      <c r="AV1175" s="13" t="s">
        <v>88</v>
      </c>
      <c r="AW1175" s="13" t="s">
        <v>41</v>
      </c>
      <c r="AX1175" s="13" t="s">
        <v>80</v>
      </c>
      <c r="AY1175" s="202" t="s">
        <v>182</v>
      </c>
    </row>
    <row r="1176" spans="1:65" s="14" customFormat="1" ht="11.25">
      <c r="B1176" s="203"/>
      <c r="C1176" s="204"/>
      <c r="D1176" s="194" t="s">
        <v>193</v>
      </c>
      <c r="E1176" s="205" t="s">
        <v>43</v>
      </c>
      <c r="F1176" s="206" t="s">
        <v>215</v>
      </c>
      <c r="G1176" s="204"/>
      <c r="H1176" s="207">
        <v>6</v>
      </c>
      <c r="I1176" s="208"/>
      <c r="J1176" s="204"/>
      <c r="K1176" s="204"/>
      <c r="L1176" s="209"/>
      <c r="M1176" s="210"/>
      <c r="N1176" s="211"/>
      <c r="O1176" s="211"/>
      <c r="P1176" s="211"/>
      <c r="Q1176" s="211"/>
      <c r="R1176" s="211"/>
      <c r="S1176" s="211"/>
      <c r="T1176" s="212"/>
      <c r="AT1176" s="213" t="s">
        <v>193</v>
      </c>
      <c r="AU1176" s="213" t="s">
        <v>90</v>
      </c>
      <c r="AV1176" s="14" t="s">
        <v>90</v>
      </c>
      <c r="AW1176" s="14" t="s">
        <v>41</v>
      </c>
      <c r="AX1176" s="14" t="s">
        <v>80</v>
      </c>
      <c r="AY1176" s="213" t="s">
        <v>182</v>
      </c>
    </row>
    <row r="1177" spans="1:65" s="13" customFormat="1" ht="11.25">
      <c r="B1177" s="192"/>
      <c r="C1177" s="193"/>
      <c r="D1177" s="194" t="s">
        <v>193</v>
      </c>
      <c r="E1177" s="195" t="s">
        <v>43</v>
      </c>
      <c r="F1177" s="196" t="s">
        <v>1637</v>
      </c>
      <c r="G1177" s="193"/>
      <c r="H1177" s="195" t="s">
        <v>43</v>
      </c>
      <c r="I1177" s="197"/>
      <c r="J1177" s="193"/>
      <c r="K1177" s="193"/>
      <c r="L1177" s="198"/>
      <c r="M1177" s="199"/>
      <c r="N1177" s="200"/>
      <c r="O1177" s="200"/>
      <c r="P1177" s="200"/>
      <c r="Q1177" s="200"/>
      <c r="R1177" s="200"/>
      <c r="S1177" s="200"/>
      <c r="T1177" s="201"/>
      <c r="AT1177" s="202" t="s">
        <v>193</v>
      </c>
      <c r="AU1177" s="202" t="s">
        <v>90</v>
      </c>
      <c r="AV1177" s="13" t="s">
        <v>88</v>
      </c>
      <c r="AW1177" s="13" t="s">
        <v>41</v>
      </c>
      <c r="AX1177" s="13" t="s">
        <v>80</v>
      </c>
      <c r="AY1177" s="202" t="s">
        <v>182</v>
      </c>
    </row>
    <row r="1178" spans="1:65" s="14" customFormat="1" ht="11.25">
      <c r="B1178" s="203"/>
      <c r="C1178" s="204"/>
      <c r="D1178" s="194" t="s">
        <v>193</v>
      </c>
      <c r="E1178" s="205" t="s">
        <v>43</v>
      </c>
      <c r="F1178" s="206" t="s">
        <v>181</v>
      </c>
      <c r="G1178" s="204"/>
      <c r="H1178" s="207">
        <v>3</v>
      </c>
      <c r="I1178" s="208"/>
      <c r="J1178" s="204"/>
      <c r="K1178" s="204"/>
      <c r="L1178" s="209"/>
      <c r="M1178" s="210"/>
      <c r="N1178" s="211"/>
      <c r="O1178" s="211"/>
      <c r="P1178" s="211"/>
      <c r="Q1178" s="211"/>
      <c r="R1178" s="211"/>
      <c r="S1178" s="211"/>
      <c r="T1178" s="212"/>
      <c r="AT1178" s="213" t="s">
        <v>193</v>
      </c>
      <c r="AU1178" s="213" t="s">
        <v>90</v>
      </c>
      <c r="AV1178" s="14" t="s">
        <v>90</v>
      </c>
      <c r="AW1178" s="14" t="s">
        <v>41</v>
      </c>
      <c r="AX1178" s="14" t="s">
        <v>80</v>
      </c>
      <c r="AY1178" s="213" t="s">
        <v>182</v>
      </c>
    </row>
    <row r="1179" spans="1:65" s="13" customFormat="1" ht="11.25">
      <c r="B1179" s="192"/>
      <c r="C1179" s="193"/>
      <c r="D1179" s="194" t="s">
        <v>193</v>
      </c>
      <c r="E1179" s="195" t="s">
        <v>43</v>
      </c>
      <c r="F1179" s="196" t="s">
        <v>1638</v>
      </c>
      <c r="G1179" s="193"/>
      <c r="H1179" s="195" t="s">
        <v>43</v>
      </c>
      <c r="I1179" s="197"/>
      <c r="J1179" s="193"/>
      <c r="K1179" s="193"/>
      <c r="L1179" s="198"/>
      <c r="M1179" s="199"/>
      <c r="N1179" s="200"/>
      <c r="O1179" s="200"/>
      <c r="P1179" s="200"/>
      <c r="Q1179" s="200"/>
      <c r="R1179" s="200"/>
      <c r="S1179" s="200"/>
      <c r="T1179" s="201"/>
      <c r="AT1179" s="202" t="s">
        <v>193</v>
      </c>
      <c r="AU1179" s="202" t="s">
        <v>90</v>
      </c>
      <c r="AV1179" s="13" t="s">
        <v>88</v>
      </c>
      <c r="AW1179" s="13" t="s">
        <v>41</v>
      </c>
      <c r="AX1179" s="13" t="s">
        <v>80</v>
      </c>
      <c r="AY1179" s="202" t="s">
        <v>182</v>
      </c>
    </row>
    <row r="1180" spans="1:65" s="14" customFormat="1" ht="11.25">
      <c r="B1180" s="203"/>
      <c r="C1180" s="204"/>
      <c r="D1180" s="194" t="s">
        <v>193</v>
      </c>
      <c r="E1180" s="205" t="s">
        <v>43</v>
      </c>
      <c r="F1180" s="206" t="s">
        <v>88</v>
      </c>
      <c r="G1180" s="204"/>
      <c r="H1180" s="207">
        <v>1</v>
      </c>
      <c r="I1180" s="208"/>
      <c r="J1180" s="204"/>
      <c r="K1180" s="204"/>
      <c r="L1180" s="209"/>
      <c r="M1180" s="210"/>
      <c r="N1180" s="211"/>
      <c r="O1180" s="211"/>
      <c r="P1180" s="211"/>
      <c r="Q1180" s="211"/>
      <c r="R1180" s="211"/>
      <c r="S1180" s="211"/>
      <c r="T1180" s="212"/>
      <c r="AT1180" s="213" t="s">
        <v>193</v>
      </c>
      <c r="AU1180" s="213" t="s">
        <v>90</v>
      </c>
      <c r="AV1180" s="14" t="s">
        <v>90</v>
      </c>
      <c r="AW1180" s="14" t="s">
        <v>41</v>
      </c>
      <c r="AX1180" s="14" t="s">
        <v>80</v>
      </c>
      <c r="AY1180" s="213" t="s">
        <v>182</v>
      </c>
    </row>
    <row r="1181" spans="1:65" s="13" customFormat="1" ht="11.25">
      <c r="B1181" s="192"/>
      <c r="C1181" s="193"/>
      <c r="D1181" s="194" t="s">
        <v>193</v>
      </c>
      <c r="E1181" s="195" t="s">
        <v>43</v>
      </c>
      <c r="F1181" s="196" t="s">
        <v>1639</v>
      </c>
      <c r="G1181" s="193"/>
      <c r="H1181" s="195" t="s">
        <v>43</v>
      </c>
      <c r="I1181" s="197"/>
      <c r="J1181" s="193"/>
      <c r="K1181" s="193"/>
      <c r="L1181" s="198"/>
      <c r="M1181" s="199"/>
      <c r="N1181" s="200"/>
      <c r="O1181" s="200"/>
      <c r="P1181" s="200"/>
      <c r="Q1181" s="200"/>
      <c r="R1181" s="200"/>
      <c r="S1181" s="200"/>
      <c r="T1181" s="201"/>
      <c r="AT1181" s="202" t="s">
        <v>193</v>
      </c>
      <c r="AU1181" s="202" t="s">
        <v>90</v>
      </c>
      <c r="AV1181" s="13" t="s">
        <v>88</v>
      </c>
      <c r="AW1181" s="13" t="s">
        <v>41</v>
      </c>
      <c r="AX1181" s="13" t="s">
        <v>80</v>
      </c>
      <c r="AY1181" s="202" t="s">
        <v>182</v>
      </c>
    </row>
    <row r="1182" spans="1:65" s="14" customFormat="1" ht="11.25">
      <c r="B1182" s="203"/>
      <c r="C1182" s="204"/>
      <c r="D1182" s="194" t="s">
        <v>193</v>
      </c>
      <c r="E1182" s="205" t="s">
        <v>43</v>
      </c>
      <c r="F1182" s="206" t="s">
        <v>90</v>
      </c>
      <c r="G1182" s="204"/>
      <c r="H1182" s="207">
        <v>2</v>
      </c>
      <c r="I1182" s="208"/>
      <c r="J1182" s="204"/>
      <c r="K1182" s="204"/>
      <c r="L1182" s="209"/>
      <c r="M1182" s="210"/>
      <c r="N1182" s="211"/>
      <c r="O1182" s="211"/>
      <c r="P1182" s="211"/>
      <c r="Q1182" s="211"/>
      <c r="R1182" s="211"/>
      <c r="S1182" s="211"/>
      <c r="T1182" s="212"/>
      <c r="AT1182" s="213" t="s">
        <v>193</v>
      </c>
      <c r="AU1182" s="213" t="s">
        <v>90</v>
      </c>
      <c r="AV1182" s="14" t="s">
        <v>90</v>
      </c>
      <c r="AW1182" s="14" t="s">
        <v>41</v>
      </c>
      <c r="AX1182" s="14" t="s">
        <v>80</v>
      </c>
      <c r="AY1182" s="213" t="s">
        <v>182</v>
      </c>
    </row>
    <row r="1183" spans="1:65" s="13" customFormat="1" ht="11.25">
      <c r="B1183" s="192"/>
      <c r="C1183" s="193"/>
      <c r="D1183" s="194" t="s">
        <v>193</v>
      </c>
      <c r="E1183" s="195" t="s">
        <v>43</v>
      </c>
      <c r="F1183" s="196" t="s">
        <v>1641</v>
      </c>
      <c r="G1183" s="193"/>
      <c r="H1183" s="195" t="s">
        <v>43</v>
      </c>
      <c r="I1183" s="197"/>
      <c r="J1183" s="193"/>
      <c r="K1183" s="193"/>
      <c r="L1183" s="198"/>
      <c r="M1183" s="199"/>
      <c r="N1183" s="200"/>
      <c r="O1183" s="200"/>
      <c r="P1183" s="200"/>
      <c r="Q1183" s="200"/>
      <c r="R1183" s="200"/>
      <c r="S1183" s="200"/>
      <c r="T1183" s="201"/>
      <c r="AT1183" s="202" t="s">
        <v>193</v>
      </c>
      <c r="AU1183" s="202" t="s">
        <v>90</v>
      </c>
      <c r="AV1183" s="13" t="s">
        <v>88</v>
      </c>
      <c r="AW1183" s="13" t="s">
        <v>41</v>
      </c>
      <c r="AX1183" s="13" t="s">
        <v>80</v>
      </c>
      <c r="AY1183" s="202" t="s">
        <v>182</v>
      </c>
    </row>
    <row r="1184" spans="1:65" s="14" customFormat="1" ht="11.25">
      <c r="B1184" s="203"/>
      <c r="C1184" s="204"/>
      <c r="D1184" s="194" t="s">
        <v>193</v>
      </c>
      <c r="E1184" s="205" t="s">
        <v>43</v>
      </c>
      <c r="F1184" s="206" t="s">
        <v>181</v>
      </c>
      <c r="G1184" s="204"/>
      <c r="H1184" s="207">
        <v>3</v>
      </c>
      <c r="I1184" s="208"/>
      <c r="J1184" s="204"/>
      <c r="K1184" s="204"/>
      <c r="L1184" s="209"/>
      <c r="M1184" s="210"/>
      <c r="N1184" s="211"/>
      <c r="O1184" s="211"/>
      <c r="P1184" s="211"/>
      <c r="Q1184" s="211"/>
      <c r="R1184" s="211"/>
      <c r="S1184" s="211"/>
      <c r="T1184" s="212"/>
      <c r="AT1184" s="213" t="s">
        <v>193</v>
      </c>
      <c r="AU1184" s="213" t="s">
        <v>90</v>
      </c>
      <c r="AV1184" s="14" t="s">
        <v>90</v>
      </c>
      <c r="AW1184" s="14" t="s">
        <v>41</v>
      </c>
      <c r="AX1184" s="14" t="s">
        <v>80</v>
      </c>
      <c r="AY1184" s="213" t="s">
        <v>182</v>
      </c>
    </row>
    <row r="1185" spans="1:65" s="13" customFormat="1" ht="11.25">
      <c r="B1185" s="192"/>
      <c r="C1185" s="193"/>
      <c r="D1185" s="194" t="s">
        <v>193</v>
      </c>
      <c r="E1185" s="195" t="s">
        <v>43</v>
      </c>
      <c r="F1185" s="196" t="s">
        <v>1643</v>
      </c>
      <c r="G1185" s="193"/>
      <c r="H1185" s="195" t="s">
        <v>43</v>
      </c>
      <c r="I1185" s="197"/>
      <c r="J1185" s="193"/>
      <c r="K1185" s="193"/>
      <c r="L1185" s="198"/>
      <c r="M1185" s="199"/>
      <c r="N1185" s="200"/>
      <c r="O1185" s="200"/>
      <c r="P1185" s="200"/>
      <c r="Q1185" s="200"/>
      <c r="R1185" s="200"/>
      <c r="S1185" s="200"/>
      <c r="T1185" s="201"/>
      <c r="AT1185" s="202" t="s">
        <v>193</v>
      </c>
      <c r="AU1185" s="202" t="s">
        <v>90</v>
      </c>
      <c r="AV1185" s="13" t="s">
        <v>88</v>
      </c>
      <c r="AW1185" s="13" t="s">
        <v>41</v>
      </c>
      <c r="AX1185" s="13" t="s">
        <v>80</v>
      </c>
      <c r="AY1185" s="202" t="s">
        <v>182</v>
      </c>
    </row>
    <row r="1186" spans="1:65" s="14" customFormat="1" ht="11.25">
      <c r="B1186" s="203"/>
      <c r="C1186" s="204"/>
      <c r="D1186" s="194" t="s">
        <v>193</v>
      </c>
      <c r="E1186" s="205" t="s">
        <v>43</v>
      </c>
      <c r="F1186" s="206" t="s">
        <v>90</v>
      </c>
      <c r="G1186" s="204"/>
      <c r="H1186" s="207">
        <v>2</v>
      </c>
      <c r="I1186" s="208"/>
      <c r="J1186" s="204"/>
      <c r="K1186" s="204"/>
      <c r="L1186" s="209"/>
      <c r="M1186" s="210"/>
      <c r="N1186" s="211"/>
      <c r="O1186" s="211"/>
      <c r="P1186" s="211"/>
      <c r="Q1186" s="211"/>
      <c r="R1186" s="211"/>
      <c r="S1186" s="211"/>
      <c r="T1186" s="212"/>
      <c r="AT1186" s="213" t="s">
        <v>193</v>
      </c>
      <c r="AU1186" s="213" t="s">
        <v>90</v>
      </c>
      <c r="AV1186" s="14" t="s">
        <v>90</v>
      </c>
      <c r="AW1186" s="14" t="s">
        <v>41</v>
      </c>
      <c r="AX1186" s="14" t="s">
        <v>80</v>
      </c>
      <c r="AY1186" s="213" t="s">
        <v>182</v>
      </c>
    </row>
    <row r="1187" spans="1:65" s="13" customFormat="1" ht="11.25">
      <c r="B1187" s="192"/>
      <c r="C1187" s="193"/>
      <c r="D1187" s="194" t="s">
        <v>193</v>
      </c>
      <c r="E1187" s="195" t="s">
        <v>43</v>
      </c>
      <c r="F1187" s="196" t="s">
        <v>1644</v>
      </c>
      <c r="G1187" s="193"/>
      <c r="H1187" s="195" t="s">
        <v>43</v>
      </c>
      <c r="I1187" s="197"/>
      <c r="J1187" s="193"/>
      <c r="K1187" s="193"/>
      <c r="L1187" s="198"/>
      <c r="M1187" s="199"/>
      <c r="N1187" s="200"/>
      <c r="O1187" s="200"/>
      <c r="P1187" s="200"/>
      <c r="Q1187" s="200"/>
      <c r="R1187" s="200"/>
      <c r="S1187" s="200"/>
      <c r="T1187" s="201"/>
      <c r="AT1187" s="202" t="s">
        <v>193</v>
      </c>
      <c r="AU1187" s="202" t="s">
        <v>90</v>
      </c>
      <c r="AV1187" s="13" t="s">
        <v>88</v>
      </c>
      <c r="AW1187" s="13" t="s">
        <v>41</v>
      </c>
      <c r="AX1187" s="13" t="s">
        <v>80</v>
      </c>
      <c r="AY1187" s="202" t="s">
        <v>182</v>
      </c>
    </row>
    <row r="1188" spans="1:65" s="14" customFormat="1" ht="11.25">
      <c r="B1188" s="203"/>
      <c r="C1188" s="204"/>
      <c r="D1188" s="194" t="s">
        <v>193</v>
      </c>
      <c r="E1188" s="205" t="s">
        <v>43</v>
      </c>
      <c r="F1188" s="206" t="s">
        <v>90</v>
      </c>
      <c r="G1188" s="204"/>
      <c r="H1188" s="207">
        <v>2</v>
      </c>
      <c r="I1188" s="208"/>
      <c r="J1188" s="204"/>
      <c r="K1188" s="204"/>
      <c r="L1188" s="209"/>
      <c r="M1188" s="210"/>
      <c r="N1188" s="211"/>
      <c r="O1188" s="211"/>
      <c r="P1188" s="211"/>
      <c r="Q1188" s="211"/>
      <c r="R1188" s="211"/>
      <c r="S1188" s="211"/>
      <c r="T1188" s="212"/>
      <c r="AT1188" s="213" t="s">
        <v>193</v>
      </c>
      <c r="AU1188" s="213" t="s">
        <v>90</v>
      </c>
      <c r="AV1188" s="14" t="s">
        <v>90</v>
      </c>
      <c r="AW1188" s="14" t="s">
        <v>41</v>
      </c>
      <c r="AX1188" s="14" t="s">
        <v>80</v>
      </c>
      <c r="AY1188" s="213" t="s">
        <v>182</v>
      </c>
    </row>
    <row r="1189" spans="1:65" s="15" customFormat="1" ht="11.25">
      <c r="B1189" s="227"/>
      <c r="C1189" s="228"/>
      <c r="D1189" s="194" t="s">
        <v>193</v>
      </c>
      <c r="E1189" s="229" t="s">
        <v>43</v>
      </c>
      <c r="F1189" s="230" t="s">
        <v>436</v>
      </c>
      <c r="G1189" s="228"/>
      <c r="H1189" s="231">
        <v>25</v>
      </c>
      <c r="I1189" s="232"/>
      <c r="J1189" s="228"/>
      <c r="K1189" s="228"/>
      <c r="L1189" s="233"/>
      <c r="M1189" s="234"/>
      <c r="N1189" s="235"/>
      <c r="O1189" s="235"/>
      <c r="P1189" s="235"/>
      <c r="Q1189" s="235"/>
      <c r="R1189" s="235"/>
      <c r="S1189" s="235"/>
      <c r="T1189" s="236"/>
      <c r="AT1189" s="237" t="s">
        <v>193</v>
      </c>
      <c r="AU1189" s="237" t="s">
        <v>90</v>
      </c>
      <c r="AV1189" s="15" t="s">
        <v>205</v>
      </c>
      <c r="AW1189" s="15" t="s">
        <v>41</v>
      </c>
      <c r="AX1189" s="15" t="s">
        <v>88</v>
      </c>
      <c r="AY1189" s="237" t="s">
        <v>182</v>
      </c>
    </row>
    <row r="1190" spans="1:65" s="2" customFormat="1" ht="14.45" customHeight="1">
      <c r="A1190" s="35"/>
      <c r="B1190" s="36"/>
      <c r="C1190" s="214" t="s">
        <v>1068</v>
      </c>
      <c r="D1190" s="214" t="s">
        <v>179</v>
      </c>
      <c r="E1190" s="215" t="s">
        <v>1880</v>
      </c>
      <c r="F1190" s="216" t="s">
        <v>1881</v>
      </c>
      <c r="G1190" s="217" t="s">
        <v>190</v>
      </c>
      <c r="H1190" s="218">
        <v>2</v>
      </c>
      <c r="I1190" s="219"/>
      <c r="J1190" s="220">
        <f>ROUND(I1190*H1190,2)</f>
        <v>0</v>
      </c>
      <c r="K1190" s="216" t="s">
        <v>198</v>
      </c>
      <c r="L1190" s="221"/>
      <c r="M1190" s="222" t="s">
        <v>43</v>
      </c>
      <c r="N1190" s="223" t="s">
        <v>51</v>
      </c>
      <c r="O1190" s="65"/>
      <c r="P1190" s="188">
        <f>O1190*H1190</f>
        <v>0</v>
      </c>
      <c r="Q1190" s="188">
        <v>0</v>
      </c>
      <c r="R1190" s="188">
        <f>Q1190*H1190</f>
        <v>0</v>
      </c>
      <c r="S1190" s="188">
        <v>0</v>
      </c>
      <c r="T1190" s="189">
        <f>S1190*H1190</f>
        <v>0</v>
      </c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R1190" s="190" t="s">
        <v>90</v>
      </c>
      <c r="AT1190" s="190" t="s">
        <v>179</v>
      </c>
      <c r="AU1190" s="190" t="s">
        <v>90</v>
      </c>
      <c r="AY1190" s="17" t="s">
        <v>182</v>
      </c>
      <c r="BE1190" s="191">
        <f>IF(N1190="základní",J1190,0)</f>
        <v>0</v>
      </c>
      <c r="BF1190" s="191">
        <f>IF(N1190="snížená",J1190,0)</f>
        <v>0</v>
      </c>
      <c r="BG1190" s="191">
        <f>IF(N1190="zákl. přenesená",J1190,0)</f>
        <v>0</v>
      </c>
      <c r="BH1190" s="191">
        <f>IF(N1190="sníž. přenesená",J1190,0)</f>
        <v>0</v>
      </c>
      <c r="BI1190" s="191">
        <f>IF(N1190="nulová",J1190,0)</f>
        <v>0</v>
      </c>
      <c r="BJ1190" s="17" t="s">
        <v>88</v>
      </c>
      <c r="BK1190" s="191">
        <f>ROUND(I1190*H1190,2)</f>
        <v>0</v>
      </c>
      <c r="BL1190" s="17" t="s">
        <v>88</v>
      </c>
      <c r="BM1190" s="190" t="s">
        <v>1882</v>
      </c>
    </row>
    <row r="1191" spans="1:65" s="13" customFormat="1" ht="11.25">
      <c r="B1191" s="192"/>
      <c r="C1191" s="193"/>
      <c r="D1191" s="194" t="s">
        <v>193</v>
      </c>
      <c r="E1191" s="195" t="s">
        <v>43</v>
      </c>
      <c r="F1191" s="196" t="s">
        <v>431</v>
      </c>
      <c r="G1191" s="193"/>
      <c r="H1191" s="195" t="s">
        <v>43</v>
      </c>
      <c r="I1191" s="197"/>
      <c r="J1191" s="193"/>
      <c r="K1191" s="193"/>
      <c r="L1191" s="198"/>
      <c r="M1191" s="199"/>
      <c r="N1191" s="200"/>
      <c r="O1191" s="200"/>
      <c r="P1191" s="200"/>
      <c r="Q1191" s="200"/>
      <c r="R1191" s="200"/>
      <c r="S1191" s="200"/>
      <c r="T1191" s="201"/>
      <c r="AT1191" s="202" t="s">
        <v>193</v>
      </c>
      <c r="AU1191" s="202" t="s">
        <v>90</v>
      </c>
      <c r="AV1191" s="13" t="s">
        <v>88</v>
      </c>
      <c r="AW1191" s="13" t="s">
        <v>41</v>
      </c>
      <c r="AX1191" s="13" t="s">
        <v>80</v>
      </c>
      <c r="AY1191" s="202" t="s">
        <v>182</v>
      </c>
    </row>
    <row r="1192" spans="1:65" s="13" customFormat="1" ht="11.25">
      <c r="B1192" s="192"/>
      <c r="C1192" s="193"/>
      <c r="D1192" s="194" t="s">
        <v>193</v>
      </c>
      <c r="E1192" s="195" t="s">
        <v>43</v>
      </c>
      <c r="F1192" s="196" t="s">
        <v>1636</v>
      </c>
      <c r="G1192" s="193"/>
      <c r="H1192" s="195" t="s">
        <v>43</v>
      </c>
      <c r="I1192" s="197"/>
      <c r="J1192" s="193"/>
      <c r="K1192" s="193"/>
      <c r="L1192" s="198"/>
      <c r="M1192" s="199"/>
      <c r="N1192" s="200"/>
      <c r="O1192" s="200"/>
      <c r="P1192" s="200"/>
      <c r="Q1192" s="200"/>
      <c r="R1192" s="200"/>
      <c r="S1192" s="200"/>
      <c r="T1192" s="201"/>
      <c r="AT1192" s="202" t="s">
        <v>193</v>
      </c>
      <c r="AU1192" s="202" t="s">
        <v>90</v>
      </c>
      <c r="AV1192" s="13" t="s">
        <v>88</v>
      </c>
      <c r="AW1192" s="13" t="s">
        <v>41</v>
      </c>
      <c r="AX1192" s="13" t="s">
        <v>80</v>
      </c>
      <c r="AY1192" s="202" t="s">
        <v>182</v>
      </c>
    </row>
    <row r="1193" spans="1:65" s="14" customFormat="1" ht="11.25">
      <c r="B1193" s="203"/>
      <c r="C1193" s="204"/>
      <c r="D1193" s="194" t="s">
        <v>193</v>
      </c>
      <c r="E1193" s="205" t="s">
        <v>43</v>
      </c>
      <c r="F1193" s="206" t="s">
        <v>88</v>
      </c>
      <c r="G1193" s="204"/>
      <c r="H1193" s="207">
        <v>1</v>
      </c>
      <c r="I1193" s="208"/>
      <c r="J1193" s="204"/>
      <c r="K1193" s="204"/>
      <c r="L1193" s="209"/>
      <c r="M1193" s="210"/>
      <c r="N1193" s="211"/>
      <c r="O1193" s="211"/>
      <c r="P1193" s="211"/>
      <c r="Q1193" s="211"/>
      <c r="R1193" s="211"/>
      <c r="S1193" s="211"/>
      <c r="T1193" s="212"/>
      <c r="AT1193" s="213" t="s">
        <v>193</v>
      </c>
      <c r="AU1193" s="213" t="s">
        <v>90</v>
      </c>
      <c r="AV1193" s="14" t="s">
        <v>90</v>
      </c>
      <c r="AW1193" s="14" t="s">
        <v>41</v>
      </c>
      <c r="AX1193" s="14" t="s">
        <v>80</v>
      </c>
      <c r="AY1193" s="213" t="s">
        <v>182</v>
      </c>
    </row>
    <row r="1194" spans="1:65" s="13" customFormat="1" ht="11.25">
      <c r="B1194" s="192"/>
      <c r="C1194" s="193"/>
      <c r="D1194" s="194" t="s">
        <v>193</v>
      </c>
      <c r="E1194" s="195" t="s">
        <v>43</v>
      </c>
      <c r="F1194" s="196" t="s">
        <v>1637</v>
      </c>
      <c r="G1194" s="193"/>
      <c r="H1194" s="195" t="s">
        <v>43</v>
      </c>
      <c r="I1194" s="197"/>
      <c r="J1194" s="193"/>
      <c r="K1194" s="193"/>
      <c r="L1194" s="198"/>
      <c r="M1194" s="199"/>
      <c r="N1194" s="200"/>
      <c r="O1194" s="200"/>
      <c r="P1194" s="200"/>
      <c r="Q1194" s="200"/>
      <c r="R1194" s="200"/>
      <c r="S1194" s="200"/>
      <c r="T1194" s="201"/>
      <c r="AT1194" s="202" t="s">
        <v>193</v>
      </c>
      <c r="AU1194" s="202" t="s">
        <v>90</v>
      </c>
      <c r="AV1194" s="13" t="s">
        <v>88</v>
      </c>
      <c r="AW1194" s="13" t="s">
        <v>41</v>
      </c>
      <c r="AX1194" s="13" t="s">
        <v>80</v>
      </c>
      <c r="AY1194" s="202" t="s">
        <v>182</v>
      </c>
    </row>
    <row r="1195" spans="1:65" s="14" customFormat="1" ht="11.25">
      <c r="B1195" s="203"/>
      <c r="C1195" s="204"/>
      <c r="D1195" s="194" t="s">
        <v>193</v>
      </c>
      <c r="E1195" s="205" t="s">
        <v>43</v>
      </c>
      <c r="F1195" s="206" t="s">
        <v>88</v>
      </c>
      <c r="G1195" s="204"/>
      <c r="H1195" s="207">
        <v>1</v>
      </c>
      <c r="I1195" s="208"/>
      <c r="J1195" s="204"/>
      <c r="K1195" s="204"/>
      <c r="L1195" s="209"/>
      <c r="M1195" s="210"/>
      <c r="N1195" s="211"/>
      <c r="O1195" s="211"/>
      <c r="P1195" s="211"/>
      <c r="Q1195" s="211"/>
      <c r="R1195" s="211"/>
      <c r="S1195" s="211"/>
      <c r="T1195" s="212"/>
      <c r="AT1195" s="213" t="s">
        <v>193</v>
      </c>
      <c r="AU1195" s="213" t="s">
        <v>90</v>
      </c>
      <c r="AV1195" s="14" t="s">
        <v>90</v>
      </c>
      <c r="AW1195" s="14" t="s">
        <v>41</v>
      </c>
      <c r="AX1195" s="14" t="s">
        <v>80</v>
      </c>
      <c r="AY1195" s="213" t="s">
        <v>182</v>
      </c>
    </row>
    <row r="1196" spans="1:65" s="15" customFormat="1" ht="11.25">
      <c r="B1196" s="227"/>
      <c r="C1196" s="228"/>
      <c r="D1196" s="194" t="s">
        <v>193</v>
      </c>
      <c r="E1196" s="229" t="s">
        <v>43</v>
      </c>
      <c r="F1196" s="230" t="s">
        <v>436</v>
      </c>
      <c r="G1196" s="228"/>
      <c r="H1196" s="231">
        <v>2</v>
      </c>
      <c r="I1196" s="232"/>
      <c r="J1196" s="228"/>
      <c r="K1196" s="228"/>
      <c r="L1196" s="233"/>
      <c r="M1196" s="234"/>
      <c r="N1196" s="235"/>
      <c r="O1196" s="235"/>
      <c r="P1196" s="235"/>
      <c r="Q1196" s="235"/>
      <c r="R1196" s="235"/>
      <c r="S1196" s="235"/>
      <c r="T1196" s="236"/>
      <c r="AT1196" s="237" t="s">
        <v>193</v>
      </c>
      <c r="AU1196" s="237" t="s">
        <v>90</v>
      </c>
      <c r="AV1196" s="15" t="s">
        <v>205</v>
      </c>
      <c r="AW1196" s="15" t="s">
        <v>41</v>
      </c>
      <c r="AX1196" s="15" t="s">
        <v>88</v>
      </c>
      <c r="AY1196" s="237" t="s">
        <v>182</v>
      </c>
    </row>
    <row r="1197" spans="1:65" s="2" customFormat="1" ht="14.45" customHeight="1">
      <c r="A1197" s="35"/>
      <c r="B1197" s="36"/>
      <c r="C1197" s="214" t="s">
        <v>1073</v>
      </c>
      <c r="D1197" s="214" t="s">
        <v>179</v>
      </c>
      <c r="E1197" s="215" t="s">
        <v>1883</v>
      </c>
      <c r="F1197" s="216" t="s">
        <v>1884</v>
      </c>
      <c r="G1197" s="217" t="s">
        <v>190</v>
      </c>
      <c r="H1197" s="218">
        <v>1</v>
      </c>
      <c r="I1197" s="219"/>
      <c r="J1197" s="220">
        <f>ROUND(I1197*H1197,2)</f>
        <v>0</v>
      </c>
      <c r="K1197" s="216" t="s">
        <v>198</v>
      </c>
      <c r="L1197" s="221"/>
      <c r="M1197" s="222" t="s">
        <v>43</v>
      </c>
      <c r="N1197" s="223" t="s">
        <v>51</v>
      </c>
      <c r="O1197" s="65"/>
      <c r="P1197" s="188">
        <f>O1197*H1197</f>
        <v>0</v>
      </c>
      <c r="Q1197" s="188">
        <v>0</v>
      </c>
      <c r="R1197" s="188">
        <f>Q1197*H1197</f>
        <v>0</v>
      </c>
      <c r="S1197" s="188">
        <v>0</v>
      </c>
      <c r="T1197" s="189">
        <f>S1197*H1197</f>
        <v>0</v>
      </c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R1197" s="190" t="s">
        <v>90</v>
      </c>
      <c r="AT1197" s="190" t="s">
        <v>179</v>
      </c>
      <c r="AU1197" s="190" t="s">
        <v>90</v>
      </c>
      <c r="AY1197" s="17" t="s">
        <v>182</v>
      </c>
      <c r="BE1197" s="191">
        <f>IF(N1197="základní",J1197,0)</f>
        <v>0</v>
      </c>
      <c r="BF1197" s="191">
        <f>IF(N1197="snížená",J1197,0)</f>
        <v>0</v>
      </c>
      <c r="BG1197" s="191">
        <f>IF(N1197="zákl. přenesená",J1197,0)</f>
        <v>0</v>
      </c>
      <c r="BH1197" s="191">
        <f>IF(N1197="sníž. přenesená",J1197,0)</f>
        <v>0</v>
      </c>
      <c r="BI1197" s="191">
        <f>IF(N1197="nulová",J1197,0)</f>
        <v>0</v>
      </c>
      <c r="BJ1197" s="17" t="s">
        <v>88</v>
      </c>
      <c r="BK1197" s="191">
        <f>ROUND(I1197*H1197,2)</f>
        <v>0</v>
      </c>
      <c r="BL1197" s="17" t="s">
        <v>88</v>
      </c>
      <c r="BM1197" s="190" t="s">
        <v>1885</v>
      </c>
    </row>
    <row r="1198" spans="1:65" s="13" customFormat="1" ht="11.25">
      <c r="B1198" s="192"/>
      <c r="C1198" s="193"/>
      <c r="D1198" s="194" t="s">
        <v>193</v>
      </c>
      <c r="E1198" s="195" t="s">
        <v>43</v>
      </c>
      <c r="F1198" s="196" t="s">
        <v>431</v>
      </c>
      <c r="G1198" s="193"/>
      <c r="H1198" s="195" t="s">
        <v>43</v>
      </c>
      <c r="I1198" s="197"/>
      <c r="J1198" s="193"/>
      <c r="K1198" s="193"/>
      <c r="L1198" s="198"/>
      <c r="M1198" s="199"/>
      <c r="N1198" s="200"/>
      <c r="O1198" s="200"/>
      <c r="P1198" s="200"/>
      <c r="Q1198" s="200"/>
      <c r="R1198" s="200"/>
      <c r="S1198" s="200"/>
      <c r="T1198" s="201"/>
      <c r="AT1198" s="202" t="s">
        <v>193</v>
      </c>
      <c r="AU1198" s="202" t="s">
        <v>90</v>
      </c>
      <c r="AV1198" s="13" t="s">
        <v>88</v>
      </c>
      <c r="AW1198" s="13" t="s">
        <v>41</v>
      </c>
      <c r="AX1198" s="13" t="s">
        <v>80</v>
      </c>
      <c r="AY1198" s="202" t="s">
        <v>182</v>
      </c>
    </row>
    <row r="1199" spans="1:65" s="13" customFormat="1" ht="11.25">
      <c r="B1199" s="192"/>
      <c r="C1199" s="193"/>
      <c r="D1199" s="194" t="s">
        <v>193</v>
      </c>
      <c r="E1199" s="195" t="s">
        <v>43</v>
      </c>
      <c r="F1199" s="196" t="s">
        <v>1636</v>
      </c>
      <c r="G1199" s="193"/>
      <c r="H1199" s="195" t="s">
        <v>43</v>
      </c>
      <c r="I1199" s="197"/>
      <c r="J1199" s="193"/>
      <c r="K1199" s="193"/>
      <c r="L1199" s="198"/>
      <c r="M1199" s="199"/>
      <c r="N1199" s="200"/>
      <c r="O1199" s="200"/>
      <c r="P1199" s="200"/>
      <c r="Q1199" s="200"/>
      <c r="R1199" s="200"/>
      <c r="S1199" s="200"/>
      <c r="T1199" s="201"/>
      <c r="AT1199" s="202" t="s">
        <v>193</v>
      </c>
      <c r="AU1199" s="202" t="s">
        <v>90</v>
      </c>
      <c r="AV1199" s="13" t="s">
        <v>88</v>
      </c>
      <c r="AW1199" s="13" t="s">
        <v>41</v>
      </c>
      <c r="AX1199" s="13" t="s">
        <v>80</v>
      </c>
      <c r="AY1199" s="202" t="s">
        <v>182</v>
      </c>
    </row>
    <row r="1200" spans="1:65" s="14" customFormat="1" ht="11.25">
      <c r="B1200" s="203"/>
      <c r="C1200" s="204"/>
      <c r="D1200" s="194" t="s">
        <v>193</v>
      </c>
      <c r="E1200" s="205" t="s">
        <v>43</v>
      </c>
      <c r="F1200" s="206" t="s">
        <v>88</v>
      </c>
      <c r="G1200" s="204"/>
      <c r="H1200" s="207">
        <v>1</v>
      </c>
      <c r="I1200" s="208"/>
      <c r="J1200" s="204"/>
      <c r="K1200" s="204"/>
      <c r="L1200" s="209"/>
      <c r="M1200" s="210"/>
      <c r="N1200" s="211"/>
      <c r="O1200" s="211"/>
      <c r="P1200" s="211"/>
      <c r="Q1200" s="211"/>
      <c r="R1200" s="211"/>
      <c r="S1200" s="211"/>
      <c r="T1200" s="212"/>
      <c r="AT1200" s="213" t="s">
        <v>193</v>
      </c>
      <c r="AU1200" s="213" t="s">
        <v>90</v>
      </c>
      <c r="AV1200" s="14" t="s">
        <v>90</v>
      </c>
      <c r="AW1200" s="14" t="s">
        <v>41</v>
      </c>
      <c r="AX1200" s="14" t="s">
        <v>88</v>
      </c>
      <c r="AY1200" s="213" t="s">
        <v>182</v>
      </c>
    </row>
    <row r="1201" spans="1:65" s="2" customFormat="1" ht="14.45" customHeight="1">
      <c r="A1201" s="35"/>
      <c r="B1201" s="36"/>
      <c r="C1201" s="214" t="s">
        <v>1078</v>
      </c>
      <c r="D1201" s="214" t="s">
        <v>179</v>
      </c>
      <c r="E1201" s="215" t="s">
        <v>479</v>
      </c>
      <c r="F1201" s="216" t="s">
        <v>480</v>
      </c>
      <c r="G1201" s="217" t="s">
        <v>481</v>
      </c>
      <c r="H1201" s="218">
        <v>25.748000000000001</v>
      </c>
      <c r="I1201" s="219"/>
      <c r="J1201" s="220">
        <f>ROUND(I1201*H1201,2)</f>
        <v>0</v>
      </c>
      <c r="K1201" s="216" t="s">
        <v>191</v>
      </c>
      <c r="L1201" s="221"/>
      <c r="M1201" s="222" t="s">
        <v>43</v>
      </c>
      <c r="N1201" s="223" t="s">
        <v>51</v>
      </c>
      <c r="O1201" s="65"/>
      <c r="P1201" s="188">
        <f>O1201*H1201</f>
        <v>0</v>
      </c>
      <c r="Q1201" s="188">
        <v>8.0000000000000007E-5</v>
      </c>
      <c r="R1201" s="188">
        <f>Q1201*H1201</f>
        <v>2.0598400000000003E-3</v>
      </c>
      <c r="S1201" s="188">
        <v>0</v>
      </c>
      <c r="T1201" s="189">
        <f>S1201*H1201</f>
        <v>0</v>
      </c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R1201" s="190" t="s">
        <v>90</v>
      </c>
      <c r="AT1201" s="190" t="s">
        <v>179</v>
      </c>
      <c r="AU1201" s="190" t="s">
        <v>90</v>
      </c>
      <c r="AY1201" s="17" t="s">
        <v>182</v>
      </c>
      <c r="BE1201" s="191">
        <f>IF(N1201="základní",J1201,0)</f>
        <v>0</v>
      </c>
      <c r="BF1201" s="191">
        <f>IF(N1201="snížená",J1201,0)</f>
        <v>0</v>
      </c>
      <c r="BG1201" s="191">
        <f>IF(N1201="zákl. přenesená",J1201,0)</f>
        <v>0</v>
      </c>
      <c r="BH1201" s="191">
        <f>IF(N1201="sníž. přenesená",J1201,0)</f>
        <v>0</v>
      </c>
      <c r="BI1201" s="191">
        <f>IF(N1201="nulová",J1201,0)</f>
        <v>0</v>
      </c>
      <c r="BJ1201" s="17" t="s">
        <v>88</v>
      </c>
      <c r="BK1201" s="191">
        <f>ROUND(I1201*H1201,2)</f>
        <v>0</v>
      </c>
      <c r="BL1201" s="17" t="s">
        <v>88</v>
      </c>
      <c r="BM1201" s="190" t="s">
        <v>913</v>
      </c>
    </row>
    <row r="1202" spans="1:65" s="13" customFormat="1" ht="11.25">
      <c r="B1202" s="192"/>
      <c r="C1202" s="193"/>
      <c r="D1202" s="194" t="s">
        <v>193</v>
      </c>
      <c r="E1202" s="195" t="s">
        <v>43</v>
      </c>
      <c r="F1202" s="196" t="s">
        <v>431</v>
      </c>
      <c r="G1202" s="193"/>
      <c r="H1202" s="195" t="s">
        <v>43</v>
      </c>
      <c r="I1202" s="197"/>
      <c r="J1202" s="193"/>
      <c r="K1202" s="193"/>
      <c r="L1202" s="198"/>
      <c r="M1202" s="199"/>
      <c r="N1202" s="200"/>
      <c r="O1202" s="200"/>
      <c r="P1202" s="200"/>
      <c r="Q1202" s="200"/>
      <c r="R1202" s="200"/>
      <c r="S1202" s="200"/>
      <c r="T1202" s="201"/>
      <c r="AT1202" s="202" t="s">
        <v>193</v>
      </c>
      <c r="AU1202" s="202" t="s">
        <v>90</v>
      </c>
      <c r="AV1202" s="13" t="s">
        <v>88</v>
      </c>
      <c r="AW1202" s="13" t="s">
        <v>41</v>
      </c>
      <c r="AX1202" s="13" t="s">
        <v>80</v>
      </c>
      <c r="AY1202" s="202" t="s">
        <v>182</v>
      </c>
    </row>
    <row r="1203" spans="1:65" s="13" customFormat="1" ht="11.25">
      <c r="B1203" s="192"/>
      <c r="C1203" s="193"/>
      <c r="D1203" s="194" t="s">
        <v>193</v>
      </c>
      <c r="E1203" s="195" t="s">
        <v>43</v>
      </c>
      <c r="F1203" s="196" t="s">
        <v>638</v>
      </c>
      <c r="G1203" s="193"/>
      <c r="H1203" s="195" t="s">
        <v>43</v>
      </c>
      <c r="I1203" s="197"/>
      <c r="J1203" s="193"/>
      <c r="K1203" s="193"/>
      <c r="L1203" s="198"/>
      <c r="M1203" s="199"/>
      <c r="N1203" s="200"/>
      <c r="O1203" s="200"/>
      <c r="P1203" s="200"/>
      <c r="Q1203" s="200"/>
      <c r="R1203" s="200"/>
      <c r="S1203" s="200"/>
      <c r="T1203" s="201"/>
      <c r="AT1203" s="202" t="s">
        <v>193</v>
      </c>
      <c r="AU1203" s="202" t="s">
        <v>90</v>
      </c>
      <c r="AV1203" s="13" t="s">
        <v>88</v>
      </c>
      <c r="AW1203" s="13" t="s">
        <v>41</v>
      </c>
      <c r="AX1203" s="13" t="s">
        <v>80</v>
      </c>
      <c r="AY1203" s="202" t="s">
        <v>182</v>
      </c>
    </row>
    <row r="1204" spans="1:65" s="14" customFormat="1" ht="11.25">
      <c r="B1204" s="203"/>
      <c r="C1204" s="204"/>
      <c r="D1204" s="194" t="s">
        <v>193</v>
      </c>
      <c r="E1204" s="205" t="s">
        <v>43</v>
      </c>
      <c r="F1204" s="206" t="s">
        <v>1886</v>
      </c>
      <c r="G1204" s="204"/>
      <c r="H1204" s="207">
        <v>3.7679999999999998</v>
      </c>
      <c r="I1204" s="208"/>
      <c r="J1204" s="204"/>
      <c r="K1204" s="204"/>
      <c r="L1204" s="209"/>
      <c r="M1204" s="210"/>
      <c r="N1204" s="211"/>
      <c r="O1204" s="211"/>
      <c r="P1204" s="211"/>
      <c r="Q1204" s="211"/>
      <c r="R1204" s="211"/>
      <c r="S1204" s="211"/>
      <c r="T1204" s="212"/>
      <c r="AT1204" s="213" t="s">
        <v>193</v>
      </c>
      <c r="AU1204" s="213" t="s">
        <v>90</v>
      </c>
      <c r="AV1204" s="14" t="s">
        <v>90</v>
      </c>
      <c r="AW1204" s="14" t="s">
        <v>41</v>
      </c>
      <c r="AX1204" s="14" t="s">
        <v>80</v>
      </c>
      <c r="AY1204" s="213" t="s">
        <v>182</v>
      </c>
    </row>
    <row r="1205" spans="1:65" s="13" customFormat="1" ht="11.25">
      <c r="B1205" s="192"/>
      <c r="C1205" s="193"/>
      <c r="D1205" s="194" t="s">
        <v>193</v>
      </c>
      <c r="E1205" s="195" t="s">
        <v>43</v>
      </c>
      <c r="F1205" s="196" t="s">
        <v>640</v>
      </c>
      <c r="G1205" s="193"/>
      <c r="H1205" s="195" t="s">
        <v>43</v>
      </c>
      <c r="I1205" s="197"/>
      <c r="J1205" s="193"/>
      <c r="K1205" s="193"/>
      <c r="L1205" s="198"/>
      <c r="M1205" s="199"/>
      <c r="N1205" s="200"/>
      <c r="O1205" s="200"/>
      <c r="P1205" s="200"/>
      <c r="Q1205" s="200"/>
      <c r="R1205" s="200"/>
      <c r="S1205" s="200"/>
      <c r="T1205" s="201"/>
      <c r="AT1205" s="202" t="s">
        <v>193</v>
      </c>
      <c r="AU1205" s="202" t="s">
        <v>90</v>
      </c>
      <c r="AV1205" s="13" t="s">
        <v>88</v>
      </c>
      <c r="AW1205" s="13" t="s">
        <v>41</v>
      </c>
      <c r="AX1205" s="13" t="s">
        <v>80</v>
      </c>
      <c r="AY1205" s="202" t="s">
        <v>182</v>
      </c>
    </row>
    <row r="1206" spans="1:65" s="14" customFormat="1" ht="11.25">
      <c r="B1206" s="203"/>
      <c r="C1206" s="204"/>
      <c r="D1206" s="194" t="s">
        <v>193</v>
      </c>
      <c r="E1206" s="205" t="s">
        <v>43</v>
      </c>
      <c r="F1206" s="206" t="s">
        <v>2622</v>
      </c>
      <c r="G1206" s="204"/>
      <c r="H1206" s="207">
        <v>3.14</v>
      </c>
      <c r="I1206" s="208"/>
      <c r="J1206" s="204"/>
      <c r="K1206" s="204"/>
      <c r="L1206" s="209"/>
      <c r="M1206" s="210"/>
      <c r="N1206" s="211"/>
      <c r="O1206" s="211"/>
      <c r="P1206" s="211"/>
      <c r="Q1206" s="211"/>
      <c r="R1206" s="211"/>
      <c r="S1206" s="211"/>
      <c r="T1206" s="212"/>
      <c r="AT1206" s="213" t="s">
        <v>193</v>
      </c>
      <c r="AU1206" s="213" t="s">
        <v>90</v>
      </c>
      <c r="AV1206" s="14" t="s">
        <v>90</v>
      </c>
      <c r="AW1206" s="14" t="s">
        <v>41</v>
      </c>
      <c r="AX1206" s="14" t="s">
        <v>80</v>
      </c>
      <c r="AY1206" s="213" t="s">
        <v>182</v>
      </c>
    </row>
    <row r="1207" spans="1:65" s="13" customFormat="1" ht="11.25">
      <c r="B1207" s="192"/>
      <c r="C1207" s="193"/>
      <c r="D1207" s="194" t="s">
        <v>193</v>
      </c>
      <c r="E1207" s="195" t="s">
        <v>43</v>
      </c>
      <c r="F1207" s="196" t="s">
        <v>1636</v>
      </c>
      <c r="G1207" s="193"/>
      <c r="H1207" s="195" t="s">
        <v>43</v>
      </c>
      <c r="I1207" s="197"/>
      <c r="J1207" s="193"/>
      <c r="K1207" s="193"/>
      <c r="L1207" s="198"/>
      <c r="M1207" s="199"/>
      <c r="N1207" s="200"/>
      <c r="O1207" s="200"/>
      <c r="P1207" s="200"/>
      <c r="Q1207" s="200"/>
      <c r="R1207" s="200"/>
      <c r="S1207" s="200"/>
      <c r="T1207" s="201"/>
      <c r="AT1207" s="202" t="s">
        <v>193</v>
      </c>
      <c r="AU1207" s="202" t="s">
        <v>90</v>
      </c>
      <c r="AV1207" s="13" t="s">
        <v>88</v>
      </c>
      <c r="AW1207" s="13" t="s">
        <v>41</v>
      </c>
      <c r="AX1207" s="13" t="s">
        <v>80</v>
      </c>
      <c r="AY1207" s="202" t="s">
        <v>182</v>
      </c>
    </row>
    <row r="1208" spans="1:65" s="14" customFormat="1" ht="11.25">
      <c r="B1208" s="203"/>
      <c r="C1208" s="204"/>
      <c r="D1208" s="194" t="s">
        <v>193</v>
      </c>
      <c r="E1208" s="205" t="s">
        <v>43</v>
      </c>
      <c r="F1208" s="206" t="s">
        <v>1888</v>
      </c>
      <c r="G1208" s="204"/>
      <c r="H1208" s="207">
        <v>4.3959999999999999</v>
      </c>
      <c r="I1208" s="208"/>
      <c r="J1208" s="204"/>
      <c r="K1208" s="204"/>
      <c r="L1208" s="209"/>
      <c r="M1208" s="210"/>
      <c r="N1208" s="211"/>
      <c r="O1208" s="211"/>
      <c r="P1208" s="211"/>
      <c r="Q1208" s="211"/>
      <c r="R1208" s="211"/>
      <c r="S1208" s="211"/>
      <c r="T1208" s="212"/>
      <c r="AT1208" s="213" t="s">
        <v>193</v>
      </c>
      <c r="AU1208" s="213" t="s">
        <v>90</v>
      </c>
      <c r="AV1208" s="14" t="s">
        <v>90</v>
      </c>
      <c r="AW1208" s="14" t="s">
        <v>41</v>
      </c>
      <c r="AX1208" s="14" t="s">
        <v>80</v>
      </c>
      <c r="AY1208" s="213" t="s">
        <v>182</v>
      </c>
    </row>
    <row r="1209" spans="1:65" s="13" customFormat="1" ht="11.25">
      <c r="B1209" s="192"/>
      <c r="C1209" s="193"/>
      <c r="D1209" s="194" t="s">
        <v>193</v>
      </c>
      <c r="E1209" s="195" t="s">
        <v>43</v>
      </c>
      <c r="F1209" s="196" t="s">
        <v>1637</v>
      </c>
      <c r="G1209" s="193"/>
      <c r="H1209" s="195" t="s">
        <v>43</v>
      </c>
      <c r="I1209" s="197"/>
      <c r="J1209" s="193"/>
      <c r="K1209" s="193"/>
      <c r="L1209" s="198"/>
      <c r="M1209" s="199"/>
      <c r="N1209" s="200"/>
      <c r="O1209" s="200"/>
      <c r="P1209" s="200"/>
      <c r="Q1209" s="200"/>
      <c r="R1209" s="200"/>
      <c r="S1209" s="200"/>
      <c r="T1209" s="201"/>
      <c r="AT1209" s="202" t="s">
        <v>193</v>
      </c>
      <c r="AU1209" s="202" t="s">
        <v>90</v>
      </c>
      <c r="AV1209" s="13" t="s">
        <v>88</v>
      </c>
      <c r="AW1209" s="13" t="s">
        <v>41</v>
      </c>
      <c r="AX1209" s="13" t="s">
        <v>80</v>
      </c>
      <c r="AY1209" s="202" t="s">
        <v>182</v>
      </c>
    </row>
    <row r="1210" spans="1:65" s="14" customFormat="1" ht="11.25">
      <c r="B1210" s="203"/>
      <c r="C1210" s="204"/>
      <c r="D1210" s="194" t="s">
        <v>193</v>
      </c>
      <c r="E1210" s="205" t="s">
        <v>43</v>
      </c>
      <c r="F1210" s="206" t="s">
        <v>1887</v>
      </c>
      <c r="G1210" s="204"/>
      <c r="H1210" s="207">
        <v>1.8839999999999999</v>
      </c>
      <c r="I1210" s="208"/>
      <c r="J1210" s="204"/>
      <c r="K1210" s="204"/>
      <c r="L1210" s="209"/>
      <c r="M1210" s="210"/>
      <c r="N1210" s="211"/>
      <c r="O1210" s="211"/>
      <c r="P1210" s="211"/>
      <c r="Q1210" s="211"/>
      <c r="R1210" s="211"/>
      <c r="S1210" s="211"/>
      <c r="T1210" s="212"/>
      <c r="AT1210" s="213" t="s">
        <v>193</v>
      </c>
      <c r="AU1210" s="213" t="s">
        <v>90</v>
      </c>
      <c r="AV1210" s="14" t="s">
        <v>90</v>
      </c>
      <c r="AW1210" s="14" t="s">
        <v>41</v>
      </c>
      <c r="AX1210" s="14" t="s">
        <v>80</v>
      </c>
      <c r="AY1210" s="213" t="s">
        <v>182</v>
      </c>
    </row>
    <row r="1211" spans="1:65" s="13" customFormat="1" ht="11.25">
      <c r="B1211" s="192"/>
      <c r="C1211" s="193"/>
      <c r="D1211" s="194" t="s">
        <v>193</v>
      </c>
      <c r="E1211" s="195" t="s">
        <v>43</v>
      </c>
      <c r="F1211" s="196" t="s">
        <v>1638</v>
      </c>
      <c r="G1211" s="193"/>
      <c r="H1211" s="195" t="s">
        <v>43</v>
      </c>
      <c r="I1211" s="197"/>
      <c r="J1211" s="193"/>
      <c r="K1211" s="193"/>
      <c r="L1211" s="198"/>
      <c r="M1211" s="199"/>
      <c r="N1211" s="200"/>
      <c r="O1211" s="200"/>
      <c r="P1211" s="200"/>
      <c r="Q1211" s="200"/>
      <c r="R1211" s="200"/>
      <c r="S1211" s="200"/>
      <c r="T1211" s="201"/>
      <c r="AT1211" s="202" t="s">
        <v>193</v>
      </c>
      <c r="AU1211" s="202" t="s">
        <v>90</v>
      </c>
      <c r="AV1211" s="13" t="s">
        <v>88</v>
      </c>
      <c r="AW1211" s="13" t="s">
        <v>41</v>
      </c>
      <c r="AX1211" s="13" t="s">
        <v>80</v>
      </c>
      <c r="AY1211" s="202" t="s">
        <v>182</v>
      </c>
    </row>
    <row r="1212" spans="1:65" s="14" customFormat="1" ht="11.25">
      <c r="B1212" s="203"/>
      <c r="C1212" s="204"/>
      <c r="D1212" s="194" t="s">
        <v>193</v>
      </c>
      <c r="E1212" s="205" t="s">
        <v>43</v>
      </c>
      <c r="F1212" s="206" t="s">
        <v>1887</v>
      </c>
      <c r="G1212" s="204"/>
      <c r="H1212" s="207">
        <v>1.8839999999999999</v>
      </c>
      <c r="I1212" s="208"/>
      <c r="J1212" s="204"/>
      <c r="K1212" s="204"/>
      <c r="L1212" s="209"/>
      <c r="M1212" s="210"/>
      <c r="N1212" s="211"/>
      <c r="O1212" s="211"/>
      <c r="P1212" s="211"/>
      <c r="Q1212" s="211"/>
      <c r="R1212" s="211"/>
      <c r="S1212" s="211"/>
      <c r="T1212" s="212"/>
      <c r="AT1212" s="213" t="s">
        <v>193</v>
      </c>
      <c r="AU1212" s="213" t="s">
        <v>90</v>
      </c>
      <c r="AV1212" s="14" t="s">
        <v>90</v>
      </c>
      <c r="AW1212" s="14" t="s">
        <v>41</v>
      </c>
      <c r="AX1212" s="14" t="s">
        <v>80</v>
      </c>
      <c r="AY1212" s="213" t="s">
        <v>182</v>
      </c>
    </row>
    <row r="1213" spans="1:65" s="13" customFormat="1" ht="11.25">
      <c r="B1213" s="192"/>
      <c r="C1213" s="193"/>
      <c r="D1213" s="194" t="s">
        <v>193</v>
      </c>
      <c r="E1213" s="195" t="s">
        <v>43</v>
      </c>
      <c r="F1213" s="196" t="s">
        <v>1639</v>
      </c>
      <c r="G1213" s="193"/>
      <c r="H1213" s="195" t="s">
        <v>43</v>
      </c>
      <c r="I1213" s="197"/>
      <c r="J1213" s="193"/>
      <c r="K1213" s="193"/>
      <c r="L1213" s="198"/>
      <c r="M1213" s="199"/>
      <c r="N1213" s="200"/>
      <c r="O1213" s="200"/>
      <c r="P1213" s="200"/>
      <c r="Q1213" s="200"/>
      <c r="R1213" s="200"/>
      <c r="S1213" s="200"/>
      <c r="T1213" s="201"/>
      <c r="AT1213" s="202" t="s">
        <v>193</v>
      </c>
      <c r="AU1213" s="202" t="s">
        <v>90</v>
      </c>
      <c r="AV1213" s="13" t="s">
        <v>88</v>
      </c>
      <c r="AW1213" s="13" t="s">
        <v>41</v>
      </c>
      <c r="AX1213" s="13" t="s">
        <v>80</v>
      </c>
      <c r="AY1213" s="202" t="s">
        <v>182</v>
      </c>
    </row>
    <row r="1214" spans="1:65" s="14" customFormat="1" ht="11.25">
      <c r="B1214" s="203"/>
      <c r="C1214" s="204"/>
      <c r="D1214" s="194" t="s">
        <v>193</v>
      </c>
      <c r="E1214" s="205" t="s">
        <v>43</v>
      </c>
      <c r="F1214" s="206" t="s">
        <v>1886</v>
      </c>
      <c r="G1214" s="204"/>
      <c r="H1214" s="207">
        <v>3.7679999999999998</v>
      </c>
      <c r="I1214" s="208"/>
      <c r="J1214" s="204"/>
      <c r="K1214" s="204"/>
      <c r="L1214" s="209"/>
      <c r="M1214" s="210"/>
      <c r="N1214" s="211"/>
      <c r="O1214" s="211"/>
      <c r="P1214" s="211"/>
      <c r="Q1214" s="211"/>
      <c r="R1214" s="211"/>
      <c r="S1214" s="211"/>
      <c r="T1214" s="212"/>
      <c r="AT1214" s="213" t="s">
        <v>193</v>
      </c>
      <c r="AU1214" s="213" t="s">
        <v>90</v>
      </c>
      <c r="AV1214" s="14" t="s">
        <v>90</v>
      </c>
      <c r="AW1214" s="14" t="s">
        <v>41</v>
      </c>
      <c r="AX1214" s="14" t="s">
        <v>80</v>
      </c>
      <c r="AY1214" s="213" t="s">
        <v>182</v>
      </c>
    </row>
    <row r="1215" spans="1:65" s="13" customFormat="1" ht="11.25">
      <c r="B1215" s="192"/>
      <c r="C1215" s="193"/>
      <c r="D1215" s="194" t="s">
        <v>193</v>
      </c>
      <c r="E1215" s="195" t="s">
        <v>43</v>
      </c>
      <c r="F1215" s="196" t="s">
        <v>1641</v>
      </c>
      <c r="G1215" s="193"/>
      <c r="H1215" s="195" t="s">
        <v>43</v>
      </c>
      <c r="I1215" s="197"/>
      <c r="J1215" s="193"/>
      <c r="K1215" s="193"/>
      <c r="L1215" s="198"/>
      <c r="M1215" s="199"/>
      <c r="N1215" s="200"/>
      <c r="O1215" s="200"/>
      <c r="P1215" s="200"/>
      <c r="Q1215" s="200"/>
      <c r="R1215" s="200"/>
      <c r="S1215" s="200"/>
      <c r="T1215" s="201"/>
      <c r="AT1215" s="202" t="s">
        <v>193</v>
      </c>
      <c r="AU1215" s="202" t="s">
        <v>90</v>
      </c>
      <c r="AV1215" s="13" t="s">
        <v>88</v>
      </c>
      <c r="AW1215" s="13" t="s">
        <v>41</v>
      </c>
      <c r="AX1215" s="13" t="s">
        <v>80</v>
      </c>
      <c r="AY1215" s="202" t="s">
        <v>182</v>
      </c>
    </row>
    <row r="1216" spans="1:65" s="14" customFormat="1" ht="11.25">
      <c r="B1216" s="203"/>
      <c r="C1216" s="204"/>
      <c r="D1216" s="194" t="s">
        <v>193</v>
      </c>
      <c r="E1216" s="205" t="s">
        <v>43</v>
      </c>
      <c r="F1216" s="206" t="s">
        <v>2622</v>
      </c>
      <c r="G1216" s="204"/>
      <c r="H1216" s="207">
        <v>3.14</v>
      </c>
      <c r="I1216" s="208"/>
      <c r="J1216" s="204"/>
      <c r="K1216" s="204"/>
      <c r="L1216" s="209"/>
      <c r="M1216" s="210"/>
      <c r="N1216" s="211"/>
      <c r="O1216" s="211"/>
      <c r="P1216" s="211"/>
      <c r="Q1216" s="211"/>
      <c r="R1216" s="211"/>
      <c r="S1216" s="211"/>
      <c r="T1216" s="212"/>
      <c r="AT1216" s="213" t="s">
        <v>193</v>
      </c>
      <c r="AU1216" s="213" t="s">
        <v>90</v>
      </c>
      <c r="AV1216" s="14" t="s">
        <v>90</v>
      </c>
      <c r="AW1216" s="14" t="s">
        <v>41</v>
      </c>
      <c r="AX1216" s="14" t="s">
        <v>80</v>
      </c>
      <c r="AY1216" s="213" t="s">
        <v>182</v>
      </c>
    </row>
    <row r="1217" spans="1:65" s="13" customFormat="1" ht="11.25">
      <c r="B1217" s="192"/>
      <c r="C1217" s="193"/>
      <c r="D1217" s="194" t="s">
        <v>193</v>
      </c>
      <c r="E1217" s="195" t="s">
        <v>43</v>
      </c>
      <c r="F1217" s="196" t="s">
        <v>1643</v>
      </c>
      <c r="G1217" s="193"/>
      <c r="H1217" s="195" t="s">
        <v>43</v>
      </c>
      <c r="I1217" s="197"/>
      <c r="J1217" s="193"/>
      <c r="K1217" s="193"/>
      <c r="L1217" s="198"/>
      <c r="M1217" s="199"/>
      <c r="N1217" s="200"/>
      <c r="O1217" s="200"/>
      <c r="P1217" s="200"/>
      <c r="Q1217" s="200"/>
      <c r="R1217" s="200"/>
      <c r="S1217" s="200"/>
      <c r="T1217" s="201"/>
      <c r="AT1217" s="202" t="s">
        <v>193</v>
      </c>
      <c r="AU1217" s="202" t="s">
        <v>90</v>
      </c>
      <c r="AV1217" s="13" t="s">
        <v>88</v>
      </c>
      <c r="AW1217" s="13" t="s">
        <v>41</v>
      </c>
      <c r="AX1217" s="13" t="s">
        <v>80</v>
      </c>
      <c r="AY1217" s="202" t="s">
        <v>182</v>
      </c>
    </row>
    <row r="1218" spans="1:65" s="14" customFormat="1" ht="11.25">
      <c r="B1218" s="203"/>
      <c r="C1218" s="204"/>
      <c r="D1218" s="194" t="s">
        <v>193</v>
      </c>
      <c r="E1218" s="205" t="s">
        <v>43</v>
      </c>
      <c r="F1218" s="206" t="s">
        <v>1889</v>
      </c>
      <c r="G1218" s="204"/>
      <c r="H1218" s="207">
        <v>2.512</v>
      </c>
      <c r="I1218" s="208"/>
      <c r="J1218" s="204"/>
      <c r="K1218" s="204"/>
      <c r="L1218" s="209"/>
      <c r="M1218" s="210"/>
      <c r="N1218" s="211"/>
      <c r="O1218" s="211"/>
      <c r="P1218" s="211"/>
      <c r="Q1218" s="211"/>
      <c r="R1218" s="211"/>
      <c r="S1218" s="211"/>
      <c r="T1218" s="212"/>
      <c r="AT1218" s="213" t="s">
        <v>193</v>
      </c>
      <c r="AU1218" s="213" t="s">
        <v>90</v>
      </c>
      <c r="AV1218" s="14" t="s">
        <v>90</v>
      </c>
      <c r="AW1218" s="14" t="s">
        <v>41</v>
      </c>
      <c r="AX1218" s="14" t="s">
        <v>80</v>
      </c>
      <c r="AY1218" s="213" t="s">
        <v>182</v>
      </c>
    </row>
    <row r="1219" spans="1:65" s="13" customFormat="1" ht="11.25">
      <c r="B1219" s="192"/>
      <c r="C1219" s="193"/>
      <c r="D1219" s="194" t="s">
        <v>193</v>
      </c>
      <c r="E1219" s="195" t="s">
        <v>43</v>
      </c>
      <c r="F1219" s="196" t="s">
        <v>1644</v>
      </c>
      <c r="G1219" s="193"/>
      <c r="H1219" s="195" t="s">
        <v>43</v>
      </c>
      <c r="I1219" s="197"/>
      <c r="J1219" s="193"/>
      <c r="K1219" s="193"/>
      <c r="L1219" s="198"/>
      <c r="M1219" s="199"/>
      <c r="N1219" s="200"/>
      <c r="O1219" s="200"/>
      <c r="P1219" s="200"/>
      <c r="Q1219" s="200"/>
      <c r="R1219" s="200"/>
      <c r="S1219" s="200"/>
      <c r="T1219" s="201"/>
      <c r="AT1219" s="202" t="s">
        <v>193</v>
      </c>
      <c r="AU1219" s="202" t="s">
        <v>90</v>
      </c>
      <c r="AV1219" s="13" t="s">
        <v>88</v>
      </c>
      <c r="AW1219" s="13" t="s">
        <v>41</v>
      </c>
      <c r="AX1219" s="13" t="s">
        <v>80</v>
      </c>
      <c r="AY1219" s="202" t="s">
        <v>182</v>
      </c>
    </row>
    <row r="1220" spans="1:65" s="14" customFormat="1" ht="11.25">
      <c r="B1220" s="203"/>
      <c r="C1220" s="204"/>
      <c r="D1220" s="194" t="s">
        <v>193</v>
      </c>
      <c r="E1220" s="205" t="s">
        <v>43</v>
      </c>
      <c r="F1220" s="206" t="s">
        <v>915</v>
      </c>
      <c r="G1220" s="204"/>
      <c r="H1220" s="207">
        <v>1.256</v>
      </c>
      <c r="I1220" s="208"/>
      <c r="J1220" s="204"/>
      <c r="K1220" s="204"/>
      <c r="L1220" s="209"/>
      <c r="M1220" s="210"/>
      <c r="N1220" s="211"/>
      <c r="O1220" s="211"/>
      <c r="P1220" s="211"/>
      <c r="Q1220" s="211"/>
      <c r="R1220" s="211"/>
      <c r="S1220" s="211"/>
      <c r="T1220" s="212"/>
      <c r="AT1220" s="213" t="s">
        <v>193</v>
      </c>
      <c r="AU1220" s="213" t="s">
        <v>90</v>
      </c>
      <c r="AV1220" s="14" t="s">
        <v>90</v>
      </c>
      <c r="AW1220" s="14" t="s">
        <v>41</v>
      </c>
      <c r="AX1220" s="14" t="s">
        <v>80</v>
      </c>
      <c r="AY1220" s="213" t="s">
        <v>182</v>
      </c>
    </row>
    <row r="1221" spans="1:65" s="15" customFormat="1" ht="11.25">
      <c r="B1221" s="227"/>
      <c r="C1221" s="228"/>
      <c r="D1221" s="194" t="s">
        <v>193</v>
      </c>
      <c r="E1221" s="229" t="s">
        <v>43</v>
      </c>
      <c r="F1221" s="230" t="s">
        <v>436</v>
      </c>
      <c r="G1221" s="228"/>
      <c r="H1221" s="231">
        <v>25.748000000000001</v>
      </c>
      <c r="I1221" s="232"/>
      <c r="J1221" s="228"/>
      <c r="K1221" s="228"/>
      <c r="L1221" s="233"/>
      <c r="M1221" s="234"/>
      <c r="N1221" s="235"/>
      <c r="O1221" s="235"/>
      <c r="P1221" s="235"/>
      <c r="Q1221" s="235"/>
      <c r="R1221" s="235"/>
      <c r="S1221" s="235"/>
      <c r="T1221" s="236"/>
      <c r="AT1221" s="237" t="s">
        <v>193</v>
      </c>
      <c r="AU1221" s="237" t="s">
        <v>90</v>
      </c>
      <c r="AV1221" s="15" t="s">
        <v>205</v>
      </c>
      <c r="AW1221" s="15" t="s">
        <v>41</v>
      </c>
      <c r="AX1221" s="15" t="s">
        <v>88</v>
      </c>
      <c r="AY1221" s="237" t="s">
        <v>182</v>
      </c>
    </row>
    <row r="1222" spans="1:65" s="2" customFormat="1" ht="24.2" customHeight="1">
      <c r="A1222" s="35"/>
      <c r="B1222" s="36"/>
      <c r="C1222" s="214" t="s">
        <v>1084</v>
      </c>
      <c r="D1222" s="214" t="s">
        <v>179</v>
      </c>
      <c r="E1222" s="215" t="s">
        <v>484</v>
      </c>
      <c r="F1222" s="216" t="s">
        <v>485</v>
      </c>
      <c r="G1222" s="217" t="s">
        <v>486</v>
      </c>
      <c r="H1222" s="218">
        <v>0.41</v>
      </c>
      <c r="I1222" s="219"/>
      <c r="J1222" s="220">
        <f>ROUND(I1222*H1222,2)</f>
        <v>0</v>
      </c>
      <c r="K1222" s="216" t="s">
        <v>191</v>
      </c>
      <c r="L1222" s="221"/>
      <c r="M1222" s="222" t="s">
        <v>43</v>
      </c>
      <c r="N1222" s="223" t="s">
        <v>51</v>
      </c>
      <c r="O1222" s="65"/>
      <c r="P1222" s="188">
        <f>O1222*H1222</f>
        <v>0</v>
      </c>
      <c r="Q1222" s="188">
        <v>5.0000000000000001E-4</v>
      </c>
      <c r="R1222" s="188">
        <f>Q1222*H1222</f>
        <v>2.05E-4</v>
      </c>
      <c r="S1222" s="188">
        <v>0</v>
      </c>
      <c r="T1222" s="189">
        <f>S1222*H1222</f>
        <v>0</v>
      </c>
      <c r="U1222" s="35"/>
      <c r="V1222" s="35"/>
      <c r="W1222" s="35"/>
      <c r="X1222" s="35"/>
      <c r="Y1222" s="35"/>
      <c r="Z1222" s="35"/>
      <c r="AA1222" s="35"/>
      <c r="AB1222" s="35"/>
      <c r="AC1222" s="35"/>
      <c r="AD1222" s="35"/>
      <c r="AE1222" s="35"/>
      <c r="AR1222" s="190" t="s">
        <v>90</v>
      </c>
      <c r="AT1222" s="190" t="s">
        <v>179</v>
      </c>
      <c r="AU1222" s="190" t="s">
        <v>90</v>
      </c>
      <c r="AY1222" s="17" t="s">
        <v>182</v>
      </c>
      <c r="BE1222" s="191">
        <f>IF(N1222="základní",J1222,0)</f>
        <v>0</v>
      </c>
      <c r="BF1222" s="191">
        <f>IF(N1222="snížená",J1222,0)</f>
        <v>0</v>
      </c>
      <c r="BG1222" s="191">
        <f>IF(N1222="zákl. přenesená",J1222,0)</f>
        <v>0</v>
      </c>
      <c r="BH1222" s="191">
        <f>IF(N1222="sníž. přenesená",J1222,0)</f>
        <v>0</v>
      </c>
      <c r="BI1222" s="191">
        <f>IF(N1222="nulová",J1222,0)</f>
        <v>0</v>
      </c>
      <c r="BJ1222" s="17" t="s">
        <v>88</v>
      </c>
      <c r="BK1222" s="191">
        <f>ROUND(I1222*H1222,2)</f>
        <v>0</v>
      </c>
      <c r="BL1222" s="17" t="s">
        <v>88</v>
      </c>
      <c r="BM1222" s="190" t="s">
        <v>917</v>
      </c>
    </row>
    <row r="1223" spans="1:65" s="13" customFormat="1" ht="11.25">
      <c r="B1223" s="192"/>
      <c r="C1223" s="193"/>
      <c r="D1223" s="194" t="s">
        <v>193</v>
      </c>
      <c r="E1223" s="195" t="s">
        <v>43</v>
      </c>
      <c r="F1223" s="196" t="s">
        <v>431</v>
      </c>
      <c r="G1223" s="193"/>
      <c r="H1223" s="195" t="s">
        <v>43</v>
      </c>
      <c r="I1223" s="197"/>
      <c r="J1223" s="193"/>
      <c r="K1223" s="193"/>
      <c r="L1223" s="198"/>
      <c r="M1223" s="199"/>
      <c r="N1223" s="200"/>
      <c r="O1223" s="200"/>
      <c r="P1223" s="200"/>
      <c r="Q1223" s="200"/>
      <c r="R1223" s="200"/>
      <c r="S1223" s="200"/>
      <c r="T1223" s="201"/>
      <c r="AT1223" s="202" t="s">
        <v>193</v>
      </c>
      <c r="AU1223" s="202" t="s">
        <v>90</v>
      </c>
      <c r="AV1223" s="13" t="s">
        <v>88</v>
      </c>
      <c r="AW1223" s="13" t="s">
        <v>41</v>
      </c>
      <c r="AX1223" s="13" t="s">
        <v>80</v>
      </c>
      <c r="AY1223" s="202" t="s">
        <v>182</v>
      </c>
    </row>
    <row r="1224" spans="1:65" s="13" customFormat="1" ht="11.25">
      <c r="B1224" s="192"/>
      <c r="C1224" s="193"/>
      <c r="D1224" s="194" t="s">
        <v>193</v>
      </c>
      <c r="E1224" s="195" t="s">
        <v>43</v>
      </c>
      <c r="F1224" s="196" t="s">
        <v>638</v>
      </c>
      <c r="G1224" s="193"/>
      <c r="H1224" s="195" t="s">
        <v>43</v>
      </c>
      <c r="I1224" s="197"/>
      <c r="J1224" s="193"/>
      <c r="K1224" s="193"/>
      <c r="L1224" s="198"/>
      <c r="M1224" s="199"/>
      <c r="N1224" s="200"/>
      <c r="O1224" s="200"/>
      <c r="P1224" s="200"/>
      <c r="Q1224" s="200"/>
      <c r="R1224" s="200"/>
      <c r="S1224" s="200"/>
      <c r="T1224" s="201"/>
      <c r="AT1224" s="202" t="s">
        <v>193</v>
      </c>
      <c r="AU1224" s="202" t="s">
        <v>90</v>
      </c>
      <c r="AV1224" s="13" t="s">
        <v>88</v>
      </c>
      <c r="AW1224" s="13" t="s">
        <v>41</v>
      </c>
      <c r="AX1224" s="13" t="s">
        <v>80</v>
      </c>
      <c r="AY1224" s="202" t="s">
        <v>182</v>
      </c>
    </row>
    <row r="1225" spans="1:65" s="14" customFormat="1" ht="11.25">
      <c r="B1225" s="203"/>
      <c r="C1225" s="204"/>
      <c r="D1225" s="194" t="s">
        <v>193</v>
      </c>
      <c r="E1225" s="205" t="s">
        <v>43</v>
      </c>
      <c r="F1225" s="206" t="s">
        <v>1890</v>
      </c>
      <c r="G1225" s="204"/>
      <c r="H1225" s="207">
        <v>0.06</v>
      </c>
      <c r="I1225" s="208"/>
      <c r="J1225" s="204"/>
      <c r="K1225" s="204"/>
      <c r="L1225" s="209"/>
      <c r="M1225" s="210"/>
      <c r="N1225" s="211"/>
      <c r="O1225" s="211"/>
      <c r="P1225" s="211"/>
      <c r="Q1225" s="211"/>
      <c r="R1225" s="211"/>
      <c r="S1225" s="211"/>
      <c r="T1225" s="212"/>
      <c r="AT1225" s="213" t="s">
        <v>193</v>
      </c>
      <c r="AU1225" s="213" t="s">
        <v>90</v>
      </c>
      <c r="AV1225" s="14" t="s">
        <v>90</v>
      </c>
      <c r="AW1225" s="14" t="s">
        <v>41</v>
      </c>
      <c r="AX1225" s="14" t="s">
        <v>80</v>
      </c>
      <c r="AY1225" s="213" t="s">
        <v>182</v>
      </c>
    </row>
    <row r="1226" spans="1:65" s="13" customFormat="1" ht="11.25">
      <c r="B1226" s="192"/>
      <c r="C1226" s="193"/>
      <c r="D1226" s="194" t="s">
        <v>193</v>
      </c>
      <c r="E1226" s="195" t="s">
        <v>43</v>
      </c>
      <c r="F1226" s="196" t="s">
        <v>640</v>
      </c>
      <c r="G1226" s="193"/>
      <c r="H1226" s="195" t="s">
        <v>43</v>
      </c>
      <c r="I1226" s="197"/>
      <c r="J1226" s="193"/>
      <c r="K1226" s="193"/>
      <c r="L1226" s="198"/>
      <c r="M1226" s="199"/>
      <c r="N1226" s="200"/>
      <c r="O1226" s="200"/>
      <c r="P1226" s="200"/>
      <c r="Q1226" s="200"/>
      <c r="R1226" s="200"/>
      <c r="S1226" s="200"/>
      <c r="T1226" s="201"/>
      <c r="AT1226" s="202" t="s">
        <v>193</v>
      </c>
      <c r="AU1226" s="202" t="s">
        <v>90</v>
      </c>
      <c r="AV1226" s="13" t="s">
        <v>88</v>
      </c>
      <c r="AW1226" s="13" t="s">
        <v>41</v>
      </c>
      <c r="AX1226" s="13" t="s">
        <v>80</v>
      </c>
      <c r="AY1226" s="202" t="s">
        <v>182</v>
      </c>
    </row>
    <row r="1227" spans="1:65" s="14" customFormat="1" ht="11.25">
      <c r="B1227" s="203"/>
      <c r="C1227" s="204"/>
      <c r="D1227" s="194" t="s">
        <v>193</v>
      </c>
      <c r="E1227" s="205" t="s">
        <v>43</v>
      </c>
      <c r="F1227" s="206" t="s">
        <v>2623</v>
      </c>
      <c r="G1227" s="204"/>
      <c r="H1227" s="207">
        <v>0.05</v>
      </c>
      <c r="I1227" s="208"/>
      <c r="J1227" s="204"/>
      <c r="K1227" s="204"/>
      <c r="L1227" s="209"/>
      <c r="M1227" s="210"/>
      <c r="N1227" s="211"/>
      <c r="O1227" s="211"/>
      <c r="P1227" s="211"/>
      <c r="Q1227" s="211"/>
      <c r="R1227" s="211"/>
      <c r="S1227" s="211"/>
      <c r="T1227" s="212"/>
      <c r="AT1227" s="213" t="s">
        <v>193</v>
      </c>
      <c r="AU1227" s="213" t="s">
        <v>90</v>
      </c>
      <c r="AV1227" s="14" t="s">
        <v>90</v>
      </c>
      <c r="AW1227" s="14" t="s">
        <v>41</v>
      </c>
      <c r="AX1227" s="14" t="s">
        <v>80</v>
      </c>
      <c r="AY1227" s="213" t="s">
        <v>182</v>
      </c>
    </row>
    <row r="1228" spans="1:65" s="13" customFormat="1" ht="11.25">
      <c r="B1228" s="192"/>
      <c r="C1228" s="193"/>
      <c r="D1228" s="194" t="s">
        <v>193</v>
      </c>
      <c r="E1228" s="195" t="s">
        <v>43</v>
      </c>
      <c r="F1228" s="196" t="s">
        <v>1636</v>
      </c>
      <c r="G1228" s="193"/>
      <c r="H1228" s="195" t="s">
        <v>43</v>
      </c>
      <c r="I1228" s="197"/>
      <c r="J1228" s="193"/>
      <c r="K1228" s="193"/>
      <c r="L1228" s="198"/>
      <c r="M1228" s="199"/>
      <c r="N1228" s="200"/>
      <c r="O1228" s="200"/>
      <c r="P1228" s="200"/>
      <c r="Q1228" s="200"/>
      <c r="R1228" s="200"/>
      <c r="S1228" s="200"/>
      <c r="T1228" s="201"/>
      <c r="AT1228" s="202" t="s">
        <v>193</v>
      </c>
      <c r="AU1228" s="202" t="s">
        <v>90</v>
      </c>
      <c r="AV1228" s="13" t="s">
        <v>88</v>
      </c>
      <c r="AW1228" s="13" t="s">
        <v>41</v>
      </c>
      <c r="AX1228" s="13" t="s">
        <v>80</v>
      </c>
      <c r="AY1228" s="202" t="s">
        <v>182</v>
      </c>
    </row>
    <row r="1229" spans="1:65" s="14" customFormat="1" ht="11.25">
      <c r="B1229" s="203"/>
      <c r="C1229" s="204"/>
      <c r="D1229" s="194" t="s">
        <v>193</v>
      </c>
      <c r="E1229" s="205" t="s">
        <v>43</v>
      </c>
      <c r="F1229" s="206" t="s">
        <v>1892</v>
      </c>
      <c r="G1229" s="204"/>
      <c r="H1229" s="207">
        <v>7.0000000000000007E-2</v>
      </c>
      <c r="I1229" s="208"/>
      <c r="J1229" s="204"/>
      <c r="K1229" s="204"/>
      <c r="L1229" s="209"/>
      <c r="M1229" s="210"/>
      <c r="N1229" s="211"/>
      <c r="O1229" s="211"/>
      <c r="P1229" s="211"/>
      <c r="Q1229" s="211"/>
      <c r="R1229" s="211"/>
      <c r="S1229" s="211"/>
      <c r="T1229" s="212"/>
      <c r="AT1229" s="213" t="s">
        <v>193</v>
      </c>
      <c r="AU1229" s="213" t="s">
        <v>90</v>
      </c>
      <c r="AV1229" s="14" t="s">
        <v>90</v>
      </c>
      <c r="AW1229" s="14" t="s">
        <v>41</v>
      </c>
      <c r="AX1229" s="14" t="s">
        <v>80</v>
      </c>
      <c r="AY1229" s="213" t="s">
        <v>182</v>
      </c>
    </row>
    <row r="1230" spans="1:65" s="13" customFormat="1" ht="11.25">
      <c r="B1230" s="192"/>
      <c r="C1230" s="193"/>
      <c r="D1230" s="194" t="s">
        <v>193</v>
      </c>
      <c r="E1230" s="195" t="s">
        <v>43</v>
      </c>
      <c r="F1230" s="196" t="s">
        <v>1637</v>
      </c>
      <c r="G1230" s="193"/>
      <c r="H1230" s="195" t="s">
        <v>43</v>
      </c>
      <c r="I1230" s="197"/>
      <c r="J1230" s="193"/>
      <c r="K1230" s="193"/>
      <c r="L1230" s="198"/>
      <c r="M1230" s="199"/>
      <c r="N1230" s="200"/>
      <c r="O1230" s="200"/>
      <c r="P1230" s="200"/>
      <c r="Q1230" s="200"/>
      <c r="R1230" s="200"/>
      <c r="S1230" s="200"/>
      <c r="T1230" s="201"/>
      <c r="AT1230" s="202" t="s">
        <v>193</v>
      </c>
      <c r="AU1230" s="202" t="s">
        <v>90</v>
      </c>
      <c r="AV1230" s="13" t="s">
        <v>88</v>
      </c>
      <c r="AW1230" s="13" t="s">
        <v>41</v>
      </c>
      <c r="AX1230" s="13" t="s">
        <v>80</v>
      </c>
      <c r="AY1230" s="202" t="s">
        <v>182</v>
      </c>
    </row>
    <row r="1231" spans="1:65" s="14" customFormat="1" ht="11.25">
      <c r="B1231" s="203"/>
      <c r="C1231" s="204"/>
      <c r="D1231" s="194" t="s">
        <v>193</v>
      </c>
      <c r="E1231" s="205" t="s">
        <v>43</v>
      </c>
      <c r="F1231" s="206" t="s">
        <v>1891</v>
      </c>
      <c r="G1231" s="204"/>
      <c r="H1231" s="207">
        <v>0.03</v>
      </c>
      <c r="I1231" s="208"/>
      <c r="J1231" s="204"/>
      <c r="K1231" s="204"/>
      <c r="L1231" s="209"/>
      <c r="M1231" s="210"/>
      <c r="N1231" s="211"/>
      <c r="O1231" s="211"/>
      <c r="P1231" s="211"/>
      <c r="Q1231" s="211"/>
      <c r="R1231" s="211"/>
      <c r="S1231" s="211"/>
      <c r="T1231" s="212"/>
      <c r="AT1231" s="213" t="s">
        <v>193</v>
      </c>
      <c r="AU1231" s="213" t="s">
        <v>90</v>
      </c>
      <c r="AV1231" s="14" t="s">
        <v>90</v>
      </c>
      <c r="AW1231" s="14" t="s">
        <v>41</v>
      </c>
      <c r="AX1231" s="14" t="s">
        <v>80</v>
      </c>
      <c r="AY1231" s="213" t="s">
        <v>182</v>
      </c>
    </row>
    <row r="1232" spans="1:65" s="13" customFormat="1" ht="11.25">
      <c r="B1232" s="192"/>
      <c r="C1232" s="193"/>
      <c r="D1232" s="194" t="s">
        <v>193</v>
      </c>
      <c r="E1232" s="195" t="s">
        <v>43</v>
      </c>
      <c r="F1232" s="196" t="s">
        <v>1638</v>
      </c>
      <c r="G1232" s="193"/>
      <c r="H1232" s="195" t="s">
        <v>43</v>
      </c>
      <c r="I1232" s="197"/>
      <c r="J1232" s="193"/>
      <c r="K1232" s="193"/>
      <c r="L1232" s="198"/>
      <c r="M1232" s="199"/>
      <c r="N1232" s="200"/>
      <c r="O1232" s="200"/>
      <c r="P1232" s="200"/>
      <c r="Q1232" s="200"/>
      <c r="R1232" s="200"/>
      <c r="S1232" s="200"/>
      <c r="T1232" s="201"/>
      <c r="AT1232" s="202" t="s">
        <v>193</v>
      </c>
      <c r="AU1232" s="202" t="s">
        <v>90</v>
      </c>
      <c r="AV1232" s="13" t="s">
        <v>88</v>
      </c>
      <c r="AW1232" s="13" t="s">
        <v>41</v>
      </c>
      <c r="AX1232" s="13" t="s">
        <v>80</v>
      </c>
      <c r="AY1232" s="202" t="s">
        <v>182</v>
      </c>
    </row>
    <row r="1233" spans="1:65" s="14" customFormat="1" ht="11.25">
      <c r="B1233" s="203"/>
      <c r="C1233" s="204"/>
      <c r="D1233" s="194" t="s">
        <v>193</v>
      </c>
      <c r="E1233" s="205" t="s">
        <v>43</v>
      </c>
      <c r="F1233" s="206" t="s">
        <v>1891</v>
      </c>
      <c r="G1233" s="204"/>
      <c r="H1233" s="207">
        <v>0.03</v>
      </c>
      <c r="I1233" s="208"/>
      <c r="J1233" s="204"/>
      <c r="K1233" s="204"/>
      <c r="L1233" s="209"/>
      <c r="M1233" s="210"/>
      <c r="N1233" s="211"/>
      <c r="O1233" s="211"/>
      <c r="P1233" s="211"/>
      <c r="Q1233" s="211"/>
      <c r="R1233" s="211"/>
      <c r="S1233" s="211"/>
      <c r="T1233" s="212"/>
      <c r="AT1233" s="213" t="s">
        <v>193</v>
      </c>
      <c r="AU1233" s="213" t="s">
        <v>90</v>
      </c>
      <c r="AV1233" s="14" t="s">
        <v>90</v>
      </c>
      <c r="AW1233" s="14" t="s">
        <v>41</v>
      </c>
      <c r="AX1233" s="14" t="s">
        <v>80</v>
      </c>
      <c r="AY1233" s="213" t="s">
        <v>182</v>
      </c>
    </row>
    <row r="1234" spans="1:65" s="13" customFormat="1" ht="11.25">
      <c r="B1234" s="192"/>
      <c r="C1234" s="193"/>
      <c r="D1234" s="194" t="s">
        <v>193</v>
      </c>
      <c r="E1234" s="195" t="s">
        <v>43</v>
      </c>
      <c r="F1234" s="196" t="s">
        <v>1639</v>
      </c>
      <c r="G1234" s="193"/>
      <c r="H1234" s="195" t="s">
        <v>43</v>
      </c>
      <c r="I1234" s="197"/>
      <c r="J1234" s="193"/>
      <c r="K1234" s="193"/>
      <c r="L1234" s="198"/>
      <c r="M1234" s="199"/>
      <c r="N1234" s="200"/>
      <c r="O1234" s="200"/>
      <c r="P1234" s="200"/>
      <c r="Q1234" s="200"/>
      <c r="R1234" s="200"/>
      <c r="S1234" s="200"/>
      <c r="T1234" s="201"/>
      <c r="AT1234" s="202" t="s">
        <v>193</v>
      </c>
      <c r="AU1234" s="202" t="s">
        <v>90</v>
      </c>
      <c r="AV1234" s="13" t="s">
        <v>88</v>
      </c>
      <c r="AW1234" s="13" t="s">
        <v>41</v>
      </c>
      <c r="AX1234" s="13" t="s">
        <v>80</v>
      </c>
      <c r="AY1234" s="202" t="s">
        <v>182</v>
      </c>
    </row>
    <row r="1235" spans="1:65" s="14" customFormat="1" ht="11.25">
      <c r="B1235" s="203"/>
      <c r="C1235" s="204"/>
      <c r="D1235" s="194" t="s">
        <v>193</v>
      </c>
      <c r="E1235" s="205" t="s">
        <v>43</v>
      </c>
      <c r="F1235" s="206" t="s">
        <v>1890</v>
      </c>
      <c r="G1235" s="204"/>
      <c r="H1235" s="207">
        <v>0.06</v>
      </c>
      <c r="I1235" s="208"/>
      <c r="J1235" s="204"/>
      <c r="K1235" s="204"/>
      <c r="L1235" s="209"/>
      <c r="M1235" s="210"/>
      <c r="N1235" s="211"/>
      <c r="O1235" s="211"/>
      <c r="P1235" s="211"/>
      <c r="Q1235" s="211"/>
      <c r="R1235" s="211"/>
      <c r="S1235" s="211"/>
      <c r="T1235" s="212"/>
      <c r="AT1235" s="213" t="s">
        <v>193</v>
      </c>
      <c r="AU1235" s="213" t="s">
        <v>90</v>
      </c>
      <c r="AV1235" s="14" t="s">
        <v>90</v>
      </c>
      <c r="AW1235" s="14" t="s">
        <v>41</v>
      </c>
      <c r="AX1235" s="14" t="s">
        <v>80</v>
      </c>
      <c r="AY1235" s="213" t="s">
        <v>182</v>
      </c>
    </row>
    <row r="1236" spans="1:65" s="13" customFormat="1" ht="11.25">
      <c r="B1236" s="192"/>
      <c r="C1236" s="193"/>
      <c r="D1236" s="194" t="s">
        <v>193</v>
      </c>
      <c r="E1236" s="195" t="s">
        <v>43</v>
      </c>
      <c r="F1236" s="196" t="s">
        <v>1641</v>
      </c>
      <c r="G1236" s="193"/>
      <c r="H1236" s="195" t="s">
        <v>43</v>
      </c>
      <c r="I1236" s="197"/>
      <c r="J1236" s="193"/>
      <c r="K1236" s="193"/>
      <c r="L1236" s="198"/>
      <c r="M1236" s="199"/>
      <c r="N1236" s="200"/>
      <c r="O1236" s="200"/>
      <c r="P1236" s="200"/>
      <c r="Q1236" s="200"/>
      <c r="R1236" s="200"/>
      <c r="S1236" s="200"/>
      <c r="T1236" s="201"/>
      <c r="AT1236" s="202" t="s">
        <v>193</v>
      </c>
      <c r="AU1236" s="202" t="s">
        <v>90</v>
      </c>
      <c r="AV1236" s="13" t="s">
        <v>88</v>
      </c>
      <c r="AW1236" s="13" t="s">
        <v>41</v>
      </c>
      <c r="AX1236" s="13" t="s">
        <v>80</v>
      </c>
      <c r="AY1236" s="202" t="s">
        <v>182</v>
      </c>
    </row>
    <row r="1237" spans="1:65" s="14" customFormat="1" ht="11.25">
      <c r="B1237" s="203"/>
      <c r="C1237" s="204"/>
      <c r="D1237" s="194" t="s">
        <v>193</v>
      </c>
      <c r="E1237" s="205" t="s">
        <v>43</v>
      </c>
      <c r="F1237" s="206" t="s">
        <v>2623</v>
      </c>
      <c r="G1237" s="204"/>
      <c r="H1237" s="207">
        <v>0.05</v>
      </c>
      <c r="I1237" s="208"/>
      <c r="J1237" s="204"/>
      <c r="K1237" s="204"/>
      <c r="L1237" s="209"/>
      <c r="M1237" s="210"/>
      <c r="N1237" s="211"/>
      <c r="O1237" s="211"/>
      <c r="P1237" s="211"/>
      <c r="Q1237" s="211"/>
      <c r="R1237" s="211"/>
      <c r="S1237" s="211"/>
      <c r="T1237" s="212"/>
      <c r="AT1237" s="213" t="s">
        <v>193</v>
      </c>
      <c r="AU1237" s="213" t="s">
        <v>90</v>
      </c>
      <c r="AV1237" s="14" t="s">
        <v>90</v>
      </c>
      <c r="AW1237" s="14" t="s">
        <v>41</v>
      </c>
      <c r="AX1237" s="14" t="s">
        <v>80</v>
      </c>
      <c r="AY1237" s="213" t="s">
        <v>182</v>
      </c>
    </row>
    <row r="1238" spans="1:65" s="13" customFormat="1" ht="11.25">
      <c r="B1238" s="192"/>
      <c r="C1238" s="193"/>
      <c r="D1238" s="194" t="s">
        <v>193</v>
      </c>
      <c r="E1238" s="195" t="s">
        <v>43</v>
      </c>
      <c r="F1238" s="196" t="s">
        <v>1643</v>
      </c>
      <c r="G1238" s="193"/>
      <c r="H1238" s="195" t="s">
        <v>43</v>
      </c>
      <c r="I1238" s="197"/>
      <c r="J1238" s="193"/>
      <c r="K1238" s="193"/>
      <c r="L1238" s="198"/>
      <c r="M1238" s="199"/>
      <c r="N1238" s="200"/>
      <c r="O1238" s="200"/>
      <c r="P1238" s="200"/>
      <c r="Q1238" s="200"/>
      <c r="R1238" s="200"/>
      <c r="S1238" s="200"/>
      <c r="T1238" s="201"/>
      <c r="AT1238" s="202" t="s">
        <v>193</v>
      </c>
      <c r="AU1238" s="202" t="s">
        <v>90</v>
      </c>
      <c r="AV1238" s="13" t="s">
        <v>88</v>
      </c>
      <c r="AW1238" s="13" t="s">
        <v>41</v>
      </c>
      <c r="AX1238" s="13" t="s">
        <v>80</v>
      </c>
      <c r="AY1238" s="202" t="s">
        <v>182</v>
      </c>
    </row>
    <row r="1239" spans="1:65" s="14" customFormat="1" ht="11.25">
      <c r="B1239" s="203"/>
      <c r="C1239" s="204"/>
      <c r="D1239" s="194" t="s">
        <v>193</v>
      </c>
      <c r="E1239" s="205" t="s">
        <v>43</v>
      </c>
      <c r="F1239" s="206" t="s">
        <v>1893</v>
      </c>
      <c r="G1239" s="204"/>
      <c r="H1239" s="207">
        <v>0.04</v>
      </c>
      <c r="I1239" s="208"/>
      <c r="J1239" s="204"/>
      <c r="K1239" s="204"/>
      <c r="L1239" s="209"/>
      <c r="M1239" s="210"/>
      <c r="N1239" s="211"/>
      <c r="O1239" s="211"/>
      <c r="P1239" s="211"/>
      <c r="Q1239" s="211"/>
      <c r="R1239" s="211"/>
      <c r="S1239" s="211"/>
      <c r="T1239" s="212"/>
      <c r="AT1239" s="213" t="s">
        <v>193</v>
      </c>
      <c r="AU1239" s="213" t="s">
        <v>90</v>
      </c>
      <c r="AV1239" s="14" t="s">
        <v>90</v>
      </c>
      <c r="AW1239" s="14" t="s">
        <v>41</v>
      </c>
      <c r="AX1239" s="14" t="s">
        <v>80</v>
      </c>
      <c r="AY1239" s="213" t="s">
        <v>182</v>
      </c>
    </row>
    <row r="1240" spans="1:65" s="13" customFormat="1" ht="11.25">
      <c r="B1240" s="192"/>
      <c r="C1240" s="193"/>
      <c r="D1240" s="194" t="s">
        <v>193</v>
      </c>
      <c r="E1240" s="195" t="s">
        <v>43</v>
      </c>
      <c r="F1240" s="196" t="s">
        <v>1644</v>
      </c>
      <c r="G1240" s="193"/>
      <c r="H1240" s="195" t="s">
        <v>43</v>
      </c>
      <c r="I1240" s="197"/>
      <c r="J1240" s="193"/>
      <c r="K1240" s="193"/>
      <c r="L1240" s="198"/>
      <c r="M1240" s="199"/>
      <c r="N1240" s="200"/>
      <c r="O1240" s="200"/>
      <c r="P1240" s="200"/>
      <c r="Q1240" s="200"/>
      <c r="R1240" s="200"/>
      <c r="S1240" s="200"/>
      <c r="T1240" s="201"/>
      <c r="AT1240" s="202" t="s">
        <v>193</v>
      </c>
      <c r="AU1240" s="202" t="s">
        <v>90</v>
      </c>
      <c r="AV1240" s="13" t="s">
        <v>88</v>
      </c>
      <c r="AW1240" s="13" t="s">
        <v>41</v>
      </c>
      <c r="AX1240" s="13" t="s">
        <v>80</v>
      </c>
      <c r="AY1240" s="202" t="s">
        <v>182</v>
      </c>
    </row>
    <row r="1241" spans="1:65" s="14" customFormat="1" ht="11.25">
      <c r="B1241" s="203"/>
      <c r="C1241" s="204"/>
      <c r="D1241" s="194" t="s">
        <v>193</v>
      </c>
      <c r="E1241" s="205" t="s">
        <v>43</v>
      </c>
      <c r="F1241" s="206" t="s">
        <v>919</v>
      </c>
      <c r="G1241" s="204"/>
      <c r="H1241" s="207">
        <v>0.02</v>
      </c>
      <c r="I1241" s="208"/>
      <c r="J1241" s="204"/>
      <c r="K1241" s="204"/>
      <c r="L1241" s="209"/>
      <c r="M1241" s="210"/>
      <c r="N1241" s="211"/>
      <c r="O1241" s="211"/>
      <c r="P1241" s="211"/>
      <c r="Q1241" s="211"/>
      <c r="R1241" s="211"/>
      <c r="S1241" s="211"/>
      <c r="T1241" s="212"/>
      <c r="AT1241" s="213" t="s">
        <v>193</v>
      </c>
      <c r="AU1241" s="213" t="s">
        <v>90</v>
      </c>
      <c r="AV1241" s="14" t="s">
        <v>90</v>
      </c>
      <c r="AW1241" s="14" t="s">
        <v>41</v>
      </c>
      <c r="AX1241" s="14" t="s">
        <v>80</v>
      </c>
      <c r="AY1241" s="213" t="s">
        <v>182</v>
      </c>
    </row>
    <row r="1242" spans="1:65" s="15" customFormat="1" ht="11.25">
      <c r="B1242" s="227"/>
      <c r="C1242" s="228"/>
      <c r="D1242" s="194" t="s">
        <v>193</v>
      </c>
      <c r="E1242" s="229" t="s">
        <v>43</v>
      </c>
      <c r="F1242" s="230" t="s">
        <v>436</v>
      </c>
      <c r="G1242" s="228"/>
      <c r="H1242" s="231">
        <v>0.41</v>
      </c>
      <c r="I1242" s="232"/>
      <c r="J1242" s="228"/>
      <c r="K1242" s="228"/>
      <c r="L1242" s="233"/>
      <c r="M1242" s="234"/>
      <c r="N1242" s="235"/>
      <c r="O1242" s="235"/>
      <c r="P1242" s="235"/>
      <c r="Q1242" s="235"/>
      <c r="R1242" s="235"/>
      <c r="S1242" s="235"/>
      <c r="T1242" s="236"/>
      <c r="AT1242" s="237" t="s">
        <v>193</v>
      </c>
      <c r="AU1242" s="237" t="s">
        <v>90</v>
      </c>
      <c r="AV1242" s="15" t="s">
        <v>205</v>
      </c>
      <c r="AW1242" s="15" t="s">
        <v>41</v>
      </c>
      <c r="AX1242" s="15" t="s">
        <v>88</v>
      </c>
      <c r="AY1242" s="237" t="s">
        <v>182</v>
      </c>
    </row>
    <row r="1243" spans="1:65" s="2" customFormat="1" ht="24.2" customHeight="1">
      <c r="A1243" s="35"/>
      <c r="B1243" s="36"/>
      <c r="C1243" s="179" t="s">
        <v>1091</v>
      </c>
      <c r="D1243" s="179" t="s">
        <v>187</v>
      </c>
      <c r="E1243" s="180" t="s">
        <v>921</v>
      </c>
      <c r="F1243" s="181" t="s">
        <v>922</v>
      </c>
      <c r="G1243" s="182" t="s">
        <v>190</v>
      </c>
      <c r="H1243" s="183">
        <v>8</v>
      </c>
      <c r="I1243" s="184"/>
      <c r="J1243" s="185">
        <f>ROUND(I1243*H1243,2)</f>
        <v>0</v>
      </c>
      <c r="K1243" s="181" t="s">
        <v>191</v>
      </c>
      <c r="L1243" s="40"/>
      <c r="M1243" s="186" t="s">
        <v>43</v>
      </c>
      <c r="N1243" s="187" t="s">
        <v>51</v>
      </c>
      <c r="O1243" s="65"/>
      <c r="P1243" s="188">
        <f>O1243*H1243</f>
        <v>0</v>
      </c>
      <c r="Q1243" s="188">
        <v>0</v>
      </c>
      <c r="R1243" s="188">
        <f>Q1243*H1243</f>
        <v>0</v>
      </c>
      <c r="S1243" s="188">
        <v>0</v>
      </c>
      <c r="T1243" s="189">
        <f>S1243*H1243</f>
        <v>0</v>
      </c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R1243" s="190" t="s">
        <v>88</v>
      </c>
      <c r="AT1243" s="190" t="s">
        <v>187</v>
      </c>
      <c r="AU1243" s="190" t="s">
        <v>90</v>
      </c>
      <c r="AY1243" s="17" t="s">
        <v>182</v>
      </c>
      <c r="BE1243" s="191">
        <f>IF(N1243="základní",J1243,0)</f>
        <v>0</v>
      </c>
      <c r="BF1243" s="191">
        <f>IF(N1243="snížená",J1243,0)</f>
        <v>0</v>
      </c>
      <c r="BG1243" s="191">
        <f>IF(N1243="zákl. přenesená",J1243,0)</f>
        <v>0</v>
      </c>
      <c r="BH1243" s="191">
        <f>IF(N1243="sníž. přenesená",J1243,0)</f>
        <v>0</v>
      </c>
      <c r="BI1243" s="191">
        <f>IF(N1243="nulová",J1243,0)</f>
        <v>0</v>
      </c>
      <c r="BJ1243" s="17" t="s">
        <v>88</v>
      </c>
      <c r="BK1243" s="191">
        <f>ROUND(I1243*H1243,2)</f>
        <v>0</v>
      </c>
      <c r="BL1243" s="17" t="s">
        <v>88</v>
      </c>
      <c r="BM1243" s="190" t="s">
        <v>1894</v>
      </c>
    </row>
    <row r="1244" spans="1:65" s="13" customFormat="1" ht="11.25">
      <c r="B1244" s="192"/>
      <c r="C1244" s="193"/>
      <c r="D1244" s="194" t="s">
        <v>193</v>
      </c>
      <c r="E1244" s="195" t="s">
        <v>43</v>
      </c>
      <c r="F1244" s="196" t="s">
        <v>532</v>
      </c>
      <c r="G1244" s="193"/>
      <c r="H1244" s="195" t="s">
        <v>43</v>
      </c>
      <c r="I1244" s="197"/>
      <c r="J1244" s="193"/>
      <c r="K1244" s="193"/>
      <c r="L1244" s="198"/>
      <c r="M1244" s="199"/>
      <c r="N1244" s="200"/>
      <c r="O1244" s="200"/>
      <c r="P1244" s="200"/>
      <c r="Q1244" s="200"/>
      <c r="R1244" s="200"/>
      <c r="S1244" s="200"/>
      <c r="T1244" s="201"/>
      <c r="AT1244" s="202" t="s">
        <v>193</v>
      </c>
      <c r="AU1244" s="202" t="s">
        <v>90</v>
      </c>
      <c r="AV1244" s="13" t="s">
        <v>88</v>
      </c>
      <c r="AW1244" s="13" t="s">
        <v>41</v>
      </c>
      <c r="AX1244" s="13" t="s">
        <v>80</v>
      </c>
      <c r="AY1244" s="202" t="s">
        <v>182</v>
      </c>
    </row>
    <row r="1245" spans="1:65" s="13" customFormat="1" ht="11.25">
      <c r="B1245" s="192"/>
      <c r="C1245" s="193"/>
      <c r="D1245" s="194" t="s">
        <v>193</v>
      </c>
      <c r="E1245" s="195" t="s">
        <v>43</v>
      </c>
      <c r="F1245" s="196" t="s">
        <v>362</v>
      </c>
      <c r="G1245" s="193"/>
      <c r="H1245" s="195" t="s">
        <v>43</v>
      </c>
      <c r="I1245" s="197"/>
      <c r="J1245" s="193"/>
      <c r="K1245" s="193"/>
      <c r="L1245" s="198"/>
      <c r="M1245" s="199"/>
      <c r="N1245" s="200"/>
      <c r="O1245" s="200"/>
      <c r="P1245" s="200"/>
      <c r="Q1245" s="200"/>
      <c r="R1245" s="200"/>
      <c r="S1245" s="200"/>
      <c r="T1245" s="201"/>
      <c r="AT1245" s="202" t="s">
        <v>193</v>
      </c>
      <c r="AU1245" s="202" t="s">
        <v>90</v>
      </c>
      <c r="AV1245" s="13" t="s">
        <v>88</v>
      </c>
      <c r="AW1245" s="13" t="s">
        <v>41</v>
      </c>
      <c r="AX1245" s="13" t="s">
        <v>80</v>
      </c>
      <c r="AY1245" s="202" t="s">
        <v>182</v>
      </c>
    </row>
    <row r="1246" spans="1:65" s="14" customFormat="1" ht="11.25">
      <c r="B1246" s="203"/>
      <c r="C1246" s="204"/>
      <c r="D1246" s="194" t="s">
        <v>193</v>
      </c>
      <c r="E1246" s="205" t="s">
        <v>43</v>
      </c>
      <c r="F1246" s="206" t="s">
        <v>225</v>
      </c>
      <c r="G1246" s="204"/>
      <c r="H1246" s="207">
        <v>8</v>
      </c>
      <c r="I1246" s="208"/>
      <c r="J1246" s="204"/>
      <c r="K1246" s="204"/>
      <c r="L1246" s="209"/>
      <c r="M1246" s="210"/>
      <c r="N1246" s="211"/>
      <c r="O1246" s="211"/>
      <c r="P1246" s="211"/>
      <c r="Q1246" s="211"/>
      <c r="R1246" s="211"/>
      <c r="S1246" s="211"/>
      <c r="T1246" s="212"/>
      <c r="AT1246" s="213" t="s">
        <v>193</v>
      </c>
      <c r="AU1246" s="213" t="s">
        <v>90</v>
      </c>
      <c r="AV1246" s="14" t="s">
        <v>90</v>
      </c>
      <c r="AW1246" s="14" t="s">
        <v>41</v>
      </c>
      <c r="AX1246" s="14" t="s">
        <v>88</v>
      </c>
      <c r="AY1246" s="213" t="s">
        <v>182</v>
      </c>
    </row>
    <row r="1247" spans="1:65" s="2" customFormat="1" ht="24.2" customHeight="1">
      <c r="A1247" s="35"/>
      <c r="B1247" s="36"/>
      <c r="C1247" s="179" t="s">
        <v>1097</v>
      </c>
      <c r="D1247" s="179" t="s">
        <v>187</v>
      </c>
      <c r="E1247" s="180" t="s">
        <v>925</v>
      </c>
      <c r="F1247" s="181" t="s">
        <v>926</v>
      </c>
      <c r="G1247" s="182" t="s">
        <v>190</v>
      </c>
      <c r="H1247" s="183">
        <v>8</v>
      </c>
      <c r="I1247" s="184"/>
      <c r="J1247" s="185">
        <f>ROUND(I1247*H1247,2)</f>
        <v>0</v>
      </c>
      <c r="K1247" s="181" t="s">
        <v>191</v>
      </c>
      <c r="L1247" s="40"/>
      <c r="M1247" s="186" t="s">
        <v>43</v>
      </c>
      <c r="N1247" s="187" t="s">
        <v>51</v>
      </c>
      <c r="O1247" s="65"/>
      <c r="P1247" s="188">
        <f>O1247*H1247</f>
        <v>0</v>
      </c>
      <c r="Q1247" s="188">
        <v>0</v>
      </c>
      <c r="R1247" s="188">
        <f>Q1247*H1247</f>
        <v>0</v>
      </c>
      <c r="S1247" s="188">
        <v>0</v>
      </c>
      <c r="T1247" s="189">
        <f>S1247*H1247</f>
        <v>0</v>
      </c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R1247" s="190" t="s">
        <v>88</v>
      </c>
      <c r="AT1247" s="190" t="s">
        <v>187</v>
      </c>
      <c r="AU1247" s="190" t="s">
        <v>90</v>
      </c>
      <c r="AY1247" s="17" t="s">
        <v>182</v>
      </c>
      <c r="BE1247" s="191">
        <f>IF(N1247="základní",J1247,0)</f>
        <v>0</v>
      </c>
      <c r="BF1247" s="191">
        <f>IF(N1247="snížená",J1247,0)</f>
        <v>0</v>
      </c>
      <c r="BG1247" s="191">
        <f>IF(N1247="zákl. přenesená",J1247,0)</f>
        <v>0</v>
      </c>
      <c r="BH1247" s="191">
        <f>IF(N1247="sníž. přenesená",J1247,0)</f>
        <v>0</v>
      </c>
      <c r="BI1247" s="191">
        <f>IF(N1247="nulová",J1247,0)</f>
        <v>0</v>
      </c>
      <c r="BJ1247" s="17" t="s">
        <v>88</v>
      </c>
      <c r="BK1247" s="191">
        <f>ROUND(I1247*H1247,2)</f>
        <v>0</v>
      </c>
      <c r="BL1247" s="17" t="s">
        <v>88</v>
      </c>
      <c r="BM1247" s="190" t="s">
        <v>927</v>
      </c>
    </row>
    <row r="1248" spans="1:65" s="13" customFormat="1" ht="11.25">
      <c r="B1248" s="192"/>
      <c r="C1248" s="193"/>
      <c r="D1248" s="194" t="s">
        <v>193</v>
      </c>
      <c r="E1248" s="195" t="s">
        <v>43</v>
      </c>
      <c r="F1248" s="196" t="s">
        <v>431</v>
      </c>
      <c r="G1248" s="193"/>
      <c r="H1248" s="195" t="s">
        <v>43</v>
      </c>
      <c r="I1248" s="197"/>
      <c r="J1248" s="193"/>
      <c r="K1248" s="193"/>
      <c r="L1248" s="198"/>
      <c r="M1248" s="199"/>
      <c r="N1248" s="200"/>
      <c r="O1248" s="200"/>
      <c r="P1248" s="200"/>
      <c r="Q1248" s="200"/>
      <c r="R1248" s="200"/>
      <c r="S1248" s="200"/>
      <c r="T1248" s="201"/>
      <c r="AT1248" s="202" t="s">
        <v>193</v>
      </c>
      <c r="AU1248" s="202" t="s">
        <v>90</v>
      </c>
      <c r="AV1248" s="13" t="s">
        <v>88</v>
      </c>
      <c r="AW1248" s="13" t="s">
        <v>41</v>
      </c>
      <c r="AX1248" s="13" t="s">
        <v>80</v>
      </c>
      <c r="AY1248" s="202" t="s">
        <v>182</v>
      </c>
    </row>
    <row r="1249" spans="2:51" s="13" customFormat="1" ht="11.25">
      <c r="B1249" s="192"/>
      <c r="C1249" s="193"/>
      <c r="D1249" s="194" t="s">
        <v>193</v>
      </c>
      <c r="E1249" s="195" t="s">
        <v>43</v>
      </c>
      <c r="F1249" s="196" t="s">
        <v>638</v>
      </c>
      <c r="G1249" s="193"/>
      <c r="H1249" s="195" t="s">
        <v>43</v>
      </c>
      <c r="I1249" s="197"/>
      <c r="J1249" s="193"/>
      <c r="K1249" s="193"/>
      <c r="L1249" s="198"/>
      <c r="M1249" s="199"/>
      <c r="N1249" s="200"/>
      <c r="O1249" s="200"/>
      <c r="P1249" s="200"/>
      <c r="Q1249" s="200"/>
      <c r="R1249" s="200"/>
      <c r="S1249" s="200"/>
      <c r="T1249" s="201"/>
      <c r="AT1249" s="202" t="s">
        <v>193</v>
      </c>
      <c r="AU1249" s="202" t="s">
        <v>90</v>
      </c>
      <c r="AV1249" s="13" t="s">
        <v>88</v>
      </c>
      <c r="AW1249" s="13" t="s">
        <v>41</v>
      </c>
      <c r="AX1249" s="13" t="s">
        <v>80</v>
      </c>
      <c r="AY1249" s="202" t="s">
        <v>182</v>
      </c>
    </row>
    <row r="1250" spans="2:51" s="14" customFormat="1" ht="11.25">
      <c r="B1250" s="203"/>
      <c r="C1250" s="204"/>
      <c r="D1250" s="194" t="s">
        <v>193</v>
      </c>
      <c r="E1250" s="205" t="s">
        <v>43</v>
      </c>
      <c r="F1250" s="206" t="s">
        <v>88</v>
      </c>
      <c r="G1250" s="204"/>
      <c r="H1250" s="207">
        <v>1</v>
      </c>
      <c r="I1250" s="208"/>
      <c r="J1250" s="204"/>
      <c r="K1250" s="204"/>
      <c r="L1250" s="209"/>
      <c r="M1250" s="210"/>
      <c r="N1250" s="211"/>
      <c r="O1250" s="211"/>
      <c r="P1250" s="211"/>
      <c r="Q1250" s="211"/>
      <c r="R1250" s="211"/>
      <c r="S1250" s="211"/>
      <c r="T1250" s="212"/>
      <c r="AT1250" s="213" t="s">
        <v>193</v>
      </c>
      <c r="AU1250" s="213" t="s">
        <v>90</v>
      </c>
      <c r="AV1250" s="14" t="s">
        <v>90</v>
      </c>
      <c r="AW1250" s="14" t="s">
        <v>41</v>
      </c>
      <c r="AX1250" s="14" t="s">
        <v>80</v>
      </c>
      <c r="AY1250" s="213" t="s">
        <v>182</v>
      </c>
    </row>
    <row r="1251" spans="2:51" s="13" customFormat="1" ht="11.25">
      <c r="B1251" s="192"/>
      <c r="C1251" s="193"/>
      <c r="D1251" s="194" t="s">
        <v>193</v>
      </c>
      <c r="E1251" s="195" t="s">
        <v>43</v>
      </c>
      <c r="F1251" s="196" t="s">
        <v>640</v>
      </c>
      <c r="G1251" s="193"/>
      <c r="H1251" s="195" t="s">
        <v>43</v>
      </c>
      <c r="I1251" s="197"/>
      <c r="J1251" s="193"/>
      <c r="K1251" s="193"/>
      <c r="L1251" s="198"/>
      <c r="M1251" s="199"/>
      <c r="N1251" s="200"/>
      <c r="O1251" s="200"/>
      <c r="P1251" s="200"/>
      <c r="Q1251" s="200"/>
      <c r="R1251" s="200"/>
      <c r="S1251" s="200"/>
      <c r="T1251" s="201"/>
      <c r="AT1251" s="202" t="s">
        <v>193</v>
      </c>
      <c r="AU1251" s="202" t="s">
        <v>90</v>
      </c>
      <c r="AV1251" s="13" t="s">
        <v>88</v>
      </c>
      <c r="AW1251" s="13" t="s">
        <v>41</v>
      </c>
      <c r="AX1251" s="13" t="s">
        <v>80</v>
      </c>
      <c r="AY1251" s="202" t="s">
        <v>182</v>
      </c>
    </row>
    <row r="1252" spans="2:51" s="14" customFormat="1" ht="11.25">
      <c r="B1252" s="203"/>
      <c r="C1252" s="204"/>
      <c r="D1252" s="194" t="s">
        <v>193</v>
      </c>
      <c r="E1252" s="205" t="s">
        <v>43</v>
      </c>
      <c r="F1252" s="206" t="s">
        <v>88</v>
      </c>
      <c r="G1252" s="204"/>
      <c r="H1252" s="207">
        <v>1</v>
      </c>
      <c r="I1252" s="208"/>
      <c r="J1252" s="204"/>
      <c r="K1252" s="204"/>
      <c r="L1252" s="209"/>
      <c r="M1252" s="210"/>
      <c r="N1252" s="211"/>
      <c r="O1252" s="211"/>
      <c r="P1252" s="211"/>
      <c r="Q1252" s="211"/>
      <c r="R1252" s="211"/>
      <c r="S1252" s="211"/>
      <c r="T1252" s="212"/>
      <c r="AT1252" s="213" t="s">
        <v>193</v>
      </c>
      <c r="AU1252" s="213" t="s">
        <v>90</v>
      </c>
      <c r="AV1252" s="14" t="s">
        <v>90</v>
      </c>
      <c r="AW1252" s="14" t="s">
        <v>41</v>
      </c>
      <c r="AX1252" s="14" t="s">
        <v>80</v>
      </c>
      <c r="AY1252" s="213" t="s">
        <v>182</v>
      </c>
    </row>
    <row r="1253" spans="2:51" s="13" customFormat="1" ht="11.25">
      <c r="B1253" s="192"/>
      <c r="C1253" s="193"/>
      <c r="D1253" s="194" t="s">
        <v>193</v>
      </c>
      <c r="E1253" s="195" t="s">
        <v>43</v>
      </c>
      <c r="F1253" s="196" t="s">
        <v>1636</v>
      </c>
      <c r="G1253" s="193"/>
      <c r="H1253" s="195" t="s">
        <v>43</v>
      </c>
      <c r="I1253" s="197"/>
      <c r="J1253" s="193"/>
      <c r="K1253" s="193"/>
      <c r="L1253" s="198"/>
      <c r="M1253" s="199"/>
      <c r="N1253" s="200"/>
      <c r="O1253" s="200"/>
      <c r="P1253" s="200"/>
      <c r="Q1253" s="200"/>
      <c r="R1253" s="200"/>
      <c r="S1253" s="200"/>
      <c r="T1253" s="201"/>
      <c r="AT1253" s="202" t="s">
        <v>193</v>
      </c>
      <c r="AU1253" s="202" t="s">
        <v>90</v>
      </c>
      <c r="AV1253" s="13" t="s">
        <v>88</v>
      </c>
      <c r="AW1253" s="13" t="s">
        <v>41</v>
      </c>
      <c r="AX1253" s="13" t="s">
        <v>80</v>
      </c>
      <c r="AY1253" s="202" t="s">
        <v>182</v>
      </c>
    </row>
    <row r="1254" spans="2:51" s="14" customFormat="1" ht="11.25">
      <c r="B1254" s="203"/>
      <c r="C1254" s="204"/>
      <c r="D1254" s="194" t="s">
        <v>193</v>
      </c>
      <c r="E1254" s="205" t="s">
        <v>43</v>
      </c>
      <c r="F1254" s="206" t="s">
        <v>88</v>
      </c>
      <c r="G1254" s="204"/>
      <c r="H1254" s="207">
        <v>1</v>
      </c>
      <c r="I1254" s="208"/>
      <c r="J1254" s="204"/>
      <c r="K1254" s="204"/>
      <c r="L1254" s="209"/>
      <c r="M1254" s="210"/>
      <c r="N1254" s="211"/>
      <c r="O1254" s="211"/>
      <c r="P1254" s="211"/>
      <c r="Q1254" s="211"/>
      <c r="R1254" s="211"/>
      <c r="S1254" s="211"/>
      <c r="T1254" s="212"/>
      <c r="AT1254" s="213" t="s">
        <v>193</v>
      </c>
      <c r="AU1254" s="213" t="s">
        <v>90</v>
      </c>
      <c r="AV1254" s="14" t="s">
        <v>90</v>
      </c>
      <c r="AW1254" s="14" t="s">
        <v>41</v>
      </c>
      <c r="AX1254" s="14" t="s">
        <v>80</v>
      </c>
      <c r="AY1254" s="213" t="s">
        <v>182</v>
      </c>
    </row>
    <row r="1255" spans="2:51" s="13" customFormat="1" ht="11.25">
      <c r="B1255" s="192"/>
      <c r="C1255" s="193"/>
      <c r="D1255" s="194" t="s">
        <v>193</v>
      </c>
      <c r="E1255" s="195" t="s">
        <v>43</v>
      </c>
      <c r="F1255" s="196" t="s">
        <v>1637</v>
      </c>
      <c r="G1255" s="193"/>
      <c r="H1255" s="195" t="s">
        <v>43</v>
      </c>
      <c r="I1255" s="197"/>
      <c r="J1255" s="193"/>
      <c r="K1255" s="193"/>
      <c r="L1255" s="198"/>
      <c r="M1255" s="199"/>
      <c r="N1255" s="200"/>
      <c r="O1255" s="200"/>
      <c r="P1255" s="200"/>
      <c r="Q1255" s="200"/>
      <c r="R1255" s="200"/>
      <c r="S1255" s="200"/>
      <c r="T1255" s="201"/>
      <c r="AT1255" s="202" t="s">
        <v>193</v>
      </c>
      <c r="AU1255" s="202" t="s">
        <v>90</v>
      </c>
      <c r="AV1255" s="13" t="s">
        <v>88</v>
      </c>
      <c r="AW1255" s="13" t="s">
        <v>41</v>
      </c>
      <c r="AX1255" s="13" t="s">
        <v>80</v>
      </c>
      <c r="AY1255" s="202" t="s">
        <v>182</v>
      </c>
    </row>
    <row r="1256" spans="2:51" s="14" customFormat="1" ht="11.25">
      <c r="B1256" s="203"/>
      <c r="C1256" s="204"/>
      <c r="D1256" s="194" t="s">
        <v>193</v>
      </c>
      <c r="E1256" s="205" t="s">
        <v>43</v>
      </c>
      <c r="F1256" s="206" t="s">
        <v>88</v>
      </c>
      <c r="G1256" s="204"/>
      <c r="H1256" s="207">
        <v>1</v>
      </c>
      <c r="I1256" s="208"/>
      <c r="J1256" s="204"/>
      <c r="K1256" s="204"/>
      <c r="L1256" s="209"/>
      <c r="M1256" s="210"/>
      <c r="N1256" s="211"/>
      <c r="O1256" s="211"/>
      <c r="P1256" s="211"/>
      <c r="Q1256" s="211"/>
      <c r="R1256" s="211"/>
      <c r="S1256" s="211"/>
      <c r="T1256" s="212"/>
      <c r="AT1256" s="213" t="s">
        <v>193</v>
      </c>
      <c r="AU1256" s="213" t="s">
        <v>90</v>
      </c>
      <c r="AV1256" s="14" t="s">
        <v>90</v>
      </c>
      <c r="AW1256" s="14" t="s">
        <v>41</v>
      </c>
      <c r="AX1256" s="14" t="s">
        <v>80</v>
      </c>
      <c r="AY1256" s="213" t="s">
        <v>182</v>
      </c>
    </row>
    <row r="1257" spans="2:51" s="13" customFormat="1" ht="11.25">
      <c r="B1257" s="192"/>
      <c r="C1257" s="193"/>
      <c r="D1257" s="194" t="s">
        <v>193</v>
      </c>
      <c r="E1257" s="195" t="s">
        <v>43</v>
      </c>
      <c r="F1257" s="196" t="s">
        <v>1639</v>
      </c>
      <c r="G1257" s="193"/>
      <c r="H1257" s="195" t="s">
        <v>43</v>
      </c>
      <c r="I1257" s="197"/>
      <c r="J1257" s="193"/>
      <c r="K1257" s="193"/>
      <c r="L1257" s="198"/>
      <c r="M1257" s="199"/>
      <c r="N1257" s="200"/>
      <c r="O1257" s="200"/>
      <c r="P1257" s="200"/>
      <c r="Q1257" s="200"/>
      <c r="R1257" s="200"/>
      <c r="S1257" s="200"/>
      <c r="T1257" s="201"/>
      <c r="AT1257" s="202" t="s">
        <v>193</v>
      </c>
      <c r="AU1257" s="202" t="s">
        <v>90</v>
      </c>
      <c r="AV1257" s="13" t="s">
        <v>88</v>
      </c>
      <c r="AW1257" s="13" t="s">
        <v>41</v>
      </c>
      <c r="AX1257" s="13" t="s">
        <v>80</v>
      </c>
      <c r="AY1257" s="202" t="s">
        <v>182</v>
      </c>
    </row>
    <row r="1258" spans="2:51" s="14" customFormat="1" ht="11.25">
      <c r="B1258" s="203"/>
      <c r="C1258" s="204"/>
      <c r="D1258" s="194" t="s">
        <v>193</v>
      </c>
      <c r="E1258" s="205" t="s">
        <v>43</v>
      </c>
      <c r="F1258" s="206" t="s">
        <v>88</v>
      </c>
      <c r="G1258" s="204"/>
      <c r="H1258" s="207">
        <v>1</v>
      </c>
      <c r="I1258" s="208"/>
      <c r="J1258" s="204"/>
      <c r="K1258" s="204"/>
      <c r="L1258" s="209"/>
      <c r="M1258" s="210"/>
      <c r="N1258" s="211"/>
      <c r="O1258" s="211"/>
      <c r="P1258" s="211"/>
      <c r="Q1258" s="211"/>
      <c r="R1258" s="211"/>
      <c r="S1258" s="211"/>
      <c r="T1258" s="212"/>
      <c r="AT1258" s="213" t="s">
        <v>193</v>
      </c>
      <c r="AU1258" s="213" t="s">
        <v>90</v>
      </c>
      <c r="AV1258" s="14" t="s">
        <v>90</v>
      </c>
      <c r="AW1258" s="14" t="s">
        <v>41</v>
      </c>
      <c r="AX1258" s="14" t="s">
        <v>80</v>
      </c>
      <c r="AY1258" s="213" t="s">
        <v>182</v>
      </c>
    </row>
    <row r="1259" spans="2:51" s="13" customFormat="1" ht="11.25">
      <c r="B1259" s="192"/>
      <c r="C1259" s="193"/>
      <c r="D1259" s="194" t="s">
        <v>193</v>
      </c>
      <c r="E1259" s="195" t="s">
        <v>43</v>
      </c>
      <c r="F1259" s="196" t="s">
        <v>1641</v>
      </c>
      <c r="G1259" s="193"/>
      <c r="H1259" s="195" t="s">
        <v>43</v>
      </c>
      <c r="I1259" s="197"/>
      <c r="J1259" s="193"/>
      <c r="K1259" s="193"/>
      <c r="L1259" s="198"/>
      <c r="M1259" s="199"/>
      <c r="N1259" s="200"/>
      <c r="O1259" s="200"/>
      <c r="P1259" s="200"/>
      <c r="Q1259" s="200"/>
      <c r="R1259" s="200"/>
      <c r="S1259" s="200"/>
      <c r="T1259" s="201"/>
      <c r="AT1259" s="202" t="s">
        <v>193</v>
      </c>
      <c r="AU1259" s="202" t="s">
        <v>90</v>
      </c>
      <c r="AV1259" s="13" t="s">
        <v>88</v>
      </c>
      <c r="AW1259" s="13" t="s">
        <v>41</v>
      </c>
      <c r="AX1259" s="13" t="s">
        <v>80</v>
      </c>
      <c r="AY1259" s="202" t="s">
        <v>182</v>
      </c>
    </row>
    <row r="1260" spans="2:51" s="14" customFormat="1" ht="11.25">
      <c r="B1260" s="203"/>
      <c r="C1260" s="204"/>
      <c r="D1260" s="194" t="s">
        <v>193</v>
      </c>
      <c r="E1260" s="205" t="s">
        <v>43</v>
      </c>
      <c r="F1260" s="206" t="s">
        <v>88</v>
      </c>
      <c r="G1260" s="204"/>
      <c r="H1260" s="207">
        <v>1</v>
      </c>
      <c r="I1260" s="208"/>
      <c r="J1260" s="204"/>
      <c r="K1260" s="204"/>
      <c r="L1260" s="209"/>
      <c r="M1260" s="210"/>
      <c r="N1260" s="211"/>
      <c r="O1260" s="211"/>
      <c r="P1260" s="211"/>
      <c r="Q1260" s="211"/>
      <c r="R1260" s="211"/>
      <c r="S1260" s="211"/>
      <c r="T1260" s="212"/>
      <c r="AT1260" s="213" t="s">
        <v>193</v>
      </c>
      <c r="AU1260" s="213" t="s">
        <v>90</v>
      </c>
      <c r="AV1260" s="14" t="s">
        <v>90</v>
      </c>
      <c r="AW1260" s="14" t="s">
        <v>41</v>
      </c>
      <c r="AX1260" s="14" t="s">
        <v>80</v>
      </c>
      <c r="AY1260" s="213" t="s">
        <v>182</v>
      </c>
    </row>
    <row r="1261" spans="2:51" s="13" customFormat="1" ht="11.25">
      <c r="B1261" s="192"/>
      <c r="C1261" s="193"/>
      <c r="D1261" s="194" t="s">
        <v>193</v>
      </c>
      <c r="E1261" s="195" t="s">
        <v>43</v>
      </c>
      <c r="F1261" s="196" t="s">
        <v>1643</v>
      </c>
      <c r="G1261" s="193"/>
      <c r="H1261" s="195" t="s">
        <v>43</v>
      </c>
      <c r="I1261" s="197"/>
      <c r="J1261" s="193"/>
      <c r="K1261" s="193"/>
      <c r="L1261" s="198"/>
      <c r="M1261" s="199"/>
      <c r="N1261" s="200"/>
      <c r="O1261" s="200"/>
      <c r="P1261" s="200"/>
      <c r="Q1261" s="200"/>
      <c r="R1261" s="200"/>
      <c r="S1261" s="200"/>
      <c r="T1261" s="201"/>
      <c r="AT1261" s="202" t="s">
        <v>193</v>
      </c>
      <c r="AU1261" s="202" t="s">
        <v>90</v>
      </c>
      <c r="AV1261" s="13" t="s">
        <v>88</v>
      </c>
      <c r="AW1261" s="13" t="s">
        <v>41</v>
      </c>
      <c r="AX1261" s="13" t="s">
        <v>80</v>
      </c>
      <c r="AY1261" s="202" t="s">
        <v>182</v>
      </c>
    </row>
    <row r="1262" spans="2:51" s="14" customFormat="1" ht="11.25">
      <c r="B1262" s="203"/>
      <c r="C1262" s="204"/>
      <c r="D1262" s="194" t="s">
        <v>193</v>
      </c>
      <c r="E1262" s="205" t="s">
        <v>43</v>
      </c>
      <c r="F1262" s="206" t="s">
        <v>88</v>
      </c>
      <c r="G1262" s="204"/>
      <c r="H1262" s="207">
        <v>1</v>
      </c>
      <c r="I1262" s="208"/>
      <c r="J1262" s="204"/>
      <c r="K1262" s="204"/>
      <c r="L1262" s="209"/>
      <c r="M1262" s="210"/>
      <c r="N1262" s="211"/>
      <c r="O1262" s="211"/>
      <c r="P1262" s="211"/>
      <c r="Q1262" s="211"/>
      <c r="R1262" s="211"/>
      <c r="S1262" s="211"/>
      <c r="T1262" s="212"/>
      <c r="AT1262" s="213" t="s">
        <v>193</v>
      </c>
      <c r="AU1262" s="213" t="s">
        <v>90</v>
      </c>
      <c r="AV1262" s="14" t="s">
        <v>90</v>
      </c>
      <c r="AW1262" s="14" t="s">
        <v>41</v>
      </c>
      <c r="AX1262" s="14" t="s">
        <v>80</v>
      </c>
      <c r="AY1262" s="213" t="s">
        <v>182</v>
      </c>
    </row>
    <row r="1263" spans="2:51" s="13" customFormat="1" ht="11.25">
      <c r="B1263" s="192"/>
      <c r="C1263" s="193"/>
      <c r="D1263" s="194" t="s">
        <v>193</v>
      </c>
      <c r="E1263" s="195" t="s">
        <v>43</v>
      </c>
      <c r="F1263" s="196" t="s">
        <v>1644</v>
      </c>
      <c r="G1263" s="193"/>
      <c r="H1263" s="195" t="s">
        <v>43</v>
      </c>
      <c r="I1263" s="197"/>
      <c r="J1263" s="193"/>
      <c r="K1263" s="193"/>
      <c r="L1263" s="198"/>
      <c r="M1263" s="199"/>
      <c r="N1263" s="200"/>
      <c r="O1263" s="200"/>
      <c r="P1263" s="200"/>
      <c r="Q1263" s="200"/>
      <c r="R1263" s="200"/>
      <c r="S1263" s="200"/>
      <c r="T1263" s="201"/>
      <c r="AT1263" s="202" t="s">
        <v>193</v>
      </c>
      <c r="AU1263" s="202" t="s">
        <v>90</v>
      </c>
      <c r="AV1263" s="13" t="s">
        <v>88</v>
      </c>
      <c r="AW1263" s="13" t="s">
        <v>41</v>
      </c>
      <c r="AX1263" s="13" t="s">
        <v>80</v>
      </c>
      <c r="AY1263" s="202" t="s">
        <v>182</v>
      </c>
    </row>
    <row r="1264" spans="2:51" s="14" customFormat="1" ht="11.25">
      <c r="B1264" s="203"/>
      <c r="C1264" s="204"/>
      <c r="D1264" s="194" t="s">
        <v>193</v>
      </c>
      <c r="E1264" s="205" t="s">
        <v>43</v>
      </c>
      <c r="F1264" s="206" t="s">
        <v>88</v>
      </c>
      <c r="G1264" s="204"/>
      <c r="H1264" s="207">
        <v>1</v>
      </c>
      <c r="I1264" s="208"/>
      <c r="J1264" s="204"/>
      <c r="K1264" s="204"/>
      <c r="L1264" s="209"/>
      <c r="M1264" s="210"/>
      <c r="N1264" s="211"/>
      <c r="O1264" s="211"/>
      <c r="P1264" s="211"/>
      <c r="Q1264" s="211"/>
      <c r="R1264" s="211"/>
      <c r="S1264" s="211"/>
      <c r="T1264" s="212"/>
      <c r="AT1264" s="213" t="s">
        <v>193</v>
      </c>
      <c r="AU1264" s="213" t="s">
        <v>90</v>
      </c>
      <c r="AV1264" s="14" t="s">
        <v>90</v>
      </c>
      <c r="AW1264" s="14" t="s">
        <v>41</v>
      </c>
      <c r="AX1264" s="14" t="s">
        <v>80</v>
      </c>
      <c r="AY1264" s="213" t="s">
        <v>182</v>
      </c>
    </row>
    <row r="1265" spans="1:65" s="15" customFormat="1" ht="11.25">
      <c r="B1265" s="227"/>
      <c r="C1265" s="228"/>
      <c r="D1265" s="194" t="s">
        <v>193</v>
      </c>
      <c r="E1265" s="229" t="s">
        <v>43</v>
      </c>
      <c r="F1265" s="230" t="s">
        <v>436</v>
      </c>
      <c r="G1265" s="228"/>
      <c r="H1265" s="231">
        <v>8</v>
      </c>
      <c r="I1265" s="232"/>
      <c r="J1265" s="228"/>
      <c r="K1265" s="228"/>
      <c r="L1265" s="233"/>
      <c r="M1265" s="234"/>
      <c r="N1265" s="235"/>
      <c r="O1265" s="235"/>
      <c r="P1265" s="235"/>
      <c r="Q1265" s="235"/>
      <c r="R1265" s="235"/>
      <c r="S1265" s="235"/>
      <c r="T1265" s="236"/>
      <c r="AT1265" s="237" t="s">
        <v>193</v>
      </c>
      <c r="AU1265" s="237" t="s">
        <v>90</v>
      </c>
      <c r="AV1265" s="15" t="s">
        <v>205</v>
      </c>
      <c r="AW1265" s="15" t="s">
        <v>41</v>
      </c>
      <c r="AX1265" s="15" t="s">
        <v>88</v>
      </c>
      <c r="AY1265" s="237" t="s">
        <v>182</v>
      </c>
    </row>
    <row r="1266" spans="1:65" s="2" customFormat="1" ht="14.45" customHeight="1">
      <c r="A1266" s="35"/>
      <c r="B1266" s="36"/>
      <c r="C1266" s="214" t="s">
        <v>1103</v>
      </c>
      <c r="D1266" s="214" t="s">
        <v>179</v>
      </c>
      <c r="E1266" s="215" t="s">
        <v>929</v>
      </c>
      <c r="F1266" s="216" t="s">
        <v>930</v>
      </c>
      <c r="G1266" s="217" t="s">
        <v>190</v>
      </c>
      <c r="H1266" s="218">
        <v>8</v>
      </c>
      <c r="I1266" s="219"/>
      <c r="J1266" s="220">
        <f>ROUND(I1266*H1266,2)</f>
        <v>0</v>
      </c>
      <c r="K1266" s="216" t="s">
        <v>198</v>
      </c>
      <c r="L1266" s="221"/>
      <c r="M1266" s="222" t="s">
        <v>43</v>
      </c>
      <c r="N1266" s="223" t="s">
        <v>51</v>
      </c>
      <c r="O1266" s="65"/>
      <c r="P1266" s="188">
        <f>O1266*H1266</f>
        <v>0</v>
      </c>
      <c r="Q1266" s="188">
        <v>0</v>
      </c>
      <c r="R1266" s="188">
        <f>Q1266*H1266</f>
        <v>0</v>
      </c>
      <c r="S1266" s="188">
        <v>0</v>
      </c>
      <c r="T1266" s="189">
        <f>S1266*H1266</f>
        <v>0</v>
      </c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R1266" s="190" t="s">
        <v>90</v>
      </c>
      <c r="AT1266" s="190" t="s">
        <v>179</v>
      </c>
      <c r="AU1266" s="190" t="s">
        <v>90</v>
      </c>
      <c r="AY1266" s="17" t="s">
        <v>182</v>
      </c>
      <c r="BE1266" s="191">
        <f>IF(N1266="základní",J1266,0)</f>
        <v>0</v>
      </c>
      <c r="BF1266" s="191">
        <f>IF(N1266="snížená",J1266,0)</f>
        <v>0</v>
      </c>
      <c r="BG1266" s="191">
        <f>IF(N1266="zákl. přenesená",J1266,0)</f>
        <v>0</v>
      </c>
      <c r="BH1266" s="191">
        <f>IF(N1266="sníž. přenesená",J1266,0)</f>
        <v>0</v>
      </c>
      <c r="BI1266" s="191">
        <f>IF(N1266="nulová",J1266,0)</f>
        <v>0</v>
      </c>
      <c r="BJ1266" s="17" t="s">
        <v>88</v>
      </c>
      <c r="BK1266" s="191">
        <f>ROUND(I1266*H1266,2)</f>
        <v>0</v>
      </c>
      <c r="BL1266" s="17" t="s">
        <v>88</v>
      </c>
      <c r="BM1266" s="190" t="s">
        <v>931</v>
      </c>
    </row>
    <row r="1267" spans="1:65" s="13" customFormat="1" ht="11.25">
      <c r="B1267" s="192"/>
      <c r="C1267" s="193"/>
      <c r="D1267" s="194" t="s">
        <v>193</v>
      </c>
      <c r="E1267" s="195" t="s">
        <v>43</v>
      </c>
      <c r="F1267" s="196" t="s">
        <v>431</v>
      </c>
      <c r="G1267" s="193"/>
      <c r="H1267" s="195" t="s">
        <v>43</v>
      </c>
      <c r="I1267" s="197"/>
      <c r="J1267" s="193"/>
      <c r="K1267" s="193"/>
      <c r="L1267" s="198"/>
      <c r="M1267" s="199"/>
      <c r="N1267" s="200"/>
      <c r="O1267" s="200"/>
      <c r="P1267" s="200"/>
      <c r="Q1267" s="200"/>
      <c r="R1267" s="200"/>
      <c r="S1267" s="200"/>
      <c r="T1267" s="201"/>
      <c r="AT1267" s="202" t="s">
        <v>193</v>
      </c>
      <c r="AU1267" s="202" t="s">
        <v>90</v>
      </c>
      <c r="AV1267" s="13" t="s">
        <v>88</v>
      </c>
      <c r="AW1267" s="13" t="s">
        <v>41</v>
      </c>
      <c r="AX1267" s="13" t="s">
        <v>80</v>
      </c>
      <c r="AY1267" s="202" t="s">
        <v>182</v>
      </c>
    </row>
    <row r="1268" spans="1:65" s="13" customFormat="1" ht="11.25">
      <c r="B1268" s="192"/>
      <c r="C1268" s="193"/>
      <c r="D1268" s="194" t="s">
        <v>193</v>
      </c>
      <c r="E1268" s="195" t="s">
        <v>43</v>
      </c>
      <c r="F1268" s="196" t="s">
        <v>638</v>
      </c>
      <c r="G1268" s="193"/>
      <c r="H1268" s="195" t="s">
        <v>43</v>
      </c>
      <c r="I1268" s="197"/>
      <c r="J1268" s="193"/>
      <c r="K1268" s="193"/>
      <c r="L1268" s="198"/>
      <c r="M1268" s="199"/>
      <c r="N1268" s="200"/>
      <c r="O1268" s="200"/>
      <c r="P1268" s="200"/>
      <c r="Q1268" s="200"/>
      <c r="R1268" s="200"/>
      <c r="S1268" s="200"/>
      <c r="T1268" s="201"/>
      <c r="AT1268" s="202" t="s">
        <v>193</v>
      </c>
      <c r="AU1268" s="202" t="s">
        <v>90</v>
      </c>
      <c r="AV1268" s="13" t="s">
        <v>88</v>
      </c>
      <c r="AW1268" s="13" t="s">
        <v>41</v>
      </c>
      <c r="AX1268" s="13" t="s">
        <v>80</v>
      </c>
      <c r="AY1268" s="202" t="s">
        <v>182</v>
      </c>
    </row>
    <row r="1269" spans="1:65" s="14" customFormat="1" ht="11.25">
      <c r="B1269" s="203"/>
      <c r="C1269" s="204"/>
      <c r="D1269" s="194" t="s">
        <v>193</v>
      </c>
      <c r="E1269" s="205" t="s">
        <v>43</v>
      </c>
      <c r="F1269" s="206" t="s">
        <v>88</v>
      </c>
      <c r="G1269" s="204"/>
      <c r="H1269" s="207">
        <v>1</v>
      </c>
      <c r="I1269" s="208"/>
      <c r="J1269" s="204"/>
      <c r="K1269" s="204"/>
      <c r="L1269" s="209"/>
      <c r="M1269" s="210"/>
      <c r="N1269" s="211"/>
      <c r="O1269" s="211"/>
      <c r="P1269" s="211"/>
      <c r="Q1269" s="211"/>
      <c r="R1269" s="211"/>
      <c r="S1269" s="211"/>
      <c r="T1269" s="212"/>
      <c r="AT1269" s="213" t="s">
        <v>193</v>
      </c>
      <c r="AU1269" s="213" t="s">
        <v>90</v>
      </c>
      <c r="AV1269" s="14" t="s">
        <v>90</v>
      </c>
      <c r="AW1269" s="14" t="s">
        <v>41</v>
      </c>
      <c r="AX1269" s="14" t="s">
        <v>80</v>
      </c>
      <c r="AY1269" s="213" t="s">
        <v>182</v>
      </c>
    </row>
    <row r="1270" spans="1:65" s="13" customFormat="1" ht="11.25">
      <c r="B1270" s="192"/>
      <c r="C1270" s="193"/>
      <c r="D1270" s="194" t="s">
        <v>193</v>
      </c>
      <c r="E1270" s="195" t="s">
        <v>43</v>
      </c>
      <c r="F1270" s="196" t="s">
        <v>640</v>
      </c>
      <c r="G1270" s="193"/>
      <c r="H1270" s="195" t="s">
        <v>43</v>
      </c>
      <c r="I1270" s="197"/>
      <c r="J1270" s="193"/>
      <c r="K1270" s="193"/>
      <c r="L1270" s="198"/>
      <c r="M1270" s="199"/>
      <c r="N1270" s="200"/>
      <c r="O1270" s="200"/>
      <c r="P1270" s="200"/>
      <c r="Q1270" s="200"/>
      <c r="R1270" s="200"/>
      <c r="S1270" s="200"/>
      <c r="T1270" s="201"/>
      <c r="AT1270" s="202" t="s">
        <v>193</v>
      </c>
      <c r="AU1270" s="202" t="s">
        <v>90</v>
      </c>
      <c r="AV1270" s="13" t="s">
        <v>88</v>
      </c>
      <c r="AW1270" s="13" t="s">
        <v>41</v>
      </c>
      <c r="AX1270" s="13" t="s">
        <v>80</v>
      </c>
      <c r="AY1270" s="202" t="s">
        <v>182</v>
      </c>
    </row>
    <row r="1271" spans="1:65" s="14" customFormat="1" ht="11.25">
      <c r="B1271" s="203"/>
      <c r="C1271" s="204"/>
      <c r="D1271" s="194" t="s">
        <v>193</v>
      </c>
      <c r="E1271" s="205" t="s">
        <v>43</v>
      </c>
      <c r="F1271" s="206" t="s">
        <v>88</v>
      </c>
      <c r="G1271" s="204"/>
      <c r="H1271" s="207">
        <v>1</v>
      </c>
      <c r="I1271" s="208"/>
      <c r="J1271" s="204"/>
      <c r="K1271" s="204"/>
      <c r="L1271" s="209"/>
      <c r="M1271" s="210"/>
      <c r="N1271" s="211"/>
      <c r="O1271" s="211"/>
      <c r="P1271" s="211"/>
      <c r="Q1271" s="211"/>
      <c r="R1271" s="211"/>
      <c r="S1271" s="211"/>
      <c r="T1271" s="212"/>
      <c r="AT1271" s="213" t="s">
        <v>193</v>
      </c>
      <c r="AU1271" s="213" t="s">
        <v>90</v>
      </c>
      <c r="AV1271" s="14" t="s">
        <v>90</v>
      </c>
      <c r="AW1271" s="14" t="s">
        <v>41</v>
      </c>
      <c r="AX1271" s="14" t="s">
        <v>80</v>
      </c>
      <c r="AY1271" s="213" t="s">
        <v>182</v>
      </c>
    </row>
    <row r="1272" spans="1:65" s="13" customFormat="1" ht="11.25">
      <c r="B1272" s="192"/>
      <c r="C1272" s="193"/>
      <c r="D1272" s="194" t="s">
        <v>193</v>
      </c>
      <c r="E1272" s="195" t="s">
        <v>43</v>
      </c>
      <c r="F1272" s="196" t="s">
        <v>1636</v>
      </c>
      <c r="G1272" s="193"/>
      <c r="H1272" s="195" t="s">
        <v>43</v>
      </c>
      <c r="I1272" s="197"/>
      <c r="J1272" s="193"/>
      <c r="K1272" s="193"/>
      <c r="L1272" s="198"/>
      <c r="M1272" s="199"/>
      <c r="N1272" s="200"/>
      <c r="O1272" s="200"/>
      <c r="P1272" s="200"/>
      <c r="Q1272" s="200"/>
      <c r="R1272" s="200"/>
      <c r="S1272" s="200"/>
      <c r="T1272" s="201"/>
      <c r="AT1272" s="202" t="s">
        <v>193</v>
      </c>
      <c r="AU1272" s="202" t="s">
        <v>90</v>
      </c>
      <c r="AV1272" s="13" t="s">
        <v>88</v>
      </c>
      <c r="AW1272" s="13" t="s">
        <v>41</v>
      </c>
      <c r="AX1272" s="13" t="s">
        <v>80</v>
      </c>
      <c r="AY1272" s="202" t="s">
        <v>182</v>
      </c>
    </row>
    <row r="1273" spans="1:65" s="14" customFormat="1" ht="11.25">
      <c r="B1273" s="203"/>
      <c r="C1273" s="204"/>
      <c r="D1273" s="194" t="s">
        <v>193</v>
      </c>
      <c r="E1273" s="205" t="s">
        <v>43</v>
      </c>
      <c r="F1273" s="206" t="s">
        <v>88</v>
      </c>
      <c r="G1273" s="204"/>
      <c r="H1273" s="207">
        <v>1</v>
      </c>
      <c r="I1273" s="208"/>
      <c r="J1273" s="204"/>
      <c r="K1273" s="204"/>
      <c r="L1273" s="209"/>
      <c r="M1273" s="210"/>
      <c r="N1273" s="211"/>
      <c r="O1273" s="211"/>
      <c r="P1273" s="211"/>
      <c r="Q1273" s="211"/>
      <c r="R1273" s="211"/>
      <c r="S1273" s="211"/>
      <c r="T1273" s="212"/>
      <c r="AT1273" s="213" t="s">
        <v>193</v>
      </c>
      <c r="AU1273" s="213" t="s">
        <v>90</v>
      </c>
      <c r="AV1273" s="14" t="s">
        <v>90</v>
      </c>
      <c r="AW1273" s="14" t="s">
        <v>41</v>
      </c>
      <c r="AX1273" s="14" t="s">
        <v>80</v>
      </c>
      <c r="AY1273" s="213" t="s">
        <v>182</v>
      </c>
    </row>
    <row r="1274" spans="1:65" s="13" customFormat="1" ht="11.25">
      <c r="B1274" s="192"/>
      <c r="C1274" s="193"/>
      <c r="D1274" s="194" t="s">
        <v>193</v>
      </c>
      <c r="E1274" s="195" t="s">
        <v>43</v>
      </c>
      <c r="F1274" s="196" t="s">
        <v>1637</v>
      </c>
      <c r="G1274" s="193"/>
      <c r="H1274" s="195" t="s">
        <v>43</v>
      </c>
      <c r="I1274" s="197"/>
      <c r="J1274" s="193"/>
      <c r="K1274" s="193"/>
      <c r="L1274" s="198"/>
      <c r="M1274" s="199"/>
      <c r="N1274" s="200"/>
      <c r="O1274" s="200"/>
      <c r="P1274" s="200"/>
      <c r="Q1274" s="200"/>
      <c r="R1274" s="200"/>
      <c r="S1274" s="200"/>
      <c r="T1274" s="201"/>
      <c r="AT1274" s="202" t="s">
        <v>193</v>
      </c>
      <c r="AU1274" s="202" t="s">
        <v>90</v>
      </c>
      <c r="AV1274" s="13" t="s">
        <v>88</v>
      </c>
      <c r="AW1274" s="13" t="s">
        <v>41</v>
      </c>
      <c r="AX1274" s="13" t="s">
        <v>80</v>
      </c>
      <c r="AY1274" s="202" t="s">
        <v>182</v>
      </c>
    </row>
    <row r="1275" spans="1:65" s="14" customFormat="1" ht="11.25">
      <c r="B1275" s="203"/>
      <c r="C1275" s="204"/>
      <c r="D1275" s="194" t="s">
        <v>193</v>
      </c>
      <c r="E1275" s="205" t="s">
        <v>43</v>
      </c>
      <c r="F1275" s="206" t="s">
        <v>88</v>
      </c>
      <c r="G1275" s="204"/>
      <c r="H1275" s="207">
        <v>1</v>
      </c>
      <c r="I1275" s="208"/>
      <c r="J1275" s="204"/>
      <c r="K1275" s="204"/>
      <c r="L1275" s="209"/>
      <c r="M1275" s="210"/>
      <c r="N1275" s="211"/>
      <c r="O1275" s="211"/>
      <c r="P1275" s="211"/>
      <c r="Q1275" s="211"/>
      <c r="R1275" s="211"/>
      <c r="S1275" s="211"/>
      <c r="T1275" s="212"/>
      <c r="AT1275" s="213" t="s">
        <v>193</v>
      </c>
      <c r="AU1275" s="213" t="s">
        <v>90</v>
      </c>
      <c r="AV1275" s="14" t="s">
        <v>90</v>
      </c>
      <c r="AW1275" s="14" t="s">
        <v>41</v>
      </c>
      <c r="AX1275" s="14" t="s">
        <v>80</v>
      </c>
      <c r="AY1275" s="213" t="s">
        <v>182</v>
      </c>
    </row>
    <row r="1276" spans="1:65" s="13" customFormat="1" ht="11.25">
      <c r="B1276" s="192"/>
      <c r="C1276" s="193"/>
      <c r="D1276" s="194" t="s">
        <v>193</v>
      </c>
      <c r="E1276" s="195" t="s">
        <v>43</v>
      </c>
      <c r="F1276" s="196" t="s">
        <v>1639</v>
      </c>
      <c r="G1276" s="193"/>
      <c r="H1276" s="195" t="s">
        <v>43</v>
      </c>
      <c r="I1276" s="197"/>
      <c r="J1276" s="193"/>
      <c r="K1276" s="193"/>
      <c r="L1276" s="198"/>
      <c r="M1276" s="199"/>
      <c r="N1276" s="200"/>
      <c r="O1276" s="200"/>
      <c r="P1276" s="200"/>
      <c r="Q1276" s="200"/>
      <c r="R1276" s="200"/>
      <c r="S1276" s="200"/>
      <c r="T1276" s="201"/>
      <c r="AT1276" s="202" t="s">
        <v>193</v>
      </c>
      <c r="AU1276" s="202" t="s">
        <v>90</v>
      </c>
      <c r="AV1276" s="13" t="s">
        <v>88</v>
      </c>
      <c r="AW1276" s="13" t="s">
        <v>41</v>
      </c>
      <c r="AX1276" s="13" t="s">
        <v>80</v>
      </c>
      <c r="AY1276" s="202" t="s">
        <v>182</v>
      </c>
    </row>
    <row r="1277" spans="1:65" s="14" customFormat="1" ht="11.25">
      <c r="B1277" s="203"/>
      <c r="C1277" s="204"/>
      <c r="D1277" s="194" t="s">
        <v>193</v>
      </c>
      <c r="E1277" s="205" t="s">
        <v>43</v>
      </c>
      <c r="F1277" s="206" t="s">
        <v>88</v>
      </c>
      <c r="G1277" s="204"/>
      <c r="H1277" s="207">
        <v>1</v>
      </c>
      <c r="I1277" s="208"/>
      <c r="J1277" s="204"/>
      <c r="K1277" s="204"/>
      <c r="L1277" s="209"/>
      <c r="M1277" s="210"/>
      <c r="N1277" s="211"/>
      <c r="O1277" s="211"/>
      <c r="P1277" s="211"/>
      <c r="Q1277" s="211"/>
      <c r="R1277" s="211"/>
      <c r="S1277" s="211"/>
      <c r="T1277" s="212"/>
      <c r="AT1277" s="213" t="s">
        <v>193</v>
      </c>
      <c r="AU1277" s="213" t="s">
        <v>90</v>
      </c>
      <c r="AV1277" s="14" t="s">
        <v>90</v>
      </c>
      <c r="AW1277" s="14" t="s">
        <v>41</v>
      </c>
      <c r="AX1277" s="14" t="s">
        <v>80</v>
      </c>
      <c r="AY1277" s="213" t="s">
        <v>182</v>
      </c>
    </row>
    <row r="1278" spans="1:65" s="13" customFormat="1" ht="11.25">
      <c r="B1278" s="192"/>
      <c r="C1278" s="193"/>
      <c r="D1278" s="194" t="s">
        <v>193</v>
      </c>
      <c r="E1278" s="195" t="s">
        <v>43</v>
      </c>
      <c r="F1278" s="196" t="s">
        <v>1641</v>
      </c>
      <c r="G1278" s="193"/>
      <c r="H1278" s="195" t="s">
        <v>43</v>
      </c>
      <c r="I1278" s="197"/>
      <c r="J1278" s="193"/>
      <c r="K1278" s="193"/>
      <c r="L1278" s="198"/>
      <c r="M1278" s="199"/>
      <c r="N1278" s="200"/>
      <c r="O1278" s="200"/>
      <c r="P1278" s="200"/>
      <c r="Q1278" s="200"/>
      <c r="R1278" s="200"/>
      <c r="S1278" s="200"/>
      <c r="T1278" s="201"/>
      <c r="AT1278" s="202" t="s">
        <v>193</v>
      </c>
      <c r="AU1278" s="202" t="s">
        <v>90</v>
      </c>
      <c r="AV1278" s="13" t="s">
        <v>88</v>
      </c>
      <c r="AW1278" s="13" t="s">
        <v>41</v>
      </c>
      <c r="AX1278" s="13" t="s">
        <v>80</v>
      </c>
      <c r="AY1278" s="202" t="s">
        <v>182</v>
      </c>
    </row>
    <row r="1279" spans="1:65" s="14" customFormat="1" ht="11.25">
      <c r="B1279" s="203"/>
      <c r="C1279" s="204"/>
      <c r="D1279" s="194" t="s">
        <v>193</v>
      </c>
      <c r="E1279" s="205" t="s">
        <v>43</v>
      </c>
      <c r="F1279" s="206" t="s">
        <v>88</v>
      </c>
      <c r="G1279" s="204"/>
      <c r="H1279" s="207">
        <v>1</v>
      </c>
      <c r="I1279" s="208"/>
      <c r="J1279" s="204"/>
      <c r="K1279" s="204"/>
      <c r="L1279" s="209"/>
      <c r="M1279" s="210"/>
      <c r="N1279" s="211"/>
      <c r="O1279" s="211"/>
      <c r="P1279" s="211"/>
      <c r="Q1279" s="211"/>
      <c r="R1279" s="211"/>
      <c r="S1279" s="211"/>
      <c r="T1279" s="212"/>
      <c r="AT1279" s="213" t="s">
        <v>193</v>
      </c>
      <c r="AU1279" s="213" t="s">
        <v>90</v>
      </c>
      <c r="AV1279" s="14" t="s">
        <v>90</v>
      </c>
      <c r="AW1279" s="14" t="s">
        <v>41</v>
      </c>
      <c r="AX1279" s="14" t="s">
        <v>80</v>
      </c>
      <c r="AY1279" s="213" t="s">
        <v>182</v>
      </c>
    </row>
    <row r="1280" spans="1:65" s="13" customFormat="1" ht="11.25">
      <c r="B1280" s="192"/>
      <c r="C1280" s="193"/>
      <c r="D1280" s="194" t="s">
        <v>193</v>
      </c>
      <c r="E1280" s="195" t="s">
        <v>43</v>
      </c>
      <c r="F1280" s="196" t="s">
        <v>1643</v>
      </c>
      <c r="G1280" s="193"/>
      <c r="H1280" s="195" t="s">
        <v>43</v>
      </c>
      <c r="I1280" s="197"/>
      <c r="J1280" s="193"/>
      <c r="K1280" s="193"/>
      <c r="L1280" s="198"/>
      <c r="M1280" s="199"/>
      <c r="N1280" s="200"/>
      <c r="O1280" s="200"/>
      <c r="P1280" s="200"/>
      <c r="Q1280" s="200"/>
      <c r="R1280" s="200"/>
      <c r="S1280" s="200"/>
      <c r="T1280" s="201"/>
      <c r="AT1280" s="202" t="s">
        <v>193</v>
      </c>
      <c r="AU1280" s="202" t="s">
        <v>90</v>
      </c>
      <c r="AV1280" s="13" t="s">
        <v>88</v>
      </c>
      <c r="AW1280" s="13" t="s">
        <v>41</v>
      </c>
      <c r="AX1280" s="13" t="s">
        <v>80</v>
      </c>
      <c r="AY1280" s="202" t="s">
        <v>182</v>
      </c>
    </row>
    <row r="1281" spans="1:65" s="14" customFormat="1" ht="11.25">
      <c r="B1281" s="203"/>
      <c r="C1281" s="204"/>
      <c r="D1281" s="194" t="s">
        <v>193</v>
      </c>
      <c r="E1281" s="205" t="s">
        <v>43</v>
      </c>
      <c r="F1281" s="206" t="s">
        <v>88</v>
      </c>
      <c r="G1281" s="204"/>
      <c r="H1281" s="207">
        <v>1</v>
      </c>
      <c r="I1281" s="208"/>
      <c r="J1281" s="204"/>
      <c r="K1281" s="204"/>
      <c r="L1281" s="209"/>
      <c r="M1281" s="210"/>
      <c r="N1281" s="211"/>
      <c r="O1281" s="211"/>
      <c r="P1281" s="211"/>
      <c r="Q1281" s="211"/>
      <c r="R1281" s="211"/>
      <c r="S1281" s="211"/>
      <c r="T1281" s="212"/>
      <c r="AT1281" s="213" t="s">
        <v>193</v>
      </c>
      <c r="AU1281" s="213" t="s">
        <v>90</v>
      </c>
      <c r="AV1281" s="14" t="s">
        <v>90</v>
      </c>
      <c r="AW1281" s="14" t="s">
        <v>41</v>
      </c>
      <c r="AX1281" s="14" t="s">
        <v>80</v>
      </c>
      <c r="AY1281" s="213" t="s">
        <v>182</v>
      </c>
    </row>
    <row r="1282" spans="1:65" s="13" customFormat="1" ht="11.25">
      <c r="B1282" s="192"/>
      <c r="C1282" s="193"/>
      <c r="D1282" s="194" t="s">
        <v>193</v>
      </c>
      <c r="E1282" s="195" t="s">
        <v>43</v>
      </c>
      <c r="F1282" s="196" t="s">
        <v>1644</v>
      </c>
      <c r="G1282" s="193"/>
      <c r="H1282" s="195" t="s">
        <v>43</v>
      </c>
      <c r="I1282" s="197"/>
      <c r="J1282" s="193"/>
      <c r="K1282" s="193"/>
      <c r="L1282" s="198"/>
      <c r="M1282" s="199"/>
      <c r="N1282" s="200"/>
      <c r="O1282" s="200"/>
      <c r="P1282" s="200"/>
      <c r="Q1282" s="200"/>
      <c r="R1282" s="200"/>
      <c r="S1282" s="200"/>
      <c r="T1282" s="201"/>
      <c r="AT1282" s="202" t="s">
        <v>193</v>
      </c>
      <c r="AU1282" s="202" t="s">
        <v>90</v>
      </c>
      <c r="AV1282" s="13" t="s">
        <v>88</v>
      </c>
      <c r="AW1282" s="13" t="s">
        <v>41</v>
      </c>
      <c r="AX1282" s="13" t="s">
        <v>80</v>
      </c>
      <c r="AY1282" s="202" t="s">
        <v>182</v>
      </c>
    </row>
    <row r="1283" spans="1:65" s="14" customFormat="1" ht="11.25">
      <c r="B1283" s="203"/>
      <c r="C1283" s="204"/>
      <c r="D1283" s="194" t="s">
        <v>193</v>
      </c>
      <c r="E1283" s="205" t="s">
        <v>43</v>
      </c>
      <c r="F1283" s="206" t="s">
        <v>88</v>
      </c>
      <c r="G1283" s="204"/>
      <c r="H1283" s="207">
        <v>1</v>
      </c>
      <c r="I1283" s="208"/>
      <c r="J1283" s="204"/>
      <c r="K1283" s="204"/>
      <c r="L1283" s="209"/>
      <c r="M1283" s="210"/>
      <c r="N1283" s="211"/>
      <c r="O1283" s="211"/>
      <c r="P1283" s="211"/>
      <c r="Q1283" s="211"/>
      <c r="R1283" s="211"/>
      <c r="S1283" s="211"/>
      <c r="T1283" s="212"/>
      <c r="AT1283" s="213" t="s">
        <v>193</v>
      </c>
      <c r="AU1283" s="213" t="s">
        <v>90</v>
      </c>
      <c r="AV1283" s="14" t="s">
        <v>90</v>
      </c>
      <c r="AW1283" s="14" t="s">
        <v>41</v>
      </c>
      <c r="AX1283" s="14" t="s">
        <v>80</v>
      </c>
      <c r="AY1283" s="213" t="s">
        <v>182</v>
      </c>
    </row>
    <row r="1284" spans="1:65" s="15" customFormat="1" ht="11.25">
      <c r="B1284" s="227"/>
      <c r="C1284" s="228"/>
      <c r="D1284" s="194" t="s">
        <v>193</v>
      </c>
      <c r="E1284" s="229" t="s">
        <v>43</v>
      </c>
      <c r="F1284" s="230" t="s">
        <v>436</v>
      </c>
      <c r="G1284" s="228"/>
      <c r="H1284" s="231">
        <v>8</v>
      </c>
      <c r="I1284" s="232"/>
      <c r="J1284" s="228"/>
      <c r="K1284" s="228"/>
      <c r="L1284" s="233"/>
      <c r="M1284" s="234"/>
      <c r="N1284" s="235"/>
      <c r="O1284" s="235"/>
      <c r="P1284" s="235"/>
      <c r="Q1284" s="235"/>
      <c r="R1284" s="235"/>
      <c r="S1284" s="235"/>
      <c r="T1284" s="236"/>
      <c r="AT1284" s="237" t="s">
        <v>193</v>
      </c>
      <c r="AU1284" s="237" t="s">
        <v>90</v>
      </c>
      <c r="AV1284" s="15" t="s">
        <v>205</v>
      </c>
      <c r="AW1284" s="15" t="s">
        <v>41</v>
      </c>
      <c r="AX1284" s="15" t="s">
        <v>88</v>
      </c>
      <c r="AY1284" s="237" t="s">
        <v>182</v>
      </c>
    </row>
    <row r="1285" spans="1:65" s="2" customFormat="1" ht="49.15" customHeight="1">
      <c r="A1285" s="35"/>
      <c r="B1285" s="36"/>
      <c r="C1285" s="179" t="s">
        <v>1109</v>
      </c>
      <c r="D1285" s="179" t="s">
        <v>187</v>
      </c>
      <c r="E1285" s="180" t="s">
        <v>933</v>
      </c>
      <c r="F1285" s="181" t="s">
        <v>934</v>
      </c>
      <c r="G1285" s="182" t="s">
        <v>190</v>
      </c>
      <c r="H1285" s="183">
        <v>2</v>
      </c>
      <c r="I1285" s="184"/>
      <c r="J1285" s="185">
        <f>ROUND(I1285*H1285,2)</f>
        <v>0</v>
      </c>
      <c r="K1285" s="181" t="s">
        <v>198</v>
      </c>
      <c r="L1285" s="40"/>
      <c r="M1285" s="186" t="s">
        <v>43</v>
      </c>
      <c r="N1285" s="187" t="s">
        <v>51</v>
      </c>
      <c r="O1285" s="65"/>
      <c r="P1285" s="188">
        <f>O1285*H1285</f>
        <v>0</v>
      </c>
      <c r="Q1285" s="188">
        <v>0</v>
      </c>
      <c r="R1285" s="188">
        <f>Q1285*H1285</f>
        <v>0</v>
      </c>
      <c r="S1285" s="188">
        <v>0</v>
      </c>
      <c r="T1285" s="189">
        <f>S1285*H1285</f>
        <v>0</v>
      </c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R1285" s="190" t="s">
        <v>88</v>
      </c>
      <c r="AT1285" s="190" t="s">
        <v>187</v>
      </c>
      <c r="AU1285" s="190" t="s">
        <v>90</v>
      </c>
      <c r="AY1285" s="17" t="s">
        <v>182</v>
      </c>
      <c r="BE1285" s="191">
        <f>IF(N1285="základní",J1285,0)</f>
        <v>0</v>
      </c>
      <c r="BF1285" s="191">
        <f>IF(N1285="snížená",J1285,0)</f>
        <v>0</v>
      </c>
      <c r="BG1285" s="191">
        <f>IF(N1285="zákl. přenesená",J1285,0)</f>
        <v>0</v>
      </c>
      <c r="BH1285" s="191">
        <f>IF(N1285="sníž. přenesená",J1285,0)</f>
        <v>0</v>
      </c>
      <c r="BI1285" s="191">
        <f>IF(N1285="nulová",J1285,0)</f>
        <v>0</v>
      </c>
      <c r="BJ1285" s="17" t="s">
        <v>88</v>
      </c>
      <c r="BK1285" s="191">
        <f>ROUND(I1285*H1285,2)</f>
        <v>0</v>
      </c>
      <c r="BL1285" s="17" t="s">
        <v>88</v>
      </c>
      <c r="BM1285" s="190" t="s">
        <v>935</v>
      </c>
    </row>
    <row r="1286" spans="1:65" s="13" customFormat="1" ht="11.25">
      <c r="B1286" s="192"/>
      <c r="C1286" s="193"/>
      <c r="D1286" s="194" t="s">
        <v>193</v>
      </c>
      <c r="E1286" s="195" t="s">
        <v>43</v>
      </c>
      <c r="F1286" s="196" t="s">
        <v>431</v>
      </c>
      <c r="G1286" s="193"/>
      <c r="H1286" s="195" t="s">
        <v>43</v>
      </c>
      <c r="I1286" s="197"/>
      <c r="J1286" s="193"/>
      <c r="K1286" s="193"/>
      <c r="L1286" s="198"/>
      <c r="M1286" s="199"/>
      <c r="N1286" s="200"/>
      <c r="O1286" s="200"/>
      <c r="P1286" s="200"/>
      <c r="Q1286" s="200"/>
      <c r="R1286" s="200"/>
      <c r="S1286" s="200"/>
      <c r="T1286" s="201"/>
      <c r="AT1286" s="202" t="s">
        <v>193</v>
      </c>
      <c r="AU1286" s="202" t="s">
        <v>90</v>
      </c>
      <c r="AV1286" s="13" t="s">
        <v>88</v>
      </c>
      <c r="AW1286" s="13" t="s">
        <v>41</v>
      </c>
      <c r="AX1286" s="13" t="s">
        <v>80</v>
      </c>
      <c r="AY1286" s="202" t="s">
        <v>182</v>
      </c>
    </row>
    <row r="1287" spans="1:65" s="13" customFormat="1" ht="11.25">
      <c r="B1287" s="192"/>
      <c r="C1287" s="193"/>
      <c r="D1287" s="194" t="s">
        <v>193</v>
      </c>
      <c r="E1287" s="195" t="s">
        <v>43</v>
      </c>
      <c r="F1287" s="196" t="s">
        <v>640</v>
      </c>
      <c r="G1287" s="193"/>
      <c r="H1287" s="195" t="s">
        <v>43</v>
      </c>
      <c r="I1287" s="197"/>
      <c r="J1287" s="193"/>
      <c r="K1287" s="193"/>
      <c r="L1287" s="198"/>
      <c r="M1287" s="199"/>
      <c r="N1287" s="200"/>
      <c r="O1287" s="200"/>
      <c r="P1287" s="200"/>
      <c r="Q1287" s="200"/>
      <c r="R1287" s="200"/>
      <c r="S1287" s="200"/>
      <c r="T1287" s="201"/>
      <c r="AT1287" s="202" t="s">
        <v>193</v>
      </c>
      <c r="AU1287" s="202" t="s">
        <v>90</v>
      </c>
      <c r="AV1287" s="13" t="s">
        <v>88</v>
      </c>
      <c r="AW1287" s="13" t="s">
        <v>41</v>
      </c>
      <c r="AX1287" s="13" t="s">
        <v>80</v>
      </c>
      <c r="AY1287" s="202" t="s">
        <v>182</v>
      </c>
    </row>
    <row r="1288" spans="1:65" s="14" customFormat="1" ht="11.25">
      <c r="B1288" s="203"/>
      <c r="C1288" s="204"/>
      <c r="D1288" s="194" t="s">
        <v>193</v>
      </c>
      <c r="E1288" s="205" t="s">
        <v>43</v>
      </c>
      <c r="F1288" s="206" t="s">
        <v>88</v>
      </c>
      <c r="G1288" s="204"/>
      <c r="H1288" s="207">
        <v>1</v>
      </c>
      <c r="I1288" s="208"/>
      <c r="J1288" s="204"/>
      <c r="K1288" s="204"/>
      <c r="L1288" s="209"/>
      <c r="M1288" s="210"/>
      <c r="N1288" s="211"/>
      <c r="O1288" s="211"/>
      <c r="P1288" s="211"/>
      <c r="Q1288" s="211"/>
      <c r="R1288" s="211"/>
      <c r="S1288" s="211"/>
      <c r="T1288" s="212"/>
      <c r="AT1288" s="213" t="s">
        <v>193</v>
      </c>
      <c r="AU1288" s="213" t="s">
        <v>90</v>
      </c>
      <c r="AV1288" s="14" t="s">
        <v>90</v>
      </c>
      <c r="AW1288" s="14" t="s">
        <v>41</v>
      </c>
      <c r="AX1288" s="14" t="s">
        <v>80</v>
      </c>
      <c r="AY1288" s="213" t="s">
        <v>182</v>
      </c>
    </row>
    <row r="1289" spans="1:65" s="13" customFormat="1" ht="11.25">
      <c r="B1289" s="192"/>
      <c r="C1289" s="193"/>
      <c r="D1289" s="194" t="s">
        <v>193</v>
      </c>
      <c r="E1289" s="195" t="s">
        <v>43</v>
      </c>
      <c r="F1289" s="196" t="s">
        <v>1641</v>
      </c>
      <c r="G1289" s="193"/>
      <c r="H1289" s="195" t="s">
        <v>43</v>
      </c>
      <c r="I1289" s="197"/>
      <c r="J1289" s="193"/>
      <c r="K1289" s="193"/>
      <c r="L1289" s="198"/>
      <c r="M1289" s="199"/>
      <c r="N1289" s="200"/>
      <c r="O1289" s="200"/>
      <c r="P1289" s="200"/>
      <c r="Q1289" s="200"/>
      <c r="R1289" s="200"/>
      <c r="S1289" s="200"/>
      <c r="T1289" s="201"/>
      <c r="AT1289" s="202" t="s">
        <v>193</v>
      </c>
      <c r="AU1289" s="202" t="s">
        <v>90</v>
      </c>
      <c r="AV1289" s="13" t="s">
        <v>88</v>
      </c>
      <c r="AW1289" s="13" t="s">
        <v>41</v>
      </c>
      <c r="AX1289" s="13" t="s">
        <v>80</v>
      </c>
      <c r="AY1289" s="202" t="s">
        <v>182</v>
      </c>
    </row>
    <row r="1290" spans="1:65" s="14" customFormat="1" ht="11.25">
      <c r="B1290" s="203"/>
      <c r="C1290" s="204"/>
      <c r="D1290" s="194" t="s">
        <v>193</v>
      </c>
      <c r="E1290" s="205" t="s">
        <v>43</v>
      </c>
      <c r="F1290" s="206" t="s">
        <v>88</v>
      </c>
      <c r="G1290" s="204"/>
      <c r="H1290" s="207">
        <v>1</v>
      </c>
      <c r="I1290" s="208"/>
      <c r="J1290" s="204"/>
      <c r="K1290" s="204"/>
      <c r="L1290" s="209"/>
      <c r="M1290" s="210"/>
      <c r="N1290" s="211"/>
      <c r="O1290" s="211"/>
      <c r="P1290" s="211"/>
      <c r="Q1290" s="211"/>
      <c r="R1290" s="211"/>
      <c r="S1290" s="211"/>
      <c r="T1290" s="212"/>
      <c r="AT1290" s="213" t="s">
        <v>193</v>
      </c>
      <c r="AU1290" s="213" t="s">
        <v>90</v>
      </c>
      <c r="AV1290" s="14" t="s">
        <v>90</v>
      </c>
      <c r="AW1290" s="14" t="s">
        <v>41</v>
      </c>
      <c r="AX1290" s="14" t="s">
        <v>80</v>
      </c>
      <c r="AY1290" s="213" t="s">
        <v>182</v>
      </c>
    </row>
    <row r="1291" spans="1:65" s="15" customFormat="1" ht="11.25">
      <c r="B1291" s="227"/>
      <c r="C1291" s="228"/>
      <c r="D1291" s="194" t="s">
        <v>193</v>
      </c>
      <c r="E1291" s="229" t="s">
        <v>43</v>
      </c>
      <c r="F1291" s="230" t="s">
        <v>436</v>
      </c>
      <c r="G1291" s="228"/>
      <c r="H1291" s="231">
        <v>2</v>
      </c>
      <c r="I1291" s="232"/>
      <c r="J1291" s="228"/>
      <c r="K1291" s="228"/>
      <c r="L1291" s="233"/>
      <c r="M1291" s="234"/>
      <c r="N1291" s="235"/>
      <c r="O1291" s="235"/>
      <c r="P1291" s="235"/>
      <c r="Q1291" s="235"/>
      <c r="R1291" s="235"/>
      <c r="S1291" s="235"/>
      <c r="T1291" s="236"/>
      <c r="AT1291" s="237" t="s">
        <v>193</v>
      </c>
      <c r="AU1291" s="237" t="s">
        <v>90</v>
      </c>
      <c r="AV1291" s="15" t="s">
        <v>205</v>
      </c>
      <c r="AW1291" s="15" t="s">
        <v>41</v>
      </c>
      <c r="AX1291" s="15" t="s">
        <v>88</v>
      </c>
      <c r="AY1291" s="237" t="s">
        <v>182</v>
      </c>
    </row>
    <row r="1292" spans="1:65" s="2" customFormat="1" ht="14.45" customHeight="1">
      <c r="A1292" s="35"/>
      <c r="B1292" s="36"/>
      <c r="C1292" s="214" t="s">
        <v>1114</v>
      </c>
      <c r="D1292" s="214" t="s">
        <v>179</v>
      </c>
      <c r="E1292" s="215" t="s">
        <v>937</v>
      </c>
      <c r="F1292" s="216" t="s">
        <v>938</v>
      </c>
      <c r="G1292" s="217" t="s">
        <v>190</v>
      </c>
      <c r="H1292" s="218">
        <v>2</v>
      </c>
      <c r="I1292" s="219"/>
      <c r="J1292" s="220">
        <f>ROUND(I1292*H1292,2)</f>
        <v>0</v>
      </c>
      <c r="K1292" s="216" t="s">
        <v>198</v>
      </c>
      <c r="L1292" s="221"/>
      <c r="M1292" s="222" t="s">
        <v>43</v>
      </c>
      <c r="N1292" s="223" t="s">
        <v>51</v>
      </c>
      <c r="O1292" s="65"/>
      <c r="P1292" s="188">
        <f>O1292*H1292</f>
        <v>0</v>
      </c>
      <c r="Q1292" s="188">
        <v>0</v>
      </c>
      <c r="R1292" s="188">
        <f>Q1292*H1292</f>
        <v>0</v>
      </c>
      <c r="S1292" s="188">
        <v>0</v>
      </c>
      <c r="T1292" s="189">
        <f>S1292*H1292</f>
        <v>0</v>
      </c>
      <c r="U1292" s="35"/>
      <c r="V1292" s="35"/>
      <c r="W1292" s="35"/>
      <c r="X1292" s="35"/>
      <c r="Y1292" s="35"/>
      <c r="Z1292" s="35"/>
      <c r="AA1292" s="35"/>
      <c r="AB1292" s="35"/>
      <c r="AC1292" s="35"/>
      <c r="AD1292" s="35"/>
      <c r="AE1292" s="35"/>
      <c r="AR1292" s="190" t="s">
        <v>90</v>
      </c>
      <c r="AT1292" s="190" t="s">
        <v>179</v>
      </c>
      <c r="AU1292" s="190" t="s">
        <v>90</v>
      </c>
      <c r="AY1292" s="17" t="s">
        <v>182</v>
      </c>
      <c r="BE1292" s="191">
        <f>IF(N1292="základní",J1292,0)</f>
        <v>0</v>
      </c>
      <c r="BF1292" s="191">
        <f>IF(N1292="snížená",J1292,0)</f>
        <v>0</v>
      </c>
      <c r="BG1292" s="191">
        <f>IF(N1292="zákl. přenesená",J1292,0)</f>
        <v>0</v>
      </c>
      <c r="BH1292" s="191">
        <f>IF(N1292="sníž. přenesená",J1292,0)</f>
        <v>0</v>
      </c>
      <c r="BI1292" s="191">
        <f>IF(N1292="nulová",J1292,0)</f>
        <v>0</v>
      </c>
      <c r="BJ1292" s="17" t="s">
        <v>88</v>
      </c>
      <c r="BK1292" s="191">
        <f>ROUND(I1292*H1292,2)</f>
        <v>0</v>
      </c>
      <c r="BL1292" s="17" t="s">
        <v>88</v>
      </c>
      <c r="BM1292" s="190" t="s">
        <v>939</v>
      </c>
    </row>
    <row r="1293" spans="1:65" s="13" customFormat="1" ht="11.25">
      <c r="B1293" s="192"/>
      <c r="C1293" s="193"/>
      <c r="D1293" s="194" t="s">
        <v>193</v>
      </c>
      <c r="E1293" s="195" t="s">
        <v>43</v>
      </c>
      <c r="F1293" s="196" t="s">
        <v>431</v>
      </c>
      <c r="G1293" s="193"/>
      <c r="H1293" s="195" t="s">
        <v>43</v>
      </c>
      <c r="I1293" s="197"/>
      <c r="J1293" s="193"/>
      <c r="K1293" s="193"/>
      <c r="L1293" s="198"/>
      <c r="M1293" s="199"/>
      <c r="N1293" s="200"/>
      <c r="O1293" s="200"/>
      <c r="P1293" s="200"/>
      <c r="Q1293" s="200"/>
      <c r="R1293" s="200"/>
      <c r="S1293" s="200"/>
      <c r="T1293" s="201"/>
      <c r="AT1293" s="202" t="s">
        <v>193</v>
      </c>
      <c r="AU1293" s="202" t="s">
        <v>90</v>
      </c>
      <c r="AV1293" s="13" t="s">
        <v>88</v>
      </c>
      <c r="AW1293" s="13" t="s">
        <v>41</v>
      </c>
      <c r="AX1293" s="13" t="s">
        <v>80</v>
      </c>
      <c r="AY1293" s="202" t="s">
        <v>182</v>
      </c>
    </row>
    <row r="1294" spans="1:65" s="13" customFormat="1" ht="11.25">
      <c r="B1294" s="192"/>
      <c r="C1294" s="193"/>
      <c r="D1294" s="194" t="s">
        <v>193</v>
      </c>
      <c r="E1294" s="195" t="s">
        <v>43</v>
      </c>
      <c r="F1294" s="196" t="s">
        <v>640</v>
      </c>
      <c r="G1294" s="193"/>
      <c r="H1294" s="195" t="s">
        <v>43</v>
      </c>
      <c r="I1294" s="197"/>
      <c r="J1294" s="193"/>
      <c r="K1294" s="193"/>
      <c r="L1294" s="198"/>
      <c r="M1294" s="199"/>
      <c r="N1294" s="200"/>
      <c r="O1294" s="200"/>
      <c r="P1294" s="200"/>
      <c r="Q1294" s="200"/>
      <c r="R1294" s="200"/>
      <c r="S1294" s="200"/>
      <c r="T1294" s="201"/>
      <c r="AT1294" s="202" t="s">
        <v>193</v>
      </c>
      <c r="AU1294" s="202" t="s">
        <v>90</v>
      </c>
      <c r="AV1294" s="13" t="s">
        <v>88</v>
      </c>
      <c r="AW1294" s="13" t="s">
        <v>41</v>
      </c>
      <c r="AX1294" s="13" t="s">
        <v>80</v>
      </c>
      <c r="AY1294" s="202" t="s">
        <v>182</v>
      </c>
    </row>
    <row r="1295" spans="1:65" s="14" customFormat="1" ht="11.25">
      <c r="B1295" s="203"/>
      <c r="C1295" s="204"/>
      <c r="D1295" s="194" t="s">
        <v>193</v>
      </c>
      <c r="E1295" s="205" t="s">
        <v>43</v>
      </c>
      <c r="F1295" s="206" t="s">
        <v>88</v>
      </c>
      <c r="G1295" s="204"/>
      <c r="H1295" s="207">
        <v>1</v>
      </c>
      <c r="I1295" s="208"/>
      <c r="J1295" s="204"/>
      <c r="K1295" s="204"/>
      <c r="L1295" s="209"/>
      <c r="M1295" s="210"/>
      <c r="N1295" s="211"/>
      <c r="O1295" s="211"/>
      <c r="P1295" s="211"/>
      <c r="Q1295" s="211"/>
      <c r="R1295" s="211"/>
      <c r="S1295" s="211"/>
      <c r="T1295" s="212"/>
      <c r="AT1295" s="213" t="s">
        <v>193</v>
      </c>
      <c r="AU1295" s="213" t="s">
        <v>90</v>
      </c>
      <c r="AV1295" s="14" t="s">
        <v>90</v>
      </c>
      <c r="AW1295" s="14" t="s">
        <v>41</v>
      </c>
      <c r="AX1295" s="14" t="s">
        <v>80</v>
      </c>
      <c r="AY1295" s="213" t="s">
        <v>182</v>
      </c>
    </row>
    <row r="1296" spans="1:65" s="13" customFormat="1" ht="11.25">
      <c r="B1296" s="192"/>
      <c r="C1296" s="193"/>
      <c r="D1296" s="194" t="s">
        <v>193</v>
      </c>
      <c r="E1296" s="195" t="s">
        <v>43</v>
      </c>
      <c r="F1296" s="196" t="s">
        <v>1641</v>
      </c>
      <c r="G1296" s="193"/>
      <c r="H1296" s="195" t="s">
        <v>43</v>
      </c>
      <c r="I1296" s="197"/>
      <c r="J1296" s="193"/>
      <c r="K1296" s="193"/>
      <c r="L1296" s="198"/>
      <c r="M1296" s="199"/>
      <c r="N1296" s="200"/>
      <c r="O1296" s="200"/>
      <c r="P1296" s="200"/>
      <c r="Q1296" s="200"/>
      <c r="R1296" s="200"/>
      <c r="S1296" s="200"/>
      <c r="T1296" s="201"/>
      <c r="AT1296" s="202" t="s">
        <v>193</v>
      </c>
      <c r="AU1296" s="202" t="s">
        <v>90</v>
      </c>
      <c r="AV1296" s="13" t="s">
        <v>88</v>
      </c>
      <c r="AW1296" s="13" t="s">
        <v>41</v>
      </c>
      <c r="AX1296" s="13" t="s">
        <v>80</v>
      </c>
      <c r="AY1296" s="202" t="s">
        <v>182</v>
      </c>
    </row>
    <row r="1297" spans="1:65" s="14" customFormat="1" ht="11.25">
      <c r="B1297" s="203"/>
      <c r="C1297" s="204"/>
      <c r="D1297" s="194" t="s">
        <v>193</v>
      </c>
      <c r="E1297" s="205" t="s">
        <v>43</v>
      </c>
      <c r="F1297" s="206" t="s">
        <v>88</v>
      </c>
      <c r="G1297" s="204"/>
      <c r="H1297" s="207">
        <v>1</v>
      </c>
      <c r="I1297" s="208"/>
      <c r="J1297" s="204"/>
      <c r="K1297" s="204"/>
      <c r="L1297" s="209"/>
      <c r="M1297" s="210"/>
      <c r="N1297" s="211"/>
      <c r="O1297" s="211"/>
      <c r="P1297" s="211"/>
      <c r="Q1297" s="211"/>
      <c r="R1297" s="211"/>
      <c r="S1297" s="211"/>
      <c r="T1297" s="212"/>
      <c r="AT1297" s="213" t="s">
        <v>193</v>
      </c>
      <c r="AU1297" s="213" t="s">
        <v>90</v>
      </c>
      <c r="AV1297" s="14" t="s">
        <v>90</v>
      </c>
      <c r="AW1297" s="14" t="s">
        <v>41</v>
      </c>
      <c r="AX1297" s="14" t="s">
        <v>80</v>
      </c>
      <c r="AY1297" s="213" t="s">
        <v>182</v>
      </c>
    </row>
    <row r="1298" spans="1:65" s="15" customFormat="1" ht="11.25">
      <c r="B1298" s="227"/>
      <c r="C1298" s="228"/>
      <c r="D1298" s="194" t="s">
        <v>193</v>
      </c>
      <c r="E1298" s="229" t="s">
        <v>43</v>
      </c>
      <c r="F1298" s="230" t="s">
        <v>436</v>
      </c>
      <c r="G1298" s="228"/>
      <c r="H1298" s="231">
        <v>2</v>
      </c>
      <c r="I1298" s="232"/>
      <c r="J1298" s="228"/>
      <c r="K1298" s="228"/>
      <c r="L1298" s="233"/>
      <c r="M1298" s="234"/>
      <c r="N1298" s="235"/>
      <c r="O1298" s="235"/>
      <c r="P1298" s="235"/>
      <c r="Q1298" s="235"/>
      <c r="R1298" s="235"/>
      <c r="S1298" s="235"/>
      <c r="T1298" s="236"/>
      <c r="AT1298" s="237" t="s">
        <v>193</v>
      </c>
      <c r="AU1298" s="237" t="s">
        <v>90</v>
      </c>
      <c r="AV1298" s="15" t="s">
        <v>205</v>
      </c>
      <c r="AW1298" s="15" t="s">
        <v>41</v>
      </c>
      <c r="AX1298" s="15" t="s">
        <v>88</v>
      </c>
      <c r="AY1298" s="237" t="s">
        <v>182</v>
      </c>
    </row>
    <row r="1299" spans="1:65" s="2" customFormat="1" ht="24.2" customHeight="1">
      <c r="A1299" s="35"/>
      <c r="B1299" s="36"/>
      <c r="C1299" s="214" t="s">
        <v>1124</v>
      </c>
      <c r="D1299" s="214" t="s">
        <v>179</v>
      </c>
      <c r="E1299" s="215" t="s">
        <v>941</v>
      </c>
      <c r="F1299" s="216" t="s">
        <v>942</v>
      </c>
      <c r="G1299" s="217" t="s">
        <v>190</v>
      </c>
      <c r="H1299" s="218">
        <v>1</v>
      </c>
      <c r="I1299" s="219"/>
      <c r="J1299" s="220">
        <f>ROUND(I1299*H1299,2)</f>
        <v>0</v>
      </c>
      <c r="K1299" s="216" t="s">
        <v>198</v>
      </c>
      <c r="L1299" s="221"/>
      <c r="M1299" s="222" t="s">
        <v>43</v>
      </c>
      <c r="N1299" s="223" t="s">
        <v>51</v>
      </c>
      <c r="O1299" s="65"/>
      <c r="P1299" s="188">
        <f>O1299*H1299</f>
        <v>0</v>
      </c>
      <c r="Q1299" s="188">
        <v>0</v>
      </c>
      <c r="R1299" s="188">
        <f>Q1299*H1299</f>
        <v>0</v>
      </c>
      <c r="S1299" s="188">
        <v>0</v>
      </c>
      <c r="T1299" s="189">
        <f>S1299*H1299</f>
        <v>0</v>
      </c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R1299" s="190" t="s">
        <v>90</v>
      </c>
      <c r="AT1299" s="190" t="s">
        <v>179</v>
      </c>
      <c r="AU1299" s="190" t="s">
        <v>90</v>
      </c>
      <c r="AY1299" s="17" t="s">
        <v>182</v>
      </c>
      <c r="BE1299" s="191">
        <f>IF(N1299="základní",J1299,0)</f>
        <v>0</v>
      </c>
      <c r="BF1299" s="191">
        <f>IF(N1299="snížená",J1299,0)</f>
        <v>0</v>
      </c>
      <c r="BG1299" s="191">
        <f>IF(N1299="zákl. přenesená",J1299,0)</f>
        <v>0</v>
      </c>
      <c r="BH1299" s="191">
        <f>IF(N1299="sníž. přenesená",J1299,0)</f>
        <v>0</v>
      </c>
      <c r="BI1299" s="191">
        <f>IF(N1299="nulová",J1299,0)</f>
        <v>0</v>
      </c>
      <c r="BJ1299" s="17" t="s">
        <v>88</v>
      </c>
      <c r="BK1299" s="191">
        <f>ROUND(I1299*H1299,2)</f>
        <v>0</v>
      </c>
      <c r="BL1299" s="17" t="s">
        <v>88</v>
      </c>
      <c r="BM1299" s="190" t="s">
        <v>943</v>
      </c>
    </row>
    <row r="1300" spans="1:65" s="13" customFormat="1" ht="11.25">
      <c r="B1300" s="192"/>
      <c r="C1300" s="193"/>
      <c r="D1300" s="194" t="s">
        <v>193</v>
      </c>
      <c r="E1300" s="195" t="s">
        <v>43</v>
      </c>
      <c r="F1300" s="196" t="s">
        <v>532</v>
      </c>
      <c r="G1300" s="193"/>
      <c r="H1300" s="195" t="s">
        <v>43</v>
      </c>
      <c r="I1300" s="197"/>
      <c r="J1300" s="193"/>
      <c r="K1300" s="193"/>
      <c r="L1300" s="198"/>
      <c r="M1300" s="199"/>
      <c r="N1300" s="200"/>
      <c r="O1300" s="200"/>
      <c r="P1300" s="200"/>
      <c r="Q1300" s="200"/>
      <c r="R1300" s="200"/>
      <c r="S1300" s="200"/>
      <c r="T1300" s="201"/>
      <c r="AT1300" s="202" t="s">
        <v>193</v>
      </c>
      <c r="AU1300" s="202" t="s">
        <v>90</v>
      </c>
      <c r="AV1300" s="13" t="s">
        <v>88</v>
      </c>
      <c r="AW1300" s="13" t="s">
        <v>41</v>
      </c>
      <c r="AX1300" s="13" t="s">
        <v>80</v>
      </c>
      <c r="AY1300" s="202" t="s">
        <v>182</v>
      </c>
    </row>
    <row r="1301" spans="1:65" s="14" customFormat="1" ht="11.25">
      <c r="B1301" s="203"/>
      <c r="C1301" s="204"/>
      <c r="D1301" s="194" t="s">
        <v>193</v>
      </c>
      <c r="E1301" s="205" t="s">
        <v>43</v>
      </c>
      <c r="F1301" s="206" t="s">
        <v>88</v>
      </c>
      <c r="G1301" s="204"/>
      <c r="H1301" s="207">
        <v>1</v>
      </c>
      <c r="I1301" s="208"/>
      <c r="J1301" s="204"/>
      <c r="K1301" s="204"/>
      <c r="L1301" s="209"/>
      <c r="M1301" s="210"/>
      <c r="N1301" s="211"/>
      <c r="O1301" s="211"/>
      <c r="P1301" s="211"/>
      <c r="Q1301" s="211"/>
      <c r="R1301" s="211"/>
      <c r="S1301" s="211"/>
      <c r="T1301" s="212"/>
      <c r="AT1301" s="213" t="s">
        <v>193</v>
      </c>
      <c r="AU1301" s="213" t="s">
        <v>90</v>
      </c>
      <c r="AV1301" s="14" t="s">
        <v>90</v>
      </c>
      <c r="AW1301" s="14" t="s">
        <v>41</v>
      </c>
      <c r="AX1301" s="14" t="s">
        <v>88</v>
      </c>
      <c r="AY1301" s="213" t="s">
        <v>182</v>
      </c>
    </row>
    <row r="1302" spans="1:65" s="2" customFormat="1" ht="62.65" customHeight="1">
      <c r="A1302" s="35"/>
      <c r="B1302" s="36"/>
      <c r="C1302" s="179" t="s">
        <v>1128</v>
      </c>
      <c r="D1302" s="179" t="s">
        <v>187</v>
      </c>
      <c r="E1302" s="180" t="s">
        <v>945</v>
      </c>
      <c r="F1302" s="181" t="s">
        <v>946</v>
      </c>
      <c r="G1302" s="182" t="s">
        <v>190</v>
      </c>
      <c r="H1302" s="183">
        <v>7</v>
      </c>
      <c r="I1302" s="184"/>
      <c r="J1302" s="185">
        <f>ROUND(I1302*H1302,2)</f>
        <v>0</v>
      </c>
      <c r="K1302" s="181" t="s">
        <v>191</v>
      </c>
      <c r="L1302" s="40"/>
      <c r="M1302" s="186" t="s">
        <v>43</v>
      </c>
      <c r="N1302" s="187" t="s">
        <v>51</v>
      </c>
      <c r="O1302" s="65"/>
      <c r="P1302" s="188">
        <f>O1302*H1302</f>
        <v>0</v>
      </c>
      <c r="Q1302" s="188">
        <v>0</v>
      </c>
      <c r="R1302" s="188">
        <f>Q1302*H1302</f>
        <v>0</v>
      </c>
      <c r="S1302" s="188">
        <v>0</v>
      </c>
      <c r="T1302" s="189">
        <f>S1302*H1302</f>
        <v>0</v>
      </c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R1302" s="190" t="s">
        <v>88</v>
      </c>
      <c r="AT1302" s="190" t="s">
        <v>187</v>
      </c>
      <c r="AU1302" s="190" t="s">
        <v>90</v>
      </c>
      <c r="AY1302" s="17" t="s">
        <v>182</v>
      </c>
      <c r="BE1302" s="191">
        <f>IF(N1302="základní",J1302,0)</f>
        <v>0</v>
      </c>
      <c r="BF1302" s="191">
        <f>IF(N1302="snížená",J1302,0)</f>
        <v>0</v>
      </c>
      <c r="BG1302" s="191">
        <f>IF(N1302="zákl. přenesená",J1302,0)</f>
        <v>0</v>
      </c>
      <c r="BH1302" s="191">
        <f>IF(N1302="sníž. přenesená",J1302,0)</f>
        <v>0</v>
      </c>
      <c r="BI1302" s="191">
        <f>IF(N1302="nulová",J1302,0)</f>
        <v>0</v>
      </c>
      <c r="BJ1302" s="17" t="s">
        <v>88</v>
      </c>
      <c r="BK1302" s="191">
        <f>ROUND(I1302*H1302,2)</f>
        <v>0</v>
      </c>
      <c r="BL1302" s="17" t="s">
        <v>88</v>
      </c>
      <c r="BM1302" s="190" t="s">
        <v>1903</v>
      </c>
    </row>
    <row r="1303" spans="1:65" s="13" customFormat="1" ht="11.25">
      <c r="B1303" s="192"/>
      <c r="C1303" s="193"/>
      <c r="D1303" s="194" t="s">
        <v>193</v>
      </c>
      <c r="E1303" s="195" t="s">
        <v>43</v>
      </c>
      <c r="F1303" s="196" t="s">
        <v>431</v>
      </c>
      <c r="G1303" s="193"/>
      <c r="H1303" s="195" t="s">
        <v>43</v>
      </c>
      <c r="I1303" s="197"/>
      <c r="J1303" s="193"/>
      <c r="K1303" s="193"/>
      <c r="L1303" s="198"/>
      <c r="M1303" s="199"/>
      <c r="N1303" s="200"/>
      <c r="O1303" s="200"/>
      <c r="P1303" s="200"/>
      <c r="Q1303" s="200"/>
      <c r="R1303" s="200"/>
      <c r="S1303" s="200"/>
      <c r="T1303" s="201"/>
      <c r="AT1303" s="202" t="s">
        <v>193</v>
      </c>
      <c r="AU1303" s="202" t="s">
        <v>90</v>
      </c>
      <c r="AV1303" s="13" t="s">
        <v>88</v>
      </c>
      <c r="AW1303" s="13" t="s">
        <v>41</v>
      </c>
      <c r="AX1303" s="13" t="s">
        <v>80</v>
      </c>
      <c r="AY1303" s="202" t="s">
        <v>182</v>
      </c>
    </row>
    <row r="1304" spans="1:65" s="13" customFormat="1" ht="11.25">
      <c r="B1304" s="192"/>
      <c r="C1304" s="193"/>
      <c r="D1304" s="194" t="s">
        <v>193</v>
      </c>
      <c r="E1304" s="195" t="s">
        <v>43</v>
      </c>
      <c r="F1304" s="196" t="s">
        <v>638</v>
      </c>
      <c r="G1304" s="193"/>
      <c r="H1304" s="195" t="s">
        <v>43</v>
      </c>
      <c r="I1304" s="197"/>
      <c r="J1304" s="193"/>
      <c r="K1304" s="193"/>
      <c r="L1304" s="198"/>
      <c r="M1304" s="199"/>
      <c r="N1304" s="200"/>
      <c r="O1304" s="200"/>
      <c r="P1304" s="200"/>
      <c r="Q1304" s="200"/>
      <c r="R1304" s="200"/>
      <c r="S1304" s="200"/>
      <c r="T1304" s="201"/>
      <c r="AT1304" s="202" t="s">
        <v>193</v>
      </c>
      <c r="AU1304" s="202" t="s">
        <v>90</v>
      </c>
      <c r="AV1304" s="13" t="s">
        <v>88</v>
      </c>
      <c r="AW1304" s="13" t="s">
        <v>41</v>
      </c>
      <c r="AX1304" s="13" t="s">
        <v>80</v>
      </c>
      <c r="AY1304" s="202" t="s">
        <v>182</v>
      </c>
    </row>
    <row r="1305" spans="1:65" s="14" customFormat="1" ht="11.25">
      <c r="B1305" s="203"/>
      <c r="C1305" s="204"/>
      <c r="D1305" s="194" t="s">
        <v>193</v>
      </c>
      <c r="E1305" s="205" t="s">
        <v>43</v>
      </c>
      <c r="F1305" s="206" t="s">
        <v>891</v>
      </c>
      <c r="G1305" s="204"/>
      <c r="H1305" s="207">
        <v>2</v>
      </c>
      <c r="I1305" s="208"/>
      <c r="J1305" s="204"/>
      <c r="K1305" s="204"/>
      <c r="L1305" s="209"/>
      <c r="M1305" s="210"/>
      <c r="N1305" s="211"/>
      <c r="O1305" s="211"/>
      <c r="P1305" s="211"/>
      <c r="Q1305" s="211"/>
      <c r="R1305" s="211"/>
      <c r="S1305" s="211"/>
      <c r="T1305" s="212"/>
      <c r="AT1305" s="213" t="s">
        <v>193</v>
      </c>
      <c r="AU1305" s="213" t="s">
        <v>90</v>
      </c>
      <c r="AV1305" s="14" t="s">
        <v>90</v>
      </c>
      <c r="AW1305" s="14" t="s">
        <v>41</v>
      </c>
      <c r="AX1305" s="14" t="s">
        <v>80</v>
      </c>
      <c r="AY1305" s="213" t="s">
        <v>182</v>
      </c>
    </row>
    <row r="1306" spans="1:65" s="13" customFormat="1" ht="11.25">
      <c r="B1306" s="192"/>
      <c r="C1306" s="193"/>
      <c r="D1306" s="194" t="s">
        <v>193</v>
      </c>
      <c r="E1306" s="195" t="s">
        <v>43</v>
      </c>
      <c r="F1306" s="196" t="s">
        <v>1636</v>
      </c>
      <c r="G1306" s="193"/>
      <c r="H1306" s="195" t="s">
        <v>43</v>
      </c>
      <c r="I1306" s="197"/>
      <c r="J1306" s="193"/>
      <c r="K1306" s="193"/>
      <c r="L1306" s="198"/>
      <c r="M1306" s="199"/>
      <c r="N1306" s="200"/>
      <c r="O1306" s="200"/>
      <c r="P1306" s="200"/>
      <c r="Q1306" s="200"/>
      <c r="R1306" s="200"/>
      <c r="S1306" s="200"/>
      <c r="T1306" s="201"/>
      <c r="AT1306" s="202" t="s">
        <v>193</v>
      </c>
      <c r="AU1306" s="202" t="s">
        <v>90</v>
      </c>
      <c r="AV1306" s="13" t="s">
        <v>88</v>
      </c>
      <c r="AW1306" s="13" t="s">
        <v>41</v>
      </c>
      <c r="AX1306" s="13" t="s">
        <v>80</v>
      </c>
      <c r="AY1306" s="202" t="s">
        <v>182</v>
      </c>
    </row>
    <row r="1307" spans="1:65" s="14" customFormat="1" ht="11.25">
      <c r="B1307" s="203"/>
      <c r="C1307" s="204"/>
      <c r="D1307" s="194" t="s">
        <v>193</v>
      </c>
      <c r="E1307" s="205" t="s">
        <v>43</v>
      </c>
      <c r="F1307" s="206" t="s">
        <v>891</v>
      </c>
      <c r="G1307" s="204"/>
      <c r="H1307" s="207">
        <v>2</v>
      </c>
      <c r="I1307" s="208"/>
      <c r="J1307" s="204"/>
      <c r="K1307" s="204"/>
      <c r="L1307" s="209"/>
      <c r="M1307" s="210"/>
      <c r="N1307" s="211"/>
      <c r="O1307" s="211"/>
      <c r="P1307" s="211"/>
      <c r="Q1307" s="211"/>
      <c r="R1307" s="211"/>
      <c r="S1307" s="211"/>
      <c r="T1307" s="212"/>
      <c r="AT1307" s="213" t="s">
        <v>193</v>
      </c>
      <c r="AU1307" s="213" t="s">
        <v>90</v>
      </c>
      <c r="AV1307" s="14" t="s">
        <v>90</v>
      </c>
      <c r="AW1307" s="14" t="s">
        <v>41</v>
      </c>
      <c r="AX1307" s="14" t="s">
        <v>80</v>
      </c>
      <c r="AY1307" s="213" t="s">
        <v>182</v>
      </c>
    </row>
    <row r="1308" spans="1:65" s="13" customFormat="1" ht="11.25">
      <c r="B1308" s="192"/>
      <c r="C1308" s="193"/>
      <c r="D1308" s="194" t="s">
        <v>193</v>
      </c>
      <c r="E1308" s="195" t="s">
        <v>43</v>
      </c>
      <c r="F1308" s="196" t="s">
        <v>1639</v>
      </c>
      <c r="G1308" s="193"/>
      <c r="H1308" s="195" t="s">
        <v>43</v>
      </c>
      <c r="I1308" s="197"/>
      <c r="J1308" s="193"/>
      <c r="K1308" s="193"/>
      <c r="L1308" s="198"/>
      <c r="M1308" s="199"/>
      <c r="N1308" s="200"/>
      <c r="O1308" s="200"/>
      <c r="P1308" s="200"/>
      <c r="Q1308" s="200"/>
      <c r="R1308" s="200"/>
      <c r="S1308" s="200"/>
      <c r="T1308" s="201"/>
      <c r="AT1308" s="202" t="s">
        <v>193</v>
      </c>
      <c r="AU1308" s="202" t="s">
        <v>90</v>
      </c>
      <c r="AV1308" s="13" t="s">
        <v>88</v>
      </c>
      <c r="AW1308" s="13" t="s">
        <v>41</v>
      </c>
      <c r="AX1308" s="13" t="s">
        <v>80</v>
      </c>
      <c r="AY1308" s="202" t="s">
        <v>182</v>
      </c>
    </row>
    <row r="1309" spans="1:65" s="14" customFormat="1" ht="11.25">
      <c r="B1309" s="203"/>
      <c r="C1309" s="204"/>
      <c r="D1309" s="194" t="s">
        <v>193</v>
      </c>
      <c r="E1309" s="205" t="s">
        <v>43</v>
      </c>
      <c r="F1309" s="206" t="s">
        <v>891</v>
      </c>
      <c r="G1309" s="204"/>
      <c r="H1309" s="207">
        <v>2</v>
      </c>
      <c r="I1309" s="208"/>
      <c r="J1309" s="204"/>
      <c r="K1309" s="204"/>
      <c r="L1309" s="209"/>
      <c r="M1309" s="210"/>
      <c r="N1309" s="211"/>
      <c r="O1309" s="211"/>
      <c r="P1309" s="211"/>
      <c r="Q1309" s="211"/>
      <c r="R1309" s="211"/>
      <c r="S1309" s="211"/>
      <c r="T1309" s="212"/>
      <c r="AT1309" s="213" t="s">
        <v>193</v>
      </c>
      <c r="AU1309" s="213" t="s">
        <v>90</v>
      </c>
      <c r="AV1309" s="14" t="s">
        <v>90</v>
      </c>
      <c r="AW1309" s="14" t="s">
        <v>41</v>
      </c>
      <c r="AX1309" s="14" t="s">
        <v>80</v>
      </c>
      <c r="AY1309" s="213" t="s">
        <v>182</v>
      </c>
    </row>
    <row r="1310" spans="1:65" s="13" customFormat="1" ht="11.25">
      <c r="B1310" s="192"/>
      <c r="C1310" s="193"/>
      <c r="D1310" s="194" t="s">
        <v>193</v>
      </c>
      <c r="E1310" s="195" t="s">
        <v>43</v>
      </c>
      <c r="F1310" s="196" t="s">
        <v>1643</v>
      </c>
      <c r="G1310" s="193"/>
      <c r="H1310" s="195" t="s">
        <v>43</v>
      </c>
      <c r="I1310" s="197"/>
      <c r="J1310" s="193"/>
      <c r="K1310" s="193"/>
      <c r="L1310" s="198"/>
      <c r="M1310" s="199"/>
      <c r="N1310" s="200"/>
      <c r="O1310" s="200"/>
      <c r="P1310" s="200"/>
      <c r="Q1310" s="200"/>
      <c r="R1310" s="200"/>
      <c r="S1310" s="200"/>
      <c r="T1310" s="201"/>
      <c r="AT1310" s="202" t="s">
        <v>193</v>
      </c>
      <c r="AU1310" s="202" t="s">
        <v>90</v>
      </c>
      <c r="AV1310" s="13" t="s">
        <v>88</v>
      </c>
      <c r="AW1310" s="13" t="s">
        <v>41</v>
      </c>
      <c r="AX1310" s="13" t="s">
        <v>80</v>
      </c>
      <c r="AY1310" s="202" t="s">
        <v>182</v>
      </c>
    </row>
    <row r="1311" spans="1:65" s="14" customFormat="1" ht="11.25">
      <c r="B1311" s="203"/>
      <c r="C1311" s="204"/>
      <c r="D1311" s="194" t="s">
        <v>193</v>
      </c>
      <c r="E1311" s="205" t="s">
        <v>43</v>
      </c>
      <c r="F1311" s="206" t="s">
        <v>88</v>
      </c>
      <c r="G1311" s="204"/>
      <c r="H1311" s="207">
        <v>1</v>
      </c>
      <c r="I1311" s="208"/>
      <c r="J1311" s="204"/>
      <c r="K1311" s="204"/>
      <c r="L1311" s="209"/>
      <c r="M1311" s="210"/>
      <c r="N1311" s="211"/>
      <c r="O1311" s="211"/>
      <c r="P1311" s="211"/>
      <c r="Q1311" s="211"/>
      <c r="R1311" s="211"/>
      <c r="S1311" s="211"/>
      <c r="T1311" s="212"/>
      <c r="AT1311" s="213" t="s">
        <v>193</v>
      </c>
      <c r="AU1311" s="213" t="s">
        <v>90</v>
      </c>
      <c r="AV1311" s="14" t="s">
        <v>90</v>
      </c>
      <c r="AW1311" s="14" t="s">
        <v>41</v>
      </c>
      <c r="AX1311" s="14" t="s">
        <v>80</v>
      </c>
      <c r="AY1311" s="213" t="s">
        <v>182</v>
      </c>
    </row>
    <row r="1312" spans="1:65" s="15" customFormat="1" ht="11.25">
      <c r="B1312" s="227"/>
      <c r="C1312" s="228"/>
      <c r="D1312" s="194" t="s">
        <v>193</v>
      </c>
      <c r="E1312" s="229" t="s">
        <v>43</v>
      </c>
      <c r="F1312" s="230" t="s">
        <v>436</v>
      </c>
      <c r="G1312" s="228"/>
      <c r="H1312" s="231">
        <v>7</v>
      </c>
      <c r="I1312" s="232"/>
      <c r="J1312" s="228"/>
      <c r="K1312" s="228"/>
      <c r="L1312" s="233"/>
      <c r="M1312" s="234"/>
      <c r="N1312" s="235"/>
      <c r="O1312" s="235"/>
      <c r="P1312" s="235"/>
      <c r="Q1312" s="235"/>
      <c r="R1312" s="235"/>
      <c r="S1312" s="235"/>
      <c r="T1312" s="236"/>
      <c r="AT1312" s="237" t="s">
        <v>193</v>
      </c>
      <c r="AU1312" s="237" t="s">
        <v>90</v>
      </c>
      <c r="AV1312" s="15" t="s">
        <v>205</v>
      </c>
      <c r="AW1312" s="15" t="s">
        <v>41</v>
      </c>
      <c r="AX1312" s="15" t="s">
        <v>88</v>
      </c>
      <c r="AY1312" s="237" t="s">
        <v>182</v>
      </c>
    </row>
    <row r="1313" spans="1:65" s="2" customFormat="1" ht="24.2" customHeight="1">
      <c r="A1313" s="35"/>
      <c r="B1313" s="36"/>
      <c r="C1313" s="179" t="s">
        <v>1133</v>
      </c>
      <c r="D1313" s="179" t="s">
        <v>187</v>
      </c>
      <c r="E1313" s="180" t="s">
        <v>949</v>
      </c>
      <c r="F1313" s="181" t="s">
        <v>950</v>
      </c>
      <c r="G1313" s="182" t="s">
        <v>190</v>
      </c>
      <c r="H1313" s="183">
        <v>7</v>
      </c>
      <c r="I1313" s="184"/>
      <c r="J1313" s="185">
        <f>ROUND(I1313*H1313,2)</f>
        <v>0</v>
      </c>
      <c r="K1313" s="181" t="s">
        <v>191</v>
      </c>
      <c r="L1313" s="40"/>
      <c r="M1313" s="186" t="s">
        <v>43</v>
      </c>
      <c r="N1313" s="187" t="s">
        <v>51</v>
      </c>
      <c r="O1313" s="65"/>
      <c r="P1313" s="188">
        <f>O1313*H1313</f>
        <v>0</v>
      </c>
      <c r="Q1313" s="188">
        <v>0</v>
      </c>
      <c r="R1313" s="188">
        <f>Q1313*H1313</f>
        <v>0</v>
      </c>
      <c r="S1313" s="188">
        <v>0</v>
      </c>
      <c r="T1313" s="189">
        <f>S1313*H1313</f>
        <v>0</v>
      </c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R1313" s="190" t="s">
        <v>88</v>
      </c>
      <c r="AT1313" s="190" t="s">
        <v>187</v>
      </c>
      <c r="AU1313" s="190" t="s">
        <v>90</v>
      </c>
      <c r="AY1313" s="17" t="s">
        <v>182</v>
      </c>
      <c r="BE1313" s="191">
        <f>IF(N1313="základní",J1313,0)</f>
        <v>0</v>
      </c>
      <c r="BF1313" s="191">
        <f>IF(N1313="snížená",J1313,0)</f>
        <v>0</v>
      </c>
      <c r="BG1313" s="191">
        <f>IF(N1313="zákl. přenesená",J1313,0)</f>
        <v>0</v>
      </c>
      <c r="BH1313" s="191">
        <f>IF(N1313="sníž. přenesená",J1313,0)</f>
        <v>0</v>
      </c>
      <c r="BI1313" s="191">
        <f>IF(N1313="nulová",J1313,0)</f>
        <v>0</v>
      </c>
      <c r="BJ1313" s="17" t="s">
        <v>88</v>
      </c>
      <c r="BK1313" s="191">
        <f>ROUND(I1313*H1313,2)</f>
        <v>0</v>
      </c>
      <c r="BL1313" s="17" t="s">
        <v>88</v>
      </c>
      <c r="BM1313" s="190" t="s">
        <v>1904</v>
      </c>
    </row>
    <row r="1314" spans="1:65" s="13" customFormat="1" ht="11.25">
      <c r="B1314" s="192"/>
      <c r="C1314" s="193"/>
      <c r="D1314" s="194" t="s">
        <v>193</v>
      </c>
      <c r="E1314" s="195" t="s">
        <v>43</v>
      </c>
      <c r="F1314" s="196" t="s">
        <v>431</v>
      </c>
      <c r="G1314" s="193"/>
      <c r="H1314" s="195" t="s">
        <v>43</v>
      </c>
      <c r="I1314" s="197"/>
      <c r="J1314" s="193"/>
      <c r="K1314" s="193"/>
      <c r="L1314" s="198"/>
      <c r="M1314" s="199"/>
      <c r="N1314" s="200"/>
      <c r="O1314" s="200"/>
      <c r="P1314" s="200"/>
      <c r="Q1314" s="200"/>
      <c r="R1314" s="200"/>
      <c r="S1314" s="200"/>
      <c r="T1314" s="201"/>
      <c r="AT1314" s="202" t="s">
        <v>193</v>
      </c>
      <c r="AU1314" s="202" t="s">
        <v>90</v>
      </c>
      <c r="AV1314" s="13" t="s">
        <v>88</v>
      </c>
      <c r="AW1314" s="13" t="s">
        <v>41</v>
      </c>
      <c r="AX1314" s="13" t="s">
        <v>80</v>
      </c>
      <c r="AY1314" s="202" t="s">
        <v>182</v>
      </c>
    </row>
    <row r="1315" spans="1:65" s="13" customFormat="1" ht="11.25">
      <c r="B1315" s="192"/>
      <c r="C1315" s="193"/>
      <c r="D1315" s="194" t="s">
        <v>193</v>
      </c>
      <c r="E1315" s="195" t="s">
        <v>43</v>
      </c>
      <c r="F1315" s="196" t="s">
        <v>638</v>
      </c>
      <c r="G1315" s="193"/>
      <c r="H1315" s="195" t="s">
        <v>43</v>
      </c>
      <c r="I1315" s="197"/>
      <c r="J1315" s="193"/>
      <c r="K1315" s="193"/>
      <c r="L1315" s="198"/>
      <c r="M1315" s="199"/>
      <c r="N1315" s="200"/>
      <c r="O1315" s="200"/>
      <c r="P1315" s="200"/>
      <c r="Q1315" s="200"/>
      <c r="R1315" s="200"/>
      <c r="S1315" s="200"/>
      <c r="T1315" s="201"/>
      <c r="AT1315" s="202" t="s">
        <v>193</v>
      </c>
      <c r="AU1315" s="202" t="s">
        <v>90</v>
      </c>
      <c r="AV1315" s="13" t="s">
        <v>88</v>
      </c>
      <c r="AW1315" s="13" t="s">
        <v>41</v>
      </c>
      <c r="AX1315" s="13" t="s">
        <v>80</v>
      </c>
      <c r="AY1315" s="202" t="s">
        <v>182</v>
      </c>
    </row>
    <row r="1316" spans="1:65" s="14" customFormat="1" ht="11.25">
      <c r="B1316" s="203"/>
      <c r="C1316" s="204"/>
      <c r="D1316" s="194" t="s">
        <v>193</v>
      </c>
      <c r="E1316" s="205" t="s">
        <v>43</v>
      </c>
      <c r="F1316" s="206" t="s">
        <v>891</v>
      </c>
      <c r="G1316" s="204"/>
      <c r="H1316" s="207">
        <v>2</v>
      </c>
      <c r="I1316" s="208"/>
      <c r="J1316" s="204"/>
      <c r="K1316" s="204"/>
      <c r="L1316" s="209"/>
      <c r="M1316" s="210"/>
      <c r="N1316" s="211"/>
      <c r="O1316" s="211"/>
      <c r="P1316" s="211"/>
      <c r="Q1316" s="211"/>
      <c r="R1316" s="211"/>
      <c r="S1316" s="211"/>
      <c r="T1316" s="212"/>
      <c r="AT1316" s="213" t="s">
        <v>193</v>
      </c>
      <c r="AU1316" s="213" t="s">
        <v>90</v>
      </c>
      <c r="AV1316" s="14" t="s">
        <v>90</v>
      </c>
      <c r="AW1316" s="14" t="s">
        <v>41</v>
      </c>
      <c r="AX1316" s="14" t="s">
        <v>80</v>
      </c>
      <c r="AY1316" s="213" t="s">
        <v>182</v>
      </c>
    </row>
    <row r="1317" spans="1:65" s="13" customFormat="1" ht="11.25">
      <c r="B1317" s="192"/>
      <c r="C1317" s="193"/>
      <c r="D1317" s="194" t="s">
        <v>193</v>
      </c>
      <c r="E1317" s="195" t="s">
        <v>43</v>
      </c>
      <c r="F1317" s="196" t="s">
        <v>1636</v>
      </c>
      <c r="G1317" s="193"/>
      <c r="H1317" s="195" t="s">
        <v>43</v>
      </c>
      <c r="I1317" s="197"/>
      <c r="J1317" s="193"/>
      <c r="K1317" s="193"/>
      <c r="L1317" s="198"/>
      <c r="M1317" s="199"/>
      <c r="N1317" s="200"/>
      <c r="O1317" s="200"/>
      <c r="P1317" s="200"/>
      <c r="Q1317" s="200"/>
      <c r="R1317" s="200"/>
      <c r="S1317" s="200"/>
      <c r="T1317" s="201"/>
      <c r="AT1317" s="202" t="s">
        <v>193</v>
      </c>
      <c r="AU1317" s="202" t="s">
        <v>90</v>
      </c>
      <c r="AV1317" s="13" t="s">
        <v>88</v>
      </c>
      <c r="AW1317" s="13" t="s">
        <v>41</v>
      </c>
      <c r="AX1317" s="13" t="s">
        <v>80</v>
      </c>
      <c r="AY1317" s="202" t="s">
        <v>182</v>
      </c>
    </row>
    <row r="1318" spans="1:65" s="14" customFormat="1" ht="11.25">
      <c r="B1318" s="203"/>
      <c r="C1318" s="204"/>
      <c r="D1318" s="194" t="s">
        <v>193</v>
      </c>
      <c r="E1318" s="205" t="s">
        <v>43</v>
      </c>
      <c r="F1318" s="206" t="s">
        <v>891</v>
      </c>
      <c r="G1318" s="204"/>
      <c r="H1318" s="207">
        <v>2</v>
      </c>
      <c r="I1318" s="208"/>
      <c r="J1318" s="204"/>
      <c r="K1318" s="204"/>
      <c r="L1318" s="209"/>
      <c r="M1318" s="210"/>
      <c r="N1318" s="211"/>
      <c r="O1318" s="211"/>
      <c r="P1318" s="211"/>
      <c r="Q1318" s="211"/>
      <c r="R1318" s="211"/>
      <c r="S1318" s="211"/>
      <c r="T1318" s="212"/>
      <c r="AT1318" s="213" t="s">
        <v>193</v>
      </c>
      <c r="AU1318" s="213" t="s">
        <v>90</v>
      </c>
      <c r="AV1318" s="14" t="s">
        <v>90</v>
      </c>
      <c r="AW1318" s="14" t="s">
        <v>41</v>
      </c>
      <c r="AX1318" s="14" t="s">
        <v>80</v>
      </c>
      <c r="AY1318" s="213" t="s">
        <v>182</v>
      </c>
    </row>
    <row r="1319" spans="1:65" s="13" customFormat="1" ht="11.25">
      <c r="B1319" s="192"/>
      <c r="C1319" s="193"/>
      <c r="D1319" s="194" t="s">
        <v>193</v>
      </c>
      <c r="E1319" s="195" t="s">
        <v>43</v>
      </c>
      <c r="F1319" s="196" t="s">
        <v>1639</v>
      </c>
      <c r="G1319" s="193"/>
      <c r="H1319" s="195" t="s">
        <v>43</v>
      </c>
      <c r="I1319" s="197"/>
      <c r="J1319" s="193"/>
      <c r="K1319" s="193"/>
      <c r="L1319" s="198"/>
      <c r="M1319" s="199"/>
      <c r="N1319" s="200"/>
      <c r="O1319" s="200"/>
      <c r="P1319" s="200"/>
      <c r="Q1319" s="200"/>
      <c r="R1319" s="200"/>
      <c r="S1319" s="200"/>
      <c r="T1319" s="201"/>
      <c r="AT1319" s="202" t="s">
        <v>193</v>
      </c>
      <c r="AU1319" s="202" t="s">
        <v>90</v>
      </c>
      <c r="AV1319" s="13" t="s">
        <v>88</v>
      </c>
      <c r="AW1319" s="13" t="s">
        <v>41</v>
      </c>
      <c r="AX1319" s="13" t="s">
        <v>80</v>
      </c>
      <c r="AY1319" s="202" t="s">
        <v>182</v>
      </c>
    </row>
    <row r="1320" spans="1:65" s="14" customFormat="1" ht="11.25">
      <c r="B1320" s="203"/>
      <c r="C1320" s="204"/>
      <c r="D1320" s="194" t="s">
        <v>193</v>
      </c>
      <c r="E1320" s="205" t="s">
        <v>43</v>
      </c>
      <c r="F1320" s="206" t="s">
        <v>891</v>
      </c>
      <c r="G1320" s="204"/>
      <c r="H1320" s="207">
        <v>2</v>
      </c>
      <c r="I1320" s="208"/>
      <c r="J1320" s="204"/>
      <c r="K1320" s="204"/>
      <c r="L1320" s="209"/>
      <c r="M1320" s="210"/>
      <c r="N1320" s="211"/>
      <c r="O1320" s="211"/>
      <c r="P1320" s="211"/>
      <c r="Q1320" s="211"/>
      <c r="R1320" s="211"/>
      <c r="S1320" s="211"/>
      <c r="T1320" s="212"/>
      <c r="AT1320" s="213" t="s">
        <v>193</v>
      </c>
      <c r="AU1320" s="213" t="s">
        <v>90</v>
      </c>
      <c r="AV1320" s="14" t="s">
        <v>90</v>
      </c>
      <c r="AW1320" s="14" t="s">
        <v>41</v>
      </c>
      <c r="AX1320" s="14" t="s">
        <v>80</v>
      </c>
      <c r="AY1320" s="213" t="s">
        <v>182</v>
      </c>
    </row>
    <row r="1321" spans="1:65" s="13" customFormat="1" ht="11.25">
      <c r="B1321" s="192"/>
      <c r="C1321" s="193"/>
      <c r="D1321" s="194" t="s">
        <v>193</v>
      </c>
      <c r="E1321" s="195" t="s">
        <v>43</v>
      </c>
      <c r="F1321" s="196" t="s">
        <v>1643</v>
      </c>
      <c r="G1321" s="193"/>
      <c r="H1321" s="195" t="s">
        <v>43</v>
      </c>
      <c r="I1321" s="197"/>
      <c r="J1321" s="193"/>
      <c r="K1321" s="193"/>
      <c r="L1321" s="198"/>
      <c r="M1321" s="199"/>
      <c r="N1321" s="200"/>
      <c r="O1321" s="200"/>
      <c r="P1321" s="200"/>
      <c r="Q1321" s="200"/>
      <c r="R1321" s="200"/>
      <c r="S1321" s="200"/>
      <c r="T1321" s="201"/>
      <c r="AT1321" s="202" t="s">
        <v>193</v>
      </c>
      <c r="AU1321" s="202" t="s">
        <v>90</v>
      </c>
      <c r="AV1321" s="13" t="s">
        <v>88</v>
      </c>
      <c r="AW1321" s="13" t="s">
        <v>41</v>
      </c>
      <c r="AX1321" s="13" t="s">
        <v>80</v>
      </c>
      <c r="AY1321" s="202" t="s">
        <v>182</v>
      </c>
    </row>
    <row r="1322" spans="1:65" s="14" customFormat="1" ht="11.25">
      <c r="B1322" s="203"/>
      <c r="C1322" s="204"/>
      <c r="D1322" s="194" t="s">
        <v>193</v>
      </c>
      <c r="E1322" s="205" t="s">
        <v>43</v>
      </c>
      <c r="F1322" s="206" t="s">
        <v>88</v>
      </c>
      <c r="G1322" s="204"/>
      <c r="H1322" s="207">
        <v>1</v>
      </c>
      <c r="I1322" s="208"/>
      <c r="J1322" s="204"/>
      <c r="K1322" s="204"/>
      <c r="L1322" s="209"/>
      <c r="M1322" s="210"/>
      <c r="N1322" s="211"/>
      <c r="O1322" s="211"/>
      <c r="P1322" s="211"/>
      <c r="Q1322" s="211"/>
      <c r="R1322" s="211"/>
      <c r="S1322" s="211"/>
      <c r="T1322" s="212"/>
      <c r="AT1322" s="213" t="s">
        <v>193</v>
      </c>
      <c r="AU1322" s="213" t="s">
        <v>90</v>
      </c>
      <c r="AV1322" s="14" t="s">
        <v>90</v>
      </c>
      <c r="AW1322" s="14" t="s">
        <v>41</v>
      </c>
      <c r="AX1322" s="14" t="s">
        <v>80</v>
      </c>
      <c r="AY1322" s="213" t="s">
        <v>182</v>
      </c>
    </row>
    <row r="1323" spans="1:65" s="15" customFormat="1" ht="11.25">
      <c r="B1323" s="227"/>
      <c r="C1323" s="228"/>
      <c r="D1323" s="194" t="s">
        <v>193</v>
      </c>
      <c r="E1323" s="229" t="s">
        <v>43</v>
      </c>
      <c r="F1323" s="230" t="s">
        <v>436</v>
      </c>
      <c r="G1323" s="228"/>
      <c r="H1323" s="231">
        <v>7</v>
      </c>
      <c r="I1323" s="232"/>
      <c r="J1323" s="228"/>
      <c r="K1323" s="228"/>
      <c r="L1323" s="233"/>
      <c r="M1323" s="234"/>
      <c r="N1323" s="235"/>
      <c r="O1323" s="235"/>
      <c r="P1323" s="235"/>
      <c r="Q1323" s="235"/>
      <c r="R1323" s="235"/>
      <c r="S1323" s="235"/>
      <c r="T1323" s="236"/>
      <c r="AT1323" s="237" t="s">
        <v>193</v>
      </c>
      <c r="AU1323" s="237" t="s">
        <v>90</v>
      </c>
      <c r="AV1323" s="15" t="s">
        <v>205</v>
      </c>
      <c r="AW1323" s="15" t="s">
        <v>41</v>
      </c>
      <c r="AX1323" s="15" t="s">
        <v>88</v>
      </c>
      <c r="AY1323" s="237" t="s">
        <v>182</v>
      </c>
    </row>
    <row r="1324" spans="1:65" s="2" customFormat="1" ht="14.45" customHeight="1">
      <c r="A1324" s="35"/>
      <c r="B1324" s="36"/>
      <c r="C1324" s="214" t="s">
        <v>1138</v>
      </c>
      <c r="D1324" s="214" t="s">
        <v>179</v>
      </c>
      <c r="E1324" s="215" t="s">
        <v>953</v>
      </c>
      <c r="F1324" s="216" t="s">
        <v>954</v>
      </c>
      <c r="G1324" s="217" t="s">
        <v>190</v>
      </c>
      <c r="H1324" s="218">
        <v>3</v>
      </c>
      <c r="I1324" s="219"/>
      <c r="J1324" s="220">
        <f>ROUND(I1324*H1324,2)</f>
        <v>0</v>
      </c>
      <c r="K1324" s="216" t="s">
        <v>198</v>
      </c>
      <c r="L1324" s="221"/>
      <c r="M1324" s="222" t="s">
        <v>43</v>
      </c>
      <c r="N1324" s="223" t="s">
        <v>51</v>
      </c>
      <c r="O1324" s="65"/>
      <c r="P1324" s="188">
        <f>O1324*H1324</f>
        <v>0</v>
      </c>
      <c r="Q1324" s="188">
        <v>0</v>
      </c>
      <c r="R1324" s="188">
        <f>Q1324*H1324</f>
        <v>0</v>
      </c>
      <c r="S1324" s="188">
        <v>0</v>
      </c>
      <c r="T1324" s="189">
        <f>S1324*H1324</f>
        <v>0</v>
      </c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R1324" s="190" t="s">
        <v>90</v>
      </c>
      <c r="AT1324" s="190" t="s">
        <v>179</v>
      </c>
      <c r="AU1324" s="190" t="s">
        <v>90</v>
      </c>
      <c r="AY1324" s="17" t="s">
        <v>182</v>
      </c>
      <c r="BE1324" s="191">
        <f>IF(N1324="základní",J1324,0)</f>
        <v>0</v>
      </c>
      <c r="BF1324" s="191">
        <f>IF(N1324="snížená",J1324,0)</f>
        <v>0</v>
      </c>
      <c r="BG1324" s="191">
        <f>IF(N1324="zákl. přenesená",J1324,0)</f>
        <v>0</v>
      </c>
      <c r="BH1324" s="191">
        <f>IF(N1324="sníž. přenesená",J1324,0)</f>
        <v>0</v>
      </c>
      <c r="BI1324" s="191">
        <f>IF(N1324="nulová",J1324,0)</f>
        <v>0</v>
      </c>
      <c r="BJ1324" s="17" t="s">
        <v>88</v>
      </c>
      <c r="BK1324" s="191">
        <f>ROUND(I1324*H1324,2)</f>
        <v>0</v>
      </c>
      <c r="BL1324" s="17" t="s">
        <v>88</v>
      </c>
      <c r="BM1324" s="190" t="s">
        <v>1905</v>
      </c>
    </row>
    <row r="1325" spans="1:65" s="13" customFormat="1" ht="11.25">
      <c r="B1325" s="192"/>
      <c r="C1325" s="193"/>
      <c r="D1325" s="194" t="s">
        <v>193</v>
      </c>
      <c r="E1325" s="195" t="s">
        <v>43</v>
      </c>
      <c r="F1325" s="196" t="s">
        <v>431</v>
      </c>
      <c r="G1325" s="193"/>
      <c r="H1325" s="195" t="s">
        <v>43</v>
      </c>
      <c r="I1325" s="197"/>
      <c r="J1325" s="193"/>
      <c r="K1325" s="193"/>
      <c r="L1325" s="198"/>
      <c r="M1325" s="199"/>
      <c r="N1325" s="200"/>
      <c r="O1325" s="200"/>
      <c r="P1325" s="200"/>
      <c r="Q1325" s="200"/>
      <c r="R1325" s="200"/>
      <c r="S1325" s="200"/>
      <c r="T1325" s="201"/>
      <c r="AT1325" s="202" t="s">
        <v>193</v>
      </c>
      <c r="AU1325" s="202" t="s">
        <v>90</v>
      </c>
      <c r="AV1325" s="13" t="s">
        <v>88</v>
      </c>
      <c r="AW1325" s="13" t="s">
        <v>41</v>
      </c>
      <c r="AX1325" s="13" t="s">
        <v>80</v>
      </c>
      <c r="AY1325" s="202" t="s">
        <v>182</v>
      </c>
    </row>
    <row r="1326" spans="1:65" s="13" customFormat="1" ht="11.25">
      <c r="B1326" s="192"/>
      <c r="C1326" s="193"/>
      <c r="D1326" s="194" t="s">
        <v>193</v>
      </c>
      <c r="E1326" s="195" t="s">
        <v>43</v>
      </c>
      <c r="F1326" s="196" t="s">
        <v>638</v>
      </c>
      <c r="G1326" s="193"/>
      <c r="H1326" s="195" t="s">
        <v>43</v>
      </c>
      <c r="I1326" s="197"/>
      <c r="J1326" s="193"/>
      <c r="K1326" s="193"/>
      <c r="L1326" s="198"/>
      <c r="M1326" s="199"/>
      <c r="N1326" s="200"/>
      <c r="O1326" s="200"/>
      <c r="P1326" s="200"/>
      <c r="Q1326" s="200"/>
      <c r="R1326" s="200"/>
      <c r="S1326" s="200"/>
      <c r="T1326" s="201"/>
      <c r="AT1326" s="202" t="s">
        <v>193</v>
      </c>
      <c r="AU1326" s="202" t="s">
        <v>90</v>
      </c>
      <c r="AV1326" s="13" t="s">
        <v>88</v>
      </c>
      <c r="AW1326" s="13" t="s">
        <v>41</v>
      </c>
      <c r="AX1326" s="13" t="s">
        <v>80</v>
      </c>
      <c r="AY1326" s="202" t="s">
        <v>182</v>
      </c>
    </row>
    <row r="1327" spans="1:65" s="14" customFormat="1" ht="11.25">
      <c r="B1327" s="203"/>
      <c r="C1327" s="204"/>
      <c r="D1327" s="194" t="s">
        <v>193</v>
      </c>
      <c r="E1327" s="205" t="s">
        <v>43</v>
      </c>
      <c r="F1327" s="206" t="s">
        <v>88</v>
      </c>
      <c r="G1327" s="204"/>
      <c r="H1327" s="207">
        <v>1</v>
      </c>
      <c r="I1327" s="208"/>
      <c r="J1327" s="204"/>
      <c r="K1327" s="204"/>
      <c r="L1327" s="209"/>
      <c r="M1327" s="210"/>
      <c r="N1327" s="211"/>
      <c r="O1327" s="211"/>
      <c r="P1327" s="211"/>
      <c r="Q1327" s="211"/>
      <c r="R1327" s="211"/>
      <c r="S1327" s="211"/>
      <c r="T1327" s="212"/>
      <c r="AT1327" s="213" t="s">
        <v>193</v>
      </c>
      <c r="AU1327" s="213" t="s">
        <v>90</v>
      </c>
      <c r="AV1327" s="14" t="s">
        <v>90</v>
      </c>
      <c r="AW1327" s="14" t="s">
        <v>41</v>
      </c>
      <c r="AX1327" s="14" t="s">
        <v>80</v>
      </c>
      <c r="AY1327" s="213" t="s">
        <v>182</v>
      </c>
    </row>
    <row r="1328" spans="1:65" s="13" customFormat="1" ht="11.25">
      <c r="B1328" s="192"/>
      <c r="C1328" s="193"/>
      <c r="D1328" s="194" t="s">
        <v>193</v>
      </c>
      <c r="E1328" s="195" t="s">
        <v>43</v>
      </c>
      <c r="F1328" s="196" t="s">
        <v>1636</v>
      </c>
      <c r="G1328" s="193"/>
      <c r="H1328" s="195" t="s">
        <v>43</v>
      </c>
      <c r="I1328" s="197"/>
      <c r="J1328" s="193"/>
      <c r="K1328" s="193"/>
      <c r="L1328" s="198"/>
      <c r="M1328" s="199"/>
      <c r="N1328" s="200"/>
      <c r="O1328" s="200"/>
      <c r="P1328" s="200"/>
      <c r="Q1328" s="200"/>
      <c r="R1328" s="200"/>
      <c r="S1328" s="200"/>
      <c r="T1328" s="201"/>
      <c r="AT1328" s="202" t="s">
        <v>193</v>
      </c>
      <c r="AU1328" s="202" t="s">
        <v>90</v>
      </c>
      <c r="AV1328" s="13" t="s">
        <v>88</v>
      </c>
      <c r="AW1328" s="13" t="s">
        <v>41</v>
      </c>
      <c r="AX1328" s="13" t="s">
        <v>80</v>
      </c>
      <c r="AY1328" s="202" t="s">
        <v>182</v>
      </c>
    </row>
    <row r="1329" spans="1:65" s="14" customFormat="1" ht="11.25">
      <c r="B1329" s="203"/>
      <c r="C1329" s="204"/>
      <c r="D1329" s="194" t="s">
        <v>193</v>
      </c>
      <c r="E1329" s="205" t="s">
        <v>43</v>
      </c>
      <c r="F1329" s="206" t="s">
        <v>88</v>
      </c>
      <c r="G1329" s="204"/>
      <c r="H1329" s="207">
        <v>1</v>
      </c>
      <c r="I1329" s="208"/>
      <c r="J1329" s="204"/>
      <c r="K1329" s="204"/>
      <c r="L1329" s="209"/>
      <c r="M1329" s="210"/>
      <c r="N1329" s="211"/>
      <c r="O1329" s="211"/>
      <c r="P1329" s="211"/>
      <c r="Q1329" s="211"/>
      <c r="R1329" s="211"/>
      <c r="S1329" s="211"/>
      <c r="T1329" s="212"/>
      <c r="AT1329" s="213" t="s">
        <v>193</v>
      </c>
      <c r="AU1329" s="213" t="s">
        <v>90</v>
      </c>
      <c r="AV1329" s="14" t="s">
        <v>90</v>
      </c>
      <c r="AW1329" s="14" t="s">
        <v>41</v>
      </c>
      <c r="AX1329" s="14" t="s">
        <v>80</v>
      </c>
      <c r="AY1329" s="213" t="s">
        <v>182</v>
      </c>
    </row>
    <row r="1330" spans="1:65" s="13" customFormat="1" ht="11.25">
      <c r="B1330" s="192"/>
      <c r="C1330" s="193"/>
      <c r="D1330" s="194" t="s">
        <v>193</v>
      </c>
      <c r="E1330" s="195" t="s">
        <v>43</v>
      </c>
      <c r="F1330" s="196" t="s">
        <v>1639</v>
      </c>
      <c r="G1330" s="193"/>
      <c r="H1330" s="195" t="s">
        <v>43</v>
      </c>
      <c r="I1330" s="197"/>
      <c r="J1330" s="193"/>
      <c r="K1330" s="193"/>
      <c r="L1330" s="198"/>
      <c r="M1330" s="199"/>
      <c r="N1330" s="200"/>
      <c r="O1330" s="200"/>
      <c r="P1330" s="200"/>
      <c r="Q1330" s="200"/>
      <c r="R1330" s="200"/>
      <c r="S1330" s="200"/>
      <c r="T1330" s="201"/>
      <c r="AT1330" s="202" t="s">
        <v>193</v>
      </c>
      <c r="AU1330" s="202" t="s">
        <v>90</v>
      </c>
      <c r="AV1330" s="13" t="s">
        <v>88</v>
      </c>
      <c r="AW1330" s="13" t="s">
        <v>41</v>
      </c>
      <c r="AX1330" s="13" t="s">
        <v>80</v>
      </c>
      <c r="AY1330" s="202" t="s">
        <v>182</v>
      </c>
    </row>
    <row r="1331" spans="1:65" s="14" customFormat="1" ht="11.25">
      <c r="B1331" s="203"/>
      <c r="C1331" s="204"/>
      <c r="D1331" s="194" t="s">
        <v>193</v>
      </c>
      <c r="E1331" s="205" t="s">
        <v>43</v>
      </c>
      <c r="F1331" s="206" t="s">
        <v>88</v>
      </c>
      <c r="G1331" s="204"/>
      <c r="H1331" s="207">
        <v>1</v>
      </c>
      <c r="I1331" s="208"/>
      <c r="J1331" s="204"/>
      <c r="K1331" s="204"/>
      <c r="L1331" s="209"/>
      <c r="M1331" s="210"/>
      <c r="N1331" s="211"/>
      <c r="O1331" s="211"/>
      <c r="P1331" s="211"/>
      <c r="Q1331" s="211"/>
      <c r="R1331" s="211"/>
      <c r="S1331" s="211"/>
      <c r="T1331" s="212"/>
      <c r="AT1331" s="213" t="s">
        <v>193</v>
      </c>
      <c r="AU1331" s="213" t="s">
        <v>90</v>
      </c>
      <c r="AV1331" s="14" t="s">
        <v>90</v>
      </c>
      <c r="AW1331" s="14" t="s">
        <v>41</v>
      </c>
      <c r="AX1331" s="14" t="s">
        <v>80</v>
      </c>
      <c r="AY1331" s="213" t="s">
        <v>182</v>
      </c>
    </row>
    <row r="1332" spans="1:65" s="15" customFormat="1" ht="11.25">
      <c r="B1332" s="227"/>
      <c r="C1332" s="228"/>
      <c r="D1332" s="194" t="s">
        <v>193</v>
      </c>
      <c r="E1332" s="229" t="s">
        <v>43</v>
      </c>
      <c r="F1332" s="230" t="s">
        <v>436</v>
      </c>
      <c r="G1332" s="228"/>
      <c r="H1332" s="231">
        <v>3</v>
      </c>
      <c r="I1332" s="232"/>
      <c r="J1332" s="228"/>
      <c r="K1332" s="228"/>
      <c r="L1332" s="233"/>
      <c r="M1332" s="234"/>
      <c r="N1332" s="235"/>
      <c r="O1332" s="235"/>
      <c r="P1332" s="235"/>
      <c r="Q1332" s="235"/>
      <c r="R1332" s="235"/>
      <c r="S1332" s="235"/>
      <c r="T1332" s="236"/>
      <c r="AT1332" s="237" t="s">
        <v>193</v>
      </c>
      <c r="AU1332" s="237" t="s">
        <v>90</v>
      </c>
      <c r="AV1332" s="15" t="s">
        <v>205</v>
      </c>
      <c r="AW1332" s="15" t="s">
        <v>41</v>
      </c>
      <c r="AX1332" s="15" t="s">
        <v>88</v>
      </c>
      <c r="AY1332" s="237" t="s">
        <v>182</v>
      </c>
    </row>
    <row r="1333" spans="1:65" s="2" customFormat="1" ht="24.2" customHeight="1">
      <c r="A1333" s="35"/>
      <c r="B1333" s="36"/>
      <c r="C1333" s="214" t="s">
        <v>1143</v>
      </c>
      <c r="D1333" s="214" t="s">
        <v>179</v>
      </c>
      <c r="E1333" s="215" t="s">
        <v>1906</v>
      </c>
      <c r="F1333" s="216" t="s">
        <v>1907</v>
      </c>
      <c r="G1333" s="217" t="s">
        <v>190</v>
      </c>
      <c r="H1333" s="218">
        <v>4</v>
      </c>
      <c r="I1333" s="219"/>
      <c r="J1333" s="220">
        <f>ROUND(I1333*H1333,2)</f>
        <v>0</v>
      </c>
      <c r="K1333" s="216" t="s">
        <v>198</v>
      </c>
      <c r="L1333" s="221"/>
      <c r="M1333" s="222" t="s">
        <v>43</v>
      </c>
      <c r="N1333" s="223" t="s">
        <v>51</v>
      </c>
      <c r="O1333" s="65"/>
      <c r="P1333" s="188">
        <f>O1333*H1333</f>
        <v>0</v>
      </c>
      <c r="Q1333" s="188">
        <v>0</v>
      </c>
      <c r="R1333" s="188">
        <f>Q1333*H1333</f>
        <v>0</v>
      </c>
      <c r="S1333" s="188">
        <v>0</v>
      </c>
      <c r="T1333" s="189">
        <f>S1333*H1333</f>
        <v>0</v>
      </c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R1333" s="190" t="s">
        <v>90</v>
      </c>
      <c r="AT1333" s="190" t="s">
        <v>179</v>
      </c>
      <c r="AU1333" s="190" t="s">
        <v>90</v>
      </c>
      <c r="AY1333" s="17" t="s">
        <v>182</v>
      </c>
      <c r="BE1333" s="191">
        <f>IF(N1333="základní",J1333,0)</f>
        <v>0</v>
      </c>
      <c r="BF1333" s="191">
        <f>IF(N1333="snížená",J1333,0)</f>
        <v>0</v>
      </c>
      <c r="BG1333" s="191">
        <f>IF(N1333="zákl. přenesená",J1333,0)</f>
        <v>0</v>
      </c>
      <c r="BH1333" s="191">
        <f>IF(N1333="sníž. přenesená",J1333,0)</f>
        <v>0</v>
      </c>
      <c r="BI1333" s="191">
        <f>IF(N1333="nulová",J1333,0)</f>
        <v>0</v>
      </c>
      <c r="BJ1333" s="17" t="s">
        <v>88</v>
      </c>
      <c r="BK1333" s="191">
        <f>ROUND(I1333*H1333,2)</f>
        <v>0</v>
      </c>
      <c r="BL1333" s="17" t="s">
        <v>88</v>
      </c>
      <c r="BM1333" s="190" t="s">
        <v>1908</v>
      </c>
    </row>
    <row r="1334" spans="1:65" s="13" customFormat="1" ht="11.25">
      <c r="B1334" s="192"/>
      <c r="C1334" s="193"/>
      <c r="D1334" s="194" t="s">
        <v>193</v>
      </c>
      <c r="E1334" s="195" t="s">
        <v>43</v>
      </c>
      <c r="F1334" s="196" t="s">
        <v>431</v>
      </c>
      <c r="G1334" s="193"/>
      <c r="H1334" s="195" t="s">
        <v>43</v>
      </c>
      <c r="I1334" s="197"/>
      <c r="J1334" s="193"/>
      <c r="K1334" s="193"/>
      <c r="L1334" s="198"/>
      <c r="M1334" s="199"/>
      <c r="N1334" s="200"/>
      <c r="O1334" s="200"/>
      <c r="P1334" s="200"/>
      <c r="Q1334" s="200"/>
      <c r="R1334" s="200"/>
      <c r="S1334" s="200"/>
      <c r="T1334" s="201"/>
      <c r="AT1334" s="202" t="s">
        <v>193</v>
      </c>
      <c r="AU1334" s="202" t="s">
        <v>90</v>
      </c>
      <c r="AV1334" s="13" t="s">
        <v>88</v>
      </c>
      <c r="AW1334" s="13" t="s">
        <v>41</v>
      </c>
      <c r="AX1334" s="13" t="s">
        <v>80</v>
      </c>
      <c r="AY1334" s="202" t="s">
        <v>182</v>
      </c>
    </row>
    <row r="1335" spans="1:65" s="13" customFormat="1" ht="11.25">
      <c r="B1335" s="192"/>
      <c r="C1335" s="193"/>
      <c r="D1335" s="194" t="s">
        <v>193</v>
      </c>
      <c r="E1335" s="195" t="s">
        <v>43</v>
      </c>
      <c r="F1335" s="196" t="s">
        <v>638</v>
      </c>
      <c r="G1335" s="193"/>
      <c r="H1335" s="195" t="s">
        <v>43</v>
      </c>
      <c r="I1335" s="197"/>
      <c r="J1335" s="193"/>
      <c r="K1335" s="193"/>
      <c r="L1335" s="198"/>
      <c r="M1335" s="199"/>
      <c r="N1335" s="200"/>
      <c r="O1335" s="200"/>
      <c r="P1335" s="200"/>
      <c r="Q1335" s="200"/>
      <c r="R1335" s="200"/>
      <c r="S1335" s="200"/>
      <c r="T1335" s="201"/>
      <c r="AT1335" s="202" t="s">
        <v>193</v>
      </c>
      <c r="AU1335" s="202" t="s">
        <v>90</v>
      </c>
      <c r="AV1335" s="13" t="s">
        <v>88</v>
      </c>
      <c r="AW1335" s="13" t="s">
        <v>41</v>
      </c>
      <c r="AX1335" s="13" t="s">
        <v>80</v>
      </c>
      <c r="AY1335" s="202" t="s">
        <v>182</v>
      </c>
    </row>
    <row r="1336" spans="1:65" s="14" customFormat="1" ht="11.25">
      <c r="B1336" s="203"/>
      <c r="C1336" s="204"/>
      <c r="D1336" s="194" t="s">
        <v>193</v>
      </c>
      <c r="E1336" s="205" t="s">
        <v>43</v>
      </c>
      <c r="F1336" s="206" t="s">
        <v>88</v>
      </c>
      <c r="G1336" s="204"/>
      <c r="H1336" s="207">
        <v>1</v>
      </c>
      <c r="I1336" s="208"/>
      <c r="J1336" s="204"/>
      <c r="K1336" s="204"/>
      <c r="L1336" s="209"/>
      <c r="M1336" s="210"/>
      <c r="N1336" s="211"/>
      <c r="O1336" s="211"/>
      <c r="P1336" s="211"/>
      <c r="Q1336" s="211"/>
      <c r="R1336" s="211"/>
      <c r="S1336" s="211"/>
      <c r="T1336" s="212"/>
      <c r="AT1336" s="213" t="s">
        <v>193</v>
      </c>
      <c r="AU1336" s="213" t="s">
        <v>90</v>
      </c>
      <c r="AV1336" s="14" t="s">
        <v>90</v>
      </c>
      <c r="AW1336" s="14" t="s">
        <v>41</v>
      </c>
      <c r="AX1336" s="14" t="s">
        <v>80</v>
      </c>
      <c r="AY1336" s="213" t="s">
        <v>182</v>
      </c>
    </row>
    <row r="1337" spans="1:65" s="13" customFormat="1" ht="11.25">
      <c r="B1337" s="192"/>
      <c r="C1337" s="193"/>
      <c r="D1337" s="194" t="s">
        <v>193</v>
      </c>
      <c r="E1337" s="195" t="s">
        <v>43</v>
      </c>
      <c r="F1337" s="196" t="s">
        <v>1636</v>
      </c>
      <c r="G1337" s="193"/>
      <c r="H1337" s="195" t="s">
        <v>43</v>
      </c>
      <c r="I1337" s="197"/>
      <c r="J1337" s="193"/>
      <c r="K1337" s="193"/>
      <c r="L1337" s="198"/>
      <c r="M1337" s="199"/>
      <c r="N1337" s="200"/>
      <c r="O1337" s="200"/>
      <c r="P1337" s="200"/>
      <c r="Q1337" s="200"/>
      <c r="R1337" s="200"/>
      <c r="S1337" s="200"/>
      <c r="T1337" s="201"/>
      <c r="AT1337" s="202" t="s">
        <v>193</v>
      </c>
      <c r="AU1337" s="202" t="s">
        <v>90</v>
      </c>
      <c r="AV1337" s="13" t="s">
        <v>88</v>
      </c>
      <c r="AW1337" s="13" t="s">
        <v>41</v>
      </c>
      <c r="AX1337" s="13" t="s">
        <v>80</v>
      </c>
      <c r="AY1337" s="202" t="s">
        <v>182</v>
      </c>
    </row>
    <row r="1338" spans="1:65" s="14" customFormat="1" ht="11.25">
      <c r="B1338" s="203"/>
      <c r="C1338" s="204"/>
      <c r="D1338" s="194" t="s">
        <v>193</v>
      </c>
      <c r="E1338" s="205" t="s">
        <v>43</v>
      </c>
      <c r="F1338" s="206" t="s">
        <v>88</v>
      </c>
      <c r="G1338" s="204"/>
      <c r="H1338" s="207">
        <v>1</v>
      </c>
      <c r="I1338" s="208"/>
      <c r="J1338" s="204"/>
      <c r="K1338" s="204"/>
      <c r="L1338" s="209"/>
      <c r="M1338" s="210"/>
      <c r="N1338" s="211"/>
      <c r="O1338" s="211"/>
      <c r="P1338" s="211"/>
      <c r="Q1338" s="211"/>
      <c r="R1338" s="211"/>
      <c r="S1338" s="211"/>
      <c r="T1338" s="212"/>
      <c r="AT1338" s="213" t="s">
        <v>193</v>
      </c>
      <c r="AU1338" s="213" t="s">
        <v>90</v>
      </c>
      <c r="AV1338" s="14" t="s">
        <v>90</v>
      </c>
      <c r="AW1338" s="14" t="s">
        <v>41</v>
      </c>
      <c r="AX1338" s="14" t="s">
        <v>80</v>
      </c>
      <c r="AY1338" s="213" t="s">
        <v>182</v>
      </c>
    </row>
    <row r="1339" spans="1:65" s="13" customFormat="1" ht="11.25">
      <c r="B1339" s="192"/>
      <c r="C1339" s="193"/>
      <c r="D1339" s="194" t="s">
        <v>193</v>
      </c>
      <c r="E1339" s="195" t="s">
        <v>43</v>
      </c>
      <c r="F1339" s="196" t="s">
        <v>1639</v>
      </c>
      <c r="G1339" s="193"/>
      <c r="H1339" s="195" t="s">
        <v>43</v>
      </c>
      <c r="I1339" s="197"/>
      <c r="J1339" s="193"/>
      <c r="K1339" s="193"/>
      <c r="L1339" s="198"/>
      <c r="M1339" s="199"/>
      <c r="N1339" s="200"/>
      <c r="O1339" s="200"/>
      <c r="P1339" s="200"/>
      <c r="Q1339" s="200"/>
      <c r="R1339" s="200"/>
      <c r="S1339" s="200"/>
      <c r="T1339" s="201"/>
      <c r="AT1339" s="202" t="s">
        <v>193</v>
      </c>
      <c r="AU1339" s="202" t="s">
        <v>90</v>
      </c>
      <c r="AV1339" s="13" t="s">
        <v>88</v>
      </c>
      <c r="AW1339" s="13" t="s">
        <v>41</v>
      </c>
      <c r="AX1339" s="13" t="s">
        <v>80</v>
      </c>
      <c r="AY1339" s="202" t="s">
        <v>182</v>
      </c>
    </row>
    <row r="1340" spans="1:65" s="14" customFormat="1" ht="11.25">
      <c r="B1340" s="203"/>
      <c r="C1340" s="204"/>
      <c r="D1340" s="194" t="s">
        <v>193</v>
      </c>
      <c r="E1340" s="205" t="s">
        <v>43</v>
      </c>
      <c r="F1340" s="206" t="s">
        <v>88</v>
      </c>
      <c r="G1340" s="204"/>
      <c r="H1340" s="207">
        <v>1</v>
      </c>
      <c r="I1340" s="208"/>
      <c r="J1340" s="204"/>
      <c r="K1340" s="204"/>
      <c r="L1340" s="209"/>
      <c r="M1340" s="210"/>
      <c r="N1340" s="211"/>
      <c r="O1340" s="211"/>
      <c r="P1340" s="211"/>
      <c r="Q1340" s="211"/>
      <c r="R1340" s="211"/>
      <c r="S1340" s="211"/>
      <c r="T1340" s="212"/>
      <c r="AT1340" s="213" t="s">
        <v>193</v>
      </c>
      <c r="AU1340" s="213" t="s">
        <v>90</v>
      </c>
      <c r="AV1340" s="14" t="s">
        <v>90</v>
      </c>
      <c r="AW1340" s="14" t="s">
        <v>41</v>
      </c>
      <c r="AX1340" s="14" t="s">
        <v>80</v>
      </c>
      <c r="AY1340" s="213" t="s">
        <v>182</v>
      </c>
    </row>
    <row r="1341" spans="1:65" s="13" customFormat="1" ht="11.25">
      <c r="B1341" s="192"/>
      <c r="C1341" s="193"/>
      <c r="D1341" s="194" t="s">
        <v>193</v>
      </c>
      <c r="E1341" s="195" t="s">
        <v>43</v>
      </c>
      <c r="F1341" s="196" t="s">
        <v>1643</v>
      </c>
      <c r="G1341" s="193"/>
      <c r="H1341" s="195" t="s">
        <v>43</v>
      </c>
      <c r="I1341" s="197"/>
      <c r="J1341" s="193"/>
      <c r="K1341" s="193"/>
      <c r="L1341" s="198"/>
      <c r="M1341" s="199"/>
      <c r="N1341" s="200"/>
      <c r="O1341" s="200"/>
      <c r="P1341" s="200"/>
      <c r="Q1341" s="200"/>
      <c r="R1341" s="200"/>
      <c r="S1341" s="200"/>
      <c r="T1341" s="201"/>
      <c r="AT1341" s="202" t="s">
        <v>193</v>
      </c>
      <c r="AU1341" s="202" t="s">
        <v>90</v>
      </c>
      <c r="AV1341" s="13" t="s">
        <v>88</v>
      </c>
      <c r="AW1341" s="13" t="s">
        <v>41</v>
      </c>
      <c r="AX1341" s="13" t="s">
        <v>80</v>
      </c>
      <c r="AY1341" s="202" t="s">
        <v>182</v>
      </c>
    </row>
    <row r="1342" spans="1:65" s="14" customFormat="1" ht="11.25">
      <c r="B1342" s="203"/>
      <c r="C1342" s="204"/>
      <c r="D1342" s="194" t="s">
        <v>193</v>
      </c>
      <c r="E1342" s="205" t="s">
        <v>43</v>
      </c>
      <c r="F1342" s="206" t="s">
        <v>88</v>
      </c>
      <c r="G1342" s="204"/>
      <c r="H1342" s="207">
        <v>1</v>
      </c>
      <c r="I1342" s="208"/>
      <c r="J1342" s="204"/>
      <c r="K1342" s="204"/>
      <c r="L1342" s="209"/>
      <c r="M1342" s="210"/>
      <c r="N1342" s="211"/>
      <c r="O1342" s="211"/>
      <c r="P1342" s="211"/>
      <c r="Q1342" s="211"/>
      <c r="R1342" s="211"/>
      <c r="S1342" s="211"/>
      <c r="T1342" s="212"/>
      <c r="AT1342" s="213" t="s">
        <v>193</v>
      </c>
      <c r="AU1342" s="213" t="s">
        <v>90</v>
      </c>
      <c r="AV1342" s="14" t="s">
        <v>90</v>
      </c>
      <c r="AW1342" s="14" t="s">
        <v>41</v>
      </c>
      <c r="AX1342" s="14" t="s">
        <v>80</v>
      </c>
      <c r="AY1342" s="213" t="s">
        <v>182</v>
      </c>
    </row>
    <row r="1343" spans="1:65" s="15" customFormat="1" ht="11.25">
      <c r="B1343" s="227"/>
      <c r="C1343" s="228"/>
      <c r="D1343" s="194" t="s">
        <v>193</v>
      </c>
      <c r="E1343" s="229" t="s">
        <v>43</v>
      </c>
      <c r="F1343" s="230" t="s">
        <v>436</v>
      </c>
      <c r="G1343" s="228"/>
      <c r="H1343" s="231">
        <v>4</v>
      </c>
      <c r="I1343" s="232"/>
      <c r="J1343" s="228"/>
      <c r="K1343" s="228"/>
      <c r="L1343" s="233"/>
      <c r="M1343" s="234"/>
      <c r="N1343" s="235"/>
      <c r="O1343" s="235"/>
      <c r="P1343" s="235"/>
      <c r="Q1343" s="235"/>
      <c r="R1343" s="235"/>
      <c r="S1343" s="235"/>
      <c r="T1343" s="236"/>
      <c r="AT1343" s="237" t="s">
        <v>193</v>
      </c>
      <c r="AU1343" s="237" t="s">
        <v>90</v>
      </c>
      <c r="AV1343" s="15" t="s">
        <v>205</v>
      </c>
      <c r="AW1343" s="15" t="s">
        <v>41</v>
      </c>
      <c r="AX1343" s="15" t="s">
        <v>88</v>
      </c>
      <c r="AY1343" s="237" t="s">
        <v>182</v>
      </c>
    </row>
    <row r="1344" spans="1:65" s="2" customFormat="1" ht="49.15" customHeight="1">
      <c r="A1344" s="35"/>
      <c r="B1344" s="36"/>
      <c r="C1344" s="179" t="s">
        <v>1148</v>
      </c>
      <c r="D1344" s="179" t="s">
        <v>187</v>
      </c>
      <c r="E1344" s="180" t="s">
        <v>957</v>
      </c>
      <c r="F1344" s="181" t="s">
        <v>958</v>
      </c>
      <c r="G1344" s="182" t="s">
        <v>190</v>
      </c>
      <c r="H1344" s="183">
        <v>8</v>
      </c>
      <c r="I1344" s="184"/>
      <c r="J1344" s="185">
        <f>ROUND(I1344*H1344,2)</f>
        <v>0</v>
      </c>
      <c r="K1344" s="181" t="s">
        <v>191</v>
      </c>
      <c r="L1344" s="40"/>
      <c r="M1344" s="186" t="s">
        <v>43</v>
      </c>
      <c r="N1344" s="187" t="s">
        <v>51</v>
      </c>
      <c r="O1344" s="65"/>
      <c r="P1344" s="188">
        <f>O1344*H1344</f>
        <v>0</v>
      </c>
      <c r="Q1344" s="188">
        <v>0</v>
      </c>
      <c r="R1344" s="188">
        <f>Q1344*H1344</f>
        <v>0</v>
      </c>
      <c r="S1344" s="188">
        <v>0</v>
      </c>
      <c r="T1344" s="189">
        <f>S1344*H1344</f>
        <v>0</v>
      </c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R1344" s="190" t="s">
        <v>88</v>
      </c>
      <c r="AT1344" s="190" t="s">
        <v>187</v>
      </c>
      <c r="AU1344" s="190" t="s">
        <v>90</v>
      </c>
      <c r="AY1344" s="17" t="s">
        <v>182</v>
      </c>
      <c r="BE1344" s="191">
        <f>IF(N1344="základní",J1344,0)</f>
        <v>0</v>
      </c>
      <c r="BF1344" s="191">
        <f>IF(N1344="snížená",J1344,0)</f>
        <v>0</v>
      </c>
      <c r="BG1344" s="191">
        <f>IF(N1344="zákl. přenesená",J1344,0)</f>
        <v>0</v>
      </c>
      <c r="BH1344" s="191">
        <f>IF(N1344="sníž. přenesená",J1344,0)</f>
        <v>0</v>
      </c>
      <c r="BI1344" s="191">
        <f>IF(N1344="nulová",J1344,0)</f>
        <v>0</v>
      </c>
      <c r="BJ1344" s="17" t="s">
        <v>88</v>
      </c>
      <c r="BK1344" s="191">
        <f>ROUND(I1344*H1344,2)</f>
        <v>0</v>
      </c>
      <c r="BL1344" s="17" t="s">
        <v>88</v>
      </c>
      <c r="BM1344" s="190" t="s">
        <v>1909</v>
      </c>
    </row>
    <row r="1345" spans="1:65" s="13" customFormat="1" ht="11.25">
      <c r="B1345" s="192"/>
      <c r="C1345" s="193"/>
      <c r="D1345" s="194" t="s">
        <v>193</v>
      </c>
      <c r="E1345" s="195" t="s">
        <v>43</v>
      </c>
      <c r="F1345" s="196" t="s">
        <v>532</v>
      </c>
      <c r="G1345" s="193"/>
      <c r="H1345" s="195" t="s">
        <v>43</v>
      </c>
      <c r="I1345" s="197"/>
      <c r="J1345" s="193"/>
      <c r="K1345" s="193"/>
      <c r="L1345" s="198"/>
      <c r="M1345" s="199"/>
      <c r="N1345" s="200"/>
      <c r="O1345" s="200"/>
      <c r="P1345" s="200"/>
      <c r="Q1345" s="200"/>
      <c r="R1345" s="200"/>
      <c r="S1345" s="200"/>
      <c r="T1345" s="201"/>
      <c r="AT1345" s="202" t="s">
        <v>193</v>
      </c>
      <c r="AU1345" s="202" t="s">
        <v>90</v>
      </c>
      <c r="AV1345" s="13" t="s">
        <v>88</v>
      </c>
      <c r="AW1345" s="13" t="s">
        <v>41</v>
      </c>
      <c r="AX1345" s="13" t="s">
        <v>80</v>
      </c>
      <c r="AY1345" s="202" t="s">
        <v>182</v>
      </c>
    </row>
    <row r="1346" spans="1:65" s="13" customFormat="1" ht="11.25">
      <c r="B1346" s="192"/>
      <c r="C1346" s="193"/>
      <c r="D1346" s="194" t="s">
        <v>193</v>
      </c>
      <c r="E1346" s="195" t="s">
        <v>43</v>
      </c>
      <c r="F1346" s="196" t="s">
        <v>362</v>
      </c>
      <c r="G1346" s="193"/>
      <c r="H1346" s="195" t="s">
        <v>43</v>
      </c>
      <c r="I1346" s="197"/>
      <c r="J1346" s="193"/>
      <c r="K1346" s="193"/>
      <c r="L1346" s="198"/>
      <c r="M1346" s="199"/>
      <c r="N1346" s="200"/>
      <c r="O1346" s="200"/>
      <c r="P1346" s="200"/>
      <c r="Q1346" s="200"/>
      <c r="R1346" s="200"/>
      <c r="S1346" s="200"/>
      <c r="T1346" s="201"/>
      <c r="AT1346" s="202" t="s">
        <v>193</v>
      </c>
      <c r="AU1346" s="202" t="s">
        <v>90</v>
      </c>
      <c r="AV1346" s="13" t="s">
        <v>88</v>
      </c>
      <c r="AW1346" s="13" t="s">
        <v>41</v>
      </c>
      <c r="AX1346" s="13" t="s">
        <v>80</v>
      </c>
      <c r="AY1346" s="202" t="s">
        <v>182</v>
      </c>
    </row>
    <row r="1347" spans="1:65" s="14" customFormat="1" ht="11.25">
      <c r="B1347" s="203"/>
      <c r="C1347" s="204"/>
      <c r="D1347" s="194" t="s">
        <v>193</v>
      </c>
      <c r="E1347" s="205" t="s">
        <v>43</v>
      </c>
      <c r="F1347" s="206" t="s">
        <v>225</v>
      </c>
      <c r="G1347" s="204"/>
      <c r="H1347" s="207">
        <v>8</v>
      </c>
      <c r="I1347" s="208"/>
      <c r="J1347" s="204"/>
      <c r="K1347" s="204"/>
      <c r="L1347" s="209"/>
      <c r="M1347" s="210"/>
      <c r="N1347" s="211"/>
      <c r="O1347" s="211"/>
      <c r="P1347" s="211"/>
      <c r="Q1347" s="211"/>
      <c r="R1347" s="211"/>
      <c r="S1347" s="211"/>
      <c r="T1347" s="212"/>
      <c r="AT1347" s="213" t="s">
        <v>193</v>
      </c>
      <c r="AU1347" s="213" t="s">
        <v>90</v>
      </c>
      <c r="AV1347" s="14" t="s">
        <v>90</v>
      </c>
      <c r="AW1347" s="14" t="s">
        <v>41</v>
      </c>
      <c r="AX1347" s="14" t="s">
        <v>88</v>
      </c>
      <c r="AY1347" s="213" t="s">
        <v>182</v>
      </c>
    </row>
    <row r="1348" spans="1:65" s="2" customFormat="1" ht="49.15" customHeight="1">
      <c r="A1348" s="35"/>
      <c r="B1348" s="36"/>
      <c r="C1348" s="179" t="s">
        <v>1152</v>
      </c>
      <c r="D1348" s="179" t="s">
        <v>187</v>
      </c>
      <c r="E1348" s="180" t="s">
        <v>961</v>
      </c>
      <c r="F1348" s="181" t="s">
        <v>962</v>
      </c>
      <c r="G1348" s="182" t="s">
        <v>190</v>
      </c>
      <c r="H1348" s="183">
        <v>8</v>
      </c>
      <c r="I1348" s="184"/>
      <c r="J1348" s="185">
        <f>ROUND(I1348*H1348,2)</f>
        <v>0</v>
      </c>
      <c r="K1348" s="181" t="s">
        <v>191</v>
      </c>
      <c r="L1348" s="40"/>
      <c r="M1348" s="186" t="s">
        <v>43</v>
      </c>
      <c r="N1348" s="187" t="s">
        <v>51</v>
      </c>
      <c r="O1348" s="65"/>
      <c r="P1348" s="188">
        <f>O1348*H1348</f>
        <v>0</v>
      </c>
      <c r="Q1348" s="188">
        <v>0</v>
      </c>
      <c r="R1348" s="188">
        <f>Q1348*H1348</f>
        <v>0</v>
      </c>
      <c r="S1348" s="188">
        <v>0</v>
      </c>
      <c r="T1348" s="189">
        <f>S1348*H1348</f>
        <v>0</v>
      </c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R1348" s="190" t="s">
        <v>88</v>
      </c>
      <c r="AT1348" s="190" t="s">
        <v>187</v>
      </c>
      <c r="AU1348" s="190" t="s">
        <v>90</v>
      </c>
      <c r="AY1348" s="17" t="s">
        <v>182</v>
      </c>
      <c r="BE1348" s="191">
        <f>IF(N1348="základní",J1348,0)</f>
        <v>0</v>
      </c>
      <c r="BF1348" s="191">
        <f>IF(N1348="snížená",J1348,0)</f>
        <v>0</v>
      </c>
      <c r="BG1348" s="191">
        <f>IF(N1348="zákl. přenesená",J1348,0)</f>
        <v>0</v>
      </c>
      <c r="BH1348" s="191">
        <f>IF(N1348="sníž. přenesená",J1348,0)</f>
        <v>0</v>
      </c>
      <c r="BI1348" s="191">
        <f>IF(N1348="nulová",J1348,0)</f>
        <v>0</v>
      </c>
      <c r="BJ1348" s="17" t="s">
        <v>88</v>
      </c>
      <c r="BK1348" s="191">
        <f>ROUND(I1348*H1348,2)</f>
        <v>0</v>
      </c>
      <c r="BL1348" s="17" t="s">
        <v>88</v>
      </c>
      <c r="BM1348" s="190" t="s">
        <v>963</v>
      </c>
    </row>
    <row r="1349" spans="1:65" s="13" customFormat="1" ht="11.25">
      <c r="B1349" s="192"/>
      <c r="C1349" s="193"/>
      <c r="D1349" s="194" t="s">
        <v>193</v>
      </c>
      <c r="E1349" s="195" t="s">
        <v>43</v>
      </c>
      <c r="F1349" s="196" t="s">
        <v>431</v>
      </c>
      <c r="G1349" s="193"/>
      <c r="H1349" s="195" t="s">
        <v>43</v>
      </c>
      <c r="I1349" s="197"/>
      <c r="J1349" s="193"/>
      <c r="K1349" s="193"/>
      <c r="L1349" s="198"/>
      <c r="M1349" s="199"/>
      <c r="N1349" s="200"/>
      <c r="O1349" s="200"/>
      <c r="P1349" s="200"/>
      <c r="Q1349" s="200"/>
      <c r="R1349" s="200"/>
      <c r="S1349" s="200"/>
      <c r="T1349" s="201"/>
      <c r="AT1349" s="202" t="s">
        <v>193</v>
      </c>
      <c r="AU1349" s="202" t="s">
        <v>90</v>
      </c>
      <c r="AV1349" s="13" t="s">
        <v>88</v>
      </c>
      <c r="AW1349" s="13" t="s">
        <v>41</v>
      </c>
      <c r="AX1349" s="13" t="s">
        <v>80</v>
      </c>
      <c r="AY1349" s="202" t="s">
        <v>182</v>
      </c>
    </row>
    <row r="1350" spans="1:65" s="13" customFormat="1" ht="11.25">
      <c r="B1350" s="192"/>
      <c r="C1350" s="193"/>
      <c r="D1350" s="194" t="s">
        <v>193</v>
      </c>
      <c r="E1350" s="195" t="s">
        <v>43</v>
      </c>
      <c r="F1350" s="196" t="s">
        <v>638</v>
      </c>
      <c r="G1350" s="193"/>
      <c r="H1350" s="195" t="s">
        <v>43</v>
      </c>
      <c r="I1350" s="197"/>
      <c r="J1350" s="193"/>
      <c r="K1350" s="193"/>
      <c r="L1350" s="198"/>
      <c r="M1350" s="199"/>
      <c r="N1350" s="200"/>
      <c r="O1350" s="200"/>
      <c r="P1350" s="200"/>
      <c r="Q1350" s="200"/>
      <c r="R1350" s="200"/>
      <c r="S1350" s="200"/>
      <c r="T1350" s="201"/>
      <c r="AT1350" s="202" t="s">
        <v>193</v>
      </c>
      <c r="AU1350" s="202" t="s">
        <v>90</v>
      </c>
      <c r="AV1350" s="13" t="s">
        <v>88</v>
      </c>
      <c r="AW1350" s="13" t="s">
        <v>41</v>
      </c>
      <c r="AX1350" s="13" t="s">
        <v>80</v>
      </c>
      <c r="AY1350" s="202" t="s">
        <v>182</v>
      </c>
    </row>
    <row r="1351" spans="1:65" s="14" customFormat="1" ht="11.25">
      <c r="B1351" s="203"/>
      <c r="C1351" s="204"/>
      <c r="D1351" s="194" t="s">
        <v>193</v>
      </c>
      <c r="E1351" s="205" t="s">
        <v>43</v>
      </c>
      <c r="F1351" s="206" t="s">
        <v>88</v>
      </c>
      <c r="G1351" s="204"/>
      <c r="H1351" s="207">
        <v>1</v>
      </c>
      <c r="I1351" s="208"/>
      <c r="J1351" s="204"/>
      <c r="K1351" s="204"/>
      <c r="L1351" s="209"/>
      <c r="M1351" s="210"/>
      <c r="N1351" s="211"/>
      <c r="O1351" s="211"/>
      <c r="P1351" s="211"/>
      <c r="Q1351" s="211"/>
      <c r="R1351" s="211"/>
      <c r="S1351" s="211"/>
      <c r="T1351" s="212"/>
      <c r="AT1351" s="213" t="s">
        <v>193</v>
      </c>
      <c r="AU1351" s="213" t="s">
        <v>90</v>
      </c>
      <c r="AV1351" s="14" t="s">
        <v>90</v>
      </c>
      <c r="AW1351" s="14" t="s">
        <v>41</v>
      </c>
      <c r="AX1351" s="14" t="s">
        <v>80</v>
      </c>
      <c r="AY1351" s="213" t="s">
        <v>182</v>
      </c>
    </row>
    <row r="1352" spans="1:65" s="13" customFormat="1" ht="11.25">
      <c r="B1352" s="192"/>
      <c r="C1352" s="193"/>
      <c r="D1352" s="194" t="s">
        <v>193</v>
      </c>
      <c r="E1352" s="195" t="s">
        <v>43</v>
      </c>
      <c r="F1352" s="196" t="s">
        <v>640</v>
      </c>
      <c r="G1352" s="193"/>
      <c r="H1352" s="195" t="s">
        <v>43</v>
      </c>
      <c r="I1352" s="197"/>
      <c r="J1352" s="193"/>
      <c r="K1352" s="193"/>
      <c r="L1352" s="198"/>
      <c r="M1352" s="199"/>
      <c r="N1352" s="200"/>
      <c r="O1352" s="200"/>
      <c r="P1352" s="200"/>
      <c r="Q1352" s="200"/>
      <c r="R1352" s="200"/>
      <c r="S1352" s="200"/>
      <c r="T1352" s="201"/>
      <c r="AT1352" s="202" t="s">
        <v>193</v>
      </c>
      <c r="AU1352" s="202" t="s">
        <v>90</v>
      </c>
      <c r="AV1352" s="13" t="s">
        <v>88</v>
      </c>
      <c r="AW1352" s="13" t="s">
        <v>41</v>
      </c>
      <c r="AX1352" s="13" t="s">
        <v>80</v>
      </c>
      <c r="AY1352" s="202" t="s">
        <v>182</v>
      </c>
    </row>
    <row r="1353" spans="1:65" s="14" customFormat="1" ht="11.25">
      <c r="B1353" s="203"/>
      <c r="C1353" s="204"/>
      <c r="D1353" s="194" t="s">
        <v>193</v>
      </c>
      <c r="E1353" s="205" t="s">
        <v>43</v>
      </c>
      <c r="F1353" s="206" t="s">
        <v>88</v>
      </c>
      <c r="G1353" s="204"/>
      <c r="H1353" s="207">
        <v>1</v>
      </c>
      <c r="I1353" s="208"/>
      <c r="J1353" s="204"/>
      <c r="K1353" s="204"/>
      <c r="L1353" s="209"/>
      <c r="M1353" s="210"/>
      <c r="N1353" s="211"/>
      <c r="O1353" s="211"/>
      <c r="P1353" s="211"/>
      <c r="Q1353" s="211"/>
      <c r="R1353" s="211"/>
      <c r="S1353" s="211"/>
      <c r="T1353" s="212"/>
      <c r="AT1353" s="213" t="s">
        <v>193</v>
      </c>
      <c r="AU1353" s="213" t="s">
        <v>90</v>
      </c>
      <c r="AV1353" s="14" t="s">
        <v>90</v>
      </c>
      <c r="AW1353" s="14" t="s">
        <v>41</v>
      </c>
      <c r="AX1353" s="14" t="s">
        <v>80</v>
      </c>
      <c r="AY1353" s="213" t="s">
        <v>182</v>
      </c>
    </row>
    <row r="1354" spans="1:65" s="13" customFormat="1" ht="11.25">
      <c r="B1354" s="192"/>
      <c r="C1354" s="193"/>
      <c r="D1354" s="194" t="s">
        <v>193</v>
      </c>
      <c r="E1354" s="195" t="s">
        <v>43</v>
      </c>
      <c r="F1354" s="196" t="s">
        <v>1636</v>
      </c>
      <c r="G1354" s="193"/>
      <c r="H1354" s="195" t="s">
        <v>43</v>
      </c>
      <c r="I1354" s="197"/>
      <c r="J1354" s="193"/>
      <c r="K1354" s="193"/>
      <c r="L1354" s="198"/>
      <c r="M1354" s="199"/>
      <c r="N1354" s="200"/>
      <c r="O1354" s="200"/>
      <c r="P1354" s="200"/>
      <c r="Q1354" s="200"/>
      <c r="R1354" s="200"/>
      <c r="S1354" s="200"/>
      <c r="T1354" s="201"/>
      <c r="AT1354" s="202" t="s">
        <v>193</v>
      </c>
      <c r="AU1354" s="202" t="s">
        <v>90</v>
      </c>
      <c r="AV1354" s="13" t="s">
        <v>88</v>
      </c>
      <c r="AW1354" s="13" t="s">
        <v>41</v>
      </c>
      <c r="AX1354" s="13" t="s">
        <v>80</v>
      </c>
      <c r="AY1354" s="202" t="s">
        <v>182</v>
      </c>
    </row>
    <row r="1355" spans="1:65" s="14" customFormat="1" ht="11.25">
      <c r="B1355" s="203"/>
      <c r="C1355" s="204"/>
      <c r="D1355" s="194" t="s">
        <v>193</v>
      </c>
      <c r="E1355" s="205" t="s">
        <v>43</v>
      </c>
      <c r="F1355" s="206" t="s">
        <v>88</v>
      </c>
      <c r="G1355" s="204"/>
      <c r="H1355" s="207">
        <v>1</v>
      </c>
      <c r="I1355" s="208"/>
      <c r="J1355" s="204"/>
      <c r="K1355" s="204"/>
      <c r="L1355" s="209"/>
      <c r="M1355" s="210"/>
      <c r="N1355" s="211"/>
      <c r="O1355" s="211"/>
      <c r="P1355" s="211"/>
      <c r="Q1355" s="211"/>
      <c r="R1355" s="211"/>
      <c r="S1355" s="211"/>
      <c r="T1355" s="212"/>
      <c r="AT1355" s="213" t="s">
        <v>193</v>
      </c>
      <c r="AU1355" s="213" t="s">
        <v>90</v>
      </c>
      <c r="AV1355" s="14" t="s">
        <v>90</v>
      </c>
      <c r="AW1355" s="14" t="s">
        <v>41</v>
      </c>
      <c r="AX1355" s="14" t="s">
        <v>80</v>
      </c>
      <c r="AY1355" s="213" t="s">
        <v>182</v>
      </c>
    </row>
    <row r="1356" spans="1:65" s="13" customFormat="1" ht="11.25">
      <c r="B1356" s="192"/>
      <c r="C1356" s="193"/>
      <c r="D1356" s="194" t="s">
        <v>193</v>
      </c>
      <c r="E1356" s="195" t="s">
        <v>43</v>
      </c>
      <c r="F1356" s="196" t="s">
        <v>1637</v>
      </c>
      <c r="G1356" s="193"/>
      <c r="H1356" s="195" t="s">
        <v>43</v>
      </c>
      <c r="I1356" s="197"/>
      <c r="J1356" s="193"/>
      <c r="K1356" s="193"/>
      <c r="L1356" s="198"/>
      <c r="M1356" s="199"/>
      <c r="N1356" s="200"/>
      <c r="O1356" s="200"/>
      <c r="P1356" s="200"/>
      <c r="Q1356" s="200"/>
      <c r="R1356" s="200"/>
      <c r="S1356" s="200"/>
      <c r="T1356" s="201"/>
      <c r="AT1356" s="202" t="s">
        <v>193</v>
      </c>
      <c r="AU1356" s="202" t="s">
        <v>90</v>
      </c>
      <c r="AV1356" s="13" t="s">
        <v>88</v>
      </c>
      <c r="AW1356" s="13" t="s">
        <v>41</v>
      </c>
      <c r="AX1356" s="13" t="s">
        <v>80</v>
      </c>
      <c r="AY1356" s="202" t="s">
        <v>182</v>
      </c>
    </row>
    <row r="1357" spans="1:65" s="14" customFormat="1" ht="11.25">
      <c r="B1357" s="203"/>
      <c r="C1357" s="204"/>
      <c r="D1357" s="194" t="s">
        <v>193</v>
      </c>
      <c r="E1357" s="205" t="s">
        <v>43</v>
      </c>
      <c r="F1357" s="206" t="s">
        <v>88</v>
      </c>
      <c r="G1357" s="204"/>
      <c r="H1357" s="207">
        <v>1</v>
      </c>
      <c r="I1357" s="208"/>
      <c r="J1357" s="204"/>
      <c r="K1357" s="204"/>
      <c r="L1357" s="209"/>
      <c r="M1357" s="210"/>
      <c r="N1357" s="211"/>
      <c r="O1357" s="211"/>
      <c r="P1357" s="211"/>
      <c r="Q1357" s="211"/>
      <c r="R1357" s="211"/>
      <c r="S1357" s="211"/>
      <c r="T1357" s="212"/>
      <c r="AT1357" s="213" t="s">
        <v>193</v>
      </c>
      <c r="AU1357" s="213" t="s">
        <v>90</v>
      </c>
      <c r="AV1357" s="14" t="s">
        <v>90</v>
      </c>
      <c r="AW1357" s="14" t="s">
        <v>41</v>
      </c>
      <c r="AX1357" s="14" t="s">
        <v>80</v>
      </c>
      <c r="AY1357" s="213" t="s">
        <v>182</v>
      </c>
    </row>
    <row r="1358" spans="1:65" s="13" customFormat="1" ht="11.25">
      <c r="B1358" s="192"/>
      <c r="C1358" s="193"/>
      <c r="D1358" s="194" t="s">
        <v>193</v>
      </c>
      <c r="E1358" s="195" t="s">
        <v>43</v>
      </c>
      <c r="F1358" s="196" t="s">
        <v>1639</v>
      </c>
      <c r="G1358" s="193"/>
      <c r="H1358" s="195" t="s">
        <v>43</v>
      </c>
      <c r="I1358" s="197"/>
      <c r="J1358" s="193"/>
      <c r="K1358" s="193"/>
      <c r="L1358" s="198"/>
      <c r="M1358" s="199"/>
      <c r="N1358" s="200"/>
      <c r="O1358" s="200"/>
      <c r="P1358" s="200"/>
      <c r="Q1358" s="200"/>
      <c r="R1358" s="200"/>
      <c r="S1358" s="200"/>
      <c r="T1358" s="201"/>
      <c r="AT1358" s="202" t="s">
        <v>193</v>
      </c>
      <c r="AU1358" s="202" t="s">
        <v>90</v>
      </c>
      <c r="AV1358" s="13" t="s">
        <v>88</v>
      </c>
      <c r="AW1358" s="13" t="s">
        <v>41</v>
      </c>
      <c r="AX1358" s="13" t="s">
        <v>80</v>
      </c>
      <c r="AY1358" s="202" t="s">
        <v>182</v>
      </c>
    </row>
    <row r="1359" spans="1:65" s="14" customFormat="1" ht="11.25">
      <c r="B1359" s="203"/>
      <c r="C1359" s="204"/>
      <c r="D1359" s="194" t="s">
        <v>193</v>
      </c>
      <c r="E1359" s="205" t="s">
        <v>43</v>
      </c>
      <c r="F1359" s="206" t="s">
        <v>88</v>
      </c>
      <c r="G1359" s="204"/>
      <c r="H1359" s="207">
        <v>1</v>
      </c>
      <c r="I1359" s="208"/>
      <c r="J1359" s="204"/>
      <c r="K1359" s="204"/>
      <c r="L1359" s="209"/>
      <c r="M1359" s="210"/>
      <c r="N1359" s="211"/>
      <c r="O1359" s="211"/>
      <c r="P1359" s="211"/>
      <c r="Q1359" s="211"/>
      <c r="R1359" s="211"/>
      <c r="S1359" s="211"/>
      <c r="T1359" s="212"/>
      <c r="AT1359" s="213" t="s">
        <v>193</v>
      </c>
      <c r="AU1359" s="213" t="s">
        <v>90</v>
      </c>
      <c r="AV1359" s="14" t="s">
        <v>90</v>
      </c>
      <c r="AW1359" s="14" t="s">
        <v>41</v>
      </c>
      <c r="AX1359" s="14" t="s">
        <v>80</v>
      </c>
      <c r="AY1359" s="213" t="s">
        <v>182</v>
      </c>
    </row>
    <row r="1360" spans="1:65" s="13" customFormat="1" ht="11.25">
      <c r="B1360" s="192"/>
      <c r="C1360" s="193"/>
      <c r="D1360" s="194" t="s">
        <v>193</v>
      </c>
      <c r="E1360" s="195" t="s">
        <v>43</v>
      </c>
      <c r="F1360" s="196" t="s">
        <v>1641</v>
      </c>
      <c r="G1360" s="193"/>
      <c r="H1360" s="195" t="s">
        <v>43</v>
      </c>
      <c r="I1360" s="197"/>
      <c r="J1360" s="193"/>
      <c r="K1360" s="193"/>
      <c r="L1360" s="198"/>
      <c r="M1360" s="199"/>
      <c r="N1360" s="200"/>
      <c r="O1360" s="200"/>
      <c r="P1360" s="200"/>
      <c r="Q1360" s="200"/>
      <c r="R1360" s="200"/>
      <c r="S1360" s="200"/>
      <c r="T1360" s="201"/>
      <c r="AT1360" s="202" t="s">
        <v>193</v>
      </c>
      <c r="AU1360" s="202" t="s">
        <v>90</v>
      </c>
      <c r="AV1360" s="13" t="s">
        <v>88</v>
      </c>
      <c r="AW1360" s="13" t="s">
        <v>41</v>
      </c>
      <c r="AX1360" s="13" t="s">
        <v>80</v>
      </c>
      <c r="AY1360" s="202" t="s">
        <v>182</v>
      </c>
    </row>
    <row r="1361" spans="1:65" s="14" customFormat="1" ht="11.25">
      <c r="B1361" s="203"/>
      <c r="C1361" s="204"/>
      <c r="D1361" s="194" t="s">
        <v>193</v>
      </c>
      <c r="E1361" s="205" t="s">
        <v>43</v>
      </c>
      <c r="F1361" s="206" t="s">
        <v>88</v>
      </c>
      <c r="G1361" s="204"/>
      <c r="H1361" s="207">
        <v>1</v>
      </c>
      <c r="I1361" s="208"/>
      <c r="J1361" s="204"/>
      <c r="K1361" s="204"/>
      <c r="L1361" s="209"/>
      <c r="M1361" s="210"/>
      <c r="N1361" s="211"/>
      <c r="O1361" s="211"/>
      <c r="P1361" s="211"/>
      <c r="Q1361" s="211"/>
      <c r="R1361" s="211"/>
      <c r="S1361" s="211"/>
      <c r="T1361" s="212"/>
      <c r="AT1361" s="213" t="s">
        <v>193</v>
      </c>
      <c r="AU1361" s="213" t="s">
        <v>90</v>
      </c>
      <c r="AV1361" s="14" t="s">
        <v>90</v>
      </c>
      <c r="AW1361" s="14" t="s">
        <v>41</v>
      </c>
      <c r="AX1361" s="14" t="s">
        <v>80</v>
      </c>
      <c r="AY1361" s="213" t="s">
        <v>182</v>
      </c>
    </row>
    <row r="1362" spans="1:65" s="13" customFormat="1" ht="11.25">
      <c r="B1362" s="192"/>
      <c r="C1362" s="193"/>
      <c r="D1362" s="194" t="s">
        <v>193</v>
      </c>
      <c r="E1362" s="195" t="s">
        <v>43</v>
      </c>
      <c r="F1362" s="196" t="s">
        <v>1643</v>
      </c>
      <c r="G1362" s="193"/>
      <c r="H1362" s="195" t="s">
        <v>43</v>
      </c>
      <c r="I1362" s="197"/>
      <c r="J1362" s="193"/>
      <c r="K1362" s="193"/>
      <c r="L1362" s="198"/>
      <c r="M1362" s="199"/>
      <c r="N1362" s="200"/>
      <c r="O1362" s="200"/>
      <c r="P1362" s="200"/>
      <c r="Q1362" s="200"/>
      <c r="R1362" s="200"/>
      <c r="S1362" s="200"/>
      <c r="T1362" s="201"/>
      <c r="AT1362" s="202" t="s">
        <v>193</v>
      </c>
      <c r="AU1362" s="202" t="s">
        <v>90</v>
      </c>
      <c r="AV1362" s="13" t="s">
        <v>88</v>
      </c>
      <c r="AW1362" s="13" t="s">
        <v>41</v>
      </c>
      <c r="AX1362" s="13" t="s">
        <v>80</v>
      </c>
      <c r="AY1362" s="202" t="s">
        <v>182</v>
      </c>
    </row>
    <row r="1363" spans="1:65" s="14" customFormat="1" ht="11.25">
      <c r="B1363" s="203"/>
      <c r="C1363" s="204"/>
      <c r="D1363" s="194" t="s">
        <v>193</v>
      </c>
      <c r="E1363" s="205" t="s">
        <v>43</v>
      </c>
      <c r="F1363" s="206" t="s">
        <v>88</v>
      </c>
      <c r="G1363" s="204"/>
      <c r="H1363" s="207">
        <v>1</v>
      </c>
      <c r="I1363" s="208"/>
      <c r="J1363" s="204"/>
      <c r="K1363" s="204"/>
      <c r="L1363" s="209"/>
      <c r="M1363" s="210"/>
      <c r="N1363" s="211"/>
      <c r="O1363" s="211"/>
      <c r="P1363" s="211"/>
      <c r="Q1363" s="211"/>
      <c r="R1363" s="211"/>
      <c r="S1363" s="211"/>
      <c r="T1363" s="212"/>
      <c r="AT1363" s="213" t="s">
        <v>193</v>
      </c>
      <c r="AU1363" s="213" t="s">
        <v>90</v>
      </c>
      <c r="AV1363" s="14" t="s">
        <v>90</v>
      </c>
      <c r="AW1363" s="14" t="s">
        <v>41</v>
      </c>
      <c r="AX1363" s="14" t="s">
        <v>80</v>
      </c>
      <c r="AY1363" s="213" t="s">
        <v>182</v>
      </c>
    </row>
    <row r="1364" spans="1:65" s="13" customFormat="1" ht="11.25">
      <c r="B1364" s="192"/>
      <c r="C1364" s="193"/>
      <c r="D1364" s="194" t="s">
        <v>193</v>
      </c>
      <c r="E1364" s="195" t="s">
        <v>43</v>
      </c>
      <c r="F1364" s="196" t="s">
        <v>1644</v>
      </c>
      <c r="G1364" s="193"/>
      <c r="H1364" s="195" t="s">
        <v>43</v>
      </c>
      <c r="I1364" s="197"/>
      <c r="J1364" s="193"/>
      <c r="K1364" s="193"/>
      <c r="L1364" s="198"/>
      <c r="M1364" s="199"/>
      <c r="N1364" s="200"/>
      <c r="O1364" s="200"/>
      <c r="P1364" s="200"/>
      <c r="Q1364" s="200"/>
      <c r="R1364" s="200"/>
      <c r="S1364" s="200"/>
      <c r="T1364" s="201"/>
      <c r="AT1364" s="202" t="s">
        <v>193</v>
      </c>
      <c r="AU1364" s="202" t="s">
        <v>90</v>
      </c>
      <c r="AV1364" s="13" t="s">
        <v>88</v>
      </c>
      <c r="AW1364" s="13" t="s">
        <v>41</v>
      </c>
      <c r="AX1364" s="13" t="s">
        <v>80</v>
      </c>
      <c r="AY1364" s="202" t="s">
        <v>182</v>
      </c>
    </row>
    <row r="1365" spans="1:65" s="14" customFormat="1" ht="11.25">
      <c r="B1365" s="203"/>
      <c r="C1365" s="204"/>
      <c r="D1365" s="194" t="s">
        <v>193</v>
      </c>
      <c r="E1365" s="205" t="s">
        <v>43</v>
      </c>
      <c r="F1365" s="206" t="s">
        <v>88</v>
      </c>
      <c r="G1365" s="204"/>
      <c r="H1365" s="207">
        <v>1</v>
      </c>
      <c r="I1365" s="208"/>
      <c r="J1365" s="204"/>
      <c r="K1365" s="204"/>
      <c r="L1365" s="209"/>
      <c r="M1365" s="210"/>
      <c r="N1365" s="211"/>
      <c r="O1365" s="211"/>
      <c r="P1365" s="211"/>
      <c r="Q1365" s="211"/>
      <c r="R1365" s="211"/>
      <c r="S1365" s="211"/>
      <c r="T1365" s="212"/>
      <c r="AT1365" s="213" t="s">
        <v>193</v>
      </c>
      <c r="AU1365" s="213" t="s">
        <v>90</v>
      </c>
      <c r="AV1365" s="14" t="s">
        <v>90</v>
      </c>
      <c r="AW1365" s="14" t="s">
        <v>41</v>
      </c>
      <c r="AX1365" s="14" t="s">
        <v>80</v>
      </c>
      <c r="AY1365" s="213" t="s">
        <v>182</v>
      </c>
    </row>
    <row r="1366" spans="1:65" s="15" customFormat="1" ht="11.25">
      <c r="B1366" s="227"/>
      <c r="C1366" s="228"/>
      <c r="D1366" s="194" t="s">
        <v>193</v>
      </c>
      <c r="E1366" s="229" t="s">
        <v>43</v>
      </c>
      <c r="F1366" s="230" t="s">
        <v>436</v>
      </c>
      <c r="G1366" s="228"/>
      <c r="H1366" s="231">
        <v>8</v>
      </c>
      <c r="I1366" s="232"/>
      <c r="J1366" s="228"/>
      <c r="K1366" s="228"/>
      <c r="L1366" s="233"/>
      <c r="M1366" s="234"/>
      <c r="N1366" s="235"/>
      <c r="O1366" s="235"/>
      <c r="P1366" s="235"/>
      <c r="Q1366" s="235"/>
      <c r="R1366" s="235"/>
      <c r="S1366" s="235"/>
      <c r="T1366" s="236"/>
      <c r="AT1366" s="237" t="s">
        <v>193</v>
      </c>
      <c r="AU1366" s="237" t="s">
        <v>90</v>
      </c>
      <c r="AV1366" s="15" t="s">
        <v>205</v>
      </c>
      <c r="AW1366" s="15" t="s">
        <v>41</v>
      </c>
      <c r="AX1366" s="15" t="s">
        <v>88</v>
      </c>
      <c r="AY1366" s="237" t="s">
        <v>182</v>
      </c>
    </row>
    <row r="1367" spans="1:65" s="2" customFormat="1" ht="14.45" customHeight="1">
      <c r="A1367" s="35"/>
      <c r="B1367" s="36"/>
      <c r="C1367" s="214" t="s">
        <v>1156</v>
      </c>
      <c r="D1367" s="214" t="s">
        <v>179</v>
      </c>
      <c r="E1367" s="215" t="s">
        <v>965</v>
      </c>
      <c r="F1367" s="216" t="s">
        <v>966</v>
      </c>
      <c r="G1367" s="217" t="s">
        <v>190</v>
      </c>
      <c r="H1367" s="218">
        <v>8</v>
      </c>
      <c r="I1367" s="219"/>
      <c r="J1367" s="220">
        <f>ROUND(I1367*H1367,2)</f>
        <v>0</v>
      </c>
      <c r="K1367" s="216" t="s">
        <v>198</v>
      </c>
      <c r="L1367" s="221"/>
      <c r="M1367" s="222" t="s">
        <v>43</v>
      </c>
      <c r="N1367" s="223" t="s">
        <v>51</v>
      </c>
      <c r="O1367" s="65"/>
      <c r="P1367" s="188">
        <f>O1367*H1367</f>
        <v>0</v>
      </c>
      <c r="Q1367" s="188">
        <v>0</v>
      </c>
      <c r="R1367" s="188">
        <f>Q1367*H1367</f>
        <v>0</v>
      </c>
      <c r="S1367" s="188">
        <v>0</v>
      </c>
      <c r="T1367" s="189">
        <f>S1367*H1367</f>
        <v>0</v>
      </c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R1367" s="190" t="s">
        <v>90</v>
      </c>
      <c r="AT1367" s="190" t="s">
        <v>179</v>
      </c>
      <c r="AU1367" s="190" t="s">
        <v>90</v>
      </c>
      <c r="AY1367" s="17" t="s">
        <v>182</v>
      </c>
      <c r="BE1367" s="191">
        <f>IF(N1367="základní",J1367,0)</f>
        <v>0</v>
      </c>
      <c r="BF1367" s="191">
        <f>IF(N1367="snížená",J1367,0)</f>
        <v>0</v>
      </c>
      <c r="BG1367" s="191">
        <f>IF(N1367="zákl. přenesená",J1367,0)</f>
        <v>0</v>
      </c>
      <c r="BH1367" s="191">
        <f>IF(N1367="sníž. přenesená",J1367,0)</f>
        <v>0</v>
      </c>
      <c r="BI1367" s="191">
        <f>IF(N1367="nulová",J1367,0)</f>
        <v>0</v>
      </c>
      <c r="BJ1367" s="17" t="s">
        <v>88</v>
      </c>
      <c r="BK1367" s="191">
        <f>ROUND(I1367*H1367,2)</f>
        <v>0</v>
      </c>
      <c r="BL1367" s="17" t="s">
        <v>88</v>
      </c>
      <c r="BM1367" s="190" t="s">
        <v>967</v>
      </c>
    </row>
    <row r="1368" spans="1:65" s="13" customFormat="1" ht="11.25">
      <c r="B1368" s="192"/>
      <c r="C1368" s="193"/>
      <c r="D1368" s="194" t="s">
        <v>193</v>
      </c>
      <c r="E1368" s="195" t="s">
        <v>43</v>
      </c>
      <c r="F1368" s="196" t="s">
        <v>431</v>
      </c>
      <c r="G1368" s="193"/>
      <c r="H1368" s="195" t="s">
        <v>43</v>
      </c>
      <c r="I1368" s="197"/>
      <c r="J1368" s="193"/>
      <c r="K1368" s="193"/>
      <c r="L1368" s="198"/>
      <c r="M1368" s="199"/>
      <c r="N1368" s="200"/>
      <c r="O1368" s="200"/>
      <c r="P1368" s="200"/>
      <c r="Q1368" s="200"/>
      <c r="R1368" s="200"/>
      <c r="S1368" s="200"/>
      <c r="T1368" s="201"/>
      <c r="AT1368" s="202" t="s">
        <v>193</v>
      </c>
      <c r="AU1368" s="202" t="s">
        <v>90</v>
      </c>
      <c r="AV1368" s="13" t="s">
        <v>88</v>
      </c>
      <c r="AW1368" s="13" t="s">
        <v>41</v>
      </c>
      <c r="AX1368" s="13" t="s">
        <v>80</v>
      </c>
      <c r="AY1368" s="202" t="s">
        <v>182</v>
      </c>
    </row>
    <row r="1369" spans="1:65" s="13" customFormat="1" ht="11.25">
      <c r="B1369" s="192"/>
      <c r="C1369" s="193"/>
      <c r="D1369" s="194" t="s">
        <v>193</v>
      </c>
      <c r="E1369" s="195" t="s">
        <v>43</v>
      </c>
      <c r="F1369" s="196" t="s">
        <v>638</v>
      </c>
      <c r="G1369" s="193"/>
      <c r="H1369" s="195" t="s">
        <v>43</v>
      </c>
      <c r="I1369" s="197"/>
      <c r="J1369" s="193"/>
      <c r="K1369" s="193"/>
      <c r="L1369" s="198"/>
      <c r="M1369" s="199"/>
      <c r="N1369" s="200"/>
      <c r="O1369" s="200"/>
      <c r="P1369" s="200"/>
      <c r="Q1369" s="200"/>
      <c r="R1369" s="200"/>
      <c r="S1369" s="200"/>
      <c r="T1369" s="201"/>
      <c r="AT1369" s="202" t="s">
        <v>193</v>
      </c>
      <c r="AU1369" s="202" t="s">
        <v>90</v>
      </c>
      <c r="AV1369" s="13" t="s">
        <v>88</v>
      </c>
      <c r="AW1369" s="13" t="s">
        <v>41</v>
      </c>
      <c r="AX1369" s="13" t="s">
        <v>80</v>
      </c>
      <c r="AY1369" s="202" t="s">
        <v>182</v>
      </c>
    </row>
    <row r="1370" spans="1:65" s="14" customFormat="1" ht="11.25">
      <c r="B1370" s="203"/>
      <c r="C1370" s="204"/>
      <c r="D1370" s="194" t="s">
        <v>193</v>
      </c>
      <c r="E1370" s="205" t="s">
        <v>43</v>
      </c>
      <c r="F1370" s="206" t="s">
        <v>88</v>
      </c>
      <c r="G1370" s="204"/>
      <c r="H1370" s="207">
        <v>1</v>
      </c>
      <c r="I1370" s="208"/>
      <c r="J1370" s="204"/>
      <c r="K1370" s="204"/>
      <c r="L1370" s="209"/>
      <c r="M1370" s="210"/>
      <c r="N1370" s="211"/>
      <c r="O1370" s="211"/>
      <c r="P1370" s="211"/>
      <c r="Q1370" s="211"/>
      <c r="R1370" s="211"/>
      <c r="S1370" s="211"/>
      <c r="T1370" s="212"/>
      <c r="AT1370" s="213" t="s">
        <v>193</v>
      </c>
      <c r="AU1370" s="213" t="s">
        <v>90</v>
      </c>
      <c r="AV1370" s="14" t="s">
        <v>90</v>
      </c>
      <c r="AW1370" s="14" t="s">
        <v>41</v>
      </c>
      <c r="AX1370" s="14" t="s">
        <v>80</v>
      </c>
      <c r="AY1370" s="213" t="s">
        <v>182</v>
      </c>
    </row>
    <row r="1371" spans="1:65" s="13" customFormat="1" ht="11.25">
      <c r="B1371" s="192"/>
      <c r="C1371" s="193"/>
      <c r="D1371" s="194" t="s">
        <v>193</v>
      </c>
      <c r="E1371" s="195" t="s">
        <v>43</v>
      </c>
      <c r="F1371" s="196" t="s">
        <v>640</v>
      </c>
      <c r="G1371" s="193"/>
      <c r="H1371" s="195" t="s">
        <v>43</v>
      </c>
      <c r="I1371" s="197"/>
      <c r="J1371" s="193"/>
      <c r="K1371" s="193"/>
      <c r="L1371" s="198"/>
      <c r="M1371" s="199"/>
      <c r="N1371" s="200"/>
      <c r="O1371" s="200"/>
      <c r="P1371" s="200"/>
      <c r="Q1371" s="200"/>
      <c r="R1371" s="200"/>
      <c r="S1371" s="200"/>
      <c r="T1371" s="201"/>
      <c r="AT1371" s="202" t="s">
        <v>193</v>
      </c>
      <c r="AU1371" s="202" t="s">
        <v>90</v>
      </c>
      <c r="AV1371" s="13" t="s">
        <v>88</v>
      </c>
      <c r="AW1371" s="13" t="s">
        <v>41</v>
      </c>
      <c r="AX1371" s="13" t="s">
        <v>80</v>
      </c>
      <c r="AY1371" s="202" t="s">
        <v>182</v>
      </c>
    </row>
    <row r="1372" spans="1:65" s="14" customFormat="1" ht="11.25">
      <c r="B1372" s="203"/>
      <c r="C1372" s="204"/>
      <c r="D1372" s="194" t="s">
        <v>193</v>
      </c>
      <c r="E1372" s="205" t="s">
        <v>43</v>
      </c>
      <c r="F1372" s="206" t="s">
        <v>88</v>
      </c>
      <c r="G1372" s="204"/>
      <c r="H1372" s="207">
        <v>1</v>
      </c>
      <c r="I1372" s="208"/>
      <c r="J1372" s="204"/>
      <c r="K1372" s="204"/>
      <c r="L1372" s="209"/>
      <c r="M1372" s="210"/>
      <c r="N1372" s="211"/>
      <c r="O1372" s="211"/>
      <c r="P1372" s="211"/>
      <c r="Q1372" s="211"/>
      <c r="R1372" s="211"/>
      <c r="S1372" s="211"/>
      <c r="T1372" s="212"/>
      <c r="AT1372" s="213" t="s">
        <v>193</v>
      </c>
      <c r="AU1372" s="213" t="s">
        <v>90</v>
      </c>
      <c r="AV1372" s="14" t="s">
        <v>90</v>
      </c>
      <c r="AW1372" s="14" t="s">
        <v>41</v>
      </c>
      <c r="AX1372" s="14" t="s">
        <v>80</v>
      </c>
      <c r="AY1372" s="213" t="s">
        <v>182</v>
      </c>
    </row>
    <row r="1373" spans="1:65" s="13" customFormat="1" ht="11.25">
      <c r="B1373" s="192"/>
      <c r="C1373" s="193"/>
      <c r="D1373" s="194" t="s">
        <v>193</v>
      </c>
      <c r="E1373" s="195" t="s">
        <v>43</v>
      </c>
      <c r="F1373" s="196" t="s">
        <v>1636</v>
      </c>
      <c r="G1373" s="193"/>
      <c r="H1373" s="195" t="s">
        <v>43</v>
      </c>
      <c r="I1373" s="197"/>
      <c r="J1373" s="193"/>
      <c r="K1373" s="193"/>
      <c r="L1373" s="198"/>
      <c r="M1373" s="199"/>
      <c r="N1373" s="200"/>
      <c r="O1373" s="200"/>
      <c r="P1373" s="200"/>
      <c r="Q1373" s="200"/>
      <c r="R1373" s="200"/>
      <c r="S1373" s="200"/>
      <c r="T1373" s="201"/>
      <c r="AT1373" s="202" t="s">
        <v>193</v>
      </c>
      <c r="AU1373" s="202" t="s">
        <v>90</v>
      </c>
      <c r="AV1373" s="13" t="s">
        <v>88</v>
      </c>
      <c r="AW1373" s="13" t="s">
        <v>41</v>
      </c>
      <c r="AX1373" s="13" t="s">
        <v>80</v>
      </c>
      <c r="AY1373" s="202" t="s">
        <v>182</v>
      </c>
    </row>
    <row r="1374" spans="1:65" s="14" customFormat="1" ht="11.25">
      <c r="B1374" s="203"/>
      <c r="C1374" s="204"/>
      <c r="D1374" s="194" t="s">
        <v>193</v>
      </c>
      <c r="E1374" s="205" t="s">
        <v>43</v>
      </c>
      <c r="F1374" s="206" t="s">
        <v>88</v>
      </c>
      <c r="G1374" s="204"/>
      <c r="H1374" s="207">
        <v>1</v>
      </c>
      <c r="I1374" s="208"/>
      <c r="J1374" s="204"/>
      <c r="K1374" s="204"/>
      <c r="L1374" s="209"/>
      <c r="M1374" s="210"/>
      <c r="N1374" s="211"/>
      <c r="O1374" s="211"/>
      <c r="P1374" s="211"/>
      <c r="Q1374" s="211"/>
      <c r="R1374" s="211"/>
      <c r="S1374" s="211"/>
      <c r="T1374" s="212"/>
      <c r="AT1374" s="213" t="s">
        <v>193</v>
      </c>
      <c r="AU1374" s="213" t="s">
        <v>90</v>
      </c>
      <c r="AV1374" s="14" t="s">
        <v>90</v>
      </c>
      <c r="AW1374" s="14" t="s">
        <v>41</v>
      </c>
      <c r="AX1374" s="14" t="s">
        <v>80</v>
      </c>
      <c r="AY1374" s="213" t="s">
        <v>182</v>
      </c>
    </row>
    <row r="1375" spans="1:65" s="13" customFormat="1" ht="11.25">
      <c r="B1375" s="192"/>
      <c r="C1375" s="193"/>
      <c r="D1375" s="194" t="s">
        <v>193</v>
      </c>
      <c r="E1375" s="195" t="s">
        <v>43</v>
      </c>
      <c r="F1375" s="196" t="s">
        <v>1637</v>
      </c>
      <c r="G1375" s="193"/>
      <c r="H1375" s="195" t="s">
        <v>43</v>
      </c>
      <c r="I1375" s="197"/>
      <c r="J1375" s="193"/>
      <c r="K1375" s="193"/>
      <c r="L1375" s="198"/>
      <c r="M1375" s="199"/>
      <c r="N1375" s="200"/>
      <c r="O1375" s="200"/>
      <c r="P1375" s="200"/>
      <c r="Q1375" s="200"/>
      <c r="R1375" s="200"/>
      <c r="S1375" s="200"/>
      <c r="T1375" s="201"/>
      <c r="AT1375" s="202" t="s">
        <v>193</v>
      </c>
      <c r="AU1375" s="202" t="s">
        <v>90</v>
      </c>
      <c r="AV1375" s="13" t="s">
        <v>88</v>
      </c>
      <c r="AW1375" s="13" t="s">
        <v>41</v>
      </c>
      <c r="AX1375" s="13" t="s">
        <v>80</v>
      </c>
      <c r="AY1375" s="202" t="s">
        <v>182</v>
      </c>
    </row>
    <row r="1376" spans="1:65" s="14" customFormat="1" ht="11.25">
      <c r="B1376" s="203"/>
      <c r="C1376" s="204"/>
      <c r="D1376" s="194" t="s">
        <v>193</v>
      </c>
      <c r="E1376" s="205" t="s">
        <v>43</v>
      </c>
      <c r="F1376" s="206" t="s">
        <v>88</v>
      </c>
      <c r="G1376" s="204"/>
      <c r="H1376" s="207">
        <v>1</v>
      </c>
      <c r="I1376" s="208"/>
      <c r="J1376" s="204"/>
      <c r="K1376" s="204"/>
      <c r="L1376" s="209"/>
      <c r="M1376" s="210"/>
      <c r="N1376" s="211"/>
      <c r="O1376" s="211"/>
      <c r="P1376" s="211"/>
      <c r="Q1376" s="211"/>
      <c r="R1376" s="211"/>
      <c r="S1376" s="211"/>
      <c r="T1376" s="212"/>
      <c r="AT1376" s="213" t="s">
        <v>193</v>
      </c>
      <c r="AU1376" s="213" t="s">
        <v>90</v>
      </c>
      <c r="AV1376" s="14" t="s">
        <v>90</v>
      </c>
      <c r="AW1376" s="14" t="s">
        <v>41</v>
      </c>
      <c r="AX1376" s="14" t="s">
        <v>80</v>
      </c>
      <c r="AY1376" s="213" t="s">
        <v>182</v>
      </c>
    </row>
    <row r="1377" spans="1:65" s="13" customFormat="1" ht="11.25">
      <c r="B1377" s="192"/>
      <c r="C1377" s="193"/>
      <c r="D1377" s="194" t="s">
        <v>193</v>
      </c>
      <c r="E1377" s="195" t="s">
        <v>43</v>
      </c>
      <c r="F1377" s="196" t="s">
        <v>1639</v>
      </c>
      <c r="G1377" s="193"/>
      <c r="H1377" s="195" t="s">
        <v>43</v>
      </c>
      <c r="I1377" s="197"/>
      <c r="J1377" s="193"/>
      <c r="K1377" s="193"/>
      <c r="L1377" s="198"/>
      <c r="M1377" s="199"/>
      <c r="N1377" s="200"/>
      <c r="O1377" s="200"/>
      <c r="P1377" s="200"/>
      <c r="Q1377" s="200"/>
      <c r="R1377" s="200"/>
      <c r="S1377" s="200"/>
      <c r="T1377" s="201"/>
      <c r="AT1377" s="202" t="s">
        <v>193</v>
      </c>
      <c r="AU1377" s="202" t="s">
        <v>90</v>
      </c>
      <c r="AV1377" s="13" t="s">
        <v>88</v>
      </c>
      <c r="AW1377" s="13" t="s">
        <v>41</v>
      </c>
      <c r="AX1377" s="13" t="s">
        <v>80</v>
      </c>
      <c r="AY1377" s="202" t="s">
        <v>182</v>
      </c>
    </row>
    <row r="1378" spans="1:65" s="14" customFormat="1" ht="11.25">
      <c r="B1378" s="203"/>
      <c r="C1378" s="204"/>
      <c r="D1378" s="194" t="s">
        <v>193</v>
      </c>
      <c r="E1378" s="205" t="s">
        <v>43</v>
      </c>
      <c r="F1378" s="206" t="s">
        <v>88</v>
      </c>
      <c r="G1378" s="204"/>
      <c r="H1378" s="207">
        <v>1</v>
      </c>
      <c r="I1378" s="208"/>
      <c r="J1378" s="204"/>
      <c r="K1378" s="204"/>
      <c r="L1378" s="209"/>
      <c r="M1378" s="210"/>
      <c r="N1378" s="211"/>
      <c r="O1378" s="211"/>
      <c r="P1378" s="211"/>
      <c r="Q1378" s="211"/>
      <c r="R1378" s="211"/>
      <c r="S1378" s="211"/>
      <c r="T1378" s="212"/>
      <c r="AT1378" s="213" t="s">
        <v>193</v>
      </c>
      <c r="AU1378" s="213" t="s">
        <v>90</v>
      </c>
      <c r="AV1378" s="14" t="s">
        <v>90</v>
      </c>
      <c r="AW1378" s="14" t="s">
        <v>41</v>
      </c>
      <c r="AX1378" s="14" t="s">
        <v>80</v>
      </c>
      <c r="AY1378" s="213" t="s">
        <v>182</v>
      </c>
    </row>
    <row r="1379" spans="1:65" s="13" customFormat="1" ht="11.25">
      <c r="B1379" s="192"/>
      <c r="C1379" s="193"/>
      <c r="D1379" s="194" t="s">
        <v>193</v>
      </c>
      <c r="E1379" s="195" t="s">
        <v>43</v>
      </c>
      <c r="F1379" s="196" t="s">
        <v>1641</v>
      </c>
      <c r="G1379" s="193"/>
      <c r="H1379" s="195" t="s">
        <v>43</v>
      </c>
      <c r="I1379" s="197"/>
      <c r="J1379" s="193"/>
      <c r="K1379" s="193"/>
      <c r="L1379" s="198"/>
      <c r="M1379" s="199"/>
      <c r="N1379" s="200"/>
      <c r="O1379" s="200"/>
      <c r="P1379" s="200"/>
      <c r="Q1379" s="200"/>
      <c r="R1379" s="200"/>
      <c r="S1379" s="200"/>
      <c r="T1379" s="201"/>
      <c r="AT1379" s="202" t="s">
        <v>193</v>
      </c>
      <c r="AU1379" s="202" t="s">
        <v>90</v>
      </c>
      <c r="AV1379" s="13" t="s">
        <v>88</v>
      </c>
      <c r="AW1379" s="13" t="s">
        <v>41</v>
      </c>
      <c r="AX1379" s="13" t="s">
        <v>80</v>
      </c>
      <c r="AY1379" s="202" t="s">
        <v>182</v>
      </c>
    </row>
    <row r="1380" spans="1:65" s="14" customFormat="1" ht="11.25">
      <c r="B1380" s="203"/>
      <c r="C1380" s="204"/>
      <c r="D1380" s="194" t="s">
        <v>193</v>
      </c>
      <c r="E1380" s="205" t="s">
        <v>43</v>
      </c>
      <c r="F1380" s="206" t="s">
        <v>88</v>
      </c>
      <c r="G1380" s="204"/>
      <c r="H1380" s="207">
        <v>1</v>
      </c>
      <c r="I1380" s="208"/>
      <c r="J1380" s="204"/>
      <c r="K1380" s="204"/>
      <c r="L1380" s="209"/>
      <c r="M1380" s="210"/>
      <c r="N1380" s="211"/>
      <c r="O1380" s="211"/>
      <c r="P1380" s="211"/>
      <c r="Q1380" s="211"/>
      <c r="R1380" s="211"/>
      <c r="S1380" s="211"/>
      <c r="T1380" s="212"/>
      <c r="AT1380" s="213" t="s">
        <v>193</v>
      </c>
      <c r="AU1380" s="213" t="s">
        <v>90</v>
      </c>
      <c r="AV1380" s="14" t="s">
        <v>90</v>
      </c>
      <c r="AW1380" s="14" t="s">
        <v>41</v>
      </c>
      <c r="AX1380" s="14" t="s">
        <v>80</v>
      </c>
      <c r="AY1380" s="213" t="s">
        <v>182</v>
      </c>
    </row>
    <row r="1381" spans="1:65" s="13" customFormat="1" ht="11.25">
      <c r="B1381" s="192"/>
      <c r="C1381" s="193"/>
      <c r="D1381" s="194" t="s">
        <v>193</v>
      </c>
      <c r="E1381" s="195" t="s">
        <v>43</v>
      </c>
      <c r="F1381" s="196" t="s">
        <v>1643</v>
      </c>
      <c r="G1381" s="193"/>
      <c r="H1381" s="195" t="s">
        <v>43</v>
      </c>
      <c r="I1381" s="197"/>
      <c r="J1381" s="193"/>
      <c r="K1381" s="193"/>
      <c r="L1381" s="198"/>
      <c r="M1381" s="199"/>
      <c r="N1381" s="200"/>
      <c r="O1381" s="200"/>
      <c r="P1381" s="200"/>
      <c r="Q1381" s="200"/>
      <c r="R1381" s="200"/>
      <c r="S1381" s="200"/>
      <c r="T1381" s="201"/>
      <c r="AT1381" s="202" t="s">
        <v>193</v>
      </c>
      <c r="AU1381" s="202" t="s">
        <v>90</v>
      </c>
      <c r="AV1381" s="13" t="s">
        <v>88</v>
      </c>
      <c r="AW1381" s="13" t="s">
        <v>41</v>
      </c>
      <c r="AX1381" s="13" t="s">
        <v>80</v>
      </c>
      <c r="AY1381" s="202" t="s">
        <v>182</v>
      </c>
    </row>
    <row r="1382" spans="1:65" s="14" customFormat="1" ht="11.25">
      <c r="B1382" s="203"/>
      <c r="C1382" s="204"/>
      <c r="D1382" s="194" t="s">
        <v>193</v>
      </c>
      <c r="E1382" s="205" t="s">
        <v>43</v>
      </c>
      <c r="F1382" s="206" t="s">
        <v>88</v>
      </c>
      <c r="G1382" s="204"/>
      <c r="H1382" s="207">
        <v>1</v>
      </c>
      <c r="I1382" s="208"/>
      <c r="J1382" s="204"/>
      <c r="K1382" s="204"/>
      <c r="L1382" s="209"/>
      <c r="M1382" s="210"/>
      <c r="N1382" s="211"/>
      <c r="O1382" s="211"/>
      <c r="P1382" s="211"/>
      <c r="Q1382" s="211"/>
      <c r="R1382" s="211"/>
      <c r="S1382" s="211"/>
      <c r="T1382" s="212"/>
      <c r="AT1382" s="213" t="s">
        <v>193</v>
      </c>
      <c r="AU1382" s="213" t="s">
        <v>90</v>
      </c>
      <c r="AV1382" s="14" t="s">
        <v>90</v>
      </c>
      <c r="AW1382" s="14" t="s">
        <v>41</v>
      </c>
      <c r="AX1382" s="14" t="s">
        <v>80</v>
      </c>
      <c r="AY1382" s="213" t="s">
        <v>182</v>
      </c>
    </row>
    <row r="1383" spans="1:65" s="13" customFormat="1" ht="11.25">
      <c r="B1383" s="192"/>
      <c r="C1383" s="193"/>
      <c r="D1383" s="194" t="s">
        <v>193</v>
      </c>
      <c r="E1383" s="195" t="s">
        <v>43</v>
      </c>
      <c r="F1383" s="196" t="s">
        <v>1644</v>
      </c>
      <c r="G1383" s="193"/>
      <c r="H1383" s="195" t="s">
        <v>43</v>
      </c>
      <c r="I1383" s="197"/>
      <c r="J1383" s="193"/>
      <c r="K1383" s="193"/>
      <c r="L1383" s="198"/>
      <c r="M1383" s="199"/>
      <c r="N1383" s="200"/>
      <c r="O1383" s="200"/>
      <c r="P1383" s="200"/>
      <c r="Q1383" s="200"/>
      <c r="R1383" s="200"/>
      <c r="S1383" s="200"/>
      <c r="T1383" s="201"/>
      <c r="AT1383" s="202" t="s">
        <v>193</v>
      </c>
      <c r="AU1383" s="202" t="s">
        <v>90</v>
      </c>
      <c r="AV1383" s="13" t="s">
        <v>88</v>
      </c>
      <c r="AW1383" s="13" t="s">
        <v>41</v>
      </c>
      <c r="AX1383" s="13" t="s">
        <v>80</v>
      </c>
      <c r="AY1383" s="202" t="s">
        <v>182</v>
      </c>
    </row>
    <row r="1384" spans="1:65" s="14" customFormat="1" ht="11.25">
      <c r="B1384" s="203"/>
      <c r="C1384" s="204"/>
      <c r="D1384" s="194" t="s">
        <v>193</v>
      </c>
      <c r="E1384" s="205" t="s">
        <v>43</v>
      </c>
      <c r="F1384" s="206" t="s">
        <v>88</v>
      </c>
      <c r="G1384" s="204"/>
      <c r="H1384" s="207">
        <v>1</v>
      </c>
      <c r="I1384" s="208"/>
      <c r="J1384" s="204"/>
      <c r="K1384" s="204"/>
      <c r="L1384" s="209"/>
      <c r="M1384" s="210"/>
      <c r="N1384" s="211"/>
      <c r="O1384" s="211"/>
      <c r="P1384" s="211"/>
      <c r="Q1384" s="211"/>
      <c r="R1384" s="211"/>
      <c r="S1384" s="211"/>
      <c r="T1384" s="212"/>
      <c r="AT1384" s="213" t="s">
        <v>193</v>
      </c>
      <c r="AU1384" s="213" t="s">
        <v>90</v>
      </c>
      <c r="AV1384" s="14" t="s">
        <v>90</v>
      </c>
      <c r="AW1384" s="14" t="s">
        <v>41</v>
      </c>
      <c r="AX1384" s="14" t="s">
        <v>80</v>
      </c>
      <c r="AY1384" s="213" t="s">
        <v>182</v>
      </c>
    </row>
    <row r="1385" spans="1:65" s="15" customFormat="1" ht="11.25">
      <c r="B1385" s="227"/>
      <c r="C1385" s="228"/>
      <c r="D1385" s="194" t="s">
        <v>193</v>
      </c>
      <c r="E1385" s="229" t="s">
        <v>43</v>
      </c>
      <c r="F1385" s="230" t="s">
        <v>436</v>
      </c>
      <c r="G1385" s="228"/>
      <c r="H1385" s="231">
        <v>8</v>
      </c>
      <c r="I1385" s="232"/>
      <c r="J1385" s="228"/>
      <c r="K1385" s="228"/>
      <c r="L1385" s="233"/>
      <c r="M1385" s="234"/>
      <c r="N1385" s="235"/>
      <c r="O1385" s="235"/>
      <c r="P1385" s="235"/>
      <c r="Q1385" s="235"/>
      <c r="R1385" s="235"/>
      <c r="S1385" s="235"/>
      <c r="T1385" s="236"/>
      <c r="AT1385" s="237" t="s">
        <v>193</v>
      </c>
      <c r="AU1385" s="237" t="s">
        <v>90</v>
      </c>
      <c r="AV1385" s="15" t="s">
        <v>205</v>
      </c>
      <c r="AW1385" s="15" t="s">
        <v>41</v>
      </c>
      <c r="AX1385" s="15" t="s">
        <v>88</v>
      </c>
      <c r="AY1385" s="237" t="s">
        <v>182</v>
      </c>
    </row>
    <row r="1386" spans="1:65" s="2" customFormat="1" ht="24.2" customHeight="1">
      <c r="A1386" s="35"/>
      <c r="B1386" s="36"/>
      <c r="C1386" s="179" t="s">
        <v>1162</v>
      </c>
      <c r="D1386" s="179" t="s">
        <v>187</v>
      </c>
      <c r="E1386" s="180" t="s">
        <v>1910</v>
      </c>
      <c r="F1386" s="181" t="s">
        <v>1911</v>
      </c>
      <c r="G1386" s="182" t="s">
        <v>190</v>
      </c>
      <c r="H1386" s="183">
        <v>6</v>
      </c>
      <c r="I1386" s="184"/>
      <c r="J1386" s="185">
        <f>ROUND(I1386*H1386,2)</f>
        <v>0</v>
      </c>
      <c r="K1386" s="181" t="s">
        <v>191</v>
      </c>
      <c r="L1386" s="40"/>
      <c r="M1386" s="186" t="s">
        <v>43</v>
      </c>
      <c r="N1386" s="187" t="s">
        <v>51</v>
      </c>
      <c r="O1386" s="65"/>
      <c r="P1386" s="188">
        <f>O1386*H1386</f>
        <v>0</v>
      </c>
      <c r="Q1386" s="188">
        <v>0</v>
      </c>
      <c r="R1386" s="188">
        <f>Q1386*H1386</f>
        <v>0</v>
      </c>
      <c r="S1386" s="188">
        <v>0</v>
      </c>
      <c r="T1386" s="189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90" t="s">
        <v>88</v>
      </c>
      <c r="AT1386" s="190" t="s">
        <v>187</v>
      </c>
      <c r="AU1386" s="190" t="s">
        <v>90</v>
      </c>
      <c r="AY1386" s="17" t="s">
        <v>182</v>
      </c>
      <c r="BE1386" s="191">
        <f>IF(N1386="základní",J1386,0)</f>
        <v>0</v>
      </c>
      <c r="BF1386" s="191">
        <f>IF(N1386="snížená",J1386,0)</f>
        <v>0</v>
      </c>
      <c r="BG1386" s="191">
        <f>IF(N1386="zákl. přenesená",J1386,0)</f>
        <v>0</v>
      </c>
      <c r="BH1386" s="191">
        <f>IF(N1386="sníž. přenesená",J1386,0)</f>
        <v>0</v>
      </c>
      <c r="BI1386" s="191">
        <f>IF(N1386="nulová",J1386,0)</f>
        <v>0</v>
      </c>
      <c r="BJ1386" s="17" t="s">
        <v>88</v>
      </c>
      <c r="BK1386" s="191">
        <f>ROUND(I1386*H1386,2)</f>
        <v>0</v>
      </c>
      <c r="BL1386" s="17" t="s">
        <v>88</v>
      </c>
      <c r="BM1386" s="190" t="s">
        <v>1912</v>
      </c>
    </row>
    <row r="1387" spans="1:65" s="13" customFormat="1" ht="11.25">
      <c r="B1387" s="192"/>
      <c r="C1387" s="193"/>
      <c r="D1387" s="194" t="s">
        <v>193</v>
      </c>
      <c r="E1387" s="195" t="s">
        <v>43</v>
      </c>
      <c r="F1387" s="196" t="s">
        <v>431</v>
      </c>
      <c r="G1387" s="193"/>
      <c r="H1387" s="195" t="s">
        <v>43</v>
      </c>
      <c r="I1387" s="197"/>
      <c r="J1387" s="193"/>
      <c r="K1387" s="193"/>
      <c r="L1387" s="198"/>
      <c r="M1387" s="199"/>
      <c r="N1387" s="200"/>
      <c r="O1387" s="200"/>
      <c r="P1387" s="200"/>
      <c r="Q1387" s="200"/>
      <c r="R1387" s="200"/>
      <c r="S1387" s="200"/>
      <c r="T1387" s="201"/>
      <c r="AT1387" s="202" t="s">
        <v>193</v>
      </c>
      <c r="AU1387" s="202" t="s">
        <v>90</v>
      </c>
      <c r="AV1387" s="13" t="s">
        <v>88</v>
      </c>
      <c r="AW1387" s="13" t="s">
        <v>41</v>
      </c>
      <c r="AX1387" s="13" t="s">
        <v>80</v>
      </c>
      <c r="AY1387" s="202" t="s">
        <v>182</v>
      </c>
    </row>
    <row r="1388" spans="1:65" s="13" customFormat="1" ht="11.25">
      <c r="B1388" s="192"/>
      <c r="C1388" s="193"/>
      <c r="D1388" s="194" t="s">
        <v>193</v>
      </c>
      <c r="E1388" s="195" t="s">
        <v>43</v>
      </c>
      <c r="F1388" s="196" t="s">
        <v>640</v>
      </c>
      <c r="G1388" s="193"/>
      <c r="H1388" s="195" t="s">
        <v>43</v>
      </c>
      <c r="I1388" s="197"/>
      <c r="J1388" s="193"/>
      <c r="K1388" s="193"/>
      <c r="L1388" s="198"/>
      <c r="M1388" s="199"/>
      <c r="N1388" s="200"/>
      <c r="O1388" s="200"/>
      <c r="P1388" s="200"/>
      <c r="Q1388" s="200"/>
      <c r="R1388" s="200"/>
      <c r="S1388" s="200"/>
      <c r="T1388" s="201"/>
      <c r="AT1388" s="202" t="s">
        <v>193</v>
      </c>
      <c r="AU1388" s="202" t="s">
        <v>90</v>
      </c>
      <c r="AV1388" s="13" t="s">
        <v>88</v>
      </c>
      <c r="AW1388" s="13" t="s">
        <v>41</v>
      </c>
      <c r="AX1388" s="13" t="s">
        <v>80</v>
      </c>
      <c r="AY1388" s="202" t="s">
        <v>182</v>
      </c>
    </row>
    <row r="1389" spans="1:65" s="14" customFormat="1" ht="11.25">
      <c r="B1389" s="203"/>
      <c r="C1389" s="204"/>
      <c r="D1389" s="194" t="s">
        <v>193</v>
      </c>
      <c r="E1389" s="205" t="s">
        <v>43</v>
      </c>
      <c r="F1389" s="206" t="s">
        <v>88</v>
      </c>
      <c r="G1389" s="204"/>
      <c r="H1389" s="207">
        <v>1</v>
      </c>
      <c r="I1389" s="208"/>
      <c r="J1389" s="204"/>
      <c r="K1389" s="204"/>
      <c r="L1389" s="209"/>
      <c r="M1389" s="210"/>
      <c r="N1389" s="211"/>
      <c r="O1389" s="211"/>
      <c r="P1389" s="211"/>
      <c r="Q1389" s="211"/>
      <c r="R1389" s="211"/>
      <c r="S1389" s="211"/>
      <c r="T1389" s="212"/>
      <c r="AT1389" s="213" t="s">
        <v>193</v>
      </c>
      <c r="AU1389" s="213" t="s">
        <v>90</v>
      </c>
      <c r="AV1389" s="14" t="s">
        <v>90</v>
      </c>
      <c r="AW1389" s="14" t="s">
        <v>41</v>
      </c>
      <c r="AX1389" s="14" t="s">
        <v>80</v>
      </c>
      <c r="AY1389" s="213" t="s">
        <v>182</v>
      </c>
    </row>
    <row r="1390" spans="1:65" s="13" customFormat="1" ht="11.25">
      <c r="B1390" s="192"/>
      <c r="C1390" s="193"/>
      <c r="D1390" s="194" t="s">
        <v>193</v>
      </c>
      <c r="E1390" s="195" t="s">
        <v>43</v>
      </c>
      <c r="F1390" s="196" t="s">
        <v>1636</v>
      </c>
      <c r="G1390" s="193"/>
      <c r="H1390" s="195" t="s">
        <v>43</v>
      </c>
      <c r="I1390" s="197"/>
      <c r="J1390" s="193"/>
      <c r="K1390" s="193"/>
      <c r="L1390" s="198"/>
      <c r="M1390" s="199"/>
      <c r="N1390" s="200"/>
      <c r="O1390" s="200"/>
      <c r="P1390" s="200"/>
      <c r="Q1390" s="200"/>
      <c r="R1390" s="200"/>
      <c r="S1390" s="200"/>
      <c r="T1390" s="201"/>
      <c r="AT1390" s="202" t="s">
        <v>193</v>
      </c>
      <c r="AU1390" s="202" t="s">
        <v>90</v>
      </c>
      <c r="AV1390" s="13" t="s">
        <v>88</v>
      </c>
      <c r="AW1390" s="13" t="s">
        <v>41</v>
      </c>
      <c r="AX1390" s="13" t="s">
        <v>80</v>
      </c>
      <c r="AY1390" s="202" t="s">
        <v>182</v>
      </c>
    </row>
    <row r="1391" spans="1:65" s="14" customFormat="1" ht="11.25">
      <c r="B1391" s="203"/>
      <c r="C1391" s="204"/>
      <c r="D1391" s="194" t="s">
        <v>193</v>
      </c>
      <c r="E1391" s="205" t="s">
        <v>43</v>
      </c>
      <c r="F1391" s="206" t="s">
        <v>88</v>
      </c>
      <c r="G1391" s="204"/>
      <c r="H1391" s="207">
        <v>1</v>
      </c>
      <c r="I1391" s="208"/>
      <c r="J1391" s="204"/>
      <c r="K1391" s="204"/>
      <c r="L1391" s="209"/>
      <c r="M1391" s="210"/>
      <c r="N1391" s="211"/>
      <c r="O1391" s="211"/>
      <c r="P1391" s="211"/>
      <c r="Q1391" s="211"/>
      <c r="R1391" s="211"/>
      <c r="S1391" s="211"/>
      <c r="T1391" s="212"/>
      <c r="AT1391" s="213" t="s">
        <v>193</v>
      </c>
      <c r="AU1391" s="213" t="s">
        <v>90</v>
      </c>
      <c r="AV1391" s="14" t="s">
        <v>90</v>
      </c>
      <c r="AW1391" s="14" t="s">
        <v>41</v>
      </c>
      <c r="AX1391" s="14" t="s">
        <v>80</v>
      </c>
      <c r="AY1391" s="213" t="s">
        <v>182</v>
      </c>
    </row>
    <row r="1392" spans="1:65" s="13" customFormat="1" ht="11.25">
      <c r="B1392" s="192"/>
      <c r="C1392" s="193"/>
      <c r="D1392" s="194" t="s">
        <v>193</v>
      </c>
      <c r="E1392" s="195" t="s">
        <v>43</v>
      </c>
      <c r="F1392" s="196" t="s">
        <v>1637</v>
      </c>
      <c r="G1392" s="193"/>
      <c r="H1392" s="195" t="s">
        <v>43</v>
      </c>
      <c r="I1392" s="197"/>
      <c r="J1392" s="193"/>
      <c r="K1392" s="193"/>
      <c r="L1392" s="198"/>
      <c r="M1392" s="199"/>
      <c r="N1392" s="200"/>
      <c r="O1392" s="200"/>
      <c r="P1392" s="200"/>
      <c r="Q1392" s="200"/>
      <c r="R1392" s="200"/>
      <c r="S1392" s="200"/>
      <c r="T1392" s="201"/>
      <c r="AT1392" s="202" t="s">
        <v>193</v>
      </c>
      <c r="AU1392" s="202" t="s">
        <v>90</v>
      </c>
      <c r="AV1392" s="13" t="s">
        <v>88</v>
      </c>
      <c r="AW1392" s="13" t="s">
        <v>41</v>
      </c>
      <c r="AX1392" s="13" t="s">
        <v>80</v>
      </c>
      <c r="AY1392" s="202" t="s">
        <v>182</v>
      </c>
    </row>
    <row r="1393" spans="1:65" s="14" customFormat="1" ht="11.25">
      <c r="B1393" s="203"/>
      <c r="C1393" s="204"/>
      <c r="D1393" s="194" t="s">
        <v>193</v>
      </c>
      <c r="E1393" s="205" t="s">
        <v>43</v>
      </c>
      <c r="F1393" s="206" t="s">
        <v>88</v>
      </c>
      <c r="G1393" s="204"/>
      <c r="H1393" s="207">
        <v>1</v>
      </c>
      <c r="I1393" s="208"/>
      <c r="J1393" s="204"/>
      <c r="K1393" s="204"/>
      <c r="L1393" s="209"/>
      <c r="M1393" s="210"/>
      <c r="N1393" s="211"/>
      <c r="O1393" s="211"/>
      <c r="P1393" s="211"/>
      <c r="Q1393" s="211"/>
      <c r="R1393" s="211"/>
      <c r="S1393" s="211"/>
      <c r="T1393" s="212"/>
      <c r="AT1393" s="213" t="s">
        <v>193</v>
      </c>
      <c r="AU1393" s="213" t="s">
        <v>90</v>
      </c>
      <c r="AV1393" s="14" t="s">
        <v>90</v>
      </c>
      <c r="AW1393" s="14" t="s">
        <v>41</v>
      </c>
      <c r="AX1393" s="14" t="s">
        <v>80</v>
      </c>
      <c r="AY1393" s="213" t="s">
        <v>182</v>
      </c>
    </row>
    <row r="1394" spans="1:65" s="13" customFormat="1" ht="11.25">
      <c r="B1394" s="192"/>
      <c r="C1394" s="193"/>
      <c r="D1394" s="194" t="s">
        <v>193</v>
      </c>
      <c r="E1394" s="195" t="s">
        <v>43</v>
      </c>
      <c r="F1394" s="196" t="s">
        <v>1638</v>
      </c>
      <c r="G1394" s="193"/>
      <c r="H1394" s="195" t="s">
        <v>43</v>
      </c>
      <c r="I1394" s="197"/>
      <c r="J1394" s="193"/>
      <c r="K1394" s="193"/>
      <c r="L1394" s="198"/>
      <c r="M1394" s="199"/>
      <c r="N1394" s="200"/>
      <c r="O1394" s="200"/>
      <c r="P1394" s="200"/>
      <c r="Q1394" s="200"/>
      <c r="R1394" s="200"/>
      <c r="S1394" s="200"/>
      <c r="T1394" s="201"/>
      <c r="AT1394" s="202" t="s">
        <v>193</v>
      </c>
      <c r="AU1394" s="202" t="s">
        <v>90</v>
      </c>
      <c r="AV1394" s="13" t="s">
        <v>88</v>
      </c>
      <c r="AW1394" s="13" t="s">
        <v>41</v>
      </c>
      <c r="AX1394" s="13" t="s">
        <v>80</v>
      </c>
      <c r="AY1394" s="202" t="s">
        <v>182</v>
      </c>
    </row>
    <row r="1395" spans="1:65" s="14" customFormat="1" ht="11.25">
      <c r="B1395" s="203"/>
      <c r="C1395" s="204"/>
      <c r="D1395" s="194" t="s">
        <v>193</v>
      </c>
      <c r="E1395" s="205" t="s">
        <v>43</v>
      </c>
      <c r="F1395" s="206" t="s">
        <v>88</v>
      </c>
      <c r="G1395" s="204"/>
      <c r="H1395" s="207">
        <v>1</v>
      </c>
      <c r="I1395" s="208"/>
      <c r="J1395" s="204"/>
      <c r="K1395" s="204"/>
      <c r="L1395" s="209"/>
      <c r="M1395" s="210"/>
      <c r="N1395" s="211"/>
      <c r="O1395" s="211"/>
      <c r="P1395" s="211"/>
      <c r="Q1395" s="211"/>
      <c r="R1395" s="211"/>
      <c r="S1395" s="211"/>
      <c r="T1395" s="212"/>
      <c r="AT1395" s="213" t="s">
        <v>193</v>
      </c>
      <c r="AU1395" s="213" t="s">
        <v>90</v>
      </c>
      <c r="AV1395" s="14" t="s">
        <v>90</v>
      </c>
      <c r="AW1395" s="14" t="s">
        <v>41</v>
      </c>
      <c r="AX1395" s="14" t="s">
        <v>80</v>
      </c>
      <c r="AY1395" s="213" t="s">
        <v>182</v>
      </c>
    </row>
    <row r="1396" spans="1:65" s="13" customFormat="1" ht="11.25">
      <c r="B1396" s="192"/>
      <c r="C1396" s="193"/>
      <c r="D1396" s="194" t="s">
        <v>193</v>
      </c>
      <c r="E1396" s="195" t="s">
        <v>43</v>
      </c>
      <c r="F1396" s="196" t="s">
        <v>1641</v>
      </c>
      <c r="G1396" s="193"/>
      <c r="H1396" s="195" t="s">
        <v>43</v>
      </c>
      <c r="I1396" s="197"/>
      <c r="J1396" s="193"/>
      <c r="K1396" s="193"/>
      <c r="L1396" s="198"/>
      <c r="M1396" s="199"/>
      <c r="N1396" s="200"/>
      <c r="O1396" s="200"/>
      <c r="P1396" s="200"/>
      <c r="Q1396" s="200"/>
      <c r="R1396" s="200"/>
      <c r="S1396" s="200"/>
      <c r="T1396" s="201"/>
      <c r="AT1396" s="202" t="s">
        <v>193</v>
      </c>
      <c r="AU1396" s="202" t="s">
        <v>90</v>
      </c>
      <c r="AV1396" s="13" t="s">
        <v>88</v>
      </c>
      <c r="AW1396" s="13" t="s">
        <v>41</v>
      </c>
      <c r="AX1396" s="13" t="s">
        <v>80</v>
      </c>
      <c r="AY1396" s="202" t="s">
        <v>182</v>
      </c>
    </row>
    <row r="1397" spans="1:65" s="14" customFormat="1" ht="11.25">
      <c r="B1397" s="203"/>
      <c r="C1397" s="204"/>
      <c r="D1397" s="194" t="s">
        <v>193</v>
      </c>
      <c r="E1397" s="205" t="s">
        <v>43</v>
      </c>
      <c r="F1397" s="206" t="s">
        <v>88</v>
      </c>
      <c r="G1397" s="204"/>
      <c r="H1397" s="207">
        <v>1</v>
      </c>
      <c r="I1397" s="208"/>
      <c r="J1397" s="204"/>
      <c r="K1397" s="204"/>
      <c r="L1397" s="209"/>
      <c r="M1397" s="210"/>
      <c r="N1397" s="211"/>
      <c r="O1397" s="211"/>
      <c r="P1397" s="211"/>
      <c r="Q1397" s="211"/>
      <c r="R1397" s="211"/>
      <c r="S1397" s="211"/>
      <c r="T1397" s="212"/>
      <c r="AT1397" s="213" t="s">
        <v>193</v>
      </c>
      <c r="AU1397" s="213" t="s">
        <v>90</v>
      </c>
      <c r="AV1397" s="14" t="s">
        <v>90</v>
      </c>
      <c r="AW1397" s="14" t="s">
        <v>41</v>
      </c>
      <c r="AX1397" s="14" t="s">
        <v>80</v>
      </c>
      <c r="AY1397" s="213" t="s">
        <v>182</v>
      </c>
    </row>
    <row r="1398" spans="1:65" s="13" customFormat="1" ht="11.25">
      <c r="B1398" s="192"/>
      <c r="C1398" s="193"/>
      <c r="D1398" s="194" t="s">
        <v>193</v>
      </c>
      <c r="E1398" s="195" t="s">
        <v>43</v>
      </c>
      <c r="F1398" s="196" t="s">
        <v>1644</v>
      </c>
      <c r="G1398" s="193"/>
      <c r="H1398" s="195" t="s">
        <v>43</v>
      </c>
      <c r="I1398" s="197"/>
      <c r="J1398" s="193"/>
      <c r="K1398" s="193"/>
      <c r="L1398" s="198"/>
      <c r="M1398" s="199"/>
      <c r="N1398" s="200"/>
      <c r="O1398" s="200"/>
      <c r="P1398" s="200"/>
      <c r="Q1398" s="200"/>
      <c r="R1398" s="200"/>
      <c r="S1398" s="200"/>
      <c r="T1398" s="201"/>
      <c r="AT1398" s="202" t="s">
        <v>193</v>
      </c>
      <c r="AU1398" s="202" t="s">
        <v>90</v>
      </c>
      <c r="AV1398" s="13" t="s">
        <v>88</v>
      </c>
      <c r="AW1398" s="13" t="s">
        <v>41</v>
      </c>
      <c r="AX1398" s="13" t="s">
        <v>80</v>
      </c>
      <c r="AY1398" s="202" t="s">
        <v>182</v>
      </c>
    </row>
    <row r="1399" spans="1:65" s="14" customFormat="1" ht="11.25">
      <c r="B1399" s="203"/>
      <c r="C1399" s="204"/>
      <c r="D1399" s="194" t="s">
        <v>193</v>
      </c>
      <c r="E1399" s="205" t="s">
        <v>43</v>
      </c>
      <c r="F1399" s="206" t="s">
        <v>88</v>
      </c>
      <c r="G1399" s="204"/>
      <c r="H1399" s="207">
        <v>1</v>
      </c>
      <c r="I1399" s="208"/>
      <c r="J1399" s="204"/>
      <c r="K1399" s="204"/>
      <c r="L1399" s="209"/>
      <c r="M1399" s="210"/>
      <c r="N1399" s="211"/>
      <c r="O1399" s="211"/>
      <c r="P1399" s="211"/>
      <c r="Q1399" s="211"/>
      <c r="R1399" s="211"/>
      <c r="S1399" s="211"/>
      <c r="T1399" s="212"/>
      <c r="AT1399" s="213" t="s">
        <v>193</v>
      </c>
      <c r="AU1399" s="213" t="s">
        <v>90</v>
      </c>
      <c r="AV1399" s="14" t="s">
        <v>90</v>
      </c>
      <c r="AW1399" s="14" t="s">
        <v>41</v>
      </c>
      <c r="AX1399" s="14" t="s">
        <v>80</v>
      </c>
      <c r="AY1399" s="213" t="s">
        <v>182</v>
      </c>
    </row>
    <row r="1400" spans="1:65" s="15" customFormat="1" ht="11.25">
      <c r="B1400" s="227"/>
      <c r="C1400" s="228"/>
      <c r="D1400" s="194" t="s">
        <v>193</v>
      </c>
      <c r="E1400" s="229" t="s">
        <v>43</v>
      </c>
      <c r="F1400" s="230" t="s">
        <v>436</v>
      </c>
      <c r="G1400" s="228"/>
      <c r="H1400" s="231">
        <v>6</v>
      </c>
      <c r="I1400" s="232"/>
      <c r="J1400" s="228"/>
      <c r="K1400" s="228"/>
      <c r="L1400" s="233"/>
      <c r="M1400" s="234"/>
      <c r="N1400" s="235"/>
      <c r="O1400" s="235"/>
      <c r="P1400" s="235"/>
      <c r="Q1400" s="235"/>
      <c r="R1400" s="235"/>
      <c r="S1400" s="235"/>
      <c r="T1400" s="236"/>
      <c r="AT1400" s="237" t="s">
        <v>193</v>
      </c>
      <c r="AU1400" s="237" t="s">
        <v>90</v>
      </c>
      <c r="AV1400" s="15" t="s">
        <v>205</v>
      </c>
      <c r="AW1400" s="15" t="s">
        <v>41</v>
      </c>
      <c r="AX1400" s="15" t="s">
        <v>88</v>
      </c>
      <c r="AY1400" s="237" t="s">
        <v>182</v>
      </c>
    </row>
    <row r="1401" spans="1:65" s="2" customFormat="1" ht="14.45" customHeight="1">
      <c r="A1401" s="35"/>
      <c r="B1401" s="36"/>
      <c r="C1401" s="214" t="s">
        <v>1166</v>
      </c>
      <c r="D1401" s="214" t="s">
        <v>179</v>
      </c>
      <c r="E1401" s="215" t="s">
        <v>1913</v>
      </c>
      <c r="F1401" s="216" t="s">
        <v>1914</v>
      </c>
      <c r="G1401" s="217" t="s">
        <v>190</v>
      </c>
      <c r="H1401" s="218">
        <v>6</v>
      </c>
      <c r="I1401" s="219"/>
      <c r="J1401" s="220">
        <f>ROUND(I1401*H1401,2)</f>
        <v>0</v>
      </c>
      <c r="K1401" s="216" t="s">
        <v>198</v>
      </c>
      <c r="L1401" s="221"/>
      <c r="M1401" s="222" t="s">
        <v>43</v>
      </c>
      <c r="N1401" s="223" t="s">
        <v>51</v>
      </c>
      <c r="O1401" s="65"/>
      <c r="P1401" s="188">
        <f>O1401*H1401</f>
        <v>0</v>
      </c>
      <c r="Q1401" s="188">
        <v>0</v>
      </c>
      <c r="R1401" s="188">
        <f>Q1401*H1401</f>
        <v>0</v>
      </c>
      <c r="S1401" s="188">
        <v>0</v>
      </c>
      <c r="T1401" s="189">
        <f>S1401*H1401</f>
        <v>0</v>
      </c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R1401" s="190" t="s">
        <v>90</v>
      </c>
      <c r="AT1401" s="190" t="s">
        <v>179</v>
      </c>
      <c r="AU1401" s="190" t="s">
        <v>90</v>
      </c>
      <c r="AY1401" s="17" t="s">
        <v>182</v>
      </c>
      <c r="BE1401" s="191">
        <f>IF(N1401="základní",J1401,0)</f>
        <v>0</v>
      </c>
      <c r="BF1401" s="191">
        <f>IF(N1401="snížená",J1401,0)</f>
        <v>0</v>
      </c>
      <c r="BG1401" s="191">
        <f>IF(N1401="zákl. přenesená",J1401,0)</f>
        <v>0</v>
      </c>
      <c r="BH1401" s="191">
        <f>IF(N1401="sníž. přenesená",J1401,0)</f>
        <v>0</v>
      </c>
      <c r="BI1401" s="191">
        <f>IF(N1401="nulová",J1401,0)</f>
        <v>0</v>
      </c>
      <c r="BJ1401" s="17" t="s">
        <v>88</v>
      </c>
      <c r="BK1401" s="191">
        <f>ROUND(I1401*H1401,2)</f>
        <v>0</v>
      </c>
      <c r="BL1401" s="17" t="s">
        <v>88</v>
      </c>
      <c r="BM1401" s="190" t="s">
        <v>1915</v>
      </c>
    </row>
    <row r="1402" spans="1:65" s="13" customFormat="1" ht="11.25">
      <c r="B1402" s="192"/>
      <c r="C1402" s="193"/>
      <c r="D1402" s="194" t="s">
        <v>193</v>
      </c>
      <c r="E1402" s="195" t="s">
        <v>43</v>
      </c>
      <c r="F1402" s="196" t="s">
        <v>431</v>
      </c>
      <c r="G1402" s="193"/>
      <c r="H1402" s="195" t="s">
        <v>43</v>
      </c>
      <c r="I1402" s="197"/>
      <c r="J1402" s="193"/>
      <c r="K1402" s="193"/>
      <c r="L1402" s="198"/>
      <c r="M1402" s="199"/>
      <c r="N1402" s="200"/>
      <c r="O1402" s="200"/>
      <c r="P1402" s="200"/>
      <c r="Q1402" s="200"/>
      <c r="R1402" s="200"/>
      <c r="S1402" s="200"/>
      <c r="T1402" s="201"/>
      <c r="AT1402" s="202" t="s">
        <v>193</v>
      </c>
      <c r="AU1402" s="202" t="s">
        <v>90</v>
      </c>
      <c r="AV1402" s="13" t="s">
        <v>88</v>
      </c>
      <c r="AW1402" s="13" t="s">
        <v>41</v>
      </c>
      <c r="AX1402" s="13" t="s">
        <v>80</v>
      </c>
      <c r="AY1402" s="202" t="s">
        <v>182</v>
      </c>
    </row>
    <row r="1403" spans="1:65" s="13" customFormat="1" ht="11.25">
      <c r="B1403" s="192"/>
      <c r="C1403" s="193"/>
      <c r="D1403" s="194" t="s">
        <v>193</v>
      </c>
      <c r="E1403" s="195" t="s">
        <v>43</v>
      </c>
      <c r="F1403" s="196" t="s">
        <v>640</v>
      </c>
      <c r="G1403" s="193"/>
      <c r="H1403" s="195" t="s">
        <v>43</v>
      </c>
      <c r="I1403" s="197"/>
      <c r="J1403" s="193"/>
      <c r="K1403" s="193"/>
      <c r="L1403" s="198"/>
      <c r="M1403" s="199"/>
      <c r="N1403" s="200"/>
      <c r="O1403" s="200"/>
      <c r="P1403" s="200"/>
      <c r="Q1403" s="200"/>
      <c r="R1403" s="200"/>
      <c r="S1403" s="200"/>
      <c r="T1403" s="201"/>
      <c r="AT1403" s="202" t="s">
        <v>193</v>
      </c>
      <c r="AU1403" s="202" t="s">
        <v>90</v>
      </c>
      <c r="AV1403" s="13" t="s">
        <v>88</v>
      </c>
      <c r="AW1403" s="13" t="s">
        <v>41</v>
      </c>
      <c r="AX1403" s="13" t="s">
        <v>80</v>
      </c>
      <c r="AY1403" s="202" t="s">
        <v>182</v>
      </c>
    </row>
    <row r="1404" spans="1:65" s="14" customFormat="1" ht="11.25">
      <c r="B1404" s="203"/>
      <c r="C1404" s="204"/>
      <c r="D1404" s="194" t="s">
        <v>193</v>
      </c>
      <c r="E1404" s="205" t="s">
        <v>43</v>
      </c>
      <c r="F1404" s="206" t="s">
        <v>88</v>
      </c>
      <c r="G1404" s="204"/>
      <c r="H1404" s="207">
        <v>1</v>
      </c>
      <c r="I1404" s="208"/>
      <c r="J1404" s="204"/>
      <c r="K1404" s="204"/>
      <c r="L1404" s="209"/>
      <c r="M1404" s="210"/>
      <c r="N1404" s="211"/>
      <c r="O1404" s="211"/>
      <c r="P1404" s="211"/>
      <c r="Q1404" s="211"/>
      <c r="R1404" s="211"/>
      <c r="S1404" s="211"/>
      <c r="T1404" s="212"/>
      <c r="AT1404" s="213" t="s">
        <v>193</v>
      </c>
      <c r="AU1404" s="213" t="s">
        <v>90</v>
      </c>
      <c r="AV1404" s="14" t="s">
        <v>90</v>
      </c>
      <c r="AW1404" s="14" t="s">
        <v>41</v>
      </c>
      <c r="AX1404" s="14" t="s">
        <v>80</v>
      </c>
      <c r="AY1404" s="213" t="s">
        <v>182</v>
      </c>
    </row>
    <row r="1405" spans="1:65" s="13" customFormat="1" ht="11.25">
      <c r="B1405" s="192"/>
      <c r="C1405" s="193"/>
      <c r="D1405" s="194" t="s">
        <v>193</v>
      </c>
      <c r="E1405" s="195" t="s">
        <v>43</v>
      </c>
      <c r="F1405" s="196" t="s">
        <v>1636</v>
      </c>
      <c r="G1405" s="193"/>
      <c r="H1405" s="195" t="s">
        <v>43</v>
      </c>
      <c r="I1405" s="197"/>
      <c r="J1405" s="193"/>
      <c r="K1405" s="193"/>
      <c r="L1405" s="198"/>
      <c r="M1405" s="199"/>
      <c r="N1405" s="200"/>
      <c r="O1405" s="200"/>
      <c r="P1405" s="200"/>
      <c r="Q1405" s="200"/>
      <c r="R1405" s="200"/>
      <c r="S1405" s="200"/>
      <c r="T1405" s="201"/>
      <c r="AT1405" s="202" t="s">
        <v>193</v>
      </c>
      <c r="AU1405" s="202" t="s">
        <v>90</v>
      </c>
      <c r="AV1405" s="13" t="s">
        <v>88</v>
      </c>
      <c r="AW1405" s="13" t="s">
        <v>41</v>
      </c>
      <c r="AX1405" s="13" t="s">
        <v>80</v>
      </c>
      <c r="AY1405" s="202" t="s">
        <v>182</v>
      </c>
    </row>
    <row r="1406" spans="1:65" s="14" customFormat="1" ht="11.25">
      <c r="B1406" s="203"/>
      <c r="C1406" s="204"/>
      <c r="D1406" s="194" t="s">
        <v>193</v>
      </c>
      <c r="E1406" s="205" t="s">
        <v>43</v>
      </c>
      <c r="F1406" s="206" t="s">
        <v>88</v>
      </c>
      <c r="G1406" s="204"/>
      <c r="H1406" s="207">
        <v>1</v>
      </c>
      <c r="I1406" s="208"/>
      <c r="J1406" s="204"/>
      <c r="K1406" s="204"/>
      <c r="L1406" s="209"/>
      <c r="M1406" s="210"/>
      <c r="N1406" s="211"/>
      <c r="O1406" s="211"/>
      <c r="P1406" s="211"/>
      <c r="Q1406" s="211"/>
      <c r="R1406" s="211"/>
      <c r="S1406" s="211"/>
      <c r="T1406" s="212"/>
      <c r="AT1406" s="213" t="s">
        <v>193</v>
      </c>
      <c r="AU1406" s="213" t="s">
        <v>90</v>
      </c>
      <c r="AV1406" s="14" t="s">
        <v>90</v>
      </c>
      <c r="AW1406" s="14" t="s">
        <v>41</v>
      </c>
      <c r="AX1406" s="14" t="s">
        <v>80</v>
      </c>
      <c r="AY1406" s="213" t="s">
        <v>182</v>
      </c>
    </row>
    <row r="1407" spans="1:65" s="13" customFormat="1" ht="11.25">
      <c r="B1407" s="192"/>
      <c r="C1407" s="193"/>
      <c r="D1407" s="194" t="s">
        <v>193</v>
      </c>
      <c r="E1407" s="195" t="s">
        <v>43</v>
      </c>
      <c r="F1407" s="196" t="s">
        <v>1637</v>
      </c>
      <c r="G1407" s="193"/>
      <c r="H1407" s="195" t="s">
        <v>43</v>
      </c>
      <c r="I1407" s="197"/>
      <c r="J1407" s="193"/>
      <c r="K1407" s="193"/>
      <c r="L1407" s="198"/>
      <c r="M1407" s="199"/>
      <c r="N1407" s="200"/>
      <c r="O1407" s="200"/>
      <c r="P1407" s="200"/>
      <c r="Q1407" s="200"/>
      <c r="R1407" s="200"/>
      <c r="S1407" s="200"/>
      <c r="T1407" s="201"/>
      <c r="AT1407" s="202" t="s">
        <v>193</v>
      </c>
      <c r="AU1407" s="202" t="s">
        <v>90</v>
      </c>
      <c r="AV1407" s="13" t="s">
        <v>88</v>
      </c>
      <c r="AW1407" s="13" t="s">
        <v>41</v>
      </c>
      <c r="AX1407" s="13" t="s">
        <v>80</v>
      </c>
      <c r="AY1407" s="202" t="s">
        <v>182</v>
      </c>
    </row>
    <row r="1408" spans="1:65" s="14" customFormat="1" ht="11.25">
      <c r="B1408" s="203"/>
      <c r="C1408" s="204"/>
      <c r="D1408" s="194" t="s">
        <v>193</v>
      </c>
      <c r="E1408" s="205" t="s">
        <v>43</v>
      </c>
      <c r="F1408" s="206" t="s">
        <v>88</v>
      </c>
      <c r="G1408" s="204"/>
      <c r="H1408" s="207">
        <v>1</v>
      </c>
      <c r="I1408" s="208"/>
      <c r="J1408" s="204"/>
      <c r="K1408" s="204"/>
      <c r="L1408" s="209"/>
      <c r="M1408" s="210"/>
      <c r="N1408" s="211"/>
      <c r="O1408" s="211"/>
      <c r="P1408" s="211"/>
      <c r="Q1408" s="211"/>
      <c r="R1408" s="211"/>
      <c r="S1408" s="211"/>
      <c r="T1408" s="212"/>
      <c r="AT1408" s="213" t="s">
        <v>193</v>
      </c>
      <c r="AU1408" s="213" t="s">
        <v>90</v>
      </c>
      <c r="AV1408" s="14" t="s">
        <v>90</v>
      </c>
      <c r="AW1408" s="14" t="s">
        <v>41</v>
      </c>
      <c r="AX1408" s="14" t="s">
        <v>80</v>
      </c>
      <c r="AY1408" s="213" t="s">
        <v>182</v>
      </c>
    </row>
    <row r="1409" spans="1:65" s="13" customFormat="1" ht="11.25">
      <c r="B1409" s="192"/>
      <c r="C1409" s="193"/>
      <c r="D1409" s="194" t="s">
        <v>193</v>
      </c>
      <c r="E1409" s="195" t="s">
        <v>43</v>
      </c>
      <c r="F1409" s="196" t="s">
        <v>1638</v>
      </c>
      <c r="G1409" s="193"/>
      <c r="H1409" s="195" t="s">
        <v>43</v>
      </c>
      <c r="I1409" s="197"/>
      <c r="J1409" s="193"/>
      <c r="K1409" s="193"/>
      <c r="L1409" s="198"/>
      <c r="M1409" s="199"/>
      <c r="N1409" s="200"/>
      <c r="O1409" s="200"/>
      <c r="P1409" s="200"/>
      <c r="Q1409" s="200"/>
      <c r="R1409" s="200"/>
      <c r="S1409" s="200"/>
      <c r="T1409" s="201"/>
      <c r="AT1409" s="202" t="s">
        <v>193</v>
      </c>
      <c r="AU1409" s="202" t="s">
        <v>90</v>
      </c>
      <c r="AV1409" s="13" t="s">
        <v>88</v>
      </c>
      <c r="AW1409" s="13" t="s">
        <v>41</v>
      </c>
      <c r="AX1409" s="13" t="s">
        <v>80</v>
      </c>
      <c r="AY1409" s="202" t="s">
        <v>182</v>
      </c>
    </row>
    <row r="1410" spans="1:65" s="14" customFormat="1" ht="11.25">
      <c r="B1410" s="203"/>
      <c r="C1410" s="204"/>
      <c r="D1410" s="194" t="s">
        <v>193</v>
      </c>
      <c r="E1410" s="205" t="s">
        <v>43</v>
      </c>
      <c r="F1410" s="206" t="s">
        <v>88</v>
      </c>
      <c r="G1410" s="204"/>
      <c r="H1410" s="207">
        <v>1</v>
      </c>
      <c r="I1410" s="208"/>
      <c r="J1410" s="204"/>
      <c r="K1410" s="204"/>
      <c r="L1410" s="209"/>
      <c r="M1410" s="210"/>
      <c r="N1410" s="211"/>
      <c r="O1410" s="211"/>
      <c r="P1410" s="211"/>
      <c r="Q1410" s="211"/>
      <c r="R1410" s="211"/>
      <c r="S1410" s="211"/>
      <c r="T1410" s="212"/>
      <c r="AT1410" s="213" t="s">
        <v>193</v>
      </c>
      <c r="AU1410" s="213" t="s">
        <v>90</v>
      </c>
      <c r="AV1410" s="14" t="s">
        <v>90</v>
      </c>
      <c r="AW1410" s="14" t="s">
        <v>41</v>
      </c>
      <c r="AX1410" s="14" t="s">
        <v>80</v>
      </c>
      <c r="AY1410" s="213" t="s">
        <v>182</v>
      </c>
    </row>
    <row r="1411" spans="1:65" s="13" customFormat="1" ht="11.25">
      <c r="B1411" s="192"/>
      <c r="C1411" s="193"/>
      <c r="D1411" s="194" t="s">
        <v>193</v>
      </c>
      <c r="E1411" s="195" t="s">
        <v>43</v>
      </c>
      <c r="F1411" s="196" t="s">
        <v>1641</v>
      </c>
      <c r="G1411" s="193"/>
      <c r="H1411" s="195" t="s">
        <v>43</v>
      </c>
      <c r="I1411" s="197"/>
      <c r="J1411" s="193"/>
      <c r="K1411" s="193"/>
      <c r="L1411" s="198"/>
      <c r="M1411" s="199"/>
      <c r="N1411" s="200"/>
      <c r="O1411" s="200"/>
      <c r="P1411" s="200"/>
      <c r="Q1411" s="200"/>
      <c r="R1411" s="200"/>
      <c r="S1411" s="200"/>
      <c r="T1411" s="201"/>
      <c r="AT1411" s="202" t="s">
        <v>193</v>
      </c>
      <c r="AU1411" s="202" t="s">
        <v>90</v>
      </c>
      <c r="AV1411" s="13" t="s">
        <v>88</v>
      </c>
      <c r="AW1411" s="13" t="s">
        <v>41</v>
      </c>
      <c r="AX1411" s="13" t="s">
        <v>80</v>
      </c>
      <c r="AY1411" s="202" t="s">
        <v>182</v>
      </c>
    </row>
    <row r="1412" spans="1:65" s="14" customFormat="1" ht="11.25">
      <c r="B1412" s="203"/>
      <c r="C1412" s="204"/>
      <c r="D1412" s="194" t="s">
        <v>193</v>
      </c>
      <c r="E1412" s="205" t="s">
        <v>43</v>
      </c>
      <c r="F1412" s="206" t="s">
        <v>88</v>
      </c>
      <c r="G1412" s="204"/>
      <c r="H1412" s="207">
        <v>1</v>
      </c>
      <c r="I1412" s="208"/>
      <c r="J1412" s="204"/>
      <c r="K1412" s="204"/>
      <c r="L1412" s="209"/>
      <c r="M1412" s="210"/>
      <c r="N1412" s="211"/>
      <c r="O1412" s="211"/>
      <c r="P1412" s="211"/>
      <c r="Q1412" s="211"/>
      <c r="R1412" s="211"/>
      <c r="S1412" s="211"/>
      <c r="T1412" s="212"/>
      <c r="AT1412" s="213" t="s">
        <v>193</v>
      </c>
      <c r="AU1412" s="213" t="s">
        <v>90</v>
      </c>
      <c r="AV1412" s="14" t="s">
        <v>90</v>
      </c>
      <c r="AW1412" s="14" t="s">
        <v>41</v>
      </c>
      <c r="AX1412" s="14" t="s">
        <v>80</v>
      </c>
      <c r="AY1412" s="213" t="s">
        <v>182</v>
      </c>
    </row>
    <row r="1413" spans="1:65" s="13" customFormat="1" ht="11.25">
      <c r="B1413" s="192"/>
      <c r="C1413" s="193"/>
      <c r="D1413" s="194" t="s">
        <v>193</v>
      </c>
      <c r="E1413" s="195" t="s">
        <v>43</v>
      </c>
      <c r="F1413" s="196" t="s">
        <v>1644</v>
      </c>
      <c r="G1413" s="193"/>
      <c r="H1413" s="195" t="s">
        <v>43</v>
      </c>
      <c r="I1413" s="197"/>
      <c r="J1413" s="193"/>
      <c r="K1413" s="193"/>
      <c r="L1413" s="198"/>
      <c r="M1413" s="199"/>
      <c r="N1413" s="200"/>
      <c r="O1413" s="200"/>
      <c r="P1413" s="200"/>
      <c r="Q1413" s="200"/>
      <c r="R1413" s="200"/>
      <c r="S1413" s="200"/>
      <c r="T1413" s="201"/>
      <c r="AT1413" s="202" t="s">
        <v>193</v>
      </c>
      <c r="AU1413" s="202" t="s">
        <v>90</v>
      </c>
      <c r="AV1413" s="13" t="s">
        <v>88</v>
      </c>
      <c r="AW1413" s="13" t="s">
        <v>41</v>
      </c>
      <c r="AX1413" s="13" t="s">
        <v>80</v>
      </c>
      <c r="AY1413" s="202" t="s">
        <v>182</v>
      </c>
    </row>
    <row r="1414" spans="1:65" s="14" customFormat="1" ht="11.25">
      <c r="B1414" s="203"/>
      <c r="C1414" s="204"/>
      <c r="D1414" s="194" t="s">
        <v>193</v>
      </c>
      <c r="E1414" s="205" t="s">
        <v>43</v>
      </c>
      <c r="F1414" s="206" t="s">
        <v>88</v>
      </c>
      <c r="G1414" s="204"/>
      <c r="H1414" s="207">
        <v>1</v>
      </c>
      <c r="I1414" s="208"/>
      <c r="J1414" s="204"/>
      <c r="K1414" s="204"/>
      <c r="L1414" s="209"/>
      <c r="M1414" s="210"/>
      <c r="N1414" s="211"/>
      <c r="O1414" s="211"/>
      <c r="P1414" s="211"/>
      <c r="Q1414" s="211"/>
      <c r="R1414" s="211"/>
      <c r="S1414" s="211"/>
      <c r="T1414" s="212"/>
      <c r="AT1414" s="213" t="s">
        <v>193</v>
      </c>
      <c r="AU1414" s="213" t="s">
        <v>90</v>
      </c>
      <c r="AV1414" s="14" t="s">
        <v>90</v>
      </c>
      <c r="AW1414" s="14" t="s">
        <v>41</v>
      </c>
      <c r="AX1414" s="14" t="s">
        <v>80</v>
      </c>
      <c r="AY1414" s="213" t="s">
        <v>182</v>
      </c>
    </row>
    <row r="1415" spans="1:65" s="15" customFormat="1" ht="11.25">
      <c r="B1415" s="227"/>
      <c r="C1415" s="228"/>
      <c r="D1415" s="194" t="s">
        <v>193</v>
      </c>
      <c r="E1415" s="229" t="s">
        <v>43</v>
      </c>
      <c r="F1415" s="230" t="s">
        <v>436</v>
      </c>
      <c r="G1415" s="228"/>
      <c r="H1415" s="231">
        <v>6</v>
      </c>
      <c r="I1415" s="232"/>
      <c r="J1415" s="228"/>
      <c r="K1415" s="228"/>
      <c r="L1415" s="233"/>
      <c r="M1415" s="234"/>
      <c r="N1415" s="235"/>
      <c r="O1415" s="235"/>
      <c r="P1415" s="235"/>
      <c r="Q1415" s="235"/>
      <c r="R1415" s="235"/>
      <c r="S1415" s="235"/>
      <c r="T1415" s="236"/>
      <c r="AT1415" s="237" t="s">
        <v>193</v>
      </c>
      <c r="AU1415" s="237" t="s">
        <v>90</v>
      </c>
      <c r="AV1415" s="15" t="s">
        <v>205</v>
      </c>
      <c r="AW1415" s="15" t="s">
        <v>41</v>
      </c>
      <c r="AX1415" s="15" t="s">
        <v>88</v>
      </c>
      <c r="AY1415" s="237" t="s">
        <v>182</v>
      </c>
    </row>
    <row r="1416" spans="1:65" s="2" customFormat="1" ht="24.2" customHeight="1">
      <c r="A1416" s="35"/>
      <c r="B1416" s="36"/>
      <c r="C1416" s="179" t="s">
        <v>1172</v>
      </c>
      <c r="D1416" s="179" t="s">
        <v>187</v>
      </c>
      <c r="E1416" s="180" t="s">
        <v>973</v>
      </c>
      <c r="F1416" s="181" t="s">
        <v>974</v>
      </c>
      <c r="G1416" s="182" t="s">
        <v>190</v>
      </c>
      <c r="H1416" s="183">
        <v>2</v>
      </c>
      <c r="I1416" s="184"/>
      <c r="J1416" s="185">
        <f>ROUND(I1416*H1416,2)</f>
        <v>0</v>
      </c>
      <c r="K1416" s="181" t="s">
        <v>191</v>
      </c>
      <c r="L1416" s="40"/>
      <c r="M1416" s="186" t="s">
        <v>43</v>
      </c>
      <c r="N1416" s="187" t="s">
        <v>51</v>
      </c>
      <c r="O1416" s="65"/>
      <c r="P1416" s="188">
        <f>O1416*H1416</f>
        <v>0</v>
      </c>
      <c r="Q1416" s="188">
        <v>0</v>
      </c>
      <c r="R1416" s="188">
        <f>Q1416*H1416</f>
        <v>0</v>
      </c>
      <c r="S1416" s="188">
        <v>0</v>
      </c>
      <c r="T1416" s="189">
        <f>S1416*H1416</f>
        <v>0</v>
      </c>
      <c r="U1416" s="35"/>
      <c r="V1416" s="35"/>
      <c r="W1416" s="35"/>
      <c r="X1416" s="35"/>
      <c r="Y1416" s="35"/>
      <c r="Z1416" s="35"/>
      <c r="AA1416" s="35"/>
      <c r="AB1416" s="35"/>
      <c r="AC1416" s="35"/>
      <c r="AD1416" s="35"/>
      <c r="AE1416" s="35"/>
      <c r="AR1416" s="190" t="s">
        <v>88</v>
      </c>
      <c r="AT1416" s="190" t="s">
        <v>187</v>
      </c>
      <c r="AU1416" s="190" t="s">
        <v>90</v>
      </c>
      <c r="AY1416" s="17" t="s">
        <v>182</v>
      </c>
      <c r="BE1416" s="191">
        <f>IF(N1416="základní",J1416,0)</f>
        <v>0</v>
      </c>
      <c r="BF1416" s="191">
        <f>IF(N1416="snížená",J1416,0)</f>
        <v>0</v>
      </c>
      <c r="BG1416" s="191">
        <f>IF(N1416="zákl. přenesená",J1416,0)</f>
        <v>0</v>
      </c>
      <c r="BH1416" s="191">
        <f>IF(N1416="sníž. přenesená",J1416,0)</f>
        <v>0</v>
      </c>
      <c r="BI1416" s="191">
        <f>IF(N1416="nulová",J1416,0)</f>
        <v>0</v>
      </c>
      <c r="BJ1416" s="17" t="s">
        <v>88</v>
      </c>
      <c r="BK1416" s="191">
        <f>ROUND(I1416*H1416,2)</f>
        <v>0</v>
      </c>
      <c r="BL1416" s="17" t="s">
        <v>88</v>
      </c>
      <c r="BM1416" s="190" t="s">
        <v>975</v>
      </c>
    </row>
    <row r="1417" spans="1:65" s="13" customFormat="1" ht="11.25">
      <c r="B1417" s="192"/>
      <c r="C1417" s="193"/>
      <c r="D1417" s="194" t="s">
        <v>193</v>
      </c>
      <c r="E1417" s="195" t="s">
        <v>43</v>
      </c>
      <c r="F1417" s="196" t="s">
        <v>431</v>
      </c>
      <c r="G1417" s="193"/>
      <c r="H1417" s="195" t="s">
        <v>43</v>
      </c>
      <c r="I1417" s="197"/>
      <c r="J1417" s="193"/>
      <c r="K1417" s="193"/>
      <c r="L1417" s="198"/>
      <c r="M1417" s="199"/>
      <c r="N1417" s="200"/>
      <c r="O1417" s="200"/>
      <c r="P1417" s="200"/>
      <c r="Q1417" s="200"/>
      <c r="R1417" s="200"/>
      <c r="S1417" s="200"/>
      <c r="T1417" s="201"/>
      <c r="AT1417" s="202" t="s">
        <v>193</v>
      </c>
      <c r="AU1417" s="202" t="s">
        <v>90</v>
      </c>
      <c r="AV1417" s="13" t="s">
        <v>88</v>
      </c>
      <c r="AW1417" s="13" t="s">
        <v>41</v>
      </c>
      <c r="AX1417" s="13" t="s">
        <v>80</v>
      </c>
      <c r="AY1417" s="202" t="s">
        <v>182</v>
      </c>
    </row>
    <row r="1418" spans="1:65" s="13" customFormat="1" ht="11.25">
      <c r="B1418" s="192"/>
      <c r="C1418" s="193"/>
      <c r="D1418" s="194" t="s">
        <v>193</v>
      </c>
      <c r="E1418" s="195" t="s">
        <v>43</v>
      </c>
      <c r="F1418" s="196" t="s">
        <v>638</v>
      </c>
      <c r="G1418" s="193"/>
      <c r="H1418" s="195" t="s">
        <v>43</v>
      </c>
      <c r="I1418" s="197"/>
      <c r="J1418" s="193"/>
      <c r="K1418" s="193"/>
      <c r="L1418" s="198"/>
      <c r="M1418" s="199"/>
      <c r="N1418" s="200"/>
      <c r="O1418" s="200"/>
      <c r="P1418" s="200"/>
      <c r="Q1418" s="200"/>
      <c r="R1418" s="200"/>
      <c r="S1418" s="200"/>
      <c r="T1418" s="201"/>
      <c r="AT1418" s="202" t="s">
        <v>193</v>
      </c>
      <c r="AU1418" s="202" t="s">
        <v>90</v>
      </c>
      <c r="AV1418" s="13" t="s">
        <v>88</v>
      </c>
      <c r="AW1418" s="13" t="s">
        <v>41</v>
      </c>
      <c r="AX1418" s="13" t="s">
        <v>80</v>
      </c>
      <c r="AY1418" s="202" t="s">
        <v>182</v>
      </c>
    </row>
    <row r="1419" spans="1:65" s="14" customFormat="1" ht="11.25">
      <c r="B1419" s="203"/>
      <c r="C1419" s="204"/>
      <c r="D1419" s="194" t="s">
        <v>193</v>
      </c>
      <c r="E1419" s="205" t="s">
        <v>43</v>
      </c>
      <c r="F1419" s="206" t="s">
        <v>88</v>
      </c>
      <c r="G1419" s="204"/>
      <c r="H1419" s="207">
        <v>1</v>
      </c>
      <c r="I1419" s="208"/>
      <c r="J1419" s="204"/>
      <c r="K1419" s="204"/>
      <c r="L1419" s="209"/>
      <c r="M1419" s="210"/>
      <c r="N1419" s="211"/>
      <c r="O1419" s="211"/>
      <c r="P1419" s="211"/>
      <c r="Q1419" s="211"/>
      <c r="R1419" s="211"/>
      <c r="S1419" s="211"/>
      <c r="T1419" s="212"/>
      <c r="AT1419" s="213" t="s">
        <v>193</v>
      </c>
      <c r="AU1419" s="213" t="s">
        <v>90</v>
      </c>
      <c r="AV1419" s="14" t="s">
        <v>90</v>
      </c>
      <c r="AW1419" s="14" t="s">
        <v>41</v>
      </c>
      <c r="AX1419" s="14" t="s">
        <v>80</v>
      </c>
      <c r="AY1419" s="213" t="s">
        <v>182</v>
      </c>
    </row>
    <row r="1420" spans="1:65" s="13" customFormat="1" ht="11.25">
      <c r="B1420" s="192"/>
      <c r="C1420" s="193"/>
      <c r="D1420" s="194" t="s">
        <v>193</v>
      </c>
      <c r="E1420" s="195" t="s">
        <v>43</v>
      </c>
      <c r="F1420" s="196" t="s">
        <v>1636</v>
      </c>
      <c r="G1420" s="193"/>
      <c r="H1420" s="195" t="s">
        <v>43</v>
      </c>
      <c r="I1420" s="197"/>
      <c r="J1420" s="193"/>
      <c r="K1420" s="193"/>
      <c r="L1420" s="198"/>
      <c r="M1420" s="199"/>
      <c r="N1420" s="200"/>
      <c r="O1420" s="200"/>
      <c r="P1420" s="200"/>
      <c r="Q1420" s="200"/>
      <c r="R1420" s="200"/>
      <c r="S1420" s="200"/>
      <c r="T1420" s="201"/>
      <c r="AT1420" s="202" t="s">
        <v>193</v>
      </c>
      <c r="AU1420" s="202" t="s">
        <v>90</v>
      </c>
      <c r="AV1420" s="13" t="s">
        <v>88</v>
      </c>
      <c r="AW1420" s="13" t="s">
        <v>41</v>
      </c>
      <c r="AX1420" s="13" t="s">
        <v>80</v>
      </c>
      <c r="AY1420" s="202" t="s">
        <v>182</v>
      </c>
    </row>
    <row r="1421" spans="1:65" s="14" customFormat="1" ht="11.25">
      <c r="B1421" s="203"/>
      <c r="C1421" s="204"/>
      <c r="D1421" s="194" t="s">
        <v>193</v>
      </c>
      <c r="E1421" s="205" t="s">
        <v>43</v>
      </c>
      <c r="F1421" s="206" t="s">
        <v>88</v>
      </c>
      <c r="G1421" s="204"/>
      <c r="H1421" s="207">
        <v>1</v>
      </c>
      <c r="I1421" s="208"/>
      <c r="J1421" s="204"/>
      <c r="K1421" s="204"/>
      <c r="L1421" s="209"/>
      <c r="M1421" s="210"/>
      <c r="N1421" s="211"/>
      <c r="O1421" s="211"/>
      <c r="P1421" s="211"/>
      <c r="Q1421" s="211"/>
      <c r="R1421" s="211"/>
      <c r="S1421" s="211"/>
      <c r="T1421" s="212"/>
      <c r="AT1421" s="213" t="s">
        <v>193</v>
      </c>
      <c r="AU1421" s="213" t="s">
        <v>90</v>
      </c>
      <c r="AV1421" s="14" t="s">
        <v>90</v>
      </c>
      <c r="AW1421" s="14" t="s">
        <v>41</v>
      </c>
      <c r="AX1421" s="14" t="s">
        <v>80</v>
      </c>
      <c r="AY1421" s="213" t="s">
        <v>182</v>
      </c>
    </row>
    <row r="1422" spans="1:65" s="15" customFormat="1" ht="11.25">
      <c r="B1422" s="227"/>
      <c r="C1422" s="228"/>
      <c r="D1422" s="194" t="s">
        <v>193</v>
      </c>
      <c r="E1422" s="229" t="s">
        <v>43</v>
      </c>
      <c r="F1422" s="230" t="s">
        <v>436</v>
      </c>
      <c r="G1422" s="228"/>
      <c r="H1422" s="231">
        <v>2</v>
      </c>
      <c r="I1422" s="232"/>
      <c r="J1422" s="228"/>
      <c r="K1422" s="228"/>
      <c r="L1422" s="233"/>
      <c r="M1422" s="234"/>
      <c r="N1422" s="235"/>
      <c r="O1422" s="235"/>
      <c r="P1422" s="235"/>
      <c r="Q1422" s="235"/>
      <c r="R1422" s="235"/>
      <c r="S1422" s="235"/>
      <c r="T1422" s="236"/>
      <c r="AT1422" s="237" t="s">
        <v>193</v>
      </c>
      <c r="AU1422" s="237" t="s">
        <v>90</v>
      </c>
      <c r="AV1422" s="15" t="s">
        <v>205</v>
      </c>
      <c r="AW1422" s="15" t="s">
        <v>41</v>
      </c>
      <c r="AX1422" s="15" t="s">
        <v>88</v>
      </c>
      <c r="AY1422" s="237" t="s">
        <v>182</v>
      </c>
    </row>
    <row r="1423" spans="1:65" s="2" customFormat="1" ht="14.45" customHeight="1">
      <c r="A1423" s="35"/>
      <c r="B1423" s="36"/>
      <c r="C1423" s="214" t="s">
        <v>1176</v>
      </c>
      <c r="D1423" s="214" t="s">
        <v>179</v>
      </c>
      <c r="E1423" s="215" t="s">
        <v>977</v>
      </c>
      <c r="F1423" s="216" t="s">
        <v>978</v>
      </c>
      <c r="G1423" s="217" t="s">
        <v>190</v>
      </c>
      <c r="H1423" s="218">
        <v>2</v>
      </c>
      <c r="I1423" s="219"/>
      <c r="J1423" s="220">
        <f>ROUND(I1423*H1423,2)</f>
        <v>0</v>
      </c>
      <c r="K1423" s="216" t="s">
        <v>198</v>
      </c>
      <c r="L1423" s="221"/>
      <c r="M1423" s="222" t="s">
        <v>43</v>
      </c>
      <c r="N1423" s="223" t="s">
        <v>51</v>
      </c>
      <c r="O1423" s="65"/>
      <c r="P1423" s="188">
        <f>O1423*H1423</f>
        <v>0</v>
      </c>
      <c r="Q1423" s="188">
        <v>0</v>
      </c>
      <c r="R1423" s="188">
        <f>Q1423*H1423</f>
        <v>0</v>
      </c>
      <c r="S1423" s="188">
        <v>0</v>
      </c>
      <c r="T1423" s="189">
        <f>S1423*H1423</f>
        <v>0</v>
      </c>
      <c r="U1423" s="35"/>
      <c r="V1423" s="35"/>
      <c r="W1423" s="35"/>
      <c r="X1423" s="35"/>
      <c r="Y1423" s="35"/>
      <c r="Z1423" s="35"/>
      <c r="AA1423" s="35"/>
      <c r="AB1423" s="35"/>
      <c r="AC1423" s="35"/>
      <c r="AD1423" s="35"/>
      <c r="AE1423" s="35"/>
      <c r="AR1423" s="190" t="s">
        <v>90</v>
      </c>
      <c r="AT1423" s="190" t="s">
        <v>179</v>
      </c>
      <c r="AU1423" s="190" t="s">
        <v>90</v>
      </c>
      <c r="AY1423" s="17" t="s">
        <v>182</v>
      </c>
      <c r="BE1423" s="191">
        <f>IF(N1423="základní",J1423,0)</f>
        <v>0</v>
      </c>
      <c r="BF1423" s="191">
        <f>IF(N1423="snížená",J1423,0)</f>
        <v>0</v>
      </c>
      <c r="BG1423" s="191">
        <f>IF(N1423="zákl. přenesená",J1423,0)</f>
        <v>0</v>
      </c>
      <c r="BH1423" s="191">
        <f>IF(N1423="sníž. přenesená",J1423,0)</f>
        <v>0</v>
      </c>
      <c r="BI1423" s="191">
        <f>IF(N1423="nulová",J1423,0)</f>
        <v>0</v>
      </c>
      <c r="BJ1423" s="17" t="s">
        <v>88</v>
      </c>
      <c r="BK1423" s="191">
        <f>ROUND(I1423*H1423,2)</f>
        <v>0</v>
      </c>
      <c r="BL1423" s="17" t="s">
        <v>88</v>
      </c>
      <c r="BM1423" s="190" t="s">
        <v>979</v>
      </c>
    </row>
    <row r="1424" spans="1:65" s="13" customFormat="1" ht="11.25">
      <c r="B1424" s="192"/>
      <c r="C1424" s="193"/>
      <c r="D1424" s="194" t="s">
        <v>193</v>
      </c>
      <c r="E1424" s="195" t="s">
        <v>43</v>
      </c>
      <c r="F1424" s="196" t="s">
        <v>431</v>
      </c>
      <c r="G1424" s="193"/>
      <c r="H1424" s="195" t="s">
        <v>43</v>
      </c>
      <c r="I1424" s="197"/>
      <c r="J1424" s="193"/>
      <c r="K1424" s="193"/>
      <c r="L1424" s="198"/>
      <c r="M1424" s="199"/>
      <c r="N1424" s="200"/>
      <c r="O1424" s="200"/>
      <c r="P1424" s="200"/>
      <c r="Q1424" s="200"/>
      <c r="R1424" s="200"/>
      <c r="S1424" s="200"/>
      <c r="T1424" s="201"/>
      <c r="AT1424" s="202" t="s">
        <v>193</v>
      </c>
      <c r="AU1424" s="202" t="s">
        <v>90</v>
      </c>
      <c r="AV1424" s="13" t="s">
        <v>88</v>
      </c>
      <c r="AW1424" s="13" t="s">
        <v>41</v>
      </c>
      <c r="AX1424" s="13" t="s">
        <v>80</v>
      </c>
      <c r="AY1424" s="202" t="s">
        <v>182</v>
      </c>
    </row>
    <row r="1425" spans="1:65" s="13" customFormat="1" ht="11.25">
      <c r="B1425" s="192"/>
      <c r="C1425" s="193"/>
      <c r="D1425" s="194" t="s">
        <v>193</v>
      </c>
      <c r="E1425" s="195" t="s">
        <v>43</v>
      </c>
      <c r="F1425" s="196" t="s">
        <v>638</v>
      </c>
      <c r="G1425" s="193"/>
      <c r="H1425" s="195" t="s">
        <v>43</v>
      </c>
      <c r="I1425" s="197"/>
      <c r="J1425" s="193"/>
      <c r="K1425" s="193"/>
      <c r="L1425" s="198"/>
      <c r="M1425" s="199"/>
      <c r="N1425" s="200"/>
      <c r="O1425" s="200"/>
      <c r="P1425" s="200"/>
      <c r="Q1425" s="200"/>
      <c r="R1425" s="200"/>
      <c r="S1425" s="200"/>
      <c r="T1425" s="201"/>
      <c r="AT1425" s="202" t="s">
        <v>193</v>
      </c>
      <c r="AU1425" s="202" t="s">
        <v>90</v>
      </c>
      <c r="AV1425" s="13" t="s">
        <v>88</v>
      </c>
      <c r="AW1425" s="13" t="s">
        <v>41</v>
      </c>
      <c r="AX1425" s="13" t="s">
        <v>80</v>
      </c>
      <c r="AY1425" s="202" t="s">
        <v>182</v>
      </c>
    </row>
    <row r="1426" spans="1:65" s="14" customFormat="1" ht="11.25">
      <c r="B1426" s="203"/>
      <c r="C1426" s="204"/>
      <c r="D1426" s="194" t="s">
        <v>193</v>
      </c>
      <c r="E1426" s="205" t="s">
        <v>43</v>
      </c>
      <c r="F1426" s="206" t="s">
        <v>88</v>
      </c>
      <c r="G1426" s="204"/>
      <c r="H1426" s="207">
        <v>1</v>
      </c>
      <c r="I1426" s="208"/>
      <c r="J1426" s="204"/>
      <c r="K1426" s="204"/>
      <c r="L1426" s="209"/>
      <c r="M1426" s="210"/>
      <c r="N1426" s="211"/>
      <c r="O1426" s="211"/>
      <c r="P1426" s="211"/>
      <c r="Q1426" s="211"/>
      <c r="R1426" s="211"/>
      <c r="S1426" s="211"/>
      <c r="T1426" s="212"/>
      <c r="AT1426" s="213" t="s">
        <v>193</v>
      </c>
      <c r="AU1426" s="213" t="s">
        <v>90</v>
      </c>
      <c r="AV1426" s="14" t="s">
        <v>90</v>
      </c>
      <c r="AW1426" s="14" t="s">
        <v>41</v>
      </c>
      <c r="AX1426" s="14" t="s">
        <v>80</v>
      </c>
      <c r="AY1426" s="213" t="s">
        <v>182</v>
      </c>
    </row>
    <row r="1427" spans="1:65" s="13" customFormat="1" ht="11.25">
      <c r="B1427" s="192"/>
      <c r="C1427" s="193"/>
      <c r="D1427" s="194" t="s">
        <v>193</v>
      </c>
      <c r="E1427" s="195" t="s">
        <v>43</v>
      </c>
      <c r="F1427" s="196" t="s">
        <v>1636</v>
      </c>
      <c r="G1427" s="193"/>
      <c r="H1427" s="195" t="s">
        <v>43</v>
      </c>
      <c r="I1427" s="197"/>
      <c r="J1427" s="193"/>
      <c r="K1427" s="193"/>
      <c r="L1427" s="198"/>
      <c r="M1427" s="199"/>
      <c r="N1427" s="200"/>
      <c r="O1427" s="200"/>
      <c r="P1427" s="200"/>
      <c r="Q1427" s="200"/>
      <c r="R1427" s="200"/>
      <c r="S1427" s="200"/>
      <c r="T1427" s="201"/>
      <c r="AT1427" s="202" t="s">
        <v>193</v>
      </c>
      <c r="AU1427" s="202" t="s">
        <v>90</v>
      </c>
      <c r="AV1427" s="13" t="s">
        <v>88</v>
      </c>
      <c r="AW1427" s="13" t="s">
        <v>41</v>
      </c>
      <c r="AX1427" s="13" t="s">
        <v>80</v>
      </c>
      <c r="AY1427" s="202" t="s">
        <v>182</v>
      </c>
    </row>
    <row r="1428" spans="1:65" s="14" customFormat="1" ht="11.25">
      <c r="B1428" s="203"/>
      <c r="C1428" s="204"/>
      <c r="D1428" s="194" t="s">
        <v>193</v>
      </c>
      <c r="E1428" s="205" t="s">
        <v>43</v>
      </c>
      <c r="F1428" s="206" t="s">
        <v>88</v>
      </c>
      <c r="G1428" s="204"/>
      <c r="H1428" s="207">
        <v>1</v>
      </c>
      <c r="I1428" s="208"/>
      <c r="J1428" s="204"/>
      <c r="K1428" s="204"/>
      <c r="L1428" s="209"/>
      <c r="M1428" s="210"/>
      <c r="N1428" s="211"/>
      <c r="O1428" s="211"/>
      <c r="P1428" s="211"/>
      <c r="Q1428" s="211"/>
      <c r="R1428" s="211"/>
      <c r="S1428" s="211"/>
      <c r="T1428" s="212"/>
      <c r="AT1428" s="213" t="s">
        <v>193</v>
      </c>
      <c r="AU1428" s="213" t="s">
        <v>90</v>
      </c>
      <c r="AV1428" s="14" t="s">
        <v>90</v>
      </c>
      <c r="AW1428" s="14" t="s">
        <v>41</v>
      </c>
      <c r="AX1428" s="14" t="s">
        <v>80</v>
      </c>
      <c r="AY1428" s="213" t="s">
        <v>182</v>
      </c>
    </row>
    <row r="1429" spans="1:65" s="15" customFormat="1" ht="11.25">
      <c r="B1429" s="227"/>
      <c r="C1429" s="228"/>
      <c r="D1429" s="194" t="s">
        <v>193</v>
      </c>
      <c r="E1429" s="229" t="s">
        <v>43</v>
      </c>
      <c r="F1429" s="230" t="s">
        <v>436</v>
      </c>
      <c r="G1429" s="228"/>
      <c r="H1429" s="231">
        <v>2</v>
      </c>
      <c r="I1429" s="232"/>
      <c r="J1429" s="228"/>
      <c r="K1429" s="228"/>
      <c r="L1429" s="233"/>
      <c r="M1429" s="234"/>
      <c r="N1429" s="235"/>
      <c r="O1429" s="235"/>
      <c r="P1429" s="235"/>
      <c r="Q1429" s="235"/>
      <c r="R1429" s="235"/>
      <c r="S1429" s="235"/>
      <c r="T1429" s="236"/>
      <c r="AT1429" s="237" t="s">
        <v>193</v>
      </c>
      <c r="AU1429" s="237" t="s">
        <v>90</v>
      </c>
      <c r="AV1429" s="15" t="s">
        <v>205</v>
      </c>
      <c r="AW1429" s="15" t="s">
        <v>41</v>
      </c>
      <c r="AX1429" s="15" t="s">
        <v>88</v>
      </c>
      <c r="AY1429" s="237" t="s">
        <v>182</v>
      </c>
    </row>
    <row r="1430" spans="1:65" s="2" customFormat="1" ht="24.2" customHeight="1">
      <c r="A1430" s="35"/>
      <c r="B1430" s="36"/>
      <c r="C1430" s="179" t="s">
        <v>1182</v>
      </c>
      <c r="D1430" s="179" t="s">
        <v>187</v>
      </c>
      <c r="E1430" s="180" t="s">
        <v>1916</v>
      </c>
      <c r="F1430" s="181" t="s">
        <v>1917</v>
      </c>
      <c r="G1430" s="182" t="s">
        <v>190</v>
      </c>
      <c r="H1430" s="183">
        <v>8</v>
      </c>
      <c r="I1430" s="184"/>
      <c r="J1430" s="185">
        <f>ROUND(I1430*H1430,2)</f>
        <v>0</v>
      </c>
      <c r="K1430" s="181" t="s">
        <v>191</v>
      </c>
      <c r="L1430" s="40"/>
      <c r="M1430" s="186" t="s">
        <v>43</v>
      </c>
      <c r="N1430" s="187" t="s">
        <v>51</v>
      </c>
      <c r="O1430" s="65"/>
      <c r="P1430" s="188">
        <f>O1430*H1430</f>
        <v>0</v>
      </c>
      <c r="Q1430" s="188">
        <v>1.32E-3</v>
      </c>
      <c r="R1430" s="188">
        <f>Q1430*H1430</f>
        <v>1.056E-2</v>
      </c>
      <c r="S1430" s="188">
        <v>0</v>
      </c>
      <c r="T1430" s="189">
        <f>S1430*H1430</f>
        <v>0</v>
      </c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R1430" s="190" t="s">
        <v>88</v>
      </c>
      <c r="AT1430" s="190" t="s">
        <v>187</v>
      </c>
      <c r="AU1430" s="190" t="s">
        <v>90</v>
      </c>
      <c r="AY1430" s="17" t="s">
        <v>182</v>
      </c>
      <c r="BE1430" s="191">
        <f>IF(N1430="základní",J1430,0)</f>
        <v>0</v>
      </c>
      <c r="BF1430" s="191">
        <f>IF(N1430="snížená",J1430,0)</f>
        <v>0</v>
      </c>
      <c r="BG1430" s="191">
        <f>IF(N1430="zákl. přenesená",J1430,0)</f>
        <v>0</v>
      </c>
      <c r="BH1430" s="191">
        <f>IF(N1430="sníž. přenesená",J1430,0)</f>
        <v>0</v>
      </c>
      <c r="BI1430" s="191">
        <f>IF(N1430="nulová",J1430,0)</f>
        <v>0</v>
      </c>
      <c r="BJ1430" s="17" t="s">
        <v>88</v>
      </c>
      <c r="BK1430" s="191">
        <f>ROUND(I1430*H1430,2)</f>
        <v>0</v>
      </c>
      <c r="BL1430" s="17" t="s">
        <v>88</v>
      </c>
      <c r="BM1430" s="190" t="s">
        <v>2972</v>
      </c>
    </row>
    <row r="1431" spans="1:65" s="13" customFormat="1" ht="11.25">
      <c r="B1431" s="192"/>
      <c r="C1431" s="193"/>
      <c r="D1431" s="194" t="s">
        <v>193</v>
      </c>
      <c r="E1431" s="195" t="s">
        <v>43</v>
      </c>
      <c r="F1431" s="196" t="s">
        <v>532</v>
      </c>
      <c r="G1431" s="193"/>
      <c r="H1431" s="195" t="s">
        <v>43</v>
      </c>
      <c r="I1431" s="197"/>
      <c r="J1431" s="193"/>
      <c r="K1431" s="193"/>
      <c r="L1431" s="198"/>
      <c r="M1431" s="199"/>
      <c r="N1431" s="200"/>
      <c r="O1431" s="200"/>
      <c r="P1431" s="200"/>
      <c r="Q1431" s="200"/>
      <c r="R1431" s="200"/>
      <c r="S1431" s="200"/>
      <c r="T1431" s="201"/>
      <c r="AT1431" s="202" t="s">
        <v>193</v>
      </c>
      <c r="AU1431" s="202" t="s">
        <v>90</v>
      </c>
      <c r="AV1431" s="13" t="s">
        <v>88</v>
      </c>
      <c r="AW1431" s="13" t="s">
        <v>41</v>
      </c>
      <c r="AX1431" s="13" t="s">
        <v>80</v>
      </c>
      <c r="AY1431" s="202" t="s">
        <v>182</v>
      </c>
    </row>
    <row r="1432" spans="1:65" s="13" customFormat="1" ht="11.25">
      <c r="B1432" s="192"/>
      <c r="C1432" s="193"/>
      <c r="D1432" s="194" t="s">
        <v>193</v>
      </c>
      <c r="E1432" s="195" t="s">
        <v>43</v>
      </c>
      <c r="F1432" s="196" t="s">
        <v>362</v>
      </c>
      <c r="G1432" s="193"/>
      <c r="H1432" s="195" t="s">
        <v>43</v>
      </c>
      <c r="I1432" s="197"/>
      <c r="J1432" s="193"/>
      <c r="K1432" s="193"/>
      <c r="L1432" s="198"/>
      <c r="M1432" s="199"/>
      <c r="N1432" s="200"/>
      <c r="O1432" s="200"/>
      <c r="P1432" s="200"/>
      <c r="Q1432" s="200"/>
      <c r="R1432" s="200"/>
      <c r="S1432" s="200"/>
      <c r="T1432" s="201"/>
      <c r="AT1432" s="202" t="s">
        <v>193</v>
      </c>
      <c r="AU1432" s="202" t="s">
        <v>90</v>
      </c>
      <c r="AV1432" s="13" t="s">
        <v>88</v>
      </c>
      <c r="AW1432" s="13" t="s">
        <v>41</v>
      </c>
      <c r="AX1432" s="13" t="s">
        <v>80</v>
      </c>
      <c r="AY1432" s="202" t="s">
        <v>182</v>
      </c>
    </row>
    <row r="1433" spans="1:65" s="14" customFormat="1" ht="11.25">
      <c r="B1433" s="203"/>
      <c r="C1433" s="204"/>
      <c r="D1433" s="194" t="s">
        <v>193</v>
      </c>
      <c r="E1433" s="205" t="s">
        <v>43</v>
      </c>
      <c r="F1433" s="206" t="s">
        <v>225</v>
      </c>
      <c r="G1433" s="204"/>
      <c r="H1433" s="207">
        <v>8</v>
      </c>
      <c r="I1433" s="208"/>
      <c r="J1433" s="204"/>
      <c r="K1433" s="204"/>
      <c r="L1433" s="209"/>
      <c r="M1433" s="210"/>
      <c r="N1433" s="211"/>
      <c r="O1433" s="211"/>
      <c r="P1433" s="211"/>
      <c r="Q1433" s="211"/>
      <c r="R1433" s="211"/>
      <c r="S1433" s="211"/>
      <c r="T1433" s="212"/>
      <c r="AT1433" s="213" t="s">
        <v>193</v>
      </c>
      <c r="AU1433" s="213" t="s">
        <v>90</v>
      </c>
      <c r="AV1433" s="14" t="s">
        <v>90</v>
      </c>
      <c r="AW1433" s="14" t="s">
        <v>41</v>
      </c>
      <c r="AX1433" s="14" t="s">
        <v>88</v>
      </c>
      <c r="AY1433" s="213" t="s">
        <v>182</v>
      </c>
    </row>
    <row r="1434" spans="1:65" s="2" customFormat="1" ht="37.9" customHeight="1">
      <c r="A1434" s="35"/>
      <c r="B1434" s="36"/>
      <c r="C1434" s="179" t="s">
        <v>1187</v>
      </c>
      <c r="D1434" s="179" t="s">
        <v>187</v>
      </c>
      <c r="E1434" s="180" t="s">
        <v>1919</v>
      </c>
      <c r="F1434" s="181" t="s">
        <v>1920</v>
      </c>
      <c r="G1434" s="182" t="s">
        <v>190</v>
      </c>
      <c r="H1434" s="183">
        <v>6</v>
      </c>
      <c r="I1434" s="184"/>
      <c r="J1434" s="185">
        <f>ROUND(I1434*H1434,2)</f>
        <v>0</v>
      </c>
      <c r="K1434" s="181" t="s">
        <v>191</v>
      </c>
      <c r="L1434" s="40"/>
      <c r="M1434" s="186" t="s">
        <v>43</v>
      </c>
      <c r="N1434" s="187" t="s">
        <v>51</v>
      </c>
      <c r="O1434" s="65"/>
      <c r="P1434" s="188">
        <f>O1434*H1434</f>
        <v>0</v>
      </c>
      <c r="Q1434" s="188">
        <v>6.3000000000000003E-4</v>
      </c>
      <c r="R1434" s="188">
        <f>Q1434*H1434</f>
        <v>3.7800000000000004E-3</v>
      </c>
      <c r="S1434" s="188">
        <v>0</v>
      </c>
      <c r="T1434" s="189">
        <f>S1434*H1434</f>
        <v>0</v>
      </c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R1434" s="190" t="s">
        <v>88</v>
      </c>
      <c r="AT1434" s="190" t="s">
        <v>187</v>
      </c>
      <c r="AU1434" s="190" t="s">
        <v>90</v>
      </c>
      <c r="AY1434" s="17" t="s">
        <v>182</v>
      </c>
      <c r="BE1434" s="191">
        <f>IF(N1434="základní",J1434,0)</f>
        <v>0</v>
      </c>
      <c r="BF1434" s="191">
        <f>IF(N1434="snížená",J1434,0)</f>
        <v>0</v>
      </c>
      <c r="BG1434" s="191">
        <f>IF(N1434="zákl. přenesená",J1434,0)</f>
        <v>0</v>
      </c>
      <c r="BH1434" s="191">
        <f>IF(N1434="sníž. přenesená",J1434,0)</f>
        <v>0</v>
      </c>
      <c r="BI1434" s="191">
        <f>IF(N1434="nulová",J1434,0)</f>
        <v>0</v>
      </c>
      <c r="BJ1434" s="17" t="s">
        <v>88</v>
      </c>
      <c r="BK1434" s="191">
        <f>ROUND(I1434*H1434,2)</f>
        <v>0</v>
      </c>
      <c r="BL1434" s="17" t="s">
        <v>88</v>
      </c>
      <c r="BM1434" s="190" t="s">
        <v>2973</v>
      </c>
    </row>
    <row r="1435" spans="1:65" s="13" customFormat="1" ht="11.25">
      <c r="B1435" s="192"/>
      <c r="C1435" s="193"/>
      <c r="D1435" s="194" t="s">
        <v>193</v>
      </c>
      <c r="E1435" s="195" t="s">
        <v>43</v>
      </c>
      <c r="F1435" s="196" t="s">
        <v>362</v>
      </c>
      <c r="G1435" s="193"/>
      <c r="H1435" s="195" t="s">
        <v>43</v>
      </c>
      <c r="I1435" s="197"/>
      <c r="J1435" s="193"/>
      <c r="K1435" s="193"/>
      <c r="L1435" s="198"/>
      <c r="M1435" s="199"/>
      <c r="N1435" s="200"/>
      <c r="O1435" s="200"/>
      <c r="P1435" s="200"/>
      <c r="Q1435" s="200"/>
      <c r="R1435" s="200"/>
      <c r="S1435" s="200"/>
      <c r="T1435" s="201"/>
      <c r="AT1435" s="202" t="s">
        <v>193</v>
      </c>
      <c r="AU1435" s="202" t="s">
        <v>90</v>
      </c>
      <c r="AV1435" s="13" t="s">
        <v>88</v>
      </c>
      <c r="AW1435" s="13" t="s">
        <v>41</v>
      </c>
      <c r="AX1435" s="13" t="s">
        <v>80</v>
      </c>
      <c r="AY1435" s="202" t="s">
        <v>182</v>
      </c>
    </row>
    <row r="1436" spans="1:65" s="13" customFormat="1" ht="11.25">
      <c r="B1436" s="192"/>
      <c r="C1436" s="193"/>
      <c r="D1436" s="194" t="s">
        <v>193</v>
      </c>
      <c r="E1436" s="195" t="s">
        <v>43</v>
      </c>
      <c r="F1436" s="196" t="s">
        <v>554</v>
      </c>
      <c r="G1436" s="193"/>
      <c r="H1436" s="195" t="s">
        <v>43</v>
      </c>
      <c r="I1436" s="197"/>
      <c r="J1436" s="193"/>
      <c r="K1436" s="193"/>
      <c r="L1436" s="198"/>
      <c r="M1436" s="199"/>
      <c r="N1436" s="200"/>
      <c r="O1436" s="200"/>
      <c r="P1436" s="200"/>
      <c r="Q1436" s="200"/>
      <c r="R1436" s="200"/>
      <c r="S1436" s="200"/>
      <c r="T1436" s="201"/>
      <c r="AT1436" s="202" t="s">
        <v>193</v>
      </c>
      <c r="AU1436" s="202" t="s">
        <v>90</v>
      </c>
      <c r="AV1436" s="13" t="s">
        <v>88</v>
      </c>
      <c r="AW1436" s="13" t="s">
        <v>41</v>
      </c>
      <c r="AX1436" s="13" t="s">
        <v>80</v>
      </c>
      <c r="AY1436" s="202" t="s">
        <v>182</v>
      </c>
    </row>
    <row r="1437" spans="1:65" s="13" customFormat="1" ht="11.25">
      <c r="B1437" s="192"/>
      <c r="C1437" s="193"/>
      <c r="D1437" s="194" t="s">
        <v>193</v>
      </c>
      <c r="E1437" s="195" t="s">
        <v>43</v>
      </c>
      <c r="F1437" s="196" t="s">
        <v>1922</v>
      </c>
      <c r="G1437" s="193"/>
      <c r="H1437" s="195" t="s">
        <v>43</v>
      </c>
      <c r="I1437" s="197"/>
      <c r="J1437" s="193"/>
      <c r="K1437" s="193"/>
      <c r="L1437" s="198"/>
      <c r="M1437" s="199"/>
      <c r="N1437" s="200"/>
      <c r="O1437" s="200"/>
      <c r="P1437" s="200"/>
      <c r="Q1437" s="200"/>
      <c r="R1437" s="200"/>
      <c r="S1437" s="200"/>
      <c r="T1437" s="201"/>
      <c r="AT1437" s="202" t="s">
        <v>193</v>
      </c>
      <c r="AU1437" s="202" t="s">
        <v>90</v>
      </c>
      <c r="AV1437" s="13" t="s">
        <v>88</v>
      </c>
      <c r="AW1437" s="13" t="s">
        <v>41</v>
      </c>
      <c r="AX1437" s="13" t="s">
        <v>80</v>
      </c>
      <c r="AY1437" s="202" t="s">
        <v>182</v>
      </c>
    </row>
    <row r="1438" spans="1:65" s="14" customFormat="1" ht="11.25">
      <c r="B1438" s="203"/>
      <c r="C1438" s="204"/>
      <c r="D1438" s="194" t="s">
        <v>193</v>
      </c>
      <c r="E1438" s="205" t="s">
        <v>43</v>
      </c>
      <c r="F1438" s="206" t="s">
        <v>215</v>
      </c>
      <c r="G1438" s="204"/>
      <c r="H1438" s="207">
        <v>6</v>
      </c>
      <c r="I1438" s="208"/>
      <c r="J1438" s="204"/>
      <c r="K1438" s="204"/>
      <c r="L1438" s="209"/>
      <c r="M1438" s="210"/>
      <c r="N1438" s="211"/>
      <c r="O1438" s="211"/>
      <c r="P1438" s="211"/>
      <c r="Q1438" s="211"/>
      <c r="R1438" s="211"/>
      <c r="S1438" s="211"/>
      <c r="T1438" s="212"/>
      <c r="AT1438" s="213" t="s">
        <v>193</v>
      </c>
      <c r="AU1438" s="213" t="s">
        <v>90</v>
      </c>
      <c r="AV1438" s="14" t="s">
        <v>90</v>
      </c>
      <c r="AW1438" s="14" t="s">
        <v>41</v>
      </c>
      <c r="AX1438" s="14" t="s">
        <v>88</v>
      </c>
      <c r="AY1438" s="213" t="s">
        <v>182</v>
      </c>
    </row>
    <row r="1439" spans="1:65" s="2" customFormat="1" ht="24.2" customHeight="1">
      <c r="A1439" s="35"/>
      <c r="B1439" s="36"/>
      <c r="C1439" s="179" t="s">
        <v>1191</v>
      </c>
      <c r="D1439" s="179" t="s">
        <v>187</v>
      </c>
      <c r="E1439" s="180" t="s">
        <v>1923</v>
      </c>
      <c r="F1439" s="181" t="s">
        <v>1924</v>
      </c>
      <c r="G1439" s="182" t="s">
        <v>190</v>
      </c>
      <c r="H1439" s="183">
        <v>6</v>
      </c>
      <c r="I1439" s="184"/>
      <c r="J1439" s="185">
        <f>ROUND(I1439*H1439,2)</f>
        <v>0</v>
      </c>
      <c r="K1439" s="181" t="s">
        <v>191</v>
      </c>
      <c r="L1439" s="40"/>
      <c r="M1439" s="186" t="s">
        <v>43</v>
      </c>
      <c r="N1439" s="187" t="s">
        <v>51</v>
      </c>
      <c r="O1439" s="65"/>
      <c r="P1439" s="188">
        <f>O1439*H1439</f>
        <v>0</v>
      </c>
      <c r="Q1439" s="188">
        <v>1.32E-3</v>
      </c>
      <c r="R1439" s="188">
        <f>Q1439*H1439</f>
        <v>7.92E-3</v>
      </c>
      <c r="S1439" s="188">
        <v>0</v>
      </c>
      <c r="T1439" s="189">
        <f>S1439*H1439</f>
        <v>0</v>
      </c>
      <c r="U1439" s="35"/>
      <c r="V1439" s="35"/>
      <c r="W1439" s="35"/>
      <c r="X1439" s="35"/>
      <c r="Y1439" s="35"/>
      <c r="Z1439" s="35"/>
      <c r="AA1439" s="35"/>
      <c r="AB1439" s="35"/>
      <c r="AC1439" s="35"/>
      <c r="AD1439" s="35"/>
      <c r="AE1439" s="35"/>
      <c r="AR1439" s="190" t="s">
        <v>88</v>
      </c>
      <c r="AT1439" s="190" t="s">
        <v>187</v>
      </c>
      <c r="AU1439" s="190" t="s">
        <v>90</v>
      </c>
      <c r="AY1439" s="17" t="s">
        <v>182</v>
      </c>
      <c r="BE1439" s="191">
        <f>IF(N1439="základní",J1439,0)</f>
        <v>0</v>
      </c>
      <c r="BF1439" s="191">
        <f>IF(N1439="snížená",J1439,0)</f>
        <v>0</v>
      </c>
      <c r="BG1439" s="191">
        <f>IF(N1439="zákl. přenesená",J1439,0)</f>
        <v>0</v>
      </c>
      <c r="BH1439" s="191">
        <f>IF(N1439="sníž. přenesená",J1439,0)</f>
        <v>0</v>
      </c>
      <c r="BI1439" s="191">
        <f>IF(N1439="nulová",J1439,0)</f>
        <v>0</v>
      </c>
      <c r="BJ1439" s="17" t="s">
        <v>88</v>
      </c>
      <c r="BK1439" s="191">
        <f>ROUND(I1439*H1439,2)</f>
        <v>0</v>
      </c>
      <c r="BL1439" s="17" t="s">
        <v>88</v>
      </c>
      <c r="BM1439" s="190" t="s">
        <v>2974</v>
      </c>
    </row>
    <row r="1440" spans="1:65" s="13" customFormat="1" ht="11.25">
      <c r="B1440" s="192"/>
      <c r="C1440" s="193"/>
      <c r="D1440" s="194" t="s">
        <v>193</v>
      </c>
      <c r="E1440" s="195" t="s">
        <v>43</v>
      </c>
      <c r="F1440" s="196" t="s">
        <v>362</v>
      </c>
      <c r="G1440" s="193"/>
      <c r="H1440" s="195" t="s">
        <v>43</v>
      </c>
      <c r="I1440" s="197"/>
      <c r="J1440" s="193"/>
      <c r="K1440" s="193"/>
      <c r="L1440" s="198"/>
      <c r="M1440" s="199"/>
      <c r="N1440" s="200"/>
      <c r="O1440" s="200"/>
      <c r="P1440" s="200"/>
      <c r="Q1440" s="200"/>
      <c r="R1440" s="200"/>
      <c r="S1440" s="200"/>
      <c r="T1440" s="201"/>
      <c r="AT1440" s="202" t="s">
        <v>193</v>
      </c>
      <c r="AU1440" s="202" t="s">
        <v>90</v>
      </c>
      <c r="AV1440" s="13" t="s">
        <v>88</v>
      </c>
      <c r="AW1440" s="13" t="s">
        <v>41</v>
      </c>
      <c r="AX1440" s="13" t="s">
        <v>80</v>
      </c>
      <c r="AY1440" s="202" t="s">
        <v>182</v>
      </c>
    </row>
    <row r="1441" spans="1:65" s="13" customFormat="1" ht="11.25">
      <c r="B1441" s="192"/>
      <c r="C1441" s="193"/>
      <c r="D1441" s="194" t="s">
        <v>193</v>
      </c>
      <c r="E1441" s="195" t="s">
        <v>43</v>
      </c>
      <c r="F1441" s="196" t="s">
        <v>554</v>
      </c>
      <c r="G1441" s="193"/>
      <c r="H1441" s="195" t="s">
        <v>43</v>
      </c>
      <c r="I1441" s="197"/>
      <c r="J1441" s="193"/>
      <c r="K1441" s="193"/>
      <c r="L1441" s="198"/>
      <c r="M1441" s="199"/>
      <c r="N1441" s="200"/>
      <c r="O1441" s="200"/>
      <c r="P1441" s="200"/>
      <c r="Q1441" s="200"/>
      <c r="R1441" s="200"/>
      <c r="S1441" s="200"/>
      <c r="T1441" s="201"/>
      <c r="AT1441" s="202" t="s">
        <v>193</v>
      </c>
      <c r="AU1441" s="202" t="s">
        <v>90</v>
      </c>
      <c r="AV1441" s="13" t="s">
        <v>88</v>
      </c>
      <c r="AW1441" s="13" t="s">
        <v>41</v>
      </c>
      <c r="AX1441" s="13" t="s">
        <v>80</v>
      </c>
      <c r="AY1441" s="202" t="s">
        <v>182</v>
      </c>
    </row>
    <row r="1442" spans="1:65" s="13" customFormat="1" ht="11.25">
      <c r="B1442" s="192"/>
      <c r="C1442" s="193"/>
      <c r="D1442" s="194" t="s">
        <v>193</v>
      </c>
      <c r="E1442" s="195" t="s">
        <v>43</v>
      </c>
      <c r="F1442" s="196" t="s">
        <v>1922</v>
      </c>
      <c r="G1442" s="193"/>
      <c r="H1442" s="195" t="s">
        <v>43</v>
      </c>
      <c r="I1442" s="197"/>
      <c r="J1442" s="193"/>
      <c r="K1442" s="193"/>
      <c r="L1442" s="198"/>
      <c r="M1442" s="199"/>
      <c r="N1442" s="200"/>
      <c r="O1442" s="200"/>
      <c r="P1442" s="200"/>
      <c r="Q1442" s="200"/>
      <c r="R1442" s="200"/>
      <c r="S1442" s="200"/>
      <c r="T1442" s="201"/>
      <c r="AT1442" s="202" t="s">
        <v>193</v>
      </c>
      <c r="AU1442" s="202" t="s">
        <v>90</v>
      </c>
      <c r="AV1442" s="13" t="s">
        <v>88</v>
      </c>
      <c r="AW1442" s="13" t="s">
        <v>41</v>
      </c>
      <c r="AX1442" s="13" t="s">
        <v>80</v>
      </c>
      <c r="AY1442" s="202" t="s">
        <v>182</v>
      </c>
    </row>
    <row r="1443" spans="1:65" s="14" customFormat="1" ht="11.25">
      <c r="B1443" s="203"/>
      <c r="C1443" s="204"/>
      <c r="D1443" s="194" t="s">
        <v>193</v>
      </c>
      <c r="E1443" s="205" t="s">
        <v>43</v>
      </c>
      <c r="F1443" s="206" t="s">
        <v>215</v>
      </c>
      <c r="G1443" s="204"/>
      <c r="H1443" s="207">
        <v>6</v>
      </c>
      <c r="I1443" s="208"/>
      <c r="J1443" s="204"/>
      <c r="K1443" s="204"/>
      <c r="L1443" s="209"/>
      <c r="M1443" s="210"/>
      <c r="N1443" s="211"/>
      <c r="O1443" s="211"/>
      <c r="P1443" s="211"/>
      <c r="Q1443" s="211"/>
      <c r="R1443" s="211"/>
      <c r="S1443" s="211"/>
      <c r="T1443" s="212"/>
      <c r="AT1443" s="213" t="s">
        <v>193</v>
      </c>
      <c r="AU1443" s="213" t="s">
        <v>90</v>
      </c>
      <c r="AV1443" s="14" t="s">
        <v>90</v>
      </c>
      <c r="AW1443" s="14" t="s">
        <v>41</v>
      </c>
      <c r="AX1443" s="14" t="s">
        <v>88</v>
      </c>
      <c r="AY1443" s="213" t="s">
        <v>182</v>
      </c>
    </row>
    <row r="1444" spans="1:65" s="2" customFormat="1" ht="14.45" customHeight="1">
      <c r="A1444" s="35"/>
      <c r="B1444" s="36"/>
      <c r="C1444" s="214" t="s">
        <v>1196</v>
      </c>
      <c r="D1444" s="214" t="s">
        <v>179</v>
      </c>
      <c r="E1444" s="215" t="s">
        <v>1926</v>
      </c>
      <c r="F1444" s="216" t="s">
        <v>1927</v>
      </c>
      <c r="G1444" s="217" t="s">
        <v>190</v>
      </c>
      <c r="H1444" s="218">
        <v>6</v>
      </c>
      <c r="I1444" s="219"/>
      <c r="J1444" s="220">
        <f>ROUND(I1444*H1444,2)</f>
        <v>0</v>
      </c>
      <c r="K1444" s="216" t="s">
        <v>198</v>
      </c>
      <c r="L1444" s="221"/>
      <c r="M1444" s="222" t="s">
        <v>43</v>
      </c>
      <c r="N1444" s="223" t="s">
        <v>51</v>
      </c>
      <c r="O1444" s="65"/>
      <c r="P1444" s="188">
        <f>O1444*H1444</f>
        <v>0</v>
      </c>
      <c r="Q1444" s="188">
        <v>0</v>
      </c>
      <c r="R1444" s="188">
        <f>Q1444*H1444</f>
        <v>0</v>
      </c>
      <c r="S1444" s="188">
        <v>0</v>
      </c>
      <c r="T1444" s="189">
        <f>S1444*H1444</f>
        <v>0</v>
      </c>
      <c r="U1444" s="35"/>
      <c r="V1444" s="35"/>
      <c r="W1444" s="35"/>
      <c r="X1444" s="35"/>
      <c r="Y1444" s="35"/>
      <c r="Z1444" s="35"/>
      <c r="AA1444" s="35"/>
      <c r="AB1444" s="35"/>
      <c r="AC1444" s="35"/>
      <c r="AD1444" s="35"/>
      <c r="AE1444" s="35"/>
      <c r="AR1444" s="190" t="s">
        <v>90</v>
      </c>
      <c r="AT1444" s="190" t="s">
        <v>179</v>
      </c>
      <c r="AU1444" s="190" t="s">
        <v>90</v>
      </c>
      <c r="AY1444" s="17" t="s">
        <v>182</v>
      </c>
      <c r="BE1444" s="191">
        <f>IF(N1444="základní",J1444,0)</f>
        <v>0</v>
      </c>
      <c r="BF1444" s="191">
        <f>IF(N1444="snížená",J1444,0)</f>
        <v>0</v>
      </c>
      <c r="BG1444" s="191">
        <f>IF(N1444="zákl. přenesená",J1444,0)</f>
        <v>0</v>
      </c>
      <c r="BH1444" s="191">
        <f>IF(N1444="sníž. přenesená",J1444,0)</f>
        <v>0</v>
      </c>
      <c r="BI1444" s="191">
        <f>IF(N1444="nulová",J1444,0)</f>
        <v>0</v>
      </c>
      <c r="BJ1444" s="17" t="s">
        <v>88</v>
      </c>
      <c r="BK1444" s="191">
        <f>ROUND(I1444*H1444,2)</f>
        <v>0</v>
      </c>
      <c r="BL1444" s="17" t="s">
        <v>88</v>
      </c>
      <c r="BM1444" s="190" t="s">
        <v>2975</v>
      </c>
    </row>
    <row r="1445" spans="1:65" s="13" customFormat="1" ht="11.25">
      <c r="B1445" s="192"/>
      <c r="C1445" s="193"/>
      <c r="D1445" s="194" t="s">
        <v>193</v>
      </c>
      <c r="E1445" s="195" t="s">
        <v>43</v>
      </c>
      <c r="F1445" s="196" t="s">
        <v>362</v>
      </c>
      <c r="G1445" s="193"/>
      <c r="H1445" s="195" t="s">
        <v>43</v>
      </c>
      <c r="I1445" s="197"/>
      <c r="J1445" s="193"/>
      <c r="K1445" s="193"/>
      <c r="L1445" s="198"/>
      <c r="M1445" s="199"/>
      <c r="N1445" s="200"/>
      <c r="O1445" s="200"/>
      <c r="P1445" s="200"/>
      <c r="Q1445" s="200"/>
      <c r="R1445" s="200"/>
      <c r="S1445" s="200"/>
      <c r="T1445" s="201"/>
      <c r="AT1445" s="202" t="s">
        <v>193</v>
      </c>
      <c r="AU1445" s="202" t="s">
        <v>90</v>
      </c>
      <c r="AV1445" s="13" t="s">
        <v>88</v>
      </c>
      <c r="AW1445" s="13" t="s">
        <v>41</v>
      </c>
      <c r="AX1445" s="13" t="s">
        <v>80</v>
      </c>
      <c r="AY1445" s="202" t="s">
        <v>182</v>
      </c>
    </row>
    <row r="1446" spans="1:65" s="13" customFormat="1" ht="11.25">
      <c r="B1446" s="192"/>
      <c r="C1446" s="193"/>
      <c r="D1446" s="194" t="s">
        <v>193</v>
      </c>
      <c r="E1446" s="195" t="s">
        <v>43</v>
      </c>
      <c r="F1446" s="196" t="s">
        <v>554</v>
      </c>
      <c r="G1446" s="193"/>
      <c r="H1446" s="195" t="s">
        <v>43</v>
      </c>
      <c r="I1446" s="197"/>
      <c r="J1446" s="193"/>
      <c r="K1446" s="193"/>
      <c r="L1446" s="198"/>
      <c r="M1446" s="199"/>
      <c r="N1446" s="200"/>
      <c r="O1446" s="200"/>
      <c r="P1446" s="200"/>
      <c r="Q1446" s="200"/>
      <c r="R1446" s="200"/>
      <c r="S1446" s="200"/>
      <c r="T1446" s="201"/>
      <c r="AT1446" s="202" t="s">
        <v>193</v>
      </c>
      <c r="AU1446" s="202" t="s">
        <v>90</v>
      </c>
      <c r="AV1446" s="13" t="s">
        <v>88</v>
      </c>
      <c r="AW1446" s="13" t="s">
        <v>41</v>
      </c>
      <c r="AX1446" s="13" t="s">
        <v>80</v>
      </c>
      <c r="AY1446" s="202" t="s">
        <v>182</v>
      </c>
    </row>
    <row r="1447" spans="1:65" s="13" customFormat="1" ht="11.25">
      <c r="B1447" s="192"/>
      <c r="C1447" s="193"/>
      <c r="D1447" s="194" t="s">
        <v>193</v>
      </c>
      <c r="E1447" s="195" t="s">
        <v>43</v>
      </c>
      <c r="F1447" s="196" t="s">
        <v>1922</v>
      </c>
      <c r="G1447" s="193"/>
      <c r="H1447" s="195" t="s">
        <v>43</v>
      </c>
      <c r="I1447" s="197"/>
      <c r="J1447" s="193"/>
      <c r="K1447" s="193"/>
      <c r="L1447" s="198"/>
      <c r="M1447" s="199"/>
      <c r="N1447" s="200"/>
      <c r="O1447" s="200"/>
      <c r="P1447" s="200"/>
      <c r="Q1447" s="200"/>
      <c r="R1447" s="200"/>
      <c r="S1447" s="200"/>
      <c r="T1447" s="201"/>
      <c r="AT1447" s="202" t="s">
        <v>193</v>
      </c>
      <c r="AU1447" s="202" t="s">
        <v>90</v>
      </c>
      <c r="AV1447" s="13" t="s">
        <v>88</v>
      </c>
      <c r="AW1447" s="13" t="s">
        <v>41</v>
      </c>
      <c r="AX1447" s="13" t="s">
        <v>80</v>
      </c>
      <c r="AY1447" s="202" t="s">
        <v>182</v>
      </c>
    </row>
    <row r="1448" spans="1:65" s="14" customFormat="1" ht="11.25">
      <c r="B1448" s="203"/>
      <c r="C1448" s="204"/>
      <c r="D1448" s="194" t="s">
        <v>193</v>
      </c>
      <c r="E1448" s="205" t="s">
        <v>43</v>
      </c>
      <c r="F1448" s="206" t="s">
        <v>215</v>
      </c>
      <c r="G1448" s="204"/>
      <c r="H1448" s="207">
        <v>6</v>
      </c>
      <c r="I1448" s="208"/>
      <c r="J1448" s="204"/>
      <c r="K1448" s="204"/>
      <c r="L1448" s="209"/>
      <c r="M1448" s="210"/>
      <c r="N1448" s="211"/>
      <c r="O1448" s="211"/>
      <c r="P1448" s="211"/>
      <c r="Q1448" s="211"/>
      <c r="R1448" s="211"/>
      <c r="S1448" s="211"/>
      <c r="T1448" s="212"/>
      <c r="AT1448" s="213" t="s">
        <v>193</v>
      </c>
      <c r="AU1448" s="213" t="s">
        <v>90</v>
      </c>
      <c r="AV1448" s="14" t="s">
        <v>90</v>
      </c>
      <c r="AW1448" s="14" t="s">
        <v>41</v>
      </c>
      <c r="AX1448" s="14" t="s">
        <v>88</v>
      </c>
      <c r="AY1448" s="213" t="s">
        <v>182</v>
      </c>
    </row>
    <row r="1449" spans="1:65" s="2" customFormat="1" ht="62.65" customHeight="1">
      <c r="A1449" s="35"/>
      <c r="B1449" s="36"/>
      <c r="C1449" s="179" t="s">
        <v>1200</v>
      </c>
      <c r="D1449" s="179" t="s">
        <v>187</v>
      </c>
      <c r="E1449" s="180" t="s">
        <v>2628</v>
      </c>
      <c r="F1449" s="181" t="s">
        <v>2629</v>
      </c>
      <c r="G1449" s="182" t="s">
        <v>190</v>
      </c>
      <c r="H1449" s="183">
        <v>1</v>
      </c>
      <c r="I1449" s="184"/>
      <c r="J1449" s="185">
        <f>ROUND(I1449*H1449,2)</f>
        <v>0</v>
      </c>
      <c r="K1449" s="181" t="s">
        <v>191</v>
      </c>
      <c r="L1449" s="40"/>
      <c r="M1449" s="186" t="s">
        <v>43</v>
      </c>
      <c r="N1449" s="187" t="s">
        <v>51</v>
      </c>
      <c r="O1449" s="65"/>
      <c r="P1449" s="188">
        <f>O1449*H1449</f>
        <v>0</v>
      </c>
      <c r="Q1449" s="188">
        <v>0</v>
      </c>
      <c r="R1449" s="188">
        <f>Q1449*H1449</f>
        <v>0</v>
      </c>
      <c r="S1449" s="188">
        <v>0</v>
      </c>
      <c r="T1449" s="189">
        <f>S1449*H1449</f>
        <v>0</v>
      </c>
      <c r="U1449" s="35"/>
      <c r="V1449" s="35"/>
      <c r="W1449" s="35"/>
      <c r="X1449" s="35"/>
      <c r="Y1449" s="35"/>
      <c r="Z1449" s="35"/>
      <c r="AA1449" s="35"/>
      <c r="AB1449" s="35"/>
      <c r="AC1449" s="35"/>
      <c r="AD1449" s="35"/>
      <c r="AE1449" s="35"/>
      <c r="AR1449" s="190" t="s">
        <v>88</v>
      </c>
      <c r="AT1449" s="190" t="s">
        <v>187</v>
      </c>
      <c r="AU1449" s="190" t="s">
        <v>90</v>
      </c>
      <c r="AY1449" s="17" t="s">
        <v>182</v>
      </c>
      <c r="BE1449" s="191">
        <f>IF(N1449="základní",J1449,0)</f>
        <v>0</v>
      </c>
      <c r="BF1449" s="191">
        <f>IF(N1449="snížená",J1449,0)</f>
        <v>0</v>
      </c>
      <c r="BG1449" s="191">
        <f>IF(N1449="zákl. přenesená",J1449,0)</f>
        <v>0</v>
      </c>
      <c r="BH1449" s="191">
        <f>IF(N1449="sníž. přenesená",J1449,0)</f>
        <v>0</v>
      </c>
      <c r="BI1449" s="191">
        <f>IF(N1449="nulová",J1449,0)</f>
        <v>0</v>
      </c>
      <c r="BJ1449" s="17" t="s">
        <v>88</v>
      </c>
      <c r="BK1449" s="191">
        <f>ROUND(I1449*H1449,2)</f>
        <v>0</v>
      </c>
      <c r="BL1449" s="17" t="s">
        <v>88</v>
      </c>
      <c r="BM1449" s="190" t="s">
        <v>2630</v>
      </c>
    </row>
    <row r="1450" spans="1:65" s="13" customFormat="1" ht="11.25">
      <c r="B1450" s="192"/>
      <c r="C1450" s="193"/>
      <c r="D1450" s="194" t="s">
        <v>193</v>
      </c>
      <c r="E1450" s="195" t="s">
        <v>43</v>
      </c>
      <c r="F1450" s="196" t="s">
        <v>532</v>
      </c>
      <c r="G1450" s="193"/>
      <c r="H1450" s="195" t="s">
        <v>43</v>
      </c>
      <c r="I1450" s="197"/>
      <c r="J1450" s="193"/>
      <c r="K1450" s="193"/>
      <c r="L1450" s="198"/>
      <c r="M1450" s="199"/>
      <c r="N1450" s="200"/>
      <c r="O1450" s="200"/>
      <c r="P1450" s="200"/>
      <c r="Q1450" s="200"/>
      <c r="R1450" s="200"/>
      <c r="S1450" s="200"/>
      <c r="T1450" s="201"/>
      <c r="AT1450" s="202" t="s">
        <v>193</v>
      </c>
      <c r="AU1450" s="202" t="s">
        <v>90</v>
      </c>
      <c r="AV1450" s="13" t="s">
        <v>88</v>
      </c>
      <c r="AW1450" s="13" t="s">
        <v>41</v>
      </c>
      <c r="AX1450" s="13" t="s">
        <v>80</v>
      </c>
      <c r="AY1450" s="202" t="s">
        <v>182</v>
      </c>
    </row>
    <row r="1451" spans="1:65" s="13" customFormat="1" ht="11.25">
      <c r="B1451" s="192"/>
      <c r="C1451" s="193"/>
      <c r="D1451" s="194" t="s">
        <v>193</v>
      </c>
      <c r="E1451" s="195" t="s">
        <v>43</v>
      </c>
      <c r="F1451" s="196" t="s">
        <v>362</v>
      </c>
      <c r="G1451" s="193"/>
      <c r="H1451" s="195" t="s">
        <v>43</v>
      </c>
      <c r="I1451" s="197"/>
      <c r="J1451" s="193"/>
      <c r="K1451" s="193"/>
      <c r="L1451" s="198"/>
      <c r="M1451" s="199"/>
      <c r="N1451" s="200"/>
      <c r="O1451" s="200"/>
      <c r="P1451" s="200"/>
      <c r="Q1451" s="200"/>
      <c r="R1451" s="200"/>
      <c r="S1451" s="200"/>
      <c r="T1451" s="201"/>
      <c r="AT1451" s="202" t="s">
        <v>193</v>
      </c>
      <c r="AU1451" s="202" t="s">
        <v>90</v>
      </c>
      <c r="AV1451" s="13" t="s">
        <v>88</v>
      </c>
      <c r="AW1451" s="13" t="s">
        <v>41</v>
      </c>
      <c r="AX1451" s="13" t="s">
        <v>80</v>
      </c>
      <c r="AY1451" s="202" t="s">
        <v>182</v>
      </c>
    </row>
    <row r="1452" spans="1:65" s="14" customFormat="1" ht="11.25">
      <c r="B1452" s="203"/>
      <c r="C1452" s="204"/>
      <c r="D1452" s="194" t="s">
        <v>193</v>
      </c>
      <c r="E1452" s="205" t="s">
        <v>43</v>
      </c>
      <c r="F1452" s="206" t="s">
        <v>88</v>
      </c>
      <c r="G1452" s="204"/>
      <c r="H1452" s="207">
        <v>1</v>
      </c>
      <c r="I1452" s="208"/>
      <c r="J1452" s="204"/>
      <c r="K1452" s="204"/>
      <c r="L1452" s="209"/>
      <c r="M1452" s="210"/>
      <c r="N1452" s="211"/>
      <c r="O1452" s="211"/>
      <c r="P1452" s="211"/>
      <c r="Q1452" s="211"/>
      <c r="R1452" s="211"/>
      <c r="S1452" s="211"/>
      <c r="T1452" s="212"/>
      <c r="AT1452" s="213" t="s">
        <v>193</v>
      </c>
      <c r="AU1452" s="213" t="s">
        <v>90</v>
      </c>
      <c r="AV1452" s="14" t="s">
        <v>90</v>
      </c>
      <c r="AW1452" s="14" t="s">
        <v>41</v>
      </c>
      <c r="AX1452" s="14" t="s">
        <v>88</v>
      </c>
      <c r="AY1452" s="213" t="s">
        <v>182</v>
      </c>
    </row>
    <row r="1453" spans="1:65" s="2" customFormat="1" ht="24.2" customHeight="1">
      <c r="A1453" s="35"/>
      <c r="B1453" s="36"/>
      <c r="C1453" s="179" t="s">
        <v>1943</v>
      </c>
      <c r="D1453" s="179" t="s">
        <v>187</v>
      </c>
      <c r="E1453" s="180" t="s">
        <v>1931</v>
      </c>
      <c r="F1453" s="181" t="s">
        <v>1932</v>
      </c>
      <c r="G1453" s="182" t="s">
        <v>190</v>
      </c>
      <c r="H1453" s="183">
        <v>1</v>
      </c>
      <c r="I1453" s="184"/>
      <c r="J1453" s="185">
        <f>ROUND(I1453*H1453,2)</f>
        <v>0</v>
      </c>
      <c r="K1453" s="181" t="s">
        <v>191</v>
      </c>
      <c r="L1453" s="40"/>
      <c r="M1453" s="186" t="s">
        <v>43</v>
      </c>
      <c r="N1453" s="187" t="s">
        <v>51</v>
      </c>
      <c r="O1453" s="65"/>
      <c r="P1453" s="188">
        <f>O1453*H1453</f>
        <v>0</v>
      </c>
      <c r="Q1453" s="188">
        <v>1.5E-3</v>
      </c>
      <c r="R1453" s="188">
        <f>Q1453*H1453</f>
        <v>1.5E-3</v>
      </c>
      <c r="S1453" s="188">
        <v>0</v>
      </c>
      <c r="T1453" s="189">
        <f>S1453*H1453</f>
        <v>0</v>
      </c>
      <c r="U1453" s="35"/>
      <c r="V1453" s="35"/>
      <c r="W1453" s="35"/>
      <c r="X1453" s="35"/>
      <c r="Y1453" s="35"/>
      <c r="Z1453" s="35"/>
      <c r="AA1453" s="35"/>
      <c r="AB1453" s="35"/>
      <c r="AC1453" s="35"/>
      <c r="AD1453" s="35"/>
      <c r="AE1453" s="35"/>
      <c r="AR1453" s="190" t="s">
        <v>88</v>
      </c>
      <c r="AT1453" s="190" t="s">
        <v>187</v>
      </c>
      <c r="AU1453" s="190" t="s">
        <v>90</v>
      </c>
      <c r="AY1453" s="17" t="s">
        <v>182</v>
      </c>
      <c r="BE1453" s="191">
        <f>IF(N1453="základní",J1453,0)</f>
        <v>0</v>
      </c>
      <c r="BF1453" s="191">
        <f>IF(N1453="snížená",J1453,0)</f>
        <v>0</v>
      </c>
      <c r="BG1453" s="191">
        <f>IF(N1453="zákl. přenesená",J1453,0)</f>
        <v>0</v>
      </c>
      <c r="BH1453" s="191">
        <f>IF(N1453="sníž. přenesená",J1453,0)</f>
        <v>0</v>
      </c>
      <c r="BI1453" s="191">
        <f>IF(N1453="nulová",J1453,0)</f>
        <v>0</v>
      </c>
      <c r="BJ1453" s="17" t="s">
        <v>88</v>
      </c>
      <c r="BK1453" s="191">
        <f>ROUND(I1453*H1453,2)</f>
        <v>0</v>
      </c>
      <c r="BL1453" s="17" t="s">
        <v>88</v>
      </c>
      <c r="BM1453" s="190" t="s">
        <v>1933</v>
      </c>
    </row>
    <row r="1454" spans="1:65" s="13" customFormat="1" ht="11.25">
      <c r="B1454" s="192"/>
      <c r="C1454" s="193"/>
      <c r="D1454" s="194" t="s">
        <v>193</v>
      </c>
      <c r="E1454" s="195" t="s">
        <v>43</v>
      </c>
      <c r="F1454" s="196" t="s">
        <v>532</v>
      </c>
      <c r="G1454" s="193"/>
      <c r="H1454" s="195" t="s">
        <v>43</v>
      </c>
      <c r="I1454" s="197"/>
      <c r="J1454" s="193"/>
      <c r="K1454" s="193"/>
      <c r="L1454" s="198"/>
      <c r="M1454" s="199"/>
      <c r="N1454" s="200"/>
      <c r="O1454" s="200"/>
      <c r="P1454" s="200"/>
      <c r="Q1454" s="200"/>
      <c r="R1454" s="200"/>
      <c r="S1454" s="200"/>
      <c r="T1454" s="201"/>
      <c r="AT1454" s="202" t="s">
        <v>193</v>
      </c>
      <c r="AU1454" s="202" t="s">
        <v>90</v>
      </c>
      <c r="AV1454" s="13" t="s">
        <v>88</v>
      </c>
      <c r="AW1454" s="13" t="s">
        <v>41</v>
      </c>
      <c r="AX1454" s="13" t="s">
        <v>80</v>
      </c>
      <c r="AY1454" s="202" t="s">
        <v>182</v>
      </c>
    </row>
    <row r="1455" spans="1:65" s="13" customFormat="1" ht="11.25">
      <c r="B1455" s="192"/>
      <c r="C1455" s="193"/>
      <c r="D1455" s="194" t="s">
        <v>193</v>
      </c>
      <c r="E1455" s="195" t="s">
        <v>43</v>
      </c>
      <c r="F1455" s="196" t="s">
        <v>362</v>
      </c>
      <c r="G1455" s="193"/>
      <c r="H1455" s="195" t="s">
        <v>43</v>
      </c>
      <c r="I1455" s="197"/>
      <c r="J1455" s="193"/>
      <c r="K1455" s="193"/>
      <c r="L1455" s="198"/>
      <c r="M1455" s="199"/>
      <c r="N1455" s="200"/>
      <c r="O1455" s="200"/>
      <c r="P1455" s="200"/>
      <c r="Q1455" s="200"/>
      <c r="R1455" s="200"/>
      <c r="S1455" s="200"/>
      <c r="T1455" s="201"/>
      <c r="AT1455" s="202" t="s">
        <v>193</v>
      </c>
      <c r="AU1455" s="202" t="s">
        <v>90</v>
      </c>
      <c r="AV1455" s="13" t="s">
        <v>88</v>
      </c>
      <c r="AW1455" s="13" t="s">
        <v>41</v>
      </c>
      <c r="AX1455" s="13" t="s">
        <v>80</v>
      </c>
      <c r="AY1455" s="202" t="s">
        <v>182</v>
      </c>
    </row>
    <row r="1456" spans="1:65" s="13" customFormat="1" ht="11.25">
      <c r="B1456" s="192"/>
      <c r="C1456" s="193"/>
      <c r="D1456" s="194" t="s">
        <v>193</v>
      </c>
      <c r="E1456" s="195" t="s">
        <v>43</v>
      </c>
      <c r="F1456" s="196" t="s">
        <v>1934</v>
      </c>
      <c r="G1456" s="193"/>
      <c r="H1456" s="195" t="s">
        <v>43</v>
      </c>
      <c r="I1456" s="197"/>
      <c r="J1456" s="193"/>
      <c r="K1456" s="193"/>
      <c r="L1456" s="198"/>
      <c r="M1456" s="199"/>
      <c r="N1456" s="200"/>
      <c r="O1456" s="200"/>
      <c r="P1456" s="200"/>
      <c r="Q1456" s="200"/>
      <c r="R1456" s="200"/>
      <c r="S1456" s="200"/>
      <c r="T1456" s="201"/>
      <c r="AT1456" s="202" t="s">
        <v>193</v>
      </c>
      <c r="AU1456" s="202" t="s">
        <v>90</v>
      </c>
      <c r="AV1456" s="13" t="s">
        <v>88</v>
      </c>
      <c r="AW1456" s="13" t="s">
        <v>41</v>
      </c>
      <c r="AX1456" s="13" t="s">
        <v>80</v>
      </c>
      <c r="AY1456" s="202" t="s">
        <v>182</v>
      </c>
    </row>
    <row r="1457" spans="1:65" s="14" customFormat="1" ht="11.25">
      <c r="B1457" s="203"/>
      <c r="C1457" s="204"/>
      <c r="D1457" s="194" t="s">
        <v>193</v>
      </c>
      <c r="E1457" s="205" t="s">
        <v>43</v>
      </c>
      <c r="F1457" s="206" t="s">
        <v>88</v>
      </c>
      <c r="G1457" s="204"/>
      <c r="H1457" s="207">
        <v>1</v>
      </c>
      <c r="I1457" s="208"/>
      <c r="J1457" s="204"/>
      <c r="K1457" s="204"/>
      <c r="L1457" s="209"/>
      <c r="M1457" s="210"/>
      <c r="N1457" s="211"/>
      <c r="O1457" s="211"/>
      <c r="P1457" s="211"/>
      <c r="Q1457" s="211"/>
      <c r="R1457" s="211"/>
      <c r="S1457" s="211"/>
      <c r="T1457" s="212"/>
      <c r="AT1457" s="213" t="s">
        <v>193</v>
      </c>
      <c r="AU1457" s="213" t="s">
        <v>90</v>
      </c>
      <c r="AV1457" s="14" t="s">
        <v>90</v>
      </c>
      <c r="AW1457" s="14" t="s">
        <v>41</v>
      </c>
      <c r="AX1457" s="14" t="s">
        <v>88</v>
      </c>
      <c r="AY1457" s="213" t="s">
        <v>182</v>
      </c>
    </row>
    <row r="1458" spans="1:65" s="2" customFormat="1" ht="24.2" customHeight="1">
      <c r="A1458" s="35"/>
      <c r="B1458" s="36"/>
      <c r="C1458" s="179" t="s">
        <v>1945</v>
      </c>
      <c r="D1458" s="179" t="s">
        <v>187</v>
      </c>
      <c r="E1458" s="180" t="s">
        <v>1935</v>
      </c>
      <c r="F1458" s="181" t="s">
        <v>1936</v>
      </c>
      <c r="G1458" s="182" t="s">
        <v>190</v>
      </c>
      <c r="H1458" s="183">
        <v>1</v>
      </c>
      <c r="I1458" s="184"/>
      <c r="J1458" s="185">
        <f>ROUND(I1458*H1458,2)</f>
        <v>0</v>
      </c>
      <c r="K1458" s="181" t="s">
        <v>191</v>
      </c>
      <c r="L1458" s="40"/>
      <c r="M1458" s="186" t="s">
        <v>43</v>
      </c>
      <c r="N1458" s="187" t="s">
        <v>51</v>
      </c>
      <c r="O1458" s="65"/>
      <c r="P1458" s="188">
        <f>O1458*H1458</f>
        <v>0</v>
      </c>
      <c r="Q1458" s="188">
        <v>1.5E-3</v>
      </c>
      <c r="R1458" s="188">
        <f>Q1458*H1458</f>
        <v>1.5E-3</v>
      </c>
      <c r="S1458" s="188">
        <v>0</v>
      </c>
      <c r="T1458" s="189">
        <f>S1458*H1458</f>
        <v>0</v>
      </c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R1458" s="190" t="s">
        <v>88</v>
      </c>
      <c r="AT1458" s="190" t="s">
        <v>187</v>
      </c>
      <c r="AU1458" s="190" t="s">
        <v>90</v>
      </c>
      <c r="AY1458" s="17" t="s">
        <v>182</v>
      </c>
      <c r="BE1458" s="191">
        <f>IF(N1458="základní",J1458,0)</f>
        <v>0</v>
      </c>
      <c r="BF1458" s="191">
        <f>IF(N1458="snížená",J1458,0)</f>
        <v>0</v>
      </c>
      <c r="BG1458" s="191">
        <f>IF(N1458="zákl. přenesená",J1458,0)</f>
        <v>0</v>
      </c>
      <c r="BH1458" s="191">
        <f>IF(N1458="sníž. přenesená",J1458,0)</f>
        <v>0</v>
      </c>
      <c r="BI1458" s="191">
        <f>IF(N1458="nulová",J1458,0)</f>
        <v>0</v>
      </c>
      <c r="BJ1458" s="17" t="s">
        <v>88</v>
      </c>
      <c r="BK1458" s="191">
        <f>ROUND(I1458*H1458,2)</f>
        <v>0</v>
      </c>
      <c r="BL1458" s="17" t="s">
        <v>88</v>
      </c>
      <c r="BM1458" s="190" t="s">
        <v>1937</v>
      </c>
    </row>
    <row r="1459" spans="1:65" s="13" customFormat="1" ht="11.25">
      <c r="B1459" s="192"/>
      <c r="C1459" s="193"/>
      <c r="D1459" s="194" t="s">
        <v>193</v>
      </c>
      <c r="E1459" s="195" t="s">
        <v>43</v>
      </c>
      <c r="F1459" s="196" t="s">
        <v>532</v>
      </c>
      <c r="G1459" s="193"/>
      <c r="H1459" s="195" t="s">
        <v>43</v>
      </c>
      <c r="I1459" s="197"/>
      <c r="J1459" s="193"/>
      <c r="K1459" s="193"/>
      <c r="L1459" s="198"/>
      <c r="M1459" s="199"/>
      <c r="N1459" s="200"/>
      <c r="O1459" s="200"/>
      <c r="P1459" s="200"/>
      <c r="Q1459" s="200"/>
      <c r="R1459" s="200"/>
      <c r="S1459" s="200"/>
      <c r="T1459" s="201"/>
      <c r="AT1459" s="202" t="s">
        <v>193</v>
      </c>
      <c r="AU1459" s="202" t="s">
        <v>90</v>
      </c>
      <c r="AV1459" s="13" t="s">
        <v>88</v>
      </c>
      <c r="AW1459" s="13" t="s">
        <v>41</v>
      </c>
      <c r="AX1459" s="13" t="s">
        <v>80</v>
      </c>
      <c r="AY1459" s="202" t="s">
        <v>182</v>
      </c>
    </row>
    <row r="1460" spans="1:65" s="14" customFormat="1" ht="11.25">
      <c r="B1460" s="203"/>
      <c r="C1460" s="204"/>
      <c r="D1460" s="194" t="s">
        <v>193</v>
      </c>
      <c r="E1460" s="205" t="s">
        <v>43</v>
      </c>
      <c r="F1460" s="206" t="s">
        <v>88</v>
      </c>
      <c r="G1460" s="204"/>
      <c r="H1460" s="207">
        <v>1</v>
      </c>
      <c r="I1460" s="208"/>
      <c r="J1460" s="204"/>
      <c r="K1460" s="204"/>
      <c r="L1460" s="209"/>
      <c r="M1460" s="210"/>
      <c r="N1460" s="211"/>
      <c r="O1460" s="211"/>
      <c r="P1460" s="211"/>
      <c r="Q1460" s="211"/>
      <c r="R1460" s="211"/>
      <c r="S1460" s="211"/>
      <c r="T1460" s="212"/>
      <c r="AT1460" s="213" t="s">
        <v>193</v>
      </c>
      <c r="AU1460" s="213" t="s">
        <v>90</v>
      </c>
      <c r="AV1460" s="14" t="s">
        <v>90</v>
      </c>
      <c r="AW1460" s="14" t="s">
        <v>41</v>
      </c>
      <c r="AX1460" s="14" t="s">
        <v>88</v>
      </c>
      <c r="AY1460" s="213" t="s">
        <v>182</v>
      </c>
    </row>
    <row r="1461" spans="1:65" s="2" customFormat="1" ht="14.45" customHeight="1">
      <c r="A1461" s="35"/>
      <c r="B1461" s="36"/>
      <c r="C1461" s="214" t="s">
        <v>1946</v>
      </c>
      <c r="D1461" s="214" t="s">
        <v>179</v>
      </c>
      <c r="E1461" s="215" t="s">
        <v>1938</v>
      </c>
      <c r="F1461" s="216" t="s">
        <v>1939</v>
      </c>
      <c r="G1461" s="217" t="s">
        <v>190</v>
      </c>
      <c r="H1461" s="218">
        <v>1</v>
      </c>
      <c r="I1461" s="219"/>
      <c r="J1461" s="220">
        <f>ROUND(I1461*H1461,2)</f>
        <v>0</v>
      </c>
      <c r="K1461" s="216" t="s">
        <v>198</v>
      </c>
      <c r="L1461" s="221"/>
      <c r="M1461" s="222" t="s">
        <v>43</v>
      </c>
      <c r="N1461" s="223" t="s">
        <v>51</v>
      </c>
      <c r="O1461" s="65"/>
      <c r="P1461" s="188">
        <f>O1461*H1461</f>
        <v>0</v>
      </c>
      <c r="Q1461" s="188">
        <v>0</v>
      </c>
      <c r="R1461" s="188">
        <f>Q1461*H1461</f>
        <v>0</v>
      </c>
      <c r="S1461" s="188">
        <v>0</v>
      </c>
      <c r="T1461" s="189">
        <f>S1461*H1461</f>
        <v>0</v>
      </c>
      <c r="U1461" s="35"/>
      <c r="V1461" s="35"/>
      <c r="W1461" s="35"/>
      <c r="X1461" s="35"/>
      <c r="Y1461" s="35"/>
      <c r="Z1461" s="35"/>
      <c r="AA1461" s="35"/>
      <c r="AB1461" s="35"/>
      <c r="AC1461" s="35"/>
      <c r="AD1461" s="35"/>
      <c r="AE1461" s="35"/>
      <c r="AR1461" s="190" t="s">
        <v>90</v>
      </c>
      <c r="AT1461" s="190" t="s">
        <v>179</v>
      </c>
      <c r="AU1461" s="190" t="s">
        <v>90</v>
      </c>
      <c r="AY1461" s="17" t="s">
        <v>182</v>
      </c>
      <c r="BE1461" s="191">
        <f>IF(N1461="základní",J1461,0)</f>
        <v>0</v>
      </c>
      <c r="BF1461" s="191">
        <f>IF(N1461="snížená",J1461,0)</f>
        <v>0</v>
      </c>
      <c r="BG1461" s="191">
        <f>IF(N1461="zákl. přenesená",J1461,0)</f>
        <v>0</v>
      </c>
      <c r="BH1461" s="191">
        <f>IF(N1461="sníž. přenesená",J1461,0)</f>
        <v>0</v>
      </c>
      <c r="BI1461" s="191">
        <f>IF(N1461="nulová",J1461,0)</f>
        <v>0</v>
      </c>
      <c r="BJ1461" s="17" t="s">
        <v>88</v>
      </c>
      <c r="BK1461" s="191">
        <f>ROUND(I1461*H1461,2)</f>
        <v>0</v>
      </c>
      <c r="BL1461" s="17" t="s">
        <v>88</v>
      </c>
      <c r="BM1461" s="190" t="s">
        <v>1940</v>
      </c>
    </row>
    <row r="1462" spans="1:65" s="13" customFormat="1" ht="11.25">
      <c r="B1462" s="192"/>
      <c r="C1462" s="193"/>
      <c r="D1462" s="194" t="s">
        <v>193</v>
      </c>
      <c r="E1462" s="195" t="s">
        <v>43</v>
      </c>
      <c r="F1462" s="196" t="s">
        <v>532</v>
      </c>
      <c r="G1462" s="193"/>
      <c r="H1462" s="195" t="s">
        <v>43</v>
      </c>
      <c r="I1462" s="197"/>
      <c r="J1462" s="193"/>
      <c r="K1462" s="193"/>
      <c r="L1462" s="198"/>
      <c r="M1462" s="199"/>
      <c r="N1462" s="200"/>
      <c r="O1462" s="200"/>
      <c r="P1462" s="200"/>
      <c r="Q1462" s="200"/>
      <c r="R1462" s="200"/>
      <c r="S1462" s="200"/>
      <c r="T1462" s="201"/>
      <c r="AT1462" s="202" t="s">
        <v>193</v>
      </c>
      <c r="AU1462" s="202" t="s">
        <v>90</v>
      </c>
      <c r="AV1462" s="13" t="s">
        <v>88</v>
      </c>
      <c r="AW1462" s="13" t="s">
        <v>41</v>
      </c>
      <c r="AX1462" s="13" t="s">
        <v>80</v>
      </c>
      <c r="AY1462" s="202" t="s">
        <v>182</v>
      </c>
    </row>
    <row r="1463" spans="1:65" s="14" customFormat="1" ht="11.25">
      <c r="B1463" s="203"/>
      <c r="C1463" s="204"/>
      <c r="D1463" s="194" t="s">
        <v>193</v>
      </c>
      <c r="E1463" s="205" t="s">
        <v>43</v>
      </c>
      <c r="F1463" s="206" t="s">
        <v>88</v>
      </c>
      <c r="G1463" s="204"/>
      <c r="H1463" s="207">
        <v>1</v>
      </c>
      <c r="I1463" s="208"/>
      <c r="J1463" s="204"/>
      <c r="K1463" s="204"/>
      <c r="L1463" s="209"/>
      <c r="M1463" s="210"/>
      <c r="N1463" s="211"/>
      <c r="O1463" s="211"/>
      <c r="P1463" s="211"/>
      <c r="Q1463" s="211"/>
      <c r="R1463" s="211"/>
      <c r="S1463" s="211"/>
      <c r="T1463" s="212"/>
      <c r="AT1463" s="213" t="s">
        <v>193</v>
      </c>
      <c r="AU1463" s="213" t="s">
        <v>90</v>
      </c>
      <c r="AV1463" s="14" t="s">
        <v>90</v>
      </c>
      <c r="AW1463" s="14" t="s">
        <v>41</v>
      </c>
      <c r="AX1463" s="14" t="s">
        <v>88</v>
      </c>
      <c r="AY1463" s="213" t="s">
        <v>182</v>
      </c>
    </row>
    <row r="1464" spans="1:65" s="2" customFormat="1" ht="14.45" customHeight="1">
      <c r="A1464" s="35"/>
      <c r="B1464" s="36"/>
      <c r="C1464" s="214" t="s">
        <v>1948</v>
      </c>
      <c r="D1464" s="214" t="s">
        <v>179</v>
      </c>
      <c r="E1464" s="215" t="s">
        <v>1941</v>
      </c>
      <c r="F1464" s="216" t="s">
        <v>994</v>
      </c>
      <c r="G1464" s="217" t="s">
        <v>190</v>
      </c>
      <c r="H1464" s="218">
        <v>1</v>
      </c>
      <c r="I1464" s="219"/>
      <c r="J1464" s="220">
        <f>ROUND(I1464*H1464,2)</f>
        <v>0</v>
      </c>
      <c r="K1464" s="216" t="s">
        <v>198</v>
      </c>
      <c r="L1464" s="221"/>
      <c r="M1464" s="222" t="s">
        <v>43</v>
      </c>
      <c r="N1464" s="223" t="s">
        <v>51</v>
      </c>
      <c r="O1464" s="65"/>
      <c r="P1464" s="188">
        <f>O1464*H1464</f>
        <v>0</v>
      </c>
      <c r="Q1464" s="188">
        <v>0</v>
      </c>
      <c r="R1464" s="188">
        <f>Q1464*H1464</f>
        <v>0</v>
      </c>
      <c r="S1464" s="188">
        <v>0</v>
      </c>
      <c r="T1464" s="189">
        <f>S1464*H1464</f>
        <v>0</v>
      </c>
      <c r="U1464" s="35"/>
      <c r="V1464" s="35"/>
      <c r="W1464" s="35"/>
      <c r="X1464" s="35"/>
      <c r="Y1464" s="35"/>
      <c r="Z1464" s="35"/>
      <c r="AA1464" s="35"/>
      <c r="AB1464" s="35"/>
      <c r="AC1464" s="35"/>
      <c r="AD1464" s="35"/>
      <c r="AE1464" s="35"/>
      <c r="AR1464" s="190" t="s">
        <v>90</v>
      </c>
      <c r="AT1464" s="190" t="s">
        <v>179</v>
      </c>
      <c r="AU1464" s="190" t="s">
        <v>90</v>
      </c>
      <c r="AY1464" s="17" t="s">
        <v>182</v>
      </c>
      <c r="BE1464" s="191">
        <f>IF(N1464="základní",J1464,0)</f>
        <v>0</v>
      </c>
      <c r="BF1464" s="191">
        <f>IF(N1464="snížená",J1464,0)</f>
        <v>0</v>
      </c>
      <c r="BG1464" s="191">
        <f>IF(N1464="zákl. přenesená",J1464,0)</f>
        <v>0</v>
      </c>
      <c r="BH1464" s="191">
        <f>IF(N1464="sníž. přenesená",J1464,0)</f>
        <v>0</v>
      </c>
      <c r="BI1464" s="191">
        <f>IF(N1464="nulová",J1464,0)</f>
        <v>0</v>
      </c>
      <c r="BJ1464" s="17" t="s">
        <v>88</v>
      </c>
      <c r="BK1464" s="191">
        <f>ROUND(I1464*H1464,2)</f>
        <v>0</v>
      </c>
      <c r="BL1464" s="17" t="s">
        <v>88</v>
      </c>
      <c r="BM1464" s="190" t="s">
        <v>2976</v>
      </c>
    </row>
    <row r="1465" spans="1:65" s="13" customFormat="1" ht="11.25">
      <c r="B1465" s="192"/>
      <c r="C1465" s="193"/>
      <c r="D1465" s="194" t="s">
        <v>193</v>
      </c>
      <c r="E1465" s="195" t="s">
        <v>43</v>
      </c>
      <c r="F1465" s="196" t="s">
        <v>532</v>
      </c>
      <c r="G1465" s="193"/>
      <c r="H1465" s="195" t="s">
        <v>43</v>
      </c>
      <c r="I1465" s="197"/>
      <c r="J1465" s="193"/>
      <c r="K1465" s="193"/>
      <c r="L1465" s="198"/>
      <c r="M1465" s="199"/>
      <c r="N1465" s="200"/>
      <c r="O1465" s="200"/>
      <c r="P1465" s="200"/>
      <c r="Q1465" s="200"/>
      <c r="R1465" s="200"/>
      <c r="S1465" s="200"/>
      <c r="T1465" s="201"/>
      <c r="AT1465" s="202" t="s">
        <v>193</v>
      </c>
      <c r="AU1465" s="202" t="s">
        <v>90</v>
      </c>
      <c r="AV1465" s="13" t="s">
        <v>88</v>
      </c>
      <c r="AW1465" s="13" t="s">
        <v>41</v>
      </c>
      <c r="AX1465" s="13" t="s">
        <v>80</v>
      </c>
      <c r="AY1465" s="202" t="s">
        <v>182</v>
      </c>
    </row>
    <row r="1466" spans="1:65" s="14" customFormat="1" ht="11.25">
      <c r="B1466" s="203"/>
      <c r="C1466" s="204"/>
      <c r="D1466" s="194" t="s">
        <v>193</v>
      </c>
      <c r="E1466" s="205" t="s">
        <v>43</v>
      </c>
      <c r="F1466" s="206" t="s">
        <v>88</v>
      </c>
      <c r="G1466" s="204"/>
      <c r="H1466" s="207">
        <v>1</v>
      </c>
      <c r="I1466" s="208"/>
      <c r="J1466" s="204"/>
      <c r="K1466" s="204"/>
      <c r="L1466" s="209"/>
      <c r="M1466" s="210"/>
      <c r="N1466" s="211"/>
      <c r="O1466" s="211"/>
      <c r="P1466" s="211"/>
      <c r="Q1466" s="211"/>
      <c r="R1466" s="211"/>
      <c r="S1466" s="211"/>
      <c r="T1466" s="212"/>
      <c r="AT1466" s="213" t="s">
        <v>193</v>
      </c>
      <c r="AU1466" s="213" t="s">
        <v>90</v>
      </c>
      <c r="AV1466" s="14" t="s">
        <v>90</v>
      </c>
      <c r="AW1466" s="14" t="s">
        <v>41</v>
      </c>
      <c r="AX1466" s="14" t="s">
        <v>88</v>
      </c>
      <c r="AY1466" s="213" t="s">
        <v>182</v>
      </c>
    </row>
    <row r="1467" spans="1:65" s="2" customFormat="1" ht="24.2" customHeight="1">
      <c r="A1467" s="35"/>
      <c r="B1467" s="36"/>
      <c r="C1467" s="214" t="s">
        <v>1950</v>
      </c>
      <c r="D1467" s="214" t="s">
        <v>179</v>
      </c>
      <c r="E1467" s="215" t="s">
        <v>997</v>
      </c>
      <c r="F1467" s="216" t="s">
        <v>998</v>
      </c>
      <c r="G1467" s="217" t="s">
        <v>190</v>
      </c>
      <c r="H1467" s="218">
        <v>1</v>
      </c>
      <c r="I1467" s="219"/>
      <c r="J1467" s="220">
        <f>ROUND(I1467*H1467,2)</f>
        <v>0</v>
      </c>
      <c r="K1467" s="216" t="s">
        <v>198</v>
      </c>
      <c r="L1467" s="221"/>
      <c r="M1467" s="222" t="s">
        <v>43</v>
      </c>
      <c r="N1467" s="223" t="s">
        <v>51</v>
      </c>
      <c r="O1467" s="65"/>
      <c r="P1467" s="188">
        <f>O1467*H1467</f>
        <v>0</v>
      </c>
      <c r="Q1467" s="188">
        <v>0</v>
      </c>
      <c r="R1467" s="188">
        <f>Q1467*H1467</f>
        <v>0</v>
      </c>
      <c r="S1467" s="188">
        <v>0</v>
      </c>
      <c r="T1467" s="189">
        <f>S1467*H1467</f>
        <v>0</v>
      </c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R1467" s="190" t="s">
        <v>90</v>
      </c>
      <c r="AT1467" s="190" t="s">
        <v>179</v>
      </c>
      <c r="AU1467" s="190" t="s">
        <v>90</v>
      </c>
      <c r="AY1467" s="17" t="s">
        <v>182</v>
      </c>
      <c r="BE1467" s="191">
        <f>IF(N1467="základní",J1467,0)</f>
        <v>0</v>
      </c>
      <c r="BF1467" s="191">
        <f>IF(N1467="snížená",J1467,0)</f>
        <v>0</v>
      </c>
      <c r="BG1467" s="191">
        <f>IF(N1467="zákl. přenesená",J1467,0)</f>
        <v>0</v>
      </c>
      <c r="BH1467" s="191">
        <f>IF(N1467="sníž. přenesená",J1467,0)</f>
        <v>0</v>
      </c>
      <c r="BI1467" s="191">
        <f>IF(N1467="nulová",J1467,0)</f>
        <v>0</v>
      </c>
      <c r="BJ1467" s="17" t="s">
        <v>88</v>
      </c>
      <c r="BK1467" s="191">
        <f>ROUND(I1467*H1467,2)</f>
        <v>0</v>
      </c>
      <c r="BL1467" s="17" t="s">
        <v>88</v>
      </c>
      <c r="BM1467" s="190" t="s">
        <v>1944</v>
      </c>
    </row>
    <row r="1468" spans="1:65" s="13" customFormat="1" ht="11.25">
      <c r="B1468" s="192"/>
      <c r="C1468" s="193"/>
      <c r="D1468" s="194" t="s">
        <v>193</v>
      </c>
      <c r="E1468" s="195" t="s">
        <v>43</v>
      </c>
      <c r="F1468" s="196" t="s">
        <v>532</v>
      </c>
      <c r="G1468" s="193"/>
      <c r="H1468" s="195" t="s">
        <v>43</v>
      </c>
      <c r="I1468" s="197"/>
      <c r="J1468" s="193"/>
      <c r="K1468" s="193"/>
      <c r="L1468" s="198"/>
      <c r="M1468" s="199"/>
      <c r="N1468" s="200"/>
      <c r="O1468" s="200"/>
      <c r="P1468" s="200"/>
      <c r="Q1468" s="200"/>
      <c r="R1468" s="200"/>
      <c r="S1468" s="200"/>
      <c r="T1468" s="201"/>
      <c r="AT1468" s="202" t="s">
        <v>193</v>
      </c>
      <c r="AU1468" s="202" t="s">
        <v>90</v>
      </c>
      <c r="AV1468" s="13" t="s">
        <v>88</v>
      </c>
      <c r="AW1468" s="13" t="s">
        <v>41</v>
      </c>
      <c r="AX1468" s="13" t="s">
        <v>80</v>
      </c>
      <c r="AY1468" s="202" t="s">
        <v>182</v>
      </c>
    </row>
    <row r="1469" spans="1:65" s="14" customFormat="1" ht="11.25">
      <c r="B1469" s="203"/>
      <c r="C1469" s="204"/>
      <c r="D1469" s="194" t="s">
        <v>193</v>
      </c>
      <c r="E1469" s="205" t="s">
        <v>43</v>
      </c>
      <c r="F1469" s="206" t="s">
        <v>88</v>
      </c>
      <c r="G1469" s="204"/>
      <c r="H1469" s="207">
        <v>1</v>
      </c>
      <c r="I1469" s="208"/>
      <c r="J1469" s="204"/>
      <c r="K1469" s="204"/>
      <c r="L1469" s="209"/>
      <c r="M1469" s="210"/>
      <c r="N1469" s="211"/>
      <c r="O1469" s="211"/>
      <c r="P1469" s="211"/>
      <c r="Q1469" s="211"/>
      <c r="R1469" s="211"/>
      <c r="S1469" s="211"/>
      <c r="T1469" s="212"/>
      <c r="AT1469" s="213" t="s">
        <v>193</v>
      </c>
      <c r="AU1469" s="213" t="s">
        <v>90</v>
      </c>
      <c r="AV1469" s="14" t="s">
        <v>90</v>
      </c>
      <c r="AW1469" s="14" t="s">
        <v>41</v>
      </c>
      <c r="AX1469" s="14" t="s">
        <v>88</v>
      </c>
      <c r="AY1469" s="213" t="s">
        <v>182</v>
      </c>
    </row>
    <row r="1470" spans="1:65" s="2" customFormat="1" ht="24.2" customHeight="1">
      <c r="A1470" s="35"/>
      <c r="B1470" s="36"/>
      <c r="C1470" s="179" t="s">
        <v>1954</v>
      </c>
      <c r="D1470" s="179" t="s">
        <v>187</v>
      </c>
      <c r="E1470" s="180" t="s">
        <v>1001</v>
      </c>
      <c r="F1470" s="181" t="s">
        <v>1002</v>
      </c>
      <c r="G1470" s="182" t="s">
        <v>190</v>
      </c>
      <c r="H1470" s="183">
        <v>1</v>
      </c>
      <c r="I1470" s="184"/>
      <c r="J1470" s="185">
        <f>ROUND(I1470*H1470,2)</f>
        <v>0</v>
      </c>
      <c r="K1470" s="181" t="s">
        <v>191</v>
      </c>
      <c r="L1470" s="40"/>
      <c r="M1470" s="186" t="s">
        <v>43</v>
      </c>
      <c r="N1470" s="187" t="s">
        <v>51</v>
      </c>
      <c r="O1470" s="65"/>
      <c r="P1470" s="188">
        <f>O1470*H1470</f>
        <v>0</v>
      </c>
      <c r="Q1470" s="188">
        <v>0</v>
      </c>
      <c r="R1470" s="188">
        <f>Q1470*H1470</f>
        <v>0</v>
      </c>
      <c r="S1470" s="188">
        <v>0</v>
      </c>
      <c r="T1470" s="189">
        <f>S1470*H1470</f>
        <v>0</v>
      </c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R1470" s="190" t="s">
        <v>88</v>
      </c>
      <c r="AT1470" s="190" t="s">
        <v>187</v>
      </c>
      <c r="AU1470" s="190" t="s">
        <v>90</v>
      </c>
      <c r="AY1470" s="17" t="s">
        <v>182</v>
      </c>
      <c r="BE1470" s="191">
        <f>IF(N1470="základní",J1470,0)</f>
        <v>0</v>
      </c>
      <c r="BF1470" s="191">
        <f>IF(N1470="snížená",J1470,0)</f>
        <v>0</v>
      </c>
      <c r="BG1470" s="191">
        <f>IF(N1470="zákl. přenesená",J1470,0)</f>
        <v>0</v>
      </c>
      <c r="BH1470" s="191">
        <f>IF(N1470="sníž. přenesená",J1470,0)</f>
        <v>0</v>
      </c>
      <c r="BI1470" s="191">
        <f>IF(N1470="nulová",J1470,0)</f>
        <v>0</v>
      </c>
      <c r="BJ1470" s="17" t="s">
        <v>88</v>
      </c>
      <c r="BK1470" s="191">
        <f>ROUND(I1470*H1470,2)</f>
        <v>0</v>
      </c>
      <c r="BL1470" s="17" t="s">
        <v>88</v>
      </c>
      <c r="BM1470" s="190" t="s">
        <v>1003</v>
      </c>
    </row>
    <row r="1471" spans="1:65" s="13" customFormat="1" ht="11.25">
      <c r="B1471" s="192"/>
      <c r="C1471" s="193"/>
      <c r="D1471" s="194" t="s">
        <v>193</v>
      </c>
      <c r="E1471" s="195" t="s">
        <v>43</v>
      </c>
      <c r="F1471" s="196" t="s">
        <v>532</v>
      </c>
      <c r="G1471" s="193"/>
      <c r="H1471" s="195" t="s">
        <v>43</v>
      </c>
      <c r="I1471" s="197"/>
      <c r="J1471" s="193"/>
      <c r="K1471" s="193"/>
      <c r="L1471" s="198"/>
      <c r="M1471" s="199"/>
      <c r="N1471" s="200"/>
      <c r="O1471" s="200"/>
      <c r="P1471" s="200"/>
      <c r="Q1471" s="200"/>
      <c r="R1471" s="200"/>
      <c r="S1471" s="200"/>
      <c r="T1471" s="201"/>
      <c r="AT1471" s="202" t="s">
        <v>193</v>
      </c>
      <c r="AU1471" s="202" t="s">
        <v>90</v>
      </c>
      <c r="AV1471" s="13" t="s">
        <v>88</v>
      </c>
      <c r="AW1471" s="13" t="s">
        <v>41</v>
      </c>
      <c r="AX1471" s="13" t="s">
        <v>80</v>
      </c>
      <c r="AY1471" s="202" t="s">
        <v>182</v>
      </c>
    </row>
    <row r="1472" spans="1:65" s="13" customFormat="1" ht="11.25">
      <c r="B1472" s="192"/>
      <c r="C1472" s="193"/>
      <c r="D1472" s="194" t="s">
        <v>193</v>
      </c>
      <c r="E1472" s="195" t="s">
        <v>43</v>
      </c>
      <c r="F1472" s="196" t="s">
        <v>431</v>
      </c>
      <c r="G1472" s="193"/>
      <c r="H1472" s="195" t="s">
        <v>43</v>
      </c>
      <c r="I1472" s="197"/>
      <c r="J1472" s="193"/>
      <c r="K1472" s="193"/>
      <c r="L1472" s="198"/>
      <c r="M1472" s="199"/>
      <c r="N1472" s="200"/>
      <c r="O1472" s="200"/>
      <c r="P1472" s="200"/>
      <c r="Q1472" s="200"/>
      <c r="R1472" s="200"/>
      <c r="S1472" s="200"/>
      <c r="T1472" s="201"/>
      <c r="AT1472" s="202" t="s">
        <v>193</v>
      </c>
      <c r="AU1472" s="202" t="s">
        <v>90</v>
      </c>
      <c r="AV1472" s="13" t="s">
        <v>88</v>
      </c>
      <c r="AW1472" s="13" t="s">
        <v>41</v>
      </c>
      <c r="AX1472" s="13" t="s">
        <v>80</v>
      </c>
      <c r="AY1472" s="202" t="s">
        <v>182</v>
      </c>
    </row>
    <row r="1473" spans="1:65" s="13" customFormat="1" ht="11.25">
      <c r="B1473" s="192"/>
      <c r="C1473" s="193"/>
      <c r="D1473" s="194" t="s">
        <v>193</v>
      </c>
      <c r="E1473" s="195" t="s">
        <v>43</v>
      </c>
      <c r="F1473" s="196" t="s">
        <v>1004</v>
      </c>
      <c r="G1473" s="193"/>
      <c r="H1473" s="195" t="s">
        <v>43</v>
      </c>
      <c r="I1473" s="197"/>
      <c r="J1473" s="193"/>
      <c r="K1473" s="193"/>
      <c r="L1473" s="198"/>
      <c r="M1473" s="199"/>
      <c r="N1473" s="200"/>
      <c r="O1473" s="200"/>
      <c r="P1473" s="200"/>
      <c r="Q1473" s="200"/>
      <c r="R1473" s="200"/>
      <c r="S1473" s="200"/>
      <c r="T1473" s="201"/>
      <c r="AT1473" s="202" t="s">
        <v>193</v>
      </c>
      <c r="AU1473" s="202" t="s">
        <v>90</v>
      </c>
      <c r="AV1473" s="13" t="s">
        <v>88</v>
      </c>
      <c r="AW1473" s="13" t="s">
        <v>41</v>
      </c>
      <c r="AX1473" s="13" t="s">
        <v>80</v>
      </c>
      <c r="AY1473" s="202" t="s">
        <v>182</v>
      </c>
    </row>
    <row r="1474" spans="1:65" s="14" customFormat="1" ht="11.25">
      <c r="B1474" s="203"/>
      <c r="C1474" s="204"/>
      <c r="D1474" s="194" t="s">
        <v>193</v>
      </c>
      <c r="E1474" s="205" t="s">
        <v>43</v>
      </c>
      <c r="F1474" s="206" t="s">
        <v>88</v>
      </c>
      <c r="G1474" s="204"/>
      <c r="H1474" s="207">
        <v>1</v>
      </c>
      <c r="I1474" s="208"/>
      <c r="J1474" s="204"/>
      <c r="K1474" s="204"/>
      <c r="L1474" s="209"/>
      <c r="M1474" s="210"/>
      <c r="N1474" s="211"/>
      <c r="O1474" s="211"/>
      <c r="P1474" s="211"/>
      <c r="Q1474" s="211"/>
      <c r="R1474" s="211"/>
      <c r="S1474" s="211"/>
      <c r="T1474" s="212"/>
      <c r="AT1474" s="213" t="s">
        <v>193</v>
      </c>
      <c r="AU1474" s="213" t="s">
        <v>90</v>
      </c>
      <c r="AV1474" s="14" t="s">
        <v>90</v>
      </c>
      <c r="AW1474" s="14" t="s">
        <v>41</v>
      </c>
      <c r="AX1474" s="14" t="s">
        <v>88</v>
      </c>
      <c r="AY1474" s="213" t="s">
        <v>182</v>
      </c>
    </row>
    <row r="1475" spans="1:65" s="2" customFormat="1" ht="24.2" customHeight="1">
      <c r="A1475" s="35"/>
      <c r="B1475" s="36"/>
      <c r="C1475" s="179" t="s">
        <v>1956</v>
      </c>
      <c r="D1475" s="179" t="s">
        <v>187</v>
      </c>
      <c r="E1475" s="180" t="s">
        <v>1006</v>
      </c>
      <c r="F1475" s="181" t="s">
        <v>1007</v>
      </c>
      <c r="G1475" s="182" t="s">
        <v>190</v>
      </c>
      <c r="H1475" s="183">
        <v>2</v>
      </c>
      <c r="I1475" s="184"/>
      <c r="J1475" s="185">
        <f>ROUND(I1475*H1475,2)</f>
        <v>0</v>
      </c>
      <c r="K1475" s="181" t="s">
        <v>191</v>
      </c>
      <c r="L1475" s="40"/>
      <c r="M1475" s="186" t="s">
        <v>43</v>
      </c>
      <c r="N1475" s="187" t="s">
        <v>51</v>
      </c>
      <c r="O1475" s="65"/>
      <c r="P1475" s="188">
        <f>O1475*H1475</f>
        <v>0</v>
      </c>
      <c r="Q1475" s="188">
        <v>0</v>
      </c>
      <c r="R1475" s="188">
        <f>Q1475*H1475</f>
        <v>0</v>
      </c>
      <c r="S1475" s="188">
        <v>0</v>
      </c>
      <c r="T1475" s="189">
        <f>S1475*H1475</f>
        <v>0</v>
      </c>
      <c r="U1475" s="35"/>
      <c r="V1475" s="35"/>
      <c r="W1475" s="35"/>
      <c r="X1475" s="35"/>
      <c r="Y1475" s="35"/>
      <c r="Z1475" s="35"/>
      <c r="AA1475" s="35"/>
      <c r="AB1475" s="35"/>
      <c r="AC1475" s="35"/>
      <c r="AD1475" s="35"/>
      <c r="AE1475" s="35"/>
      <c r="AR1475" s="190" t="s">
        <v>88</v>
      </c>
      <c r="AT1475" s="190" t="s">
        <v>187</v>
      </c>
      <c r="AU1475" s="190" t="s">
        <v>90</v>
      </c>
      <c r="AY1475" s="17" t="s">
        <v>182</v>
      </c>
      <c r="BE1475" s="191">
        <f>IF(N1475="základní",J1475,0)</f>
        <v>0</v>
      </c>
      <c r="BF1475" s="191">
        <f>IF(N1475="snížená",J1475,0)</f>
        <v>0</v>
      </c>
      <c r="BG1475" s="191">
        <f>IF(N1475="zákl. přenesená",J1475,0)</f>
        <v>0</v>
      </c>
      <c r="BH1475" s="191">
        <f>IF(N1475="sníž. přenesená",J1475,0)</f>
        <v>0</v>
      </c>
      <c r="BI1475" s="191">
        <f>IF(N1475="nulová",J1475,0)</f>
        <v>0</v>
      </c>
      <c r="BJ1475" s="17" t="s">
        <v>88</v>
      </c>
      <c r="BK1475" s="191">
        <f>ROUND(I1475*H1475,2)</f>
        <v>0</v>
      </c>
      <c r="BL1475" s="17" t="s">
        <v>88</v>
      </c>
      <c r="BM1475" s="190" t="s">
        <v>1008</v>
      </c>
    </row>
    <row r="1476" spans="1:65" s="13" customFormat="1" ht="11.25">
      <c r="B1476" s="192"/>
      <c r="C1476" s="193"/>
      <c r="D1476" s="194" t="s">
        <v>193</v>
      </c>
      <c r="E1476" s="195" t="s">
        <v>43</v>
      </c>
      <c r="F1476" s="196" t="s">
        <v>532</v>
      </c>
      <c r="G1476" s="193"/>
      <c r="H1476" s="195" t="s">
        <v>43</v>
      </c>
      <c r="I1476" s="197"/>
      <c r="J1476" s="193"/>
      <c r="K1476" s="193"/>
      <c r="L1476" s="198"/>
      <c r="M1476" s="199"/>
      <c r="N1476" s="200"/>
      <c r="O1476" s="200"/>
      <c r="P1476" s="200"/>
      <c r="Q1476" s="200"/>
      <c r="R1476" s="200"/>
      <c r="S1476" s="200"/>
      <c r="T1476" s="201"/>
      <c r="AT1476" s="202" t="s">
        <v>193</v>
      </c>
      <c r="AU1476" s="202" t="s">
        <v>90</v>
      </c>
      <c r="AV1476" s="13" t="s">
        <v>88</v>
      </c>
      <c r="AW1476" s="13" t="s">
        <v>41</v>
      </c>
      <c r="AX1476" s="13" t="s">
        <v>80</v>
      </c>
      <c r="AY1476" s="202" t="s">
        <v>182</v>
      </c>
    </row>
    <row r="1477" spans="1:65" s="13" customFormat="1" ht="11.25">
      <c r="B1477" s="192"/>
      <c r="C1477" s="193"/>
      <c r="D1477" s="194" t="s">
        <v>193</v>
      </c>
      <c r="E1477" s="195" t="s">
        <v>43</v>
      </c>
      <c r="F1477" s="196" t="s">
        <v>431</v>
      </c>
      <c r="G1477" s="193"/>
      <c r="H1477" s="195" t="s">
        <v>43</v>
      </c>
      <c r="I1477" s="197"/>
      <c r="J1477" s="193"/>
      <c r="K1477" s="193"/>
      <c r="L1477" s="198"/>
      <c r="M1477" s="199"/>
      <c r="N1477" s="200"/>
      <c r="O1477" s="200"/>
      <c r="P1477" s="200"/>
      <c r="Q1477" s="200"/>
      <c r="R1477" s="200"/>
      <c r="S1477" s="200"/>
      <c r="T1477" s="201"/>
      <c r="AT1477" s="202" t="s">
        <v>193</v>
      </c>
      <c r="AU1477" s="202" t="s">
        <v>90</v>
      </c>
      <c r="AV1477" s="13" t="s">
        <v>88</v>
      </c>
      <c r="AW1477" s="13" t="s">
        <v>41</v>
      </c>
      <c r="AX1477" s="13" t="s">
        <v>80</v>
      </c>
      <c r="AY1477" s="202" t="s">
        <v>182</v>
      </c>
    </row>
    <row r="1478" spans="1:65" s="13" customFormat="1" ht="11.25">
      <c r="B1478" s="192"/>
      <c r="C1478" s="193"/>
      <c r="D1478" s="194" t="s">
        <v>193</v>
      </c>
      <c r="E1478" s="195" t="s">
        <v>43</v>
      </c>
      <c r="F1478" s="196" t="s">
        <v>2977</v>
      </c>
      <c r="G1478" s="193"/>
      <c r="H1478" s="195" t="s">
        <v>43</v>
      </c>
      <c r="I1478" s="197"/>
      <c r="J1478" s="193"/>
      <c r="K1478" s="193"/>
      <c r="L1478" s="198"/>
      <c r="M1478" s="199"/>
      <c r="N1478" s="200"/>
      <c r="O1478" s="200"/>
      <c r="P1478" s="200"/>
      <c r="Q1478" s="200"/>
      <c r="R1478" s="200"/>
      <c r="S1478" s="200"/>
      <c r="T1478" s="201"/>
      <c r="AT1478" s="202" t="s">
        <v>193</v>
      </c>
      <c r="AU1478" s="202" t="s">
        <v>90</v>
      </c>
      <c r="AV1478" s="13" t="s">
        <v>88</v>
      </c>
      <c r="AW1478" s="13" t="s">
        <v>41</v>
      </c>
      <c r="AX1478" s="13" t="s">
        <v>80</v>
      </c>
      <c r="AY1478" s="202" t="s">
        <v>182</v>
      </c>
    </row>
    <row r="1479" spans="1:65" s="14" customFormat="1" ht="11.25">
      <c r="B1479" s="203"/>
      <c r="C1479" s="204"/>
      <c r="D1479" s="194" t="s">
        <v>193</v>
      </c>
      <c r="E1479" s="205" t="s">
        <v>43</v>
      </c>
      <c r="F1479" s="206" t="s">
        <v>90</v>
      </c>
      <c r="G1479" s="204"/>
      <c r="H1479" s="207">
        <v>2</v>
      </c>
      <c r="I1479" s="208"/>
      <c r="J1479" s="204"/>
      <c r="K1479" s="204"/>
      <c r="L1479" s="209"/>
      <c r="M1479" s="210"/>
      <c r="N1479" s="211"/>
      <c r="O1479" s="211"/>
      <c r="P1479" s="211"/>
      <c r="Q1479" s="211"/>
      <c r="R1479" s="211"/>
      <c r="S1479" s="211"/>
      <c r="T1479" s="212"/>
      <c r="AT1479" s="213" t="s">
        <v>193</v>
      </c>
      <c r="AU1479" s="213" t="s">
        <v>90</v>
      </c>
      <c r="AV1479" s="14" t="s">
        <v>90</v>
      </c>
      <c r="AW1479" s="14" t="s">
        <v>41</v>
      </c>
      <c r="AX1479" s="14" t="s">
        <v>88</v>
      </c>
      <c r="AY1479" s="213" t="s">
        <v>182</v>
      </c>
    </row>
    <row r="1480" spans="1:65" s="2" customFormat="1" ht="24.2" customHeight="1">
      <c r="A1480" s="35"/>
      <c r="B1480" s="36"/>
      <c r="C1480" s="179" t="s">
        <v>1961</v>
      </c>
      <c r="D1480" s="179" t="s">
        <v>187</v>
      </c>
      <c r="E1480" s="180" t="s">
        <v>1011</v>
      </c>
      <c r="F1480" s="181" t="s">
        <v>1012</v>
      </c>
      <c r="G1480" s="182" t="s">
        <v>190</v>
      </c>
      <c r="H1480" s="183">
        <v>13</v>
      </c>
      <c r="I1480" s="184"/>
      <c r="J1480" s="185">
        <f>ROUND(I1480*H1480,2)</f>
        <v>0</v>
      </c>
      <c r="K1480" s="181" t="s">
        <v>191</v>
      </c>
      <c r="L1480" s="40"/>
      <c r="M1480" s="186" t="s">
        <v>43</v>
      </c>
      <c r="N1480" s="187" t="s">
        <v>51</v>
      </c>
      <c r="O1480" s="65"/>
      <c r="P1480" s="188">
        <f>O1480*H1480</f>
        <v>0</v>
      </c>
      <c r="Q1480" s="188">
        <v>0</v>
      </c>
      <c r="R1480" s="188">
        <f>Q1480*H1480</f>
        <v>0</v>
      </c>
      <c r="S1480" s="188">
        <v>0</v>
      </c>
      <c r="T1480" s="189">
        <f>S1480*H1480</f>
        <v>0</v>
      </c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R1480" s="190" t="s">
        <v>88</v>
      </c>
      <c r="AT1480" s="190" t="s">
        <v>187</v>
      </c>
      <c r="AU1480" s="190" t="s">
        <v>90</v>
      </c>
      <c r="AY1480" s="17" t="s">
        <v>182</v>
      </c>
      <c r="BE1480" s="191">
        <f>IF(N1480="základní",J1480,0)</f>
        <v>0</v>
      </c>
      <c r="BF1480" s="191">
        <f>IF(N1480="snížená",J1480,0)</f>
        <v>0</v>
      </c>
      <c r="BG1480" s="191">
        <f>IF(N1480="zákl. přenesená",J1480,0)</f>
        <v>0</v>
      </c>
      <c r="BH1480" s="191">
        <f>IF(N1480="sníž. přenesená",J1480,0)</f>
        <v>0</v>
      </c>
      <c r="BI1480" s="191">
        <f>IF(N1480="nulová",J1480,0)</f>
        <v>0</v>
      </c>
      <c r="BJ1480" s="17" t="s">
        <v>88</v>
      </c>
      <c r="BK1480" s="191">
        <f>ROUND(I1480*H1480,2)</f>
        <v>0</v>
      </c>
      <c r="BL1480" s="17" t="s">
        <v>88</v>
      </c>
      <c r="BM1480" s="190" t="s">
        <v>1013</v>
      </c>
    </row>
    <row r="1481" spans="1:65" s="13" customFormat="1" ht="11.25">
      <c r="B1481" s="192"/>
      <c r="C1481" s="193"/>
      <c r="D1481" s="194" t="s">
        <v>193</v>
      </c>
      <c r="E1481" s="195" t="s">
        <v>43</v>
      </c>
      <c r="F1481" s="196" t="s">
        <v>532</v>
      </c>
      <c r="G1481" s="193"/>
      <c r="H1481" s="195" t="s">
        <v>43</v>
      </c>
      <c r="I1481" s="197"/>
      <c r="J1481" s="193"/>
      <c r="K1481" s="193"/>
      <c r="L1481" s="198"/>
      <c r="M1481" s="199"/>
      <c r="N1481" s="200"/>
      <c r="O1481" s="200"/>
      <c r="P1481" s="200"/>
      <c r="Q1481" s="200"/>
      <c r="R1481" s="200"/>
      <c r="S1481" s="200"/>
      <c r="T1481" s="201"/>
      <c r="AT1481" s="202" t="s">
        <v>193</v>
      </c>
      <c r="AU1481" s="202" t="s">
        <v>90</v>
      </c>
      <c r="AV1481" s="13" t="s">
        <v>88</v>
      </c>
      <c r="AW1481" s="13" t="s">
        <v>41</v>
      </c>
      <c r="AX1481" s="13" t="s">
        <v>80</v>
      </c>
      <c r="AY1481" s="202" t="s">
        <v>182</v>
      </c>
    </row>
    <row r="1482" spans="1:65" s="13" customFormat="1" ht="11.25">
      <c r="B1482" s="192"/>
      <c r="C1482" s="193"/>
      <c r="D1482" s="194" t="s">
        <v>193</v>
      </c>
      <c r="E1482" s="195" t="s">
        <v>43</v>
      </c>
      <c r="F1482" s="196" t="s">
        <v>431</v>
      </c>
      <c r="G1482" s="193"/>
      <c r="H1482" s="195" t="s">
        <v>43</v>
      </c>
      <c r="I1482" s="197"/>
      <c r="J1482" s="193"/>
      <c r="K1482" s="193"/>
      <c r="L1482" s="198"/>
      <c r="M1482" s="199"/>
      <c r="N1482" s="200"/>
      <c r="O1482" s="200"/>
      <c r="P1482" s="200"/>
      <c r="Q1482" s="200"/>
      <c r="R1482" s="200"/>
      <c r="S1482" s="200"/>
      <c r="T1482" s="201"/>
      <c r="AT1482" s="202" t="s">
        <v>193</v>
      </c>
      <c r="AU1482" s="202" t="s">
        <v>90</v>
      </c>
      <c r="AV1482" s="13" t="s">
        <v>88</v>
      </c>
      <c r="AW1482" s="13" t="s">
        <v>41</v>
      </c>
      <c r="AX1482" s="13" t="s">
        <v>80</v>
      </c>
      <c r="AY1482" s="202" t="s">
        <v>182</v>
      </c>
    </row>
    <row r="1483" spans="1:65" s="13" customFormat="1" ht="22.5">
      <c r="B1483" s="192"/>
      <c r="C1483" s="193"/>
      <c r="D1483" s="194" t="s">
        <v>193</v>
      </c>
      <c r="E1483" s="195" t="s">
        <v>43</v>
      </c>
      <c r="F1483" s="196" t="s">
        <v>2978</v>
      </c>
      <c r="G1483" s="193"/>
      <c r="H1483" s="195" t="s">
        <v>43</v>
      </c>
      <c r="I1483" s="197"/>
      <c r="J1483" s="193"/>
      <c r="K1483" s="193"/>
      <c r="L1483" s="198"/>
      <c r="M1483" s="199"/>
      <c r="N1483" s="200"/>
      <c r="O1483" s="200"/>
      <c r="P1483" s="200"/>
      <c r="Q1483" s="200"/>
      <c r="R1483" s="200"/>
      <c r="S1483" s="200"/>
      <c r="T1483" s="201"/>
      <c r="AT1483" s="202" t="s">
        <v>193</v>
      </c>
      <c r="AU1483" s="202" t="s">
        <v>90</v>
      </c>
      <c r="AV1483" s="13" t="s">
        <v>88</v>
      </c>
      <c r="AW1483" s="13" t="s">
        <v>41</v>
      </c>
      <c r="AX1483" s="13" t="s">
        <v>80</v>
      </c>
      <c r="AY1483" s="202" t="s">
        <v>182</v>
      </c>
    </row>
    <row r="1484" spans="1:65" s="14" customFormat="1" ht="11.25">
      <c r="B1484" s="203"/>
      <c r="C1484" s="204"/>
      <c r="D1484" s="194" t="s">
        <v>193</v>
      </c>
      <c r="E1484" s="205" t="s">
        <v>43</v>
      </c>
      <c r="F1484" s="206" t="s">
        <v>252</v>
      </c>
      <c r="G1484" s="204"/>
      <c r="H1484" s="207">
        <v>13</v>
      </c>
      <c r="I1484" s="208"/>
      <c r="J1484" s="204"/>
      <c r="K1484" s="204"/>
      <c r="L1484" s="209"/>
      <c r="M1484" s="210"/>
      <c r="N1484" s="211"/>
      <c r="O1484" s="211"/>
      <c r="P1484" s="211"/>
      <c r="Q1484" s="211"/>
      <c r="R1484" s="211"/>
      <c r="S1484" s="211"/>
      <c r="T1484" s="212"/>
      <c r="AT1484" s="213" t="s">
        <v>193</v>
      </c>
      <c r="AU1484" s="213" t="s">
        <v>90</v>
      </c>
      <c r="AV1484" s="14" t="s">
        <v>90</v>
      </c>
      <c r="AW1484" s="14" t="s">
        <v>41</v>
      </c>
      <c r="AX1484" s="14" t="s">
        <v>88</v>
      </c>
      <c r="AY1484" s="213" t="s">
        <v>182</v>
      </c>
    </row>
    <row r="1485" spans="1:65" s="2" customFormat="1" ht="14.45" customHeight="1">
      <c r="A1485" s="35"/>
      <c r="B1485" s="36"/>
      <c r="C1485" s="179" t="s">
        <v>1966</v>
      </c>
      <c r="D1485" s="179" t="s">
        <v>187</v>
      </c>
      <c r="E1485" s="180" t="s">
        <v>1951</v>
      </c>
      <c r="F1485" s="181" t="s">
        <v>1952</v>
      </c>
      <c r="G1485" s="182" t="s">
        <v>190</v>
      </c>
      <c r="H1485" s="183">
        <v>5</v>
      </c>
      <c r="I1485" s="184"/>
      <c r="J1485" s="185">
        <f>ROUND(I1485*H1485,2)</f>
        <v>0</v>
      </c>
      <c r="K1485" s="181" t="s">
        <v>191</v>
      </c>
      <c r="L1485" s="40"/>
      <c r="M1485" s="186" t="s">
        <v>43</v>
      </c>
      <c r="N1485" s="187" t="s">
        <v>51</v>
      </c>
      <c r="O1485" s="65"/>
      <c r="P1485" s="188">
        <f>O1485*H1485</f>
        <v>0</v>
      </c>
      <c r="Q1485" s="188">
        <v>0</v>
      </c>
      <c r="R1485" s="188">
        <f>Q1485*H1485</f>
        <v>0</v>
      </c>
      <c r="S1485" s="188">
        <v>0</v>
      </c>
      <c r="T1485" s="189">
        <f>S1485*H1485</f>
        <v>0</v>
      </c>
      <c r="U1485" s="35"/>
      <c r="V1485" s="35"/>
      <c r="W1485" s="35"/>
      <c r="X1485" s="35"/>
      <c r="Y1485" s="35"/>
      <c r="Z1485" s="35"/>
      <c r="AA1485" s="35"/>
      <c r="AB1485" s="35"/>
      <c r="AC1485" s="35"/>
      <c r="AD1485" s="35"/>
      <c r="AE1485" s="35"/>
      <c r="AR1485" s="190" t="s">
        <v>88</v>
      </c>
      <c r="AT1485" s="190" t="s">
        <v>187</v>
      </c>
      <c r="AU1485" s="190" t="s">
        <v>90</v>
      </c>
      <c r="AY1485" s="17" t="s">
        <v>182</v>
      </c>
      <c r="BE1485" s="191">
        <f>IF(N1485="základní",J1485,0)</f>
        <v>0</v>
      </c>
      <c r="BF1485" s="191">
        <f>IF(N1485="snížená",J1485,0)</f>
        <v>0</v>
      </c>
      <c r="BG1485" s="191">
        <f>IF(N1485="zákl. přenesená",J1485,0)</f>
        <v>0</v>
      </c>
      <c r="BH1485" s="191">
        <f>IF(N1485="sníž. přenesená",J1485,0)</f>
        <v>0</v>
      </c>
      <c r="BI1485" s="191">
        <f>IF(N1485="nulová",J1485,0)</f>
        <v>0</v>
      </c>
      <c r="BJ1485" s="17" t="s">
        <v>88</v>
      </c>
      <c r="BK1485" s="191">
        <f>ROUND(I1485*H1485,2)</f>
        <v>0</v>
      </c>
      <c r="BL1485" s="17" t="s">
        <v>88</v>
      </c>
      <c r="BM1485" s="190" t="s">
        <v>1953</v>
      </c>
    </row>
    <row r="1486" spans="1:65" s="13" customFormat="1" ht="11.25">
      <c r="B1486" s="192"/>
      <c r="C1486" s="193"/>
      <c r="D1486" s="194" t="s">
        <v>193</v>
      </c>
      <c r="E1486" s="195" t="s">
        <v>43</v>
      </c>
      <c r="F1486" s="196" t="s">
        <v>532</v>
      </c>
      <c r="G1486" s="193"/>
      <c r="H1486" s="195" t="s">
        <v>43</v>
      </c>
      <c r="I1486" s="197"/>
      <c r="J1486" s="193"/>
      <c r="K1486" s="193"/>
      <c r="L1486" s="198"/>
      <c r="M1486" s="199"/>
      <c r="N1486" s="200"/>
      <c r="O1486" s="200"/>
      <c r="P1486" s="200"/>
      <c r="Q1486" s="200"/>
      <c r="R1486" s="200"/>
      <c r="S1486" s="200"/>
      <c r="T1486" s="201"/>
      <c r="AT1486" s="202" t="s">
        <v>193</v>
      </c>
      <c r="AU1486" s="202" t="s">
        <v>90</v>
      </c>
      <c r="AV1486" s="13" t="s">
        <v>88</v>
      </c>
      <c r="AW1486" s="13" t="s">
        <v>41</v>
      </c>
      <c r="AX1486" s="13" t="s">
        <v>80</v>
      </c>
      <c r="AY1486" s="202" t="s">
        <v>182</v>
      </c>
    </row>
    <row r="1487" spans="1:65" s="14" customFormat="1" ht="11.25">
      <c r="B1487" s="203"/>
      <c r="C1487" s="204"/>
      <c r="D1487" s="194" t="s">
        <v>193</v>
      </c>
      <c r="E1487" s="205" t="s">
        <v>43</v>
      </c>
      <c r="F1487" s="206" t="s">
        <v>210</v>
      </c>
      <c r="G1487" s="204"/>
      <c r="H1487" s="207">
        <v>5</v>
      </c>
      <c r="I1487" s="208"/>
      <c r="J1487" s="204"/>
      <c r="K1487" s="204"/>
      <c r="L1487" s="209"/>
      <c r="M1487" s="210"/>
      <c r="N1487" s="211"/>
      <c r="O1487" s="211"/>
      <c r="P1487" s="211"/>
      <c r="Q1487" s="211"/>
      <c r="R1487" s="211"/>
      <c r="S1487" s="211"/>
      <c r="T1487" s="212"/>
      <c r="AT1487" s="213" t="s">
        <v>193</v>
      </c>
      <c r="AU1487" s="213" t="s">
        <v>90</v>
      </c>
      <c r="AV1487" s="14" t="s">
        <v>90</v>
      </c>
      <c r="AW1487" s="14" t="s">
        <v>41</v>
      </c>
      <c r="AX1487" s="14" t="s">
        <v>88</v>
      </c>
      <c r="AY1487" s="213" t="s">
        <v>182</v>
      </c>
    </row>
    <row r="1488" spans="1:65" s="2" customFormat="1" ht="24.2" customHeight="1">
      <c r="A1488" s="35"/>
      <c r="B1488" s="36"/>
      <c r="C1488" s="214" t="s">
        <v>1967</v>
      </c>
      <c r="D1488" s="214" t="s">
        <v>179</v>
      </c>
      <c r="E1488" s="215" t="s">
        <v>1020</v>
      </c>
      <c r="F1488" s="216" t="s">
        <v>1021</v>
      </c>
      <c r="G1488" s="217" t="s">
        <v>190</v>
      </c>
      <c r="H1488" s="218">
        <v>5</v>
      </c>
      <c r="I1488" s="219"/>
      <c r="J1488" s="220">
        <f>ROUND(I1488*H1488,2)</f>
        <v>0</v>
      </c>
      <c r="K1488" s="216" t="s">
        <v>198</v>
      </c>
      <c r="L1488" s="221"/>
      <c r="M1488" s="222" t="s">
        <v>43</v>
      </c>
      <c r="N1488" s="223" t="s">
        <v>51</v>
      </c>
      <c r="O1488" s="65"/>
      <c r="P1488" s="188">
        <f>O1488*H1488</f>
        <v>0</v>
      </c>
      <c r="Q1488" s="188">
        <v>0</v>
      </c>
      <c r="R1488" s="188">
        <f>Q1488*H1488</f>
        <v>0</v>
      </c>
      <c r="S1488" s="188">
        <v>0</v>
      </c>
      <c r="T1488" s="189">
        <f>S1488*H1488</f>
        <v>0</v>
      </c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R1488" s="190" t="s">
        <v>90</v>
      </c>
      <c r="AT1488" s="190" t="s">
        <v>179</v>
      </c>
      <c r="AU1488" s="190" t="s">
        <v>90</v>
      </c>
      <c r="AY1488" s="17" t="s">
        <v>182</v>
      </c>
      <c r="BE1488" s="191">
        <f>IF(N1488="základní",J1488,0)</f>
        <v>0</v>
      </c>
      <c r="BF1488" s="191">
        <f>IF(N1488="snížená",J1488,0)</f>
        <v>0</v>
      </c>
      <c r="BG1488" s="191">
        <f>IF(N1488="zákl. přenesená",J1488,0)</f>
        <v>0</v>
      </c>
      <c r="BH1488" s="191">
        <f>IF(N1488="sníž. přenesená",J1488,0)</f>
        <v>0</v>
      </c>
      <c r="BI1488" s="191">
        <f>IF(N1488="nulová",J1488,0)</f>
        <v>0</v>
      </c>
      <c r="BJ1488" s="17" t="s">
        <v>88</v>
      </c>
      <c r="BK1488" s="191">
        <f>ROUND(I1488*H1488,2)</f>
        <v>0</v>
      </c>
      <c r="BL1488" s="17" t="s">
        <v>88</v>
      </c>
      <c r="BM1488" s="190" t="s">
        <v>1955</v>
      </c>
    </row>
    <row r="1489" spans="1:65" s="13" customFormat="1" ht="11.25">
      <c r="B1489" s="192"/>
      <c r="C1489" s="193"/>
      <c r="D1489" s="194" t="s">
        <v>193</v>
      </c>
      <c r="E1489" s="195" t="s">
        <v>43</v>
      </c>
      <c r="F1489" s="196" t="s">
        <v>532</v>
      </c>
      <c r="G1489" s="193"/>
      <c r="H1489" s="195" t="s">
        <v>43</v>
      </c>
      <c r="I1489" s="197"/>
      <c r="J1489" s="193"/>
      <c r="K1489" s="193"/>
      <c r="L1489" s="198"/>
      <c r="M1489" s="199"/>
      <c r="N1489" s="200"/>
      <c r="O1489" s="200"/>
      <c r="P1489" s="200"/>
      <c r="Q1489" s="200"/>
      <c r="R1489" s="200"/>
      <c r="S1489" s="200"/>
      <c r="T1489" s="201"/>
      <c r="AT1489" s="202" t="s">
        <v>193</v>
      </c>
      <c r="AU1489" s="202" t="s">
        <v>90</v>
      </c>
      <c r="AV1489" s="13" t="s">
        <v>88</v>
      </c>
      <c r="AW1489" s="13" t="s">
        <v>41</v>
      </c>
      <c r="AX1489" s="13" t="s">
        <v>80</v>
      </c>
      <c r="AY1489" s="202" t="s">
        <v>182</v>
      </c>
    </row>
    <row r="1490" spans="1:65" s="14" customFormat="1" ht="11.25">
      <c r="B1490" s="203"/>
      <c r="C1490" s="204"/>
      <c r="D1490" s="194" t="s">
        <v>193</v>
      </c>
      <c r="E1490" s="205" t="s">
        <v>43</v>
      </c>
      <c r="F1490" s="206" t="s">
        <v>210</v>
      </c>
      <c r="G1490" s="204"/>
      <c r="H1490" s="207">
        <v>5</v>
      </c>
      <c r="I1490" s="208"/>
      <c r="J1490" s="204"/>
      <c r="K1490" s="204"/>
      <c r="L1490" s="209"/>
      <c r="M1490" s="210"/>
      <c r="N1490" s="211"/>
      <c r="O1490" s="211"/>
      <c r="P1490" s="211"/>
      <c r="Q1490" s="211"/>
      <c r="R1490" s="211"/>
      <c r="S1490" s="211"/>
      <c r="T1490" s="212"/>
      <c r="AT1490" s="213" t="s">
        <v>193</v>
      </c>
      <c r="AU1490" s="213" t="s">
        <v>90</v>
      </c>
      <c r="AV1490" s="14" t="s">
        <v>90</v>
      </c>
      <c r="AW1490" s="14" t="s">
        <v>41</v>
      </c>
      <c r="AX1490" s="14" t="s">
        <v>88</v>
      </c>
      <c r="AY1490" s="213" t="s">
        <v>182</v>
      </c>
    </row>
    <row r="1491" spans="1:65" s="2" customFormat="1" ht="24.2" customHeight="1">
      <c r="A1491" s="35"/>
      <c r="B1491" s="36"/>
      <c r="C1491" s="179" t="s">
        <v>1969</v>
      </c>
      <c r="D1491" s="179" t="s">
        <v>187</v>
      </c>
      <c r="E1491" s="180" t="s">
        <v>1957</v>
      </c>
      <c r="F1491" s="181" t="s">
        <v>1958</v>
      </c>
      <c r="G1491" s="182" t="s">
        <v>190</v>
      </c>
      <c r="H1491" s="183">
        <v>1</v>
      </c>
      <c r="I1491" s="184"/>
      <c r="J1491" s="185">
        <f>ROUND(I1491*H1491,2)</f>
        <v>0</v>
      </c>
      <c r="K1491" s="181" t="s">
        <v>191</v>
      </c>
      <c r="L1491" s="40"/>
      <c r="M1491" s="186" t="s">
        <v>43</v>
      </c>
      <c r="N1491" s="187" t="s">
        <v>51</v>
      </c>
      <c r="O1491" s="65"/>
      <c r="P1491" s="188">
        <f>O1491*H1491</f>
        <v>0</v>
      </c>
      <c r="Q1491" s="188">
        <v>0</v>
      </c>
      <c r="R1491" s="188">
        <f>Q1491*H1491</f>
        <v>0</v>
      </c>
      <c r="S1491" s="188">
        <v>0</v>
      </c>
      <c r="T1491" s="189">
        <f>S1491*H1491</f>
        <v>0</v>
      </c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R1491" s="190" t="s">
        <v>88</v>
      </c>
      <c r="AT1491" s="190" t="s">
        <v>187</v>
      </c>
      <c r="AU1491" s="190" t="s">
        <v>90</v>
      </c>
      <c r="AY1491" s="17" t="s">
        <v>182</v>
      </c>
      <c r="BE1491" s="191">
        <f>IF(N1491="základní",J1491,0)</f>
        <v>0</v>
      </c>
      <c r="BF1491" s="191">
        <f>IF(N1491="snížená",J1491,0)</f>
        <v>0</v>
      </c>
      <c r="BG1491" s="191">
        <f>IF(N1491="zákl. přenesená",J1491,0)</f>
        <v>0</v>
      </c>
      <c r="BH1491" s="191">
        <f>IF(N1491="sníž. přenesená",J1491,0)</f>
        <v>0</v>
      </c>
      <c r="BI1491" s="191">
        <f>IF(N1491="nulová",J1491,0)</f>
        <v>0</v>
      </c>
      <c r="BJ1491" s="17" t="s">
        <v>88</v>
      </c>
      <c r="BK1491" s="191">
        <f>ROUND(I1491*H1491,2)</f>
        <v>0</v>
      </c>
      <c r="BL1491" s="17" t="s">
        <v>88</v>
      </c>
      <c r="BM1491" s="190" t="s">
        <v>1959</v>
      </c>
    </row>
    <row r="1492" spans="1:65" s="13" customFormat="1" ht="11.25">
      <c r="B1492" s="192"/>
      <c r="C1492" s="193"/>
      <c r="D1492" s="194" t="s">
        <v>193</v>
      </c>
      <c r="E1492" s="195" t="s">
        <v>43</v>
      </c>
      <c r="F1492" s="196" t="s">
        <v>532</v>
      </c>
      <c r="G1492" s="193"/>
      <c r="H1492" s="195" t="s">
        <v>43</v>
      </c>
      <c r="I1492" s="197"/>
      <c r="J1492" s="193"/>
      <c r="K1492" s="193"/>
      <c r="L1492" s="198"/>
      <c r="M1492" s="199"/>
      <c r="N1492" s="200"/>
      <c r="O1492" s="200"/>
      <c r="P1492" s="200"/>
      <c r="Q1492" s="200"/>
      <c r="R1492" s="200"/>
      <c r="S1492" s="200"/>
      <c r="T1492" s="201"/>
      <c r="AT1492" s="202" t="s">
        <v>193</v>
      </c>
      <c r="AU1492" s="202" t="s">
        <v>90</v>
      </c>
      <c r="AV1492" s="13" t="s">
        <v>88</v>
      </c>
      <c r="AW1492" s="13" t="s">
        <v>41</v>
      </c>
      <c r="AX1492" s="13" t="s">
        <v>80</v>
      </c>
      <c r="AY1492" s="202" t="s">
        <v>182</v>
      </c>
    </row>
    <row r="1493" spans="1:65" s="13" customFormat="1" ht="11.25">
      <c r="B1493" s="192"/>
      <c r="C1493" s="193"/>
      <c r="D1493" s="194" t="s">
        <v>193</v>
      </c>
      <c r="E1493" s="195" t="s">
        <v>43</v>
      </c>
      <c r="F1493" s="196" t="s">
        <v>431</v>
      </c>
      <c r="G1493" s="193"/>
      <c r="H1493" s="195" t="s">
        <v>43</v>
      </c>
      <c r="I1493" s="197"/>
      <c r="J1493" s="193"/>
      <c r="K1493" s="193"/>
      <c r="L1493" s="198"/>
      <c r="M1493" s="199"/>
      <c r="N1493" s="200"/>
      <c r="O1493" s="200"/>
      <c r="P1493" s="200"/>
      <c r="Q1493" s="200"/>
      <c r="R1493" s="200"/>
      <c r="S1493" s="200"/>
      <c r="T1493" s="201"/>
      <c r="AT1493" s="202" t="s">
        <v>193</v>
      </c>
      <c r="AU1493" s="202" t="s">
        <v>90</v>
      </c>
      <c r="AV1493" s="13" t="s">
        <v>88</v>
      </c>
      <c r="AW1493" s="13" t="s">
        <v>41</v>
      </c>
      <c r="AX1493" s="13" t="s">
        <v>80</v>
      </c>
      <c r="AY1493" s="202" t="s">
        <v>182</v>
      </c>
    </row>
    <row r="1494" spans="1:65" s="13" customFormat="1" ht="11.25">
      <c r="B1494" s="192"/>
      <c r="C1494" s="193"/>
      <c r="D1494" s="194" t="s">
        <v>193</v>
      </c>
      <c r="E1494" s="195" t="s">
        <v>43</v>
      </c>
      <c r="F1494" s="196" t="s">
        <v>2979</v>
      </c>
      <c r="G1494" s="193"/>
      <c r="H1494" s="195" t="s">
        <v>43</v>
      </c>
      <c r="I1494" s="197"/>
      <c r="J1494" s="193"/>
      <c r="K1494" s="193"/>
      <c r="L1494" s="198"/>
      <c r="M1494" s="199"/>
      <c r="N1494" s="200"/>
      <c r="O1494" s="200"/>
      <c r="P1494" s="200"/>
      <c r="Q1494" s="200"/>
      <c r="R1494" s="200"/>
      <c r="S1494" s="200"/>
      <c r="T1494" s="201"/>
      <c r="AT1494" s="202" t="s">
        <v>193</v>
      </c>
      <c r="AU1494" s="202" t="s">
        <v>90</v>
      </c>
      <c r="AV1494" s="13" t="s">
        <v>88</v>
      </c>
      <c r="AW1494" s="13" t="s">
        <v>41</v>
      </c>
      <c r="AX1494" s="13" t="s">
        <v>80</v>
      </c>
      <c r="AY1494" s="202" t="s">
        <v>182</v>
      </c>
    </row>
    <row r="1495" spans="1:65" s="14" customFormat="1" ht="11.25">
      <c r="B1495" s="203"/>
      <c r="C1495" s="204"/>
      <c r="D1495" s="194" t="s">
        <v>193</v>
      </c>
      <c r="E1495" s="205" t="s">
        <v>43</v>
      </c>
      <c r="F1495" s="206" t="s">
        <v>88</v>
      </c>
      <c r="G1495" s="204"/>
      <c r="H1495" s="207">
        <v>1</v>
      </c>
      <c r="I1495" s="208"/>
      <c r="J1495" s="204"/>
      <c r="K1495" s="204"/>
      <c r="L1495" s="209"/>
      <c r="M1495" s="210"/>
      <c r="N1495" s="211"/>
      <c r="O1495" s="211"/>
      <c r="P1495" s="211"/>
      <c r="Q1495" s="211"/>
      <c r="R1495" s="211"/>
      <c r="S1495" s="211"/>
      <c r="T1495" s="212"/>
      <c r="AT1495" s="213" t="s">
        <v>193</v>
      </c>
      <c r="AU1495" s="213" t="s">
        <v>90</v>
      </c>
      <c r="AV1495" s="14" t="s">
        <v>90</v>
      </c>
      <c r="AW1495" s="14" t="s">
        <v>41</v>
      </c>
      <c r="AX1495" s="14" t="s">
        <v>88</v>
      </c>
      <c r="AY1495" s="213" t="s">
        <v>182</v>
      </c>
    </row>
    <row r="1496" spans="1:65" s="2" customFormat="1" ht="24.2" customHeight="1">
      <c r="A1496" s="35"/>
      <c r="B1496" s="36"/>
      <c r="C1496" s="179" t="s">
        <v>1971</v>
      </c>
      <c r="D1496" s="179" t="s">
        <v>187</v>
      </c>
      <c r="E1496" s="180" t="s">
        <v>1962</v>
      </c>
      <c r="F1496" s="181" t="s">
        <v>1963</v>
      </c>
      <c r="G1496" s="182" t="s">
        <v>190</v>
      </c>
      <c r="H1496" s="183">
        <v>12</v>
      </c>
      <c r="I1496" s="184"/>
      <c r="J1496" s="185">
        <f>ROUND(I1496*H1496,2)</f>
        <v>0</v>
      </c>
      <c r="K1496" s="181" t="s">
        <v>191</v>
      </c>
      <c r="L1496" s="40"/>
      <c r="M1496" s="186" t="s">
        <v>43</v>
      </c>
      <c r="N1496" s="187" t="s">
        <v>51</v>
      </c>
      <c r="O1496" s="65"/>
      <c r="P1496" s="188">
        <f>O1496*H1496</f>
        <v>0</v>
      </c>
      <c r="Q1496" s="188">
        <v>0</v>
      </c>
      <c r="R1496" s="188">
        <f>Q1496*H1496</f>
        <v>0</v>
      </c>
      <c r="S1496" s="188">
        <v>0</v>
      </c>
      <c r="T1496" s="189">
        <f>S1496*H1496</f>
        <v>0</v>
      </c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R1496" s="190" t="s">
        <v>88</v>
      </c>
      <c r="AT1496" s="190" t="s">
        <v>187</v>
      </c>
      <c r="AU1496" s="190" t="s">
        <v>90</v>
      </c>
      <c r="AY1496" s="17" t="s">
        <v>182</v>
      </c>
      <c r="BE1496" s="191">
        <f>IF(N1496="základní",J1496,0)</f>
        <v>0</v>
      </c>
      <c r="BF1496" s="191">
        <f>IF(N1496="snížená",J1496,0)</f>
        <v>0</v>
      </c>
      <c r="BG1496" s="191">
        <f>IF(N1496="zákl. přenesená",J1496,0)</f>
        <v>0</v>
      </c>
      <c r="BH1496" s="191">
        <f>IF(N1496="sníž. přenesená",J1496,0)</f>
        <v>0</v>
      </c>
      <c r="BI1496" s="191">
        <f>IF(N1496="nulová",J1496,0)</f>
        <v>0</v>
      </c>
      <c r="BJ1496" s="17" t="s">
        <v>88</v>
      </c>
      <c r="BK1496" s="191">
        <f>ROUND(I1496*H1496,2)</f>
        <v>0</v>
      </c>
      <c r="BL1496" s="17" t="s">
        <v>88</v>
      </c>
      <c r="BM1496" s="190" t="s">
        <v>1964</v>
      </c>
    </row>
    <row r="1497" spans="1:65" s="13" customFormat="1" ht="11.25">
      <c r="B1497" s="192"/>
      <c r="C1497" s="193"/>
      <c r="D1497" s="194" t="s">
        <v>193</v>
      </c>
      <c r="E1497" s="195" t="s">
        <v>43</v>
      </c>
      <c r="F1497" s="196" t="s">
        <v>532</v>
      </c>
      <c r="G1497" s="193"/>
      <c r="H1497" s="195" t="s">
        <v>43</v>
      </c>
      <c r="I1497" s="197"/>
      <c r="J1497" s="193"/>
      <c r="K1497" s="193"/>
      <c r="L1497" s="198"/>
      <c r="M1497" s="199"/>
      <c r="N1497" s="200"/>
      <c r="O1497" s="200"/>
      <c r="P1497" s="200"/>
      <c r="Q1497" s="200"/>
      <c r="R1497" s="200"/>
      <c r="S1497" s="200"/>
      <c r="T1497" s="201"/>
      <c r="AT1497" s="202" t="s">
        <v>193</v>
      </c>
      <c r="AU1497" s="202" t="s">
        <v>90</v>
      </c>
      <c r="AV1497" s="13" t="s">
        <v>88</v>
      </c>
      <c r="AW1497" s="13" t="s">
        <v>41</v>
      </c>
      <c r="AX1497" s="13" t="s">
        <v>80</v>
      </c>
      <c r="AY1497" s="202" t="s">
        <v>182</v>
      </c>
    </row>
    <row r="1498" spans="1:65" s="13" customFormat="1" ht="11.25">
      <c r="B1498" s="192"/>
      <c r="C1498" s="193"/>
      <c r="D1498" s="194" t="s">
        <v>193</v>
      </c>
      <c r="E1498" s="195" t="s">
        <v>43</v>
      </c>
      <c r="F1498" s="196" t="s">
        <v>431</v>
      </c>
      <c r="G1498" s="193"/>
      <c r="H1498" s="195" t="s">
        <v>43</v>
      </c>
      <c r="I1498" s="197"/>
      <c r="J1498" s="193"/>
      <c r="K1498" s="193"/>
      <c r="L1498" s="198"/>
      <c r="M1498" s="199"/>
      <c r="N1498" s="200"/>
      <c r="O1498" s="200"/>
      <c r="P1498" s="200"/>
      <c r="Q1498" s="200"/>
      <c r="R1498" s="200"/>
      <c r="S1498" s="200"/>
      <c r="T1498" s="201"/>
      <c r="AT1498" s="202" t="s">
        <v>193</v>
      </c>
      <c r="AU1498" s="202" t="s">
        <v>90</v>
      </c>
      <c r="AV1498" s="13" t="s">
        <v>88</v>
      </c>
      <c r="AW1498" s="13" t="s">
        <v>41</v>
      </c>
      <c r="AX1498" s="13" t="s">
        <v>80</v>
      </c>
      <c r="AY1498" s="202" t="s">
        <v>182</v>
      </c>
    </row>
    <row r="1499" spans="1:65" s="13" customFormat="1" ht="22.5">
      <c r="B1499" s="192"/>
      <c r="C1499" s="193"/>
      <c r="D1499" s="194" t="s">
        <v>193</v>
      </c>
      <c r="E1499" s="195" t="s">
        <v>43</v>
      </c>
      <c r="F1499" s="196" t="s">
        <v>2980</v>
      </c>
      <c r="G1499" s="193"/>
      <c r="H1499" s="195" t="s">
        <v>43</v>
      </c>
      <c r="I1499" s="197"/>
      <c r="J1499" s="193"/>
      <c r="K1499" s="193"/>
      <c r="L1499" s="198"/>
      <c r="M1499" s="199"/>
      <c r="N1499" s="200"/>
      <c r="O1499" s="200"/>
      <c r="P1499" s="200"/>
      <c r="Q1499" s="200"/>
      <c r="R1499" s="200"/>
      <c r="S1499" s="200"/>
      <c r="T1499" s="201"/>
      <c r="AT1499" s="202" t="s">
        <v>193</v>
      </c>
      <c r="AU1499" s="202" t="s">
        <v>90</v>
      </c>
      <c r="AV1499" s="13" t="s">
        <v>88</v>
      </c>
      <c r="AW1499" s="13" t="s">
        <v>41</v>
      </c>
      <c r="AX1499" s="13" t="s">
        <v>80</v>
      </c>
      <c r="AY1499" s="202" t="s">
        <v>182</v>
      </c>
    </row>
    <row r="1500" spans="1:65" s="14" customFormat="1" ht="11.25">
      <c r="B1500" s="203"/>
      <c r="C1500" s="204"/>
      <c r="D1500" s="194" t="s">
        <v>193</v>
      </c>
      <c r="E1500" s="205" t="s">
        <v>43</v>
      </c>
      <c r="F1500" s="206" t="s">
        <v>245</v>
      </c>
      <c r="G1500" s="204"/>
      <c r="H1500" s="207">
        <v>12</v>
      </c>
      <c r="I1500" s="208"/>
      <c r="J1500" s="204"/>
      <c r="K1500" s="204"/>
      <c r="L1500" s="209"/>
      <c r="M1500" s="210"/>
      <c r="N1500" s="211"/>
      <c r="O1500" s="211"/>
      <c r="P1500" s="211"/>
      <c r="Q1500" s="211"/>
      <c r="R1500" s="211"/>
      <c r="S1500" s="211"/>
      <c r="T1500" s="212"/>
      <c r="AT1500" s="213" t="s">
        <v>193</v>
      </c>
      <c r="AU1500" s="213" t="s">
        <v>90</v>
      </c>
      <c r="AV1500" s="14" t="s">
        <v>90</v>
      </c>
      <c r="AW1500" s="14" t="s">
        <v>41</v>
      </c>
      <c r="AX1500" s="14" t="s">
        <v>88</v>
      </c>
      <c r="AY1500" s="213" t="s">
        <v>182</v>
      </c>
    </row>
    <row r="1501" spans="1:65" s="2" customFormat="1" ht="37.9" customHeight="1">
      <c r="A1501" s="35"/>
      <c r="B1501" s="36"/>
      <c r="C1501" s="179" t="s">
        <v>1976</v>
      </c>
      <c r="D1501" s="179" t="s">
        <v>187</v>
      </c>
      <c r="E1501" s="180" t="s">
        <v>1024</v>
      </c>
      <c r="F1501" s="181" t="s">
        <v>1025</v>
      </c>
      <c r="G1501" s="182" t="s">
        <v>190</v>
      </c>
      <c r="H1501" s="183">
        <v>1</v>
      </c>
      <c r="I1501" s="184"/>
      <c r="J1501" s="185">
        <f>ROUND(I1501*H1501,2)</f>
        <v>0</v>
      </c>
      <c r="K1501" s="181" t="s">
        <v>191</v>
      </c>
      <c r="L1501" s="40"/>
      <c r="M1501" s="186" t="s">
        <v>43</v>
      </c>
      <c r="N1501" s="187" t="s">
        <v>51</v>
      </c>
      <c r="O1501" s="65"/>
      <c r="P1501" s="188">
        <f>O1501*H1501</f>
        <v>0</v>
      </c>
      <c r="Q1501" s="188">
        <v>0</v>
      </c>
      <c r="R1501" s="188">
        <f>Q1501*H1501</f>
        <v>0</v>
      </c>
      <c r="S1501" s="188">
        <v>0</v>
      </c>
      <c r="T1501" s="189">
        <f>S1501*H1501</f>
        <v>0</v>
      </c>
      <c r="U1501" s="35"/>
      <c r="V1501" s="35"/>
      <c r="W1501" s="35"/>
      <c r="X1501" s="35"/>
      <c r="Y1501" s="35"/>
      <c r="Z1501" s="35"/>
      <c r="AA1501" s="35"/>
      <c r="AB1501" s="35"/>
      <c r="AC1501" s="35"/>
      <c r="AD1501" s="35"/>
      <c r="AE1501" s="35"/>
      <c r="AR1501" s="190" t="s">
        <v>88</v>
      </c>
      <c r="AT1501" s="190" t="s">
        <v>187</v>
      </c>
      <c r="AU1501" s="190" t="s">
        <v>90</v>
      </c>
      <c r="AY1501" s="17" t="s">
        <v>182</v>
      </c>
      <c r="BE1501" s="191">
        <f>IF(N1501="základní",J1501,0)</f>
        <v>0</v>
      </c>
      <c r="BF1501" s="191">
        <f>IF(N1501="snížená",J1501,0)</f>
        <v>0</v>
      </c>
      <c r="BG1501" s="191">
        <f>IF(N1501="zákl. přenesená",J1501,0)</f>
        <v>0</v>
      </c>
      <c r="BH1501" s="191">
        <f>IF(N1501="sníž. přenesená",J1501,0)</f>
        <v>0</v>
      </c>
      <c r="BI1501" s="191">
        <f>IF(N1501="nulová",J1501,0)</f>
        <v>0</v>
      </c>
      <c r="BJ1501" s="17" t="s">
        <v>88</v>
      </c>
      <c r="BK1501" s="191">
        <f>ROUND(I1501*H1501,2)</f>
        <v>0</v>
      </c>
      <c r="BL1501" s="17" t="s">
        <v>88</v>
      </c>
      <c r="BM1501" s="190" t="s">
        <v>1026</v>
      </c>
    </row>
    <row r="1502" spans="1:65" s="13" customFormat="1" ht="11.25">
      <c r="B1502" s="192"/>
      <c r="C1502" s="193"/>
      <c r="D1502" s="194" t="s">
        <v>193</v>
      </c>
      <c r="E1502" s="195" t="s">
        <v>43</v>
      </c>
      <c r="F1502" s="196" t="s">
        <v>532</v>
      </c>
      <c r="G1502" s="193"/>
      <c r="H1502" s="195" t="s">
        <v>43</v>
      </c>
      <c r="I1502" s="197"/>
      <c r="J1502" s="193"/>
      <c r="K1502" s="193"/>
      <c r="L1502" s="198"/>
      <c r="M1502" s="199"/>
      <c r="N1502" s="200"/>
      <c r="O1502" s="200"/>
      <c r="P1502" s="200"/>
      <c r="Q1502" s="200"/>
      <c r="R1502" s="200"/>
      <c r="S1502" s="200"/>
      <c r="T1502" s="201"/>
      <c r="AT1502" s="202" t="s">
        <v>193</v>
      </c>
      <c r="AU1502" s="202" t="s">
        <v>90</v>
      </c>
      <c r="AV1502" s="13" t="s">
        <v>88</v>
      </c>
      <c r="AW1502" s="13" t="s">
        <v>41</v>
      </c>
      <c r="AX1502" s="13" t="s">
        <v>80</v>
      </c>
      <c r="AY1502" s="202" t="s">
        <v>182</v>
      </c>
    </row>
    <row r="1503" spans="1:65" s="13" customFormat="1" ht="11.25">
      <c r="B1503" s="192"/>
      <c r="C1503" s="193"/>
      <c r="D1503" s="194" t="s">
        <v>193</v>
      </c>
      <c r="E1503" s="195" t="s">
        <v>43</v>
      </c>
      <c r="F1503" s="196" t="s">
        <v>431</v>
      </c>
      <c r="G1503" s="193"/>
      <c r="H1503" s="195" t="s">
        <v>43</v>
      </c>
      <c r="I1503" s="197"/>
      <c r="J1503" s="193"/>
      <c r="K1503" s="193"/>
      <c r="L1503" s="198"/>
      <c r="M1503" s="199"/>
      <c r="N1503" s="200"/>
      <c r="O1503" s="200"/>
      <c r="P1503" s="200"/>
      <c r="Q1503" s="200"/>
      <c r="R1503" s="200"/>
      <c r="S1503" s="200"/>
      <c r="T1503" s="201"/>
      <c r="AT1503" s="202" t="s">
        <v>193</v>
      </c>
      <c r="AU1503" s="202" t="s">
        <v>90</v>
      </c>
      <c r="AV1503" s="13" t="s">
        <v>88</v>
      </c>
      <c r="AW1503" s="13" t="s">
        <v>41</v>
      </c>
      <c r="AX1503" s="13" t="s">
        <v>80</v>
      </c>
      <c r="AY1503" s="202" t="s">
        <v>182</v>
      </c>
    </row>
    <row r="1504" spans="1:65" s="13" customFormat="1" ht="11.25">
      <c r="B1504" s="192"/>
      <c r="C1504" s="193"/>
      <c r="D1504" s="194" t="s">
        <v>193</v>
      </c>
      <c r="E1504" s="195" t="s">
        <v>43</v>
      </c>
      <c r="F1504" s="196" t="s">
        <v>1004</v>
      </c>
      <c r="G1504" s="193"/>
      <c r="H1504" s="195" t="s">
        <v>43</v>
      </c>
      <c r="I1504" s="197"/>
      <c r="J1504" s="193"/>
      <c r="K1504" s="193"/>
      <c r="L1504" s="198"/>
      <c r="M1504" s="199"/>
      <c r="N1504" s="200"/>
      <c r="O1504" s="200"/>
      <c r="P1504" s="200"/>
      <c r="Q1504" s="200"/>
      <c r="R1504" s="200"/>
      <c r="S1504" s="200"/>
      <c r="T1504" s="201"/>
      <c r="AT1504" s="202" t="s">
        <v>193</v>
      </c>
      <c r="AU1504" s="202" t="s">
        <v>90</v>
      </c>
      <c r="AV1504" s="13" t="s">
        <v>88</v>
      </c>
      <c r="AW1504" s="13" t="s">
        <v>41</v>
      </c>
      <c r="AX1504" s="13" t="s">
        <v>80</v>
      </c>
      <c r="AY1504" s="202" t="s">
        <v>182</v>
      </c>
    </row>
    <row r="1505" spans="1:65" s="14" customFormat="1" ht="11.25">
      <c r="B1505" s="203"/>
      <c r="C1505" s="204"/>
      <c r="D1505" s="194" t="s">
        <v>193</v>
      </c>
      <c r="E1505" s="205" t="s">
        <v>43</v>
      </c>
      <c r="F1505" s="206" t="s">
        <v>88</v>
      </c>
      <c r="G1505" s="204"/>
      <c r="H1505" s="207">
        <v>1</v>
      </c>
      <c r="I1505" s="208"/>
      <c r="J1505" s="204"/>
      <c r="K1505" s="204"/>
      <c r="L1505" s="209"/>
      <c r="M1505" s="210"/>
      <c r="N1505" s="211"/>
      <c r="O1505" s="211"/>
      <c r="P1505" s="211"/>
      <c r="Q1505" s="211"/>
      <c r="R1505" s="211"/>
      <c r="S1505" s="211"/>
      <c r="T1505" s="212"/>
      <c r="AT1505" s="213" t="s">
        <v>193</v>
      </c>
      <c r="AU1505" s="213" t="s">
        <v>90</v>
      </c>
      <c r="AV1505" s="14" t="s">
        <v>90</v>
      </c>
      <c r="AW1505" s="14" t="s">
        <v>41</v>
      </c>
      <c r="AX1505" s="14" t="s">
        <v>88</v>
      </c>
      <c r="AY1505" s="213" t="s">
        <v>182</v>
      </c>
    </row>
    <row r="1506" spans="1:65" s="2" customFormat="1" ht="37.9" customHeight="1">
      <c r="A1506" s="35"/>
      <c r="B1506" s="36"/>
      <c r="C1506" s="179" t="s">
        <v>1978</v>
      </c>
      <c r="D1506" s="179" t="s">
        <v>187</v>
      </c>
      <c r="E1506" s="180" t="s">
        <v>1028</v>
      </c>
      <c r="F1506" s="181" t="s">
        <v>1029</v>
      </c>
      <c r="G1506" s="182" t="s">
        <v>190</v>
      </c>
      <c r="H1506" s="183">
        <v>15</v>
      </c>
      <c r="I1506" s="184"/>
      <c r="J1506" s="185">
        <f>ROUND(I1506*H1506,2)</f>
        <v>0</v>
      </c>
      <c r="K1506" s="181" t="s">
        <v>191</v>
      </c>
      <c r="L1506" s="40"/>
      <c r="M1506" s="186" t="s">
        <v>43</v>
      </c>
      <c r="N1506" s="187" t="s">
        <v>51</v>
      </c>
      <c r="O1506" s="65"/>
      <c r="P1506" s="188">
        <f>O1506*H1506</f>
        <v>0</v>
      </c>
      <c r="Q1506" s="188">
        <v>0</v>
      </c>
      <c r="R1506" s="188">
        <f>Q1506*H1506</f>
        <v>0</v>
      </c>
      <c r="S1506" s="188">
        <v>0</v>
      </c>
      <c r="T1506" s="189">
        <f>S1506*H1506</f>
        <v>0</v>
      </c>
      <c r="U1506" s="35"/>
      <c r="V1506" s="35"/>
      <c r="W1506" s="35"/>
      <c r="X1506" s="35"/>
      <c r="Y1506" s="35"/>
      <c r="Z1506" s="35"/>
      <c r="AA1506" s="35"/>
      <c r="AB1506" s="35"/>
      <c r="AC1506" s="35"/>
      <c r="AD1506" s="35"/>
      <c r="AE1506" s="35"/>
      <c r="AR1506" s="190" t="s">
        <v>88</v>
      </c>
      <c r="AT1506" s="190" t="s">
        <v>187</v>
      </c>
      <c r="AU1506" s="190" t="s">
        <v>90</v>
      </c>
      <c r="AY1506" s="17" t="s">
        <v>182</v>
      </c>
      <c r="BE1506" s="191">
        <f>IF(N1506="základní",J1506,0)</f>
        <v>0</v>
      </c>
      <c r="BF1506" s="191">
        <f>IF(N1506="snížená",J1506,0)</f>
        <v>0</v>
      </c>
      <c r="BG1506" s="191">
        <f>IF(N1506="zákl. přenesená",J1506,0)</f>
        <v>0</v>
      </c>
      <c r="BH1506" s="191">
        <f>IF(N1506="sníž. přenesená",J1506,0)</f>
        <v>0</v>
      </c>
      <c r="BI1506" s="191">
        <f>IF(N1506="nulová",J1506,0)</f>
        <v>0</v>
      </c>
      <c r="BJ1506" s="17" t="s">
        <v>88</v>
      </c>
      <c r="BK1506" s="191">
        <f>ROUND(I1506*H1506,2)</f>
        <v>0</v>
      </c>
      <c r="BL1506" s="17" t="s">
        <v>88</v>
      </c>
      <c r="BM1506" s="190" t="s">
        <v>1030</v>
      </c>
    </row>
    <row r="1507" spans="1:65" s="13" customFormat="1" ht="11.25">
      <c r="B1507" s="192"/>
      <c r="C1507" s="193"/>
      <c r="D1507" s="194" t="s">
        <v>193</v>
      </c>
      <c r="E1507" s="195" t="s">
        <v>43</v>
      </c>
      <c r="F1507" s="196" t="s">
        <v>532</v>
      </c>
      <c r="G1507" s="193"/>
      <c r="H1507" s="195" t="s">
        <v>43</v>
      </c>
      <c r="I1507" s="197"/>
      <c r="J1507" s="193"/>
      <c r="K1507" s="193"/>
      <c r="L1507" s="198"/>
      <c r="M1507" s="199"/>
      <c r="N1507" s="200"/>
      <c r="O1507" s="200"/>
      <c r="P1507" s="200"/>
      <c r="Q1507" s="200"/>
      <c r="R1507" s="200"/>
      <c r="S1507" s="200"/>
      <c r="T1507" s="201"/>
      <c r="AT1507" s="202" t="s">
        <v>193</v>
      </c>
      <c r="AU1507" s="202" t="s">
        <v>90</v>
      </c>
      <c r="AV1507" s="13" t="s">
        <v>88</v>
      </c>
      <c r="AW1507" s="13" t="s">
        <v>41</v>
      </c>
      <c r="AX1507" s="13" t="s">
        <v>80</v>
      </c>
      <c r="AY1507" s="202" t="s">
        <v>182</v>
      </c>
    </row>
    <row r="1508" spans="1:65" s="13" customFormat="1" ht="11.25">
      <c r="B1508" s="192"/>
      <c r="C1508" s="193"/>
      <c r="D1508" s="194" t="s">
        <v>193</v>
      </c>
      <c r="E1508" s="195" t="s">
        <v>43</v>
      </c>
      <c r="F1508" s="196" t="s">
        <v>431</v>
      </c>
      <c r="G1508" s="193"/>
      <c r="H1508" s="195" t="s">
        <v>43</v>
      </c>
      <c r="I1508" s="197"/>
      <c r="J1508" s="193"/>
      <c r="K1508" s="193"/>
      <c r="L1508" s="198"/>
      <c r="M1508" s="199"/>
      <c r="N1508" s="200"/>
      <c r="O1508" s="200"/>
      <c r="P1508" s="200"/>
      <c r="Q1508" s="200"/>
      <c r="R1508" s="200"/>
      <c r="S1508" s="200"/>
      <c r="T1508" s="201"/>
      <c r="AT1508" s="202" t="s">
        <v>193</v>
      </c>
      <c r="AU1508" s="202" t="s">
        <v>90</v>
      </c>
      <c r="AV1508" s="13" t="s">
        <v>88</v>
      </c>
      <c r="AW1508" s="13" t="s">
        <v>41</v>
      </c>
      <c r="AX1508" s="13" t="s">
        <v>80</v>
      </c>
      <c r="AY1508" s="202" t="s">
        <v>182</v>
      </c>
    </row>
    <row r="1509" spans="1:65" s="13" customFormat="1" ht="22.5">
      <c r="B1509" s="192"/>
      <c r="C1509" s="193"/>
      <c r="D1509" s="194" t="s">
        <v>193</v>
      </c>
      <c r="E1509" s="195" t="s">
        <v>43</v>
      </c>
      <c r="F1509" s="196" t="s">
        <v>2981</v>
      </c>
      <c r="G1509" s="193"/>
      <c r="H1509" s="195" t="s">
        <v>43</v>
      </c>
      <c r="I1509" s="197"/>
      <c r="J1509" s="193"/>
      <c r="K1509" s="193"/>
      <c r="L1509" s="198"/>
      <c r="M1509" s="199"/>
      <c r="N1509" s="200"/>
      <c r="O1509" s="200"/>
      <c r="P1509" s="200"/>
      <c r="Q1509" s="200"/>
      <c r="R1509" s="200"/>
      <c r="S1509" s="200"/>
      <c r="T1509" s="201"/>
      <c r="AT1509" s="202" t="s">
        <v>193</v>
      </c>
      <c r="AU1509" s="202" t="s">
        <v>90</v>
      </c>
      <c r="AV1509" s="13" t="s">
        <v>88</v>
      </c>
      <c r="AW1509" s="13" t="s">
        <v>41</v>
      </c>
      <c r="AX1509" s="13" t="s">
        <v>80</v>
      </c>
      <c r="AY1509" s="202" t="s">
        <v>182</v>
      </c>
    </row>
    <row r="1510" spans="1:65" s="14" customFormat="1" ht="11.25">
      <c r="B1510" s="203"/>
      <c r="C1510" s="204"/>
      <c r="D1510" s="194" t="s">
        <v>193</v>
      </c>
      <c r="E1510" s="205" t="s">
        <v>43</v>
      </c>
      <c r="F1510" s="206" t="s">
        <v>8</v>
      </c>
      <c r="G1510" s="204"/>
      <c r="H1510" s="207">
        <v>15</v>
      </c>
      <c r="I1510" s="208"/>
      <c r="J1510" s="204"/>
      <c r="K1510" s="204"/>
      <c r="L1510" s="209"/>
      <c r="M1510" s="210"/>
      <c r="N1510" s="211"/>
      <c r="O1510" s="211"/>
      <c r="P1510" s="211"/>
      <c r="Q1510" s="211"/>
      <c r="R1510" s="211"/>
      <c r="S1510" s="211"/>
      <c r="T1510" s="212"/>
      <c r="AT1510" s="213" t="s">
        <v>193</v>
      </c>
      <c r="AU1510" s="213" t="s">
        <v>90</v>
      </c>
      <c r="AV1510" s="14" t="s">
        <v>90</v>
      </c>
      <c r="AW1510" s="14" t="s">
        <v>41</v>
      </c>
      <c r="AX1510" s="14" t="s">
        <v>88</v>
      </c>
      <c r="AY1510" s="213" t="s">
        <v>182</v>
      </c>
    </row>
    <row r="1511" spans="1:65" s="2" customFormat="1" ht="37.9" customHeight="1">
      <c r="A1511" s="35"/>
      <c r="B1511" s="36"/>
      <c r="C1511" s="179" t="s">
        <v>1980</v>
      </c>
      <c r="D1511" s="179" t="s">
        <v>187</v>
      </c>
      <c r="E1511" s="180" t="s">
        <v>1033</v>
      </c>
      <c r="F1511" s="181" t="s">
        <v>1034</v>
      </c>
      <c r="G1511" s="182" t="s">
        <v>190</v>
      </c>
      <c r="H1511" s="183">
        <v>1</v>
      </c>
      <c r="I1511" s="184"/>
      <c r="J1511" s="185">
        <f>ROUND(I1511*H1511,2)</f>
        <v>0</v>
      </c>
      <c r="K1511" s="181" t="s">
        <v>191</v>
      </c>
      <c r="L1511" s="40"/>
      <c r="M1511" s="186" t="s">
        <v>43</v>
      </c>
      <c r="N1511" s="187" t="s">
        <v>51</v>
      </c>
      <c r="O1511" s="65"/>
      <c r="P1511" s="188">
        <f>O1511*H1511</f>
        <v>0</v>
      </c>
      <c r="Q1511" s="188">
        <v>0</v>
      </c>
      <c r="R1511" s="188">
        <f>Q1511*H1511</f>
        <v>0</v>
      </c>
      <c r="S1511" s="188">
        <v>0</v>
      </c>
      <c r="T1511" s="189">
        <f>S1511*H1511</f>
        <v>0</v>
      </c>
      <c r="U1511" s="35"/>
      <c r="V1511" s="35"/>
      <c r="W1511" s="35"/>
      <c r="X1511" s="35"/>
      <c r="Y1511" s="35"/>
      <c r="Z1511" s="35"/>
      <c r="AA1511" s="35"/>
      <c r="AB1511" s="35"/>
      <c r="AC1511" s="35"/>
      <c r="AD1511" s="35"/>
      <c r="AE1511" s="35"/>
      <c r="AR1511" s="190" t="s">
        <v>88</v>
      </c>
      <c r="AT1511" s="190" t="s">
        <v>187</v>
      </c>
      <c r="AU1511" s="190" t="s">
        <v>90</v>
      </c>
      <c r="AY1511" s="17" t="s">
        <v>182</v>
      </c>
      <c r="BE1511" s="191">
        <f>IF(N1511="základní",J1511,0)</f>
        <v>0</v>
      </c>
      <c r="BF1511" s="191">
        <f>IF(N1511="snížená",J1511,0)</f>
        <v>0</v>
      </c>
      <c r="BG1511" s="191">
        <f>IF(N1511="zákl. přenesená",J1511,0)</f>
        <v>0</v>
      </c>
      <c r="BH1511" s="191">
        <f>IF(N1511="sníž. přenesená",J1511,0)</f>
        <v>0</v>
      </c>
      <c r="BI1511" s="191">
        <f>IF(N1511="nulová",J1511,0)</f>
        <v>0</v>
      </c>
      <c r="BJ1511" s="17" t="s">
        <v>88</v>
      </c>
      <c r="BK1511" s="191">
        <f>ROUND(I1511*H1511,2)</f>
        <v>0</v>
      </c>
      <c r="BL1511" s="17" t="s">
        <v>88</v>
      </c>
      <c r="BM1511" s="190" t="s">
        <v>1035</v>
      </c>
    </row>
    <row r="1512" spans="1:65" s="13" customFormat="1" ht="11.25">
      <c r="B1512" s="192"/>
      <c r="C1512" s="193"/>
      <c r="D1512" s="194" t="s">
        <v>193</v>
      </c>
      <c r="E1512" s="195" t="s">
        <v>43</v>
      </c>
      <c r="F1512" s="196" t="s">
        <v>532</v>
      </c>
      <c r="G1512" s="193"/>
      <c r="H1512" s="195" t="s">
        <v>43</v>
      </c>
      <c r="I1512" s="197"/>
      <c r="J1512" s="193"/>
      <c r="K1512" s="193"/>
      <c r="L1512" s="198"/>
      <c r="M1512" s="199"/>
      <c r="N1512" s="200"/>
      <c r="O1512" s="200"/>
      <c r="P1512" s="200"/>
      <c r="Q1512" s="200"/>
      <c r="R1512" s="200"/>
      <c r="S1512" s="200"/>
      <c r="T1512" s="201"/>
      <c r="AT1512" s="202" t="s">
        <v>193</v>
      </c>
      <c r="AU1512" s="202" t="s">
        <v>90</v>
      </c>
      <c r="AV1512" s="13" t="s">
        <v>88</v>
      </c>
      <c r="AW1512" s="13" t="s">
        <v>41</v>
      </c>
      <c r="AX1512" s="13" t="s">
        <v>80</v>
      </c>
      <c r="AY1512" s="202" t="s">
        <v>182</v>
      </c>
    </row>
    <row r="1513" spans="1:65" s="13" customFormat="1" ht="11.25">
      <c r="B1513" s="192"/>
      <c r="C1513" s="193"/>
      <c r="D1513" s="194" t="s">
        <v>193</v>
      </c>
      <c r="E1513" s="195" t="s">
        <v>43</v>
      </c>
      <c r="F1513" s="196" t="s">
        <v>431</v>
      </c>
      <c r="G1513" s="193"/>
      <c r="H1513" s="195" t="s">
        <v>43</v>
      </c>
      <c r="I1513" s="197"/>
      <c r="J1513" s="193"/>
      <c r="K1513" s="193"/>
      <c r="L1513" s="198"/>
      <c r="M1513" s="199"/>
      <c r="N1513" s="200"/>
      <c r="O1513" s="200"/>
      <c r="P1513" s="200"/>
      <c r="Q1513" s="200"/>
      <c r="R1513" s="200"/>
      <c r="S1513" s="200"/>
      <c r="T1513" s="201"/>
      <c r="AT1513" s="202" t="s">
        <v>193</v>
      </c>
      <c r="AU1513" s="202" t="s">
        <v>90</v>
      </c>
      <c r="AV1513" s="13" t="s">
        <v>88</v>
      </c>
      <c r="AW1513" s="13" t="s">
        <v>41</v>
      </c>
      <c r="AX1513" s="13" t="s">
        <v>80</v>
      </c>
      <c r="AY1513" s="202" t="s">
        <v>182</v>
      </c>
    </row>
    <row r="1514" spans="1:65" s="13" customFormat="1" ht="11.25">
      <c r="B1514" s="192"/>
      <c r="C1514" s="193"/>
      <c r="D1514" s="194" t="s">
        <v>193</v>
      </c>
      <c r="E1514" s="195" t="s">
        <v>43</v>
      </c>
      <c r="F1514" s="196" t="s">
        <v>2982</v>
      </c>
      <c r="G1514" s="193"/>
      <c r="H1514" s="195" t="s">
        <v>43</v>
      </c>
      <c r="I1514" s="197"/>
      <c r="J1514" s="193"/>
      <c r="K1514" s="193"/>
      <c r="L1514" s="198"/>
      <c r="M1514" s="199"/>
      <c r="N1514" s="200"/>
      <c r="O1514" s="200"/>
      <c r="P1514" s="200"/>
      <c r="Q1514" s="200"/>
      <c r="R1514" s="200"/>
      <c r="S1514" s="200"/>
      <c r="T1514" s="201"/>
      <c r="AT1514" s="202" t="s">
        <v>193</v>
      </c>
      <c r="AU1514" s="202" t="s">
        <v>90</v>
      </c>
      <c r="AV1514" s="13" t="s">
        <v>88</v>
      </c>
      <c r="AW1514" s="13" t="s">
        <v>41</v>
      </c>
      <c r="AX1514" s="13" t="s">
        <v>80</v>
      </c>
      <c r="AY1514" s="202" t="s">
        <v>182</v>
      </c>
    </row>
    <row r="1515" spans="1:65" s="14" customFormat="1" ht="11.25">
      <c r="B1515" s="203"/>
      <c r="C1515" s="204"/>
      <c r="D1515" s="194" t="s">
        <v>193</v>
      </c>
      <c r="E1515" s="205" t="s">
        <v>43</v>
      </c>
      <c r="F1515" s="206" t="s">
        <v>88</v>
      </c>
      <c r="G1515" s="204"/>
      <c r="H1515" s="207">
        <v>1</v>
      </c>
      <c r="I1515" s="208"/>
      <c r="J1515" s="204"/>
      <c r="K1515" s="204"/>
      <c r="L1515" s="209"/>
      <c r="M1515" s="210"/>
      <c r="N1515" s="211"/>
      <c r="O1515" s="211"/>
      <c r="P1515" s="211"/>
      <c r="Q1515" s="211"/>
      <c r="R1515" s="211"/>
      <c r="S1515" s="211"/>
      <c r="T1515" s="212"/>
      <c r="AT1515" s="213" t="s">
        <v>193</v>
      </c>
      <c r="AU1515" s="213" t="s">
        <v>90</v>
      </c>
      <c r="AV1515" s="14" t="s">
        <v>90</v>
      </c>
      <c r="AW1515" s="14" t="s">
        <v>41</v>
      </c>
      <c r="AX1515" s="14" t="s">
        <v>88</v>
      </c>
      <c r="AY1515" s="213" t="s">
        <v>182</v>
      </c>
    </row>
    <row r="1516" spans="1:65" s="2" customFormat="1" ht="37.9" customHeight="1">
      <c r="A1516" s="35"/>
      <c r="B1516" s="36"/>
      <c r="C1516" s="179" t="s">
        <v>1984</v>
      </c>
      <c r="D1516" s="179" t="s">
        <v>187</v>
      </c>
      <c r="E1516" s="180" t="s">
        <v>1972</v>
      </c>
      <c r="F1516" s="181" t="s">
        <v>1973</v>
      </c>
      <c r="G1516" s="182" t="s">
        <v>190</v>
      </c>
      <c r="H1516" s="183">
        <v>3</v>
      </c>
      <c r="I1516" s="184"/>
      <c r="J1516" s="185">
        <f>ROUND(I1516*H1516,2)</f>
        <v>0</v>
      </c>
      <c r="K1516" s="181" t="s">
        <v>191</v>
      </c>
      <c r="L1516" s="40"/>
      <c r="M1516" s="186" t="s">
        <v>43</v>
      </c>
      <c r="N1516" s="187" t="s">
        <v>51</v>
      </c>
      <c r="O1516" s="65"/>
      <c r="P1516" s="188">
        <f>O1516*H1516</f>
        <v>0</v>
      </c>
      <c r="Q1516" s="188">
        <v>0</v>
      </c>
      <c r="R1516" s="188">
        <f>Q1516*H1516</f>
        <v>0</v>
      </c>
      <c r="S1516" s="188">
        <v>0</v>
      </c>
      <c r="T1516" s="189">
        <f>S1516*H1516</f>
        <v>0</v>
      </c>
      <c r="U1516" s="35"/>
      <c r="V1516" s="35"/>
      <c r="W1516" s="35"/>
      <c r="X1516" s="35"/>
      <c r="Y1516" s="35"/>
      <c r="Z1516" s="35"/>
      <c r="AA1516" s="35"/>
      <c r="AB1516" s="35"/>
      <c r="AC1516" s="35"/>
      <c r="AD1516" s="35"/>
      <c r="AE1516" s="35"/>
      <c r="AR1516" s="190" t="s">
        <v>88</v>
      </c>
      <c r="AT1516" s="190" t="s">
        <v>187</v>
      </c>
      <c r="AU1516" s="190" t="s">
        <v>90</v>
      </c>
      <c r="AY1516" s="17" t="s">
        <v>182</v>
      </c>
      <c r="BE1516" s="191">
        <f>IF(N1516="základní",J1516,0)</f>
        <v>0</v>
      </c>
      <c r="BF1516" s="191">
        <f>IF(N1516="snížená",J1516,0)</f>
        <v>0</v>
      </c>
      <c r="BG1516" s="191">
        <f>IF(N1516="zákl. přenesená",J1516,0)</f>
        <v>0</v>
      </c>
      <c r="BH1516" s="191">
        <f>IF(N1516="sníž. přenesená",J1516,0)</f>
        <v>0</v>
      </c>
      <c r="BI1516" s="191">
        <f>IF(N1516="nulová",J1516,0)</f>
        <v>0</v>
      </c>
      <c r="BJ1516" s="17" t="s">
        <v>88</v>
      </c>
      <c r="BK1516" s="191">
        <f>ROUND(I1516*H1516,2)</f>
        <v>0</v>
      </c>
      <c r="BL1516" s="17" t="s">
        <v>88</v>
      </c>
      <c r="BM1516" s="190" t="s">
        <v>1974</v>
      </c>
    </row>
    <row r="1517" spans="1:65" s="13" customFormat="1" ht="11.25">
      <c r="B1517" s="192"/>
      <c r="C1517" s="193"/>
      <c r="D1517" s="194" t="s">
        <v>193</v>
      </c>
      <c r="E1517" s="195" t="s">
        <v>43</v>
      </c>
      <c r="F1517" s="196" t="s">
        <v>532</v>
      </c>
      <c r="G1517" s="193"/>
      <c r="H1517" s="195" t="s">
        <v>43</v>
      </c>
      <c r="I1517" s="197"/>
      <c r="J1517" s="193"/>
      <c r="K1517" s="193"/>
      <c r="L1517" s="198"/>
      <c r="M1517" s="199"/>
      <c r="N1517" s="200"/>
      <c r="O1517" s="200"/>
      <c r="P1517" s="200"/>
      <c r="Q1517" s="200"/>
      <c r="R1517" s="200"/>
      <c r="S1517" s="200"/>
      <c r="T1517" s="201"/>
      <c r="AT1517" s="202" t="s">
        <v>193</v>
      </c>
      <c r="AU1517" s="202" t="s">
        <v>90</v>
      </c>
      <c r="AV1517" s="13" t="s">
        <v>88</v>
      </c>
      <c r="AW1517" s="13" t="s">
        <v>41</v>
      </c>
      <c r="AX1517" s="13" t="s">
        <v>80</v>
      </c>
      <c r="AY1517" s="202" t="s">
        <v>182</v>
      </c>
    </row>
    <row r="1518" spans="1:65" s="13" customFormat="1" ht="11.25">
      <c r="B1518" s="192"/>
      <c r="C1518" s="193"/>
      <c r="D1518" s="194" t="s">
        <v>193</v>
      </c>
      <c r="E1518" s="195" t="s">
        <v>43</v>
      </c>
      <c r="F1518" s="196" t="s">
        <v>431</v>
      </c>
      <c r="G1518" s="193"/>
      <c r="H1518" s="195" t="s">
        <v>43</v>
      </c>
      <c r="I1518" s="197"/>
      <c r="J1518" s="193"/>
      <c r="K1518" s="193"/>
      <c r="L1518" s="198"/>
      <c r="M1518" s="199"/>
      <c r="N1518" s="200"/>
      <c r="O1518" s="200"/>
      <c r="P1518" s="200"/>
      <c r="Q1518" s="200"/>
      <c r="R1518" s="200"/>
      <c r="S1518" s="200"/>
      <c r="T1518" s="201"/>
      <c r="AT1518" s="202" t="s">
        <v>193</v>
      </c>
      <c r="AU1518" s="202" t="s">
        <v>90</v>
      </c>
      <c r="AV1518" s="13" t="s">
        <v>88</v>
      </c>
      <c r="AW1518" s="13" t="s">
        <v>41</v>
      </c>
      <c r="AX1518" s="13" t="s">
        <v>80</v>
      </c>
      <c r="AY1518" s="202" t="s">
        <v>182</v>
      </c>
    </row>
    <row r="1519" spans="1:65" s="13" customFormat="1" ht="22.5">
      <c r="B1519" s="192"/>
      <c r="C1519" s="193"/>
      <c r="D1519" s="194" t="s">
        <v>193</v>
      </c>
      <c r="E1519" s="195" t="s">
        <v>43</v>
      </c>
      <c r="F1519" s="196" t="s">
        <v>2983</v>
      </c>
      <c r="G1519" s="193"/>
      <c r="H1519" s="195" t="s">
        <v>43</v>
      </c>
      <c r="I1519" s="197"/>
      <c r="J1519" s="193"/>
      <c r="K1519" s="193"/>
      <c r="L1519" s="198"/>
      <c r="M1519" s="199"/>
      <c r="N1519" s="200"/>
      <c r="O1519" s="200"/>
      <c r="P1519" s="200"/>
      <c r="Q1519" s="200"/>
      <c r="R1519" s="200"/>
      <c r="S1519" s="200"/>
      <c r="T1519" s="201"/>
      <c r="AT1519" s="202" t="s">
        <v>193</v>
      </c>
      <c r="AU1519" s="202" t="s">
        <v>90</v>
      </c>
      <c r="AV1519" s="13" t="s">
        <v>88</v>
      </c>
      <c r="AW1519" s="13" t="s">
        <v>41</v>
      </c>
      <c r="AX1519" s="13" t="s">
        <v>80</v>
      </c>
      <c r="AY1519" s="202" t="s">
        <v>182</v>
      </c>
    </row>
    <row r="1520" spans="1:65" s="14" customFormat="1" ht="11.25">
      <c r="B1520" s="203"/>
      <c r="C1520" s="204"/>
      <c r="D1520" s="194" t="s">
        <v>193</v>
      </c>
      <c r="E1520" s="205" t="s">
        <v>43</v>
      </c>
      <c r="F1520" s="206" t="s">
        <v>181</v>
      </c>
      <c r="G1520" s="204"/>
      <c r="H1520" s="207">
        <v>3</v>
      </c>
      <c r="I1520" s="208"/>
      <c r="J1520" s="204"/>
      <c r="K1520" s="204"/>
      <c r="L1520" s="209"/>
      <c r="M1520" s="210"/>
      <c r="N1520" s="211"/>
      <c r="O1520" s="211"/>
      <c r="P1520" s="211"/>
      <c r="Q1520" s="211"/>
      <c r="R1520" s="211"/>
      <c r="S1520" s="211"/>
      <c r="T1520" s="212"/>
      <c r="AT1520" s="213" t="s">
        <v>193</v>
      </c>
      <c r="AU1520" s="213" t="s">
        <v>90</v>
      </c>
      <c r="AV1520" s="14" t="s">
        <v>90</v>
      </c>
      <c r="AW1520" s="14" t="s">
        <v>41</v>
      </c>
      <c r="AX1520" s="14" t="s">
        <v>88</v>
      </c>
      <c r="AY1520" s="213" t="s">
        <v>182</v>
      </c>
    </row>
    <row r="1521" spans="1:65" s="2" customFormat="1" ht="49.15" customHeight="1">
      <c r="A1521" s="35"/>
      <c r="B1521" s="36"/>
      <c r="C1521" s="179" t="s">
        <v>1989</v>
      </c>
      <c r="D1521" s="179" t="s">
        <v>187</v>
      </c>
      <c r="E1521" s="180" t="s">
        <v>1038</v>
      </c>
      <c r="F1521" s="181" t="s">
        <v>1039</v>
      </c>
      <c r="G1521" s="182" t="s">
        <v>190</v>
      </c>
      <c r="H1521" s="183">
        <v>5</v>
      </c>
      <c r="I1521" s="184"/>
      <c r="J1521" s="185">
        <f>ROUND(I1521*H1521,2)</f>
        <v>0</v>
      </c>
      <c r="K1521" s="181" t="s">
        <v>191</v>
      </c>
      <c r="L1521" s="40"/>
      <c r="M1521" s="186" t="s">
        <v>43</v>
      </c>
      <c r="N1521" s="187" t="s">
        <v>51</v>
      </c>
      <c r="O1521" s="65"/>
      <c r="P1521" s="188">
        <f>O1521*H1521</f>
        <v>0</v>
      </c>
      <c r="Q1521" s="188">
        <v>0</v>
      </c>
      <c r="R1521" s="188">
        <f>Q1521*H1521</f>
        <v>0</v>
      </c>
      <c r="S1521" s="188">
        <v>0</v>
      </c>
      <c r="T1521" s="189">
        <f>S1521*H1521</f>
        <v>0</v>
      </c>
      <c r="U1521" s="35"/>
      <c r="V1521" s="35"/>
      <c r="W1521" s="35"/>
      <c r="X1521" s="35"/>
      <c r="Y1521" s="35"/>
      <c r="Z1521" s="35"/>
      <c r="AA1521" s="35"/>
      <c r="AB1521" s="35"/>
      <c r="AC1521" s="35"/>
      <c r="AD1521" s="35"/>
      <c r="AE1521" s="35"/>
      <c r="AR1521" s="190" t="s">
        <v>88</v>
      </c>
      <c r="AT1521" s="190" t="s">
        <v>187</v>
      </c>
      <c r="AU1521" s="190" t="s">
        <v>90</v>
      </c>
      <c r="AY1521" s="17" t="s">
        <v>182</v>
      </c>
      <c r="BE1521" s="191">
        <f>IF(N1521="základní",J1521,0)</f>
        <v>0</v>
      </c>
      <c r="BF1521" s="191">
        <f>IF(N1521="snížená",J1521,0)</f>
        <v>0</v>
      </c>
      <c r="BG1521" s="191">
        <f>IF(N1521="zákl. přenesená",J1521,0)</f>
        <v>0</v>
      </c>
      <c r="BH1521" s="191">
        <f>IF(N1521="sníž. přenesená",J1521,0)</f>
        <v>0</v>
      </c>
      <c r="BI1521" s="191">
        <f>IF(N1521="nulová",J1521,0)</f>
        <v>0</v>
      </c>
      <c r="BJ1521" s="17" t="s">
        <v>88</v>
      </c>
      <c r="BK1521" s="191">
        <f>ROUND(I1521*H1521,2)</f>
        <v>0</v>
      </c>
      <c r="BL1521" s="17" t="s">
        <v>88</v>
      </c>
      <c r="BM1521" s="190" t="s">
        <v>1977</v>
      </c>
    </row>
    <row r="1522" spans="1:65" s="13" customFormat="1" ht="11.25">
      <c r="B1522" s="192"/>
      <c r="C1522" s="193"/>
      <c r="D1522" s="194" t="s">
        <v>193</v>
      </c>
      <c r="E1522" s="195" t="s">
        <v>43</v>
      </c>
      <c r="F1522" s="196" t="s">
        <v>532</v>
      </c>
      <c r="G1522" s="193"/>
      <c r="H1522" s="195" t="s">
        <v>43</v>
      </c>
      <c r="I1522" s="197"/>
      <c r="J1522" s="193"/>
      <c r="K1522" s="193"/>
      <c r="L1522" s="198"/>
      <c r="M1522" s="199"/>
      <c r="N1522" s="200"/>
      <c r="O1522" s="200"/>
      <c r="P1522" s="200"/>
      <c r="Q1522" s="200"/>
      <c r="R1522" s="200"/>
      <c r="S1522" s="200"/>
      <c r="T1522" s="201"/>
      <c r="AT1522" s="202" t="s">
        <v>193</v>
      </c>
      <c r="AU1522" s="202" t="s">
        <v>90</v>
      </c>
      <c r="AV1522" s="13" t="s">
        <v>88</v>
      </c>
      <c r="AW1522" s="13" t="s">
        <v>41</v>
      </c>
      <c r="AX1522" s="13" t="s">
        <v>80</v>
      </c>
      <c r="AY1522" s="202" t="s">
        <v>182</v>
      </c>
    </row>
    <row r="1523" spans="1:65" s="14" customFormat="1" ht="11.25">
      <c r="B1523" s="203"/>
      <c r="C1523" s="204"/>
      <c r="D1523" s="194" t="s">
        <v>193</v>
      </c>
      <c r="E1523" s="205" t="s">
        <v>43</v>
      </c>
      <c r="F1523" s="206" t="s">
        <v>210</v>
      </c>
      <c r="G1523" s="204"/>
      <c r="H1523" s="207">
        <v>5</v>
      </c>
      <c r="I1523" s="208"/>
      <c r="J1523" s="204"/>
      <c r="K1523" s="204"/>
      <c r="L1523" s="209"/>
      <c r="M1523" s="210"/>
      <c r="N1523" s="211"/>
      <c r="O1523" s="211"/>
      <c r="P1523" s="211"/>
      <c r="Q1523" s="211"/>
      <c r="R1523" s="211"/>
      <c r="S1523" s="211"/>
      <c r="T1523" s="212"/>
      <c r="AT1523" s="213" t="s">
        <v>193</v>
      </c>
      <c r="AU1523" s="213" t="s">
        <v>90</v>
      </c>
      <c r="AV1523" s="14" t="s">
        <v>90</v>
      </c>
      <c r="AW1523" s="14" t="s">
        <v>41</v>
      </c>
      <c r="AX1523" s="14" t="s">
        <v>88</v>
      </c>
      <c r="AY1523" s="213" t="s">
        <v>182</v>
      </c>
    </row>
    <row r="1524" spans="1:65" s="2" customFormat="1" ht="76.349999999999994" customHeight="1">
      <c r="A1524" s="35"/>
      <c r="B1524" s="36"/>
      <c r="C1524" s="179" t="s">
        <v>1993</v>
      </c>
      <c r="D1524" s="179" t="s">
        <v>187</v>
      </c>
      <c r="E1524" s="180" t="s">
        <v>1042</v>
      </c>
      <c r="F1524" s="181" t="s">
        <v>1043</v>
      </c>
      <c r="G1524" s="182" t="s">
        <v>190</v>
      </c>
      <c r="H1524" s="183">
        <v>5</v>
      </c>
      <c r="I1524" s="184"/>
      <c r="J1524" s="185">
        <f>ROUND(I1524*H1524,2)</f>
        <v>0</v>
      </c>
      <c r="K1524" s="181" t="s">
        <v>191</v>
      </c>
      <c r="L1524" s="40"/>
      <c r="M1524" s="186" t="s">
        <v>43</v>
      </c>
      <c r="N1524" s="187" t="s">
        <v>51</v>
      </c>
      <c r="O1524" s="65"/>
      <c r="P1524" s="188">
        <f>O1524*H1524</f>
        <v>0</v>
      </c>
      <c r="Q1524" s="188">
        <v>0</v>
      </c>
      <c r="R1524" s="188">
        <f>Q1524*H1524</f>
        <v>0</v>
      </c>
      <c r="S1524" s="188">
        <v>0</v>
      </c>
      <c r="T1524" s="189">
        <f>S1524*H1524</f>
        <v>0</v>
      </c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R1524" s="190" t="s">
        <v>88</v>
      </c>
      <c r="AT1524" s="190" t="s">
        <v>187</v>
      </c>
      <c r="AU1524" s="190" t="s">
        <v>90</v>
      </c>
      <c r="AY1524" s="17" t="s">
        <v>182</v>
      </c>
      <c r="BE1524" s="191">
        <f>IF(N1524="základní",J1524,0)</f>
        <v>0</v>
      </c>
      <c r="BF1524" s="191">
        <f>IF(N1524="snížená",J1524,0)</f>
        <v>0</v>
      </c>
      <c r="BG1524" s="191">
        <f>IF(N1524="zákl. přenesená",J1524,0)</f>
        <v>0</v>
      </c>
      <c r="BH1524" s="191">
        <f>IF(N1524="sníž. přenesená",J1524,0)</f>
        <v>0</v>
      </c>
      <c r="BI1524" s="191">
        <f>IF(N1524="nulová",J1524,0)</f>
        <v>0</v>
      </c>
      <c r="BJ1524" s="17" t="s">
        <v>88</v>
      </c>
      <c r="BK1524" s="191">
        <f>ROUND(I1524*H1524,2)</f>
        <v>0</v>
      </c>
      <c r="BL1524" s="17" t="s">
        <v>88</v>
      </c>
      <c r="BM1524" s="190" t="s">
        <v>1979</v>
      </c>
    </row>
    <row r="1525" spans="1:65" s="13" customFormat="1" ht="11.25">
      <c r="B1525" s="192"/>
      <c r="C1525" s="193"/>
      <c r="D1525" s="194" t="s">
        <v>193</v>
      </c>
      <c r="E1525" s="195" t="s">
        <v>43</v>
      </c>
      <c r="F1525" s="196" t="s">
        <v>532</v>
      </c>
      <c r="G1525" s="193"/>
      <c r="H1525" s="195" t="s">
        <v>43</v>
      </c>
      <c r="I1525" s="197"/>
      <c r="J1525" s="193"/>
      <c r="K1525" s="193"/>
      <c r="L1525" s="198"/>
      <c r="M1525" s="199"/>
      <c r="N1525" s="200"/>
      <c r="O1525" s="200"/>
      <c r="P1525" s="200"/>
      <c r="Q1525" s="200"/>
      <c r="R1525" s="200"/>
      <c r="S1525" s="200"/>
      <c r="T1525" s="201"/>
      <c r="AT1525" s="202" t="s">
        <v>193</v>
      </c>
      <c r="AU1525" s="202" t="s">
        <v>90</v>
      </c>
      <c r="AV1525" s="13" t="s">
        <v>88</v>
      </c>
      <c r="AW1525" s="13" t="s">
        <v>41</v>
      </c>
      <c r="AX1525" s="13" t="s">
        <v>80</v>
      </c>
      <c r="AY1525" s="202" t="s">
        <v>182</v>
      </c>
    </row>
    <row r="1526" spans="1:65" s="14" customFormat="1" ht="11.25">
      <c r="B1526" s="203"/>
      <c r="C1526" s="204"/>
      <c r="D1526" s="194" t="s">
        <v>193</v>
      </c>
      <c r="E1526" s="205" t="s">
        <v>43</v>
      </c>
      <c r="F1526" s="206" t="s">
        <v>210</v>
      </c>
      <c r="G1526" s="204"/>
      <c r="H1526" s="207">
        <v>5</v>
      </c>
      <c r="I1526" s="208"/>
      <c r="J1526" s="204"/>
      <c r="K1526" s="204"/>
      <c r="L1526" s="209"/>
      <c r="M1526" s="210"/>
      <c r="N1526" s="211"/>
      <c r="O1526" s="211"/>
      <c r="P1526" s="211"/>
      <c r="Q1526" s="211"/>
      <c r="R1526" s="211"/>
      <c r="S1526" s="211"/>
      <c r="T1526" s="212"/>
      <c r="AT1526" s="213" t="s">
        <v>193</v>
      </c>
      <c r="AU1526" s="213" t="s">
        <v>90</v>
      </c>
      <c r="AV1526" s="14" t="s">
        <v>90</v>
      </c>
      <c r="AW1526" s="14" t="s">
        <v>41</v>
      </c>
      <c r="AX1526" s="14" t="s">
        <v>88</v>
      </c>
      <c r="AY1526" s="213" t="s">
        <v>182</v>
      </c>
    </row>
    <row r="1527" spans="1:65" s="2" customFormat="1" ht="14.45" customHeight="1">
      <c r="A1527" s="35"/>
      <c r="B1527" s="36"/>
      <c r="C1527" s="179" t="s">
        <v>1997</v>
      </c>
      <c r="D1527" s="179" t="s">
        <v>187</v>
      </c>
      <c r="E1527" s="180" t="s">
        <v>1981</v>
      </c>
      <c r="F1527" s="181" t="s">
        <v>1982</v>
      </c>
      <c r="G1527" s="182" t="s">
        <v>190</v>
      </c>
      <c r="H1527" s="183">
        <v>1</v>
      </c>
      <c r="I1527" s="184"/>
      <c r="J1527" s="185">
        <f>ROUND(I1527*H1527,2)</f>
        <v>0</v>
      </c>
      <c r="K1527" s="181" t="s">
        <v>191</v>
      </c>
      <c r="L1527" s="40"/>
      <c r="M1527" s="186" t="s">
        <v>43</v>
      </c>
      <c r="N1527" s="187" t="s">
        <v>51</v>
      </c>
      <c r="O1527" s="65"/>
      <c r="P1527" s="188">
        <f>O1527*H1527</f>
        <v>0</v>
      </c>
      <c r="Q1527" s="188">
        <v>0</v>
      </c>
      <c r="R1527" s="188">
        <f>Q1527*H1527</f>
        <v>0</v>
      </c>
      <c r="S1527" s="188">
        <v>0</v>
      </c>
      <c r="T1527" s="189">
        <f>S1527*H1527</f>
        <v>0</v>
      </c>
      <c r="U1527" s="35"/>
      <c r="V1527" s="35"/>
      <c r="W1527" s="35"/>
      <c r="X1527" s="35"/>
      <c r="Y1527" s="35"/>
      <c r="Z1527" s="35"/>
      <c r="AA1527" s="35"/>
      <c r="AB1527" s="35"/>
      <c r="AC1527" s="35"/>
      <c r="AD1527" s="35"/>
      <c r="AE1527" s="35"/>
      <c r="AR1527" s="190" t="s">
        <v>88</v>
      </c>
      <c r="AT1527" s="190" t="s">
        <v>187</v>
      </c>
      <c r="AU1527" s="190" t="s">
        <v>90</v>
      </c>
      <c r="AY1527" s="17" t="s">
        <v>182</v>
      </c>
      <c r="BE1527" s="191">
        <f>IF(N1527="základní",J1527,0)</f>
        <v>0</v>
      </c>
      <c r="BF1527" s="191">
        <f>IF(N1527="snížená",J1527,0)</f>
        <v>0</v>
      </c>
      <c r="BG1527" s="191">
        <f>IF(N1527="zákl. přenesená",J1527,0)</f>
        <v>0</v>
      </c>
      <c r="BH1527" s="191">
        <f>IF(N1527="sníž. přenesená",J1527,0)</f>
        <v>0</v>
      </c>
      <c r="BI1527" s="191">
        <f>IF(N1527="nulová",J1527,0)</f>
        <v>0</v>
      </c>
      <c r="BJ1527" s="17" t="s">
        <v>88</v>
      </c>
      <c r="BK1527" s="191">
        <f>ROUND(I1527*H1527,2)</f>
        <v>0</v>
      </c>
      <c r="BL1527" s="17" t="s">
        <v>88</v>
      </c>
      <c r="BM1527" s="190" t="s">
        <v>1983</v>
      </c>
    </row>
    <row r="1528" spans="1:65" s="13" customFormat="1" ht="11.25">
      <c r="B1528" s="192"/>
      <c r="C1528" s="193"/>
      <c r="D1528" s="194" t="s">
        <v>193</v>
      </c>
      <c r="E1528" s="195" t="s">
        <v>43</v>
      </c>
      <c r="F1528" s="196" t="s">
        <v>532</v>
      </c>
      <c r="G1528" s="193"/>
      <c r="H1528" s="195" t="s">
        <v>43</v>
      </c>
      <c r="I1528" s="197"/>
      <c r="J1528" s="193"/>
      <c r="K1528" s="193"/>
      <c r="L1528" s="198"/>
      <c r="M1528" s="199"/>
      <c r="N1528" s="200"/>
      <c r="O1528" s="200"/>
      <c r="P1528" s="200"/>
      <c r="Q1528" s="200"/>
      <c r="R1528" s="200"/>
      <c r="S1528" s="200"/>
      <c r="T1528" s="201"/>
      <c r="AT1528" s="202" t="s">
        <v>193</v>
      </c>
      <c r="AU1528" s="202" t="s">
        <v>90</v>
      </c>
      <c r="AV1528" s="13" t="s">
        <v>88</v>
      </c>
      <c r="AW1528" s="13" t="s">
        <v>41</v>
      </c>
      <c r="AX1528" s="13" t="s">
        <v>80</v>
      </c>
      <c r="AY1528" s="202" t="s">
        <v>182</v>
      </c>
    </row>
    <row r="1529" spans="1:65" s="13" customFormat="1" ht="11.25">
      <c r="B1529" s="192"/>
      <c r="C1529" s="193"/>
      <c r="D1529" s="194" t="s">
        <v>193</v>
      </c>
      <c r="E1529" s="195" t="s">
        <v>43</v>
      </c>
      <c r="F1529" s="196" t="s">
        <v>362</v>
      </c>
      <c r="G1529" s="193"/>
      <c r="H1529" s="195" t="s">
        <v>43</v>
      </c>
      <c r="I1529" s="197"/>
      <c r="J1529" s="193"/>
      <c r="K1529" s="193"/>
      <c r="L1529" s="198"/>
      <c r="M1529" s="199"/>
      <c r="N1529" s="200"/>
      <c r="O1529" s="200"/>
      <c r="P1529" s="200"/>
      <c r="Q1529" s="200"/>
      <c r="R1529" s="200"/>
      <c r="S1529" s="200"/>
      <c r="T1529" s="201"/>
      <c r="AT1529" s="202" t="s">
        <v>193</v>
      </c>
      <c r="AU1529" s="202" t="s">
        <v>90</v>
      </c>
      <c r="AV1529" s="13" t="s">
        <v>88</v>
      </c>
      <c r="AW1529" s="13" t="s">
        <v>41</v>
      </c>
      <c r="AX1529" s="13" t="s">
        <v>80</v>
      </c>
      <c r="AY1529" s="202" t="s">
        <v>182</v>
      </c>
    </row>
    <row r="1530" spans="1:65" s="14" customFormat="1" ht="11.25">
      <c r="B1530" s="203"/>
      <c r="C1530" s="204"/>
      <c r="D1530" s="194" t="s">
        <v>193</v>
      </c>
      <c r="E1530" s="205" t="s">
        <v>43</v>
      </c>
      <c r="F1530" s="206" t="s">
        <v>88</v>
      </c>
      <c r="G1530" s="204"/>
      <c r="H1530" s="207">
        <v>1</v>
      </c>
      <c r="I1530" s="208"/>
      <c r="J1530" s="204"/>
      <c r="K1530" s="204"/>
      <c r="L1530" s="209"/>
      <c r="M1530" s="210"/>
      <c r="N1530" s="211"/>
      <c r="O1530" s="211"/>
      <c r="P1530" s="211"/>
      <c r="Q1530" s="211"/>
      <c r="R1530" s="211"/>
      <c r="S1530" s="211"/>
      <c r="T1530" s="212"/>
      <c r="AT1530" s="213" t="s">
        <v>193</v>
      </c>
      <c r="AU1530" s="213" t="s">
        <v>90</v>
      </c>
      <c r="AV1530" s="14" t="s">
        <v>90</v>
      </c>
      <c r="AW1530" s="14" t="s">
        <v>41</v>
      </c>
      <c r="AX1530" s="14" t="s">
        <v>88</v>
      </c>
      <c r="AY1530" s="213" t="s">
        <v>182</v>
      </c>
    </row>
    <row r="1531" spans="1:65" s="2" customFormat="1" ht="14.45" customHeight="1">
      <c r="A1531" s="35"/>
      <c r="B1531" s="36"/>
      <c r="C1531" s="179" t="s">
        <v>2002</v>
      </c>
      <c r="D1531" s="179" t="s">
        <v>187</v>
      </c>
      <c r="E1531" s="180" t="s">
        <v>1985</v>
      </c>
      <c r="F1531" s="181" t="s">
        <v>1986</v>
      </c>
      <c r="G1531" s="182" t="s">
        <v>190</v>
      </c>
      <c r="H1531" s="183">
        <v>1</v>
      </c>
      <c r="I1531" s="184"/>
      <c r="J1531" s="185">
        <f>ROUND(I1531*H1531,2)</f>
        <v>0</v>
      </c>
      <c r="K1531" s="181" t="s">
        <v>191</v>
      </c>
      <c r="L1531" s="40"/>
      <c r="M1531" s="186" t="s">
        <v>43</v>
      </c>
      <c r="N1531" s="187" t="s">
        <v>51</v>
      </c>
      <c r="O1531" s="65"/>
      <c r="P1531" s="188">
        <f>O1531*H1531</f>
        <v>0</v>
      </c>
      <c r="Q1531" s="188">
        <v>0</v>
      </c>
      <c r="R1531" s="188">
        <f>Q1531*H1531</f>
        <v>0</v>
      </c>
      <c r="S1531" s="188">
        <v>0</v>
      </c>
      <c r="T1531" s="189">
        <f>S1531*H1531</f>
        <v>0</v>
      </c>
      <c r="U1531" s="35"/>
      <c r="V1531" s="35"/>
      <c r="W1531" s="35"/>
      <c r="X1531" s="35"/>
      <c r="Y1531" s="35"/>
      <c r="Z1531" s="35"/>
      <c r="AA1531" s="35"/>
      <c r="AB1531" s="35"/>
      <c r="AC1531" s="35"/>
      <c r="AD1531" s="35"/>
      <c r="AE1531" s="35"/>
      <c r="AR1531" s="190" t="s">
        <v>88</v>
      </c>
      <c r="AT1531" s="190" t="s">
        <v>187</v>
      </c>
      <c r="AU1531" s="190" t="s">
        <v>90</v>
      </c>
      <c r="AY1531" s="17" t="s">
        <v>182</v>
      </c>
      <c r="BE1531" s="191">
        <f>IF(N1531="základní",J1531,0)</f>
        <v>0</v>
      </c>
      <c r="BF1531" s="191">
        <f>IF(N1531="snížená",J1531,0)</f>
        <v>0</v>
      </c>
      <c r="BG1531" s="191">
        <f>IF(N1531="zákl. přenesená",J1531,0)</f>
        <v>0</v>
      </c>
      <c r="BH1531" s="191">
        <f>IF(N1531="sníž. přenesená",J1531,0)</f>
        <v>0</v>
      </c>
      <c r="BI1531" s="191">
        <f>IF(N1531="nulová",J1531,0)</f>
        <v>0</v>
      </c>
      <c r="BJ1531" s="17" t="s">
        <v>88</v>
      </c>
      <c r="BK1531" s="191">
        <f>ROUND(I1531*H1531,2)</f>
        <v>0</v>
      </c>
      <c r="BL1531" s="17" t="s">
        <v>88</v>
      </c>
      <c r="BM1531" s="190" t="s">
        <v>1987</v>
      </c>
    </row>
    <row r="1532" spans="1:65" s="13" customFormat="1" ht="11.25">
      <c r="B1532" s="192"/>
      <c r="C1532" s="193"/>
      <c r="D1532" s="194" t="s">
        <v>193</v>
      </c>
      <c r="E1532" s="195" t="s">
        <v>43</v>
      </c>
      <c r="F1532" s="196" t="s">
        <v>362</v>
      </c>
      <c r="G1532" s="193"/>
      <c r="H1532" s="195" t="s">
        <v>43</v>
      </c>
      <c r="I1532" s="197"/>
      <c r="J1532" s="193"/>
      <c r="K1532" s="193"/>
      <c r="L1532" s="198"/>
      <c r="M1532" s="199"/>
      <c r="N1532" s="200"/>
      <c r="O1532" s="200"/>
      <c r="P1532" s="200"/>
      <c r="Q1532" s="200"/>
      <c r="R1532" s="200"/>
      <c r="S1532" s="200"/>
      <c r="T1532" s="201"/>
      <c r="AT1532" s="202" t="s">
        <v>193</v>
      </c>
      <c r="AU1532" s="202" t="s">
        <v>90</v>
      </c>
      <c r="AV1532" s="13" t="s">
        <v>88</v>
      </c>
      <c r="AW1532" s="13" t="s">
        <v>41</v>
      </c>
      <c r="AX1532" s="13" t="s">
        <v>80</v>
      </c>
      <c r="AY1532" s="202" t="s">
        <v>182</v>
      </c>
    </row>
    <row r="1533" spans="1:65" s="13" customFormat="1" ht="11.25">
      <c r="B1533" s="192"/>
      <c r="C1533" s="193"/>
      <c r="D1533" s="194" t="s">
        <v>193</v>
      </c>
      <c r="E1533" s="195" t="s">
        <v>43</v>
      </c>
      <c r="F1533" s="196" t="s">
        <v>554</v>
      </c>
      <c r="G1533" s="193"/>
      <c r="H1533" s="195" t="s">
        <v>43</v>
      </c>
      <c r="I1533" s="197"/>
      <c r="J1533" s="193"/>
      <c r="K1533" s="193"/>
      <c r="L1533" s="198"/>
      <c r="M1533" s="199"/>
      <c r="N1533" s="200"/>
      <c r="O1533" s="200"/>
      <c r="P1533" s="200"/>
      <c r="Q1533" s="200"/>
      <c r="R1533" s="200"/>
      <c r="S1533" s="200"/>
      <c r="T1533" s="201"/>
      <c r="AT1533" s="202" t="s">
        <v>193</v>
      </c>
      <c r="AU1533" s="202" t="s">
        <v>90</v>
      </c>
      <c r="AV1533" s="13" t="s">
        <v>88</v>
      </c>
      <c r="AW1533" s="13" t="s">
        <v>41</v>
      </c>
      <c r="AX1533" s="13" t="s">
        <v>80</v>
      </c>
      <c r="AY1533" s="202" t="s">
        <v>182</v>
      </c>
    </row>
    <row r="1534" spans="1:65" s="13" customFormat="1" ht="11.25">
      <c r="B1534" s="192"/>
      <c r="C1534" s="193"/>
      <c r="D1534" s="194" t="s">
        <v>193</v>
      </c>
      <c r="E1534" s="195" t="s">
        <v>43</v>
      </c>
      <c r="F1534" s="196" t="s">
        <v>1988</v>
      </c>
      <c r="G1534" s="193"/>
      <c r="H1534" s="195" t="s">
        <v>43</v>
      </c>
      <c r="I1534" s="197"/>
      <c r="J1534" s="193"/>
      <c r="K1534" s="193"/>
      <c r="L1534" s="198"/>
      <c r="M1534" s="199"/>
      <c r="N1534" s="200"/>
      <c r="O1534" s="200"/>
      <c r="P1534" s="200"/>
      <c r="Q1534" s="200"/>
      <c r="R1534" s="200"/>
      <c r="S1534" s="200"/>
      <c r="T1534" s="201"/>
      <c r="AT1534" s="202" t="s">
        <v>193</v>
      </c>
      <c r="AU1534" s="202" t="s">
        <v>90</v>
      </c>
      <c r="AV1534" s="13" t="s">
        <v>88</v>
      </c>
      <c r="AW1534" s="13" t="s">
        <v>41</v>
      </c>
      <c r="AX1534" s="13" t="s">
        <v>80</v>
      </c>
      <c r="AY1534" s="202" t="s">
        <v>182</v>
      </c>
    </row>
    <row r="1535" spans="1:65" s="14" customFormat="1" ht="11.25">
      <c r="B1535" s="203"/>
      <c r="C1535" s="204"/>
      <c r="D1535" s="194" t="s">
        <v>193</v>
      </c>
      <c r="E1535" s="205" t="s">
        <v>43</v>
      </c>
      <c r="F1535" s="206" t="s">
        <v>88</v>
      </c>
      <c r="G1535" s="204"/>
      <c r="H1535" s="207">
        <v>1</v>
      </c>
      <c r="I1535" s="208"/>
      <c r="J1535" s="204"/>
      <c r="K1535" s="204"/>
      <c r="L1535" s="209"/>
      <c r="M1535" s="210"/>
      <c r="N1535" s="211"/>
      <c r="O1535" s="211"/>
      <c r="P1535" s="211"/>
      <c r="Q1535" s="211"/>
      <c r="R1535" s="211"/>
      <c r="S1535" s="211"/>
      <c r="T1535" s="212"/>
      <c r="AT1535" s="213" t="s">
        <v>193</v>
      </c>
      <c r="AU1535" s="213" t="s">
        <v>90</v>
      </c>
      <c r="AV1535" s="14" t="s">
        <v>90</v>
      </c>
      <c r="AW1535" s="14" t="s">
        <v>41</v>
      </c>
      <c r="AX1535" s="14" t="s">
        <v>88</v>
      </c>
      <c r="AY1535" s="213" t="s">
        <v>182</v>
      </c>
    </row>
    <row r="1536" spans="1:65" s="2" customFormat="1" ht="14.45" customHeight="1">
      <c r="A1536" s="35"/>
      <c r="B1536" s="36"/>
      <c r="C1536" s="214" t="s">
        <v>2007</v>
      </c>
      <c r="D1536" s="214" t="s">
        <v>179</v>
      </c>
      <c r="E1536" s="215" t="s">
        <v>1990</v>
      </c>
      <c r="F1536" s="216" t="s">
        <v>1991</v>
      </c>
      <c r="G1536" s="217" t="s">
        <v>190</v>
      </c>
      <c r="H1536" s="218">
        <v>1</v>
      </c>
      <c r="I1536" s="219"/>
      <c r="J1536" s="220">
        <f>ROUND(I1536*H1536,2)</f>
        <v>0</v>
      </c>
      <c r="K1536" s="216" t="s">
        <v>198</v>
      </c>
      <c r="L1536" s="221"/>
      <c r="M1536" s="222" t="s">
        <v>43</v>
      </c>
      <c r="N1536" s="223" t="s">
        <v>51</v>
      </c>
      <c r="O1536" s="65"/>
      <c r="P1536" s="188">
        <f>O1536*H1536</f>
        <v>0</v>
      </c>
      <c r="Q1536" s="188">
        <v>0</v>
      </c>
      <c r="R1536" s="188">
        <f>Q1536*H1536</f>
        <v>0</v>
      </c>
      <c r="S1536" s="188">
        <v>0</v>
      </c>
      <c r="T1536" s="189">
        <f>S1536*H1536</f>
        <v>0</v>
      </c>
      <c r="U1536" s="35"/>
      <c r="V1536" s="35"/>
      <c r="W1536" s="35"/>
      <c r="X1536" s="35"/>
      <c r="Y1536" s="35"/>
      <c r="Z1536" s="35"/>
      <c r="AA1536" s="35"/>
      <c r="AB1536" s="35"/>
      <c r="AC1536" s="35"/>
      <c r="AD1536" s="35"/>
      <c r="AE1536" s="35"/>
      <c r="AR1536" s="190" t="s">
        <v>90</v>
      </c>
      <c r="AT1536" s="190" t="s">
        <v>179</v>
      </c>
      <c r="AU1536" s="190" t="s">
        <v>90</v>
      </c>
      <c r="AY1536" s="17" t="s">
        <v>182</v>
      </c>
      <c r="BE1536" s="191">
        <f>IF(N1536="základní",J1536,0)</f>
        <v>0</v>
      </c>
      <c r="BF1536" s="191">
        <f>IF(N1536="snížená",J1536,0)</f>
        <v>0</v>
      </c>
      <c r="BG1536" s="191">
        <f>IF(N1536="zákl. přenesená",J1536,0)</f>
        <v>0</v>
      </c>
      <c r="BH1536" s="191">
        <f>IF(N1536="sníž. přenesená",J1536,0)</f>
        <v>0</v>
      </c>
      <c r="BI1536" s="191">
        <f>IF(N1536="nulová",J1536,0)</f>
        <v>0</v>
      </c>
      <c r="BJ1536" s="17" t="s">
        <v>88</v>
      </c>
      <c r="BK1536" s="191">
        <f>ROUND(I1536*H1536,2)</f>
        <v>0</v>
      </c>
      <c r="BL1536" s="17" t="s">
        <v>88</v>
      </c>
      <c r="BM1536" s="190" t="s">
        <v>1992</v>
      </c>
    </row>
    <row r="1537" spans="1:65" s="13" customFormat="1" ht="11.25">
      <c r="B1537" s="192"/>
      <c r="C1537" s="193"/>
      <c r="D1537" s="194" t="s">
        <v>193</v>
      </c>
      <c r="E1537" s="195" t="s">
        <v>43</v>
      </c>
      <c r="F1537" s="196" t="s">
        <v>362</v>
      </c>
      <c r="G1537" s="193"/>
      <c r="H1537" s="195" t="s">
        <v>43</v>
      </c>
      <c r="I1537" s="197"/>
      <c r="J1537" s="193"/>
      <c r="K1537" s="193"/>
      <c r="L1537" s="198"/>
      <c r="M1537" s="199"/>
      <c r="N1537" s="200"/>
      <c r="O1537" s="200"/>
      <c r="P1537" s="200"/>
      <c r="Q1537" s="200"/>
      <c r="R1537" s="200"/>
      <c r="S1537" s="200"/>
      <c r="T1537" s="201"/>
      <c r="AT1537" s="202" t="s">
        <v>193</v>
      </c>
      <c r="AU1537" s="202" t="s">
        <v>90</v>
      </c>
      <c r="AV1537" s="13" t="s">
        <v>88</v>
      </c>
      <c r="AW1537" s="13" t="s">
        <v>41</v>
      </c>
      <c r="AX1537" s="13" t="s">
        <v>80</v>
      </c>
      <c r="AY1537" s="202" t="s">
        <v>182</v>
      </c>
    </row>
    <row r="1538" spans="1:65" s="13" customFormat="1" ht="11.25">
      <c r="B1538" s="192"/>
      <c r="C1538" s="193"/>
      <c r="D1538" s="194" t="s">
        <v>193</v>
      </c>
      <c r="E1538" s="195" t="s">
        <v>43</v>
      </c>
      <c r="F1538" s="196" t="s">
        <v>554</v>
      </c>
      <c r="G1538" s="193"/>
      <c r="H1538" s="195" t="s">
        <v>43</v>
      </c>
      <c r="I1538" s="197"/>
      <c r="J1538" s="193"/>
      <c r="K1538" s="193"/>
      <c r="L1538" s="198"/>
      <c r="M1538" s="199"/>
      <c r="N1538" s="200"/>
      <c r="O1538" s="200"/>
      <c r="P1538" s="200"/>
      <c r="Q1538" s="200"/>
      <c r="R1538" s="200"/>
      <c r="S1538" s="200"/>
      <c r="T1538" s="201"/>
      <c r="AT1538" s="202" t="s">
        <v>193</v>
      </c>
      <c r="AU1538" s="202" t="s">
        <v>90</v>
      </c>
      <c r="AV1538" s="13" t="s">
        <v>88</v>
      </c>
      <c r="AW1538" s="13" t="s">
        <v>41</v>
      </c>
      <c r="AX1538" s="13" t="s">
        <v>80</v>
      </c>
      <c r="AY1538" s="202" t="s">
        <v>182</v>
      </c>
    </row>
    <row r="1539" spans="1:65" s="13" customFormat="1" ht="11.25">
      <c r="B1539" s="192"/>
      <c r="C1539" s="193"/>
      <c r="D1539" s="194" t="s">
        <v>193</v>
      </c>
      <c r="E1539" s="195" t="s">
        <v>43</v>
      </c>
      <c r="F1539" s="196" t="s">
        <v>1988</v>
      </c>
      <c r="G1539" s="193"/>
      <c r="H1539" s="195" t="s">
        <v>43</v>
      </c>
      <c r="I1539" s="197"/>
      <c r="J1539" s="193"/>
      <c r="K1539" s="193"/>
      <c r="L1539" s="198"/>
      <c r="M1539" s="199"/>
      <c r="N1539" s="200"/>
      <c r="O1539" s="200"/>
      <c r="P1539" s="200"/>
      <c r="Q1539" s="200"/>
      <c r="R1539" s="200"/>
      <c r="S1539" s="200"/>
      <c r="T1539" s="201"/>
      <c r="AT1539" s="202" t="s">
        <v>193</v>
      </c>
      <c r="AU1539" s="202" t="s">
        <v>90</v>
      </c>
      <c r="AV1539" s="13" t="s">
        <v>88</v>
      </c>
      <c r="AW1539" s="13" t="s">
        <v>41</v>
      </c>
      <c r="AX1539" s="13" t="s">
        <v>80</v>
      </c>
      <c r="AY1539" s="202" t="s">
        <v>182</v>
      </c>
    </row>
    <row r="1540" spans="1:65" s="14" customFormat="1" ht="11.25">
      <c r="B1540" s="203"/>
      <c r="C1540" s="204"/>
      <c r="D1540" s="194" t="s">
        <v>193</v>
      </c>
      <c r="E1540" s="205" t="s">
        <v>43</v>
      </c>
      <c r="F1540" s="206" t="s">
        <v>88</v>
      </c>
      <c r="G1540" s="204"/>
      <c r="H1540" s="207">
        <v>1</v>
      </c>
      <c r="I1540" s="208"/>
      <c r="J1540" s="204"/>
      <c r="K1540" s="204"/>
      <c r="L1540" s="209"/>
      <c r="M1540" s="210"/>
      <c r="N1540" s="211"/>
      <c r="O1540" s="211"/>
      <c r="P1540" s="211"/>
      <c r="Q1540" s="211"/>
      <c r="R1540" s="211"/>
      <c r="S1540" s="211"/>
      <c r="T1540" s="212"/>
      <c r="AT1540" s="213" t="s">
        <v>193</v>
      </c>
      <c r="AU1540" s="213" t="s">
        <v>90</v>
      </c>
      <c r="AV1540" s="14" t="s">
        <v>90</v>
      </c>
      <c r="AW1540" s="14" t="s">
        <v>41</v>
      </c>
      <c r="AX1540" s="14" t="s">
        <v>88</v>
      </c>
      <c r="AY1540" s="213" t="s">
        <v>182</v>
      </c>
    </row>
    <row r="1541" spans="1:65" s="2" customFormat="1" ht="14.45" customHeight="1">
      <c r="A1541" s="35"/>
      <c r="B1541" s="36"/>
      <c r="C1541" s="214" t="s">
        <v>2011</v>
      </c>
      <c r="D1541" s="214" t="s">
        <v>179</v>
      </c>
      <c r="E1541" s="215" t="s">
        <v>1994</v>
      </c>
      <c r="F1541" s="216" t="s">
        <v>1995</v>
      </c>
      <c r="G1541" s="217" t="s">
        <v>190</v>
      </c>
      <c r="H1541" s="218">
        <v>1</v>
      </c>
      <c r="I1541" s="219"/>
      <c r="J1541" s="220">
        <f>ROUND(I1541*H1541,2)</f>
        <v>0</v>
      </c>
      <c r="K1541" s="216" t="s">
        <v>198</v>
      </c>
      <c r="L1541" s="221"/>
      <c r="M1541" s="222" t="s">
        <v>43</v>
      </c>
      <c r="N1541" s="223" t="s">
        <v>51</v>
      </c>
      <c r="O1541" s="65"/>
      <c r="P1541" s="188">
        <f>O1541*H1541</f>
        <v>0</v>
      </c>
      <c r="Q1541" s="188">
        <v>0</v>
      </c>
      <c r="R1541" s="188">
        <f>Q1541*H1541</f>
        <v>0</v>
      </c>
      <c r="S1541" s="188">
        <v>0</v>
      </c>
      <c r="T1541" s="189">
        <f>S1541*H1541</f>
        <v>0</v>
      </c>
      <c r="U1541" s="35"/>
      <c r="V1541" s="35"/>
      <c r="W1541" s="35"/>
      <c r="X1541" s="35"/>
      <c r="Y1541" s="35"/>
      <c r="Z1541" s="35"/>
      <c r="AA1541" s="35"/>
      <c r="AB1541" s="35"/>
      <c r="AC1541" s="35"/>
      <c r="AD1541" s="35"/>
      <c r="AE1541" s="35"/>
      <c r="AR1541" s="190" t="s">
        <v>90</v>
      </c>
      <c r="AT1541" s="190" t="s">
        <v>179</v>
      </c>
      <c r="AU1541" s="190" t="s">
        <v>90</v>
      </c>
      <c r="AY1541" s="17" t="s">
        <v>182</v>
      </c>
      <c r="BE1541" s="191">
        <f>IF(N1541="základní",J1541,0)</f>
        <v>0</v>
      </c>
      <c r="BF1541" s="191">
        <f>IF(N1541="snížená",J1541,0)</f>
        <v>0</v>
      </c>
      <c r="BG1541" s="191">
        <f>IF(N1541="zákl. přenesená",J1541,0)</f>
        <v>0</v>
      </c>
      <c r="BH1541" s="191">
        <f>IF(N1541="sníž. přenesená",J1541,0)</f>
        <v>0</v>
      </c>
      <c r="BI1541" s="191">
        <f>IF(N1541="nulová",J1541,0)</f>
        <v>0</v>
      </c>
      <c r="BJ1541" s="17" t="s">
        <v>88</v>
      </c>
      <c r="BK1541" s="191">
        <f>ROUND(I1541*H1541,2)</f>
        <v>0</v>
      </c>
      <c r="BL1541" s="17" t="s">
        <v>88</v>
      </c>
      <c r="BM1541" s="190" t="s">
        <v>1996</v>
      </c>
    </row>
    <row r="1542" spans="1:65" s="13" customFormat="1" ht="11.25">
      <c r="B1542" s="192"/>
      <c r="C1542" s="193"/>
      <c r="D1542" s="194" t="s">
        <v>193</v>
      </c>
      <c r="E1542" s="195" t="s">
        <v>43</v>
      </c>
      <c r="F1542" s="196" t="s">
        <v>362</v>
      </c>
      <c r="G1542" s="193"/>
      <c r="H1542" s="195" t="s">
        <v>43</v>
      </c>
      <c r="I1542" s="197"/>
      <c r="J1542" s="193"/>
      <c r="K1542" s="193"/>
      <c r="L1542" s="198"/>
      <c r="M1542" s="199"/>
      <c r="N1542" s="200"/>
      <c r="O1542" s="200"/>
      <c r="P1542" s="200"/>
      <c r="Q1542" s="200"/>
      <c r="R1542" s="200"/>
      <c r="S1542" s="200"/>
      <c r="T1542" s="201"/>
      <c r="AT1542" s="202" t="s">
        <v>193</v>
      </c>
      <c r="AU1542" s="202" t="s">
        <v>90</v>
      </c>
      <c r="AV1542" s="13" t="s">
        <v>88</v>
      </c>
      <c r="AW1542" s="13" t="s">
        <v>41</v>
      </c>
      <c r="AX1542" s="13" t="s">
        <v>80</v>
      </c>
      <c r="AY1542" s="202" t="s">
        <v>182</v>
      </c>
    </row>
    <row r="1543" spans="1:65" s="13" customFormat="1" ht="11.25">
      <c r="B1543" s="192"/>
      <c r="C1543" s="193"/>
      <c r="D1543" s="194" t="s">
        <v>193</v>
      </c>
      <c r="E1543" s="195" t="s">
        <v>43</v>
      </c>
      <c r="F1543" s="196" t="s">
        <v>554</v>
      </c>
      <c r="G1543" s="193"/>
      <c r="H1543" s="195" t="s">
        <v>43</v>
      </c>
      <c r="I1543" s="197"/>
      <c r="J1543" s="193"/>
      <c r="K1543" s="193"/>
      <c r="L1543" s="198"/>
      <c r="M1543" s="199"/>
      <c r="N1543" s="200"/>
      <c r="O1543" s="200"/>
      <c r="P1543" s="200"/>
      <c r="Q1543" s="200"/>
      <c r="R1543" s="200"/>
      <c r="S1543" s="200"/>
      <c r="T1543" s="201"/>
      <c r="AT1543" s="202" t="s">
        <v>193</v>
      </c>
      <c r="AU1543" s="202" t="s">
        <v>90</v>
      </c>
      <c r="AV1543" s="13" t="s">
        <v>88</v>
      </c>
      <c r="AW1543" s="13" t="s">
        <v>41</v>
      </c>
      <c r="AX1543" s="13" t="s">
        <v>80</v>
      </c>
      <c r="AY1543" s="202" t="s">
        <v>182</v>
      </c>
    </row>
    <row r="1544" spans="1:65" s="13" customFormat="1" ht="11.25">
      <c r="B1544" s="192"/>
      <c r="C1544" s="193"/>
      <c r="D1544" s="194" t="s">
        <v>193</v>
      </c>
      <c r="E1544" s="195" t="s">
        <v>43</v>
      </c>
      <c r="F1544" s="196" t="s">
        <v>1988</v>
      </c>
      <c r="G1544" s="193"/>
      <c r="H1544" s="195" t="s">
        <v>43</v>
      </c>
      <c r="I1544" s="197"/>
      <c r="J1544" s="193"/>
      <c r="K1544" s="193"/>
      <c r="L1544" s="198"/>
      <c r="M1544" s="199"/>
      <c r="N1544" s="200"/>
      <c r="O1544" s="200"/>
      <c r="P1544" s="200"/>
      <c r="Q1544" s="200"/>
      <c r="R1544" s="200"/>
      <c r="S1544" s="200"/>
      <c r="T1544" s="201"/>
      <c r="AT1544" s="202" t="s">
        <v>193</v>
      </c>
      <c r="AU1544" s="202" t="s">
        <v>90</v>
      </c>
      <c r="AV1544" s="13" t="s">
        <v>88</v>
      </c>
      <c r="AW1544" s="13" t="s">
        <v>41</v>
      </c>
      <c r="AX1544" s="13" t="s">
        <v>80</v>
      </c>
      <c r="AY1544" s="202" t="s">
        <v>182</v>
      </c>
    </row>
    <row r="1545" spans="1:65" s="14" customFormat="1" ht="11.25">
      <c r="B1545" s="203"/>
      <c r="C1545" s="204"/>
      <c r="D1545" s="194" t="s">
        <v>193</v>
      </c>
      <c r="E1545" s="205" t="s">
        <v>43</v>
      </c>
      <c r="F1545" s="206" t="s">
        <v>88</v>
      </c>
      <c r="G1545" s="204"/>
      <c r="H1545" s="207">
        <v>1</v>
      </c>
      <c r="I1545" s="208"/>
      <c r="J1545" s="204"/>
      <c r="K1545" s="204"/>
      <c r="L1545" s="209"/>
      <c r="M1545" s="210"/>
      <c r="N1545" s="211"/>
      <c r="O1545" s="211"/>
      <c r="P1545" s="211"/>
      <c r="Q1545" s="211"/>
      <c r="R1545" s="211"/>
      <c r="S1545" s="211"/>
      <c r="T1545" s="212"/>
      <c r="AT1545" s="213" t="s">
        <v>193</v>
      </c>
      <c r="AU1545" s="213" t="s">
        <v>90</v>
      </c>
      <c r="AV1545" s="14" t="s">
        <v>90</v>
      </c>
      <c r="AW1545" s="14" t="s">
        <v>41</v>
      </c>
      <c r="AX1545" s="14" t="s">
        <v>88</v>
      </c>
      <c r="AY1545" s="213" t="s">
        <v>182</v>
      </c>
    </row>
    <row r="1546" spans="1:65" s="2" customFormat="1" ht="14.45" customHeight="1">
      <c r="A1546" s="35"/>
      <c r="B1546" s="36"/>
      <c r="C1546" s="214" t="s">
        <v>2016</v>
      </c>
      <c r="D1546" s="214" t="s">
        <v>179</v>
      </c>
      <c r="E1546" s="215" t="s">
        <v>1998</v>
      </c>
      <c r="F1546" s="216" t="s">
        <v>1999</v>
      </c>
      <c r="G1546" s="217" t="s">
        <v>190</v>
      </c>
      <c r="H1546" s="218">
        <v>1</v>
      </c>
      <c r="I1546" s="219"/>
      <c r="J1546" s="220">
        <f>ROUND(I1546*H1546,2)</f>
        <v>0</v>
      </c>
      <c r="K1546" s="216" t="s">
        <v>198</v>
      </c>
      <c r="L1546" s="221"/>
      <c r="M1546" s="222" t="s">
        <v>43</v>
      </c>
      <c r="N1546" s="223" t="s">
        <v>51</v>
      </c>
      <c r="O1546" s="65"/>
      <c r="P1546" s="188">
        <f>O1546*H1546</f>
        <v>0</v>
      </c>
      <c r="Q1546" s="188">
        <v>0</v>
      </c>
      <c r="R1546" s="188">
        <f>Q1546*H1546</f>
        <v>0</v>
      </c>
      <c r="S1546" s="188">
        <v>0</v>
      </c>
      <c r="T1546" s="189">
        <f>S1546*H1546</f>
        <v>0</v>
      </c>
      <c r="U1546" s="35"/>
      <c r="V1546" s="35"/>
      <c r="W1546" s="35"/>
      <c r="X1546" s="35"/>
      <c r="Y1546" s="35"/>
      <c r="Z1546" s="35"/>
      <c r="AA1546" s="35"/>
      <c r="AB1546" s="35"/>
      <c r="AC1546" s="35"/>
      <c r="AD1546" s="35"/>
      <c r="AE1546" s="35"/>
      <c r="AR1546" s="190" t="s">
        <v>90</v>
      </c>
      <c r="AT1546" s="190" t="s">
        <v>179</v>
      </c>
      <c r="AU1546" s="190" t="s">
        <v>90</v>
      </c>
      <c r="AY1546" s="17" t="s">
        <v>182</v>
      </c>
      <c r="BE1546" s="191">
        <f>IF(N1546="základní",J1546,0)</f>
        <v>0</v>
      </c>
      <c r="BF1546" s="191">
        <f>IF(N1546="snížená",J1546,0)</f>
        <v>0</v>
      </c>
      <c r="BG1546" s="191">
        <f>IF(N1546="zákl. přenesená",J1546,0)</f>
        <v>0</v>
      </c>
      <c r="BH1546" s="191">
        <f>IF(N1546="sníž. přenesená",J1546,0)</f>
        <v>0</v>
      </c>
      <c r="BI1546" s="191">
        <f>IF(N1546="nulová",J1546,0)</f>
        <v>0</v>
      </c>
      <c r="BJ1546" s="17" t="s">
        <v>88</v>
      </c>
      <c r="BK1546" s="191">
        <f>ROUND(I1546*H1546,2)</f>
        <v>0</v>
      </c>
      <c r="BL1546" s="17" t="s">
        <v>88</v>
      </c>
      <c r="BM1546" s="190" t="s">
        <v>2000</v>
      </c>
    </row>
    <row r="1547" spans="1:65" s="13" customFormat="1" ht="11.25">
      <c r="B1547" s="192"/>
      <c r="C1547" s="193"/>
      <c r="D1547" s="194" t="s">
        <v>193</v>
      </c>
      <c r="E1547" s="195" t="s">
        <v>43</v>
      </c>
      <c r="F1547" s="196" t="s">
        <v>532</v>
      </c>
      <c r="G1547" s="193"/>
      <c r="H1547" s="195" t="s">
        <v>43</v>
      </c>
      <c r="I1547" s="197"/>
      <c r="J1547" s="193"/>
      <c r="K1547" s="193"/>
      <c r="L1547" s="198"/>
      <c r="M1547" s="199"/>
      <c r="N1547" s="200"/>
      <c r="O1547" s="200"/>
      <c r="P1547" s="200"/>
      <c r="Q1547" s="200"/>
      <c r="R1547" s="200"/>
      <c r="S1547" s="200"/>
      <c r="T1547" s="201"/>
      <c r="AT1547" s="202" t="s">
        <v>193</v>
      </c>
      <c r="AU1547" s="202" t="s">
        <v>90</v>
      </c>
      <c r="AV1547" s="13" t="s">
        <v>88</v>
      </c>
      <c r="AW1547" s="13" t="s">
        <v>41</v>
      </c>
      <c r="AX1547" s="13" t="s">
        <v>80</v>
      </c>
      <c r="AY1547" s="202" t="s">
        <v>182</v>
      </c>
    </row>
    <row r="1548" spans="1:65" s="13" customFormat="1" ht="11.25">
      <c r="B1548" s="192"/>
      <c r="C1548" s="193"/>
      <c r="D1548" s="194" t="s">
        <v>193</v>
      </c>
      <c r="E1548" s="195" t="s">
        <v>43</v>
      </c>
      <c r="F1548" s="196" t="s">
        <v>2001</v>
      </c>
      <c r="G1548" s="193"/>
      <c r="H1548" s="195" t="s">
        <v>43</v>
      </c>
      <c r="I1548" s="197"/>
      <c r="J1548" s="193"/>
      <c r="K1548" s="193"/>
      <c r="L1548" s="198"/>
      <c r="M1548" s="199"/>
      <c r="N1548" s="200"/>
      <c r="O1548" s="200"/>
      <c r="P1548" s="200"/>
      <c r="Q1548" s="200"/>
      <c r="R1548" s="200"/>
      <c r="S1548" s="200"/>
      <c r="T1548" s="201"/>
      <c r="AT1548" s="202" t="s">
        <v>193</v>
      </c>
      <c r="AU1548" s="202" t="s">
        <v>90</v>
      </c>
      <c r="AV1548" s="13" t="s">
        <v>88</v>
      </c>
      <c r="AW1548" s="13" t="s">
        <v>41</v>
      </c>
      <c r="AX1548" s="13" t="s">
        <v>80</v>
      </c>
      <c r="AY1548" s="202" t="s">
        <v>182</v>
      </c>
    </row>
    <row r="1549" spans="1:65" s="14" customFormat="1" ht="11.25">
      <c r="B1549" s="203"/>
      <c r="C1549" s="204"/>
      <c r="D1549" s="194" t="s">
        <v>193</v>
      </c>
      <c r="E1549" s="205" t="s">
        <v>43</v>
      </c>
      <c r="F1549" s="206" t="s">
        <v>88</v>
      </c>
      <c r="G1549" s="204"/>
      <c r="H1549" s="207">
        <v>1</v>
      </c>
      <c r="I1549" s="208"/>
      <c r="J1549" s="204"/>
      <c r="K1549" s="204"/>
      <c r="L1549" s="209"/>
      <c r="M1549" s="210"/>
      <c r="N1549" s="211"/>
      <c r="O1549" s="211"/>
      <c r="P1549" s="211"/>
      <c r="Q1549" s="211"/>
      <c r="R1549" s="211"/>
      <c r="S1549" s="211"/>
      <c r="T1549" s="212"/>
      <c r="AT1549" s="213" t="s">
        <v>193</v>
      </c>
      <c r="AU1549" s="213" t="s">
        <v>90</v>
      </c>
      <c r="AV1549" s="14" t="s">
        <v>90</v>
      </c>
      <c r="AW1549" s="14" t="s">
        <v>41</v>
      </c>
      <c r="AX1549" s="14" t="s">
        <v>88</v>
      </c>
      <c r="AY1549" s="213" t="s">
        <v>182</v>
      </c>
    </row>
    <row r="1550" spans="1:65" s="2" customFormat="1" ht="14.45" customHeight="1">
      <c r="A1550" s="35"/>
      <c r="B1550" s="36"/>
      <c r="C1550" s="214" t="s">
        <v>2020</v>
      </c>
      <c r="D1550" s="214" t="s">
        <v>179</v>
      </c>
      <c r="E1550" s="215" t="s">
        <v>2003</v>
      </c>
      <c r="F1550" s="216" t="s">
        <v>2004</v>
      </c>
      <c r="G1550" s="217" t="s">
        <v>190</v>
      </c>
      <c r="H1550" s="218">
        <v>3</v>
      </c>
      <c r="I1550" s="219"/>
      <c r="J1550" s="220">
        <f>ROUND(I1550*H1550,2)</f>
        <v>0</v>
      </c>
      <c r="K1550" s="216" t="s">
        <v>198</v>
      </c>
      <c r="L1550" s="221"/>
      <c r="M1550" s="222" t="s">
        <v>43</v>
      </c>
      <c r="N1550" s="223" t="s">
        <v>51</v>
      </c>
      <c r="O1550" s="65"/>
      <c r="P1550" s="188">
        <f>O1550*H1550</f>
        <v>0</v>
      </c>
      <c r="Q1550" s="188">
        <v>0</v>
      </c>
      <c r="R1550" s="188">
        <f>Q1550*H1550</f>
        <v>0</v>
      </c>
      <c r="S1550" s="188">
        <v>0</v>
      </c>
      <c r="T1550" s="189">
        <f>S1550*H1550</f>
        <v>0</v>
      </c>
      <c r="U1550" s="35"/>
      <c r="V1550" s="35"/>
      <c r="W1550" s="35"/>
      <c r="X1550" s="35"/>
      <c r="Y1550" s="35"/>
      <c r="Z1550" s="35"/>
      <c r="AA1550" s="35"/>
      <c r="AB1550" s="35"/>
      <c r="AC1550" s="35"/>
      <c r="AD1550" s="35"/>
      <c r="AE1550" s="35"/>
      <c r="AR1550" s="190" t="s">
        <v>90</v>
      </c>
      <c r="AT1550" s="190" t="s">
        <v>179</v>
      </c>
      <c r="AU1550" s="190" t="s">
        <v>90</v>
      </c>
      <c r="AY1550" s="17" t="s">
        <v>182</v>
      </c>
      <c r="BE1550" s="191">
        <f>IF(N1550="základní",J1550,0)</f>
        <v>0</v>
      </c>
      <c r="BF1550" s="191">
        <f>IF(N1550="snížená",J1550,0)</f>
        <v>0</v>
      </c>
      <c r="BG1550" s="191">
        <f>IF(N1550="zákl. přenesená",J1550,0)</f>
        <v>0</v>
      </c>
      <c r="BH1550" s="191">
        <f>IF(N1550="sníž. přenesená",J1550,0)</f>
        <v>0</v>
      </c>
      <c r="BI1550" s="191">
        <f>IF(N1550="nulová",J1550,0)</f>
        <v>0</v>
      </c>
      <c r="BJ1550" s="17" t="s">
        <v>88</v>
      </c>
      <c r="BK1550" s="191">
        <f>ROUND(I1550*H1550,2)</f>
        <v>0</v>
      </c>
      <c r="BL1550" s="17" t="s">
        <v>88</v>
      </c>
      <c r="BM1550" s="190" t="s">
        <v>2005</v>
      </c>
    </row>
    <row r="1551" spans="1:65" s="13" customFormat="1" ht="11.25">
      <c r="B1551" s="192"/>
      <c r="C1551" s="193"/>
      <c r="D1551" s="194" t="s">
        <v>193</v>
      </c>
      <c r="E1551" s="195" t="s">
        <v>43</v>
      </c>
      <c r="F1551" s="196" t="s">
        <v>532</v>
      </c>
      <c r="G1551" s="193"/>
      <c r="H1551" s="195" t="s">
        <v>43</v>
      </c>
      <c r="I1551" s="197"/>
      <c r="J1551" s="193"/>
      <c r="K1551" s="193"/>
      <c r="L1551" s="198"/>
      <c r="M1551" s="199"/>
      <c r="N1551" s="200"/>
      <c r="O1551" s="200"/>
      <c r="P1551" s="200"/>
      <c r="Q1551" s="200"/>
      <c r="R1551" s="200"/>
      <c r="S1551" s="200"/>
      <c r="T1551" s="201"/>
      <c r="AT1551" s="202" t="s">
        <v>193</v>
      </c>
      <c r="AU1551" s="202" t="s">
        <v>90</v>
      </c>
      <c r="AV1551" s="13" t="s">
        <v>88</v>
      </c>
      <c r="AW1551" s="13" t="s">
        <v>41</v>
      </c>
      <c r="AX1551" s="13" t="s">
        <v>80</v>
      </c>
      <c r="AY1551" s="202" t="s">
        <v>182</v>
      </c>
    </row>
    <row r="1552" spans="1:65" s="13" customFormat="1" ht="11.25">
      <c r="B1552" s="192"/>
      <c r="C1552" s="193"/>
      <c r="D1552" s="194" t="s">
        <v>193</v>
      </c>
      <c r="E1552" s="195" t="s">
        <v>43</v>
      </c>
      <c r="F1552" s="196" t="s">
        <v>2006</v>
      </c>
      <c r="G1552" s="193"/>
      <c r="H1552" s="195" t="s">
        <v>43</v>
      </c>
      <c r="I1552" s="197"/>
      <c r="J1552" s="193"/>
      <c r="K1552" s="193"/>
      <c r="L1552" s="198"/>
      <c r="M1552" s="199"/>
      <c r="N1552" s="200"/>
      <c r="O1552" s="200"/>
      <c r="P1552" s="200"/>
      <c r="Q1552" s="200"/>
      <c r="R1552" s="200"/>
      <c r="S1552" s="200"/>
      <c r="T1552" s="201"/>
      <c r="AT1552" s="202" t="s">
        <v>193</v>
      </c>
      <c r="AU1552" s="202" t="s">
        <v>90</v>
      </c>
      <c r="AV1552" s="13" t="s">
        <v>88</v>
      </c>
      <c r="AW1552" s="13" t="s">
        <v>41</v>
      </c>
      <c r="AX1552" s="13" t="s">
        <v>80</v>
      </c>
      <c r="AY1552" s="202" t="s">
        <v>182</v>
      </c>
    </row>
    <row r="1553" spans="1:65" s="14" customFormat="1" ht="11.25">
      <c r="B1553" s="203"/>
      <c r="C1553" s="204"/>
      <c r="D1553" s="194" t="s">
        <v>193</v>
      </c>
      <c r="E1553" s="205" t="s">
        <v>43</v>
      </c>
      <c r="F1553" s="206" t="s">
        <v>181</v>
      </c>
      <c r="G1553" s="204"/>
      <c r="H1553" s="207">
        <v>3</v>
      </c>
      <c r="I1553" s="208"/>
      <c r="J1553" s="204"/>
      <c r="K1553" s="204"/>
      <c r="L1553" s="209"/>
      <c r="M1553" s="210"/>
      <c r="N1553" s="211"/>
      <c r="O1553" s="211"/>
      <c r="P1553" s="211"/>
      <c r="Q1553" s="211"/>
      <c r="R1553" s="211"/>
      <c r="S1553" s="211"/>
      <c r="T1553" s="212"/>
      <c r="AT1553" s="213" t="s">
        <v>193</v>
      </c>
      <c r="AU1553" s="213" t="s">
        <v>90</v>
      </c>
      <c r="AV1553" s="14" t="s">
        <v>90</v>
      </c>
      <c r="AW1553" s="14" t="s">
        <v>41</v>
      </c>
      <c r="AX1553" s="14" t="s">
        <v>88</v>
      </c>
      <c r="AY1553" s="213" t="s">
        <v>182</v>
      </c>
    </row>
    <row r="1554" spans="1:65" s="2" customFormat="1" ht="14.45" customHeight="1">
      <c r="A1554" s="35"/>
      <c r="B1554" s="36"/>
      <c r="C1554" s="214" t="s">
        <v>2024</v>
      </c>
      <c r="D1554" s="214" t="s">
        <v>179</v>
      </c>
      <c r="E1554" s="215" t="s">
        <v>2008</v>
      </c>
      <c r="F1554" s="216" t="s">
        <v>2009</v>
      </c>
      <c r="G1554" s="217" t="s">
        <v>190</v>
      </c>
      <c r="H1554" s="218">
        <v>3</v>
      </c>
      <c r="I1554" s="219"/>
      <c r="J1554" s="220">
        <f>ROUND(I1554*H1554,2)</f>
        <v>0</v>
      </c>
      <c r="K1554" s="216" t="s">
        <v>198</v>
      </c>
      <c r="L1554" s="221"/>
      <c r="M1554" s="222" t="s">
        <v>43</v>
      </c>
      <c r="N1554" s="223" t="s">
        <v>51</v>
      </c>
      <c r="O1554" s="65"/>
      <c r="P1554" s="188">
        <f>O1554*H1554</f>
        <v>0</v>
      </c>
      <c r="Q1554" s="188">
        <v>0</v>
      </c>
      <c r="R1554" s="188">
        <f>Q1554*H1554</f>
        <v>0</v>
      </c>
      <c r="S1554" s="188">
        <v>0</v>
      </c>
      <c r="T1554" s="189">
        <f>S1554*H1554</f>
        <v>0</v>
      </c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R1554" s="190" t="s">
        <v>90</v>
      </c>
      <c r="AT1554" s="190" t="s">
        <v>179</v>
      </c>
      <c r="AU1554" s="190" t="s">
        <v>90</v>
      </c>
      <c r="AY1554" s="17" t="s">
        <v>182</v>
      </c>
      <c r="BE1554" s="191">
        <f>IF(N1554="základní",J1554,0)</f>
        <v>0</v>
      </c>
      <c r="BF1554" s="191">
        <f>IF(N1554="snížená",J1554,0)</f>
        <v>0</v>
      </c>
      <c r="BG1554" s="191">
        <f>IF(N1554="zákl. přenesená",J1554,0)</f>
        <v>0</v>
      </c>
      <c r="BH1554" s="191">
        <f>IF(N1554="sníž. přenesená",J1554,0)</f>
        <v>0</v>
      </c>
      <c r="BI1554" s="191">
        <f>IF(N1554="nulová",J1554,0)</f>
        <v>0</v>
      </c>
      <c r="BJ1554" s="17" t="s">
        <v>88</v>
      </c>
      <c r="BK1554" s="191">
        <f>ROUND(I1554*H1554,2)</f>
        <v>0</v>
      </c>
      <c r="BL1554" s="17" t="s">
        <v>88</v>
      </c>
      <c r="BM1554" s="190" t="s">
        <v>2010</v>
      </c>
    </row>
    <row r="1555" spans="1:65" s="13" customFormat="1" ht="11.25">
      <c r="B1555" s="192"/>
      <c r="C1555" s="193"/>
      <c r="D1555" s="194" t="s">
        <v>193</v>
      </c>
      <c r="E1555" s="195" t="s">
        <v>43</v>
      </c>
      <c r="F1555" s="196" t="s">
        <v>532</v>
      </c>
      <c r="G1555" s="193"/>
      <c r="H1555" s="195" t="s">
        <v>43</v>
      </c>
      <c r="I1555" s="197"/>
      <c r="J1555" s="193"/>
      <c r="K1555" s="193"/>
      <c r="L1555" s="198"/>
      <c r="M1555" s="199"/>
      <c r="N1555" s="200"/>
      <c r="O1555" s="200"/>
      <c r="P1555" s="200"/>
      <c r="Q1555" s="200"/>
      <c r="R1555" s="200"/>
      <c r="S1555" s="200"/>
      <c r="T1555" s="201"/>
      <c r="AT1555" s="202" t="s">
        <v>193</v>
      </c>
      <c r="AU1555" s="202" t="s">
        <v>90</v>
      </c>
      <c r="AV1555" s="13" t="s">
        <v>88</v>
      </c>
      <c r="AW1555" s="13" t="s">
        <v>41</v>
      </c>
      <c r="AX1555" s="13" t="s">
        <v>80</v>
      </c>
      <c r="AY1555" s="202" t="s">
        <v>182</v>
      </c>
    </row>
    <row r="1556" spans="1:65" s="13" customFormat="1" ht="11.25">
      <c r="B1556" s="192"/>
      <c r="C1556" s="193"/>
      <c r="D1556" s="194" t="s">
        <v>193</v>
      </c>
      <c r="E1556" s="195" t="s">
        <v>43</v>
      </c>
      <c r="F1556" s="196" t="s">
        <v>2006</v>
      </c>
      <c r="G1556" s="193"/>
      <c r="H1556" s="195" t="s">
        <v>43</v>
      </c>
      <c r="I1556" s="197"/>
      <c r="J1556" s="193"/>
      <c r="K1556" s="193"/>
      <c r="L1556" s="198"/>
      <c r="M1556" s="199"/>
      <c r="N1556" s="200"/>
      <c r="O1556" s="200"/>
      <c r="P1556" s="200"/>
      <c r="Q1556" s="200"/>
      <c r="R1556" s="200"/>
      <c r="S1556" s="200"/>
      <c r="T1556" s="201"/>
      <c r="AT1556" s="202" t="s">
        <v>193</v>
      </c>
      <c r="AU1556" s="202" t="s">
        <v>90</v>
      </c>
      <c r="AV1556" s="13" t="s">
        <v>88</v>
      </c>
      <c r="AW1556" s="13" t="s">
        <v>41</v>
      </c>
      <c r="AX1556" s="13" t="s">
        <v>80</v>
      </c>
      <c r="AY1556" s="202" t="s">
        <v>182</v>
      </c>
    </row>
    <row r="1557" spans="1:65" s="14" customFormat="1" ht="11.25">
      <c r="B1557" s="203"/>
      <c r="C1557" s="204"/>
      <c r="D1557" s="194" t="s">
        <v>193</v>
      </c>
      <c r="E1557" s="205" t="s">
        <v>43</v>
      </c>
      <c r="F1557" s="206" t="s">
        <v>181</v>
      </c>
      <c r="G1557" s="204"/>
      <c r="H1557" s="207">
        <v>3</v>
      </c>
      <c r="I1557" s="208"/>
      <c r="J1557" s="204"/>
      <c r="K1557" s="204"/>
      <c r="L1557" s="209"/>
      <c r="M1557" s="210"/>
      <c r="N1557" s="211"/>
      <c r="O1557" s="211"/>
      <c r="P1557" s="211"/>
      <c r="Q1557" s="211"/>
      <c r="R1557" s="211"/>
      <c r="S1557" s="211"/>
      <c r="T1557" s="212"/>
      <c r="AT1557" s="213" t="s">
        <v>193</v>
      </c>
      <c r="AU1557" s="213" t="s">
        <v>90</v>
      </c>
      <c r="AV1557" s="14" t="s">
        <v>90</v>
      </c>
      <c r="AW1557" s="14" t="s">
        <v>41</v>
      </c>
      <c r="AX1557" s="14" t="s">
        <v>88</v>
      </c>
      <c r="AY1557" s="213" t="s">
        <v>182</v>
      </c>
    </row>
    <row r="1558" spans="1:65" s="2" customFormat="1" ht="14.45" customHeight="1">
      <c r="A1558" s="35"/>
      <c r="B1558" s="36"/>
      <c r="C1558" s="179" t="s">
        <v>2028</v>
      </c>
      <c r="D1558" s="179" t="s">
        <v>187</v>
      </c>
      <c r="E1558" s="180" t="s">
        <v>2012</v>
      </c>
      <c r="F1558" s="181" t="s">
        <v>2013</v>
      </c>
      <c r="G1558" s="182" t="s">
        <v>190</v>
      </c>
      <c r="H1558" s="183">
        <v>7</v>
      </c>
      <c r="I1558" s="184"/>
      <c r="J1558" s="185">
        <f>ROUND(I1558*H1558,2)</f>
        <v>0</v>
      </c>
      <c r="K1558" s="181" t="s">
        <v>191</v>
      </c>
      <c r="L1558" s="40"/>
      <c r="M1558" s="186" t="s">
        <v>43</v>
      </c>
      <c r="N1558" s="187" t="s">
        <v>51</v>
      </c>
      <c r="O1558" s="65"/>
      <c r="P1558" s="188">
        <f>O1558*H1558</f>
        <v>0</v>
      </c>
      <c r="Q1558" s="188">
        <v>0</v>
      </c>
      <c r="R1558" s="188">
        <f>Q1558*H1558</f>
        <v>0</v>
      </c>
      <c r="S1558" s="188">
        <v>0</v>
      </c>
      <c r="T1558" s="189">
        <f>S1558*H1558</f>
        <v>0</v>
      </c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R1558" s="190" t="s">
        <v>88</v>
      </c>
      <c r="AT1558" s="190" t="s">
        <v>187</v>
      </c>
      <c r="AU1558" s="190" t="s">
        <v>90</v>
      </c>
      <c r="AY1558" s="17" t="s">
        <v>182</v>
      </c>
      <c r="BE1558" s="191">
        <f>IF(N1558="základní",J1558,0)</f>
        <v>0</v>
      </c>
      <c r="BF1558" s="191">
        <f>IF(N1558="snížená",J1558,0)</f>
        <v>0</v>
      </c>
      <c r="BG1558" s="191">
        <f>IF(N1558="zákl. přenesená",J1558,0)</f>
        <v>0</v>
      </c>
      <c r="BH1558" s="191">
        <f>IF(N1558="sníž. přenesená",J1558,0)</f>
        <v>0</v>
      </c>
      <c r="BI1558" s="191">
        <f>IF(N1558="nulová",J1558,0)</f>
        <v>0</v>
      </c>
      <c r="BJ1558" s="17" t="s">
        <v>88</v>
      </c>
      <c r="BK1558" s="191">
        <f>ROUND(I1558*H1558,2)</f>
        <v>0</v>
      </c>
      <c r="BL1558" s="17" t="s">
        <v>88</v>
      </c>
      <c r="BM1558" s="190" t="s">
        <v>2014</v>
      </c>
    </row>
    <row r="1559" spans="1:65" s="13" customFormat="1" ht="11.25">
      <c r="B1559" s="192"/>
      <c r="C1559" s="193"/>
      <c r="D1559" s="194" t="s">
        <v>193</v>
      </c>
      <c r="E1559" s="195" t="s">
        <v>43</v>
      </c>
      <c r="F1559" s="196" t="s">
        <v>532</v>
      </c>
      <c r="G1559" s="193"/>
      <c r="H1559" s="195" t="s">
        <v>43</v>
      </c>
      <c r="I1559" s="197"/>
      <c r="J1559" s="193"/>
      <c r="K1559" s="193"/>
      <c r="L1559" s="198"/>
      <c r="M1559" s="199"/>
      <c r="N1559" s="200"/>
      <c r="O1559" s="200"/>
      <c r="P1559" s="200"/>
      <c r="Q1559" s="200"/>
      <c r="R1559" s="200"/>
      <c r="S1559" s="200"/>
      <c r="T1559" s="201"/>
      <c r="AT1559" s="202" t="s">
        <v>193</v>
      </c>
      <c r="AU1559" s="202" t="s">
        <v>90</v>
      </c>
      <c r="AV1559" s="13" t="s">
        <v>88</v>
      </c>
      <c r="AW1559" s="13" t="s">
        <v>41</v>
      </c>
      <c r="AX1559" s="13" t="s">
        <v>80</v>
      </c>
      <c r="AY1559" s="202" t="s">
        <v>182</v>
      </c>
    </row>
    <row r="1560" spans="1:65" s="13" customFormat="1" ht="11.25">
      <c r="B1560" s="192"/>
      <c r="C1560" s="193"/>
      <c r="D1560" s="194" t="s">
        <v>193</v>
      </c>
      <c r="E1560" s="195" t="s">
        <v>43</v>
      </c>
      <c r="F1560" s="196" t="s">
        <v>2006</v>
      </c>
      <c r="G1560" s="193"/>
      <c r="H1560" s="195" t="s">
        <v>43</v>
      </c>
      <c r="I1560" s="197"/>
      <c r="J1560" s="193"/>
      <c r="K1560" s="193"/>
      <c r="L1560" s="198"/>
      <c r="M1560" s="199"/>
      <c r="N1560" s="200"/>
      <c r="O1560" s="200"/>
      <c r="P1560" s="200"/>
      <c r="Q1560" s="200"/>
      <c r="R1560" s="200"/>
      <c r="S1560" s="200"/>
      <c r="T1560" s="201"/>
      <c r="AT1560" s="202" t="s">
        <v>193</v>
      </c>
      <c r="AU1560" s="202" t="s">
        <v>90</v>
      </c>
      <c r="AV1560" s="13" t="s">
        <v>88</v>
      </c>
      <c r="AW1560" s="13" t="s">
        <v>41</v>
      </c>
      <c r="AX1560" s="13" t="s">
        <v>80</v>
      </c>
      <c r="AY1560" s="202" t="s">
        <v>182</v>
      </c>
    </row>
    <row r="1561" spans="1:65" s="14" customFormat="1" ht="11.25">
      <c r="B1561" s="203"/>
      <c r="C1561" s="204"/>
      <c r="D1561" s="194" t="s">
        <v>193</v>
      </c>
      <c r="E1561" s="205" t="s">
        <v>43</v>
      </c>
      <c r="F1561" s="206" t="s">
        <v>2015</v>
      </c>
      <c r="G1561" s="204"/>
      <c r="H1561" s="207">
        <v>7</v>
      </c>
      <c r="I1561" s="208"/>
      <c r="J1561" s="204"/>
      <c r="K1561" s="204"/>
      <c r="L1561" s="209"/>
      <c r="M1561" s="210"/>
      <c r="N1561" s="211"/>
      <c r="O1561" s="211"/>
      <c r="P1561" s="211"/>
      <c r="Q1561" s="211"/>
      <c r="R1561" s="211"/>
      <c r="S1561" s="211"/>
      <c r="T1561" s="212"/>
      <c r="AT1561" s="213" t="s">
        <v>193</v>
      </c>
      <c r="AU1561" s="213" t="s">
        <v>90</v>
      </c>
      <c r="AV1561" s="14" t="s">
        <v>90</v>
      </c>
      <c r="AW1561" s="14" t="s">
        <v>41</v>
      </c>
      <c r="AX1561" s="14" t="s">
        <v>88</v>
      </c>
      <c r="AY1561" s="213" t="s">
        <v>182</v>
      </c>
    </row>
    <row r="1562" spans="1:65" s="2" customFormat="1" ht="14.45" customHeight="1">
      <c r="A1562" s="35"/>
      <c r="B1562" s="36"/>
      <c r="C1562" s="214" t="s">
        <v>2032</v>
      </c>
      <c r="D1562" s="214" t="s">
        <v>179</v>
      </c>
      <c r="E1562" s="215" t="s">
        <v>2017</v>
      </c>
      <c r="F1562" s="216" t="s">
        <v>2018</v>
      </c>
      <c r="G1562" s="217" t="s">
        <v>190</v>
      </c>
      <c r="H1562" s="218">
        <v>6</v>
      </c>
      <c r="I1562" s="219"/>
      <c r="J1562" s="220">
        <f>ROUND(I1562*H1562,2)</f>
        <v>0</v>
      </c>
      <c r="K1562" s="216" t="s">
        <v>198</v>
      </c>
      <c r="L1562" s="221"/>
      <c r="M1562" s="222" t="s">
        <v>43</v>
      </c>
      <c r="N1562" s="223" t="s">
        <v>51</v>
      </c>
      <c r="O1562" s="65"/>
      <c r="P1562" s="188">
        <f>O1562*H1562</f>
        <v>0</v>
      </c>
      <c r="Q1562" s="188">
        <v>0</v>
      </c>
      <c r="R1562" s="188">
        <f>Q1562*H1562</f>
        <v>0</v>
      </c>
      <c r="S1562" s="188">
        <v>0</v>
      </c>
      <c r="T1562" s="189">
        <f>S1562*H1562</f>
        <v>0</v>
      </c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R1562" s="190" t="s">
        <v>90</v>
      </c>
      <c r="AT1562" s="190" t="s">
        <v>179</v>
      </c>
      <c r="AU1562" s="190" t="s">
        <v>90</v>
      </c>
      <c r="AY1562" s="17" t="s">
        <v>182</v>
      </c>
      <c r="BE1562" s="191">
        <f>IF(N1562="základní",J1562,0)</f>
        <v>0</v>
      </c>
      <c r="BF1562" s="191">
        <f>IF(N1562="snížená",J1562,0)</f>
        <v>0</v>
      </c>
      <c r="BG1562" s="191">
        <f>IF(N1562="zákl. přenesená",J1562,0)</f>
        <v>0</v>
      </c>
      <c r="BH1562" s="191">
        <f>IF(N1562="sníž. přenesená",J1562,0)</f>
        <v>0</v>
      </c>
      <c r="BI1562" s="191">
        <f>IF(N1562="nulová",J1562,0)</f>
        <v>0</v>
      </c>
      <c r="BJ1562" s="17" t="s">
        <v>88</v>
      </c>
      <c r="BK1562" s="191">
        <f>ROUND(I1562*H1562,2)</f>
        <v>0</v>
      </c>
      <c r="BL1562" s="17" t="s">
        <v>88</v>
      </c>
      <c r="BM1562" s="190" t="s">
        <v>2019</v>
      </c>
    </row>
    <row r="1563" spans="1:65" s="13" customFormat="1" ht="11.25">
      <c r="B1563" s="192"/>
      <c r="C1563" s="193"/>
      <c r="D1563" s="194" t="s">
        <v>193</v>
      </c>
      <c r="E1563" s="195" t="s">
        <v>43</v>
      </c>
      <c r="F1563" s="196" t="s">
        <v>532</v>
      </c>
      <c r="G1563" s="193"/>
      <c r="H1563" s="195" t="s">
        <v>43</v>
      </c>
      <c r="I1563" s="197"/>
      <c r="J1563" s="193"/>
      <c r="K1563" s="193"/>
      <c r="L1563" s="198"/>
      <c r="M1563" s="199"/>
      <c r="N1563" s="200"/>
      <c r="O1563" s="200"/>
      <c r="P1563" s="200"/>
      <c r="Q1563" s="200"/>
      <c r="R1563" s="200"/>
      <c r="S1563" s="200"/>
      <c r="T1563" s="201"/>
      <c r="AT1563" s="202" t="s">
        <v>193</v>
      </c>
      <c r="AU1563" s="202" t="s">
        <v>90</v>
      </c>
      <c r="AV1563" s="13" t="s">
        <v>88</v>
      </c>
      <c r="AW1563" s="13" t="s">
        <v>41</v>
      </c>
      <c r="AX1563" s="13" t="s">
        <v>80</v>
      </c>
      <c r="AY1563" s="202" t="s">
        <v>182</v>
      </c>
    </row>
    <row r="1564" spans="1:65" s="13" customFormat="1" ht="11.25">
      <c r="B1564" s="192"/>
      <c r="C1564" s="193"/>
      <c r="D1564" s="194" t="s">
        <v>193</v>
      </c>
      <c r="E1564" s="195" t="s">
        <v>43</v>
      </c>
      <c r="F1564" s="196" t="s">
        <v>2006</v>
      </c>
      <c r="G1564" s="193"/>
      <c r="H1564" s="195" t="s">
        <v>43</v>
      </c>
      <c r="I1564" s="197"/>
      <c r="J1564" s="193"/>
      <c r="K1564" s="193"/>
      <c r="L1564" s="198"/>
      <c r="M1564" s="199"/>
      <c r="N1564" s="200"/>
      <c r="O1564" s="200"/>
      <c r="P1564" s="200"/>
      <c r="Q1564" s="200"/>
      <c r="R1564" s="200"/>
      <c r="S1564" s="200"/>
      <c r="T1564" s="201"/>
      <c r="AT1564" s="202" t="s">
        <v>193</v>
      </c>
      <c r="AU1564" s="202" t="s">
        <v>90</v>
      </c>
      <c r="AV1564" s="13" t="s">
        <v>88</v>
      </c>
      <c r="AW1564" s="13" t="s">
        <v>41</v>
      </c>
      <c r="AX1564" s="13" t="s">
        <v>80</v>
      </c>
      <c r="AY1564" s="202" t="s">
        <v>182</v>
      </c>
    </row>
    <row r="1565" spans="1:65" s="14" customFormat="1" ht="11.25">
      <c r="B1565" s="203"/>
      <c r="C1565" s="204"/>
      <c r="D1565" s="194" t="s">
        <v>193</v>
      </c>
      <c r="E1565" s="205" t="s">
        <v>43</v>
      </c>
      <c r="F1565" s="206" t="s">
        <v>215</v>
      </c>
      <c r="G1565" s="204"/>
      <c r="H1565" s="207">
        <v>6</v>
      </c>
      <c r="I1565" s="208"/>
      <c r="J1565" s="204"/>
      <c r="K1565" s="204"/>
      <c r="L1565" s="209"/>
      <c r="M1565" s="210"/>
      <c r="N1565" s="211"/>
      <c r="O1565" s="211"/>
      <c r="P1565" s="211"/>
      <c r="Q1565" s="211"/>
      <c r="R1565" s="211"/>
      <c r="S1565" s="211"/>
      <c r="T1565" s="212"/>
      <c r="AT1565" s="213" t="s">
        <v>193</v>
      </c>
      <c r="AU1565" s="213" t="s">
        <v>90</v>
      </c>
      <c r="AV1565" s="14" t="s">
        <v>90</v>
      </c>
      <c r="AW1565" s="14" t="s">
        <v>41</v>
      </c>
      <c r="AX1565" s="14" t="s">
        <v>88</v>
      </c>
      <c r="AY1565" s="213" t="s">
        <v>182</v>
      </c>
    </row>
    <row r="1566" spans="1:65" s="2" customFormat="1" ht="14.45" customHeight="1">
      <c r="A1566" s="35"/>
      <c r="B1566" s="36"/>
      <c r="C1566" s="214" t="s">
        <v>2036</v>
      </c>
      <c r="D1566" s="214" t="s">
        <v>179</v>
      </c>
      <c r="E1566" s="215" t="s">
        <v>2021</v>
      </c>
      <c r="F1566" s="216" t="s">
        <v>2022</v>
      </c>
      <c r="G1566" s="217" t="s">
        <v>190</v>
      </c>
      <c r="H1566" s="218">
        <v>1</v>
      </c>
      <c r="I1566" s="219"/>
      <c r="J1566" s="220">
        <f>ROUND(I1566*H1566,2)</f>
        <v>0</v>
      </c>
      <c r="K1566" s="216" t="s">
        <v>198</v>
      </c>
      <c r="L1566" s="221"/>
      <c r="M1566" s="222" t="s">
        <v>43</v>
      </c>
      <c r="N1566" s="223" t="s">
        <v>51</v>
      </c>
      <c r="O1566" s="65"/>
      <c r="P1566" s="188">
        <f>O1566*H1566</f>
        <v>0</v>
      </c>
      <c r="Q1566" s="188">
        <v>0</v>
      </c>
      <c r="R1566" s="188">
        <f>Q1566*H1566</f>
        <v>0</v>
      </c>
      <c r="S1566" s="188">
        <v>0</v>
      </c>
      <c r="T1566" s="189">
        <f>S1566*H1566</f>
        <v>0</v>
      </c>
      <c r="U1566" s="35"/>
      <c r="V1566" s="35"/>
      <c r="W1566" s="35"/>
      <c r="X1566" s="35"/>
      <c r="Y1566" s="35"/>
      <c r="Z1566" s="35"/>
      <c r="AA1566" s="35"/>
      <c r="AB1566" s="35"/>
      <c r="AC1566" s="35"/>
      <c r="AD1566" s="35"/>
      <c r="AE1566" s="35"/>
      <c r="AR1566" s="190" t="s">
        <v>90</v>
      </c>
      <c r="AT1566" s="190" t="s">
        <v>179</v>
      </c>
      <c r="AU1566" s="190" t="s">
        <v>90</v>
      </c>
      <c r="AY1566" s="17" t="s">
        <v>182</v>
      </c>
      <c r="BE1566" s="191">
        <f>IF(N1566="základní",J1566,0)</f>
        <v>0</v>
      </c>
      <c r="BF1566" s="191">
        <f>IF(N1566="snížená",J1566,0)</f>
        <v>0</v>
      </c>
      <c r="BG1566" s="191">
        <f>IF(N1566="zákl. přenesená",J1566,0)</f>
        <v>0</v>
      </c>
      <c r="BH1566" s="191">
        <f>IF(N1566="sníž. přenesená",J1566,0)</f>
        <v>0</v>
      </c>
      <c r="BI1566" s="191">
        <f>IF(N1566="nulová",J1566,0)</f>
        <v>0</v>
      </c>
      <c r="BJ1566" s="17" t="s">
        <v>88</v>
      </c>
      <c r="BK1566" s="191">
        <f>ROUND(I1566*H1566,2)</f>
        <v>0</v>
      </c>
      <c r="BL1566" s="17" t="s">
        <v>88</v>
      </c>
      <c r="BM1566" s="190" t="s">
        <v>2023</v>
      </c>
    </row>
    <row r="1567" spans="1:65" s="13" customFormat="1" ht="11.25">
      <c r="B1567" s="192"/>
      <c r="C1567" s="193"/>
      <c r="D1567" s="194" t="s">
        <v>193</v>
      </c>
      <c r="E1567" s="195" t="s">
        <v>43</v>
      </c>
      <c r="F1567" s="196" t="s">
        <v>532</v>
      </c>
      <c r="G1567" s="193"/>
      <c r="H1567" s="195" t="s">
        <v>43</v>
      </c>
      <c r="I1567" s="197"/>
      <c r="J1567" s="193"/>
      <c r="K1567" s="193"/>
      <c r="L1567" s="198"/>
      <c r="M1567" s="199"/>
      <c r="N1567" s="200"/>
      <c r="O1567" s="200"/>
      <c r="P1567" s="200"/>
      <c r="Q1567" s="200"/>
      <c r="R1567" s="200"/>
      <c r="S1567" s="200"/>
      <c r="T1567" s="201"/>
      <c r="AT1567" s="202" t="s">
        <v>193</v>
      </c>
      <c r="AU1567" s="202" t="s">
        <v>90</v>
      </c>
      <c r="AV1567" s="13" t="s">
        <v>88</v>
      </c>
      <c r="AW1567" s="13" t="s">
        <v>41</v>
      </c>
      <c r="AX1567" s="13" t="s">
        <v>80</v>
      </c>
      <c r="AY1567" s="202" t="s">
        <v>182</v>
      </c>
    </row>
    <row r="1568" spans="1:65" s="13" customFormat="1" ht="11.25">
      <c r="B1568" s="192"/>
      <c r="C1568" s="193"/>
      <c r="D1568" s="194" t="s">
        <v>193</v>
      </c>
      <c r="E1568" s="195" t="s">
        <v>43</v>
      </c>
      <c r="F1568" s="196" t="s">
        <v>2006</v>
      </c>
      <c r="G1568" s="193"/>
      <c r="H1568" s="195" t="s">
        <v>43</v>
      </c>
      <c r="I1568" s="197"/>
      <c r="J1568" s="193"/>
      <c r="K1568" s="193"/>
      <c r="L1568" s="198"/>
      <c r="M1568" s="199"/>
      <c r="N1568" s="200"/>
      <c r="O1568" s="200"/>
      <c r="P1568" s="200"/>
      <c r="Q1568" s="200"/>
      <c r="R1568" s="200"/>
      <c r="S1568" s="200"/>
      <c r="T1568" s="201"/>
      <c r="AT1568" s="202" t="s">
        <v>193</v>
      </c>
      <c r="AU1568" s="202" t="s">
        <v>90</v>
      </c>
      <c r="AV1568" s="13" t="s">
        <v>88</v>
      </c>
      <c r="AW1568" s="13" t="s">
        <v>41</v>
      </c>
      <c r="AX1568" s="13" t="s">
        <v>80</v>
      </c>
      <c r="AY1568" s="202" t="s">
        <v>182</v>
      </c>
    </row>
    <row r="1569" spans="1:65" s="14" customFormat="1" ht="11.25">
      <c r="B1569" s="203"/>
      <c r="C1569" s="204"/>
      <c r="D1569" s="194" t="s">
        <v>193</v>
      </c>
      <c r="E1569" s="205" t="s">
        <v>43</v>
      </c>
      <c r="F1569" s="206" t="s">
        <v>88</v>
      </c>
      <c r="G1569" s="204"/>
      <c r="H1569" s="207">
        <v>1</v>
      </c>
      <c r="I1569" s="208"/>
      <c r="J1569" s="204"/>
      <c r="K1569" s="204"/>
      <c r="L1569" s="209"/>
      <c r="M1569" s="210"/>
      <c r="N1569" s="211"/>
      <c r="O1569" s="211"/>
      <c r="P1569" s="211"/>
      <c r="Q1569" s="211"/>
      <c r="R1569" s="211"/>
      <c r="S1569" s="211"/>
      <c r="T1569" s="212"/>
      <c r="AT1569" s="213" t="s">
        <v>193</v>
      </c>
      <c r="AU1569" s="213" t="s">
        <v>90</v>
      </c>
      <c r="AV1569" s="14" t="s">
        <v>90</v>
      </c>
      <c r="AW1569" s="14" t="s">
        <v>41</v>
      </c>
      <c r="AX1569" s="14" t="s">
        <v>88</v>
      </c>
      <c r="AY1569" s="213" t="s">
        <v>182</v>
      </c>
    </row>
    <row r="1570" spans="1:65" s="2" customFormat="1" ht="14.45" customHeight="1">
      <c r="A1570" s="35"/>
      <c r="B1570" s="36"/>
      <c r="C1570" s="214" t="s">
        <v>2040</v>
      </c>
      <c r="D1570" s="214" t="s">
        <v>179</v>
      </c>
      <c r="E1570" s="215" t="s">
        <v>2025</v>
      </c>
      <c r="F1570" s="216" t="s">
        <v>2026</v>
      </c>
      <c r="G1570" s="217" t="s">
        <v>190</v>
      </c>
      <c r="H1570" s="218">
        <v>1</v>
      </c>
      <c r="I1570" s="219"/>
      <c r="J1570" s="220">
        <f>ROUND(I1570*H1570,2)</f>
        <v>0</v>
      </c>
      <c r="K1570" s="216" t="s">
        <v>198</v>
      </c>
      <c r="L1570" s="221"/>
      <c r="M1570" s="222" t="s">
        <v>43</v>
      </c>
      <c r="N1570" s="223" t="s">
        <v>51</v>
      </c>
      <c r="O1570" s="65"/>
      <c r="P1570" s="188">
        <f>O1570*H1570</f>
        <v>0</v>
      </c>
      <c r="Q1570" s="188">
        <v>0</v>
      </c>
      <c r="R1570" s="188">
        <f>Q1570*H1570</f>
        <v>0</v>
      </c>
      <c r="S1570" s="188">
        <v>0</v>
      </c>
      <c r="T1570" s="189">
        <f>S1570*H1570</f>
        <v>0</v>
      </c>
      <c r="U1570" s="35"/>
      <c r="V1570" s="35"/>
      <c r="W1570" s="35"/>
      <c r="X1570" s="35"/>
      <c r="Y1570" s="35"/>
      <c r="Z1570" s="35"/>
      <c r="AA1570" s="35"/>
      <c r="AB1570" s="35"/>
      <c r="AC1570" s="35"/>
      <c r="AD1570" s="35"/>
      <c r="AE1570" s="35"/>
      <c r="AR1570" s="190" t="s">
        <v>90</v>
      </c>
      <c r="AT1570" s="190" t="s">
        <v>179</v>
      </c>
      <c r="AU1570" s="190" t="s">
        <v>90</v>
      </c>
      <c r="AY1570" s="17" t="s">
        <v>182</v>
      </c>
      <c r="BE1570" s="191">
        <f>IF(N1570="základní",J1570,0)</f>
        <v>0</v>
      </c>
      <c r="BF1570" s="191">
        <f>IF(N1570="snížená",J1570,0)</f>
        <v>0</v>
      </c>
      <c r="BG1570" s="191">
        <f>IF(N1570="zákl. přenesená",J1570,0)</f>
        <v>0</v>
      </c>
      <c r="BH1570" s="191">
        <f>IF(N1570="sníž. přenesená",J1570,0)</f>
        <v>0</v>
      </c>
      <c r="BI1570" s="191">
        <f>IF(N1570="nulová",J1570,0)</f>
        <v>0</v>
      </c>
      <c r="BJ1570" s="17" t="s">
        <v>88</v>
      </c>
      <c r="BK1570" s="191">
        <f>ROUND(I1570*H1570,2)</f>
        <v>0</v>
      </c>
      <c r="BL1570" s="17" t="s">
        <v>88</v>
      </c>
      <c r="BM1570" s="190" t="s">
        <v>2027</v>
      </c>
    </row>
    <row r="1571" spans="1:65" s="13" customFormat="1" ht="11.25">
      <c r="B1571" s="192"/>
      <c r="C1571" s="193"/>
      <c r="D1571" s="194" t="s">
        <v>193</v>
      </c>
      <c r="E1571" s="195" t="s">
        <v>43</v>
      </c>
      <c r="F1571" s="196" t="s">
        <v>532</v>
      </c>
      <c r="G1571" s="193"/>
      <c r="H1571" s="195" t="s">
        <v>43</v>
      </c>
      <c r="I1571" s="197"/>
      <c r="J1571" s="193"/>
      <c r="K1571" s="193"/>
      <c r="L1571" s="198"/>
      <c r="M1571" s="199"/>
      <c r="N1571" s="200"/>
      <c r="O1571" s="200"/>
      <c r="P1571" s="200"/>
      <c r="Q1571" s="200"/>
      <c r="R1571" s="200"/>
      <c r="S1571" s="200"/>
      <c r="T1571" s="201"/>
      <c r="AT1571" s="202" t="s">
        <v>193</v>
      </c>
      <c r="AU1571" s="202" t="s">
        <v>90</v>
      </c>
      <c r="AV1571" s="13" t="s">
        <v>88</v>
      </c>
      <c r="AW1571" s="13" t="s">
        <v>41</v>
      </c>
      <c r="AX1571" s="13" t="s">
        <v>80</v>
      </c>
      <c r="AY1571" s="202" t="s">
        <v>182</v>
      </c>
    </row>
    <row r="1572" spans="1:65" s="13" customFormat="1" ht="11.25">
      <c r="B1572" s="192"/>
      <c r="C1572" s="193"/>
      <c r="D1572" s="194" t="s">
        <v>193</v>
      </c>
      <c r="E1572" s="195" t="s">
        <v>43</v>
      </c>
      <c r="F1572" s="196" t="s">
        <v>2006</v>
      </c>
      <c r="G1572" s="193"/>
      <c r="H1572" s="195" t="s">
        <v>43</v>
      </c>
      <c r="I1572" s="197"/>
      <c r="J1572" s="193"/>
      <c r="K1572" s="193"/>
      <c r="L1572" s="198"/>
      <c r="M1572" s="199"/>
      <c r="N1572" s="200"/>
      <c r="O1572" s="200"/>
      <c r="P1572" s="200"/>
      <c r="Q1572" s="200"/>
      <c r="R1572" s="200"/>
      <c r="S1572" s="200"/>
      <c r="T1572" s="201"/>
      <c r="AT1572" s="202" t="s">
        <v>193</v>
      </c>
      <c r="AU1572" s="202" t="s">
        <v>90</v>
      </c>
      <c r="AV1572" s="13" t="s">
        <v>88</v>
      </c>
      <c r="AW1572" s="13" t="s">
        <v>41</v>
      </c>
      <c r="AX1572" s="13" t="s">
        <v>80</v>
      </c>
      <c r="AY1572" s="202" t="s">
        <v>182</v>
      </c>
    </row>
    <row r="1573" spans="1:65" s="14" customFormat="1" ht="11.25">
      <c r="B1573" s="203"/>
      <c r="C1573" s="204"/>
      <c r="D1573" s="194" t="s">
        <v>193</v>
      </c>
      <c r="E1573" s="205" t="s">
        <v>43</v>
      </c>
      <c r="F1573" s="206" t="s">
        <v>88</v>
      </c>
      <c r="G1573" s="204"/>
      <c r="H1573" s="207">
        <v>1</v>
      </c>
      <c r="I1573" s="208"/>
      <c r="J1573" s="204"/>
      <c r="K1573" s="204"/>
      <c r="L1573" s="209"/>
      <c r="M1573" s="210"/>
      <c r="N1573" s="211"/>
      <c r="O1573" s="211"/>
      <c r="P1573" s="211"/>
      <c r="Q1573" s="211"/>
      <c r="R1573" s="211"/>
      <c r="S1573" s="211"/>
      <c r="T1573" s="212"/>
      <c r="AT1573" s="213" t="s">
        <v>193</v>
      </c>
      <c r="AU1573" s="213" t="s">
        <v>90</v>
      </c>
      <c r="AV1573" s="14" t="s">
        <v>90</v>
      </c>
      <c r="AW1573" s="14" t="s">
        <v>41</v>
      </c>
      <c r="AX1573" s="14" t="s">
        <v>88</v>
      </c>
      <c r="AY1573" s="213" t="s">
        <v>182</v>
      </c>
    </row>
    <row r="1574" spans="1:65" s="2" customFormat="1" ht="14.45" customHeight="1">
      <c r="A1574" s="35"/>
      <c r="B1574" s="36"/>
      <c r="C1574" s="214" t="s">
        <v>2045</v>
      </c>
      <c r="D1574" s="214" t="s">
        <v>179</v>
      </c>
      <c r="E1574" s="215" t="s">
        <v>2029</v>
      </c>
      <c r="F1574" s="216" t="s">
        <v>2030</v>
      </c>
      <c r="G1574" s="217" t="s">
        <v>190</v>
      </c>
      <c r="H1574" s="218">
        <v>3</v>
      </c>
      <c r="I1574" s="219"/>
      <c r="J1574" s="220">
        <f>ROUND(I1574*H1574,2)</f>
        <v>0</v>
      </c>
      <c r="K1574" s="216" t="s">
        <v>198</v>
      </c>
      <c r="L1574" s="221"/>
      <c r="M1574" s="222" t="s">
        <v>43</v>
      </c>
      <c r="N1574" s="223" t="s">
        <v>51</v>
      </c>
      <c r="O1574" s="65"/>
      <c r="P1574" s="188">
        <f>O1574*H1574</f>
        <v>0</v>
      </c>
      <c r="Q1574" s="188">
        <v>0</v>
      </c>
      <c r="R1574" s="188">
        <f>Q1574*H1574</f>
        <v>0</v>
      </c>
      <c r="S1574" s="188">
        <v>0</v>
      </c>
      <c r="T1574" s="189">
        <f>S1574*H1574</f>
        <v>0</v>
      </c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R1574" s="190" t="s">
        <v>90</v>
      </c>
      <c r="AT1574" s="190" t="s">
        <v>179</v>
      </c>
      <c r="AU1574" s="190" t="s">
        <v>90</v>
      </c>
      <c r="AY1574" s="17" t="s">
        <v>182</v>
      </c>
      <c r="BE1574" s="191">
        <f>IF(N1574="základní",J1574,0)</f>
        <v>0</v>
      </c>
      <c r="BF1574" s="191">
        <f>IF(N1574="snížená",J1574,0)</f>
        <v>0</v>
      </c>
      <c r="BG1574" s="191">
        <f>IF(N1574="zákl. přenesená",J1574,0)</f>
        <v>0</v>
      </c>
      <c r="BH1574" s="191">
        <f>IF(N1574="sníž. přenesená",J1574,0)</f>
        <v>0</v>
      </c>
      <c r="BI1574" s="191">
        <f>IF(N1574="nulová",J1574,0)</f>
        <v>0</v>
      </c>
      <c r="BJ1574" s="17" t="s">
        <v>88</v>
      </c>
      <c r="BK1574" s="191">
        <f>ROUND(I1574*H1574,2)</f>
        <v>0</v>
      </c>
      <c r="BL1574" s="17" t="s">
        <v>88</v>
      </c>
      <c r="BM1574" s="190" t="s">
        <v>2031</v>
      </c>
    </row>
    <row r="1575" spans="1:65" s="13" customFormat="1" ht="11.25">
      <c r="B1575" s="192"/>
      <c r="C1575" s="193"/>
      <c r="D1575" s="194" t="s">
        <v>193</v>
      </c>
      <c r="E1575" s="195" t="s">
        <v>43</v>
      </c>
      <c r="F1575" s="196" t="s">
        <v>532</v>
      </c>
      <c r="G1575" s="193"/>
      <c r="H1575" s="195" t="s">
        <v>43</v>
      </c>
      <c r="I1575" s="197"/>
      <c r="J1575" s="193"/>
      <c r="K1575" s="193"/>
      <c r="L1575" s="198"/>
      <c r="M1575" s="199"/>
      <c r="N1575" s="200"/>
      <c r="O1575" s="200"/>
      <c r="P1575" s="200"/>
      <c r="Q1575" s="200"/>
      <c r="R1575" s="200"/>
      <c r="S1575" s="200"/>
      <c r="T1575" s="201"/>
      <c r="AT1575" s="202" t="s">
        <v>193</v>
      </c>
      <c r="AU1575" s="202" t="s">
        <v>90</v>
      </c>
      <c r="AV1575" s="13" t="s">
        <v>88</v>
      </c>
      <c r="AW1575" s="13" t="s">
        <v>41</v>
      </c>
      <c r="AX1575" s="13" t="s">
        <v>80</v>
      </c>
      <c r="AY1575" s="202" t="s">
        <v>182</v>
      </c>
    </row>
    <row r="1576" spans="1:65" s="13" customFormat="1" ht="11.25">
      <c r="B1576" s="192"/>
      <c r="C1576" s="193"/>
      <c r="D1576" s="194" t="s">
        <v>193</v>
      </c>
      <c r="E1576" s="195" t="s">
        <v>43</v>
      </c>
      <c r="F1576" s="196" t="s">
        <v>2006</v>
      </c>
      <c r="G1576" s="193"/>
      <c r="H1576" s="195" t="s">
        <v>43</v>
      </c>
      <c r="I1576" s="197"/>
      <c r="J1576" s="193"/>
      <c r="K1576" s="193"/>
      <c r="L1576" s="198"/>
      <c r="M1576" s="199"/>
      <c r="N1576" s="200"/>
      <c r="O1576" s="200"/>
      <c r="P1576" s="200"/>
      <c r="Q1576" s="200"/>
      <c r="R1576" s="200"/>
      <c r="S1576" s="200"/>
      <c r="T1576" s="201"/>
      <c r="AT1576" s="202" t="s">
        <v>193</v>
      </c>
      <c r="AU1576" s="202" t="s">
        <v>90</v>
      </c>
      <c r="AV1576" s="13" t="s">
        <v>88</v>
      </c>
      <c r="AW1576" s="13" t="s">
        <v>41</v>
      </c>
      <c r="AX1576" s="13" t="s">
        <v>80</v>
      </c>
      <c r="AY1576" s="202" t="s">
        <v>182</v>
      </c>
    </row>
    <row r="1577" spans="1:65" s="14" customFormat="1" ht="11.25">
      <c r="B1577" s="203"/>
      <c r="C1577" s="204"/>
      <c r="D1577" s="194" t="s">
        <v>193</v>
      </c>
      <c r="E1577" s="205" t="s">
        <v>43</v>
      </c>
      <c r="F1577" s="206" t="s">
        <v>181</v>
      </c>
      <c r="G1577" s="204"/>
      <c r="H1577" s="207">
        <v>3</v>
      </c>
      <c r="I1577" s="208"/>
      <c r="J1577" s="204"/>
      <c r="K1577" s="204"/>
      <c r="L1577" s="209"/>
      <c r="M1577" s="210"/>
      <c r="N1577" s="211"/>
      <c r="O1577" s="211"/>
      <c r="P1577" s="211"/>
      <c r="Q1577" s="211"/>
      <c r="R1577" s="211"/>
      <c r="S1577" s="211"/>
      <c r="T1577" s="212"/>
      <c r="AT1577" s="213" t="s">
        <v>193</v>
      </c>
      <c r="AU1577" s="213" t="s">
        <v>90</v>
      </c>
      <c r="AV1577" s="14" t="s">
        <v>90</v>
      </c>
      <c r="AW1577" s="14" t="s">
        <v>41</v>
      </c>
      <c r="AX1577" s="14" t="s">
        <v>88</v>
      </c>
      <c r="AY1577" s="213" t="s">
        <v>182</v>
      </c>
    </row>
    <row r="1578" spans="1:65" s="2" customFormat="1" ht="14.45" customHeight="1">
      <c r="A1578" s="35"/>
      <c r="B1578" s="36"/>
      <c r="C1578" s="214" t="s">
        <v>2049</v>
      </c>
      <c r="D1578" s="214" t="s">
        <v>179</v>
      </c>
      <c r="E1578" s="215" t="s">
        <v>2033</v>
      </c>
      <c r="F1578" s="216" t="s">
        <v>2034</v>
      </c>
      <c r="G1578" s="217" t="s">
        <v>190</v>
      </c>
      <c r="H1578" s="218">
        <v>3</v>
      </c>
      <c r="I1578" s="219"/>
      <c r="J1578" s="220">
        <f>ROUND(I1578*H1578,2)</f>
        <v>0</v>
      </c>
      <c r="K1578" s="216" t="s">
        <v>198</v>
      </c>
      <c r="L1578" s="221"/>
      <c r="M1578" s="222" t="s">
        <v>43</v>
      </c>
      <c r="N1578" s="223" t="s">
        <v>51</v>
      </c>
      <c r="O1578" s="65"/>
      <c r="P1578" s="188">
        <f>O1578*H1578</f>
        <v>0</v>
      </c>
      <c r="Q1578" s="188">
        <v>0</v>
      </c>
      <c r="R1578" s="188">
        <f>Q1578*H1578</f>
        <v>0</v>
      </c>
      <c r="S1578" s="188">
        <v>0</v>
      </c>
      <c r="T1578" s="189">
        <f>S1578*H1578</f>
        <v>0</v>
      </c>
      <c r="U1578" s="35"/>
      <c r="V1578" s="35"/>
      <c r="W1578" s="35"/>
      <c r="X1578" s="35"/>
      <c r="Y1578" s="35"/>
      <c r="Z1578" s="35"/>
      <c r="AA1578" s="35"/>
      <c r="AB1578" s="35"/>
      <c r="AC1578" s="35"/>
      <c r="AD1578" s="35"/>
      <c r="AE1578" s="35"/>
      <c r="AR1578" s="190" t="s">
        <v>90</v>
      </c>
      <c r="AT1578" s="190" t="s">
        <v>179</v>
      </c>
      <c r="AU1578" s="190" t="s">
        <v>90</v>
      </c>
      <c r="AY1578" s="17" t="s">
        <v>182</v>
      </c>
      <c r="BE1578" s="191">
        <f>IF(N1578="základní",J1578,0)</f>
        <v>0</v>
      </c>
      <c r="BF1578" s="191">
        <f>IF(N1578="snížená",J1578,0)</f>
        <v>0</v>
      </c>
      <c r="BG1578" s="191">
        <f>IF(N1578="zákl. přenesená",J1578,0)</f>
        <v>0</v>
      </c>
      <c r="BH1578" s="191">
        <f>IF(N1578="sníž. přenesená",J1578,0)</f>
        <v>0</v>
      </c>
      <c r="BI1578" s="191">
        <f>IF(N1578="nulová",J1578,0)</f>
        <v>0</v>
      </c>
      <c r="BJ1578" s="17" t="s">
        <v>88</v>
      </c>
      <c r="BK1578" s="191">
        <f>ROUND(I1578*H1578,2)</f>
        <v>0</v>
      </c>
      <c r="BL1578" s="17" t="s">
        <v>88</v>
      </c>
      <c r="BM1578" s="190" t="s">
        <v>2035</v>
      </c>
    </row>
    <row r="1579" spans="1:65" s="13" customFormat="1" ht="11.25">
      <c r="B1579" s="192"/>
      <c r="C1579" s="193"/>
      <c r="D1579" s="194" t="s">
        <v>193</v>
      </c>
      <c r="E1579" s="195" t="s">
        <v>43</v>
      </c>
      <c r="F1579" s="196" t="s">
        <v>532</v>
      </c>
      <c r="G1579" s="193"/>
      <c r="H1579" s="195" t="s">
        <v>43</v>
      </c>
      <c r="I1579" s="197"/>
      <c r="J1579" s="193"/>
      <c r="K1579" s="193"/>
      <c r="L1579" s="198"/>
      <c r="M1579" s="199"/>
      <c r="N1579" s="200"/>
      <c r="O1579" s="200"/>
      <c r="P1579" s="200"/>
      <c r="Q1579" s="200"/>
      <c r="R1579" s="200"/>
      <c r="S1579" s="200"/>
      <c r="T1579" s="201"/>
      <c r="AT1579" s="202" t="s">
        <v>193</v>
      </c>
      <c r="AU1579" s="202" t="s">
        <v>90</v>
      </c>
      <c r="AV1579" s="13" t="s">
        <v>88</v>
      </c>
      <c r="AW1579" s="13" t="s">
        <v>41</v>
      </c>
      <c r="AX1579" s="13" t="s">
        <v>80</v>
      </c>
      <c r="AY1579" s="202" t="s">
        <v>182</v>
      </c>
    </row>
    <row r="1580" spans="1:65" s="13" customFormat="1" ht="11.25">
      <c r="B1580" s="192"/>
      <c r="C1580" s="193"/>
      <c r="D1580" s="194" t="s">
        <v>193</v>
      </c>
      <c r="E1580" s="195" t="s">
        <v>43</v>
      </c>
      <c r="F1580" s="196" t="s">
        <v>2006</v>
      </c>
      <c r="G1580" s="193"/>
      <c r="H1580" s="195" t="s">
        <v>43</v>
      </c>
      <c r="I1580" s="197"/>
      <c r="J1580" s="193"/>
      <c r="K1580" s="193"/>
      <c r="L1580" s="198"/>
      <c r="M1580" s="199"/>
      <c r="N1580" s="200"/>
      <c r="O1580" s="200"/>
      <c r="P1580" s="200"/>
      <c r="Q1580" s="200"/>
      <c r="R1580" s="200"/>
      <c r="S1580" s="200"/>
      <c r="T1580" s="201"/>
      <c r="AT1580" s="202" t="s">
        <v>193</v>
      </c>
      <c r="AU1580" s="202" t="s">
        <v>90</v>
      </c>
      <c r="AV1580" s="13" t="s">
        <v>88</v>
      </c>
      <c r="AW1580" s="13" t="s">
        <v>41</v>
      </c>
      <c r="AX1580" s="13" t="s">
        <v>80</v>
      </c>
      <c r="AY1580" s="202" t="s">
        <v>182</v>
      </c>
    </row>
    <row r="1581" spans="1:65" s="14" customFormat="1" ht="11.25">
      <c r="B1581" s="203"/>
      <c r="C1581" s="204"/>
      <c r="D1581" s="194" t="s">
        <v>193</v>
      </c>
      <c r="E1581" s="205" t="s">
        <v>43</v>
      </c>
      <c r="F1581" s="206" t="s">
        <v>181</v>
      </c>
      <c r="G1581" s="204"/>
      <c r="H1581" s="207">
        <v>3</v>
      </c>
      <c r="I1581" s="208"/>
      <c r="J1581" s="204"/>
      <c r="K1581" s="204"/>
      <c r="L1581" s="209"/>
      <c r="M1581" s="210"/>
      <c r="N1581" s="211"/>
      <c r="O1581" s="211"/>
      <c r="P1581" s="211"/>
      <c r="Q1581" s="211"/>
      <c r="R1581" s="211"/>
      <c r="S1581" s="211"/>
      <c r="T1581" s="212"/>
      <c r="AT1581" s="213" t="s">
        <v>193</v>
      </c>
      <c r="AU1581" s="213" t="s">
        <v>90</v>
      </c>
      <c r="AV1581" s="14" t="s">
        <v>90</v>
      </c>
      <c r="AW1581" s="14" t="s">
        <v>41</v>
      </c>
      <c r="AX1581" s="14" t="s">
        <v>88</v>
      </c>
      <c r="AY1581" s="213" t="s">
        <v>182</v>
      </c>
    </row>
    <row r="1582" spans="1:65" s="2" customFormat="1" ht="14.45" customHeight="1">
      <c r="A1582" s="35"/>
      <c r="B1582" s="36"/>
      <c r="C1582" s="214" t="s">
        <v>2053</v>
      </c>
      <c r="D1582" s="214" t="s">
        <v>179</v>
      </c>
      <c r="E1582" s="215" t="s">
        <v>2037</v>
      </c>
      <c r="F1582" s="216" t="s">
        <v>2038</v>
      </c>
      <c r="G1582" s="217" t="s">
        <v>190</v>
      </c>
      <c r="H1582" s="218">
        <v>3</v>
      </c>
      <c r="I1582" s="219"/>
      <c r="J1582" s="220">
        <f>ROUND(I1582*H1582,2)</f>
        <v>0</v>
      </c>
      <c r="K1582" s="216" t="s">
        <v>198</v>
      </c>
      <c r="L1582" s="221"/>
      <c r="M1582" s="222" t="s">
        <v>43</v>
      </c>
      <c r="N1582" s="223" t="s">
        <v>51</v>
      </c>
      <c r="O1582" s="65"/>
      <c r="P1582" s="188">
        <f>O1582*H1582</f>
        <v>0</v>
      </c>
      <c r="Q1582" s="188">
        <v>0</v>
      </c>
      <c r="R1582" s="188">
        <f>Q1582*H1582</f>
        <v>0</v>
      </c>
      <c r="S1582" s="188">
        <v>0</v>
      </c>
      <c r="T1582" s="189">
        <f>S1582*H1582</f>
        <v>0</v>
      </c>
      <c r="U1582" s="35"/>
      <c r="V1582" s="35"/>
      <c r="W1582" s="35"/>
      <c r="X1582" s="35"/>
      <c r="Y1582" s="35"/>
      <c r="Z1582" s="35"/>
      <c r="AA1582" s="35"/>
      <c r="AB1582" s="35"/>
      <c r="AC1582" s="35"/>
      <c r="AD1582" s="35"/>
      <c r="AE1582" s="35"/>
      <c r="AR1582" s="190" t="s">
        <v>90</v>
      </c>
      <c r="AT1582" s="190" t="s">
        <v>179</v>
      </c>
      <c r="AU1582" s="190" t="s">
        <v>90</v>
      </c>
      <c r="AY1582" s="17" t="s">
        <v>182</v>
      </c>
      <c r="BE1582" s="191">
        <f>IF(N1582="základní",J1582,0)</f>
        <v>0</v>
      </c>
      <c r="BF1582" s="191">
        <f>IF(N1582="snížená",J1582,0)</f>
        <v>0</v>
      </c>
      <c r="BG1582" s="191">
        <f>IF(N1582="zákl. přenesená",J1582,0)</f>
        <v>0</v>
      </c>
      <c r="BH1582" s="191">
        <f>IF(N1582="sníž. přenesená",J1582,0)</f>
        <v>0</v>
      </c>
      <c r="BI1582" s="191">
        <f>IF(N1582="nulová",J1582,0)</f>
        <v>0</v>
      </c>
      <c r="BJ1582" s="17" t="s">
        <v>88</v>
      </c>
      <c r="BK1582" s="191">
        <f>ROUND(I1582*H1582,2)</f>
        <v>0</v>
      </c>
      <c r="BL1582" s="17" t="s">
        <v>88</v>
      </c>
      <c r="BM1582" s="190" t="s">
        <v>2039</v>
      </c>
    </row>
    <row r="1583" spans="1:65" s="13" customFormat="1" ht="11.25">
      <c r="B1583" s="192"/>
      <c r="C1583" s="193"/>
      <c r="D1583" s="194" t="s">
        <v>193</v>
      </c>
      <c r="E1583" s="195" t="s">
        <v>43</v>
      </c>
      <c r="F1583" s="196" t="s">
        <v>532</v>
      </c>
      <c r="G1583" s="193"/>
      <c r="H1583" s="195" t="s">
        <v>43</v>
      </c>
      <c r="I1583" s="197"/>
      <c r="J1583" s="193"/>
      <c r="K1583" s="193"/>
      <c r="L1583" s="198"/>
      <c r="M1583" s="199"/>
      <c r="N1583" s="200"/>
      <c r="O1583" s="200"/>
      <c r="P1583" s="200"/>
      <c r="Q1583" s="200"/>
      <c r="R1583" s="200"/>
      <c r="S1583" s="200"/>
      <c r="T1583" s="201"/>
      <c r="AT1583" s="202" t="s">
        <v>193</v>
      </c>
      <c r="AU1583" s="202" t="s">
        <v>90</v>
      </c>
      <c r="AV1583" s="13" t="s">
        <v>88</v>
      </c>
      <c r="AW1583" s="13" t="s">
        <v>41</v>
      </c>
      <c r="AX1583" s="13" t="s">
        <v>80</v>
      </c>
      <c r="AY1583" s="202" t="s">
        <v>182</v>
      </c>
    </row>
    <row r="1584" spans="1:65" s="13" customFormat="1" ht="11.25">
      <c r="B1584" s="192"/>
      <c r="C1584" s="193"/>
      <c r="D1584" s="194" t="s">
        <v>193</v>
      </c>
      <c r="E1584" s="195" t="s">
        <v>43</v>
      </c>
      <c r="F1584" s="196" t="s">
        <v>2006</v>
      </c>
      <c r="G1584" s="193"/>
      <c r="H1584" s="195" t="s">
        <v>43</v>
      </c>
      <c r="I1584" s="197"/>
      <c r="J1584" s="193"/>
      <c r="K1584" s="193"/>
      <c r="L1584" s="198"/>
      <c r="M1584" s="199"/>
      <c r="N1584" s="200"/>
      <c r="O1584" s="200"/>
      <c r="P1584" s="200"/>
      <c r="Q1584" s="200"/>
      <c r="R1584" s="200"/>
      <c r="S1584" s="200"/>
      <c r="T1584" s="201"/>
      <c r="AT1584" s="202" t="s">
        <v>193</v>
      </c>
      <c r="AU1584" s="202" t="s">
        <v>90</v>
      </c>
      <c r="AV1584" s="13" t="s">
        <v>88</v>
      </c>
      <c r="AW1584" s="13" t="s">
        <v>41</v>
      </c>
      <c r="AX1584" s="13" t="s">
        <v>80</v>
      </c>
      <c r="AY1584" s="202" t="s">
        <v>182</v>
      </c>
    </row>
    <row r="1585" spans="1:65" s="14" customFormat="1" ht="11.25">
      <c r="B1585" s="203"/>
      <c r="C1585" s="204"/>
      <c r="D1585" s="194" t="s">
        <v>193</v>
      </c>
      <c r="E1585" s="205" t="s">
        <v>43</v>
      </c>
      <c r="F1585" s="206" t="s">
        <v>181</v>
      </c>
      <c r="G1585" s="204"/>
      <c r="H1585" s="207">
        <v>3</v>
      </c>
      <c r="I1585" s="208"/>
      <c r="J1585" s="204"/>
      <c r="K1585" s="204"/>
      <c r="L1585" s="209"/>
      <c r="M1585" s="210"/>
      <c r="N1585" s="211"/>
      <c r="O1585" s="211"/>
      <c r="P1585" s="211"/>
      <c r="Q1585" s="211"/>
      <c r="R1585" s="211"/>
      <c r="S1585" s="211"/>
      <c r="T1585" s="212"/>
      <c r="AT1585" s="213" t="s">
        <v>193</v>
      </c>
      <c r="AU1585" s="213" t="s">
        <v>90</v>
      </c>
      <c r="AV1585" s="14" t="s">
        <v>90</v>
      </c>
      <c r="AW1585" s="14" t="s">
        <v>41</v>
      </c>
      <c r="AX1585" s="14" t="s">
        <v>88</v>
      </c>
      <c r="AY1585" s="213" t="s">
        <v>182</v>
      </c>
    </row>
    <row r="1586" spans="1:65" s="2" customFormat="1" ht="14.45" customHeight="1">
      <c r="A1586" s="35"/>
      <c r="B1586" s="36"/>
      <c r="C1586" s="214" t="s">
        <v>2057</v>
      </c>
      <c r="D1586" s="214" t="s">
        <v>179</v>
      </c>
      <c r="E1586" s="215" t="s">
        <v>2041</v>
      </c>
      <c r="F1586" s="216" t="s">
        <v>2042</v>
      </c>
      <c r="G1586" s="217" t="s">
        <v>2043</v>
      </c>
      <c r="H1586" s="218">
        <v>1</v>
      </c>
      <c r="I1586" s="219"/>
      <c r="J1586" s="220">
        <f>ROUND(I1586*H1586,2)</f>
        <v>0</v>
      </c>
      <c r="K1586" s="216" t="s">
        <v>198</v>
      </c>
      <c r="L1586" s="221"/>
      <c r="M1586" s="222" t="s">
        <v>43</v>
      </c>
      <c r="N1586" s="223" t="s">
        <v>51</v>
      </c>
      <c r="O1586" s="65"/>
      <c r="P1586" s="188">
        <f>O1586*H1586</f>
        <v>0</v>
      </c>
      <c r="Q1586" s="188">
        <v>0</v>
      </c>
      <c r="R1586" s="188">
        <f>Q1586*H1586</f>
        <v>0</v>
      </c>
      <c r="S1586" s="188">
        <v>0</v>
      </c>
      <c r="T1586" s="189">
        <f>S1586*H1586</f>
        <v>0</v>
      </c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R1586" s="190" t="s">
        <v>90</v>
      </c>
      <c r="AT1586" s="190" t="s">
        <v>179</v>
      </c>
      <c r="AU1586" s="190" t="s">
        <v>90</v>
      </c>
      <c r="AY1586" s="17" t="s">
        <v>182</v>
      </c>
      <c r="BE1586" s="191">
        <f>IF(N1586="základní",J1586,0)</f>
        <v>0</v>
      </c>
      <c r="BF1586" s="191">
        <f>IF(N1586="snížená",J1586,0)</f>
        <v>0</v>
      </c>
      <c r="BG1586" s="191">
        <f>IF(N1586="zákl. přenesená",J1586,0)</f>
        <v>0</v>
      </c>
      <c r="BH1586" s="191">
        <f>IF(N1586="sníž. přenesená",J1586,0)</f>
        <v>0</v>
      </c>
      <c r="BI1586" s="191">
        <f>IF(N1586="nulová",J1586,0)</f>
        <v>0</v>
      </c>
      <c r="BJ1586" s="17" t="s">
        <v>88</v>
      </c>
      <c r="BK1586" s="191">
        <f>ROUND(I1586*H1586,2)</f>
        <v>0</v>
      </c>
      <c r="BL1586" s="17" t="s">
        <v>88</v>
      </c>
      <c r="BM1586" s="190" t="s">
        <v>2044</v>
      </c>
    </row>
    <row r="1587" spans="1:65" s="13" customFormat="1" ht="11.25">
      <c r="B1587" s="192"/>
      <c r="C1587" s="193"/>
      <c r="D1587" s="194" t="s">
        <v>193</v>
      </c>
      <c r="E1587" s="195" t="s">
        <v>43</v>
      </c>
      <c r="F1587" s="196" t="s">
        <v>532</v>
      </c>
      <c r="G1587" s="193"/>
      <c r="H1587" s="195" t="s">
        <v>43</v>
      </c>
      <c r="I1587" s="197"/>
      <c r="J1587" s="193"/>
      <c r="K1587" s="193"/>
      <c r="L1587" s="198"/>
      <c r="M1587" s="199"/>
      <c r="N1587" s="200"/>
      <c r="O1587" s="200"/>
      <c r="P1587" s="200"/>
      <c r="Q1587" s="200"/>
      <c r="R1587" s="200"/>
      <c r="S1587" s="200"/>
      <c r="T1587" s="201"/>
      <c r="AT1587" s="202" t="s">
        <v>193</v>
      </c>
      <c r="AU1587" s="202" t="s">
        <v>90</v>
      </c>
      <c r="AV1587" s="13" t="s">
        <v>88</v>
      </c>
      <c r="AW1587" s="13" t="s">
        <v>41</v>
      </c>
      <c r="AX1587" s="13" t="s">
        <v>80</v>
      </c>
      <c r="AY1587" s="202" t="s">
        <v>182</v>
      </c>
    </row>
    <row r="1588" spans="1:65" s="13" customFormat="1" ht="11.25">
      <c r="B1588" s="192"/>
      <c r="C1588" s="193"/>
      <c r="D1588" s="194" t="s">
        <v>193</v>
      </c>
      <c r="E1588" s="195" t="s">
        <v>43</v>
      </c>
      <c r="F1588" s="196" t="s">
        <v>2006</v>
      </c>
      <c r="G1588" s="193"/>
      <c r="H1588" s="195" t="s">
        <v>43</v>
      </c>
      <c r="I1588" s="197"/>
      <c r="J1588" s="193"/>
      <c r="K1588" s="193"/>
      <c r="L1588" s="198"/>
      <c r="M1588" s="199"/>
      <c r="N1588" s="200"/>
      <c r="O1588" s="200"/>
      <c r="P1588" s="200"/>
      <c r="Q1588" s="200"/>
      <c r="R1588" s="200"/>
      <c r="S1588" s="200"/>
      <c r="T1588" s="201"/>
      <c r="AT1588" s="202" t="s">
        <v>193</v>
      </c>
      <c r="AU1588" s="202" t="s">
        <v>90</v>
      </c>
      <c r="AV1588" s="13" t="s">
        <v>88</v>
      </c>
      <c r="AW1588" s="13" t="s">
        <v>41</v>
      </c>
      <c r="AX1588" s="13" t="s">
        <v>80</v>
      </c>
      <c r="AY1588" s="202" t="s">
        <v>182</v>
      </c>
    </row>
    <row r="1589" spans="1:65" s="14" customFormat="1" ht="11.25">
      <c r="B1589" s="203"/>
      <c r="C1589" s="204"/>
      <c r="D1589" s="194" t="s">
        <v>193</v>
      </c>
      <c r="E1589" s="205" t="s">
        <v>43</v>
      </c>
      <c r="F1589" s="206" t="s">
        <v>88</v>
      </c>
      <c r="G1589" s="204"/>
      <c r="H1589" s="207">
        <v>1</v>
      </c>
      <c r="I1589" s="208"/>
      <c r="J1589" s="204"/>
      <c r="K1589" s="204"/>
      <c r="L1589" s="209"/>
      <c r="M1589" s="210"/>
      <c r="N1589" s="211"/>
      <c r="O1589" s="211"/>
      <c r="P1589" s="211"/>
      <c r="Q1589" s="211"/>
      <c r="R1589" s="211"/>
      <c r="S1589" s="211"/>
      <c r="T1589" s="212"/>
      <c r="AT1589" s="213" t="s">
        <v>193</v>
      </c>
      <c r="AU1589" s="213" t="s">
        <v>90</v>
      </c>
      <c r="AV1589" s="14" t="s">
        <v>90</v>
      </c>
      <c r="AW1589" s="14" t="s">
        <v>41</v>
      </c>
      <c r="AX1589" s="14" t="s">
        <v>88</v>
      </c>
      <c r="AY1589" s="213" t="s">
        <v>182</v>
      </c>
    </row>
    <row r="1590" spans="1:65" s="2" customFormat="1" ht="14.45" customHeight="1">
      <c r="A1590" s="35"/>
      <c r="B1590" s="36"/>
      <c r="C1590" s="214" t="s">
        <v>2061</v>
      </c>
      <c r="D1590" s="214" t="s">
        <v>179</v>
      </c>
      <c r="E1590" s="215" t="s">
        <v>2046</v>
      </c>
      <c r="F1590" s="216" t="s">
        <v>2047</v>
      </c>
      <c r="G1590" s="217" t="s">
        <v>2043</v>
      </c>
      <c r="H1590" s="218">
        <v>1</v>
      </c>
      <c r="I1590" s="219"/>
      <c r="J1590" s="220">
        <f>ROUND(I1590*H1590,2)</f>
        <v>0</v>
      </c>
      <c r="K1590" s="216" t="s">
        <v>198</v>
      </c>
      <c r="L1590" s="221"/>
      <c r="M1590" s="222" t="s">
        <v>43</v>
      </c>
      <c r="N1590" s="223" t="s">
        <v>51</v>
      </c>
      <c r="O1590" s="65"/>
      <c r="P1590" s="188">
        <f>O1590*H1590</f>
        <v>0</v>
      </c>
      <c r="Q1590" s="188">
        <v>0</v>
      </c>
      <c r="R1590" s="188">
        <f>Q1590*H1590</f>
        <v>0</v>
      </c>
      <c r="S1590" s="188">
        <v>0</v>
      </c>
      <c r="T1590" s="189">
        <f>S1590*H1590</f>
        <v>0</v>
      </c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R1590" s="190" t="s">
        <v>90</v>
      </c>
      <c r="AT1590" s="190" t="s">
        <v>179</v>
      </c>
      <c r="AU1590" s="190" t="s">
        <v>90</v>
      </c>
      <c r="AY1590" s="17" t="s">
        <v>182</v>
      </c>
      <c r="BE1590" s="191">
        <f>IF(N1590="základní",J1590,0)</f>
        <v>0</v>
      </c>
      <c r="BF1590" s="191">
        <f>IF(N1590="snížená",J1590,0)</f>
        <v>0</v>
      </c>
      <c r="BG1590" s="191">
        <f>IF(N1590="zákl. přenesená",J1590,0)</f>
        <v>0</v>
      </c>
      <c r="BH1590" s="191">
        <f>IF(N1590="sníž. přenesená",J1590,0)</f>
        <v>0</v>
      </c>
      <c r="BI1590" s="191">
        <f>IF(N1590="nulová",J1590,0)</f>
        <v>0</v>
      </c>
      <c r="BJ1590" s="17" t="s">
        <v>88</v>
      </c>
      <c r="BK1590" s="191">
        <f>ROUND(I1590*H1590,2)</f>
        <v>0</v>
      </c>
      <c r="BL1590" s="17" t="s">
        <v>88</v>
      </c>
      <c r="BM1590" s="190" t="s">
        <v>2048</v>
      </c>
    </row>
    <row r="1591" spans="1:65" s="13" customFormat="1" ht="11.25">
      <c r="B1591" s="192"/>
      <c r="C1591" s="193"/>
      <c r="D1591" s="194" t="s">
        <v>193</v>
      </c>
      <c r="E1591" s="195" t="s">
        <v>43</v>
      </c>
      <c r="F1591" s="196" t="s">
        <v>532</v>
      </c>
      <c r="G1591" s="193"/>
      <c r="H1591" s="195" t="s">
        <v>43</v>
      </c>
      <c r="I1591" s="197"/>
      <c r="J1591" s="193"/>
      <c r="K1591" s="193"/>
      <c r="L1591" s="198"/>
      <c r="M1591" s="199"/>
      <c r="N1591" s="200"/>
      <c r="O1591" s="200"/>
      <c r="P1591" s="200"/>
      <c r="Q1591" s="200"/>
      <c r="R1591" s="200"/>
      <c r="S1591" s="200"/>
      <c r="T1591" s="201"/>
      <c r="AT1591" s="202" t="s">
        <v>193</v>
      </c>
      <c r="AU1591" s="202" t="s">
        <v>90</v>
      </c>
      <c r="AV1591" s="13" t="s">
        <v>88</v>
      </c>
      <c r="AW1591" s="13" t="s">
        <v>41</v>
      </c>
      <c r="AX1591" s="13" t="s">
        <v>80</v>
      </c>
      <c r="AY1591" s="202" t="s">
        <v>182</v>
      </c>
    </row>
    <row r="1592" spans="1:65" s="13" customFormat="1" ht="11.25">
      <c r="B1592" s="192"/>
      <c r="C1592" s="193"/>
      <c r="D1592" s="194" t="s">
        <v>193</v>
      </c>
      <c r="E1592" s="195" t="s">
        <v>43</v>
      </c>
      <c r="F1592" s="196" t="s">
        <v>2006</v>
      </c>
      <c r="G1592" s="193"/>
      <c r="H1592" s="195" t="s">
        <v>43</v>
      </c>
      <c r="I1592" s="197"/>
      <c r="J1592" s="193"/>
      <c r="K1592" s="193"/>
      <c r="L1592" s="198"/>
      <c r="M1592" s="199"/>
      <c r="N1592" s="200"/>
      <c r="O1592" s="200"/>
      <c r="P1592" s="200"/>
      <c r="Q1592" s="200"/>
      <c r="R1592" s="200"/>
      <c r="S1592" s="200"/>
      <c r="T1592" s="201"/>
      <c r="AT1592" s="202" t="s">
        <v>193</v>
      </c>
      <c r="AU1592" s="202" t="s">
        <v>90</v>
      </c>
      <c r="AV1592" s="13" t="s">
        <v>88</v>
      </c>
      <c r="AW1592" s="13" t="s">
        <v>41</v>
      </c>
      <c r="AX1592" s="13" t="s">
        <v>80</v>
      </c>
      <c r="AY1592" s="202" t="s">
        <v>182</v>
      </c>
    </row>
    <row r="1593" spans="1:65" s="14" customFormat="1" ht="11.25">
      <c r="B1593" s="203"/>
      <c r="C1593" s="204"/>
      <c r="D1593" s="194" t="s">
        <v>193</v>
      </c>
      <c r="E1593" s="205" t="s">
        <v>43</v>
      </c>
      <c r="F1593" s="206" t="s">
        <v>88</v>
      </c>
      <c r="G1593" s="204"/>
      <c r="H1593" s="207">
        <v>1</v>
      </c>
      <c r="I1593" s="208"/>
      <c r="J1593" s="204"/>
      <c r="K1593" s="204"/>
      <c r="L1593" s="209"/>
      <c r="M1593" s="210"/>
      <c r="N1593" s="211"/>
      <c r="O1593" s="211"/>
      <c r="P1593" s="211"/>
      <c r="Q1593" s="211"/>
      <c r="R1593" s="211"/>
      <c r="S1593" s="211"/>
      <c r="T1593" s="212"/>
      <c r="AT1593" s="213" t="s">
        <v>193</v>
      </c>
      <c r="AU1593" s="213" t="s">
        <v>90</v>
      </c>
      <c r="AV1593" s="14" t="s">
        <v>90</v>
      </c>
      <c r="AW1593" s="14" t="s">
        <v>41</v>
      </c>
      <c r="AX1593" s="14" t="s">
        <v>88</v>
      </c>
      <c r="AY1593" s="213" t="s">
        <v>182</v>
      </c>
    </row>
    <row r="1594" spans="1:65" s="2" customFormat="1" ht="14.45" customHeight="1">
      <c r="A1594" s="35"/>
      <c r="B1594" s="36"/>
      <c r="C1594" s="179" t="s">
        <v>2070</v>
      </c>
      <c r="D1594" s="179" t="s">
        <v>187</v>
      </c>
      <c r="E1594" s="180" t="s">
        <v>2050</v>
      </c>
      <c r="F1594" s="181" t="s">
        <v>2051</v>
      </c>
      <c r="G1594" s="182" t="s">
        <v>190</v>
      </c>
      <c r="H1594" s="183">
        <v>1</v>
      </c>
      <c r="I1594" s="184"/>
      <c r="J1594" s="185">
        <f>ROUND(I1594*H1594,2)</f>
        <v>0</v>
      </c>
      <c r="K1594" s="181" t="s">
        <v>191</v>
      </c>
      <c r="L1594" s="40"/>
      <c r="M1594" s="186" t="s">
        <v>43</v>
      </c>
      <c r="N1594" s="187" t="s">
        <v>51</v>
      </c>
      <c r="O1594" s="65"/>
      <c r="P1594" s="188">
        <f>O1594*H1594</f>
        <v>0</v>
      </c>
      <c r="Q1594" s="188">
        <v>0</v>
      </c>
      <c r="R1594" s="188">
        <f>Q1594*H1594</f>
        <v>0</v>
      </c>
      <c r="S1594" s="188">
        <v>0</v>
      </c>
      <c r="T1594" s="189">
        <f>S1594*H1594</f>
        <v>0</v>
      </c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R1594" s="190" t="s">
        <v>88</v>
      </c>
      <c r="AT1594" s="190" t="s">
        <v>187</v>
      </c>
      <c r="AU1594" s="190" t="s">
        <v>90</v>
      </c>
      <c r="AY1594" s="17" t="s">
        <v>182</v>
      </c>
      <c r="BE1594" s="191">
        <f>IF(N1594="základní",J1594,0)</f>
        <v>0</v>
      </c>
      <c r="BF1594" s="191">
        <f>IF(N1594="snížená",J1594,0)</f>
        <v>0</v>
      </c>
      <c r="BG1594" s="191">
        <f>IF(N1594="zákl. přenesená",J1594,0)</f>
        <v>0</v>
      </c>
      <c r="BH1594" s="191">
        <f>IF(N1594="sníž. přenesená",J1594,0)</f>
        <v>0</v>
      </c>
      <c r="BI1594" s="191">
        <f>IF(N1594="nulová",J1594,0)</f>
        <v>0</v>
      </c>
      <c r="BJ1594" s="17" t="s">
        <v>88</v>
      </c>
      <c r="BK1594" s="191">
        <f>ROUND(I1594*H1594,2)</f>
        <v>0</v>
      </c>
      <c r="BL1594" s="17" t="s">
        <v>88</v>
      </c>
      <c r="BM1594" s="190" t="s">
        <v>2052</v>
      </c>
    </row>
    <row r="1595" spans="1:65" s="13" customFormat="1" ht="11.25">
      <c r="B1595" s="192"/>
      <c r="C1595" s="193"/>
      <c r="D1595" s="194" t="s">
        <v>193</v>
      </c>
      <c r="E1595" s="195" t="s">
        <v>43</v>
      </c>
      <c r="F1595" s="196" t="s">
        <v>532</v>
      </c>
      <c r="G1595" s="193"/>
      <c r="H1595" s="195" t="s">
        <v>43</v>
      </c>
      <c r="I1595" s="197"/>
      <c r="J1595" s="193"/>
      <c r="K1595" s="193"/>
      <c r="L1595" s="198"/>
      <c r="M1595" s="199"/>
      <c r="N1595" s="200"/>
      <c r="O1595" s="200"/>
      <c r="P1595" s="200"/>
      <c r="Q1595" s="200"/>
      <c r="R1595" s="200"/>
      <c r="S1595" s="200"/>
      <c r="T1595" s="201"/>
      <c r="AT1595" s="202" t="s">
        <v>193</v>
      </c>
      <c r="AU1595" s="202" t="s">
        <v>90</v>
      </c>
      <c r="AV1595" s="13" t="s">
        <v>88</v>
      </c>
      <c r="AW1595" s="13" t="s">
        <v>41</v>
      </c>
      <c r="AX1595" s="13" t="s">
        <v>80</v>
      </c>
      <c r="AY1595" s="202" t="s">
        <v>182</v>
      </c>
    </row>
    <row r="1596" spans="1:65" s="13" customFormat="1" ht="11.25">
      <c r="B1596" s="192"/>
      <c r="C1596" s="193"/>
      <c r="D1596" s="194" t="s">
        <v>193</v>
      </c>
      <c r="E1596" s="195" t="s">
        <v>43</v>
      </c>
      <c r="F1596" s="196" t="s">
        <v>2006</v>
      </c>
      <c r="G1596" s="193"/>
      <c r="H1596" s="195" t="s">
        <v>43</v>
      </c>
      <c r="I1596" s="197"/>
      <c r="J1596" s="193"/>
      <c r="K1596" s="193"/>
      <c r="L1596" s="198"/>
      <c r="M1596" s="199"/>
      <c r="N1596" s="200"/>
      <c r="O1596" s="200"/>
      <c r="P1596" s="200"/>
      <c r="Q1596" s="200"/>
      <c r="R1596" s="200"/>
      <c r="S1596" s="200"/>
      <c r="T1596" s="201"/>
      <c r="AT1596" s="202" t="s">
        <v>193</v>
      </c>
      <c r="AU1596" s="202" t="s">
        <v>90</v>
      </c>
      <c r="AV1596" s="13" t="s">
        <v>88</v>
      </c>
      <c r="AW1596" s="13" t="s">
        <v>41</v>
      </c>
      <c r="AX1596" s="13" t="s">
        <v>80</v>
      </c>
      <c r="AY1596" s="202" t="s">
        <v>182</v>
      </c>
    </row>
    <row r="1597" spans="1:65" s="14" customFormat="1" ht="11.25">
      <c r="B1597" s="203"/>
      <c r="C1597" s="204"/>
      <c r="D1597" s="194" t="s">
        <v>193</v>
      </c>
      <c r="E1597" s="205" t="s">
        <v>43</v>
      </c>
      <c r="F1597" s="206" t="s">
        <v>88</v>
      </c>
      <c r="G1597" s="204"/>
      <c r="H1597" s="207">
        <v>1</v>
      </c>
      <c r="I1597" s="208"/>
      <c r="J1597" s="204"/>
      <c r="K1597" s="204"/>
      <c r="L1597" s="209"/>
      <c r="M1597" s="210"/>
      <c r="N1597" s="211"/>
      <c r="O1597" s="211"/>
      <c r="P1597" s="211"/>
      <c r="Q1597" s="211"/>
      <c r="R1597" s="211"/>
      <c r="S1597" s="211"/>
      <c r="T1597" s="212"/>
      <c r="AT1597" s="213" t="s">
        <v>193</v>
      </c>
      <c r="AU1597" s="213" t="s">
        <v>90</v>
      </c>
      <c r="AV1597" s="14" t="s">
        <v>90</v>
      </c>
      <c r="AW1597" s="14" t="s">
        <v>41</v>
      </c>
      <c r="AX1597" s="14" t="s">
        <v>88</v>
      </c>
      <c r="AY1597" s="213" t="s">
        <v>182</v>
      </c>
    </row>
    <row r="1598" spans="1:65" s="2" customFormat="1" ht="14.45" customHeight="1">
      <c r="A1598" s="35"/>
      <c r="B1598" s="36"/>
      <c r="C1598" s="214" t="s">
        <v>2071</v>
      </c>
      <c r="D1598" s="214" t="s">
        <v>179</v>
      </c>
      <c r="E1598" s="215" t="s">
        <v>2054</v>
      </c>
      <c r="F1598" s="216" t="s">
        <v>2055</v>
      </c>
      <c r="G1598" s="217" t="s">
        <v>190</v>
      </c>
      <c r="H1598" s="218">
        <v>1</v>
      </c>
      <c r="I1598" s="219"/>
      <c r="J1598" s="220">
        <f>ROUND(I1598*H1598,2)</f>
        <v>0</v>
      </c>
      <c r="K1598" s="216" t="s">
        <v>198</v>
      </c>
      <c r="L1598" s="221"/>
      <c r="M1598" s="222" t="s">
        <v>43</v>
      </c>
      <c r="N1598" s="223" t="s">
        <v>51</v>
      </c>
      <c r="O1598" s="65"/>
      <c r="P1598" s="188">
        <f>O1598*H1598</f>
        <v>0</v>
      </c>
      <c r="Q1598" s="188">
        <v>0</v>
      </c>
      <c r="R1598" s="188">
        <f>Q1598*H1598</f>
        <v>0</v>
      </c>
      <c r="S1598" s="188">
        <v>0</v>
      </c>
      <c r="T1598" s="189">
        <f>S1598*H1598</f>
        <v>0</v>
      </c>
      <c r="U1598" s="35"/>
      <c r="V1598" s="35"/>
      <c r="W1598" s="35"/>
      <c r="X1598" s="35"/>
      <c r="Y1598" s="35"/>
      <c r="Z1598" s="35"/>
      <c r="AA1598" s="35"/>
      <c r="AB1598" s="35"/>
      <c r="AC1598" s="35"/>
      <c r="AD1598" s="35"/>
      <c r="AE1598" s="35"/>
      <c r="AR1598" s="190" t="s">
        <v>90</v>
      </c>
      <c r="AT1598" s="190" t="s">
        <v>179</v>
      </c>
      <c r="AU1598" s="190" t="s">
        <v>90</v>
      </c>
      <c r="AY1598" s="17" t="s">
        <v>182</v>
      </c>
      <c r="BE1598" s="191">
        <f>IF(N1598="základní",J1598,0)</f>
        <v>0</v>
      </c>
      <c r="BF1598" s="191">
        <f>IF(N1598="snížená",J1598,0)</f>
        <v>0</v>
      </c>
      <c r="BG1598" s="191">
        <f>IF(N1598="zákl. přenesená",J1598,0)</f>
        <v>0</v>
      </c>
      <c r="BH1598" s="191">
        <f>IF(N1598="sníž. přenesená",J1598,0)</f>
        <v>0</v>
      </c>
      <c r="BI1598" s="191">
        <f>IF(N1598="nulová",J1598,0)</f>
        <v>0</v>
      </c>
      <c r="BJ1598" s="17" t="s">
        <v>88</v>
      </c>
      <c r="BK1598" s="191">
        <f>ROUND(I1598*H1598,2)</f>
        <v>0</v>
      </c>
      <c r="BL1598" s="17" t="s">
        <v>88</v>
      </c>
      <c r="BM1598" s="190" t="s">
        <v>2056</v>
      </c>
    </row>
    <row r="1599" spans="1:65" s="13" customFormat="1" ht="11.25">
      <c r="B1599" s="192"/>
      <c r="C1599" s="193"/>
      <c r="D1599" s="194" t="s">
        <v>193</v>
      </c>
      <c r="E1599" s="195" t="s">
        <v>43</v>
      </c>
      <c r="F1599" s="196" t="s">
        <v>532</v>
      </c>
      <c r="G1599" s="193"/>
      <c r="H1599" s="195" t="s">
        <v>43</v>
      </c>
      <c r="I1599" s="197"/>
      <c r="J1599" s="193"/>
      <c r="K1599" s="193"/>
      <c r="L1599" s="198"/>
      <c r="M1599" s="199"/>
      <c r="N1599" s="200"/>
      <c r="O1599" s="200"/>
      <c r="P1599" s="200"/>
      <c r="Q1599" s="200"/>
      <c r="R1599" s="200"/>
      <c r="S1599" s="200"/>
      <c r="T1599" s="201"/>
      <c r="AT1599" s="202" t="s">
        <v>193</v>
      </c>
      <c r="AU1599" s="202" t="s">
        <v>90</v>
      </c>
      <c r="AV1599" s="13" t="s">
        <v>88</v>
      </c>
      <c r="AW1599" s="13" t="s">
        <v>41</v>
      </c>
      <c r="AX1599" s="13" t="s">
        <v>80</v>
      </c>
      <c r="AY1599" s="202" t="s">
        <v>182</v>
      </c>
    </row>
    <row r="1600" spans="1:65" s="13" customFormat="1" ht="11.25">
      <c r="B1600" s="192"/>
      <c r="C1600" s="193"/>
      <c r="D1600" s="194" t="s">
        <v>193</v>
      </c>
      <c r="E1600" s="195" t="s">
        <v>43</v>
      </c>
      <c r="F1600" s="196" t="s">
        <v>2006</v>
      </c>
      <c r="G1600" s="193"/>
      <c r="H1600" s="195" t="s">
        <v>43</v>
      </c>
      <c r="I1600" s="197"/>
      <c r="J1600" s="193"/>
      <c r="K1600" s="193"/>
      <c r="L1600" s="198"/>
      <c r="M1600" s="199"/>
      <c r="N1600" s="200"/>
      <c r="O1600" s="200"/>
      <c r="P1600" s="200"/>
      <c r="Q1600" s="200"/>
      <c r="R1600" s="200"/>
      <c r="S1600" s="200"/>
      <c r="T1600" s="201"/>
      <c r="AT1600" s="202" t="s">
        <v>193</v>
      </c>
      <c r="AU1600" s="202" t="s">
        <v>90</v>
      </c>
      <c r="AV1600" s="13" t="s">
        <v>88</v>
      </c>
      <c r="AW1600" s="13" t="s">
        <v>41</v>
      </c>
      <c r="AX1600" s="13" t="s">
        <v>80</v>
      </c>
      <c r="AY1600" s="202" t="s">
        <v>182</v>
      </c>
    </row>
    <row r="1601" spans="1:65" s="14" customFormat="1" ht="11.25">
      <c r="B1601" s="203"/>
      <c r="C1601" s="204"/>
      <c r="D1601" s="194" t="s">
        <v>193</v>
      </c>
      <c r="E1601" s="205" t="s">
        <v>43</v>
      </c>
      <c r="F1601" s="206" t="s">
        <v>88</v>
      </c>
      <c r="G1601" s="204"/>
      <c r="H1601" s="207">
        <v>1</v>
      </c>
      <c r="I1601" s="208"/>
      <c r="J1601" s="204"/>
      <c r="K1601" s="204"/>
      <c r="L1601" s="209"/>
      <c r="M1601" s="210"/>
      <c r="N1601" s="211"/>
      <c r="O1601" s="211"/>
      <c r="P1601" s="211"/>
      <c r="Q1601" s="211"/>
      <c r="R1601" s="211"/>
      <c r="S1601" s="211"/>
      <c r="T1601" s="212"/>
      <c r="AT1601" s="213" t="s">
        <v>193</v>
      </c>
      <c r="AU1601" s="213" t="s">
        <v>90</v>
      </c>
      <c r="AV1601" s="14" t="s">
        <v>90</v>
      </c>
      <c r="AW1601" s="14" t="s">
        <v>41</v>
      </c>
      <c r="AX1601" s="14" t="s">
        <v>88</v>
      </c>
      <c r="AY1601" s="213" t="s">
        <v>182</v>
      </c>
    </row>
    <row r="1602" spans="1:65" s="2" customFormat="1" ht="14.45" customHeight="1">
      <c r="A1602" s="35"/>
      <c r="B1602" s="36"/>
      <c r="C1602" s="214" t="s">
        <v>2076</v>
      </c>
      <c r="D1602" s="214" t="s">
        <v>179</v>
      </c>
      <c r="E1602" s="215" t="s">
        <v>2058</v>
      </c>
      <c r="F1602" s="216" t="s">
        <v>2059</v>
      </c>
      <c r="G1602" s="217" t="s">
        <v>190</v>
      </c>
      <c r="H1602" s="218">
        <v>1</v>
      </c>
      <c r="I1602" s="219"/>
      <c r="J1602" s="220">
        <f>ROUND(I1602*H1602,2)</f>
        <v>0</v>
      </c>
      <c r="K1602" s="216" t="s">
        <v>198</v>
      </c>
      <c r="L1602" s="221"/>
      <c r="M1602" s="222" t="s">
        <v>43</v>
      </c>
      <c r="N1602" s="223" t="s">
        <v>51</v>
      </c>
      <c r="O1602" s="65"/>
      <c r="P1602" s="188">
        <f>O1602*H1602</f>
        <v>0</v>
      </c>
      <c r="Q1602" s="188">
        <v>0</v>
      </c>
      <c r="R1602" s="188">
        <f>Q1602*H1602</f>
        <v>0</v>
      </c>
      <c r="S1602" s="188">
        <v>0</v>
      </c>
      <c r="T1602" s="189">
        <f>S1602*H1602</f>
        <v>0</v>
      </c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R1602" s="190" t="s">
        <v>90</v>
      </c>
      <c r="AT1602" s="190" t="s">
        <v>179</v>
      </c>
      <c r="AU1602" s="190" t="s">
        <v>90</v>
      </c>
      <c r="AY1602" s="17" t="s">
        <v>182</v>
      </c>
      <c r="BE1602" s="191">
        <f>IF(N1602="základní",J1602,0)</f>
        <v>0</v>
      </c>
      <c r="BF1602" s="191">
        <f>IF(N1602="snížená",J1602,0)</f>
        <v>0</v>
      </c>
      <c r="BG1602" s="191">
        <f>IF(N1602="zákl. přenesená",J1602,0)</f>
        <v>0</v>
      </c>
      <c r="BH1602" s="191">
        <f>IF(N1602="sníž. přenesená",J1602,0)</f>
        <v>0</v>
      </c>
      <c r="BI1602" s="191">
        <f>IF(N1602="nulová",J1602,0)</f>
        <v>0</v>
      </c>
      <c r="BJ1602" s="17" t="s">
        <v>88</v>
      </c>
      <c r="BK1602" s="191">
        <f>ROUND(I1602*H1602,2)</f>
        <v>0</v>
      </c>
      <c r="BL1602" s="17" t="s">
        <v>88</v>
      </c>
      <c r="BM1602" s="190" t="s">
        <v>2060</v>
      </c>
    </row>
    <row r="1603" spans="1:65" s="13" customFormat="1" ht="11.25">
      <c r="B1603" s="192"/>
      <c r="C1603" s="193"/>
      <c r="D1603" s="194" t="s">
        <v>193</v>
      </c>
      <c r="E1603" s="195" t="s">
        <v>43</v>
      </c>
      <c r="F1603" s="196" t="s">
        <v>532</v>
      </c>
      <c r="G1603" s="193"/>
      <c r="H1603" s="195" t="s">
        <v>43</v>
      </c>
      <c r="I1603" s="197"/>
      <c r="J1603" s="193"/>
      <c r="K1603" s="193"/>
      <c r="L1603" s="198"/>
      <c r="M1603" s="199"/>
      <c r="N1603" s="200"/>
      <c r="O1603" s="200"/>
      <c r="P1603" s="200"/>
      <c r="Q1603" s="200"/>
      <c r="R1603" s="200"/>
      <c r="S1603" s="200"/>
      <c r="T1603" s="201"/>
      <c r="AT1603" s="202" t="s">
        <v>193</v>
      </c>
      <c r="AU1603" s="202" t="s">
        <v>90</v>
      </c>
      <c r="AV1603" s="13" t="s">
        <v>88</v>
      </c>
      <c r="AW1603" s="13" t="s">
        <v>41</v>
      </c>
      <c r="AX1603" s="13" t="s">
        <v>80</v>
      </c>
      <c r="AY1603" s="202" t="s">
        <v>182</v>
      </c>
    </row>
    <row r="1604" spans="1:65" s="13" customFormat="1" ht="11.25">
      <c r="B1604" s="192"/>
      <c r="C1604" s="193"/>
      <c r="D1604" s="194" t="s">
        <v>193</v>
      </c>
      <c r="E1604" s="195" t="s">
        <v>43</v>
      </c>
      <c r="F1604" s="196" t="s">
        <v>2006</v>
      </c>
      <c r="G1604" s="193"/>
      <c r="H1604" s="195" t="s">
        <v>43</v>
      </c>
      <c r="I1604" s="197"/>
      <c r="J1604" s="193"/>
      <c r="K1604" s="193"/>
      <c r="L1604" s="198"/>
      <c r="M1604" s="199"/>
      <c r="N1604" s="200"/>
      <c r="O1604" s="200"/>
      <c r="P1604" s="200"/>
      <c r="Q1604" s="200"/>
      <c r="R1604" s="200"/>
      <c r="S1604" s="200"/>
      <c r="T1604" s="201"/>
      <c r="AT1604" s="202" t="s">
        <v>193</v>
      </c>
      <c r="AU1604" s="202" t="s">
        <v>90</v>
      </c>
      <c r="AV1604" s="13" t="s">
        <v>88</v>
      </c>
      <c r="AW1604" s="13" t="s">
        <v>41</v>
      </c>
      <c r="AX1604" s="13" t="s">
        <v>80</v>
      </c>
      <c r="AY1604" s="202" t="s">
        <v>182</v>
      </c>
    </row>
    <row r="1605" spans="1:65" s="14" customFormat="1" ht="11.25">
      <c r="B1605" s="203"/>
      <c r="C1605" s="204"/>
      <c r="D1605" s="194" t="s">
        <v>193</v>
      </c>
      <c r="E1605" s="205" t="s">
        <v>43</v>
      </c>
      <c r="F1605" s="206" t="s">
        <v>88</v>
      </c>
      <c r="G1605" s="204"/>
      <c r="H1605" s="207">
        <v>1</v>
      </c>
      <c r="I1605" s="208"/>
      <c r="J1605" s="204"/>
      <c r="K1605" s="204"/>
      <c r="L1605" s="209"/>
      <c r="M1605" s="210"/>
      <c r="N1605" s="211"/>
      <c r="O1605" s="211"/>
      <c r="P1605" s="211"/>
      <c r="Q1605" s="211"/>
      <c r="R1605" s="211"/>
      <c r="S1605" s="211"/>
      <c r="T1605" s="212"/>
      <c r="AT1605" s="213" t="s">
        <v>193</v>
      </c>
      <c r="AU1605" s="213" t="s">
        <v>90</v>
      </c>
      <c r="AV1605" s="14" t="s">
        <v>90</v>
      </c>
      <c r="AW1605" s="14" t="s">
        <v>41</v>
      </c>
      <c r="AX1605" s="14" t="s">
        <v>88</v>
      </c>
      <c r="AY1605" s="213" t="s">
        <v>182</v>
      </c>
    </row>
    <row r="1606" spans="1:65" s="12" customFormat="1" ht="22.9" customHeight="1">
      <c r="B1606" s="163"/>
      <c r="C1606" s="164"/>
      <c r="D1606" s="165" t="s">
        <v>79</v>
      </c>
      <c r="E1606" s="177" t="s">
        <v>1045</v>
      </c>
      <c r="F1606" s="177" t="s">
        <v>1046</v>
      </c>
      <c r="G1606" s="164"/>
      <c r="H1606" s="164"/>
      <c r="I1606" s="167"/>
      <c r="J1606" s="178">
        <f>BK1606</f>
        <v>0</v>
      </c>
      <c r="K1606" s="164"/>
      <c r="L1606" s="169"/>
      <c r="M1606" s="170"/>
      <c r="N1606" s="171"/>
      <c r="O1606" s="171"/>
      <c r="P1606" s="172">
        <f>SUM(P1607:P1872)</f>
        <v>0</v>
      </c>
      <c r="Q1606" s="171"/>
      <c r="R1606" s="172">
        <f>SUM(R1607:R1872)</f>
        <v>65.795561500000005</v>
      </c>
      <c r="S1606" s="171"/>
      <c r="T1606" s="173">
        <f>SUM(T1607:T1872)</f>
        <v>0</v>
      </c>
      <c r="AR1606" s="174" t="s">
        <v>181</v>
      </c>
      <c r="AT1606" s="175" t="s">
        <v>79</v>
      </c>
      <c r="AU1606" s="175" t="s">
        <v>88</v>
      </c>
      <c r="AY1606" s="174" t="s">
        <v>182</v>
      </c>
      <c r="BK1606" s="176">
        <f>SUM(BK1607:BK1872)</f>
        <v>0</v>
      </c>
    </row>
    <row r="1607" spans="1:65" s="2" customFormat="1" ht="24.2" customHeight="1">
      <c r="A1607" s="35"/>
      <c r="B1607" s="36"/>
      <c r="C1607" s="179" t="s">
        <v>2078</v>
      </c>
      <c r="D1607" s="179" t="s">
        <v>187</v>
      </c>
      <c r="E1607" s="180" t="s">
        <v>1048</v>
      </c>
      <c r="F1607" s="181" t="s">
        <v>1049</v>
      </c>
      <c r="G1607" s="182" t="s">
        <v>740</v>
      </c>
      <c r="H1607" s="183">
        <v>0.36199999999999999</v>
      </c>
      <c r="I1607" s="184"/>
      <c r="J1607" s="185">
        <f>ROUND(I1607*H1607,2)</f>
        <v>0</v>
      </c>
      <c r="K1607" s="181" t="s">
        <v>191</v>
      </c>
      <c r="L1607" s="40"/>
      <c r="M1607" s="186" t="s">
        <v>43</v>
      </c>
      <c r="N1607" s="187" t="s">
        <v>51</v>
      </c>
      <c r="O1607" s="65"/>
      <c r="P1607" s="188">
        <f>O1607*H1607</f>
        <v>0</v>
      </c>
      <c r="Q1607" s="188">
        <v>8.8000000000000005E-3</v>
      </c>
      <c r="R1607" s="188">
        <f>Q1607*H1607</f>
        <v>3.1856000000000002E-3</v>
      </c>
      <c r="S1607" s="188">
        <v>0</v>
      </c>
      <c r="T1607" s="189">
        <f>S1607*H1607</f>
        <v>0</v>
      </c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R1607" s="190" t="s">
        <v>88</v>
      </c>
      <c r="AT1607" s="190" t="s">
        <v>187</v>
      </c>
      <c r="AU1607" s="190" t="s">
        <v>90</v>
      </c>
      <c r="AY1607" s="17" t="s">
        <v>182</v>
      </c>
      <c r="BE1607" s="191">
        <f>IF(N1607="základní",J1607,0)</f>
        <v>0</v>
      </c>
      <c r="BF1607" s="191">
        <f>IF(N1607="snížená",J1607,0)</f>
        <v>0</v>
      </c>
      <c r="BG1607" s="191">
        <f>IF(N1607="zákl. přenesená",J1607,0)</f>
        <v>0</v>
      </c>
      <c r="BH1607" s="191">
        <f>IF(N1607="sníž. přenesená",J1607,0)</f>
        <v>0</v>
      </c>
      <c r="BI1607" s="191">
        <f>IF(N1607="nulová",J1607,0)</f>
        <v>0</v>
      </c>
      <c r="BJ1607" s="17" t="s">
        <v>88</v>
      </c>
      <c r="BK1607" s="191">
        <f>ROUND(I1607*H1607,2)</f>
        <v>0</v>
      </c>
      <c r="BL1607" s="17" t="s">
        <v>88</v>
      </c>
      <c r="BM1607" s="190" t="s">
        <v>1050</v>
      </c>
    </row>
    <row r="1608" spans="1:65" s="13" customFormat="1" ht="11.25">
      <c r="B1608" s="192"/>
      <c r="C1608" s="193"/>
      <c r="D1608" s="194" t="s">
        <v>193</v>
      </c>
      <c r="E1608" s="195" t="s">
        <v>43</v>
      </c>
      <c r="F1608" s="196" t="s">
        <v>362</v>
      </c>
      <c r="G1608" s="193"/>
      <c r="H1608" s="195" t="s">
        <v>43</v>
      </c>
      <c r="I1608" s="197"/>
      <c r="J1608" s="193"/>
      <c r="K1608" s="193"/>
      <c r="L1608" s="198"/>
      <c r="M1608" s="199"/>
      <c r="N1608" s="200"/>
      <c r="O1608" s="200"/>
      <c r="P1608" s="200"/>
      <c r="Q1608" s="200"/>
      <c r="R1608" s="200"/>
      <c r="S1608" s="200"/>
      <c r="T1608" s="201"/>
      <c r="AT1608" s="202" t="s">
        <v>193</v>
      </c>
      <c r="AU1608" s="202" t="s">
        <v>90</v>
      </c>
      <c r="AV1608" s="13" t="s">
        <v>88</v>
      </c>
      <c r="AW1608" s="13" t="s">
        <v>41</v>
      </c>
      <c r="AX1608" s="13" t="s">
        <v>80</v>
      </c>
      <c r="AY1608" s="202" t="s">
        <v>182</v>
      </c>
    </row>
    <row r="1609" spans="1:65" s="13" customFormat="1" ht="11.25">
      <c r="B1609" s="192"/>
      <c r="C1609" s="193"/>
      <c r="D1609" s="194" t="s">
        <v>193</v>
      </c>
      <c r="E1609" s="195" t="s">
        <v>43</v>
      </c>
      <c r="F1609" s="196" t="s">
        <v>1051</v>
      </c>
      <c r="G1609" s="193"/>
      <c r="H1609" s="195" t="s">
        <v>43</v>
      </c>
      <c r="I1609" s="197"/>
      <c r="J1609" s="193"/>
      <c r="K1609" s="193"/>
      <c r="L1609" s="198"/>
      <c r="M1609" s="199"/>
      <c r="N1609" s="200"/>
      <c r="O1609" s="200"/>
      <c r="P1609" s="200"/>
      <c r="Q1609" s="200"/>
      <c r="R1609" s="200"/>
      <c r="S1609" s="200"/>
      <c r="T1609" s="201"/>
      <c r="AT1609" s="202" t="s">
        <v>193</v>
      </c>
      <c r="AU1609" s="202" t="s">
        <v>90</v>
      </c>
      <c r="AV1609" s="13" t="s">
        <v>88</v>
      </c>
      <c r="AW1609" s="13" t="s">
        <v>41</v>
      </c>
      <c r="AX1609" s="13" t="s">
        <v>80</v>
      </c>
      <c r="AY1609" s="202" t="s">
        <v>182</v>
      </c>
    </row>
    <row r="1610" spans="1:65" s="14" customFormat="1" ht="11.25">
      <c r="B1610" s="203"/>
      <c r="C1610" s="204"/>
      <c r="D1610" s="194" t="s">
        <v>193</v>
      </c>
      <c r="E1610" s="205" t="s">
        <v>43</v>
      </c>
      <c r="F1610" s="206" t="s">
        <v>2984</v>
      </c>
      <c r="G1610" s="204"/>
      <c r="H1610" s="207">
        <v>0.19</v>
      </c>
      <c r="I1610" s="208"/>
      <c r="J1610" s="204"/>
      <c r="K1610" s="204"/>
      <c r="L1610" s="209"/>
      <c r="M1610" s="210"/>
      <c r="N1610" s="211"/>
      <c r="O1610" s="211"/>
      <c r="P1610" s="211"/>
      <c r="Q1610" s="211"/>
      <c r="R1610" s="211"/>
      <c r="S1610" s="211"/>
      <c r="T1610" s="212"/>
      <c r="AT1610" s="213" t="s">
        <v>193</v>
      </c>
      <c r="AU1610" s="213" t="s">
        <v>90</v>
      </c>
      <c r="AV1610" s="14" t="s">
        <v>90</v>
      </c>
      <c r="AW1610" s="14" t="s">
        <v>41</v>
      </c>
      <c r="AX1610" s="14" t="s">
        <v>80</v>
      </c>
      <c r="AY1610" s="213" t="s">
        <v>182</v>
      </c>
    </row>
    <row r="1611" spans="1:65" s="13" customFormat="1" ht="11.25">
      <c r="B1611" s="192"/>
      <c r="C1611" s="193"/>
      <c r="D1611" s="194" t="s">
        <v>193</v>
      </c>
      <c r="E1611" s="195" t="s">
        <v>43</v>
      </c>
      <c r="F1611" s="196" t="s">
        <v>1053</v>
      </c>
      <c r="G1611" s="193"/>
      <c r="H1611" s="195" t="s">
        <v>43</v>
      </c>
      <c r="I1611" s="197"/>
      <c r="J1611" s="193"/>
      <c r="K1611" s="193"/>
      <c r="L1611" s="198"/>
      <c r="M1611" s="199"/>
      <c r="N1611" s="200"/>
      <c r="O1611" s="200"/>
      <c r="P1611" s="200"/>
      <c r="Q1611" s="200"/>
      <c r="R1611" s="200"/>
      <c r="S1611" s="200"/>
      <c r="T1611" s="201"/>
      <c r="AT1611" s="202" t="s">
        <v>193</v>
      </c>
      <c r="AU1611" s="202" t="s">
        <v>90</v>
      </c>
      <c r="AV1611" s="13" t="s">
        <v>88</v>
      </c>
      <c r="AW1611" s="13" t="s">
        <v>41</v>
      </c>
      <c r="AX1611" s="13" t="s">
        <v>80</v>
      </c>
      <c r="AY1611" s="202" t="s">
        <v>182</v>
      </c>
    </row>
    <row r="1612" spans="1:65" s="14" customFormat="1" ht="11.25">
      <c r="B1612" s="203"/>
      <c r="C1612" s="204"/>
      <c r="D1612" s="194" t="s">
        <v>193</v>
      </c>
      <c r="E1612" s="205" t="s">
        <v>43</v>
      </c>
      <c r="F1612" s="206" t="s">
        <v>2985</v>
      </c>
      <c r="G1612" s="204"/>
      <c r="H1612" s="207">
        <v>0.03</v>
      </c>
      <c r="I1612" s="208"/>
      <c r="J1612" s="204"/>
      <c r="K1612" s="204"/>
      <c r="L1612" s="209"/>
      <c r="M1612" s="210"/>
      <c r="N1612" s="211"/>
      <c r="O1612" s="211"/>
      <c r="P1612" s="211"/>
      <c r="Q1612" s="211"/>
      <c r="R1612" s="211"/>
      <c r="S1612" s="211"/>
      <c r="T1612" s="212"/>
      <c r="AT1612" s="213" t="s">
        <v>193</v>
      </c>
      <c r="AU1612" s="213" t="s">
        <v>90</v>
      </c>
      <c r="AV1612" s="14" t="s">
        <v>90</v>
      </c>
      <c r="AW1612" s="14" t="s">
        <v>41</v>
      </c>
      <c r="AX1612" s="14" t="s">
        <v>80</v>
      </c>
      <c r="AY1612" s="213" t="s">
        <v>182</v>
      </c>
    </row>
    <row r="1613" spans="1:65" s="13" customFormat="1" ht="11.25">
      <c r="B1613" s="192"/>
      <c r="C1613" s="193"/>
      <c r="D1613" s="194" t="s">
        <v>193</v>
      </c>
      <c r="E1613" s="195" t="s">
        <v>43</v>
      </c>
      <c r="F1613" s="196" t="s">
        <v>2063</v>
      </c>
      <c r="G1613" s="193"/>
      <c r="H1613" s="195" t="s">
        <v>43</v>
      </c>
      <c r="I1613" s="197"/>
      <c r="J1613" s="193"/>
      <c r="K1613" s="193"/>
      <c r="L1613" s="198"/>
      <c r="M1613" s="199"/>
      <c r="N1613" s="200"/>
      <c r="O1613" s="200"/>
      <c r="P1613" s="200"/>
      <c r="Q1613" s="200"/>
      <c r="R1613" s="200"/>
      <c r="S1613" s="200"/>
      <c r="T1613" s="201"/>
      <c r="AT1613" s="202" t="s">
        <v>193</v>
      </c>
      <c r="AU1613" s="202" t="s">
        <v>90</v>
      </c>
      <c r="AV1613" s="13" t="s">
        <v>88</v>
      </c>
      <c r="AW1613" s="13" t="s">
        <v>41</v>
      </c>
      <c r="AX1613" s="13" t="s">
        <v>80</v>
      </c>
      <c r="AY1613" s="202" t="s">
        <v>182</v>
      </c>
    </row>
    <row r="1614" spans="1:65" s="14" customFormat="1" ht="11.25">
      <c r="B1614" s="203"/>
      <c r="C1614" s="204"/>
      <c r="D1614" s="194" t="s">
        <v>193</v>
      </c>
      <c r="E1614" s="205" t="s">
        <v>43</v>
      </c>
      <c r="F1614" s="206" t="s">
        <v>2064</v>
      </c>
      <c r="G1614" s="204"/>
      <c r="H1614" s="207">
        <v>5.0000000000000001E-3</v>
      </c>
      <c r="I1614" s="208"/>
      <c r="J1614" s="204"/>
      <c r="K1614" s="204"/>
      <c r="L1614" s="209"/>
      <c r="M1614" s="210"/>
      <c r="N1614" s="211"/>
      <c r="O1614" s="211"/>
      <c r="P1614" s="211"/>
      <c r="Q1614" s="211"/>
      <c r="R1614" s="211"/>
      <c r="S1614" s="211"/>
      <c r="T1614" s="212"/>
      <c r="AT1614" s="213" t="s">
        <v>193</v>
      </c>
      <c r="AU1614" s="213" t="s">
        <v>90</v>
      </c>
      <c r="AV1614" s="14" t="s">
        <v>90</v>
      </c>
      <c r="AW1614" s="14" t="s">
        <v>41</v>
      </c>
      <c r="AX1614" s="14" t="s">
        <v>80</v>
      </c>
      <c r="AY1614" s="213" t="s">
        <v>182</v>
      </c>
    </row>
    <row r="1615" spans="1:65" s="13" customFormat="1" ht="11.25">
      <c r="B1615" s="192"/>
      <c r="C1615" s="193"/>
      <c r="D1615" s="194" t="s">
        <v>193</v>
      </c>
      <c r="E1615" s="195" t="s">
        <v>43</v>
      </c>
      <c r="F1615" s="196" t="s">
        <v>2065</v>
      </c>
      <c r="G1615" s="193"/>
      <c r="H1615" s="195" t="s">
        <v>43</v>
      </c>
      <c r="I1615" s="197"/>
      <c r="J1615" s="193"/>
      <c r="K1615" s="193"/>
      <c r="L1615" s="198"/>
      <c r="M1615" s="199"/>
      <c r="N1615" s="200"/>
      <c r="O1615" s="200"/>
      <c r="P1615" s="200"/>
      <c r="Q1615" s="200"/>
      <c r="R1615" s="200"/>
      <c r="S1615" s="200"/>
      <c r="T1615" s="201"/>
      <c r="AT1615" s="202" t="s">
        <v>193</v>
      </c>
      <c r="AU1615" s="202" t="s">
        <v>90</v>
      </c>
      <c r="AV1615" s="13" t="s">
        <v>88</v>
      </c>
      <c r="AW1615" s="13" t="s">
        <v>41</v>
      </c>
      <c r="AX1615" s="13" t="s">
        <v>80</v>
      </c>
      <c r="AY1615" s="202" t="s">
        <v>182</v>
      </c>
    </row>
    <row r="1616" spans="1:65" s="14" customFormat="1" ht="11.25">
      <c r="B1616" s="203"/>
      <c r="C1616" s="204"/>
      <c r="D1616" s="194" t="s">
        <v>193</v>
      </c>
      <c r="E1616" s="205" t="s">
        <v>43</v>
      </c>
      <c r="F1616" s="206" t="s">
        <v>2986</v>
      </c>
      <c r="G1616" s="204"/>
      <c r="H1616" s="207">
        <v>2.1000000000000001E-2</v>
      </c>
      <c r="I1616" s="208"/>
      <c r="J1616" s="204"/>
      <c r="K1616" s="204"/>
      <c r="L1616" s="209"/>
      <c r="M1616" s="210"/>
      <c r="N1616" s="211"/>
      <c r="O1616" s="211"/>
      <c r="P1616" s="211"/>
      <c r="Q1616" s="211"/>
      <c r="R1616" s="211"/>
      <c r="S1616" s="211"/>
      <c r="T1616" s="212"/>
      <c r="AT1616" s="213" t="s">
        <v>193</v>
      </c>
      <c r="AU1616" s="213" t="s">
        <v>90</v>
      </c>
      <c r="AV1616" s="14" t="s">
        <v>90</v>
      </c>
      <c r="AW1616" s="14" t="s">
        <v>41</v>
      </c>
      <c r="AX1616" s="14" t="s">
        <v>80</v>
      </c>
      <c r="AY1616" s="213" t="s">
        <v>182</v>
      </c>
    </row>
    <row r="1617" spans="1:65" s="13" customFormat="1" ht="11.25">
      <c r="B1617" s="192"/>
      <c r="C1617" s="193"/>
      <c r="D1617" s="194" t="s">
        <v>193</v>
      </c>
      <c r="E1617" s="195" t="s">
        <v>43</v>
      </c>
      <c r="F1617" s="196" t="s">
        <v>2067</v>
      </c>
      <c r="G1617" s="193"/>
      <c r="H1617" s="195" t="s">
        <v>43</v>
      </c>
      <c r="I1617" s="197"/>
      <c r="J1617" s="193"/>
      <c r="K1617" s="193"/>
      <c r="L1617" s="198"/>
      <c r="M1617" s="199"/>
      <c r="N1617" s="200"/>
      <c r="O1617" s="200"/>
      <c r="P1617" s="200"/>
      <c r="Q1617" s="200"/>
      <c r="R1617" s="200"/>
      <c r="S1617" s="200"/>
      <c r="T1617" s="201"/>
      <c r="AT1617" s="202" t="s">
        <v>193</v>
      </c>
      <c r="AU1617" s="202" t="s">
        <v>90</v>
      </c>
      <c r="AV1617" s="13" t="s">
        <v>88</v>
      </c>
      <c r="AW1617" s="13" t="s">
        <v>41</v>
      </c>
      <c r="AX1617" s="13" t="s">
        <v>80</v>
      </c>
      <c r="AY1617" s="202" t="s">
        <v>182</v>
      </c>
    </row>
    <row r="1618" spans="1:65" s="14" customFormat="1" ht="11.25">
      <c r="B1618" s="203"/>
      <c r="C1618" s="204"/>
      <c r="D1618" s="194" t="s">
        <v>193</v>
      </c>
      <c r="E1618" s="205" t="s">
        <v>43</v>
      </c>
      <c r="F1618" s="206" t="s">
        <v>2987</v>
      </c>
      <c r="G1618" s="204"/>
      <c r="H1618" s="207">
        <v>6.4000000000000001E-2</v>
      </c>
      <c r="I1618" s="208"/>
      <c r="J1618" s="204"/>
      <c r="K1618" s="204"/>
      <c r="L1618" s="209"/>
      <c r="M1618" s="210"/>
      <c r="N1618" s="211"/>
      <c r="O1618" s="211"/>
      <c r="P1618" s="211"/>
      <c r="Q1618" s="211"/>
      <c r="R1618" s="211"/>
      <c r="S1618" s="211"/>
      <c r="T1618" s="212"/>
      <c r="AT1618" s="213" t="s">
        <v>193</v>
      </c>
      <c r="AU1618" s="213" t="s">
        <v>90</v>
      </c>
      <c r="AV1618" s="14" t="s">
        <v>90</v>
      </c>
      <c r="AW1618" s="14" t="s">
        <v>41</v>
      </c>
      <c r="AX1618" s="14" t="s">
        <v>80</v>
      </c>
      <c r="AY1618" s="213" t="s">
        <v>182</v>
      </c>
    </row>
    <row r="1619" spans="1:65" s="13" customFormat="1" ht="11.25">
      <c r="B1619" s="192"/>
      <c r="C1619" s="193"/>
      <c r="D1619" s="194" t="s">
        <v>193</v>
      </c>
      <c r="E1619" s="195" t="s">
        <v>43</v>
      </c>
      <c r="F1619" s="196" t="s">
        <v>2068</v>
      </c>
      <c r="G1619" s="193"/>
      <c r="H1619" s="195" t="s">
        <v>43</v>
      </c>
      <c r="I1619" s="197"/>
      <c r="J1619" s="193"/>
      <c r="K1619" s="193"/>
      <c r="L1619" s="198"/>
      <c r="M1619" s="199"/>
      <c r="N1619" s="200"/>
      <c r="O1619" s="200"/>
      <c r="P1619" s="200"/>
      <c r="Q1619" s="200"/>
      <c r="R1619" s="200"/>
      <c r="S1619" s="200"/>
      <c r="T1619" s="201"/>
      <c r="AT1619" s="202" t="s">
        <v>193</v>
      </c>
      <c r="AU1619" s="202" t="s">
        <v>90</v>
      </c>
      <c r="AV1619" s="13" t="s">
        <v>88</v>
      </c>
      <c r="AW1619" s="13" t="s">
        <v>41</v>
      </c>
      <c r="AX1619" s="13" t="s">
        <v>80</v>
      </c>
      <c r="AY1619" s="202" t="s">
        <v>182</v>
      </c>
    </row>
    <row r="1620" spans="1:65" s="14" customFormat="1" ht="11.25">
      <c r="B1620" s="203"/>
      <c r="C1620" s="204"/>
      <c r="D1620" s="194" t="s">
        <v>193</v>
      </c>
      <c r="E1620" s="205" t="s">
        <v>43</v>
      </c>
      <c r="F1620" s="206" t="s">
        <v>2988</v>
      </c>
      <c r="G1620" s="204"/>
      <c r="H1620" s="207">
        <v>5.1999999999999998E-2</v>
      </c>
      <c r="I1620" s="208"/>
      <c r="J1620" s="204"/>
      <c r="K1620" s="204"/>
      <c r="L1620" s="209"/>
      <c r="M1620" s="210"/>
      <c r="N1620" s="211"/>
      <c r="O1620" s="211"/>
      <c r="P1620" s="211"/>
      <c r="Q1620" s="211"/>
      <c r="R1620" s="211"/>
      <c r="S1620" s="211"/>
      <c r="T1620" s="212"/>
      <c r="AT1620" s="213" t="s">
        <v>193</v>
      </c>
      <c r="AU1620" s="213" t="s">
        <v>90</v>
      </c>
      <c r="AV1620" s="14" t="s">
        <v>90</v>
      </c>
      <c r="AW1620" s="14" t="s">
        <v>41</v>
      </c>
      <c r="AX1620" s="14" t="s">
        <v>80</v>
      </c>
      <c r="AY1620" s="213" t="s">
        <v>182</v>
      </c>
    </row>
    <row r="1621" spans="1:65" s="15" customFormat="1" ht="11.25">
      <c r="B1621" s="227"/>
      <c r="C1621" s="228"/>
      <c r="D1621" s="194" t="s">
        <v>193</v>
      </c>
      <c r="E1621" s="229" t="s">
        <v>43</v>
      </c>
      <c r="F1621" s="230" t="s">
        <v>436</v>
      </c>
      <c r="G1621" s="228"/>
      <c r="H1621" s="231">
        <v>0.36199999999999999</v>
      </c>
      <c r="I1621" s="232"/>
      <c r="J1621" s="228"/>
      <c r="K1621" s="228"/>
      <c r="L1621" s="233"/>
      <c r="M1621" s="234"/>
      <c r="N1621" s="235"/>
      <c r="O1621" s="235"/>
      <c r="P1621" s="235"/>
      <c r="Q1621" s="235"/>
      <c r="R1621" s="235"/>
      <c r="S1621" s="235"/>
      <c r="T1621" s="236"/>
      <c r="AT1621" s="237" t="s">
        <v>193</v>
      </c>
      <c r="AU1621" s="237" t="s">
        <v>90</v>
      </c>
      <c r="AV1621" s="15" t="s">
        <v>205</v>
      </c>
      <c r="AW1621" s="15" t="s">
        <v>41</v>
      </c>
      <c r="AX1621" s="15" t="s">
        <v>88</v>
      </c>
      <c r="AY1621" s="237" t="s">
        <v>182</v>
      </c>
    </row>
    <row r="1622" spans="1:65" s="2" customFormat="1" ht="14.45" customHeight="1">
      <c r="A1622" s="35"/>
      <c r="B1622" s="36"/>
      <c r="C1622" s="179" t="s">
        <v>2081</v>
      </c>
      <c r="D1622" s="179" t="s">
        <v>187</v>
      </c>
      <c r="E1622" s="180" t="s">
        <v>1060</v>
      </c>
      <c r="F1622" s="181" t="s">
        <v>1061</v>
      </c>
      <c r="G1622" s="182" t="s">
        <v>740</v>
      </c>
      <c r="H1622" s="183">
        <v>0.36199999999999999</v>
      </c>
      <c r="I1622" s="184"/>
      <c r="J1622" s="185">
        <f>ROUND(I1622*H1622,2)</f>
        <v>0</v>
      </c>
      <c r="K1622" s="181" t="s">
        <v>191</v>
      </c>
      <c r="L1622" s="40"/>
      <c r="M1622" s="186" t="s">
        <v>43</v>
      </c>
      <c r="N1622" s="187" t="s">
        <v>51</v>
      </c>
      <c r="O1622" s="65"/>
      <c r="P1622" s="188">
        <f>O1622*H1622</f>
        <v>0</v>
      </c>
      <c r="Q1622" s="188">
        <v>9.9000000000000008E-3</v>
      </c>
      <c r="R1622" s="188">
        <f>Q1622*H1622</f>
        <v>3.5838000000000003E-3</v>
      </c>
      <c r="S1622" s="188">
        <v>0</v>
      </c>
      <c r="T1622" s="189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90" t="s">
        <v>88</v>
      </c>
      <c r="AT1622" s="190" t="s">
        <v>187</v>
      </c>
      <c r="AU1622" s="190" t="s">
        <v>90</v>
      </c>
      <c r="AY1622" s="17" t="s">
        <v>182</v>
      </c>
      <c r="BE1622" s="191">
        <f>IF(N1622="základní",J1622,0)</f>
        <v>0</v>
      </c>
      <c r="BF1622" s="191">
        <f>IF(N1622="snížená",J1622,0)</f>
        <v>0</v>
      </c>
      <c r="BG1622" s="191">
        <f>IF(N1622="zákl. přenesená",J1622,0)</f>
        <v>0</v>
      </c>
      <c r="BH1622" s="191">
        <f>IF(N1622="sníž. přenesená",J1622,0)</f>
        <v>0</v>
      </c>
      <c r="BI1622" s="191">
        <f>IF(N1622="nulová",J1622,0)</f>
        <v>0</v>
      </c>
      <c r="BJ1622" s="17" t="s">
        <v>88</v>
      </c>
      <c r="BK1622" s="191">
        <f>ROUND(I1622*H1622,2)</f>
        <v>0</v>
      </c>
      <c r="BL1622" s="17" t="s">
        <v>88</v>
      </c>
      <c r="BM1622" s="190" t="s">
        <v>1062</v>
      </c>
    </row>
    <row r="1623" spans="1:65" s="13" customFormat="1" ht="11.25">
      <c r="B1623" s="192"/>
      <c r="C1623" s="193"/>
      <c r="D1623" s="194" t="s">
        <v>193</v>
      </c>
      <c r="E1623" s="195" t="s">
        <v>43</v>
      </c>
      <c r="F1623" s="196" t="s">
        <v>362</v>
      </c>
      <c r="G1623" s="193"/>
      <c r="H1623" s="195" t="s">
        <v>43</v>
      </c>
      <c r="I1623" s="197"/>
      <c r="J1623" s="193"/>
      <c r="K1623" s="193"/>
      <c r="L1623" s="198"/>
      <c r="M1623" s="199"/>
      <c r="N1623" s="200"/>
      <c r="O1623" s="200"/>
      <c r="P1623" s="200"/>
      <c r="Q1623" s="200"/>
      <c r="R1623" s="200"/>
      <c r="S1623" s="200"/>
      <c r="T1623" s="201"/>
      <c r="AT1623" s="202" t="s">
        <v>193</v>
      </c>
      <c r="AU1623" s="202" t="s">
        <v>90</v>
      </c>
      <c r="AV1623" s="13" t="s">
        <v>88</v>
      </c>
      <c r="AW1623" s="13" t="s">
        <v>41</v>
      </c>
      <c r="AX1623" s="13" t="s">
        <v>80</v>
      </c>
      <c r="AY1623" s="202" t="s">
        <v>182</v>
      </c>
    </row>
    <row r="1624" spans="1:65" s="13" customFormat="1" ht="11.25">
      <c r="B1624" s="192"/>
      <c r="C1624" s="193"/>
      <c r="D1624" s="194" t="s">
        <v>193</v>
      </c>
      <c r="E1624" s="195" t="s">
        <v>43</v>
      </c>
      <c r="F1624" s="196" t="s">
        <v>1051</v>
      </c>
      <c r="G1624" s="193"/>
      <c r="H1624" s="195" t="s">
        <v>43</v>
      </c>
      <c r="I1624" s="197"/>
      <c r="J1624" s="193"/>
      <c r="K1624" s="193"/>
      <c r="L1624" s="198"/>
      <c r="M1624" s="199"/>
      <c r="N1624" s="200"/>
      <c r="O1624" s="200"/>
      <c r="P1624" s="200"/>
      <c r="Q1624" s="200"/>
      <c r="R1624" s="200"/>
      <c r="S1624" s="200"/>
      <c r="T1624" s="201"/>
      <c r="AT1624" s="202" t="s">
        <v>193</v>
      </c>
      <c r="AU1624" s="202" t="s">
        <v>90</v>
      </c>
      <c r="AV1624" s="13" t="s">
        <v>88</v>
      </c>
      <c r="AW1624" s="13" t="s">
        <v>41</v>
      </c>
      <c r="AX1624" s="13" t="s">
        <v>80</v>
      </c>
      <c r="AY1624" s="202" t="s">
        <v>182</v>
      </c>
    </row>
    <row r="1625" spans="1:65" s="14" customFormat="1" ht="11.25">
      <c r="B1625" s="203"/>
      <c r="C1625" s="204"/>
      <c r="D1625" s="194" t="s">
        <v>193</v>
      </c>
      <c r="E1625" s="205" t="s">
        <v>43</v>
      </c>
      <c r="F1625" s="206" t="s">
        <v>2984</v>
      </c>
      <c r="G1625" s="204"/>
      <c r="H1625" s="207">
        <v>0.19</v>
      </c>
      <c r="I1625" s="208"/>
      <c r="J1625" s="204"/>
      <c r="K1625" s="204"/>
      <c r="L1625" s="209"/>
      <c r="M1625" s="210"/>
      <c r="N1625" s="211"/>
      <c r="O1625" s="211"/>
      <c r="P1625" s="211"/>
      <c r="Q1625" s="211"/>
      <c r="R1625" s="211"/>
      <c r="S1625" s="211"/>
      <c r="T1625" s="212"/>
      <c r="AT1625" s="213" t="s">
        <v>193</v>
      </c>
      <c r="AU1625" s="213" t="s">
        <v>90</v>
      </c>
      <c r="AV1625" s="14" t="s">
        <v>90</v>
      </c>
      <c r="AW1625" s="14" t="s">
        <v>41</v>
      </c>
      <c r="AX1625" s="14" t="s">
        <v>80</v>
      </c>
      <c r="AY1625" s="213" t="s">
        <v>182</v>
      </c>
    </row>
    <row r="1626" spans="1:65" s="13" customFormat="1" ht="11.25">
      <c r="B1626" s="192"/>
      <c r="C1626" s="193"/>
      <c r="D1626" s="194" t="s">
        <v>193</v>
      </c>
      <c r="E1626" s="195" t="s">
        <v>43</v>
      </c>
      <c r="F1626" s="196" t="s">
        <v>1053</v>
      </c>
      <c r="G1626" s="193"/>
      <c r="H1626" s="195" t="s">
        <v>43</v>
      </c>
      <c r="I1626" s="197"/>
      <c r="J1626" s="193"/>
      <c r="K1626" s="193"/>
      <c r="L1626" s="198"/>
      <c r="M1626" s="199"/>
      <c r="N1626" s="200"/>
      <c r="O1626" s="200"/>
      <c r="P1626" s="200"/>
      <c r="Q1626" s="200"/>
      <c r="R1626" s="200"/>
      <c r="S1626" s="200"/>
      <c r="T1626" s="201"/>
      <c r="AT1626" s="202" t="s">
        <v>193</v>
      </c>
      <c r="AU1626" s="202" t="s">
        <v>90</v>
      </c>
      <c r="AV1626" s="13" t="s">
        <v>88</v>
      </c>
      <c r="AW1626" s="13" t="s">
        <v>41</v>
      </c>
      <c r="AX1626" s="13" t="s">
        <v>80</v>
      </c>
      <c r="AY1626" s="202" t="s">
        <v>182</v>
      </c>
    </row>
    <row r="1627" spans="1:65" s="14" customFormat="1" ht="11.25">
      <c r="B1627" s="203"/>
      <c r="C1627" s="204"/>
      <c r="D1627" s="194" t="s">
        <v>193</v>
      </c>
      <c r="E1627" s="205" t="s">
        <v>43</v>
      </c>
      <c r="F1627" s="206" t="s">
        <v>2985</v>
      </c>
      <c r="G1627" s="204"/>
      <c r="H1627" s="207">
        <v>0.03</v>
      </c>
      <c r="I1627" s="208"/>
      <c r="J1627" s="204"/>
      <c r="K1627" s="204"/>
      <c r="L1627" s="209"/>
      <c r="M1627" s="210"/>
      <c r="N1627" s="211"/>
      <c r="O1627" s="211"/>
      <c r="P1627" s="211"/>
      <c r="Q1627" s="211"/>
      <c r="R1627" s="211"/>
      <c r="S1627" s="211"/>
      <c r="T1627" s="212"/>
      <c r="AT1627" s="213" t="s">
        <v>193</v>
      </c>
      <c r="AU1627" s="213" t="s">
        <v>90</v>
      </c>
      <c r="AV1627" s="14" t="s">
        <v>90</v>
      </c>
      <c r="AW1627" s="14" t="s">
        <v>41</v>
      </c>
      <c r="AX1627" s="14" t="s">
        <v>80</v>
      </c>
      <c r="AY1627" s="213" t="s">
        <v>182</v>
      </c>
    </row>
    <row r="1628" spans="1:65" s="13" customFormat="1" ht="11.25">
      <c r="B1628" s="192"/>
      <c r="C1628" s="193"/>
      <c r="D1628" s="194" t="s">
        <v>193</v>
      </c>
      <c r="E1628" s="195" t="s">
        <v>43</v>
      </c>
      <c r="F1628" s="196" t="s">
        <v>2063</v>
      </c>
      <c r="G1628" s="193"/>
      <c r="H1628" s="195" t="s">
        <v>43</v>
      </c>
      <c r="I1628" s="197"/>
      <c r="J1628" s="193"/>
      <c r="K1628" s="193"/>
      <c r="L1628" s="198"/>
      <c r="M1628" s="199"/>
      <c r="N1628" s="200"/>
      <c r="O1628" s="200"/>
      <c r="P1628" s="200"/>
      <c r="Q1628" s="200"/>
      <c r="R1628" s="200"/>
      <c r="S1628" s="200"/>
      <c r="T1628" s="201"/>
      <c r="AT1628" s="202" t="s">
        <v>193</v>
      </c>
      <c r="AU1628" s="202" t="s">
        <v>90</v>
      </c>
      <c r="AV1628" s="13" t="s">
        <v>88</v>
      </c>
      <c r="AW1628" s="13" t="s">
        <v>41</v>
      </c>
      <c r="AX1628" s="13" t="s">
        <v>80</v>
      </c>
      <c r="AY1628" s="202" t="s">
        <v>182</v>
      </c>
    </row>
    <row r="1629" spans="1:65" s="14" customFormat="1" ht="11.25">
      <c r="B1629" s="203"/>
      <c r="C1629" s="204"/>
      <c r="D1629" s="194" t="s">
        <v>193</v>
      </c>
      <c r="E1629" s="205" t="s">
        <v>43</v>
      </c>
      <c r="F1629" s="206" t="s">
        <v>2064</v>
      </c>
      <c r="G1629" s="204"/>
      <c r="H1629" s="207">
        <v>5.0000000000000001E-3</v>
      </c>
      <c r="I1629" s="208"/>
      <c r="J1629" s="204"/>
      <c r="K1629" s="204"/>
      <c r="L1629" s="209"/>
      <c r="M1629" s="210"/>
      <c r="N1629" s="211"/>
      <c r="O1629" s="211"/>
      <c r="P1629" s="211"/>
      <c r="Q1629" s="211"/>
      <c r="R1629" s="211"/>
      <c r="S1629" s="211"/>
      <c r="T1629" s="212"/>
      <c r="AT1629" s="213" t="s">
        <v>193</v>
      </c>
      <c r="AU1629" s="213" t="s">
        <v>90</v>
      </c>
      <c r="AV1629" s="14" t="s">
        <v>90</v>
      </c>
      <c r="AW1629" s="14" t="s">
        <v>41</v>
      </c>
      <c r="AX1629" s="14" t="s">
        <v>80</v>
      </c>
      <c r="AY1629" s="213" t="s">
        <v>182</v>
      </c>
    </row>
    <row r="1630" spans="1:65" s="13" customFormat="1" ht="11.25">
      <c r="B1630" s="192"/>
      <c r="C1630" s="193"/>
      <c r="D1630" s="194" t="s">
        <v>193</v>
      </c>
      <c r="E1630" s="195" t="s">
        <v>43</v>
      </c>
      <c r="F1630" s="196" t="s">
        <v>2065</v>
      </c>
      <c r="G1630" s="193"/>
      <c r="H1630" s="195" t="s">
        <v>43</v>
      </c>
      <c r="I1630" s="197"/>
      <c r="J1630" s="193"/>
      <c r="K1630" s="193"/>
      <c r="L1630" s="198"/>
      <c r="M1630" s="199"/>
      <c r="N1630" s="200"/>
      <c r="O1630" s="200"/>
      <c r="P1630" s="200"/>
      <c r="Q1630" s="200"/>
      <c r="R1630" s="200"/>
      <c r="S1630" s="200"/>
      <c r="T1630" s="201"/>
      <c r="AT1630" s="202" t="s">
        <v>193</v>
      </c>
      <c r="AU1630" s="202" t="s">
        <v>90</v>
      </c>
      <c r="AV1630" s="13" t="s">
        <v>88</v>
      </c>
      <c r="AW1630" s="13" t="s">
        <v>41</v>
      </c>
      <c r="AX1630" s="13" t="s">
        <v>80</v>
      </c>
      <c r="AY1630" s="202" t="s">
        <v>182</v>
      </c>
    </row>
    <row r="1631" spans="1:65" s="14" customFormat="1" ht="11.25">
      <c r="B1631" s="203"/>
      <c r="C1631" s="204"/>
      <c r="D1631" s="194" t="s">
        <v>193</v>
      </c>
      <c r="E1631" s="205" t="s">
        <v>43</v>
      </c>
      <c r="F1631" s="206" t="s">
        <v>2986</v>
      </c>
      <c r="G1631" s="204"/>
      <c r="H1631" s="207">
        <v>2.1000000000000001E-2</v>
      </c>
      <c r="I1631" s="208"/>
      <c r="J1631" s="204"/>
      <c r="K1631" s="204"/>
      <c r="L1631" s="209"/>
      <c r="M1631" s="210"/>
      <c r="N1631" s="211"/>
      <c r="O1631" s="211"/>
      <c r="P1631" s="211"/>
      <c r="Q1631" s="211"/>
      <c r="R1631" s="211"/>
      <c r="S1631" s="211"/>
      <c r="T1631" s="212"/>
      <c r="AT1631" s="213" t="s">
        <v>193</v>
      </c>
      <c r="AU1631" s="213" t="s">
        <v>90</v>
      </c>
      <c r="AV1631" s="14" t="s">
        <v>90</v>
      </c>
      <c r="AW1631" s="14" t="s">
        <v>41</v>
      </c>
      <c r="AX1631" s="14" t="s">
        <v>80</v>
      </c>
      <c r="AY1631" s="213" t="s">
        <v>182</v>
      </c>
    </row>
    <row r="1632" spans="1:65" s="13" customFormat="1" ht="11.25">
      <c r="B1632" s="192"/>
      <c r="C1632" s="193"/>
      <c r="D1632" s="194" t="s">
        <v>193</v>
      </c>
      <c r="E1632" s="195" t="s">
        <v>43</v>
      </c>
      <c r="F1632" s="196" t="s">
        <v>2067</v>
      </c>
      <c r="G1632" s="193"/>
      <c r="H1632" s="195" t="s">
        <v>43</v>
      </c>
      <c r="I1632" s="197"/>
      <c r="J1632" s="193"/>
      <c r="K1632" s="193"/>
      <c r="L1632" s="198"/>
      <c r="M1632" s="199"/>
      <c r="N1632" s="200"/>
      <c r="O1632" s="200"/>
      <c r="P1632" s="200"/>
      <c r="Q1632" s="200"/>
      <c r="R1632" s="200"/>
      <c r="S1632" s="200"/>
      <c r="T1632" s="201"/>
      <c r="AT1632" s="202" t="s">
        <v>193</v>
      </c>
      <c r="AU1632" s="202" t="s">
        <v>90</v>
      </c>
      <c r="AV1632" s="13" t="s">
        <v>88</v>
      </c>
      <c r="AW1632" s="13" t="s">
        <v>41</v>
      </c>
      <c r="AX1632" s="13" t="s">
        <v>80</v>
      </c>
      <c r="AY1632" s="202" t="s">
        <v>182</v>
      </c>
    </row>
    <row r="1633" spans="1:65" s="14" customFormat="1" ht="11.25">
      <c r="B1633" s="203"/>
      <c r="C1633" s="204"/>
      <c r="D1633" s="194" t="s">
        <v>193</v>
      </c>
      <c r="E1633" s="205" t="s">
        <v>43</v>
      </c>
      <c r="F1633" s="206" t="s">
        <v>2987</v>
      </c>
      <c r="G1633" s="204"/>
      <c r="H1633" s="207">
        <v>6.4000000000000001E-2</v>
      </c>
      <c r="I1633" s="208"/>
      <c r="J1633" s="204"/>
      <c r="K1633" s="204"/>
      <c r="L1633" s="209"/>
      <c r="M1633" s="210"/>
      <c r="N1633" s="211"/>
      <c r="O1633" s="211"/>
      <c r="P1633" s="211"/>
      <c r="Q1633" s="211"/>
      <c r="R1633" s="211"/>
      <c r="S1633" s="211"/>
      <c r="T1633" s="212"/>
      <c r="AT1633" s="213" t="s">
        <v>193</v>
      </c>
      <c r="AU1633" s="213" t="s">
        <v>90</v>
      </c>
      <c r="AV1633" s="14" t="s">
        <v>90</v>
      </c>
      <c r="AW1633" s="14" t="s">
        <v>41</v>
      </c>
      <c r="AX1633" s="14" t="s">
        <v>80</v>
      </c>
      <c r="AY1633" s="213" t="s">
        <v>182</v>
      </c>
    </row>
    <row r="1634" spans="1:65" s="13" customFormat="1" ht="11.25">
      <c r="B1634" s="192"/>
      <c r="C1634" s="193"/>
      <c r="D1634" s="194" t="s">
        <v>193</v>
      </c>
      <c r="E1634" s="195" t="s">
        <v>43</v>
      </c>
      <c r="F1634" s="196" t="s">
        <v>2068</v>
      </c>
      <c r="G1634" s="193"/>
      <c r="H1634" s="195" t="s">
        <v>43</v>
      </c>
      <c r="I1634" s="197"/>
      <c r="J1634" s="193"/>
      <c r="K1634" s="193"/>
      <c r="L1634" s="198"/>
      <c r="M1634" s="199"/>
      <c r="N1634" s="200"/>
      <c r="O1634" s="200"/>
      <c r="P1634" s="200"/>
      <c r="Q1634" s="200"/>
      <c r="R1634" s="200"/>
      <c r="S1634" s="200"/>
      <c r="T1634" s="201"/>
      <c r="AT1634" s="202" t="s">
        <v>193</v>
      </c>
      <c r="AU1634" s="202" t="s">
        <v>90</v>
      </c>
      <c r="AV1634" s="13" t="s">
        <v>88</v>
      </c>
      <c r="AW1634" s="13" t="s">
        <v>41</v>
      </c>
      <c r="AX1634" s="13" t="s">
        <v>80</v>
      </c>
      <c r="AY1634" s="202" t="s">
        <v>182</v>
      </c>
    </row>
    <row r="1635" spans="1:65" s="14" customFormat="1" ht="11.25">
      <c r="B1635" s="203"/>
      <c r="C1635" s="204"/>
      <c r="D1635" s="194" t="s">
        <v>193</v>
      </c>
      <c r="E1635" s="205" t="s">
        <v>43</v>
      </c>
      <c r="F1635" s="206" t="s">
        <v>2988</v>
      </c>
      <c r="G1635" s="204"/>
      <c r="H1635" s="207">
        <v>5.1999999999999998E-2</v>
      </c>
      <c r="I1635" s="208"/>
      <c r="J1635" s="204"/>
      <c r="K1635" s="204"/>
      <c r="L1635" s="209"/>
      <c r="M1635" s="210"/>
      <c r="N1635" s="211"/>
      <c r="O1635" s="211"/>
      <c r="P1635" s="211"/>
      <c r="Q1635" s="211"/>
      <c r="R1635" s="211"/>
      <c r="S1635" s="211"/>
      <c r="T1635" s="212"/>
      <c r="AT1635" s="213" t="s">
        <v>193</v>
      </c>
      <c r="AU1635" s="213" t="s">
        <v>90</v>
      </c>
      <c r="AV1635" s="14" t="s">
        <v>90</v>
      </c>
      <c r="AW1635" s="14" t="s">
        <v>41</v>
      </c>
      <c r="AX1635" s="14" t="s">
        <v>80</v>
      </c>
      <c r="AY1635" s="213" t="s">
        <v>182</v>
      </c>
    </row>
    <row r="1636" spans="1:65" s="15" customFormat="1" ht="11.25">
      <c r="B1636" s="227"/>
      <c r="C1636" s="228"/>
      <c r="D1636" s="194" t="s">
        <v>193</v>
      </c>
      <c r="E1636" s="229" t="s">
        <v>43</v>
      </c>
      <c r="F1636" s="230" t="s">
        <v>436</v>
      </c>
      <c r="G1636" s="228"/>
      <c r="H1636" s="231">
        <v>0.36199999999999999</v>
      </c>
      <c r="I1636" s="232"/>
      <c r="J1636" s="228"/>
      <c r="K1636" s="228"/>
      <c r="L1636" s="233"/>
      <c r="M1636" s="234"/>
      <c r="N1636" s="235"/>
      <c r="O1636" s="235"/>
      <c r="P1636" s="235"/>
      <c r="Q1636" s="235"/>
      <c r="R1636" s="235"/>
      <c r="S1636" s="235"/>
      <c r="T1636" s="236"/>
      <c r="AT1636" s="237" t="s">
        <v>193</v>
      </c>
      <c r="AU1636" s="237" t="s">
        <v>90</v>
      </c>
      <c r="AV1636" s="15" t="s">
        <v>205</v>
      </c>
      <c r="AW1636" s="15" t="s">
        <v>41</v>
      </c>
      <c r="AX1636" s="15" t="s">
        <v>88</v>
      </c>
      <c r="AY1636" s="237" t="s">
        <v>182</v>
      </c>
    </row>
    <row r="1637" spans="1:65" s="2" customFormat="1" ht="90" customHeight="1">
      <c r="A1637" s="35"/>
      <c r="B1637" s="36"/>
      <c r="C1637" s="179" t="s">
        <v>2083</v>
      </c>
      <c r="D1637" s="179" t="s">
        <v>187</v>
      </c>
      <c r="E1637" s="180" t="s">
        <v>1064</v>
      </c>
      <c r="F1637" s="181" t="s">
        <v>1065</v>
      </c>
      <c r="G1637" s="182" t="s">
        <v>190</v>
      </c>
      <c r="H1637" s="183">
        <v>4</v>
      </c>
      <c r="I1637" s="184"/>
      <c r="J1637" s="185">
        <f>ROUND(I1637*H1637,2)</f>
        <v>0</v>
      </c>
      <c r="K1637" s="181" t="s">
        <v>191</v>
      </c>
      <c r="L1637" s="40"/>
      <c r="M1637" s="186" t="s">
        <v>43</v>
      </c>
      <c r="N1637" s="187" t="s">
        <v>51</v>
      </c>
      <c r="O1637" s="65"/>
      <c r="P1637" s="188">
        <f>O1637*H1637</f>
        <v>0</v>
      </c>
      <c r="Q1637" s="188">
        <v>0</v>
      </c>
      <c r="R1637" s="188">
        <f>Q1637*H1637</f>
        <v>0</v>
      </c>
      <c r="S1637" s="188">
        <v>0</v>
      </c>
      <c r="T1637" s="189">
        <f>S1637*H1637</f>
        <v>0</v>
      </c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R1637" s="190" t="s">
        <v>88</v>
      </c>
      <c r="AT1637" s="190" t="s">
        <v>187</v>
      </c>
      <c r="AU1637" s="190" t="s">
        <v>90</v>
      </c>
      <c r="AY1637" s="17" t="s">
        <v>182</v>
      </c>
      <c r="BE1637" s="191">
        <f>IF(N1637="základní",J1637,0)</f>
        <v>0</v>
      </c>
      <c r="BF1637" s="191">
        <f>IF(N1637="snížená",J1637,0)</f>
        <v>0</v>
      </c>
      <c r="BG1637" s="191">
        <f>IF(N1637="zákl. přenesená",J1637,0)</f>
        <v>0</v>
      </c>
      <c r="BH1637" s="191">
        <f>IF(N1637="sníž. přenesená",J1637,0)</f>
        <v>0</v>
      </c>
      <c r="BI1637" s="191">
        <f>IF(N1637="nulová",J1637,0)</f>
        <v>0</v>
      </c>
      <c r="BJ1637" s="17" t="s">
        <v>88</v>
      </c>
      <c r="BK1637" s="191">
        <f>ROUND(I1637*H1637,2)</f>
        <v>0</v>
      </c>
      <c r="BL1637" s="17" t="s">
        <v>88</v>
      </c>
      <c r="BM1637" s="190" t="s">
        <v>1066</v>
      </c>
    </row>
    <row r="1638" spans="1:65" s="13" customFormat="1" ht="11.25">
      <c r="B1638" s="192"/>
      <c r="C1638" s="193"/>
      <c r="D1638" s="194" t="s">
        <v>193</v>
      </c>
      <c r="E1638" s="195" t="s">
        <v>43</v>
      </c>
      <c r="F1638" s="196" t="s">
        <v>362</v>
      </c>
      <c r="G1638" s="193"/>
      <c r="H1638" s="195" t="s">
        <v>43</v>
      </c>
      <c r="I1638" s="197"/>
      <c r="J1638" s="193"/>
      <c r="K1638" s="193"/>
      <c r="L1638" s="198"/>
      <c r="M1638" s="199"/>
      <c r="N1638" s="200"/>
      <c r="O1638" s="200"/>
      <c r="P1638" s="200"/>
      <c r="Q1638" s="200"/>
      <c r="R1638" s="200"/>
      <c r="S1638" s="200"/>
      <c r="T1638" s="201"/>
      <c r="AT1638" s="202" t="s">
        <v>193</v>
      </c>
      <c r="AU1638" s="202" t="s">
        <v>90</v>
      </c>
      <c r="AV1638" s="13" t="s">
        <v>88</v>
      </c>
      <c r="AW1638" s="13" t="s">
        <v>41</v>
      </c>
      <c r="AX1638" s="13" t="s">
        <v>80</v>
      </c>
      <c r="AY1638" s="202" t="s">
        <v>182</v>
      </c>
    </row>
    <row r="1639" spans="1:65" s="13" customFormat="1" ht="11.25">
      <c r="B1639" s="192"/>
      <c r="C1639" s="193"/>
      <c r="D1639" s="194" t="s">
        <v>193</v>
      </c>
      <c r="E1639" s="195" t="s">
        <v>43</v>
      </c>
      <c r="F1639" s="196" t="s">
        <v>431</v>
      </c>
      <c r="G1639" s="193"/>
      <c r="H1639" s="195" t="s">
        <v>43</v>
      </c>
      <c r="I1639" s="197"/>
      <c r="J1639" s="193"/>
      <c r="K1639" s="193"/>
      <c r="L1639" s="198"/>
      <c r="M1639" s="199"/>
      <c r="N1639" s="200"/>
      <c r="O1639" s="200"/>
      <c r="P1639" s="200"/>
      <c r="Q1639" s="200"/>
      <c r="R1639" s="200"/>
      <c r="S1639" s="200"/>
      <c r="T1639" s="201"/>
      <c r="AT1639" s="202" t="s">
        <v>193</v>
      </c>
      <c r="AU1639" s="202" t="s">
        <v>90</v>
      </c>
      <c r="AV1639" s="13" t="s">
        <v>88</v>
      </c>
      <c r="AW1639" s="13" t="s">
        <v>41</v>
      </c>
      <c r="AX1639" s="13" t="s">
        <v>80</v>
      </c>
      <c r="AY1639" s="202" t="s">
        <v>182</v>
      </c>
    </row>
    <row r="1640" spans="1:65" s="13" customFormat="1" ht="11.25">
      <c r="B1640" s="192"/>
      <c r="C1640" s="193"/>
      <c r="D1640" s="194" t="s">
        <v>193</v>
      </c>
      <c r="E1640" s="195" t="s">
        <v>43</v>
      </c>
      <c r="F1640" s="196" t="s">
        <v>2077</v>
      </c>
      <c r="G1640" s="193"/>
      <c r="H1640" s="195" t="s">
        <v>43</v>
      </c>
      <c r="I1640" s="197"/>
      <c r="J1640" s="193"/>
      <c r="K1640" s="193"/>
      <c r="L1640" s="198"/>
      <c r="M1640" s="199"/>
      <c r="N1640" s="200"/>
      <c r="O1640" s="200"/>
      <c r="P1640" s="200"/>
      <c r="Q1640" s="200"/>
      <c r="R1640" s="200"/>
      <c r="S1640" s="200"/>
      <c r="T1640" s="201"/>
      <c r="AT1640" s="202" t="s">
        <v>193</v>
      </c>
      <c r="AU1640" s="202" t="s">
        <v>90</v>
      </c>
      <c r="AV1640" s="13" t="s">
        <v>88</v>
      </c>
      <c r="AW1640" s="13" t="s">
        <v>41</v>
      </c>
      <c r="AX1640" s="13" t="s">
        <v>80</v>
      </c>
      <c r="AY1640" s="202" t="s">
        <v>182</v>
      </c>
    </row>
    <row r="1641" spans="1:65" s="13" customFormat="1" ht="11.25">
      <c r="B1641" s="192"/>
      <c r="C1641" s="193"/>
      <c r="D1641" s="194" t="s">
        <v>193</v>
      </c>
      <c r="E1641" s="195" t="s">
        <v>43</v>
      </c>
      <c r="F1641" s="196" t="s">
        <v>638</v>
      </c>
      <c r="G1641" s="193"/>
      <c r="H1641" s="195" t="s">
        <v>43</v>
      </c>
      <c r="I1641" s="197"/>
      <c r="J1641" s="193"/>
      <c r="K1641" s="193"/>
      <c r="L1641" s="198"/>
      <c r="M1641" s="199"/>
      <c r="N1641" s="200"/>
      <c r="O1641" s="200"/>
      <c r="P1641" s="200"/>
      <c r="Q1641" s="200"/>
      <c r="R1641" s="200"/>
      <c r="S1641" s="200"/>
      <c r="T1641" s="201"/>
      <c r="AT1641" s="202" t="s">
        <v>193</v>
      </c>
      <c r="AU1641" s="202" t="s">
        <v>90</v>
      </c>
      <c r="AV1641" s="13" t="s">
        <v>88</v>
      </c>
      <c r="AW1641" s="13" t="s">
        <v>41</v>
      </c>
      <c r="AX1641" s="13" t="s">
        <v>80</v>
      </c>
      <c r="AY1641" s="202" t="s">
        <v>182</v>
      </c>
    </row>
    <row r="1642" spans="1:65" s="14" customFormat="1" ht="11.25">
      <c r="B1642" s="203"/>
      <c r="C1642" s="204"/>
      <c r="D1642" s="194" t="s">
        <v>193</v>
      </c>
      <c r="E1642" s="205" t="s">
        <v>43</v>
      </c>
      <c r="F1642" s="206" t="s">
        <v>88</v>
      </c>
      <c r="G1642" s="204"/>
      <c r="H1642" s="207">
        <v>1</v>
      </c>
      <c r="I1642" s="208"/>
      <c r="J1642" s="204"/>
      <c r="K1642" s="204"/>
      <c r="L1642" s="209"/>
      <c r="M1642" s="210"/>
      <c r="N1642" s="211"/>
      <c r="O1642" s="211"/>
      <c r="P1642" s="211"/>
      <c r="Q1642" s="211"/>
      <c r="R1642" s="211"/>
      <c r="S1642" s="211"/>
      <c r="T1642" s="212"/>
      <c r="AT1642" s="213" t="s">
        <v>193</v>
      </c>
      <c r="AU1642" s="213" t="s">
        <v>90</v>
      </c>
      <c r="AV1642" s="14" t="s">
        <v>90</v>
      </c>
      <c r="AW1642" s="14" t="s">
        <v>41</v>
      </c>
      <c r="AX1642" s="14" t="s">
        <v>80</v>
      </c>
      <c r="AY1642" s="213" t="s">
        <v>182</v>
      </c>
    </row>
    <row r="1643" spans="1:65" s="13" customFormat="1" ht="11.25">
      <c r="B1643" s="192"/>
      <c r="C1643" s="193"/>
      <c r="D1643" s="194" t="s">
        <v>193</v>
      </c>
      <c r="E1643" s="195" t="s">
        <v>43</v>
      </c>
      <c r="F1643" s="196" t="s">
        <v>1636</v>
      </c>
      <c r="G1643" s="193"/>
      <c r="H1643" s="195" t="s">
        <v>43</v>
      </c>
      <c r="I1643" s="197"/>
      <c r="J1643" s="193"/>
      <c r="K1643" s="193"/>
      <c r="L1643" s="198"/>
      <c r="M1643" s="199"/>
      <c r="N1643" s="200"/>
      <c r="O1643" s="200"/>
      <c r="P1643" s="200"/>
      <c r="Q1643" s="200"/>
      <c r="R1643" s="200"/>
      <c r="S1643" s="200"/>
      <c r="T1643" s="201"/>
      <c r="AT1643" s="202" t="s">
        <v>193</v>
      </c>
      <c r="AU1643" s="202" t="s">
        <v>90</v>
      </c>
      <c r="AV1643" s="13" t="s">
        <v>88</v>
      </c>
      <c r="AW1643" s="13" t="s">
        <v>41</v>
      </c>
      <c r="AX1643" s="13" t="s">
        <v>80</v>
      </c>
      <c r="AY1643" s="202" t="s">
        <v>182</v>
      </c>
    </row>
    <row r="1644" spans="1:65" s="14" customFormat="1" ht="11.25">
      <c r="B1644" s="203"/>
      <c r="C1644" s="204"/>
      <c r="D1644" s="194" t="s">
        <v>193</v>
      </c>
      <c r="E1644" s="205" t="s">
        <v>43</v>
      </c>
      <c r="F1644" s="206" t="s">
        <v>88</v>
      </c>
      <c r="G1644" s="204"/>
      <c r="H1644" s="207">
        <v>1</v>
      </c>
      <c r="I1644" s="208"/>
      <c r="J1644" s="204"/>
      <c r="K1644" s="204"/>
      <c r="L1644" s="209"/>
      <c r="M1644" s="210"/>
      <c r="N1644" s="211"/>
      <c r="O1644" s="211"/>
      <c r="P1644" s="211"/>
      <c r="Q1644" s="211"/>
      <c r="R1644" s="211"/>
      <c r="S1644" s="211"/>
      <c r="T1644" s="212"/>
      <c r="AT1644" s="213" t="s">
        <v>193</v>
      </c>
      <c r="AU1644" s="213" t="s">
        <v>90</v>
      </c>
      <c r="AV1644" s="14" t="s">
        <v>90</v>
      </c>
      <c r="AW1644" s="14" t="s">
        <v>41</v>
      </c>
      <c r="AX1644" s="14" t="s">
        <v>80</v>
      </c>
      <c r="AY1644" s="213" t="s">
        <v>182</v>
      </c>
    </row>
    <row r="1645" spans="1:65" s="13" customFormat="1" ht="11.25">
      <c r="B1645" s="192"/>
      <c r="C1645" s="193"/>
      <c r="D1645" s="194" t="s">
        <v>193</v>
      </c>
      <c r="E1645" s="195" t="s">
        <v>43</v>
      </c>
      <c r="F1645" s="196" t="s">
        <v>1639</v>
      </c>
      <c r="G1645" s="193"/>
      <c r="H1645" s="195" t="s">
        <v>43</v>
      </c>
      <c r="I1645" s="197"/>
      <c r="J1645" s="193"/>
      <c r="K1645" s="193"/>
      <c r="L1645" s="198"/>
      <c r="M1645" s="199"/>
      <c r="N1645" s="200"/>
      <c r="O1645" s="200"/>
      <c r="P1645" s="200"/>
      <c r="Q1645" s="200"/>
      <c r="R1645" s="200"/>
      <c r="S1645" s="200"/>
      <c r="T1645" s="201"/>
      <c r="AT1645" s="202" t="s">
        <v>193</v>
      </c>
      <c r="AU1645" s="202" t="s">
        <v>90</v>
      </c>
      <c r="AV1645" s="13" t="s">
        <v>88</v>
      </c>
      <c r="AW1645" s="13" t="s">
        <v>41</v>
      </c>
      <c r="AX1645" s="13" t="s">
        <v>80</v>
      </c>
      <c r="AY1645" s="202" t="s">
        <v>182</v>
      </c>
    </row>
    <row r="1646" spans="1:65" s="14" customFormat="1" ht="11.25">
      <c r="B1646" s="203"/>
      <c r="C1646" s="204"/>
      <c r="D1646" s="194" t="s">
        <v>193</v>
      </c>
      <c r="E1646" s="205" t="s">
        <v>43</v>
      </c>
      <c r="F1646" s="206" t="s">
        <v>88</v>
      </c>
      <c r="G1646" s="204"/>
      <c r="H1646" s="207">
        <v>1</v>
      </c>
      <c r="I1646" s="208"/>
      <c r="J1646" s="204"/>
      <c r="K1646" s="204"/>
      <c r="L1646" s="209"/>
      <c r="M1646" s="210"/>
      <c r="N1646" s="211"/>
      <c r="O1646" s="211"/>
      <c r="P1646" s="211"/>
      <c r="Q1646" s="211"/>
      <c r="R1646" s="211"/>
      <c r="S1646" s="211"/>
      <c r="T1646" s="212"/>
      <c r="AT1646" s="213" t="s">
        <v>193</v>
      </c>
      <c r="AU1646" s="213" t="s">
        <v>90</v>
      </c>
      <c r="AV1646" s="14" t="s">
        <v>90</v>
      </c>
      <c r="AW1646" s="14" t="s">
        <v>41</v>
      </c>
      <c r="AX1646" s="14" t="s">
        <v>80</v>
      </c>
      <c r="AY1646" s="213" t="s">
        <v>182</v>
      </c>
    </row>
    <row r="1647" spans="1:65" s="13" customFormat="1" ht="11.25">
      <c r="B1647" s="192"/>
      <c r="C1647" s="193"/>
      <c r="D1647" s="194" t="s">
        <v>193</v>
      </c>
      <c r="E1647" s="195" t="s">
        <v>43</v>
      </c>
      <c r="F1647" s="196" t="s">
        <v>1643</v>
      </c>
      <c r="G1647" s="193"/>
      <c r="H1647" s="195" t="s">
        <v>43</v>
      </c>
      <c r="I1647" s="197"/>
      <c r="J1647" s="193"/>
      <c r="K1647" s="193"/>
      <c r="L1647" s="198"/>
      <c r="M1647" s="199"/>
      <c r="N1647" s="200"/>
      <c r="O1647" s="200"/>
      <c r="P1647" s="200"/>
      <c r="Q1647" s="200"/>
      <c r="R1647" s="200"/>
      <c r="S1647" s="200"/>
      <c r="T1647" s="201"/>
      <c r="AT1647" s="202" t="s">
        <v>193</v>
      </c>
      <c r="AU1647" s="202" t="s">
        <v>90</v>
      </c>
      <c r="AV1647" s="13" t="s">
        <v>88</v>
      </c>
      <c r="AW1647" s="13" t="s">
        <v>41</v>
      </c>
      <c r="AX1647" s="13" t="s">
        <v>80</v>
      </c>
      <c r="AY1647" s="202" t="s">
        <v>182</v>
      </c>
    </row>
    <row r="1648" spans="1:65" s="14" customFormat="1" ht="11.25">
      <c r="B1648" s="203"/>
      <c r="C1648" s="204"/>
      <c r="D1648" s="194" t="s">
        <v>193</v>
      </c>
      <c r="E1648" s="205" t="s">
        <v>43</v>
      </c>
      <c r="F1648" s="206" t="s">
        <v>88</v>
      </c>
      <c r="G1648" s="204"/>
      <c r="H1648" s="207">
        <v>1</v>
      </c>
      <c r="I1648" s="208"/>
      <c r="J1648" s="204"/>
      <c r="K1648" s="204"/>
      <c r="L1648" s="209"/>
      <c r="M1648" s="210"/>
      <c r="N1648" s="211"/>
      <c r="O1648" s="211"/>
      <c r="P1648" s="211"/>
      <c r="Q1648" s="211"/>
      <c r="R1648" s="211"/>
      <c r="S1648" s="211"/>
      <c r="T1648" s="212"/>
      <c r="AT1648" s="213" t="s">
        <v>193</v>
      </c>
      <c r="AU1648" s="213" t="s">
        <v>90</v>
      </c>
      <c r="AV1648" s="14" t="s">
        <v>90</v>
      </c>
      <c r="AW1648" s="14" t="s">
        <v>41</v>
      </c>
      <c r="AX1648" s="14" t="s">
        <v>80</v>
      </c>
      <c r="AY1648" s="213" t="s">
        <v>182</v>
      </c>
    </row>
    <row r="1649" spans="1:65" s="15" customFormat="1" ht="11.25">
      <c r="B1649" s="227"/>
      <c r="C1649" s="228"/>
      <c r="D1649" s="194" t="s">
        <v>193</v>
      </c>
      <c r="E1649" s="229" t="s">
        <v>43</v>
      </c>
      <c r="F1649" s="230" t="s">
        <v>436</v>
      </c>
      <c r="G1649" s="228"/>
      <c r="H1649" s="231">
        <v>4</v>
      </c>
      <c r="I1649" s="232"/>
      <c r="J1649" s="228"/>
      <c r="K1649" s="228"/>
      <c r="L1649" s="233"/>
      <c r="M1649" s="234"/>
      <c r="N1649" s="235"/>
      <c r="O1649" s="235"/>
      <c r="P1649" s="235"/>
      <c r="Q1649" s="235"/>
      <c r="R1649" s="235"/>
      <c r="S1649" s="235"/>
      <c r="T1649" s="236"/>
      <c r="AT1649" s="237" t="s">
        <v>193</v>
      </c>
      <c r="AU1649" s="237" t="s">
        <v>90</v>
      </c>
      <c r="AV1649" s="15" t="s">
        <v>205</v>
      </c>
      <c r="AW1649" s="15" t="s">
        <v>41</v>
      </c>
      <c r="AX1649" s="15" t="s">
        <v>88</v>
      </c>
      <c r="AY1649" s="237" t="s">
        <v>182</v>
      </c>
    </row>
    <row r="1650" spans="1:65" s="2" customFormat="1" ht="90" customHeight="1">
      <c r="A1650" s="35"/>
      <c r="B1650" s="36"/>
      <c r="C1650" s="179" t="s">
        <v>2088</v>
      </c>
      <c r="D1650" s="179" t="s">
        <v>187</v>
      </c>
      <c r="E1650" s="180" t="s">
        <v>1069</v>
      </c>
      <c r="F1650" s="181" t="s">
        <v>1070</v>
      </c>
      <c r="G1650" s="182" t="s">
        <v>190</v>
      </c>
      <c r="H1650" s="183">
        <v>5</v>
      </c>
      <c r="I1650" s="184"/>
      <c r="J1650" s="185">
        <f>ROUND(I1650*H1650,2)</f>
        <v>0</v>
      </c>
      <c r="K1650" s="181" t="s">
        <v>191</v>
      </c>
      <c r="L1650" s="40"/>
      <c r="M1650" s="186" t="s">
        <v>43</v>
      </c>
      <c r="N1650" s="187" t="s">
        <v>51</v>
      </c>
      <c r="O1650" s="65"/>
      <c r="P1650" s="188">
        <f>O1650*H1650</f>
        <v>0</v>
      </c>
      <c r="Q1650" s="188">
        <v>0</v>
      </c>
      <c r="R1650" s="188">
        <f>Q1650*H1650</f>
        <v>0</v>
      </c>
      <c r="S1650" s="188">
        <v>0</v>
      </c>
      <c r="T1650" s="189">
        <f>S1650*H1650</f>
        <v>0</v>
      </c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R1650" s="190" t="s">
        <v>88</v>
      </c>
      <c r="AT1650" s="190" t="s">
        <v>187</v>
      </c>
      <c r="AU1650" s="190" t="s">
        <v>90</v>
      </c>
      <c r="AY1650" s="17" t="s">
        <v>182</v>
      </c>
      <c r="BE1650" s="191">
        <f>IF(N1650="základní",J1650,0)</f>
        <v>0</v>
      </c>
      <c r="BF1650" s="191">
        <f>IF(N1650="snížená",J1650,0)</f>
        <v>0</v>
      </c>
      <c r="BG1650" s="191">
        <f>IF(N1650="zákl. přenesená",J1650,0)</f>
        <v>0</v>
      </c>
      <c r="BH1650" s="191">
        <f>IF(N1650="sníž. přenesená",J1650,0)</f>
        <v>0</v>
      </c>
      <c r="BI1650" s="191">
        <f>IF(N1650="nulová",J1650,0)</f>
        <v>0</v>
      </c>
      <c r="BJ1650" s="17" t="s">
        <v>88</v>
      </c>
      <c r="BK1650" s="191">
        <f>ROUND(I1650*H1650,2)</f>
        <v>0</v>
      </c>
      <c r="BL1650" s="17" t="s">
        <v>88</v>
      </c>
      <c r="BM1650" s="190" t="s">
        <v>2079</v>
      </c>
    </row>
    <row r="1651" spans="1:65" s="13" customFormat="1" ht="11.25">
      <c r="B1651" s="192"/>
      <c r="C1651" s="193"/>
      <c r="D1651" s="194" t="s">
        <v>193</v>
      </c>
      <c r="E1651" s="195" t="s">
        <v>43</v>
      </c>
      <c r="F1651" s="196" t="s">
        <v>362</v>
      </c>
      <c r="G1651" s="193"/>
      <c r="H1651" s="195" t="s">
        <v>43</v>
      </c>
      <c r="I1651" s="197"/>
      <c r="J1651" s="193"/>
      <c r="K1651" s="193"/>
      <c r="L1651" s="198"/>
      <c r="M1651" s="199"/>
      <c r="N1651" s="200"/>
      <c r="O1651" s="200"/>
      <c r="P1651" s="200"/>
      <c r="Q1651" s="200"/>
      <c r="R1651" s="200"/>
      <c r="S1651" s="200"/>
      <c r="T1651" s="201"/>
      <c r="AT1651" s="202" t="s">
        <v>193</v>
      </c>
      <c r="AU1651" s="202" t="s">
        <v>90</v>
      </c>
      <c r="AV1651" s="13" t="s">
        <v>88</v>
      </c>
      <c r="AW1651" s="13" t="s">
        <v>41</v>
      </c>
      <c r="AX1651" s="13" t="s">
        <v>80</v>
      </c>
      <c r="AY1651" s="202" t="s">
        <v>182</v>
      </c>
    </row>
    <row r="1652" spans="1:65" s="13" customFormat="1" ht="11.25">
      <c r="B1652" s="192"/>
      <c r="C1652" s="193"/>
      <c r="D1652" s="194" t="s">
        <v>193</v>
      </c>
      <c r="E1652" s="195" t="s">
        <v>43</v>
      </c>
      <c r="F1652" s="196" t="s">
        <v>431</v>
      </c>
      <c r="G1652" s="193"/>
      <c r="H1652" s="195" t="s">
        <v>43</v>
      </c>
      <c r="I1652" s="197"/>
      <c r="J1652" s="193"/>
      <c r="K1652" s="193"/>
      <c r="L1652" s="198"/>
      <c r="M1652" s="199"/>
      <c r="N1652" s="200"/>
      <c r="O1652" s="200"/>
      <c r="P1652" s="200"/>
      <c r="Q1652" s="200"/>
      <c r="R1652" s="200"/>
      <c r="S1652" s="200"/>
      <c r="T1652" s="201"/>
      <c r="AT1652" s="202" t="s">
        <v>193</v>
      </c>
      <c r="AU1652" s="202" t="s">
        <v>90</v>
      </c>
      <c r="AV1652" s="13" t="s">
        <v>88</v>
      </c>
      <c r="AW1652" s="13" t="s">
        <v>41</v>
      </c>
      <c r="AX1652" s="13" t="s">
        <v>80</v>
      </c>
      <c r="AY1652" s="202" t="s">
        <v>182</v>
      </c>
    </row>
    <row r="1653" spans="1:65" s="13" customFormat="1" ht="11.25">
      <c r="B1653" s="192"/>
      <c r="C1653" s="193"/>
      <c r="D1653" s="194" t="s">
        <v>193</v>
      </c>
      <c r="E1653" s="195" t="s">
        <v>43</v>
      </c>
      <c r="F1653" s="196" t="s">
        <v>2080</v>
      </c>
      <c r="G1653" s="193"/>
      <c r="H1653" s="195" t="s">
        <v>43</v>
      </c>
      <c r="I1653" s="197"/>
      <c r="J1653" s="193"/>
      <c r="K1653" s="193"/>
      <c r="L1653" s="198"/>
      <c r="M1653" s="199"/>
      <c r="N1653" s="200"/>
      <c r="O1653" s="200"/>
      <c r="P1653" s="200"/>
      <c r="Q1653" s="200"/>
      <c r="R1653" s="200"/>
      <c r="S1653" s="200"/>
      <c r="T1653" s="201"/>
      <c r="AT1653" s="202" t="s">
        <v>193</v>
      </c>
      <c r="AU1653" s="202" t="s">
        <v>90</v>
      </c>
      <c r="AV1653" s="13" t="s">
        <v>88</v>
      </c>
      <c r="AW1653" s="13" t="s">
        <v>41</v>
      </c>
      <c r="AX1653" s="13" t="s">
        <v>80</v>
      </c>
      <c r="AY1653" s="202" t="s">
        <v>182</v>
      </c>
    </row>
    <row r="1654" spans="1:65" s="13" customFormat="1" ht="11.25">
      <c r="B1654" s="192"/>
      <c r="C1654" s="193"/>
      <c r="D1654" s="194" t="s">
        <v>193</v>
      </c>
      <c r="E1654" s="195" t="s">
        <v>43</v>
      </c>
      <c r="F1654" s="196" t="s">
        <v>640</v>
      </c>
      <c r="G1654" s="193"/>
      <c r="H1654" s="195" t="s">
        <v>43</v>
      </c>
      <c r="I1654" s="197"/>
      <c r="J1654" s="193"/>
      <c r="K1654" s="193"/>
      <c r="L1654" s="198"/>
      <c r="M1654" s="199"/>
      <c r="N1654" s="200"/>
      <c r="O1654" s="200"/>
      <c r="P1654" s="200"/>
      <c r="Q1654" s="200"/>
      <c r="R1654" s="200"/>
      <c r="S1654" s="200"/>
      <c r="T1654" s="201"/>
      <c r="AT1654" s="202" t="s">
        <v>193</v>
      </c>
      <c r="AU1654" s="202" t="s">
        <v>90</v>
      </c>
      <c r="AV1654" s="13" t="s">
        <v>88</v>
      </c>
      <c r="AW1654" s="13" t="s">
        <v>41</v>
      </c>
      <c r="AX1654" s="13" t="s">
        <v>80</v>
      </c>
      <c r="AY1654" s="202" t="s">
        <v>182</v>
      </c>
    </row>
    <row r="1655" spans="1:65" s="14" customFormat="1" ht="11.25">
      <c r="B1655" s="203"/>
      <c r="C1655" s="204"/>
      <c r="D1655" s="194" t="s">
        <v>193</v>
      </c>
      <c r="E1655" s="205" t="s">
        <v>43</v>
      </c>
      <c r="F1655" s="206" t="s">
        <v>88</v>
      </c>
      <c r="G1655" s="204"/>
      <c r="H1655" s="207">
        <v>1</v>
      </c>
      <c r="I1655" s="208"/>
      <c r="J1655" s="204"/>
      <c r="K1655" s="204"/>
      <c r="L1655" s="209"/>
      <c r="M1655" s="210"/>
      <c r="N1655" s="211"/>
      <c r="O1655" s="211"/>
      <c r="P1655" s="211"/>
      <c r="Q1655" s="211"/>
      <c r="R1655" s="211"/>
      <c r="S1655" s="211"/>
      <c r="T1655" s="212"/>
      <c r="AT1655" s="213" t="s">
        <v>193</v>
      </c>
      <c r="AU1655" s="213" t="s">
        <v>90</v>
      </c>
      <c r="AV1655" s="14" t="s">
        <v>90</v>
      </c>
      <c r="AW1655" s="14" t="s">
        <v>41</v>
      </c>
      <c r="AX1655" s="14" t="s">
        <v>80</v>
      </c>
      <c r="AY1655" s="213" t="s">
        <v>182</v>
      </c>
    </row>
    <row r="1656" spans="1:65" s="13" customFormat="1" ht="11.25">
      <c r="B1656" s="192"/>
      <c r="C1656" s="193"/>
      <c r="D1656" s="194" t="s">
        <v>193</v>
      </c>
      <c r="E1656" s="195" t="s">
        <v>43</v>
      </c>
      <c r="F1656" s="196" t="s">
        <v>1637</v>
      </c>
      <c r="G1656" s="193"/>
      <c r="H1656" s="195" t="s">
        <v>43</v>
      </c>
      <c r="I1656" s="197"/>
      <c r="J1656" s="193"/>
      <c r="K1656" s="193"/>
      <c r="L1656" s="198"/>
      <c r="M1656" s="199"/>
      <c r="N1656" s="200"/>
      <c r="O1656" s="200"/>
      <c r="P1656" s="200"/>
      <c r="Q1656" s="200"/>
      <c r="R1656" s="200"/>
      <c r="S1656" s="200"/>
      <c r="T1656" s="201"/>
      <c r="AT1656" s="202" t="s">
        <v>193</v>
      </c>
      <c r="AU1656" s="202" t="s">
        <v>90</v>
      </c>
      <c r="AV1656" s="13" t="s">
        <v>88</v>
      </c>
      <c r="AW1656" s="13" t="s">
        <v>41</v>
      </c>
      <c r="AX1656" s="13" t="s">
        <v>80</v>
      </c>
      <c r="AY1656" s="202" t="s">
        <v>182</v>
      </c>
    </row>
    <row r="1657" spans="1:65" s="14" customFormat="1" ht="11.25">
      <c r="B1657" s="203"/>
      <c r="C1657" s="204"/>
      <c r="D1657" s="194" t="s">
        <v>193</v>
      </c>
      <c r="E1657" s="205" t="s">
        <v>43</v>
      </c>
      <c r="F1657" s="206" t="s">
        <v>88</v>
      </c>
      <c r="G1657" s="204"/>
      <c r="H1657" s="207">
        <v>1</v>
      </c>
      <c r="I1657" s="208"/>
      <c r="J1657" s="204"/>
      <c r="K1657" s="204"/>
      <c r="L1657" s="209"/>
      <c r="M1657" s="210"/>
      <c r="N1657" s="211"/>
      <c r="O1657" s="211"/>
      <c r="P1657" s="211"/>
      <c r="Q1657" s="211"/>
      <c r="R1657" s="211"/>
      <c r="S1657" s="211"/>
      <c r="T1657" s="212"/>
      <c r="AT1657" s="213" t="s">
        <v>193</v>
      </c>
      <c r="AU1657" s="213" t="s">
        <v>90</v>
      </c>
      <c r="AV1657" s="14" t="s">
        <v>90</v>
      </c>
      <c r="AW1657" s="14" t="s">
        <v>41</v>
      </c>
      <c r="AX1657" s="14" t="s">
        <v>80</v>
      </c>
      <c r="AY1657" s="213" t="s">
        <v>182</v>
      </c>
    </row>
    <row r="1658" spans="1:65" s="13" customFormat="1" ht="11.25">
      <c r="B1658" s="192"/>
      <c r="C1658" s="193"/>
      <c r="D1658" s="194" t="s">
        <v>193</v>
      </c>
      <c r="E1658" s="195" t="s">
        <v>43</v>
      </c>
      <c r="F1658" s="196" t="s">
        <v>1638</v>
      </c>
      <c r="G1658" s="193"/>
      <c r="H1658" s="195" t="s">
        <v>43</v>
      </c>
      <c r="I1658" s="197"/>
      <c r="J1658" s="193"/>
      <c r="K1658" s="193"/>
      <c r="L1658" s="198"/>
      <c r="M1658" s="199"/>
      <c r="N1658" s="200"/>
      <c r="O1658" s="200"/>
      <c r="P1658" s="200"/>
      <c r="Q1658" s="200"/>
      <c r="R1658" s="200"/>
      <c r="S1658" s="200"/>
      <c r="T1658" s="201"/>
      <c r="AT1658" s="202" t="s">
        <v>193</v>
      </c>
      <c r="AU1658" s="202" t="s">
        <v>90</v>
      </c>
      <c r="AV1658" s="13" t="s">
        <v>88</v>
      </c>
      <c r="AW1658" s="13" t="s">
        <v>41</v>
      </c>
      <c r="AX1658" s="13" t="s">
        <v>80</v>
      </c>
      <c r="AY1658" s="202" t="s">
        <v>182</v>
      </c>
    </row>
    <row r="1659" spans="1:65" s="14" customFormat="1" ht="11.25">
      <c r="B1659" s="203"/>
      <c r="C1659" s="204"/>
      <c r="D1659" s="194" t="s">
        <v>193</v>
      </c>
      <c r="E1659" s="205" t="s">
        <v>43</v>
      </c>
      <c r="F1659" s="206" t="s">
        <v>88</v>
      </c>
      <c r="G1659" s="204"/>
      <c r="H1659" s="207">
        <v>1</v>
      </c>
      <c r="I1659" s="208"/>
      <c r="J1659" s="204"/>
      <c r="K1659" s="204"/>
      <c r="L1659" s="209"/>
      <c r="M1659" s="210"/>
      <c r="N1659" s="211"/>
      <c r="O1659" s="211"/>
      <c r="P1659" s="211"/>
      <c r="Q1659" s="211"/>
      <c r="R1659" s="211"/>
      <c r="S1659" s="211"/>
      <c r="T1659" s="212"/>
      <c r="AT1659" s="213" t="s">
        <v>193</v>
      </c>
      <c r="AU1659" s="213" t="s">
        <v>90</v>
      </c>
      <c r="AV1659" s="14" t="s">
        <v>90</v>
      </c>
      <c r="AW1659" s="14" t="s">
        <v>41</v>
      </c>
      <c r="AX1659" s="14" t="s">
        <v>80</v>
      </c>
      <c r="AY1659" s="213" t="s">
        <v>182</v>
      </c>
    </row>
    <row r="1660" spans="1:65" s="13" customFormat="1" ht="11.25">
      <c r="B1660" s="192"/>
      <c r="C1660" s="193"/>
      <c r="D1660" s="194" t="s">
        <v>193</v>
      </c>
      <c r="E1660" s="195" t="s">
        <v>43</v>
      </c>
      <c r="F1660" s="196" t="s">
        <v>1641</v>
      </c>
      <c r="G1660" s="193"/>
      <c r="H1660" s="195" t="s">
        <v>43</v>
      </c>
      <c r="I1660" s="197"/>
      <c r="J1660" s="193"/>
      <c r="K1660" s="193"/>
      <c r="L1660" s="198"/>
      <c r="M1660" s="199"/>
      <c r="N1660" s="200"/>
      <c r="O1660" s="200"/>
      <c r="P1660" s="200"/>
      <c r="Q1660" s="200"/>
      <c r="R1660" s="200"/>
      <c r="S1660" s="200"/>
      <c r="T1660" s="201"/>
      <c r="AT1660" s="202" t="s">
        <v>193</v>
      </c>
      <c r="AU1660" s="202" t="s">
        <v>90</v>
      </c>
      <c r="AV1660" s="13" t="s">
        <v>88</v>
      </c>
      <c r="AW1660" s="13" t="s">
        <v>41</v>
      </c>
      <c r="AX1660" s="13" t="s">
        <v>80</v>
      </c>
      <c r="AY1660" s="202" t="s">
        <v>182</v>
      </c>
    </row>
    <row r="1661" spans="1:65" s="14" customFormat="1" ht="11.25">
      <c r="B1661" s="203"/>
      <c r="C1661" s="204"/>
      <c r="D1661" s="194" t="s">
        <v>193</v>
      </c>
      <c r="E1661" s="205" t="s">
        <v>43</v>
      </c>
      <c r="F1661" s="206" t="s">
        <v>88</v>
      </c>
      <c r="G1661" s="204"/>
      <c r="H1661" s="207">
        <v>1</v>
      </c>
      <c r="I1661" s="208"/>
      <c r="J1661" s="204"/>
      <c r="K1661" s="204"/>
      <c r="L1661" s="209"/>
      <c r="M1661" s="210"/>
      <c r="N1661" s="211"/>
      <c r="O1661" s="211"/>
      <c r="P1661" s="211"/>
      <c r="Q1661" s="211"/>
      <c r="R1661" s="211"/>
      <c r="S1661" s="211"/>
      <c r="T1661" s="212"/>
      <c r="AT1661" s="213" t="s">
        <v>193</v>
      </c>
      <c r="AU1661" s="213" t="s">
        <v>90</v>
      </c>
      <c r="AV1661" s="14" t="s">
        <v>90</v>
      </c>
      <c r="AW1661" s="14" t="s">
        <v>41</v>
      </c>
      <c r="AX1661" s="14" t="s">
        <v>80</v>
      </c>
      <c r="AY1661" s="213" t="s">
        <v>182</v>
      </c>
    </row>
    <row r="1662" spans="1:65" s="13" customFormat="1" ht="11.25">
      <c r="B1662" s="192"/>
      <c r="C1662" s="193"/>
      <c r="D1662" s="194" t="s">
        <v>193</v>
      </c>
      <c r="E1662" s="195" t="s">
        <v>43</v>
      </c>
      <c r="F1662" s="196" t="s">
        <v>1644</v>
      </c>
      <c r="G1662" s="193"/>
      <c r="H1662" s="195" t="s">
        <v>43</v>
      </c>
      <c r="I1662" s="197"/>
      <c r="J1662" s="193"/>
      <c r="K1662" s="193"/>
      <c r="L1662" s="198"/>
      <c r="M1662" s="199"/>
      <c r="N1662" s="200"/>
      <c r="O1662" s="200"/>
      <c r="P1662" s="200"/>
      <c r="Q1662" s="200"/>
      <c r="R1662" s="200"/>
      <c r="S1662" s="200"/>
      <c r="T1662" s="201"/>
      <c r="AT1662" s="202" t="s">
        <v>193</v>
      </c>
      <c r="AU1662" s="202" t="s">
        <v>90</v>
      </c>
      <c r="AV1662" s="13" t="s">
        <v>88</v>
      </c>
      <c r="AW1662" s="13" t="s">
        <v>41</v>
      </c>
      <c r="AX1662" s="13" t="s">
        <v>80</v>
      </c>
      <c r="AY1662" s="202" t="s">
        <v>182</v>
      </c>
    </row>
    <row r="1663" spans="1:65" s="14" customFormat="1" ht="11.25">
      <c r="B1663" s="203"/>
      <c r="C1663" s="204"/>
      <c r="D1663" s="194" t="s">
        <v>193</v>
      </c>
      <c r="E1663" s="205" t="s">
        <v>43</v>
      </c>
      <c r="F1663" s="206" t="s">
        <v>88</v>
      </c>
      <c r="G1663" s="204"/>
      <c r="H1663" s="207">
        <v>1</v>
      </c>
      <c r="I1663" s="208"/>
      <c r="J1663" s="204"/>
      <c r="K1663" s="204"/>
      <c r="L1663" s="209"/>
      <c r="M1663" s="210"/>
      <c r="N1663" s="211"/>
      <c r="O1663" s="211"/>
      <c r="P1663" s="211"/>
      <c r="Q1663" s="211"/>
      <c r="R1663" s="211"/>
      <c r="S1663" s="211"/>
      <c r="T1663" s="212"/>
      <c r="AT1663" s="213" t="s">
        <v>193</v>
      </c>
      <c r="AU1663" s="213" t="s">
        <v>90</v>
      </c>
      <c r="AV1663" s="14" t="s">
        <v>90</v>
      </c>
      <c r="AW1663" s="14" t="s">
        <v>41</v>
      </c>
      <c r="AX1663" s="14" t="s">
        <v>80</v>
      </c>
      <c r="AY1663" s="213" t="s">
        <v>182</v>
      </c>
    </row>
    <row r="1664" spans="1:65" s="15" customFormat="1" ht="11.25">
      <c r="B1664" s="227"/>
      <c r="C1664" s="228"/>
      <c r="D1664" s="194" t="s">
        <v>193</v>
      </c>
      <c r="E1664" s="229" t="s">
        <v>43</v>
      </c>
      <c r="F1664" s="230" t="s">
        <v>436</v>
      </c>
      <c r="G1664" s="228"/>
      <c r="H1664" s="231">
        <v>5</v>
      </c>
      <c r="I1664" s="232"/>
      <c r="J1664" s="228"/>
      <c r="K1664" s="228"/>
      <c r="L1664" s="233"/>
      <c r="M1664" s="234"/>
      <c r="N1664" s="235"/>
      <c r="O1664" s="235"/>
      <c r="P1664" s="235"/>
      <c r="Q1664" s="235"/>
      <c r="R1664" s="235"/>
      <c r="S1664" s="235"/>
      <c r="T1664" s="236"/>
      <c r="AT1664" s="237" t="s">
        <v>193</v>
      </c>
      <c r="AU1664" s="237" t="s">
        <v>90</v>
      </c>
      <c r="AV1664" s="15" t="s">
        <v>205</v>
      </c>
      <c r="AW1664" s="15" t="s">
        <v>41</v>
      </c>
      <c r="AX1664" s="15" t="s">
        <v>88</v>
      </c>
      <c r="AY1664" s="237" t="s">
        <v>182</v>
      </c>
    </row>
    <row r="1665" spans="1:65" s="2" customFormat="1" ht="62.65" customHeight="1">
      <c r="A1665" s="35"/>
      <c r="B1665" s="36"/>
      <c r="C1665" s="179" t="s">
        <v>2093</v>
      </c>
      <c r="D1665" s="179" t="s">
        <v>187</v>
      </c>
      <c r="E1665" s="180" t="s">
        <v>1074</v>
      </c>
      <c r="F1665" s="181" t="s">
        <v>1075</v>
      </c>
      <c r="G1665" s="182" t="s">
        <v>190</v>
      </c>
      <c r="H1665" s="183">
        <v>2</v>
      </c>
      <c r="I1665" s="184"/>
      <c r="J1665" s="185">
        <f>ROUND(I1665*H1665,2)</f>
        <v>0</v>
      </c>
      <c r="K1665" s="181" t="s">
        <v>191</v>
      </c>
      <c r="L1665" s="40"/>
      <c r="M1665" s="186" t="s">
        <v>43</v>
      </c>
      <c r="N1665" s="187" t="s">
        <v>51</v>
      </c>
      <c r="O1665" s="65"/>
      <c r="P1665" s="188">
        <f>O1665*H1665</f>
        <v>0</v>
      </c>
      <c r="Q1665" s="188">
        <v>0</v>
      </c>
      <c r="R1665" s="188">
        <f>Q1665*H1665</f>
        <v>0</v>
      </c>
      <c r="S1665" s="188">
        <v>0</v>
      </c>
      <c r="T1665" s="189">
        <f>S1665*H1665</f>
        <v>0</v>
      </c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R1665" s="190" t="s">
        <v>88</v>
      </c>
      <c r="AT1665" s="190" t="s">
        <v>187</v>
      </c>
      <c r="AU1665" s="190" t="s">
        <v>90</v>
      </c>
      <c r="AY1665" s="17" t="s">
        <v>182</v>
      </c>
      <c r="BE1665" s="191">
        <f>IF(N1665="základní",J1665,0)</f>
        <v>0</v>
      </c>
      <c r="BF1665" s="191">
        <f>IF(N1665="snížená",J1665,0)</f>
        <v>0</v>
      </c>
      <c r="BG1665" s="191">
        <f>IF(N1665="zákl. přenesená",J1665,0)</f>
        <v>0</v>
      </c>
      <c r="BH1665" s="191">
        <f>IF(N1665="sníž. přenesená",J1665,0)</f>
        <v>0</v>
      </c>
      <c r="BI1665" s="191">
        <f>IF(N1665="nulová",J1665,0)</f>
        <v>0</v>
      </c>
      <c r="BJ1665" s="17" t="s">
        <v>88</v>
      </c>
      <c r="BK1665" s="191">
        <f>ROUND(I1665*H1665,2)</f>
        <v>0</v>
      </c>
      <c r="BL1665" s="17" t="s">
        <v>88</v>
      </c>
      <c r="BM1665" s="190" t="s">
        <v>1076</v>
      </c>
    </row>
    <row r="1666" spans="1:65" s="13" customFormat="1" ht="11.25">
      <c r="B1666" s="192"/>
      <c r="C1666" s="193"/>
      <c r="D1666" s="194" t="s">
        <v>193</v>
      </c>
      <c r="E1666" s="195" t="s">
        <v>43</v>
      </c>
      <c r="F1666" s="196" t="s">
        <v>532</v>
      </c>
      <c r="G1666" s="193"/>
      <c r="H1666" s="195" t="s">
        <v>43</v>
      </c>
      <c r="I1666" s="197"/>
      <c r="J1666" s="193"/>
      <c r="K1666" s="193"/>
      <c r="L1666" s="198"/>
      <c r="M1666" s="199"/>
      <c r="N1666" s="200"/>
      <c r="O1666" s="200"/>
      <c r="P1666" s="200"/>
      <c r="Q1666" s="200"/>
      <c r="R1666" s="200"/>
      <c r="S1666" s="200"/>
      <c r="T1666" s="201"/>
      <c r="AT1666" s="202" t="s">
        <v>193</v>
      </c>
      <c r="AU1666" s="202" t="s">
        <v>90</v>
      </c>
      <c r="AV1666" s="13" t="s">
        <v>88</v>
      </c>
      <c r="AW1666" s="13" t="s">
        <v>41</v>
      </c>
      <c r="AX1666" s="13" t="s">
        <v>80</v>
      </c>
      <c r="AY1666" s="202" t="s">
        <v>182</v>
      </c>
    </row>
    <row r="1667" spans="1:65" s="13" customFormat="1" ht="11.25">
      <c r="B1667" s="192"/>
      <c r="C1667" s="193"/>
      <c r="D1667" s="194" t="s">
        <v>193</v>
      </c>
      <c r="E1667" s="195" t="s">
        <v>43</v>
      </c>
      <c r="F1667" s="196" t="s">
        <v>362</v>
      </c>
      <c r="G1667" s="193"/>
      <c r="H1667" s="195" t="s">
        <v>43</v>
      </c>
      <c r="I1667" s="197"/>
      <c r="J1667" s="193"/>
      <c r="K1667" s="193"/>
      <c r="L1667" s="198"/>
      <c r="M1667" s="199"/>
      <c r="N1667" s="200"/>
      <c r="O1667" s="200"/>
      <c r="P1667" s="200"/>
      <c r="Q1667" s="200"/>
      <c r="R1667" s="200"/>
      <c r="S1667" s="200"/>
      <c r="T1667" s="201"/>
      <c r="AT1667" s="202" t="s">
        <v>193</v>
      </c>
      <c r="AU1667" s="202" t="s">
        <v>90</v>
      </c>
      <c r="AV1667" s="13" t="s">
        <v>88</v>
      </c>
      <c r="AW1667" s="13" t="s">
        <v>41</v>
      </c>
      <c r="AX1667" s="13" t="s">
        <v>80</v>
      </c>
      <c r="AY1667" s="202" t="s">
        <v>182</v>
      </c>
    </row>
    <row r="1668" spans="1:65" s="13" customFormat="1" ht="11.25">
      <c r="B1668" s="192"/>
      <c r="C1668" s="193"/>
      <c r="D1668" s="194" t="s">
        <v>193</v>
      </c>
      <c r="E1668" s="195" t="s">
        <v>43</v>
      </c>
      <c r="F1668" s="196" t="s">
        <v>1077</v>
      </c>
      <c r="G1668" s="193"/>
      <c r="H1668" s="195" t="s">
        <v>43</v>
      </c>
      <c r="I1668" s="197"/>
      <c r="J1668" s="193"/>
      <c r="K1668" s="193"/>
      <c r="L1668" s="198"/>
      <c r="M1668" s="199"/>
      <c r="N1668" s="200"/>
      <c r="O1668" s="200"/>
      <c r="P1668" s="200"/>
      <c r="Q1668" s="200"/>
      <c r="R1668" s="200"/>
      <c r="S1668" s="200"/>
      <c r="T1668" s="201"/>
      <c r="AT1668" s="202" t="s">
        <v>193</v>
      </c>
      <c r="AU1668" s="202" t="s">
        <v>90</v>
      </c>
      <c r="AV1668" s="13" t="s">
        <v>88</v>
      </c>
      <c r="AW1668" s="13" t="s">
        <v>41</v>
      </c>
      <c r="AX1668" s="13" t="s">
        <v>80</v>
      </c>
      <c r="AY1668" s="202" t="s">
        <v>182</v>
      </c>
    </row>
    <row r="1669" spans="1:65" s="14" customFormat="1" ht="11.25">
      <c r="B1669" s="203"/>
      <c r="C1669" s="204"/>
      <c r="D1669" s="194" t="s">
        <v>193</v>
      </c>
      <c r="E1669" s="205" t="s">
        <v>43</v>
      </c>
      <c r="F1669" s="206" t="s">
        <v>88</v>
      </c>
      <c r="G1669" s="204"/>
      <c r="H1669" s="207">
        <v>1</v>
      </c>
      <c r="I1669" s="208"/>
      <c r="J1669" s="204"/>
      <c r="K1669" s="204"/>
      <c r="L1669" s="209"/>
      <c r="M1669" s="210"/>
      <c r="N1669" s="211"/>
      <c r="O1669" s="211"/>
      <c r="P1669" s="211"/>
      <c r="Q1669" s="211"/>
      <c r="R1669" s="211"/>
      <c r="S1669" s="211"/>
      <c r="T1669" s="212"/>
      <c r="AT1669" s="213" t="s">
        <v>193</v>
      </c>
      <c r="AU1669" s="213" t="s">
        <v>90</v>
      </c>
      <c r="AV1669" s="14" t="s">
        <v>90</v>
      </c>
      <c r="AW1669" s="14" t="s">
        <v>41</v>
      </c>
      <c r="AX1669" s="14" t="s">
        <v>80</v>
      </c>
      <c r="AY1669" s="213" t="s">
        <v>182</v>
      </c>
    </row>
    <row r="1670" spans="1:65" s="13" customFormat="1" ht="11.25">
      <c r="B1670" s="192"/>
      <c r="C1670" s="193"/>
      <c r="D1670" s="194" t="s">
        <v>193</v>
      </c>
      <c r="E1670" s="195" t="s">
        <v>43</v>
      </c>
      <c r="F1670" s="196" t="s">
        <v>2082</v>
      </c>
      <c r="G1670" s="193"/>
      <c r="H1670" s="195" t="s">
        <v>43</v>
      </c>
      <c r="I1670" s="197"/>
      <c r="J1670" s="193"/>
      <c r="K1670" s="193"/>
      <c r="L1670" s="198"/>
      <c r="M1670" s="199"/>
      <c r="N1670" s="200"/>
      <c r="O1670" s="200"/>
      <c r="P1670" s="200"/>
      <c r="Q1670" s="200"/>
      <c r="R1670" s="200"/>
      <c r="S1670" s="200"/>
      <c r="T1670" s="201"/>
      <c r="AT1670" s="202" t="s">
        <v>193</v>
      </c>
      <c r="AU1670" s="202" t="s">
        <v>90</v>
      </c>
      <c r="AV1670" s="13" t="s">
        <v>88</v>
      </c>
      <c r="AW1670" s="13" t="s">
        <v>41</v>
      </c>
      <c r="AX1670" s="13" t="s">
        <v>80</v>
      </c>
      <c r="AY1670" s="202" t="s">
        <v>182</v>
      </c>
    </row>
    <row r="1671" spans="1:65" s="14" customFormat="1" ht="11.25">
      <c r="B1671" s="203"/>
      <c r="C1671" s="204"/>
      <c r="D1671" s="194" t="s">
        <v>193</v>
      </c>
      <c r="E1671" s="205" t="s">
        <v>43</v>
      </c>
      <c r="F1671" s="206" t="s">
        <v>88</v>
      </c>
      <c r="G1671" s="204"/>
      <c r="H1671" s="207">
        <v>1</v>
      </c>
      <c r="I1671" s="208"/>
      <c r="J1671" s="204"/>
      <c r="K1671" s="204"/>
      <c r="L1671" s="209"/>
      <c r="M1671" s="210"/>
      <c r="N1671" s="211"/>
      <c r="O1671" s="211"/>
      <c r="P1671" s="211"/>
      <c r="Q1671" s="211"/>
      <c r="R1671" s="211"/>
      <c r="S1671" s="211"/>
      <c r="T1671" s="212"/>
      <c r="AT1671" s="213" t="s">
        <v>193</v>
      </c>
      <c r="AU1671" s="213" t="s">
        <v>90</v>
      </c>
      <c r="AV1671" s="14" t="s">
        <v>90</v>
      </c>
      <c r="AW1671" s="14" t="s">
        <v>41</v>
      </c>
      <c r="AX1671" s="14" t="s">
        <v>80</v>
      </c>
      <c r="AY1671" s="213" t="s">
        <v>182</v>
      </c>
    </row>
    <row r="1672" spans="1:65" s="15" customFormat="1" ht="11.25">
      <c r="B1672" s="227"/>
      <c r="C1672" s="228"/>
      <c r="D1672" s="194" t="s">
        <v>193</v>
      </c>
      <c r="E1672" s="229" t="s">
        <v>43</v>
      </c>
      <c r="F1672" s="230" t="s">
        <v>436</v>
      </c>
      <c r="G1672" s="228"/>
      <c r="H1672" s="231">
        <v>2</v>
      </c>
      <c r="I1672" s="232"/>
      <c r="J1672" s="228"/>
      <c r="K1672" s="228"/>
      <c r="L1672" s="233"/>
      <c r="M1672" s="234"/>
      <c r="N1672" s="235"/>
      <c r="O1672" s="235"/>
      <c r="P1672" s="235"/>
      <c r="Q1672" s="235"/>
      <c r="R1672" s="235"/>
      <c r="S1672" s="235"/>
      <c r="T1672" s="236"/>
      <c r="AT1672" s="237" t="s">
        <v>193</v>
      </c>
      <c r="AU1672" s="237" t="s">
        <v>90</v>
      </c>
      <c r="AV1672" s="15" t="s">
        <v>205</v>
      </c>
      <c r="AW1672" s="15" t="s">
        <v>41</v>
      </c>
      <c r="AX1672" s="15" t="s">
        <v>88</v>
      </c>
      <c r="AY1672" s="237" t="s">
        <v>182</v>
      </c>
    </row>
    <row r="1673" spans="1:65" s="2" customFormat="1" ht="62.65" customHeight="1">
      <c r="A1673" s="35"/>
      <c r="B1673" s="36"/>
      <c r="C1673" s="179" t="s">
        <v>2100</v>
      </c>
      <c r="D1673" s="179" t="s">
        <v>187</v>
      </c>
      <c r="E1673" s="180" t="s">
        <v>1079</v>
      </c>
      <c r="F1673" s="181" t="s">
        <v>1080</v>
      </c>
      <c r="G1673" s="182" t="s">
        <v>360</v>
      </c>
      <c r="H1673" s="183">
        <v>22.896000000000001</v>
      </c>
      <c r="I1673" s="184"/>
      <c r="J1673" s="185">
        <f>ROUND(I1673*H1673,2)</f>
        <v>0</v>
      </c>
      <c r="K1673" s="181" t="s">
        <v>191</v>
      </c>
      <c r="L1673" s="40"/>
      <c r="M1673" s="186" t="s">
        <v>43</v>
      </c>
      <c r="N1673" s="187" t="s">
        <v>51</v>
      </c>
      <c r="O1673" s="65"/>
      <c r="P1673" s="188">
        <f>O1673*H1673</f>
        <v>0</v>
      </c>
      <c r="Q1673" s="188">
        <v>0</v>
      </c>
      <c r="R1673" s="188">
        <f>Q1673*H1673</f>
        <v>0</v>
      </c>
      <c r="S1673" s="188">
        <v>0</v>
      </c>
      <c r="T1673" s="189">
        <f>S1673*H1673</f>
        <v>0</v>
      </c>
      <c r="U1673" s="35"/>
      <c r="V1673" s="35"/>
      <c r="W1673" s="35"/>
      <c r="X1673" s="35"/>
      <c r="Y1673" s="35"/>
      <c r="Z1673" s="35"/>
      <c r="AA1673" s="35"/>
      <c r="AB1673" s="35"/>
      <c r="AC1673" s="35"/>
      <c r="AD1673" s="35"/>
      <c r="AE1673" s="35"/>
      <c r="AR1673" s="190" t="s">
        <v>88</v>
      </c>
      <c r="AT1673" s="190" t="s">
        <v>187</v>
      </c>
      <c r="AU1673" s="190" t="s">
        <v>90</v>
      </c>
      <c r="AY1673" s="17" t="s">
        <v>182</v>
      </c>
      <c r="BE1673" s="191">
        <f>IF(N1673="základní",J1673,0)</f>
        <v>0</v>
      </c>
      <c r="BF1673" s="191">
        <f>IF(N1673="snížená",J1673,0)</f>
        <v>0</v>
      </c>
      <c r="BG1673" s="191">
        <f>IF(N1673="zákl. přenesená",J1673,0)</f>
        <v>0</v>
      </c>
      <c r="BH1673" s="191">
        <f>IF(N1673="sníž. přenesená",J1673,0)</f>
        <v>0</v>
      </c>
      <c r="BI1673" s="191">
        <f>IF(N1673="nulová",J1673,0)</f>
        <v>0</v>
      </c>
      <c r="BJ1673" s="17" t="s">
        <v>88</v>
      </c>
      <c r="BK1673" s="191">
        <f>ROUND(I1673*H1673,2)</f>
        <v>0</v>
      </c>
      <c r="BL1673" s="17" t="s">
        <v>88</v>
      </c>
      <c r="BM1673" s="190" t="s">
        <v>2084</v>
      </c>
    </row>
    <row r="1674" spans="1:65" s="13" customFormat="1" ht="11.25">
      <c r="B1674" s="192"/>
      <c r="C1674" s="193"/>
      <c r="D1674" s="194" t="s">
        <v>193</v>
      </c>
      <c r="E1674" s="195" t="s">
        <v>43</v>
      </c>
      <c r="F1674" s="196" t="s">
        <v>362</v>
      </c>
      <c r="G1674" s="193"/>
      <c r="H1674" s="195" t="s">
        <v>43</v>
      </c>
      <c r="I1674" s="197"/>
      <c r="J1674" s="193"/>
      <c r="K1674" s="193"/>
      <c r="L1674" s="198"/>
      <c r="M1674" s="199"/>
      <c r="N1674" s="200"/>
      <c r="O1674" s="200"/>
      <c r="P1674" s="200"/>
      <c r="Q1674" s="200"/>
      <c r="R1674" s="200"/>
      <c r="S1674" s="200"/>
      <c r="T1674" s="201"/>
      <c r="AT1674" s="202" t="s">
        <v>193</v>
      </c>
      <c r="AU1674" s="202" t="s">
        <v>90</v>
      </c>
      <c r="AV1674" s="13" t="s">
        <v>88</v>
      </c>
      <c r="AW1674" s="13" t="s">
        <v>41</v>
      </c>
      <c r="AX1674" s="13" t="s">
        <v>80</v>
      </c>
      <c r="AY1674" s="202" t="s">
        <v>182</v>
      </c>
    </row>
    <row r="1675" spans="1:65" s="13" customFormat="1" ht="11.25">
      <c r="B1675" s="192"/>
      <c r="C1675" s="193"/>
      <c r="D1675" s="194" t="s">
        <v>193</v>
      </c>
      <c r="E1675" s="195" t="s">
        <v>43</v>
      </c>
      <c r="F1675" s="196" t="s">
        <v>1082</v>
      </c>
      <c r="G1675" s="193"/>
      <c r="H1675" s="195" t="s">
        <v>43</v>
      </c>
      <c r="I1675" s="197"/>
      <c r="J1675" s="193"/>
      <c r="K1675" s="193"/>
      <c r="L1675" s="198"/>
      <c r="M1675" s="199"/>
      <c r="N1675" s="200"/>
      <c r="O1675" s="200"/>
      <c r="P1675" s="200"/>
      <c r="Q1675" s="200"/>
      <c r="R1675" s="200"/>
      <c r="S1675" s="200"/>
      <c r="T1675" s="201"/>
      <c r="AT1675" s="202" t="s">
        <v>193</v>
      </c>
      <c r="AU1675" s="202" t="s">
        <v>90</v>
      </c>
      <c r="AV1675" s="13" t="s">
        <v>88</v>
      </c>
      <c r="AW1675" s="13" t="s">
        <v>41</v>
      </c>
      <c r="AX1675" s="13" t="s">
        <v>80</v>
      </c>
      <c r="AY1675" s="202" t="s">
        <v>182</v>
      </c>
    </row>
    <row r="1676" spans="1:65" s="14" customFormat="1" ht="11.25">
      <c r="B1676" s="203"/>
      <c r="C1676" s="204"/>
      <c r="D1676" s="194" t="s">
        <v>193</v>
      </c>
      <c r="E1676" s="205" t="s">
        <v>43</v>
      </c>
      <c r="F1676" s="206" t="s">
        <v>2646</v>
      </c>
      <c r="G1676" s="204"/>
      <c r="H1676" s="207">
        <v>21.6</v>
      </c>
      <c r="I1676" s="208"/>
      <c r="J1676" s="204"/>
      <c r="K1676" s="204"/>
      <c r="L1676" s="209"/>
      <c r="M1676" s="210"/>
      <c r="N1676" s="211"/>
      <c r="O1676" s="211"/>
      <c r="P1676" s="211"/>
      <c r="Q1676" s="211"/>
      <c r="R1676" s="211"/>
      <c r="S1676" s="211"/>
      <c r="T1676" s="212"/>
      <c r="AT1676" s="213" t="s">
        <v>193</v>
      </c>
      <c r="AU1676" s="213" t="s">
        <v>90</v>
      </c>
      <c r="AV1676" s="14" t="s">
        <v>90</v>
      </c>
      <c r="AW1676" s="14" t="s">
        <v>41</v>
      </c>
      <c r="AX1676" s="14" t="s">
        <v>80</v>
      </c>
      <c r="AY1676" s="213" t="s">
        <v>182</v>
      </c>
    </row>
    <row r="1677" spans="1:65" s="13" customFormat="1" ht="11.25">
      <c r="B1677" s="192"/>
      <c r="C1677" s="193"/>
      <c r="D1677" s="194" t="s">
        <v>193</v>
      </c>
      <c r="E1677" s="195" t="s">
        <v>43</v>
      </c>
      <c r="F1677" s="196" t="s">
        <v>2086</v>
      </c>
      <c r="G1677" s="193"/>
      <c r="H1677" s="195" t="s">
        <v>43</v>
      </c>
      <c r="I1677" s="197"/>
      <c r="J1677" s="193"/>
      <c r="K1677" s="193"/>
      <c r="L1677" s="198"/>
      <c r="M1677" s="199"/>
      <c r="N1677" s="200"/>
      <c r="O1677" s="200"/>
      <c r="P1677" s="200"/>
      <c r="Q1677" s="200"/>
      <c r="R1677" s="200"/>
      <c r="S1677" s="200"/>
      <c r="T1677" s="201"/>
      <c r="AT1677" s="202" t="s">
        <v>193</v>
      </c>
      <c r="AU1677" s="202" t="s">
        <v>90</v>
      </c>
      <c r="AV1677" s="13" t="s">
        <v>88</v>
      </c>
      <c r="AW1677" s="13" t="s">
        <v>41</v>
      </c>
      <c r="AX1677" s="13" t="s">
        <v>80</v>
      </c>
      <c r="AY1677" s="202" t="s">
        <v>182</v>
      </c>
    </row>
    <row r="1678" spans="1:65" s="14" customFormat="1" ht="11.25">
      <c r="B1678" s="203"/>
      <c r="C1678" s="204"/>
      <c r="D1678" s="194" t="s">
        <v>193</v>
      </c>
      <c r="E1678" s="205" t="s">
        <v>43</v>
      </c>
      <c r="F1678" s="206" t="s">
        <v>2989</v>
      </c>
      <c r="G1678" s="204"/>
      <c r="H1678" s="207">
        <v>1.296</v>
      </c>
      <c r="I1678" s="208"/>
      <c r="J1678" s="204"/>
      <c r="K1678" s="204"/>
      <c r="L1678" s="209"/>
      <c r="M1678" s="210"/>
      <c r="N1678" s="211"/>
      <c r="O1678" s="211"/>
      <c r="P1678" s="211"/>
      <c r="Q1678" s="211"/>
      <c r="R1678" s="211"/>
      <c r="S1678" s="211"/>
      <c r="T1678" s="212"/>
      <c r="AT1678" s="213" t="s">
        <v>193</v>
      </c>
      <c r="AU1678" s="213" t="s">
        <v>90</v>
      </c>
      <c r="AV1678" s="14" t="s">
        <v>90</v>
      </c>
      <c r="AW1678" s="14" t="s">
        <v>41</v>
      </c>
      <c r="AX1678" s="14" t="s">
        <v>80</v>
      </c>
      <c r="AY1678" s="213" t="s">
        <v>182</v>
      </c>
    </row>
    <row r="1679" spans="1:65" s="15" customFormat="1" ht="11.25">
      <c r="B1679" s="227"/>
      <c r="C1679" s="228"/>
      <c r="D1679" s="194" t="s">
        <v>193</v>
      </c>
      <c r="E1679" s="229" t="s">
        <v>43</v>
      </c>
      <c r="F1679" s="230" t="s">
        <v>436</v>
      </c>
      <c r="G1679" s="228"/>
      <c r="H1679" s="231">
        <v>22.896000000000001</v>
      </c>
      <c r="I1679" s="232"/>
      <c r="J1679" s="228"/>
      <c r="K1679" s="228"/>
      <c r="L1679" s="233"/>
      <c r="M1679" s="234"/>
      <c r="N1679" s="235"/>
      <c r="O1679" s="235"/>
      <c r="P1679" s="235"/>
      <c r="Q1679" s="235"/>
      <c r="R1679" s="235"/>
      <c r="S1679" s="235"/>
      <c r="T1679" s="236"/>
      <c r="AT1679" s="237" t="s">
        <v>193</v>
      </c>
      <c r="AU1679" s="237" t="s">
        <v>90</v>
      </c>
      <c r="AV1679" s="15" t="s">
        <v>205</v>
      </c>
      <c r="AW1679" s="15" t="s">
        <v>41</v>
      </c>
      <c r="AX1679" s="15" t="s">
        <v>88</v>
      </c>
      <c r="AY1679" s="237" t="s">
        <v>182</v>
      </c>
    </row>
    <row r="1680" spans="1:65" s="2" customFormat="1" ht="14.45" customHeight="1">
      <c r="A1680" s="35"/>
      <c r="B1680" s="36"/>
      <c r="C1680" s="214" t="s">
        <v>2104</v>
      </c>
      <c r="D1680" s="214" t="s">
        <v>179</v>
      </c>
      <c r="E1680" s="215" t="s">
        <v>2089</v>
      </c>
      <c r="F1680" s="216" t="s">
        <v>2090</v>
      </c>
      <c r="G1680" s="217" t="s">
        <v>190</v>
      </c>
      <c r="H1680" s="218">
        <v>6</v>
      </c>
      <c r="I1680" s="219"/>
      <c r="J1680" s="220">
        <f>ROUND(I1680*H1680,2)</f>
        <v>0</v>
      </c>
      <c r="K1680" s="216" t="s">
        <v>198</v>
      </c>
      <c r="L1680" s="221"/>
      <c r="M1680" s="222" t="s">
        <v>43</v>
      </c>
      <c r="N1680" s="223" t="s">
        <v>51</v>
      </c>
      <c r="O1680" s="65"/>
      <c r="P1680" s="188">
        <f>O1680*H1680</f>
        <v>0</v>
      </c>
      <c r="Q1680" s="188">
        <v>0</v>
      </c>
      <c r="R1680" s="188">
        <f>Q1680*H1680</f>
        <v>0</v>
      </c>
      <c r="S1680" s="188">
        <v>0</v>
      </c>
      <c r="T1680" s="189">
        <f>S1680*H1680</f>
        <v>0</v>
      </c>
      <c r="U1680" s="35"/>
      <c r="V1680" s="35"/>
      <c r="W1680" s="35"/>
      <c r="X1680" s="35"/>
      <c r="Y1680" s="35"/>
      <c r="Z1680" s="35"/>
      <c r="AA1680" s="35"/>
      <c r="AB1680" s="35"/>
      <c r="AC1680" s="35"/>
      <c r="AD1680" s="35"/>
      <c r="AE1680" s="35"/>
      <c r="AR1680" s="190" t="s">
        <v>90</v>
      </c>
      <c r="AT1680" s="190" t="s">
        <v>179</v>
      </c>
      <c r="AU1680" s="190" t="s">
        <v>90</v>
      </c>
      <c r="AY1680" s="17" t="s">
        <v>182</v>
      </c>
      <c r="BE1680" s="191">
        <f>IF(N1680="základní",J1680,0)</f>
        <v>0</v>
      </c>
      <c r="BF1680" s="191">
        <f>IF(N1680="snížená",J1680,0)</f>
        <v>0</v>
      </c>
      <c r="BG1680" s="191">
        <f>IF(N1680="zákl. přenesená",J1680,0)</f>
        <v>0</v>
      </c>
      <c r="BH1680" s="191">
        <f>IF(N1680="sníž. přenesená",J1680,0)</f>
        <v>0</v>
      </c>
      <c r="BI1680" s="191">
        <f>IF(N1680="nulová",J1680,0)</f>
        <v>0</v>
      </c>
      <c r="BJ1680" s="17" t="s">
        <v>88</v>
      </c>
      <c r="BK1680" s="191">
        <f>ROUND(I1680*H1680,2)</f>
        <v>0</v>
      </c>
      <c r="BL1680" s="17" t="s">
        <v>88</v>
      </c>
      <c r="BM1680" s="190" t="s">
        <v>2091</v>
      </c>
    </row>
    <row r="1681" spans="1:65" s="13" customFormat="1" ht="11.25">
      <c r="B1681" s="192"/>
      <c r="C1681" s="193"/>
      <c r="D1681" s="194" t="s">
        <v>193</v>
      </c>
      <c r="E1681" s="195" t="s">
        <v>43</v>
      </c>
      <c r="F1681" s="196" t="s">
        <v>362</v>
      </c>
      <c r="G1681" s="193"/>
      <c r="H1681" s="195" t="s">
        <v>43</v>
      </c>
      <c r="I1681" s="197"/>
      <c r="J1681" s="193"/>
      <c r="K1681" s="193"/>
      <c r="L1681" s="198"/>
      <c r="M1681" s="199"/>
      <c r="N1681" s="200"/>
      <c r="O1681" s="200"/>
      <c r="P1681" s="200"/>
      <c r="Q1681" s="200"/>
      <c r="R1681" s="200"/>
      <c r="S1681" s="200"/>
      <c r="T1681" s="201"/>
      <c r="AT1681" s="202" t="s">
        <v>193</v>
      </c>
      <c r="AU1681" s="202" t="s">
        <v>90</v>
      </c>
      <c r="AV1681" s="13" t="s">
        <v>88</v>
      </c>
      <c r="AW1681" s="13" t="s">
        <v>41</v>
      </c>
      <c r="AX1681" s="13" t="s">
        <v>80</v>
      </c>
      <c r="AY1681" s="202" t="s">
        <v>182</v>
      </c>
    </row>
    <row r="1682" spans="1:65" s="13" customFormat="1" ht="11.25">
      <c r="B1682" s="192"/>
      <c r="C1682" s="193"/>
      <c r="D1682" s="194" t="s">
        <v>193</v>
      </c>
      <c r="E1682" s="195" t="s">
        <v>43</v>
      </c>
      <c r="F1682" s="196" t="s">
        <v>2092</v>
      </c>
      <c r="G1682" s="193"/>
      <c r="H1682" s="195" t="s">
        <v>43</v>
      </c>
      <c r="I1682" s="197"/>
      <c r="J1682" s="193"/>
      <c r="K1682" s="193"/>
      <c r="L1682" s="198"/>
      <c r="M1682" s="199"/>
      <c r="N1682" s="200"/>
      <c r="O1682" s="200"/>
      <c r="P1682" s="200"/>
      <c r="Q1682" s="200"/>
      <c r="R1682" s="200"/>
      <c r="S1682" s="200"/>
      <c r="T1682" s="201"/>
      <c r="AT1682" s="202" t="s">
        <v>193</v>
      </c>
      <c r="AU1682" s="202" t="s">
        <v>90</v>
      </c>
      <c r="AV1682" s="13" t="s">
        <v>88</v>
      </c>
      <c r="AW1682" s="13" t="s">
        <v>41</v>
      </c>
      <c r="AX1682" s="13" t="s">
        <v>80</v>
      </c>
      <c r="AY1682" s="202" t="s">
        <v>182</v>
      </c>
    </row>
    <row r="1683" spans="1:65" s="14" customFormat="1" ht="11.25">
      <c r="B1683" s="203"/>
      <c r="C1683" s="204"/>
      <c r="D1683" s="194" t="s">
        <v>193</v>
      </c>
      <c r="E1683" s="205" t="s">
        <v>43</v>
      </c>
      <c r="F1683" s="206" t="s">
        <v>215</v>
      </c>
      <c r="G1683" s="204"/>
      <c r="H1683" s="207">
        <v>6</v>
      </c>
      <c r="I1683" s="208"/>
      <c r="J1683" s="204"/>
      <c r="K1683" s="204"/>
      <c r="L1683" s="209"/>
      <c r="M1683" s="210"/>
      <c r="N1683" s="211"/>
      <c r="O1683" s="211"/>
      <c r="P1683" s="211"/>
      <c r="Q1683" s="211"/>
      <c r="R1683" s="211"/>
      <c r="S1683" s="211"/>
      <c r="T1683" s="212"/>
      <c r="AT1683" s="213" t="s">
        <v>193</v>
      </c>
      <c r="AU1683" s="213" t="s">
        <v>90</v>
      </c>
      <c r="AV1683" s="14" t="s">
        <v>90</v>
      </c>
      <c r="AW1683" s="14" t="s">
        <v>41</v>
      </c>
      <c r="AX1683" s="14" t="s">
        <v>88</v>
      </c>
      <c r="AY1683" s="213" t="s">
        <v>182</v>
      </c>
    </row>
    <row r="1684" spans="1:65" s="2" customFormat="1" ht="24.2" customHeight="1">
      <c r="A1684" s="35"/>
      <c r="B1684" s="36"/>
      <c r="C1684" s="179" t="s">
        <v>2107</v>
      </c>
      <c r="D1684" s="179" t="s">
        <v>187</v>
      </c>
      <c r="E1684" s="180" t="s">
        <v>1085</v>
      </c>
      <c r="F1684" s="181" t="s">
        <v>1086</v>
      </c>
      <c r="G1684" s="182" t="s">
        <v>360</v>
      </c>
      <c r="H1684" s="183">
        <v>4.4550000000000001</v>
      </c>
      <c r="I1684" s="184"/>
      <c r="J1684" s="185">
        <f>ROUND(I1684*H1684,2)</f>
        <v>0</v>
      </c>
      <c r="K1684" s="181" t="s">
        <v>191</v>
      </c>
      <c r="L1684" s="40"/>
      <c r="M1684" s="186" t="s">
        <v>43</v>
      </c>
      <c r="N1684" s="187" t="s">
        <v>51</v>
      </c>
      <c r="O1684" s="65"/>
      <c r="P1684" s="188">
        <f>O1684*H1684</f>
        <v>0</v>
      </c>
      <c r="Q1684" s="188">
        <v>2.2563399999999998</v>
      </c>
      <c r="R1684" s="188">
        <f>Q1684*H1684</f>
        <v>10.0519947</v>
      </c>
      <c r="S1684" s="188">
        <v>0</v>
      </c>
      <c r="T1684" s="189">
        <f>S1684*H1684</f>
        <v>0</v>
      </c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R1684" s="190" t="s">
        <v>88</v>
      </c>
      <c r="AT1684" s="190" t="s">
        <v>187</v>
      </c>
      <c r="AU1684" s="190" t="s">
        <v>90</v>
      </c>
      <c r="AY1684" s="17" t="s">
        <v>182</v>
      </c>
      <c r="BE1684" s="191">
        <f>IF(N1684="základní",J1684,0)</f>
        <v>0</v>
      </c>
      <c r="BF1684" s="191">
        <f>IF(N1684="snížená",J1684,0)</f>
        <v>0</v>
      </c>
      <c r="BG1684" s="191">
        <f>IF(N1684="zákl. přenesená",J1684,0)</f>
        <v>0</v>
      </c>
      <c r="BH1684" s="191">
        <f>IF(N1684="sníž. přenesená",J1684,0)</f>
        <v>0</v>
      </c>
      <c r="BI1684" s="191">
        <f>IF(N1684="nulová",J1684,0)</f>
        <v>0</v>
      </c>
      <c r="BJ1684" s="17" t="s">
        <v>88</v>
      </c>
      <c r="BK1684" s="191">
        <f>ROUND(I1684*H1684,2)</f>
        <v>0</v>
      </c>
      <c r="BL1684" s="17" t="s">
        <v>88</v>
      </c>
      <c r="BM1684" s="190" t="s">
        <v>1087</v>
      </c>
    </row>
    <row r="1685" spans="1:65" s="13" customFormat="1" ht="11.25">
      <c r="B1685" s="192"/>
      <c r="C1685" s="193"/>
      <c r="D1685" s="194" t="s">
        <v>193</v>
      </c>
      <c r="E1685" s="195" t="s">
        <v>43</v>
      </c>
      <c r="F1685" s="196" t="s">
        <v>362</v>
      </c>
      <c r="G1685" s="193"/>
      <c r="H1685" s="195" t="s">
        <v>43</v>
      </c>
      <c r="I1685" s="197"/>
      <c r="J1685" s="193"/>
      <c r="K1685" s="193"/>
      <c r="L1685" s="198"/>
      <c r="M1685" s="199"/>
      <c r="N1685" s="200"/>
      <c r="O1685" s="200"/>
      <c r="P1685" s="200"/>
      <c r="Q1685" s="200"/>
      <c r="R1685" s="200"/>
      <c r="S1685" s="200"/>
      <c r="T1685" s="201"/>
      <c r="AT1685" s="202" t="s">
        <v>193</v>
      </c>
      <c r="AU1685" s="202" t="s">
        <v>90</v>
      </c>
      <c r="AV1685" s="13" t="s">
        <v>88</v>
      </c>
      <c r="AW1685" s="13" t="s">
        <v>41</v>
      </c>
      <c r="AX1685" s="13" t="s">
        <v>80</v>
      </c>
      <c r="AY1685" s="202" t="s">
        <v>182</v>
      </c>
    </row>
    <row r="1686" spans="1:65" s="13" customFormat="1" ht="11.25">
      <c r="B1686" s="192"/>
      <c r="C1686" s="193"/>
      <c r="D1686" s="194" t="s">
        <v>193</v>
      </c>
      <c r="E1686" s="195" t="s">
        <v>43</v>
      </c>
      <c r="F1686" s="196" t="s">
        <v>431</v>
      </c>
      <c r="G1686" s="193"/>
      <c r="H1686" s="195" t="s">
        <v>43</v>
      </c>
      <c r="I1686" s="197"/>
      <c r="J1686" s="193"/>
      <c r="K1686" s="193"/>
      <c r="L1686" s="198"/>
      <c r="M1686" s="199"/>
      <c r="N1686" s="200"/>
      <c r="O1686" s="200"/>
      <c r="P1686" s="200"/>
      <c r="Q1686" s="200"/>
      <c r="R1686" s="200"/>
      <c r="S1686" s="200"/>
      <c r="T1686" s="201"/>
      <c r="AT1686" s="202" t="s">
        <v>193</v>
      </c>
      <c r="AU1686" s="202" t="s">
        <v>90</v>
      </c>
      <c r="AV1686" s="13" t="s">
        <v>88</v>
      </c>
      <c r="AW1686" s="13" t="s">
        <v>41</v>
      </c>
      <c r="AX1686" s="13" t="s">
        <v>80</v>
      </c>
      <c r="AY1686" s="202" t="s">
        <v>182</v>
      </c>
    </row>
    <row r="1687" spans="1:65" s="13" customFormat="1" ht="11.25">
      <c r="B1687" s="192"/>
      <c r="C1687" s="193"/>
      <c r="D1687" s="194" t="s">
        <v>193</v>
      </c>
      <c r="E1687" s="195" t="s">
        <v>43</v>
      </c>
      <c r="F1687" s="196" t="s">
        <v>2990</v>
      </c>
      <c r="G1687" s="193"/>
      <c r="H1687" s="195" t="s">
        <v>43</v>
      </c>
      <c r="I1687" s="197"/>
      <c r="J1687" s="193"/>
      <c r="K1687" s="193"/>
      <c r="L1687" s="198"/>
      <c r="M1687" s="199"/>
      <c r="N1687" s="200"/>
      <c r="O1687" s="200"/>
      <c r="P1687" s="200"/>
      <c r="Q1687" s="200"/>
      <c r="R1687" s="200"/>
      <c r="S1687" s="200"/>
      <c r="T1687" s="201"/>
      <c r="AT1687" s="202" t="s">
        <v>193</v>
      </c>
      <c r="AU1687" s="202" t="s">
        <v>90</v>
      </c>
      <c r="AV1687" s="13" t="s">
        <v>88</v>
      </c>
      <c r="AW1687" s="13" t="s">
        <v>41</v>
      </c>
      <c r="AX1687" s="13" t="s">
        <v>80</v>
      </c>
      <c r="AY1687" s="202" t="s">
        <v>182</v>
      </c>
    </row>
    <row r="1688" spans="1:65" s="14" customFormat="1" ht="11.25">
      <c r="B1688" s="203"/>
      <c r="C1688" s="204"/>
      <c r="D1688" s="194" t="s">
        <v>193</v>
      </c>
      <c r="E1688" s="205" t="s">
        <v>43</v>
      </c>
      <c r="F1688" s="206" t="s">
        <v>2855</v>
      </c>
      <c r="G1688" s="204"/>
      <c r="H1688" s="207">
        <v>1.08</v>
      </c>
      <c r="I1688" s="208"/>
      <c r="J1688" s="204"/>
      <c r="K1688" s="204"/>
      <c r="L1688" s="209"/>
      <c r="M1688" s="210"/>
      <c r="N1688" s="211"/>
      <c r="O1688" s="211"/>
      <c r="P1688" s="211"/>
      <c r="Q1688" s="211"/>
      <c r="R1688" s="211"/>
      <c r="S1688" s="211"/>
      <c r="T1688" s="212"/>
      <c r="AT1688" s="213" t="s">
        <v>193</v>
      </c>
      <c r="AU1688" s="213" t="s">
        <v>90</v>
      </c>
      <c r="AV1688" s="14" t="s">
        <v>90</v>
      </c>
      <c r="AW1688" s="14" t="s">
        <v>41</v>
      </c>
      <c r="AX1688" s="14" t="s">
        <v>80</v>
      </c>
      <c r="AY1688" s="213" t="s">
        <v>182</v>
      </c>
    </row>
    <row r="1689" spans="1:65" s="13" customFormat="1" ht="11.25">
      <c r="B1689" s="192"/>
      <c r="C1689" s="193"/>
      <c r="D1689" s="194" t="s">
        <v>193</v>
      </c>
      <c r="E1689" s="195" t="s">
        <v>43</v>
      </c>
      <c r="F1689" s="196" t="s">
        <v>362</v>
      </c>
      <c r="G1689" s="193"/>
      <c r="H1689" s="195" t="s">
        <v>43</v>
      </c>
      <c r="I1689" s="197"/>
      <c r="J1689" s="193"/>
      <c r="K1689" s="193"/>
      <c r="L1689" s="198"/>
      <c r="M1689" s="199"/>
      <c r="N1689" s="200"/>
      <c r="O1689" s="200"/>
      <c r="P1689" s="200"/>
      <c r="Q1689" s="200"/>
      <c r="R1689" s="200"/>
      <c r="S1689" s="200"/>
      <c r="T1689" s="201"/>
      <c r="AT1689" s="202" t="s">
        <v>193</v>
      </c>
      <c r="AU1689" s="202" t="s">
        <v>90</v>
      </c>
      <c r="AV1689" s="13" t="s">
        <v>88</v>
      </c>
      <c r="AW1689" s="13" t="s">
        <v>41</v>
      </c>
      <c r="AX1689" s="13" t="s">
        <v>80</v>
      </c>
      <c r="AY1689" s="202" t="s">
        <v>182</v>
      </c>
    </row>
    <row r="1690" spans="1:65" s="13" customFormat="1" ht="11.25">
      <c r="B1690" s="192"/>
      <c r="C1690" s="193"/>
      <c r="D1690" s="194" t="s">
        <v>193</v>
      </c>
      <c r="E1690" s="195" t="s">
        <v>43</v>
      </c>
      <c r="F1690" s="196" t="s">
        <v>2095</v>
      </c>
      <c r="G1690" s="193"/>
      <c r="H1690" s="195" t="s">
        <v>43</v>
      </c>
      <c r="I1690" s="197"/>
      <c r="J1690" s="193"/>
      <c r="K1690" s="193"/>
      <c r="L1690" s="198"/>
      <c r="M1690" s="199"/>
      <c r="N1690" s="200"/>
      <c r="O1690" s="200"/>
      <c r="P1690" s="200"/>
      <c r="Q1690" s="200"/>
      <c r="R1690" s="200"/>
      <c r="S1690" s="200"/>
      <c r="T1690" s="201"/>
      <c r="AT1690" s="202" t="s">
        <v>193</v>
      </c>
      <c r="AU1690" s="202" t="s">
        <v>90</v>
      </c>
      <c r="AV1690" s="13" t="s">
        <v>88</v>
      </c>
      <c r="AW1690" s="13" t="s">
        <v>41</v>
      </c>
      <c r="AX1690" s="13" t="s">
        <v>80</v>
      </c>
      <c r="AY1690" s="202" t="s">
        <v>182</v>
      </c>
    </row>
    <row r="1691" spans="1:65" s="14" customFormat="1" ht="11.25">
      <c r="B1691" s="203"/>
      <c r="C1691" s="204"/>
      <c r="D1691" s="194" t="s">
        <v>193</v>
      </c>
      <c r="E1691" s="205" t="s">
        <v>43</v>
      </c>
      <c r="F1691" s="206" t="s">
        <v>2096</v>
      </c>
      <c r="G1691" s="204"/>
      <c r="H1691" s="207">
        <v>2.4</v>
      </c>
      <c r="I1691" s="208"/>
      <c r="J1691" s="204"/>
      <c r="K1691" s="204"/>
      <c r="L1691" s="209"/>
      <c r="M1691" s="210"/>
      <c r="N1691" s="211"/>
      <c r="O1691" s="211"/>
      <c r="P1691" s="211"/>
      <c r="Q1691" s="211"/>
      <c r="R1691" s="211"/>
      <c r="S1691" s="211"/>
      <c r="T1691" s="212"/>
      <c r="AT1691" s="213" t="s">
        <v>193</v>
      </c>
      <c r="AU1691" s="213" t="s">
        <v>90</v>
      </c>
      <c r="AV1691" s="14" t="s">
        <v>90</v>
      </c>
      <c r="AW1691" s="14" t="s">
        <v>41</v>
      </c>
      <c r="AX1691" s="14" t="s">
        <v>80</v>
      </c>
      <c r="AY1691" s="213" t="s">
        <v>182</v>
      </c>
    </row>
    <row r="1692" spans="1:65" s="13" customFormat="1" ht="11.25">
      <c r="B1692" s="192"/>
      <c r="C1692" s="193"/>
      <c r="D1692" s="194" t="s">
        <v>193</v>
      </c>
      <c r="E1692" s="195" t="s">
        <v>43</v>
      </c>
      <c r="F1692" s="196" t="s">
        <v>2098</v>
      </c>
      <c r="G1692" s="193"/>
      <c r="H1692" s="195" t="s">
        <v>43</v>
      </c>
      <c r="I1692" s="197"/>
      <c r="J1692" s="193"/>
      <c r="K1692" s="193"/>
      <c r="L1692" s="198"/>
      <c r="M1692" s="199"/>
      <c r="N1692" s="200"/>
      <c r="O1692" s="200"/>
      <c r="P1692" s="200"/>
      <c r="Q1692" s="200"/>
      <c r="R1692" s="200"/>
      <c r="S1692" s="200"/>
      <c r="T1692" s="201"/>
      <c r="AT1692" s="202" t="s">
        <v>193</v>
      </c>
      <c r="AU1692" s="202" t="s">
        <v>90</v>
      </c>
      <c r="AV1692" s="13" t="s">
        <v>88</v>
      </c>
      <c r="AW1692" s="13" t="s">
        <v>41</v>
      </c>
      <c r="AX1692" s="13" t="s">
        <v>80</v>
      </c>
      <c r="AY1692" s="202" t="s">
        <v>182</v>
      </c>
    </row>
    <row r="1693" spans="1:65" s="14" customFormat="1" ht="11.25">
      <c r="B1693" s="203"/>
      <c r="C1693" s="204"/>
      <c r="D1693" s="194" t="s">
        <v>193</v>
      </c>
      <c r="E1693" s="205" t="s">
        <v>43</v>
      </c>
      <c r="F1693" s="206" t="s">
        <v>2099</v>
      </c>
      <c r="G1693" s="204"/>
      <c r="H1693" s="207">
        <v>0.97499999999999998</v>
      </c>
      <c r="I1693" s="208"/>
      <c r="J1693" s="204"/>
      <c r="K1693" s="204"/>
      <c r="L1693" s="209"/>
      <c r="M1693" s="210"/>
      <c r="N1693" s="211"/>
      <c r="O1693" s="211"/>
      <c r="P1693" s="211"/>
      <c r="Q1693" s="211"/>
      <c r="R1693" s="211"/>
      <c r="S1693" s="211"/>
      <c r="T1693" s="212"/>
      <c r="AT1693" s="213" t="s">
        <v>193</v>
      </c>
      <c r="AU1693" s="213" t="s">
        <v>90</v>
      </c>
      <c r="AV1693" s="14" t="s">
        <v>90</v>
      </c>
      <c r="AW1693" s="14" t="s">
        <v>41</v>
      </c>
      <c r="AX1693" s="14" t="s">
        <v>80</v>
      </c>
      <c r="AY1693" s="213" t="s">
        <v>182</v>
      </c>
    </row>
    <row r="1694" spans="1:65" s="15" customFormat="1" ht="11.25">
      <c r="B1694" s="227"/>
      <c r="C1694" s="228"/>
      <c r="D1694" s="194" t="s">
        <v>193</v>
      </c>
      <c r="E1694" s="229" t="s">
        <v>43</v>
      </c>
      <c r="F1694" s="230" t="s">
        <v>436</v>
      </c>
      <c r="G1694" s="228"/>
      <c r="H1694" s="231">
        <v>4.4550000000000001</v>
      </c>
      <c r="I1694" s="232"/>
      <c r="J1694" s="228"/>
      <c r="K1694" s="228"/>
      <c r="L1694" s="233"/>
      <c r="M1694" s="234"/>
      <c r="N1694" s="235"/>
      <c r="O1694" s="235"/>
      <c r="P1694" s="235"/>
      <c r="Q1694" s="235"/>
      <c r="R1694" s="235"/>
      <c r="S1694" s="235"/>
      <c r="T1694" s="236"/>
      <c r="AT1694" s="237" t="s">
        <v>193</v>
      </c>
      <c r="AU1694" s="237" t="s">
        <v>90</v>
      </c>
      <c r="AV1694" s="15" t="s">
        <v>205</v>
      </c>
      <c r="AW1694" s="15" t="s">
        <v>41</v>
      </c>
      <c r="AX1694" s="15" t="s">
        <v>88</v>
      </c>
      <c r="AY1694" s="237" t="s">
        <v>182</v>
      </c>
    </row>
    <row r="1695" spans="1:65" s="2" customFormat="1" ht="37.9" customHeight="1">
      <c r="A1695" s="35"/>
      <c r="B1695" s="36"/>
      <c r="C1695" s="179" t="s">
        <v>2113</v>
      </c>
      <c r="D1695" s="179" t="s">
        <v>187</v>
      </c>
      <c r="E1695" s="180" t="s">
        <v>1092</v>
      </c>
      <c r="F1695" s="181" t="s">
        <v>1093</v>
      </c>
      <c r="G1695" s="182" t="s">
        <v>360</v>
      </c>
      <c r="H1695" s="183">
        <v>6.8</v>
      </c>
      <c r="I1695" s="184"/>
      <c r="J1695" s="185">
        <f>ROUND(I1695*H1695,2)</f>
        <v>0</v>
      </c>
      <c r="K1695" s="181" t="s">
        <v>191</v>
      </c>
      <c r="L1695" s="40"/>
      <c r="M1695" s="186" t="s">
        <v>43</v>
      </c>
      <c r="N1695" s="187" t="s">
        <v>51</v>
      </c>
      <c r="O1695" s="65"/>
      <c r="P1695" s="188">
        <f>O1695*H1695</f>
        <v>0</v>
      </c>
      <c r="Q1695" s="188">
        <v>2.45329</v>
      </c>
      <c r="R1695" s="188">
        <f>Q1695*H1695</f>
        <v>16.682372000000001</v>
      </c>
      <c r="S1695" s="188">
        <v>0</v>
      </c>
      <c r="T1695" s="189">
        <f>S1695*H1695</f>
        <v>0</v>
      </c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R1695" s="190" t="s">
        <v>88</v>
      </c>
      <c r="AT1695" s="190" t="s">
        <v>187</v>
      </c>
      <c r="AU1695" s="190" t="s">
        <v>90</v>
      </c>
      <c r="AY1695" s="17" t="s">
        <v>182</v>
      </c>
      <c r="BE1695" s="191">
        <f>IF(N1695="základní",J1695,0)</f>
        <v>0</v>
      </c>
      <c r="BF1695" s="191">
        <f>IF(N1695="snížená",J1695,0)</f>
        <v>0</v>
      </c>
      <c r="BG1695" s="191">
        <f>IF(N1695="zákl. přenesená",J1695,0)</f>
        <v>0</v>
      </c>
      <c r="BH1695" s="191">
        <f>IF(N1695="sníž. přenesená",J1695,0)</f>
        <v>0</v>
      </c>
      <c r="BI1695" s="191">
        <f>IF(N1695="nulová",J1695,0)</f>
        <v>0</v>
      </c>
      <c r="BJ1695" s="17" t="s">
        <v>88</v>
      </c>
      <c r="BK1695" s="191">
        <f>ROUND(I1695*H1695,2)</f>
        <v>0</v>
      </c>
      <c r="BL1695" s="17" t="s">
        <v>88</v>
      </c>
      <c r="BM1695" s="190" t="s">
        <v>2991</v>
      </c>
    </row>
    <row r="1696" spans="1:65" s="13" customFormat="1" ht="11.25">
      <c r="B1696" s="192"/>
      <c r="C1696" s="193"/>
      <c r="D1696" s="194" t="s">
        <v>193</v>
      </c>
      <c r="E1696" s="195" t="s">
        <v>43</v>
      </c>
      <c r="F1696" s="196" t="s">
        <v>362</v>
      </c>
      <c r="G1696" s="193"/>
      <c r="H1696" s="195" t="s">
        <v>43</v>
      </c>
      <c r="I1696" s="197"/>
      <c r="J1696" s="193"/>
      <c r="K1696" s="193"/>
      <c r="L1696" s="198"/>
      <c r="M1696" s="199"/>
      <c r="N1696" s="200"/>
      <c r="O1696" s="200"/>
      <c r="P1696" s="200"/>
      <c r="Q1696" s="200"/>
      <c r="R1696" s="200"/>
      <c r="S1696" s="200"/>
      <c r="T1696" s="201"/>
      <c r="AT1696" s="202" t="s">
        <v>193</v>
      </c>
      <c r="AU1696" s="202" t="s">
        <v>90</v>
      </c>
      <c r="AV1696" s="13" t="s">
        <v>88</v>
      </c>
      <c r="AW1696" s="13" t="s">
        <v>41</v>
      </c>
      <c r="AX1696" s="13" t="s">
        <v>80</v>
      </c>
      <c r="AY1696" s="202" t="s">
        <v>182</v>
      </c>
    </row>
    <row r="1697" spans="1:65" s="13" customFormat="1" ht="11.25">
      <c r="B1697" s="192"/>
      <c r="C1697" s="193"/>
      <c r="D1697" s="194" t="s">
        <v>193</v>
      </c>
      <c r="E1697" s="195" t="s">
        <v>43</v>
      </c>
      <c r="F1697" s="196" t="s">
        <v>431</v>
      </c>
      <c r="G1697" s="193"/>
      <c r="H1697" s="195" t="s">
        <v>43</v>
      </c>
      <c r="I1697" s="197"/>
      <c r="J1697" s="193"/>
      <c r="K1697" s="193"/>
      <c r="L1697" s="198"/>
      <c r="M1697" s="199"/>
      <c r="N1697" s="200"/>
      <c r="O1697" s="200"/>
      <c r="P1697" s="200"/>
      <c r="Q1697" s="200"/>
      <c r="R1697" s="200"/>
      <c r="S1697" s="200"/>
      <c r="T1697" s="201"/>
      <c r="AT1697" s="202" t="s">
        <v>193</v>
      </c>
      <c r="AU1697" s="202" t="s">
        <v>90</v>
      </c>
      <c r="AV1697" s="13" t="s">
        <v>88</v>
      </c>
      <c r="AW1697" s="13" t="s">
        <v>41</v>
      </c>
      <c r="AX1697" s="13" t="s">
        <v>80</v>
      </c>
      <c r="AY1697" s="202" t="s">
        <v>182</v>
      </c>
    </row>
    <row r="1698" spans="1:65" s="13" customFormat="1" ht="11.25">
      <c r="B1698" s="192"/>
      <c r="C1698" s="193"/>
      <c r="D1698" s="194" t="s">
        <v>193</v>
      </c>
      <c r="E1698" s="195" t="s">
        <v>43</v>
      </c>
      <c r="F1698" s="196" t="s">
        <v>2992</v>
      </c>
      <c r="G1698" s="193"/>
      <c r="H1698" s="195" t="s">
        <v>43</v>
      </c>
      <c r="I1698" s="197"/>
      <c r="J1698" s="193"/>
      <c r="K1698" s="193"/>
      <c r="L1698" s="198"/>
      <c r="M1698" s="199"/>
      <c r="N1698" s="200"/>
      <c r="O1698" s="200"/>
      <c r="P1698" s="200"/>
      <c r="Q1698" s="200"/>
      <c r="R1698" s="200"/>
      <c r="S1698" s="200"/>
      <c r="T1698" s="201"/>
      <c r="AT1698" s="202" t="s">
        <v>193</v>
      </c>
      <c r="AU1698" s="202" t="s">
        <v>90</v>
      </c>
      <c r="AV1698" s="13" t="s">
        <v>88</v>
      </c>
      <c r="AW1698" s="13" t="s">
        <v>41</v>
      </c>
      <c r="AX1698" s="13" t="s">
        <v>80</v>
      </c>
      <c r="AY1698" s="202" t="s">
        <v>182</v>
      </c>
    </row>
    <row r="1699" spans="1:65" s="14" customFormat="1" ht="11.25">
      <c r="B1699" s="203"/>
      <c r="C1699" s="204"/>
      <c r="D1699" s="194" t="s">
        <v>193</v>
      </c>
      <c r="E1699" s="205" t="s">
        <v>43</v>
      </c>
      <c r="F1699" s="206" t="s">
        <v>2993</v>
      </c>
      <c r="G1699" s="204"/>
      <c r="H1699" s="207">
        <v>6.8</v>
      </c>
      <c r="I1699" s="208"/>
      <c r="J1699" s="204"/>
      <c r="K1699" s="204"/>
      <c r="L1699" s="209"/>
      <c r="M1699" s="210"/>
      <c r="N1699" s="211"/>
      <c r="O1699" s="211"/>
      <c r="P1699" s="211"/>
      <c r="Q1699" s="211"/>
      <c r="R1699" s="211"/>
      <c r="S1699" s="211"/>
      <c r="T1699" s="212"/>
      <c r="AT1699" s="213" t="s">
        <v>193</v>
      </c>
      <c r="AU1699" s="213" t="s">
        <v>90</v>
      </c>
      <c r="AV1699" s="14" t="s">
        <v>90</v>
      </c>
      <c r="AW1699" s="14" t="s">
        <v>41</v>
      </c>
      <c r="AX1699" s="14" t="s">
        <v>88</v>
      </c>
      <c r="AY1699" s="213" t="s">
        <v>182</v>
      </c>
    </row>
    <row r="1700" spans="1:65" s="2" customFormat="1" ht="24.2" customHeight="1">
      <c r="A1700" s="35"/>
      <c r="B1700" s="36"/>
      <c r="C1700" s="179" t="s">
        <v>2116</v>
      </c>
      <c r="D1700" s="179" t="s">
        <v>187</v>
      </c>
      <c r="E1700" s="180" t="s">
        <v>1098</v>
      </c>
      <c r="F1700" s="181" t="s">
        <v>1099</v>
      </c>
      <c r="G1700" s="182" t="s">
        <v>439</v>
      </c>
      <c r="H1700" s="183">
        <v>0.02</v>
      </c>
      <c r="I1700" s="184"/>
      <c r="J1700" s="185">
        <f>ROUND(I1700*H1700,2)</f>
        <v>0</v>
      </c>
      <c r="K1700" s="181" t="s">
        <v>191</v>
      </c>
      <c r="L1700" s="40"/>
      <c r="M1700" s="186" t="s">
        <v>43</v>
      </c>
      <c r="N1700" s="187" t="s">
        <v>51</v>
      </c>
      <c r="O1700" s="65"/>
      <c r="P1700" s="188">
        <f>O1700*H1700</f>
        <v>0</v>
      </c>
      <c r="Q1700" s="188">
        <v>1.0601700000000001</v>
      </c>
      <c r="R1700" s="188">
        <f>Q1700*H1700</f>
        <v>2.1203400000000001E-2</v>
      </c>
      <c r="S1700" s="188">
        <v>0</v>
      </c>
      <c r="T1700" s="189">
        <f>S1700*H1700</f>
        <v>0</v>
      </c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R1700" s="190" t="s">
        <v>88</v>
      </c>
      <c r="AT1700" s="190" t="s">
        <v>187</v>
      </c>
      <c r="AU1700" s="190" t="s">
        <v>90</v>
      </c>
      <c r="AY1700" s="17" t="s">
        <v>182</v>
      </c>
      <c r="BE1700" s="191">
        <f>IF(N1700="základní",J1700,0)</f>
        <v>0</v>
      </c>
      <c r="BF1700" s="191">
        <f>IF(N1700="snížená",J1700,0)</f>
        <v>0</v>
      </c>
      <c r="BG1700" s="191">
        <f>IF(N1700="zákl. přenesená",J1700,0)</f>
        <v>0</v>
      </c>
      <c r="BH1700" s="191">
        <f>IF(N1700="sníž. přenesená",J1700,0)</f>
        <v>0</v>
      </c>
      <c r="BI1700" s="191">
        <f>IF(N1700="nulová",J1700,0)</f>
        <v>0</v>
      </c>
      <c r="BJ1700" s="17" t="s">
        <v>88</v>
      </c>
      <c r="BK1700" s="191">
        <f>ROUND(I1700*H1700,2)</f>
        <v>0</v>
      </c>
      <c r="BL1700" s="17" t="s">
        <v>88</v>
      </c>
      <c r="BM1700" s="190" t="s">
        <v>1100</v>
      </c>
    </row>
    <row r="1701" spans="1:65" s="13" customFormat="1" ht="11.25">
      <c r="B1701" s="192"/>
      <c r="C1701" s="193"/>
      <c r="D1701" s="194" t="s">
        <v>193</v>
      </c>
      <c r="E1701" s="195" t="s">
        <v>43</v>
      </c>
      <c r="F1701" s="196" t="s">
        <v>431</v>
      </c>
      <c r="G1701" s="193"/>
      <c r="H1701" s="195" t="s">
        <v>43</v>
      </c>
      <c r="I1701" s="197"/>
      <c r="J1701" s="193"/>
      <c r="K1701" s="193"/>
      <c r="L1701" s="198"/>
      <c r="M1701" s="199"/>
      <c r="N1701" s="200"/>
      <c r="O1701" s="200"/>
      <c r="P1701" s="200"/>
      <c r="Q1701" s="200"/>
      <c r="R1701" s="200"/>
      <c r="S1701" s="200"/>
      <c r="T1701" s="201"/>
      <c r="AT1701" s="202" t="s">
        <v>193</v>
      </c>
      <c r="AU1701" s="202" t="s">
        <v>90</v>
      </c>
      <c r="AV1701" s="13" t="s">
        <v>88</v>
      </c>
      <c r="AW1701" s="13" t="s">
        <v>41</v>
      </c>
      <c r="AX1701" s="13" t="s">
        <v>80</v>
      </c>
      <c r="AY1701" s="202" t="s">
        <v>182</v>
      </c>
    </row>
    <row r="1702" spans="1:65" s="13" customFormat="1" ht="22.5">
      <c r="B1702" s="192"/>
      <c r="C1702" s="193"/>
      <c r="D1702" s="194" t="s">
        <v>193</v>
      </c>
      <c r="E1702" s="195" t="s">
        <v>43</v>
      </c>
      <c r="F1702" s="196" t="s">
        <v>2994</v>
      </c>
      <c r="G1702" s="193"/>
      <c r="H1702" s="195" t="s">
        <v>43</v>
      </c>
      <c r="I1702" s="197"/>
      <c r="J1702" s="193"/>
      <c r="K1702" s="193"/>
      <c r="L1702" s="198"/>
      <c r="M1702" s="199"/>
      <c r="N1702" s="200"/>
      <c r="O1702" s="200"/>
      <c r="P1702" s="200"/>
      <c r="Q1702" s="200"/>
      <c r="R1702" s="200"/>
      <c r="S1702" s="200"/>
      <c r="T1702" s="201"/>
      <c r="AT1702" s="202" t="s">
        <v>193</v>
      </c>
      <c r="AU1702" s="202" t="s">
        <v>90</v>
      </c>
      <c r="AV1702" s="13" t="s">
        <v>88</v>
      </c>
      <c r="AW1702" s="13" t="s">
        <v>41</v>
      </c>
      <c r="AX1702" s="13" t="s">
        <v>80</v>
      </c>
      <c r="AY1702" s="202" t="s">
        <v>182</v>
      </c>
    </row>
    <row r="1703" spans="1:65" s="14" customFormat="1" ht="11.25">
      <c r="B1703" s="203"/>
      <c r="C1703" s="204"/>
      <c r="D1703" s="194" t="s">
        <v>193</v>
      </c>
      <c r="E1703" s="205" t="s">
        <v>43</v>
      </c>
      <c r="F1703" s="206" t="s">
        <v>2995</v>
      </c>
      <c r="G1703" s="204"/>
      <c r="H1703" s="207">
        <v>0.02</v>
      </c>
      <c r="I1703" s="208"/>
      <c r="J1703" s="204"/>
      <c r="K1703" s="204"/>
      <c r="L1703" s="209"/>
      <c r="M1703" s="210"/>
      <c r="N1703" s="211"/>
      <c r="O1703" s="211"/>
      <c r="P1703" s="211"/>
      <c r="Q1703" s="211"/>
      <c r="R1703" s="211"/>
      <c r="S1703" s="211"/>
      <c r="T1703" s="212"/>
      <c r="AT1703" s="213" t="s">
        <v>193</v>
      </c>
      <c r="AU1703" s="213" t="s">
        <v>90</v>
      </c>
      <c r="AV1703" s="14" t="s">
        <v>90</v>
      </c>
      <c r="AW1703" s="14" t="s">
        <v>41</v>
      </c>
      <c r="AX1703" s="14" t="s">
        <v>88</v>
      </c>
      <c r="AY1703" s="213" t="s">
        <v>182</v>
      </c>
    </row>
    <row r="1704" spans="1:65" s="2" customFormat="1" ht="24.2" customHeight="1">
      <c r="A1704" s="35"/>
      <c r="B1704" s="36"/>
      <c r="C1704" s="179" t="s">
        <v>2125</v>
      </c>
      <c r="D1704" s="179" t="s">
        <v>187</v>
      </c>
      <c r="E1704" s="180" t="s">
        <v>1104</v>
      </c>
      <c r="F1704" s="181" t="s">
        <v>1105</v>
      </c>
      <c r="G1704" s="182" t="s">
        <v>360</v>
      </c>
      <c r="H1704" s="183">
        <v>3.9119999999999999</v>
      </c>
      <c r="I1704" s="184"/>
      <c r="J1704" s="185">
        <f>ROUND(I1704*H1704,2)</f>
        <v>0</v>
      </c>
      <c r="K1704" s="181" t="s">
        <v>191</v>
      </c>
      <c r="L1704" s="40"/>
      <c r="M1704" s="186" t="s">
        <v>43</v>
      </c>
      <c r="N1704" s="187" t="s">
        <v>51</v>
      </c>
      <c r="O1704" s="65"/>
      <c r="P1704" s="188">
        <f>O1704*H1704</f>
        <v>0</v>
      </c>
      <c r="Q1704" s="188">
        <v>0</v>
      </c>
      <c r="R1704" s="188">
        <f>Q1704*H1704</f>
        <v>0</v>
      </c>
      <c r="S1704" s="188">
        <v>0</v>
      </c>
      <c r="T1704" s="189">
        <f>S1704*H1704</f>
        <v>0</v>
      </c>
      <c r="U1704" s="35"/>
      <c r="V1704" s="35"/>
      <c r="W1704" s="35"/>
      <c r="X1704" s="35"/>
      <c r="Y1704" s="35"/>
      <c r="Z1704" s="35"/>
      <c r="AA1704" s="35"/>
      <c r="AB1704" s="35"/>
      <c r="AC1704" s="35"/>
      <c r="AD1704" s="35"/>
      <c r="AE1704" s="35"/>
      <c r="AR1704" s="190" t="s">
        <v>88</v>
      </c>
      <c r="AT1704" s="190" t="s">
        <v>187</v>
      </c>
      <c r="AU1704" s="190" t="s">
        <v>90</v>
      </c>
      <c r="AY1704" s="17" t="s">
        <v>182</v>
      </c>
      <c r="BE1704" s="191">
        <f>IF(N1704="základní",J1704,0)</f>
        <v>0</v>
      </c>
      <c r="BF1704" s="191">
        <f>IF(N1704="snížená",J1704,0)</f>
        <v>0</v>
      </c>
      <c r="BG1704" s="191">
        <f>IF(N1704="zákl. přenesená",J1704,0)</f>
        <v>0</v>
      </c>
      <c r="BH1704" s="191">
        <f>IF(N1704="sníž. přenesená",J1704,0)</f>
        <v>0</v>
      </c>
      <c r="BI1704" s="191">
        <f>IF(N1704="nulová",J1704,0)</f>
        <v>0</v>
      </c>
      <c r="BJ1704" s="17" t="s">
        <v>88</v>
      </c>
      <c r="BK1704" s="191">
        <f>ROUND(I1704*H1704,2)</f>
        <v>0</v>
      </c>
      <c r="BL1704" s="17" t="s">
        <v>88</v>
      </c>
      <c r="BM1704" s="190" t="s">
        <v>2108</v>
      </c>
    </row>
    <row r="1705" spans="1:65" s="13" customFormat="1" ht="11.25">
      <c r="B1705" s="192"/>
      <c r="C1705" s="193"/>
      <c r="D1705" s="194" t="s">
        <v>193</v>
      </c>
      <c r="E1705" s="195" t="s">
        <v>43</v>
      </c>
      <c r="F1705" s="196" t="s">
        <v>362</v>
      </c>
      <c r="G1705" s="193"/>
      <c r="H1705" s="195" t="s">
        <v>43</v>
      </c>
      <c r="I1705" s="197"/>
      <c r="J1705" s="193"/>
      <c r="K1705" s="193"/>
      <c r="L1705" s="198"/>
      <c r="M1705" s="199"/>
      <c r="N1705" s="200"/>
      <c r="O1705" s="200"/>
      <c r="P1705" s="200"/>
      <c r="Q1705" s="200"/>
      <c r="R1705" s="200"/>
      <c r="S1705" s="200"/>
      <c r="T1705" s="201"/>
      <c r="AT1705" s="202" t="s">
        <v>193</v>
      </c>
      <c r="AU1705" s="202" t="s">
        <v>90</v>
      </c>
      <c r="AV1705" s="13" t="s">
        <v>88</v>
      </c>
      <c r="AW1705" s="13" t="s">
        <v>41</v>
      </c>
      <c r="AX1705" s="13" t="s">
        <v>80</v>
      </c>
      <c r="AY1705" s="202" t="s">
        <v>182</v>
      </c>
    </row>
    <row r="1706" spans="1:65" s="13" customFormat="1" ht="11.25">
      <c r="B1706" s="192"/>
      <c r="C1706" s="193"/>
      <c r="D1706" s="194" t="s">
        <v>193</v>
      </c>
      <c r="E1706" s="195" t="s">
        <v>43</v>
      </c>
      <c r="F1706" s="196" t="s">
        <v>2109</v>
      </c>
      <c r="G1706" s="193"/>
      <c r="H1706" s="195" t="s">
        <v>43</v>
      </c>
      <c r="I1706" s="197"/>
      <c r="J1706" s="193"/>
      <c r="K1706" s="193"/>
      <c r="L1706" s="198"/>
      <c r="M1706" s="199"/>
      <c r="N1706" s="200"/>
      <c r="O1706" s="200"/>
      <c r="P1706" s="200"/>
      <c r="Q1706" s="200"/>
      <c r="R1706" s="200"/>
      <c r="S1706" s="200"/>
      <c r="T1706" s="201"/>
      <c r="AT1706" s="202" t="s">
        <v>193</v>
      </c>
      <c r="AU1706" s="202" t="s">
        <v>90</v>
      </c>
      <c r="AV1706" s="13" t="s">
        <v>88</v>
      </c>
      <c r="AW1706" s="13" t="s">
        <v>41</v>
      </c>
      <c r="AX1706" s="13" t="s">
        <v>80</v>
      </c>
      <c r="AY1706" s="202" t="s">
        <v>182</v>
      </c>
    </row>
    <row r="1707" spans="1:65" s="14" customFormat="1" ht="11.25">
      <c r="B1707" s="203"/>
      <c r="C1707" s="204"/>
      <c r="D1707" s="194" t="s">
        <v>193</v>
      </c>
      <c r="E1707" s="205" t="s">
        <v>43</v>
      </c>
      <c r="F1707" s="206" t="s">
        <v>2996</v>
      </c>
      <c r="G1707" s="204"/>
      <c r="H1707" s="207">
        <v>1.512</v>
      </c>
      <c r="I1707" s="208"/>
      <c r="J1707" s="204"/>
      <c r="K1707" s="204"/>
      <c r="L1707" s="209"/>
      <c r="M1707" s="210"/>
      <c r="N1707" s="211"/>
      <c r="O1707" s="211"/>
      <c r="P1707" s="211"/>
      <c r="Q1707" s="211"/>
      <c r="R1707" s="211"/>
      <c r="S1707" s="211"/>
      <c r="T1707" s="212"/>
      <c r="AT1707" s="213" t="s">
        <v>193</v>
      </c>
      <c r="AU1707" s="213" t="s">
        <v>90</v>
      </c>
      <c r="AV1707" s="14" t="s">
        <v>90</v>
      </c>
      <c r="AW1707" s="14" t="s">
        <v>41</v>
      </c>
      <c r="AX1707" s="14" t="s">
        <v>80</v>
      </c>
      <c r="AY1707" s="213" t="s">
        <v>182</v>
      </c>
    </row>
    <row r="1708" spans="1:65" s="13" customFormat="1" ht="11.25">
      <c r="B1708" s="192"/>
      <c r="C1708" s="193"/>
      <c r="D1708" s="194" t="s">
        <v>193</v>
      </c>
      <c r="E1708" s="195" t="s">
        <v>43</v>
      </c>
      <c r="F1708" s="196" t="s">
        <v>2997</v>
      </c>
      <c r="G1708" s="193"/>
      <c r="H1708" s="195" t="s">
        <v>43</v>
      </c>
      <c r="I1708" s="197"/>
      <c r="J1708" s="193"/>
      <c r="K1708" s="193"/>
      <c r="L1708" s="198"/>
      <c r="M1708" s="199"/>
      <c r="N1708" s="200"/>
      <c r="O1708" s="200"/>
      <c r="P1708" s="200"/>
      <c r="Q1708" s="200"/>
      <c r="R1708" s="200"/>
      <c r="S1708" s="200"/>
      <c r="T1708" s="201"/>
      <c r="AT1708" s="202" t="s">
        <v>193</v>
      </c>
      <c r="AU1708" s="202" t="s">
        <v>90</v>
      </c>
      <c r="AV1708" s="13" t="s">
        <v>88</v>
      </c>
      <c r="AW1708" s="13" t="s">
        <v>41</v>
      </c>
      <c r="AX1708" s="13" t="s">
        <v>80</v>
      </c>
      <c r="AY1708" s="202" t="s">
        <v>182</v>
      </c>
    </row>
    <row r="1709" spans="1:65" s="14" customFormat="1" ht="11.25">
      <c r="B1709" s="203"/>
      <c r="C1709" s="204"/>
      <c r="D1709" s="194" t="s">
        <v>193</v>
      </c>
      <c r="E1709" s="205" t="s">
        <v>43</v>
      </c>
      <c r="F1709" s="206" t="s">
        <v>2096</v>
      </c>
      <c r="G1709" s="204"/>
      <c r="H1709" s="207">
        <v>2.4</v>
      </c>
      <c r="I1709" s="208"/>
      <c r="J1709" s="204"/>
      <c r="K1709" s="204"/>
      <c r="L1709" s="209"/>
      <c r="M1709" s="210"/>
      <c r="N1709" s="211"/>
      <c r="O1709" s="211"/>
      <c r="P1709" s="211"/>
      <c r="Q1709" s="211"/>
      <c r="R1709" s="211"/>
      <c r="S1709" s="211"/>
      <c r="T1709" s="212"/>
      <c r="AT1709" s="213" t="s">
        <v>193</v>
      </c>
      <c r="AU1709" s="213" t="s">
        <v>90</v>
      </c>
      <c r="AV1709" s="14" t="s">
        <v>90</v>
      </c>
      <c r="AW1709" s="14" t="s">
        <v>41</v>
      </c>
      <c r="AX1709" s="14" t="s">
        <v>80</v>
      </c>
      <c r="AY1709" s="213" t="s">
        <v>182</v>
      </c>
    </row>
    <row r="1710" spans="1:65" s="15" customFormat="1" ht="11.25">
      <c r="B1710" s="227"/>
      <c r="C1710" s="228"/>
      <c r="D1710" s="194" t="s">
        <v>193</v>
      </c>
      <c r="E1710" s="229" t="s">
        <v>43</v>
      </c>
      <c r="F1710" s="230" t="s">
        <v>436</v>
      </c>
      <c r="G1710" s="228"/>
      <c r="H1710" s="231">
        <v>3.9119999999999999</v>
      </c>
      <c r="I1710" s="232"/>
      <c r="J1710" s="228"/>
      <c r="K1710" s="228"/>
      <c r="L1710" s="233"/>
      <c r="M1710" s="234"/>
      <c r="N1710" s="235"/>
      <c r="O1710" s="235"/>
      <c r="P1710" s="235"/>
      <c r="Q1710" s="235"/>
      <c r="R1710" s="235"/>
      <c r="S1710" s="235"/>
      <c r="T1710" s="236"/>
      <c r="AT1710" s="237" t="s">
        <v>193</v>
      </c>
      <c r="AU1710" s="237" t="s">
        <v>90</v>
      </c>
      <c r="AV1710" s="15" t="s">
        <v>205</v>
      </c>
      <c r="AW1710" s="15" t="s">
        <v>41</v>
      </c>
      <c r="AX1710" s="15" t="s">
        <v>88</v>
      </c>
      <c r="AY1710" s="237" t="s">
        <v>182</v>
      </c>
    </row>
    <row r="1711" spans="1:65" s="2" customFormat="1" ht="24.2" customHeight="1">
      <c r="A1711" s="35"/>
      <c r="B1711" s="36"/>
      <c r="C1711" s="179" t="s">
        <v>2126</v>
      </c>
      <c r="D1711" s="179" t="s">
        <v>187</v>
      </c>
      <c r="E1711" s="180" t="s">
        <v>1110</v>
      </c>
      <c r="F1711" s="181" t="s">
        <v>1111</v>
      </c>
      <c r="G1711" s="182" t="s">
        <v>360</v>
      </c>
      <c r="H1711" s="183">
        <v>3.4</v>
      </c>
      <c r="I1711" s="184"/>
      <c r="J1711" s="185">
        <f>ROUND(I1711*H1711,2)</f>
        <v>0</v>
      </c>
      <c r="K1711" s="181" t="s">
        <v>191</v>
      </c>
      <c r="L1711" s="40"/>
      <c r="M1711" s="186" t="s">
        <v>43</v>
      </c>
      <c r="N1711" s="187" t="s">
        <v>51</v>
      </c>
      <c r="O1711" s="65"/>
      <c r="P1711" s="188">
        <f>O1711*H1711</f>
        <v>0</v>
      </c>
      <c r="Q1711" s="188">
        <v>0</v>
      </c>
      <c r="R1711" s="188">
        <f>Q1711*H1711</f>
        <v>0</v>
      </c>
      <c r="S1711" s="188">
        <v>0</v>
      </c>
      <c r="T1711" s="189">
        <f>S1711*H1711</f>
        <v>0</v>
      </c>
      <c r="U1711" s="35"/>
      <c r="V1711" s="35"/>
      <c r="W1711" s="35"/>
      <c r="X1711" s="35"/>
      <c r="Y1711" s="35"/>
      <c r="Z1711" s="35"/>
      <c r="AA1711" s="35"/>
      <c r="AB1711" s="35"/>
      <c r="AC1711" s="35"/>
      <c r="AD1711" s="35"/>
      <c r="AE1711" s="35"/>
      <c r="AR1711" s="190" t="s">
        <v>88</v>
      </c>
      <c r="AT1711" s="190" t="s">
        <v>187</v>
      </c>
      <c r="AU1711" s="190" t="s">
        <v>90</v>
      </c>
      <c r="AY1711" s="17" t="s">
        <v>182</v>
      </c>
      <c r="BE1711" s="191">
        <f>IF(N1711="základní",J1711,0)</f>
        <v>0</v>
      </c>
      <c r="BF1711" s="191">
        <f>IF(N1711="snížená",J1711,0)</f>
        <v>0</v>
      </c>
      <c r="BG1711" s="191">
        <f>IF(N1711="zákl. přenesená",J1711,0)</f>
        <v>0</v>
      </c>
      <c r="BH1711" s="191">
        <f>IF(N1711="sníž. přenesená",J1711,0)</f>
        <v>0</v>
      </c>
      <c r="BI1711" s="191">
        <f>IF(N1711="nulová",J1711,0)</f>
        <v>0</v>
      </c>
      <c r="BJ1711" s="17" t="s">
        <v>88</v>
      </c>
      <c r="BK1711" s="191">
        <f>ROUND(I1711*H1711,2)</f>
        <v>0</v>
      </c>
      <c r="BL1711" s="17" t="s">
        <v>88</v>
      </c>
      <c r="BM1711" s="190" t="s">
        <v>2114</v>
      </c>
    </row>
    <row r="1712" spans="1:65" s="13" customFormat="1" ht="11.25">
      <c r="B1712" s="192"/>
      <c r="C1712" s="193"/>
      <c r="D1712" s="194" t="s">
        <v>193</v>
      </c>
      <c r="E1712" s="195" t="s">
        <v>43</v>
      </c>
      <c r="F1712" s="196" t="s">
        <v>362</v>
      </c>
      <c r="G1712" s="193"/>
      <c r="H1712" s="195" t="s">
        <v>43</v>
      </c>
      <c r="I1712" s="197"/>
      <c r="J1712" s="193"/>
      <c r="K1712" s="193"/>
      <c r="L1712" s="198"/>
      <c r="M1712" s="199"/>
      <c r="N1712" s="200"/>
      <c r="O1712" s="200"/>
      <c r="P1712" s="200"/>
      <c r="Q1712" s="200"/>
      <c r="R1712" s="200"/>
      <c r="S1712" s="200"/>
      <c r="T1712" s="201"/>
      <c r="AT1712" s="202" t="s">
        <v>193</v>
      </c>
      <c r="AU1712" s="202" t="s">
        <v>90</v>
      </c>
      <c r="AV1712" s="13" t="s">
        <v>88</v>
      </c>
      <c r="AW1712" s="13" t="s">
        <v>41</v>
      </c>
      <c r="AX1712" s="13" t="s">
        <v>80</v>
      </c>
      <c r="AY1712" s="202" t="s">
        <v>182</v>
      </c>
    </row>
    <row r="1713" spans="1:65" s="13" customFormat="1" ht="11.25">
      <c r="B1713" s="192"/>
      <c r="C1713" s="193"/>
      <c r="D1713" s="194" t="s">
        <v>193</v>
      </c>
      <c r="E1713" s="195" t="s">
        <v>43</v>
      </c>
      <c r="F1713" s="196" t="s">
        <v>2115</v>
      </c>
      <c r="G1713" s="193"/>
      <c r="H1713" s="195" t="s">
        <v>43</v>
      </c>
      <c r="I1713" s="197"/>
      <c r="J1713" s="193"/>
      <c r="K1713" s="193"/>
      <c r="L1713" s="198"/>
      <c r="M1713" s="199"/>
      <c r="N1713" s="200"/>
      <c r="O1713" s="200"/>
      <c r="P1713" s="200"/>
      <c r="Q1713" s="200"/>
      <c r="R1713" s="200"/>
      <c r="S1713" s="200"/>
      <c r="T1713" s="201"/>
      <c r="AT1713" s="202" t="s">
        <v>193</v>
      </c>
      <c r="AU1713" s="202" t="s">
        <v>90</v>
      </c>
      <c r="AV1713" s="13" t="s">
        <v>88</v>
      </c>
      <c r="AW1713" s="13" t="s">
        <v>41</v>
      </c>
      <c r="AX1713" s="13" t="s">
        <v>80</v>
      </c>
      <c r="AY1713" s="202" t="s">
        <v>182</v>
      </c>
    </row>
    <row r="1714" spans="1:65" s="14" customFormat="1" ht="11.25">
      <c r="B1714" s="203"/>
      <c r="C1714" s="204"/>
      <c r="D1714" s="194" t="s">
        <v>193</v>
      </c>
      <c r="E1714" s="205" t="s">
        <v>43</v>
      </c>
      <c r="F1714" s="206" t="s">
        <v>2998</v>
      </c>
      <c r="G1714" s="204"/>
      <c r="H1714" s="207">
        <v>3.4</v>
      </c>
      <c r="I1714" s="208"/>
      <c r="J1714" s="204"/>
      <c r="K1714" s="204"/>
      <c r="L1714" s="209"/>
      <c r="M1714" s="210"/>
      <c r="N1714" s="211"/>
      <c r="O1714" s="211"/>
      <c r="P1714" s="211"/>
      <c r="Q1714" s="211"/>
      <c r="R1714" s="211"/>
      <c r="S1714" s="211"/>
      <c r="T1714" s="212"/>
      <c r="AT1714" s="213" t="s">
        <v>193</v>
      </c>
      <c r="AU1714" s="213" t="s">
        <v>90</v>
      </c>
      <c r="AV1714" s="14" t="s">
        <v>90</v>
      </c>
      <c r="AW1714" s="14" t="s">
        <v>41</v>
      </c>
      <c r="AX1714" s="14" t="s">
        <v>88</v>
      </c>
      <c r="AY1714" s="213" t="s">
        <v>182</v>
      </c>
    </row>
    <row r="1715" spans="1:65" s="2" customFormat="1" ht="24.2" customHeight="1">
      <c r="A1715" s="35"/>
      <c r="B1715" s="36"/>
      <c r="C1715" s="179" t="s">
        <v>2128</v>
      </c>
      <c r="D1715" s="179" t="s">
        <v>187</v>
      </c>
      <c r="E1715" s="180" t="s">
        <v>1115</v>
      </c>
      <c r="F1715" s="181" t="s">
        <v>1116</v>
      </c>
      <c r="G1715" s="182" t="s">
        <v>367</v>
      </c>
      <c r="H1715" s="183">
        <v>43.6</v>
      </c>
      <c r="I1715" s="184"/>
      <c r="J1715" s="185">
        <f>ROUND(I1715*H1715,2)</f>
        <v>0</v>
      </c>
      <c r="K1715" s="181" t="s">
        <v>191</v>
      </c>
      <c r="L1715" s="40"/>
      <c r="M1715" s="186" t="s">
        <v>43</v>
      </c>
      <c r="N1715" s="187" t="s">
        <v>51</v>
      </c>
      <c r="O1715" s="65"/>
      <c r="P1715" s="188">
        <f>O1715*H1715</f>
        <v>0</v>
      </c>
      <c r="Q1715" s="188">
        <v>1.16E-3</v>
      </c>
      <c r="R1715" s="188">
        <f>Q1715*H1715</f>
        <v>5.0576000000000003E-2</v>
      </c>
      <c r="S1715" s="188">
        <v>0</v>
      </c>
      <c r="T1715" s="189">
        <f>S1715*H1715</f>
        <v>0</v>
      </c>
      <c r="U1715" s="35"/>
      <c r="V1715" s="35"/>
      <c r="W1715" s="35"/>
      <c r="X1715" s="35"/>
      <c r="Y1715" s="35"/>
      <c r="Z1715" s="35"/>
      <c r="AA1715" s="35"/>
      <c r="AB1715" s="35"/>
      <c r="AC1715" s="35"/>
      <c r="AD1715" s="35"/>
      <c r="AE1715" s="35"/>
      <c r="AR1715" s="190" t="s">
        <v>88</v>
      </c>
      <c r="AT1715" s="190" t="s">
        <v>187</v>
      </c>
      <c r="AU1715" s="190" t="s">
        <v>90</v>
      </c>
      <c r="AY1715" s="17" t="s">
        <v>182</v>
      </c>
      <c r="BE1715" s="191">
        <f>IF(N1715="základní",J1715,0)</f>
        <v>0</v>
      </c>
      <c r="BF1715" s="191">
        <f>IF(N1715="snížená",J1715,0)</f>
        <v>0</v>
      </c>
      <c r="BG1715" s="191">
        <f>IF(N1715="zákl. přenesená",J1715,0)</f>
        <v>0</v>
      </c>
      <c r="BH1715" s="191">
        <f>IF(N1715="sníž. přenesená",J1715,0)</f>
        <v>0</v>
      </c>
      <c r="BI1715" s="191">
        <f>IF(N1715="nulová",J1715,0)</f>
        <v>0</v>
      </c>
      <c r="BJ1715" s="17" t="s">
        <v>88</v>
      </c>
      <c r="BK1715" s="191">
        <f>ROUND(I1715*H1715,2)</f>
        <v>0</v>
      </c>
      <c r="BL1715" s="17" t="s">
        <v>88</v>
      </c>
      <c r="BM1715" s="190" t="s">
        <v>1117</v>
      </c>
    </row>
    <row r="1716" spans="1:65" s="13" customFormat="1" ht="11.25">
      <c r="B1716" s="192"/>
      <c r="C1716" s="193"/>
      <c r="D1716" s="194" t="s">
        <v>193</v>
      </c>
      <c r="E1716" s="195" t="s">
        <v>43</v>
      </c>
      <c r="F1716" s="196" t="s">
        <v>362</v>
      </c>
      <c r="G1716" s="193"/>
      <c r="H1716" s="195" t="s">
        <v>43</v>
      </c>
      <c r="I1716" s="197"/>
      <c r="J1716" s="193"/>
      <c r="K1716" s="193"/>
      <c r="L1716" s="198"/>
      <c r="M1716" s="199"/>
      <c r="N1716" s="200"/>
      <c r="O1716" s="200"/>
      <c r="P1716" s="200"/>
      <c r="Q1716" s="200"/>
      <c r="R1716" s="200"/>
      <c r="S1716" s="200"/>
      <c r="T1716" s="201"/>
      <c r="AT1716" s="202" t="s">
        <v>193</v>
      </c>
      <c r="AU1716" s="202" t="s">
        <v>90</v>
      </c>
      <c r="AV1716" s="13" t="s">
        <v>88</v>
      </c>
      <c r="AW1716" s="13" t="s">
        <v>41</v>
      </c>
      <c r="AX1716" s="13" t="s">
        <v>80</v>
      </c>
      <c r="AY1716" s="202" t="s">
        <v>182</v>
      </c>
    </row>
    <row r="1717" spans="1:65" s="13" customFormat="1" ht="11.25">
      <c r="B1717" s="192"/>
      <c r="C1717" s="193"/>
      <c r="D1717" s="194" t="s">
        <v>193</v>
      </c>
      <c r="E1717" s="195" t="s">
        <v>43</v>
      </c>
      <c r="F1717" s="196" t="s">
        <v>431</v>
      </c>
      <c r="G1717" s="193"/>
      <c r="H1717" s="195" t="s">
        <v>43</v>
      </c>
      <c r="I1717" s="197"/>
      <c r="J1717" s="193"/>
      <c r="K1717" s="193"/>
      <c r="L1717" s="198"/>
      <c r="M1717" s="199"/>
      <c r="N1717" s="200"/>
      <c r="O1717" s="200"/>
      <c r="P1717" s="200"/>
      <c r="Q1717" s="200"/>
      <c r="R1717" s="200"/>
      <c r="S1717" s="200"/>
      <c r="T1717" s="201"/>
      <c r="AT1717" s="202" t="s">
        <v>193</v>
      </c>
      <c r="AU1717" s="202" t="s">
        <v>90</v>
      </c>
      <c r="AV1717" s="13" t="s">
        <v>88</v>
      </c>
      <c r="AW1717" s="13" t="s">
        <v>41</v>
      </c>
      <c r="AX1717" s="13" t="s">
        <v>80</v>
      </c>
      <c r="AY1717" s="202" t="s">
        <v>182</v>
      </c>
    </row>
    <row r="1718" spans="1:65" s="13" customFormat="1" ht="11.25">
      <c r="B1718" s="192"/>
      <c r="C1718" s="193"/>
      <c r="D1718" s="194" t="s">
        <v>193</v>
      </c>
      <c r="E1718" s="195" t="s">
        <v>43</v>
      </c>
      <c r="F1718" s="196" t="s">
        <v>2999</v>
      </c>
      <c r="G1718" s="193"/>
      <c r="H1718" s="195" t="s">
        <v>43</v>
      </c>
      <c r="I1718" s="197"/>
      <c r="J1718" s="193"/>
      <c r="K1718" s="193"/>
      <c r="L1718" s="198"/>
      <c r="M1718" s="199"/>
      <c r="N1718" s="200"/>
      <c r="O1718" s="200"/>
      <c r="P1718" s="200"/>
      <c r="Q1718" s="200"/>
      <c r="R1718" s="200"/>
      <c r="S1718" s="200"/>
      <c r="T1718" s="201"/>
      <c r="AT1718" s="202" t="s">
        <v>193</v>
      </c>
      <c r="AU1718" s="202" t="s">
        <v>90</v>
      </c>
      <c r="AV1718" s="13" t="s">
        <v>88</v>
      </c>
      <c r="AW1718" s="13" t="s">
        <v>41</v>
      </c>
      <c r="AX1718" s="13" t="s">
        <v>80</v>
      </c>
      <c r="AY1718" s="202" t="s">
        <v>182</v>
      </c>
    </row>
    <row r="1719" spans="1:65" s="14" customFormat="1" ht="11.25">
      <c r="B1719" s="203"/>
      <c r="C1719" s="204"/>
      <c r="D1719" s="194" t="s">
        <v>193</v>
      </c>
      <c r="E1719" s="205" t="s">
        <v>43</v>
      </c>
      <c r="F1719" s="206" t="s">
        <v>3000</v>
      </c>
      <c r="G1719" s="204"/>
      <c r="H1719" s="207">
        <v>7.2</v>
      </c>
      <c r="I1719" s="208"/>
      <c r="J1719" s="204"/>
      <c r="K1719" s="204"/>
      <c r="L1719" s="209"/>
      <c r="M1719" s="210"/>
      <c r="N1719" s="211"/>
      <c r="O1719" s="211"/>
      <c r="P1719" s="211"/>
      <c r="Q1719" s="211"/>
      <c r="R1719" s="211"/>
      <c r="S1719" s="211"/>
      <c r="T1719" s="212"/>
      <c r="AT1719" s="213" t="s">
        <v>193</v>
      </c>
      <c r="AU1719" s="213" t="s">
        <v>90</v>
      </c>
      <c r="AV1719" s="14" t="s">
        <v>90</v>
      </c>
      <c r="AW1719" s="14" t="s">
        <v>41</v>
      </c>
      <c r="AX1719" s="14" t="s">
        <v>80</v>
      </c>
      <c r="AY1719" s="213" t="s">
        <v>182</v>
      </c>
    </row>
    <row r="1720" spans="1:65" s="13" customFormat="1" ht="11.25">
      <c r="B1720" s="192"/>
      <c r="C1720" s="193"/>
      <c r="D1720" s="194" t="s">
        <v>193</v>
      </c>
      <c r="E1720" s="195" t="s">
        <v>43</v>
      </c>
      <c r="F1720" s="196" t="s">
        <v>3001</v>
      </c>
      <c r="G1720" s="193"/>
      <c r="H1720" s="195" t="s">
        <v>43</v>
      </c>
      <c r="I1720" s="197"/>
      <c r="J1720" s="193"/>
      <c r="K1720" s="193"/>
      <c r="L1720" s="198"/>
      <c r="M1720" s="199"/>
      <c r="N1720" s="200"/>
      <c r="O1720" s="200"/>
      <c r="P1720" s="200"/>
      <c r="Q1720" s="200"/>
      <c r="R1720" s="200"/>
      <c r="S1720" s="200"/>
      <c r="T1720" s="201"/>
      <c r="AT1720" s="202" t="s">
        <v>193</v>
      </c>
      <c r="AU1720" s="202" t="s">
        <v>90</v>
      </c>
      <c r="AV1720" s="13" t="s">
        <v>88</v>
      </c>
      <c r="AW1720" s="13" t="s">
        <v>41</v>
      </c>
      <c r="AX1720" s="13" t="s">
        <v>80</v>
      </c>
      <c r="AY1720" s="202" t="s">
        <v>182</v>
      </c>
    </row>
    <row r="1721" spans="1:65" s="14" customFormat="1" ht="11.25">
      <c r="B1721" s="203"/>
      <c r="C1721" s="204"/>
      <c r="D1721" s="194" t="s">
        <v>193</v>
      </c>
      <c r="E1721" s="205" t="s">
        <v>43</v>
      </c>
      <c r="F1721" s="206" t="s">
        <v>3002</v>
      </c>
      <c r="G1721" s="204"/>
      <c r="H1721" s="207">
        <v>27.2</v>
      </c>
      <c r="I1721" s="208"/>
      <c r="J1721" s="204"/>
      <c r="K1721" s="204"/>
      <c r="L1721" s="209"/>
      <c r="M1721" s="210"/>
      <c r="N1721" s="211"/>
      <c r="O1721" s="211"/>
      <c r="P1721" s="211"/>
      <c r="Q1721" s="211"/>
      <c r="R1721" s="211"/>
      <c r="S1721" s="211"/>
      <c r="T1721" s="212"/>
      <c r="AT1721" s="213" t="s">
        <v>193</v>
      </c>
      <c r="AU1721" s="213" t="s">
        <v>90</v>
      </c>
      <c r="AV1721" s="14" t="s">
        <v>90</v>
      </c>
      <c r="AW1721" s="14" t="s">
        <v>41</v>
      </c>
      <c r="AX1721" s="14" t="s">
        <v>80</v>
      </c>
      <c r="AY1721" s="213" t="s">
        <v>182</v>
      </c>
    </row>
    <row r="1722" spans="1:65" s="13" customFormat="1" ht="11.25">
      <c r="B1722" s="192"/>
      <c r="C1722" s="193"/>
      <c r="D1722" s="194" t="s">
        <v>193</v>
      </c>
      <c r="E1722" s="195" t="s">
        <v>43</v>
      </c>
      <c r="F1722" s="196" t="s">
        <v>362</v>
      </c>
      <c r="G1722" s="193"/>
      <c r="H1722" s="195" t="s">
        <v>43</v>
      </c>
      <c r="I1722" s="197"/>
      <c r="J1722" s="193"/>
      <c r="K1722" s="193"/>
      <c r="L1722" s="198"/>
      <c r="M1722" s="199"/>
      <c r="N1722" s="200"/>
      <c r="O1722" s="200"/>
      <c r="P1722" s="200"/>
      <c r="Q1722" s="200"/>
      <c r="R1722" s="200"/>
      <c r="S1722" s="200"/>
      <c r="T1722" s="201"/>
      <c r="AT1722" s="202" t="s">
        <v>193</v>
      </c>
      <c r="AU1722" s="202" t="s">
        <v>90</v>
      </c>
      <c r="AV1722" s="13" t="s">
        <v>88</v>
      </c>
      <c r="AW1722" s="13" t="s">
        <v>41</v>
      </c>
      <c r="AX1722" s="13" t="s">
        <v>80</v>
      </c>
      <c r="AY1722" s="202" t="s">
        <v>182</v>
      </c>
    </row>
    <row r="1723" spans="1:65" s="13" customFormat="1" ht="22.5">
      <c r="B1723" s="192"/>
      <c r="C1723" s="193"/>
      <c r="D1723" s="194" t="s">
        <v>193</v>
      </c>
      <c r="E1723" s="195" t="s">
        <v>43</v>
      </c>
      <c r="F1723" s="196" t="s">
        <v>2121</v>
      </c>
      <c r="G1723" s="193"/>
      <c r="H1723" s="195" t="s">
        <v>43</v>
      </c>
      <c r="I1723" s="197"/>
      <c r="J1723" s="193"/>
      <c r="K1723" s="193"/>
      <c r="L1723" s="198"/>
      <c r="M1723" s="199"/>
      <c r="N1723" s="200"/>
      <c r="O1723" s="200"/>
      <c r="P1723" s="200"/>
      <c r="Q1723" s="200"/>
      <c r="R1723" s="200"/>
      <c r="S1723" s="200"/>
      <c r="T1723" s="201"/>
      <c r="AT1723" s="202" t="s">
        <v>193</v>
      </c>
      <c r="AU1723" s="202" t="s">
        <v>90</v>
      </c>
      <c r="AV1723" s="13" t="s">
        <v>88</v>
      </c>
      <c r="AW1723" s="13" t="s">
        <v>41</v>
      </c>
      <c r="AX1723" s="13" t="s">
        <v>80</v>
      </c>
      <c r="AY1723" s="202" t="s">
        <v>182</v>
      </c>
    </row>
    <row r="1724" spans="1:65" s="14" customFormat="1" ht="11.25">
      <c r="B1724" s="203"/>
      <c r="C1724" s="204"/>
      <c r="D1724" s="194" t="s">
        <v>193</v>
      </c>
      <c r="E1724" s="205" t="s">
        <v>43</v>
      </c>
      <c r="F1724" s="206" t="s">
        <v>2122</v>
      </c>
      <c r="G1724" s="204"/>
      <c r="H1724" s="207">
        <v>9.1999999999999993</v>
      </c>
      <c r="I1724" s="208"/>
      <c r="J1724" s="204"/>
      <c r="K1724" s="204"/>
      <c r="L1724" s="209"/>
      <c r="M1724" s="210"/>
      <c r="N1724" s="211"/>
      <c r="O1724" s="211"/>
      <c r="P1724" s="211"/>
      <c r="Q1724" s="211"/>
      <c r="R1724" s="211"/>
      <c r="S1724" s="211"/>
      <c r="T1724" s="212"/>
      <c r="AT1724" s="213" t="s">
        <v>193</v>
      </c>
      <c r="AU1724" s="213" t="s">
        <v>90</v>
      </c>
      <c r="AV1724" s="14" t="s">
        <v>90</v>
      </c>
      <c r="AW1724" s="14" t="s">
        <v>41</v>
      </c>
      <c r="AX1724" s="14" t="s">
        <v>80</v>
      </c>
      <c r="AY1724" s="213" t="s">
        <v>182</v>
      </c>
    </row>
    <row r="1725" spans="1:65" s="15" customFormat="1" ht="11.25">
      <c r="B1725" s="227"/>
      <c r="C1725" s="228"/>
      <c r="D1725" s="194" t="s">
        <v>193</v>
      </c>
      <c r="E1725" s="229" t="s">
        <v>43</v>
      </c>
      <c r="F1725" s="230" t="s">
        <v>436</v>
      </c>
      <c r="G1725" s="228"/>
      <c r="H1725" s="231">
        <v>43.6</v>
      </c>
      <c r="I1725" s="232"/>
      <c r="J1725" s="228"/>
      <c r="K1725" s="228"/>
      <c r="L1725" s="233"/>
      <c r="M1725" s="234"/>
      <c r="N1725" s="235"/>
      <c r="O1725" s="235"/>
      <c r="P1725" s="235"/>
      <c r="Q1725" s="235"/>
      <c r="R1725" s="235"/>
      <c r="S1725" s="235"/>
      <c r="T1725" s="236"/>
      <c r="AT1725" s="237" t="s">
        <v>193</v>
      </c>
      <c r="AU1725" s="237" t="s">
        <v>90</v>
      </c>
      <c r="AV1725" s="15" t="s">
        <v>205</v>
      </c>
      <c r="AW1725" s="15" t="s">
        <v>41</v>
      </c>
      <c r="AX1725" s="15" t="s">
        <v>88</v>
      </c>
      <c r="AY1725" s="237" t="s">
        <v>182</v>
      </c>
    </row>
    <row r="1726" spans="1:65" s="2" customFormat="1" ht="24.2" customHeight="1">
      <c r="A1726" s="35"/>
      <c r="B1726" s="36"/>
      <c r="C1726" s="179" t="s">
        <v>2130</v>
      </c>
      <c r="D1726" s="179" t="s">
        <v>187</v>
      </c>
      <c r="E1726" s="180" t="s">
        <v>1125</v>
      </c>
      <c r="F1726" s="181" t="s">
        <v>1126</v>
      </c>
      <c r="G1726" s="182" t="s">
        <v>367</v>
      </c>
      <c r="H1726" s="183">
        <v>43.6</v>
      </c>
      <c r="I1726" s="184"/>
      <c r="J1726" s="185">
        <f>ROUND(I1726*H1726,2)</f>
        <v>0</v>
      </c>
      <c r="K1726" s="181" t="s">
        <v>191</v>
      </c>
      <c r="L1726" s="40"/>
      <c r="M1726" s="186" t="s">
        <v>43</v>
      </c>
      <c r="N1726" s="187" t="s">
        <v>51</v>
      </c>
      <c r="O1726" s="65"/>
      <c r="P1726" s="188">
        <f>O1726*H1726</f>
        <v>0</v>
      </c>
      <c r="Q1726" s="188">
        <v>0</v>
      </c>
      <c r="R1726" s="188">
        <f>Q1726*H1726</f>
        <v>0</v>
      </c>
      <c r="S1726" s="188">
        <v>0</v>
      </c>
      <c r="T1726" s="189">
        <f>S1726*H1726</f>
        <v>0</v>
      </c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R1726" s="190" t="s">
        <v>88</v>
      </c>
      <c r="AT1726" s="190" t="s">
        <v>187</v>
      </c>
      <c r="AU1726" s="190" t="s">
        <v>90</v>
      </c>
      <c r="AY1726" s="17" t="s">
        <v>182</v>
      </c>
      <c r="BE1726" s="191">
        <f>IF(N1726="základní",J1726,0)</f>
        <v>0</v>
      </c>
      <c r="BF1726" s="191">
        <f>IF(N1726="snížená",J1726,0)</f>
        <v>0</v>
      </c>
      <c r="BG1726" s="191">
        <f>IF(N1726="zákl. přenesená",J1726,0)</f>
        <v>0</v>
      </c>
      <c r="BH1726" s="191">
        <f>IF(N1726="sníž. přenesená",J1726,0)</f>
        <v>0</v>
      </c>
      <c r="BI1726" s="191">
        <f>IF(N1726="nulová",J1726,0)</f>
        <v>0</v>
      </c>
      <c r="BJ1726" s="17" t="s">
        <v>88</v>
      </c>
      <c r="BK1726" s="191">
        <f>ROUND(I1726*H1726,2)</f>
        <v>0</v>
      </c>
      <c r="BL1726" s="17" t="s">
        <v>88</v>
      </c>
      <c r="BM1726" s="190" t="s">
        <v>1127</v>
      </c>
    </row>
    <row r="1727" spans="1:65" s="13" customFormat="1" ht="11.25">
      <c r="B1727" s="192"/>
      <c r="C1727" s="193"/>
      <c r="D1727" s="194" t="s">
        <v>193</v>
      </c>
      <c r="E1727" s="195" t="s">
        <v>43</v>
      </c>
      <c r="F1727" s="196" t="s">
        <v>362</v>
      </c>
      <c r="G1727" s="193"/>
      <c r="H1727" s="195" t="s">
        <v>43</v>
      </c>
      <c r="I1727" s="197"/>
      <c r="J1727" s="193"/>
      <c r="K1727" s="193"/>
      <c r="L1727" s="198"/>
      <c r="M1727" s="199"/>
      <c r="N1727" s="200"/>
      <c r="O1727" s="200"/>
      <c r="P1727" s="200"/>
      <c r="Q1727" s="200"/>
      <c r="R1727" s="200"/>
      <c r="S1727" s="200"/>
      <c r="T1727" s="201"/>
      <c r="AT1727" s="202" t="s">
        <v>193</v>
      </c>
      <c r="AU1727" s="202" t="s">
        <v>90</v>
      </c>
      <c r="AV1727" s="13" t="s">
        <v>88</v>
      </c>
      <c r="AW1727" s="13" t="s">
        <v>41</v>
      </c>
      <c r="AX1727" s="13" t="s">
        <v>80</v>
      </c>
      <c r="AY1727" s="202" t="s">
        <v>182</v>
      </c>
    </row>
    <row r="1728" spans="1:65" s="13" customFormat="1" ht="11.25">
      <c r="B1728" s="192"/>
      <c r="C1728" s="193"/>
      <c r="D1728" s="194" t="s">
        <v>193</v>
      </c>
      <c r="E1728" s="195" t="s">
        <v>43</v>
      </c>
      <c r="F1728" s="196" t="s">
        <v>431</v>
      </c>
      <c r="G1728" s="193"/>
      <c r="H1728" s="195" t="s">
        <v>43</v>
      </c>
      <c r="I1728" s="197"/>
      <c r="J1728" s="193"/>
      <c r="K1728" s="193"/>
      <c r="L1728" s="198"/>
      <c r="M1728" s="199"/>
      <c r="N1728" s="200"/>
      <c r="O1728" s="200"/>
      <c r="P1728" s="200"/>
      <c r="Q1728" s="200"/>
      <c r="R1728" s="200"/>
      <c r="S1728" s="200"/>
      <c r="T1728" s="201"/>
      <c r="AT1728" s="202" t="s">
        <v>193</v>
      </c>
      <c r="AU1728" s="202" t="s">
        <v>90</v>
      </c>
      <c r="AV1728" s="13" t="s">
        <v>88</v>
      </c>
      <c r="AW1728" s="13" t="s">
        <v>41</v>
      </c>
      <c r="AX1728" s="13" t="s">
        <v>80</v>
      </c>
      <c r="AY1728" s="202" t="s">
        <v>182</v>
      </c>
    </row>
    <row r="1729" spans="1:65" s="13" customFormat="1" ht="11.25">
      <c r="B1729" s="192"/>
      <c r="C1729" s="193"/>
      <c r="D1729" s="194" t="s">
        <v>193</v>
      </c>
      <c r="E1729" s="195" t="s">
        <v>43</v>
      </c>
      <c r="F1729" s="196" t="s">
        <v>2999</v>
      </c>
      <c r="G1729" s="193"/>
      <c r="H1729" s="195" t="s">
        <v>43</v>
      </c>
      <c r="I1729" s="197"/>
      <c r="J1729" s="193"/>
      <c r="K1729" s="193"/>
      <c r="L1729" s="198"/>
      <c r="M1729" s="199"/>
      <c r="N1729" s="200"/>
      <c r="O1729" s="200"/>
      <c r="P1729" s="200"/>
      <c r="Q1729" s="200"/>
      <c r="R1729" s="200"/>
      <c r="S1729" s="200"/>
      <c r="T1729" s="201"/>
      <c r="AT1729" s="202" t="s">
        <v>193</v>
      </c>
      <c r="AU1729" s="202" t="s">
        <v>90</v>
      </c>
      <c r="AV1729" s="13" t="s">
        <v>88</v>
      </c>
      <c r="AW1729" s="13" t="s">
        <v>41</v>
      </c>
      <c r="AX1729" s="13" t="s">
        <v>80</v>
      </c>
      <c r="AY1729" s="202" t="s">
        <v>182</v>
      </c>
    </row>
    <row r="1730" spans="1:65" s="14" customFormat="1" ht="11.25">
      <c r="B1730" s="203"/>
      <c r="C1730" s="204"/>
      <c r="D1730" s="194" t="s">
        <v>193</v>
      </c>
      <c r="E1730" s="205" t="s">
        <v>43</v>
      </c>
      <c r="F1730" s="206" t="s">
        <v>3000</v>
      </c>
      <c r="G1730" s="204"/>
      <c r="H1730" s="207">
        <v>7.2</v>
      </c>
      <c r="I1730" s="208"/>
      <c r="J1730" s="204"/>
      <c r="K1730" s="204"/>
      <c r="L1730" s="209"/>
      <c r="M1730" s="210"/>
      <c r="N1730" s="211"/>
      <c r="O1730" s="211"/>
      <c r="P1730" s="211"/>
      <c r="Q1730" s="211"/>
      <c r="R1730" s="211"/>
      <c r="S1730" s="211"/>
      <c r="T1730" s="212"/>
      <c r="AT1730" s="213" t="s">
        <v>193</v>
      </c>
      <c r="AU1730" s="213" t="s">
        <v>90</v>
      </c>
      <c r="AV1730" s="14" t="s">
        <v>90</v>
      </c>
      <c r="AW1730" s="14" t="s">
        <v>41</v>
      </c>
      <c r="AX1730" s="14" t="s">
        <v>80</v>
      </c>
      <c r="AY1730" s="213" t="s">
        <v>182</v>
      </c>
    </row>
    <row r="1731" spans="1:65" s="13" customFormat="1" ht="11.25">
      <c r="B1731" s="192"/>
      <c r="C1731" s="193"/>
      <c r="D1731" s="194" t="s">
        <v>193</v>
      </c>
      <c r="E1731" s="195" t="s">
        <v>43</v>
      </c>
      <c r="F1731" s="196" t="s">
        <v>3001</v>
      </c>
      <c r="G1731" s="193"/>
      <c r="H1731" s="195" t="s">
        <v>43</v>
      </c>
      <c r="I1731" s="197"/>
      <c r="J1731" s="193"/>
      <c r="K1731" s="193"/>
      <c r="L1731" s="198"/>
      <c r="M1731" s="199"/>
      <c r="N1731" s="200"/>
      <c r="O1731" s="200"/>
      <c r="P1731" s="200"/>
      <c r="Q1731" s="200"/>
      <c r="R1731" s="200"/>
      <c r="S1731" s="200"/>
      <c r="T1731" s="201"/>
      <c r="AT1731" s="202" t="s">
        <v>193</v>
      </c>
      <c r="AU1731" s="202" t="s">
        <v>90</v>
      </c>
      <c r="AV1731" s="13" t="s">
        <v>88</v>
      </c>
      <c r="AW1731" s="13" t="s">
        <v>41</v>
      </c>
      <c r="AX1731" s="13" t="s">
        <v>80</v>
      </c>
      <c r="AY1731" s="202" t="s">
        <v>182</v>
      </c>
    </row>
    <row r="1732" spans="1:65" s="14" customFormat="1" ht="11.25">
      <c r="B1732" s="203"/>
      <c r="C1732" s="204"/>
      <c r="D1732" s="194" t="s">
        <v>193</v>
      </c>
      <c r="E1732" s="205" t="s">
        <v>43</v>
      </c>
      <c r="F1732" s="206" t="s">
        <v>3002</v>
      </c>
      <c r="G1732" s="204"/>
      <c r="H1732" s="207">
        <v>27.2</v>
      </c>
      <c r="I1732" s="208"/>
      <c r="J1732" s="204"/>
      <c r="K1732" s="204"/>
      <c r="L1732" s="209"/>
      <c r="M1732" s="210"/>
      <c r="N1732" s="211"/>
      <c r="O1732" s="211"/>
      <c r="P1732" s="211"/>
      <c r="Q1732" s="211"/>
      <c r="R1732" s="211"/>
      <c r="S1732" s="211"/>
      <c r="T1732" s="212"/>
      <c r="AT1732" s="213" t="s">
        <v>193</v>
      </c>
      <c r="AU1732" s="213" t="s">
        <v>90</v>
      </c>
      <c r="AV1732" s="14" t="s">
        <v>90</v>
      </c>
      <c r="AW1732" s="14" t="s">
        <v>41</v>
      </c>
      <c r="AX1732" s="14" t="s">
        <v>80</v>
      </c>
      <c r="AY1732" s="213" t="s">
        <v>182</v>
      </c>
    </row>
    <row r="1733" spans="1:65" s="13" customFormat="1" ht="11.25">
      <c r="B1733" s="192"/>
      <c r="C1733" s="193"/>
      <c r="D1733" s="194" t="s">
        <v>193</v>
      </c>
      <c r="E1733" s="195" t="s">
        <v>43</v>
      </c>
      <c r="F1733" s="196" t="s">
        <v>362</v>
      </c>
      <c r="G1733" s="193"/>
      <c r="H1733" s="195" t="s">
        <v>43</v>
      </c>
      <c r="I1733" s="197"/>
      <c r="J1733" s="193"/>
      <c r="K1733" s="193"/>
      <c r="L1733" s="198"/>
      <c r="M1733" s="199"/>
      <c r="N1733" s="200"/>
      <c r="O1733" s="200"/>
      <c r="P1733" s="200"/>
      <c r="Q1733" s="200"/>
      <c r="R1733" s="200"/>
      <c r="S1733" s="200"/>
      <c r="T1733" s="201"/>
      <c r="AT1733" s="202" t="s">
        <v>193</v>
      </c>
      <c r="AU1733" s="202" t="s">
        <v>90</v>
      </c>
      <c r="AV1733" s="13" t="s">
        <v>88</v>
      </c>
      <c r="AW1733" s="13" t="s">
        <v>41</v>
      </c>
      <c r="AX1733" s="13" t="s">
        <v>80</v>
      </c>
      <c r="AY1733" s="202" t="s">
        <v>182</v>
      </c>
    </row>
    <row r="1734" spans="1:65" s="13" customFormat="1" ht="22.5">
      <c r="B1734" s="192"/>
      <c r="C1734" s="193"/>
      <c r="D1734" s="194" t="s">
        <v>193</v>
      </c>
      <c r="E1734" s="195" t="s">
        <v>43</v>
      </c>
      <c r="F1734" s="196" t="s">
        <v>2121</v>
      </c>
      <c r="G1734" s="193"/>
      <c r="H1734" s="195" t="s">
        <v>43</v>
      </c>
      <c r="I1734" s="197"/>
      <c r="J1734" s="193"/>
      <c r="K1734" s="193"/>
      <c r="L1734" s="198"/>
      <c r="M1734" s="199"/>
      <c r="N1734" s="200"/>
      <c r="O1734" s="200"/>
      <c r="P1734" s="200"/>
      <c r="Q1734" s="200"/>
      <c r="R1734" s="200"/>
      <c r="S1734" s="200"/>
      <c r="T1734" s="201"/>
      <c r="AT1734" s="202" t="s">
        <v>193</v>
      </c>
      <c r="AU1734" s="202" t="s">
        <v>90</v>
      </c>
      <c r="AV1734" s="13" t="s">
        <v>88</v>
      </c>
      <c r="AW1734" s="13" t="s">
        <v>41</v>
      </c>
      <c r="AX1734" s="13" t="s">
        <v>80</v>
      </c>
      <c r="AY1734" s="202" t="s">
        <v>182</v>
      </c>
    </row>
    <row r="1735" spans="1:65" s="14" customFormat="1" ht="11.25">
      <c r="B1735" s="203"/>
      <c r="C1735" s="204"/>
      <c r="D1735" s="194" t="s">
        <v>193</v>
      </c>
      <c r="E1735" s="205" t="s">
        <v>43</v>
      </c>
      <c r="F1735" s="206" t="s">
        <v>2122</v>
      </c>
      <c r="G1735" s="204"/>
      <c r="H1735" s="207">
        <v>9.1999999999999993</v>
      </c>
      <c r="I1735" s="208"/>
      <c r="J1735" s="204"/>
      <c r="K1735" s="204"/>
      <c r="L1735" s="209"/>
      <c r="M1735" s="210"/>
      <c r="N1735" s="211"/>
      <c r="O1735" s="211"/>
      <c r="P1735" s="211"/>
      <c r="Q1735" s="211"/>
      <c r="R1735" s="211"/>
      <c r="S1735" s="211"/>
      <c r="T1735" s="212"/>
      <c r="AT1735" s="213" t="s">
        <v>193</v>
      </c>
      <c r="AU1735" s="213" t="s">
        <v>90</v>
      </c>
      <c r="AV1735" s="14" t="s">
        <v>90</v>
      </c>
      <c r="AW1735" s="14" t="s">
        <v>41</v>
      </c>
      <c r="AX1735" s="14" t="s">
        <v>80</v>
      </c>
      <c r="AY1735" s="213" t="s">
        <v>182</v>
      </c>
    </row>
    <row r="1736" spans="1:65" s="15" customFormat="1" ht="11.25">
      <c r="B1736" s="227"/>
      <c r="C1736" s="228"/>
      <c r="D1736" s="194" t="s">
        <v>193</v>
      </c>
      <c r="E1736" s="229" t="s">
        <v>43</v>
      </c>
      <c r="F1736" s="230" t="s">
        <v>436</v>
      </c>
      <c r="G1736" s="228"/>
      <c r="H1736" s="231">
        <v>43.6</v>
      </c>
      <c r="I1736" s="232"/>
      <c r="J1736" s="228"/>
      <c r="K1736" s="228"/>
      <c r="L1736" s="233"/>
      <c r="M1736" s="234"/>
      <c r="N1736" s="235"/>
      <c r="O1736" s="235"/>
      <c r="P1736" s="235"/>
      <c r="Q1736" s="235"/>
      <c r="R1736" s="235"/>
      <c r="S1736" s="235"/>
      <c r="T1736" s="236"/>
      <c r="AT1736" s="237" t="s">
        <v>193</v>
      </c>
      <c r="AU1736" s="237" t="s">
        <v>90</v>
      </c>
      <c r="AV1736" s="15" t="s">
        <v>205</v>
      </c>
      <c r="AW1736" s="15" t="s">
        <v>41</v>
      </c>
      <c r="AX1736" s="15" t="s">
        <v>88</v>
      </c>
      <c r="AY1736" s="237" t="s">
        <v>182</v>
      </c>
    </row>
    <row r="1737" spans="1:65" s="2" customFormat="1" ht="37.9" customHeight="1">
      <c r="A1737" s="35"/>
      <c r="B1737" s="36"/>
      <c r="C1737" s="179" t="s">
        <v>2134</v>
      </c>
      <c r="D1737" s="179" t="s">
        <v>187</v>
      </c>
      <c r="E1737" s="180" t="s">
        <v>1129</v>
      </c>
      <c r="F1737" s="181" t="s">
        <v>1130</v>
      </c>
      <c r="G1737" s="182" t="s">
        <v>360</v>
      </c>
      <c r="H1737" s="183">
        <v>21.6</v>
      </c>
      <c r="I1737" s="184"/>
      <c r="J1737" s="185">
        <f>ROUND(I1737*H1737,2)</f>
        <v>0</v>
      </c>
      <c r="K1737" s="181" t="s">
        <v>191</v>
      </c>
      <c r="L1737" s="40"/>
      <c r="M1737" s="186" t="s">
        <v>43</v>
      </c>
      <c r="N1737" s="187" t="s">
        <v>51</v>
      </c>
      <c r="O1737" s="65"/>
      <c r="P1737" s="188">
        <f>O1737*H1737</f>
        <v>0</v>
      </c>
      <c r="Q1737" s="188">
        <v>0</v>
      </c>
      <c r="R1737" s="188">
        <f>Q1737*H1737</f>
        <v>0</v>
      </c>
      <c r="S1737" s="188">
        <v>0</v>
      </c>
      <c r="T1737" s="189">
        <f>S1737*H1737</f>
        <v>0</v>
      </c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R1737" s="190" t="s">
        <v>88</v>
      </c>
      <c r="AT1737" s="190" t="s">
        <v>187</v>
      </c>
      <c r="AU1737" s="190" t="s">
        <v>90</v>
      </c>
      <c r="AY1737" s="17" t="s">
        <v>182</v>
      </c>
      <c r="BE1737" s="191">
        <f>IF(N1737="základní",J1737,0)</f>
        <v>0</v>
      </c>
      <c r="BF1737" s="191">
        <f>IF(N1737="snížená",J1737,0)</f>
        <v>0</v>
      </c>
      <c r="BG1737" s="191">
        <f>IF(N1737="zákl. přenesená",J1737,0)</f>
        <v>0</v>
      </c>
      <c r="BH1737" s="191">
        <f>IF(N1737="sníž. přenesená",J1737,0)</f>
        <v>0</v>
      </c>
      <c r="BI1737" s="191">
        <f>IF(N1737="nulová",J1737,0)</f>
        <v>0</v>
      </c>
      <c r="BJ1737" s="17" t="s">
        <v>88</v>
      </c>
      <c r="BK1737" s="191">
        <f>ROUND(I1737*H1737,2)</f>
        <v>0</v>
      </c>
      <c r="BL1737" s="17" t="s">
        <v>88</v>
      </c>
      <c r="BM1737" s="190" t="s">
        <v>2127</v>
      </c>
    </row>
    <row r="1738" spans="1:65" s="13" customFormat="1" ht="11.25">
      <c r="B1738" s="192"/>
      <c r="C1738" s="193"/>
      <c r="D1738" s="194" t="s">
        <v>193</v>
      </c>
      <c r="E1738" s="195" t="s">
        <v>43</v>
      </c>
      <c r="F1738" s="196" t="s">
        <v>362</v>
      </c>
      <c r="G1738" s="193"/>
      <c r="H1738" s="195" t="s">
        <v>43</v>
      </c>
      <c r="I1738" s="197"/>
      <c r="J1738" s="193"/>
      <c r="K1738" s="193"/>
      <c r="L1738" s="198"/>
      <c r="M1738" s="199"/>
      <c r="N1738" s="200"/>
      <c r="O1738" s="200"/>
      <c r="P1738" s="200"/>
      <c r="Q1738" s="200"/>
      <c r="R1738" s="200"/>
      <c r="S1738" s="200"/>
      <c r="T1738" s="201"/>
      <c r="AT1738" s="202" t="s">
        <v>193</v>
      </c>
      <c r="AU1738" s="202" t="s">
        <v>90</v>
      </c>
      <c r="AV1738" s="13" t="s">
        <v>88</v>
      </c>
      <c r="AW1738" s="13" t="s">
        <v>41</v>
      </c>
      <c r="AX1738" s="13" t="s">
        <v>80</v>
      </c>
      <c r="AY1738" s="202" t="s">
        <v>182</v>
      </c>
    </row>
    <row r="1739" spans="1:65" s="13" customFormat="1" ht="11.25">
      <c r="B1739" s="192"/>
      <c r="C1739" s="193"/>
      <c r="D1739" s="194" t="s">
        <v>193</v>
      </c>
      <c r="E1739" s="195" t="s">
        <v>43</v>
      </c>
      <c r="F1739" s="196" t="s">
        <v>1132</v>
      </c>
      <c r="G1739" s="193"/>
      <c r="H1739" s="195" t="s">
        <v>43</v>
      </c>
      <c r="I1739" s="197"/>
      <c r="J1739" s="193"/>
      <c r="K1739" s="193"/>
      <c r="L1739" s="198"/>
      <c r="M1739" s="199"/>
      <c r="N1739" s="200"/>
      <c r="O1739" s="200"/>
      <c r="P1739" s="200"/>
      <c r="Q1739" s="200"/>
      <c r="R1739" s="200"/>
      <c r="S1739" s="200"/>
      <c r="T1739" s="201"/>
      <c r="AT1739" s="202" t="s">
        <v>193</v>
      </c>
      <c r="AU1739" s="202" t="s">
        <v>90</v>
      </c>
      <c r="AV1739" s="13" t="s">
        <v>88</v>
      </c>
      <c r="AW1739" s="13" t="s">
        <v>41</v>
      </c>
      <c r="AX1739" s="13" t="s">
        <v>80</v>
      </c>
      <c r="AY1739" s="202" t="s">
        <v>182</v>
      </c>
    </row>
    <row r="1740" spans="1:65" s="14" customFormat="1" ht="11.25">
      <c r="B1740" s="203"/>
      <c r="C1740" s="204"/>
      <c r="D1740" s="194" t="s">
        <v>193</v>
      </c>
      <c r="E1740" s="205" t="s">
        <v>43</v>
      </c>
      <c r="F1740" s="206" t="s">
        <v>2646</v>
      </c>
      <c r="G1740" s="204"/>
      <c r="H1740" s="207">
        <v>21.6</v>
      </c>
      <c r="I1740" s="208"/>
      <c r="J1740" s="204"/>
      <c r="K1740" s="204"/>
      <c r="L1740" s="209"/>
      <c r="M1740" s="210"/>
      <c r="N1740" s="211"/>
      <c r="O1740" s="211"/>
      <c r="P1740" s="211"/>
      <c r="Q1740" s="211"/>
      <c r="R1740" s="211"/>
      <c r="S1740" s="211"/>
      <c r="T1740" s="212"/>
      <c r="AT1740" s="213" t="s">
        <v>193</v>
      </c>
      <c r="AU1740" s="213" t="s">
        <v>90</v>
      </c>
      <c r="AV1740" s="14" t="s">
        <v>90</v>
      </c>
      <c r="AW1740" s="14" t="s">
        <v>41</v>
      </c>
      <c r="AX1740" s="14" t="s">
        <v>88</v>
      </c>
      <c r="AY1740" s="213" t="s">
        <v>182</v>
      </c>
    </row>
    <row r="1741" spans="1:65" s="2" customFormat="1" ht="62.65" customHeight="1">
      <c r="A1741" s="35"/>
      <c r="B1741" s="36"/>
      <c r="C1741" s="179" t="s">
        <v>2140</v>
      </c>
      <c r="D1741" s="179" t="s">
        <v>187</v>
      </c>
      <c r="E1741" s="180" t="s">
        <v>1134</v>
      </c>
      <c r="F1741" s="181" t="s">
        <v>1135</v>
      </c>
      <c r="G1741" s="182" t="s">
        <v>481</v>
      </c>
      <c r="H1741" s="183">
        <v>190</v>
      </c>
      <c r="I1741" s="184"/>
      <c r="J1741" s="185">
        <f>ROUND(I1741*H1741,2)</f>
        <v>0</v>
      </c>
      <c r="K1741" s="181" t="s">
        <v>191</v>
      </c>
      <c r="L1741" s="40"/>
      <c r="M1741" s="186" t="s">
        <v>43</v>
      </c>
      <c r="N1741" s="187" t="s">
        <v>51</v>
      </c>
      <c r="O1741" s="65"/>
      <c r="P1741" s="188">
        <f>O1741*H1741</f>
        <v>0</v>
      </c>
      <c r="Q1741" s="188">
        <v>0</v>
      </c>
      <c r="R1741" s="188">
        <f>Q1741*H1741</f>
        <v>0</v>
      </c>
      <c r="S1741" s="188">
        <v>0</v>
      </c>
      <c r="T1741" s="189">
        <f>S1741*H1741</f>
        <v>0</v>
      </c>
      <c r="U1741" s="35"/>
      <c r="V1741" s="35"/>
      <c r="W1741" s="35"/>
      <c r="X1741" s="35"/>
      <c r="Y1741" s="35"/>
      <c r="Z1741" s="35"/>
      <c r="AA1741" s="35"/>
      <c r="AB1741" s="35"/>
      <c r="AC1741" s="35"/>
      <c r="AD1741" s="35"/>
      <c r="AE1741" s="35"/>
      <c r="AR1741" s="190" t="s">
        <v>88</v>
      </c>
      <c r="AT1741" s="190" t="s">
        <v>187</v>
      </c>
      <c r="AU1741" s="190" t="s">
        <v>90</v>
      </c>
      <c r="AY1741" s="17" t="s">
        <v>182</v>
      </c>
      <c r="BE1741" s="191">
        <f>IF(N1741="základní",J1741,0)</f>
        <v>0</v>
      </c>
      <c r="BF1741" s="191">
        <f>IF(N1741="snížená",J1741,0)</f>
        <v>0</v>
      </c>
      <c r="BG1741" s="191">
        <f>IF(N1741="zákl. přenesená",J1741,0)</f>
        <v>0</v>
      </c>
      <c r="BH1741" s="191">
        <f>IF(N1741="sníž. přenesená",J1741,0)</f>
        <v>0</v>
      </c>
      <c r="BI1741" s="191">
        <f>IF(N1741="nulová",J1741,0)</f>
        <v>0</v>
      </c>
      <c r="BJ1741" s="17" t="s">
        <v>88</v>
      </c>
      <c r="BK1741" s="191">
        <f>ROUND(I1741*H1741,2)</f>
        <v>0</v>
      </c>
      <c r="BL1741" s="17" t="s">
        <v>88</v>
      </c>
      <c r="BM1741" s="190" t="s">
        <v>1136</v>
      </c>
    </row>
    <row r="1742" spans="1:65" s="13" customFormat="1" ht="11.25">
      <c r="B1742" s="192"/>
      <c r="C1742" s="193"/>
      <c r="D1742" s="194" t="s">
        <v>193</v>
      </c>
      <c r="E1742" s="195" t="s">
        <v>43</v>
      </c>
      <c r="F1742" s="196" t="s">
        <v>362</v>
      </c>
      <c r="G1742" s="193"/>
      <c r="H1742" s="195" t="s">
        <v>43</v>
      </c>
      <c r="I1742" s="197"/>
      <c r="J1742" s="193"/>
      <c r="K1742" s="193"/>
      <c r="L1742" s="198"/>
      <c r="M1742" s="199"/>
      <c r="N1742" s="200"/>
      <c r="O1742" s="200"/>
      <c r="P1742" s="200"/>
      <c r="Q1742" s="200"/>
      <c r="R1742" s="200"/>
      <c r="S1742" s="200"/>
      <c r="T1742" s="201"/>
      <c r="AT1742" s="202" t="s">
        <v>193</v>
      </c>
      <c r="AU1742" s="202" t="s">
        <v>90</v>
      </c>
      <c r="AV1742" s="13" t="s">
        <v>88</v>
      </c>
      <c r="AW1742" s="13" t="s">
        <v>41</v>
      </c>
      <c r="AX1742" s="13" t="s">
        <v>80</v>
      </c>
      <c r="AY1742" s="202" t="s">
        <v>182</v>
      </c>
    </row>
    <row r="1743" spans="1:65" s="13" customFormat="1" ht="11.25">
      <c r="B1743" s="192"/>
      <c r="C1743" s="193"/>
      <c r="D1743" s="194" t="s">
        <v>193</v>
      </c>
      <c r="E1743" s="195" t="s">
        <v>43</v>
      </c>
      <c r="F1743" s="196" t="s">
        <v>1051</v>
      </c>
      <c r="G1743" s="193"/>
      <c r="H1743" s="195" t="s">
        <v>43</v>
      </c>
      <c r="I1743" s="197"/>
      <c r="J1743" s="193"/>
      <c r="K1743" s="193"/>
      <c r="L1743" s="198"/>
      <c r="M1743" s="199"/>
      <c r="N1743" s="200"/>
      <c r="O1743" s="200"/>
      <c r="P1743" s="200"/>
      <c r="Q1743" s="200"/>
      <c r="R1743" s="200"/>
      <c r="S1743" s="200"/>
      <c r="T1743" s="201"/>
      <c r="AT1743" s="202" t="s">
        <v>193</v>
      </c>
      <c r="AU1743" s="202" t="s">
        <v>90</v>
      </c>
      <c r="AV1743" s="13" t="s">
        <v>88</v>
      </c>
      <c r="AW1743" s="13" t="s">
        <v>41</v>
      </c>
      <c r="AX1743" s="13" t="s">
        <v>80</v>
      </c>
      <c r="AY1743" s="202" t="s">
        <v>182</v>
      </c>
    </row>
    <row r="1744" spans="1:65" s="14" customFormat="1" ht="11.25">
      <c r="B1744" s="203"/>
      <c r="C1744" s="204"/>
      <c r="D1744" s="194" t="s">
        <v>193</v>
      </c>
      <c r="E1744" s="205" t="s">
        <v>43</v>
      </c>
      <c r="F1744" s="206" t="s">
        <v>3003</v>
      </c>
      <c r="G1744" s="204"/>
      <c r="H1744" s="207">
        <v>190</v>
      </c>
      <c r="I1744" s="208"/>
      <c r="J1744" s="204"/>
      <c r="K1744" s="204"/>
      <c r="L1744" s="209"/>
      <c r="M1744" s="210"/>
      <c r="N1744" s="211"/>
      <c r="O1744" s="211"/>
      <c r="P1744" s="211"/>
      <c r="Q1744" s="211"/>
      <c r="R1744" s="211"/>
      <c r="S1744" s="211"/>
      <c r="T1744" s="212"/>
      <c r="AT1744" s="213" t="s">
        <v>193</v>
      </c>
      <c r="AU1744" s="213" t="s">
        <v>90</v>
      </c>
      <c r="AV1744" s="14" t="s">
        <v>90</v>
      </c>
      <c r="AW1744" s="14" t="s">
        <v>41</v>
      </c>
      <c r="AX1744" s="14" t="s">
        <v>88</v>
      </c>
      <c r="AY1744" s="213" t="s">
        <v>182</v>
      </c>
    </row>
    <row r="1745" spans="1:65" s="2" customFormat="1" ht="62.65" customHeight="1">
      <c r="A1745" s="35"/>
      <c r="B1745" s="36"/>
      <c r="C1745" s="179" t="s">
        <v>2142</v>
      </c>
      <c r="D1745" s="179" t="s">
        <v>187</v>
      </c>
      <c r="E1745" s="180" t="s">
        <v>1139</v>
      </c>
      <c r="F1745" s="181" t="s">
        <v>1140</v>
      </c>
      <c r="G1745" s="182" t="s">
        <v>481</v>
      </c>
      <c r="H1745" s="183">
        <v>30</v>
      </c>
      <c r="I1745" s="184"/>
      <c r="J1745" s="185">
        <f>ROUND(I1745*H1745,2)</f>
        <v>0</v>
      </c>
      <c r="K1745" s="181" t="s">
        <v>191</v>
      </c>
      <c r="L1745" s="40"/>
      <c r="M1745" s="186" t="s">
        <v>43</v>
      </c>
      <c r="N1745" s="187" t="s">
        <v>51</v>
      </c>
      <c r="O1745" s="65"/>
      <c r="P1745" s="188">
        <f>O1745*H1745</f>
        <v>0</v>
      </c>
      <c r="Q1745" s="188">
        <v>0</v>
      </c>
      <c r="R1745" s="188">
        <f>Q1745*H1745</f>
        <v>0</v>
      </c>
      <c r="S1745" s="188">
        <v>0</v>
      </c>
      <c r="T1745" s="189">
        <f>S1745*H1745</f>
        <v>0</v>
      </c>
      <c r="U1745" s="35"/>
      <c r="V1745" s="35"/>
      <c r="W1745" s="35"/>
      <c r="X1745" s="35"/>
      <c r="Y1745" s="35"/>
      <c r="Z1745" s="35"/>
      <c r="AA1745" s="35"/>
      <c r="AB1745" s="35"/>
      <c r="AC1745" s="35"/>
      <c r="AD1745" s="35"/>
      <c r="AE1745" s="35"/>
      <c r="AR1745" s="190" t="s">
        <v>88</v>
      </c>
      <c r="AT1745" s="190" t="s">
        <v>187</v>
      </c>
      <c r="AU1745" s="190" t="s">
        <v>90</v>
      </c>
      <c r="AY1745" s="17" t="s">
        <v>182</v>
      </c>
      <c r="BE1745" s="191">
        <f>IF(N1745="základní",J1745,0)</f>
        <v>0</v>
      </c>
      <c r="BF1745" s="191">
        <f>IF(N1745="snížená",J1745,0)</f>
        <v>0</v>
      </c>
      <c r="BG1745" s="191">
        <f>IF(N1745="zákl. přenesená",J1745,0)</f>
        <v>0</v>
      </c>
      <c r="BH1745" s="191">
        <f>IF(N1745="sníž. přenesená",J1745,0)</f>
        <v>0</v>
      </c>
      <c r="BI1745" s="191">
        <f>IF(N1745="nulová",J1745,0)</f>
        <v>0</v>
      </c>
      <c r="BJ1745" s="17" t="s">
        <v>88</v>
      </c>
      <c r="BK1745" s="191">
        <f>ROUND(I1745*H1745,2)</f>
        <v>0</v>
      </c>
      <c r="BL1745" s="17" t="s">
        <v>88</v>
      </c>
      <c r="BM1745" s="190" t="s">
        <v>2666</v>
      </c>
    </row>
    <row r="1746" spans="1:65" s="13" customFormat="1" ht="11.25">
      <c r="B1746" s="192"/>
      <c r="C1746" s="193"/>
      <c r="D1746" s="194" t="s">
        <v>193</v>
      </c>
      <c r="E1746" s="195" t="s">
        <v>43</v>
      </c>
      <c r="F1746" s="196" t="s">
        <v>362</v>
      </c>
      <c r="G1746" s="193"/>
      <c r="H1746" s="195" t="s">
        <v>43</v>
      </c>
      <c r="I1746" s="197"/>
      <c r="J1746" s="193"/>
      <c r="K1746" s="193"/>
      <c r="L1746" s="198"/>
      <c r="M1746" s="199"/>
      <c r="N1746" s="200"/>
      <c r="O1746" s="200"/>
      <c r="P1746" s="200"/>
      <c r="Q1746" s="200"/>
      <c r="R1746" s="200"/>
      <c r="S1746" s="200"/>
      <c r="T1746" s="201"/>
      <c r="AT1746" s="202" t="s">
        <v>193</v>
      </c>
      <c r="AU1746" s="202" t="s">
        <v>90</v>
      </c>
      <c r="AV1746" s="13" t="s">
        <v>88</v>
      </c>
      <c r="AW1746" s="13" t="s">
        <v>41</v>
      </c>
      <c r="AX1746" s="13" t="s">
        <v>80</v>
      </c>
      <c r="AY1746" s="202" t="s">
        <v>182</v>
      </c>
    </row>
    <row r="1747" spans="1:65" s="13" customFormat="1" ht="11.25">
      <c r="B1747" s="192"/>
      <c r="C1747" s="193"/>
      <c r="D1747" s="194" t="s">
        <v>193</v>
      </c>
      <c r="E1747" s="195" t="s">
        <v>43</v>
      </c>
      <c r="F1747" s="196" t="s">
        <v>1053</v>
      </c>
      <c r="G1747" s="193"/>
      <c r="H1747" s="195" t="s">
        <v>43</v>
      </c>
      <c r="I1747" s="197"/>
      <c r="J1747" s="193"/>
      <c r="K1747" s="193"/>
      <c r="L1747" s="198"/>
      <c r="M1747" s="199"/>
      <c r="N1747" s="200"/>
      <c r="O1747" s="200"/>
      <c r="P1747" s="200"/>
      <c r="Q1747" s="200"/>
      <c r="R1747" s="200"/>
      <c r="S1747" s="200"/>
      <c r="T1747" s="201"/>
      <c r="AT1747" s="202" t="s">
        <v>193</v>
      </c>
      <c r="AU1747" s="202" t="s">
        <v>90</v>
      </c>
      <c r="AV1747" s="13" t="s">
        <v>88</v>
      </c>
      <c r="AW1747" s="13" t="s">
        <v>41</v>
      </c>
      <c r="AX1747" s="13" t="s">
        <v>80</v>
      </c>
      <c r="AY1747" s="202" t="s">
        <v>182</v>
      </c>
    </row>
    <row r="1748" spans="1:65" s="14" customFormat="1" ht="11.25">
      <c r="B1748" s="203"/>
      <c r="C1748" s="204"/>
      <c r="D1748" s="194" t="s">
        <v>193</v>
      </c>
      <c r="E1748" s="205" t="s">
        <v>43</v>
      </c>
      <c r="F1748" s="206" t="s">
        <v>3004</v>
      </c>
      <c r="G1748" s="204"/>
      <c r="H1748" s="207">
        <v>30</v>
      </c>
      <c r="I1748" s="208"/>
      <c r="J1748" s="204"/>
      <c r="K1748" s="204"/>
      <c r="L1748" s="209"/>
      <c r="M1748" s="210"/>
      <c r="N1748" s="211"/>
      <c r="O1748" s="211"/>
      <c r="P1748" s="211"/>
      <c r="Q1748" s="211"/>
      <c r="R1748" s="211"/>
      <c r="S1748" s="211"/>
      <c r="T1748" s="212"/>
      <c r="AT1748" s="213" t="s">
        <v>193</v>
      </c>
      <c r="AU1748" s="213" t="s">
        <v>90</v>
      </c>
      <c r="AV1748" s="14" t="s">
        <v>90</v>
      </c>
      <c r="AW1748" s="14" t="s">
        <v>41</v>
      </c>
      <c r="AX1748" s="14" t="s">
        <v>88</v>
      </c>
      <c r="AY1748" s="213" t="s">
        <v>182</v>
      </c>
    </row>
    <row r="1749" spans="1:65" s="2" customFormat="1" ht="62.65" customHeight="1">
      <c r="A1749" s="35"/>
      <c r="B1749" s="36"/>
      <c r="C1749" s="179" t="s">
        <v>2144</v>
      </c>
      <c r="D1749" s="179" t="s">
        <v>187</v>
      </c>
      <c r="E1749" s="180" t="s">
        <v>2131</v>
      </c>
      <c r="F1749" s="181" t="s">
        <v>2132</v>
      </c>
      <c r="G1749" s="182" t="s">
        <v>481</v>
      </c>
      <c r="H1749" s="183">
        <v>5</v>
      </c>
      <c r="I1749" s="184"/>
      <c r="J1749" s="185">
        <f>ROUND(I1749*H1749,2)</f>
        <v>0</v>
      </c>
      <c r="K1749" s="181" t="s">
        <v>191</v>
      </c>
      <c r="L1749" s="40"/>
      <c r="M1749" s="186" t="s">
        <v>43</v>
      </c>
      <c r="N1749" s="187" t="s">
        <v>51</v>
      </c>
      <c r="O1749" s="65"/>
      <c r="P1749" s="188">
        <f>O1749*H1749</f>
        <v>0</v>
      </c>
      <c r="Q1749" s="188">
        <v>0</v>
      </c>
      <c r="R1749" s="188">
        <f>Q1749*H1749</f>
        <v>0</v>
      </c>
      <c r="S1749" s="188">
        <v>0</v>
      </c>
      <c r="T1749" s="189">
        <f>S1749*H1749</f>
        <v>0</v>
      </c>
      <c r="U1749" s="35"/>
      <c r="V1749" s="35"/>
      <c r="W1749" s="35"/>
      <c r="X1749" s="35"/>
      <c r="Y1749" s="35"/>
      <c r="Z1749" s="35"/>
      <c r="AA1749" s="35"/>
      <c r="AB1749" s="35"/>
      <c r="AC1749" s="35"/>
      <c r="AD1749" s="35"/>
      <c r="AE1749" s="35"/>
      <c r="AR1749" s="190" t="s">
        <v>88</v>
      </c>
      <c r="AT1749" s="190" t="s">
        <v>187</v>
      </c>
      <c r="AU1749" s="190" t="s">
        <v>90</v>
      </c>
      <c r="AY1749" s="17" t="s">
        <v>182</v>
      </c>
      <c r="BE1749" s="191">
        <f>IF(N1749="základní",J1749,0)</f>
        <v>0</v>
      </c>
      <c r="BF1749" s="191">
        <f>IF(N1749="snížená",J1749,0)</f>
        <v>0</v>
      </c>
      <c r="BG1749" s="191">
        <f>IF(N1749="zákl. přenesená",J1749,0)</f>
        <v>0</v>
      </c>
      <c r="BH1749" s="191">
        <f>IF(N1749="sníž. přenesená",J1749,0)</f>
        <v>0</v>
      </c>
      <c r="BI1749" s="191">
        <f>IF(N1749="nulová",J1749,0)</f>
        <v>0</v>
      </c>
      <c r="BJ1749" s="17" t="s">
        <v>88</v>
      </c>
      <c r="BK1749" s="191">
        <f>ROUND(I1749*H1749,2)</f>
        <v>0</v>
      </c>
      <c r="BL1749" s="17" t="s">
        <v>88</v>
      </c>
      <c r="BM1749" s="190" t="s">
        <v>3005</v>
      </c>
    </row>
    <row r="1750" spans="1:65" s="13" customFormat="1" ht="11.25">
      <c r="B1750" s="192"/>
      <c r="C1750" s="193"/>
      <c r="D1750" s="194" t="s">
        <v>193</v>
      </c>
      <c r="E1750" s="195" t="s">
        <v>43</v>
      </c>
      <c r="F1750" s="196" t="s">
        <v>362</v>
      </c>
      <c r="G1750" s="193"/>
      <c r="H1750" s="195" t="s">
        <v>43</v>
      </c>
      <c r="I1750" s="197"/>
      <c r="J1750" s="193"/>
      <c r="K1750" s="193"/>
      <c r="L1750" s="198"/>
      <c r="M1750" s="199"/>
      <c r="N1750" s="200"/>
      <c r="O1750" s="200"/>
      <c r="P1750" s="200"/>
      <c r="Q1750" s="200"/>
      <c r="R1750" s="200"/>
      <c r="S1750" s="200"/>
      <c r="T1750" s="201"/>
      <c r="AT1750" s="202" t="s">
        <v>193</v>
      </c>
      <c r="AU1750" s="202" t="s">
        <v>90</v>
      </c>
      <c r="AV1750" s="13" t="s">
        <v>88</v>
      </c>
      <c r="AW1750" s="13" t="s">
        <v>41</v>
      </c>
      <c r="AX1750" s="13" t="s">
        <v>80</v>
      </c>
      <c r="AY1750" s="202" t="s">
        <v>182</v>
      </c>
    </row>
    <row r="1751" spans="1:65" s="13" customFormat="1" ht="11.25">
      <c r="B1751" s="192"/>
      <c r="C1751" s="193"/>
      <c r="D1751" s="194" t="s">
        <v>193</v>
      </c>
      <c r="E1751" s="195" t="s">
        <v>43</v>
      </c>
      <c r="F1751" s="196" t="s">
        <v>2063</v>
      </c>
      <c r="G1751" s="193"/>
      <c r="H1751" s="195" t="s">
        <v>43</v>
      </c>
      <c r="I1751" s="197"/>
      <c r="J1751" s="193"/>
      <c r="K1751" s="193"/>
      <c r="L1751" s="198"/>
      <c r="M1751" s="199"/>
      <c r="N1751" s="200"/>
      <c r="O1751" s="200"/>
      <c r="P1751" s="200"/>
      <c r="Q1751" s="200"/>
      <c r="R1751" s="200"/>
      <c r="S1751" s="200"/>
      <c r="T1751" s="201"/>
      <c r="AT1751" s="202" t="s">
        <v>193</v>
      </c>
      <c r="AU1751" s="202" t="s">
        <v>90</v>
      </c>
      <c r="AV1751" s="13" t="s">
        <v>88</v>
      </c>
      <c r="AW1751" s="13" t="s">
        <v>41</v>
      </c>
      <c r="AX1751" s="13" t="s">
        <v>80</v>
      </c>
      <c r="AY1751" s="202" t="s">
        <v>182</v>
      </c>
    </row>
    <row r="1752" spans="1:65" s="14" customFormat="1" ht="11.25">
      <c r="B1752" s="203"/>
      <c r="C1752" s="204"/>
      <c r="D1752" s="194" t="s">
        <v>193</v>
      </c>
      <c r="E1752" s="205" t="s">
        <v>43</v>
      </c>
      <c r="F1752" s="206" t="s">
        <v>210</v>
      </c>
      <c r="G1752" s="204"/>
      <c r="H1752" s="207">
        <v>5</v>
      </c>
      <c r="I1752" s="208"/>
      <c r="J1752" s="204"/>
      <c r="K1752" s="204"/>
      <c r="L1752" s="209"/>
      <c r="M1752" s="210"/>
      <c r="N1752" s="211"/>
      <c r="O1752" s="211"/>
      <c r="P1752" s="211"/>
      <c r="Q1752" s="211"/>
      <c r="R1752" s="211"/>
      <c r="S1752" s="211"/>
      <c r="T1752" s="212"/>
      <c r="AT1752" s="213" t="s">
        <v>193</v>
      </c>
      <c r="AU1752" s="213" t="s">
        <v>90</v>
      </c>
      <c r="AV1752" s="14" t="s">
        <v>90</v>
      </c>
      <c r="AW1752" s="14" t="s">
        <v>41</v>
      </c>
      <c r="AX1752" s="14" t="s">
        <v>88</v>
      </c>
      <c r="AY1752" s="213" t="s">
        <v>182</v>
      </c>
    </row>
    <row r="1753" spans="1:65" s="2" customFormat="1" ht="37.9" customHeight="1">
      <c r="A1753" s="35"/>
      <c r="B1753" s="36"/>
      <c r="C1753" s="179" t="s">
        <v>2148</v>
      </c>
      <c r="D1753" s="179" t="s">
        <v>187</v>
      </c>
      <c r="E1753" s="180" t="s">
        <v>1144</v>
      </c>
      <c r="F1753" s="181" t="s">
        <v>1145</v>
      </c>
      <c r="G1753" s="182" t="s">
        <v>481</v>
      </c>
      <c r="H1753" s="183">
        <v>142</v>
      </c>
      <c r="I1753" s="184"/>
      <c r="J1753" s="185">
        <f>ROUND(I1753*H1753,2)</f>
        <v>0</v>
      </c>
      <c r="K1753" s="181" t="s">
        <v>191</v>
      </c>
      <c r="L1753" s="40"/>
      <c r="M1753" s="186" t="s">
        <v>43</v>
      </c>
      <c r="N1753" s="187" t="s">
        <v>51</v>
      </c>
      <c r="O1753" s="65"/>
      <c r="P1753" s="188">
        <f>O1753*H1753</f>
        <v>0</v>
      </c>
      <c r="Q1753" s="188">
        <v>0</v>
      </c>
      <c r="R1753" s="188">
        <f>Q1753*H1753</f>
        <v>0</v>
      </c>
      <c r="S1753" s="188">
        <v>0</v>
      </c>
      <c r="T1753" s="189">
        <f>S1753*H1753</f>
        <v>0</v>
      </c>
      <c r="U1753" s="35"/>
      <c r="V1753" s="35"/>
      <c r="W1753" s="35"/>
      <c r="X1753" s="35"/>
      <c r="Y1753" s="35"/>
      <c r="Z1753" s="35"/>
      <c r="AA1753" s="35"/>
      <c r="AB1753" s="35"/>
      <c r="AC1753" s="35"/>
      <c r="AD1753" s="35"/>
      <c r="AE1753" s="35"/>
      <c r="AR1753" s="190" t="s">
        <v>88</v>
      </c>
      <c r="AT1753" s="190" t="s">
        <v>187</v>
      </c>
      <c r="AU1753" s="190" t="s">
        <v>90</v>
      </c>
      <c r="AY1753" s="17" t="s">
        <v>182</v>
      </c>
      <c r="BE1753" s="191">
        <f>IF(N1753="základní",J1753,0)</f>
        <v>0</v>
      </c>
      <c r="BF1753" s="191">
        <f>IF(N1753="snížená",J1753,0)</f>
        <v>0</v>
      </c>
      <c r="BG1753" s="191">
        <f>IF(N1753="zákl. přenesená",J1753,0)</f>
        <v>0</v>
      </c>
      <c r="BH1753" s="191">
        <f>IF(N1753="sníž. přenesená",J1753,0)</f>
        <v>0</v>
      </c>
      <c r="BI1753" s="191">
        <f>IF(N1753="nulová",J1753,0)</f>
        <v>0</v>
      </c>
      <c r="BJ1753" s="17" t="s">
        <v>88</v>
      </c>
      <c r="BK1753" s="191">
        <f>ROUND(I1753*H1753,2)</f>
        <v>0</v>
      </c>
      <c r="BL1753" s="17" t="s">
        <v>88</v>
      </c>
      <c r="BM1753" s="190" t="s">
        <v>2135</v>
      </c>
    </row>
    <row r="1754" spans="1:65" s="13" customFormat="1" ht="11.25">
      <c r="B1754" s="192"/>
      <c r="C1754" s="193"/>
      <c r="D1754" s="194" t="s">
        <v>193</v>
      </c>
      <c r="E1754" s="195" t="s">
        <v>43</v>
      </c>
      <c r="F1754" s="196" t="s">
        <v>362</v>
      </c>
      <c r="G1754" s="193"/>
      <c r="H1754" s="195" t="s">
        <v>43</v>
      </c>
      <c r="I1754" s="197"/>
      <c r="J1754" s="193"/>
      <c r="K1754" s="193"/>
      <c r="L1754" s="198"/>
      <c r="M1754" s="199"/>
      <c r="N1754" s="200"/>
      <c r="O1754" s="200"/>
      <c r="P1754" s="200"/>
      <c r="Q1754" s="200"/>
      <c r="R1754" s="200"/>
      <c r="S1754" s="200"/>
      <c r="T1754" s="201"/>
      <c r="AT1754" s="202" t="s">
        <v>193</v>
      </c>
      <c r="AU1754" s="202" t="s">
        <v>90</v>
      </c>
      <c r="AV1754" s="13" t="s">
        <v>88</v>
      </c>
      <c r="AW1754" s="13" t="s">
        <v>41</v>
      </c>
      <c r="AX1754" s="13" t="s">
        <v>80</v>
      </c>
      <c r="AY1754" s="202" t="s">
        <v>182</v>
      </c>
    </row>
    <row r="1755" spans="1:65" s="13" customFormat="1" ht="11.25">
      <c r="B1755" s="192"/>
      <c r="C1755" s="193"/>
      <c r="D1755" s="194" t="s">
        <v>193</v>
      </c>
      <c r="E1755" s="195" t="s">
        <v>43</v>
      </c>
      <c r="F1755" s="196" t="s">
        <v>2065</v>
      </c>
      <c r="G1755" s="193"/>
      <c r="H1755" s="195" t="s">
        <v>43</v>
      </c>
      <c r="I1755" s="197"/>
      <c r="J1755" s="193"/>
      <c r="K1755" s="193"/>
      <c r="L1755" s="198"/>
      <c r="M1755" s="199"/>
      <c r="N1755" s="200"/>
      <c r="O1755" s="200"/>
      <c r="P1755" s="200"/>
      <c r="Q1755" s="200"/>
      <c r="R1755" s="200"/>
      <c r="S1755" s="200"/>
      <c r="T1755" s="201"/>
      <c r="AT1755" s="202" t="s">
        <v>193</v>
      </c>
      <c r="AU1755" s="202" t="s">
        <v>90</v>
      </c>
      <c r="AV1755" s="13" t="s">
        <v>88</v>
      </c>
      <c r="AW1755" s="13" t="s">
        <v>41</v>
      </c>
      <c r="AX1755" s="13" t="s">
        <v>80</v>
      </c>
      <c r="AY1755" s="202" t="s">
        <v>182</v>
      </c>
    </row>
    <row r="1756" spans="1:65" s="14" customFormat="1" ht="11.25">
      <c r="B1756" s="203"/>
      <c r="C1756" s="204"/>
      <c r="D1756" s="194" t="s">
        <v>193</v>
      </c>
      <c r="E1756" s="205" t="s">
        <v>43</v>
      </c>
      <c r="F1756" s="206" t="s">
        <v>3006</v>
      </c>
      <c r="G1756" s="204"/>
      <c r="H1756" s="207">
        <v>21</v>
      </c>
      <c r="I1756" s="208"/>
      <c r="J1756" s="204"/>
      <c r="K1756" s="204"/>
      <c r="L1756" s="209"/>
      <c r="M1756" s="210"/>
      <c r="N1756" s="211"/>
      <c r="O1756" s="211"/>
      <c r="P1756" s="211"/>
      <c r="Q1756" s="211"/>
      <c r="R1756" s="211"/>
      <c r="S1756" s="211"/>
      <c r="T1756" s="212"/>
      <c r="AT1756" s="213" t="s">
        <v>193</v>
      </c>
      <c r="AU1756" s="213" t="s">
        <v>90</v>
      </c>
      <c r="AV1756" s="14" t="s">
        <v>90</v>
      </c>
      <c r="AW1756" s="14" t="s">
        <v>41</v>
      </c>
      <c r="AX1756" s="14" t="s">
        <v>80</v>
      </c>
      <c r="AY1756" s="213" t="s">
        <v>182</v>
      </c>
    </row>
    <row r="1757" spans="1:65" s="13" customFormat="1" ht="11.25">
      <c r="B1757" s="192"/>
      <c r="C1757" s="193"/>
      <c r="D1757" s="194" t="s">
        <v>193</v>
      </c>
      <c r="E1757" s="195" t="s">
        <v>43</v>
      </c>
      <c r="F1757" s="196" t="s">
        <v>2067</v>
      </c>
      <c r="G1757" s="193"/>
      <c r="H1757" s="195" t="s">
        <v>43</v>
      </c>
      <c r="I1757" s="197"/>
      <c r="J1757" s="193"/>
      <c r="K1757" s="193"/>
      <c r="L1757" s="198"/>
      <c r="M1757" s="199"/>
      <c r="N1757" s="200"/>
      <c r="O1757" s="200"/>
      <c r="P1757" s="200"/>
      <c r="Q1757" s="200"/>
      <c r="R1757" s="200"/>
      <c r="S1757" s="200"/>
      <c r="T1757" s="201"/>
      <c r="AT1757" s="202" t="s">
        <v>193</v>
      </c>
      <c r="AU1757" s="202" t="s">
        <v>90</v>
      </c>
      <c r="AV1757" s="13" t="s">
        <v>88</v>
      </c>
      <c r="AW1757" s="13" t="s">
        <v>41</v>
      </c>
      <c r="AX1757" s="13" t="s">
        <v>80</v>
      </c>
      <c r="AY1757" s="202" t="s">
        <v>182</v>
      </c>
    </row>
    <row r="1758" spans="1:65" s="14" customFormat="1" ht="11.25">
      <c r="B1758" s="203"/>
      <c r="C1758" s="204"/>
      <c r="D1758" s="194" t="s">
        <v>193</v>
      </c>
      <c r="E1758" s="205" t="s">
        <v>43</v>
      </c>
      <c r="F1758" s="206" t="s">
        <v>3007</v>
      </c>
      <c r="G1758" s="204"/>
      <c r="H1758" s="207">
        <v>64</v>
      </c>
      <c r="I1758" s="208"/>
      <c r="J1758" s="204"/>
      <c r="K1758" s="204"/>
      <c r="L1758" s="209"/>
      <c r="M1758" s="210"/>
      <c r="N1758" s="211"/>
      <c r="O1758" s="211"/>
      <c r="P1758" s="211"/>
      <c r="Q1758" s="211"/>
      <c r="R1758" s="211"/>
      <c r="S1758" s="211"/>
      <c r="T1758" s="212"/>
      <c r="AT1758" s="213" t="s">
        <v>193</v>
      </c>
      <c r="AU1758" s="213" t="s">
        <v>90</v>
      </c>
      <c r="AV1758" s="14" t="s">
        <v>90</v>
      </c>
      <c r="AW1758" s="14" t="s">
        <v>41</v>
      </c>
      <c r="AX1758" s="14" t="s">
        <v>80</v>
      </c>
      <c r="AY1758" s="213" t="s">
        <v>182</v>
      </c>
    </row>
    <row r="1759" spans="1:65" s="13" customFormat="1" ht="11.25">
      <c r="B1759" s="192"/>
      <c r="C1759" s="193"/>
      <c r="D1759" s="194" t="s">
        <v>193</v>
      </c>
      <c r="E1759" s="195" t="s">
        <v>43</v>
      </c>
      <c r="F1759" s="196" t="s">
        <v>2068</v>
      </c>
      <c r="G1759" s="193"/>
      <c r="H1759" s="195" t="s">
        <v>43</v>
      </c>
      <c r="I1759" s="197"/>
      <c r="J1759" s="193"/>
      <c r="K1759" s="193"/>
      <c r="L1759" s="198"/>
      <c r="M1759" s="199"/>
      <c r="N1759" s="200"/>
      <c r="O1759" s="200"/>
      <c r="P1759" s="200"/>
      <c r="Q1759" s="200"/>
      <c r="R1759" s="200"/>
      <c r="S1759" s="200"/>
      <c r="T1759" s="201"/>
      <c r="AT1759" s="202" t="s">
        <v>193</v>
      </c>
      <c r="AU1759" s="202" t="s">
        <v>90</v>
      </c>
      <c r="AV1759" s="13" t="s">
        <v>88</v>
      </c>
      <c r="AW1759" s="13" t="s">
        <v>41</v>
      </c>
      <c r="AX1759" s="13" t="s">
        <v>80</v>
      </c>
      <c r="AY1759" s="202" t="s">
        <v>182</v>
      </c>
    </row>
    <row r="1760" spans="1:65" s="14" customFormat="1" ht="11.25">
      <c r="B1760" s="203"/>
      <c r="C1760" s="204"/>
      <c r="D1760" s="194" t="s">
        <v>193</v>
      </c>
      <c r="E1760" s="205" t="s">
        <v>43</v>
      </c>
      <c r="F1760" s="206" t="s">
        <v>3008</v>
      </c>
      <c r="G1760" s="204"/>
      <c r="H1760" s="207">
        <v>52</v>
      </c>
      <c r="I1760" s="208"/>
      <c r="J1760" s="204"/>
      <c r="K1760" s="204"/>
      <c r="L1760" s="209"/>
      <c r="M1760" s="210"/>
      <c r="N1760" s="211"/>
      <c r="O1760" s="211"/>
      <c r="P1760" s="211"/>
      <c r="Q1760" s="211"/>
      <c r="R1760" s="211"/>
      <c r="S1760" s="211"/>
      <c r="T1760" s="212"/>
      <c r="AT1760" s="213" t="s">
        <v>193</v>
      </c>
      <c r="AU1760" s="213" t="s">
        <v>90</v>
      </c>
      <c r="AV1760" s="14" t="s">
        <v>90</v>
      </c>
      <c r="AW1760" s="14" t="s">
        <v>41</v>
      </c>
      <c r="AX1760" s="14" t="s">
        <v>80</v>
      </c>
      <c r="AY1760" s="213" t="s">
        <v>182</v>
      </c>
    </row>
    <row r="1761" spans="1:65" s="13" customFormat="1" ht="11.25">
      <c r="B1761" s="192"/>
      <c r="C1761" s="193"/>
      <c r="D1761" s="194" t="s">
        <v>193</v>
      </c>
      <c r="E1761" s="195" t="s">
        <v>43</v>
      </c>
      <c r="F1761" s="196" t="s">
        <v>2063</v>
      </c>
      <c r="G1761" s="193"/>
      <c r="H1761" s="195" t="s">
        <v>43</v>
      </c>
      <c r="I1761" s="197"/>
      <c r="J1761" s="193"/>
      <c r="K1761" s="193"/>
      <c r="L1761" s="198"/>
      <c r="M1761" s="199"/>
      <c r="N1761" s="200"/>
      <c r="O1761" s="200"/>
      <c r="P1761" s="200"/>
      <c r="Q1761" s="200"/>
      <c r="R1761" s="200"/>
      <c r="S1761" s="200"/>
      <c r="T1761" s="201"/>
      <c r="AT1761" s="202" t="s">
        <v>193</v>
      </c>
      <c r="AU1761" s="202" t="s">
        <v>90</v>
      </c>
      <c r="AV1761" s="13" t="s">
        <v>88</v>
      </c>
      <c r="AW1761" s="13" t="s">
        <v>41</v>
      </c>
      <c r="AX1761" s="13" t="s">
        <v>80</v>
      </c>
      <c r="AY1761" s="202" t="s">
        <v>182</v>
      </c>
    </row>
    <row r="1762" spans="1:65" s="14" customFormat="1" ht="11.25">
      <c r="B1762" s="203"/>
      <c r="C1762" s="204"/>
      <c r="D1762" s="194" t="s">
        <v>193</v>
      </c>
      <c r="E1762" s="205" t="s">
        <v>43</v>
      </c>
      <c r="F1762" s="206" t="s">
        <v>210</v>
      </c>
      <c r="G1762" s="204"/>
      <c r="H1762" s="207">
        <v>5</v>
      </c>
      <c r="I1762" s="208"/>
      <c r="J1762" s="204"/>
      <c r="K1762" s="204"/>
      <c r="L1762" s="209"/>
      <c r="M1762" s="210"/>
      <c r="N1762" s="211"/>
      <c r="O1762" s="211"/>
      <c r="P1762" s="211"/>
      <c r="Q1762" s="211"/>
      <c r="R1762" s="211"/>
      <c r="S1762" s="211"/>
      <c r="T1762" s="212"/>
      <c r="AT1762" s="213" t="s">
        <v>193</v>
      </c>
      <c r="AU1762" s="213" t="s">
        <v>90</v>
      </c>
      <c r="AV1762" s="14" t="s">
        <v>90</v>
      </c>
      <c r="AW1762" s="14" t="s">
        <v>41</v>
      </c>
      <c r="AX1762" s="14" t="s">
        <v>80</v>
      </c>
      <c r="AY1762" s="213" t="s">
        <v>182</v>
      </c>
    </row>
    <row r="1763" spans="1:65" s="15" customFormat="1" ht="11.25">
      <c r="B1763" s="227"/>
      <c r="C1763" s="228"/>
      <c r="D1763" s="194" t="s">
        <v>193</v>
      </c>
      <c r="E1763" s="229" t="s">
        <v>43</v>
      </c>
      <c r="F1763" s="230" t="s">
        <v>436</v>
      </c>
      <c r="G1763" s="228"/>
      <c r="H1763" s="231">
        <v>142</v>
      </c>
      <c r="I1763" s="232"/>
      <c r="J1763" s="228"/>
      <c r="K1763" s="228"/>
      <c r="L1763" s="233"/>
      <c r="M1763" s="234"/>
      <c r="N1763" s="235"/>
      <c r="O1763" s="235"/>
      <c r="P1763" s="235"/>
      <c r="Q1763" s="235"/>
      <c r="R1763" s="235"/>
      <c r="S1763" s="235"/>
      <c r="T1763" s="236"/>
      <c r="AT1763" s="237" t="s">
        <v>193</v>
      </c>
      <c r="AU1763" s="237" t="s">
        <v>90</v>
      </c>
      <c r="AV1763" s="15" t="s">
        <v>205</v>
      </c>
      <c r="AW1763" s="15" t="s">
        <v>41</v>
      </c>
      <c r="AX1763" s="15" t="s">
        <v>88</v>
      </c>
      <c r="AY1763" s="237" t="s">
        <v>182</v>
      </c>
    </row>
    <row r="1764" spans="1:65" s="2" customFormat="1" ht="49.15" customHeight="1">
      <c r="A1764" s="35"/>
      <c r="B1764" s="36"/>
      <c r="C1764" s="179" t="s">
        <v>2152</v>
      </c>
      <c r="D1764" s="179" t="s">
        <v>187</v>
      </c>
      <c r="E1764" s="180" t="s">
        <v>1149</v>
      </c>
      <c r="F1764" s="181" t="s">
        <v>1150</v>
      </c>
      <c r="G1764" s="182" t="s">
        <v>481</v>
      </c>
      <c r="H1764" s="183">
        <v>21</v>
      </c>
      <c r="I1764" s="184"/>
      <c r="J1764" s="185">
        <f>ROUND(I1764*H1764,2)</f>
        <v>0</v>
      </c>
      <c r="K1764" s="181" t="s">
        <v>191</v>
      </c>
      <c r="L1764" s="40"/>
      <c r="M1764" s="186" t="s">
        <v>43</v>
      </c>
      <c r="N1764" s="187" t="s">
        <v>51</v>
      </c>
      <c r="O1764" s="65"/>
      <c r="P1764" s="188">
        <f>O1764*H1764</f>
        <v>0</v>
      </c>
      <c r="Q1764" s="188">
        <v>0</v>
      </c>
      <c r="R1764" s="188">
        <f>Q1764*H1764</f>
        <v>0</v>
      </c>
      <c r="S1764" s="188">
        <v>0</v>
      </c>
      <c r="T1764" s="189">
        <f>S1764*H1764</f>
        <v>0</v>
      </c>
      <c r="U1764" s="35"/>
      <c r="V1764" s="35"/>
      <c r="W1764" s="35"/>
      <c r="X1764" s="35"/>
      <c r="Y1764" s="35"/>
      <c r="Z1764" s="35"/>
      <c r="AA1764" s="35"/>
      <c r="AB1764" s="35"/>
      <c r="AC1764" s="35"/>
      <c r="AD1764" s="35"/>
      <c r="AE1764" s="35"/>
      <c r="AR1764" s="190" t="s">
        <v>88</v>
      </c>
      <c r="AT1764" s="190" t="s">
        <v>187</v>
      </c>
      <c r="AU1764" s="190" t="s">
        <v>90</v>
      </c>
      <c r="AY1764" s="17" t="s">
        <v>182</v>
      </c>
      <c r="BE1764" s="191">
        <f>IF(N1764="základní",J1764,0)</f>
        <v>0</v>
      </c>
      <c r="BF1764" s="191">
        <f>IF(N1764="snížená",J1764,0)</f>
        <v>0</v>
      </c>
      <c r="BG1764" s="191">
        <f>IF(N1764="zákl. přenesená",J1764,0)</f>
        <v>0</v>
      </c>
      <c r="BH1764" s="191">
        <f>IF(N1764="sníž. přenesená",J1764,0)</f>
        <v>0</v>
      </c>
      <c r="BI1764" s="191">
        <f>IF(N1764="nulová",J1764,0)</f>
        <v>0</v>
      </c>
      <c r="BJ1764" s="17" t="s">
        <v>88</v>
      </c>
      <c r="BK1764" s="191">
        <f>ROUND(I1764*H1764,2)</f>
        <v>0</v>
      </c>
      <c r="BL1764" s="17" t="s">
        <v>88</v>
      </c>
      <c r="BM1764" s="190" t="s">
        <v>3009</v>
      </c>
    </row>
    <row r="1765" spans="1:65" s="13" customFormat="1" ht="11.25">
      <c r="B1765" s="192"/>
      <c r="C1765" s="193"/>
      <c r="D1765" s="194" t="s">
        <v>193</v>
      </c>
      <c r="E1765" s="195" t="s">
        <v>43</v>
      </c>
      <c r="F1765" s="196" t="s">
        <v>362</v>
      </c>
      <c r="G1765" s="193"/>
      <c r="H1765" s="195" t="s">
        <v>43</v>
      </c>
      <c r="I1765" s="197"/>
      <c r="J1765" s="193"/>
      <c r="K1765" s="193"/>
      <c r="L1765" s="198"/>
      <c r="M1765" s="199"/>
      <c r="N1765" s="200"/>
      <c r="O1765" s="200"/>
      <c r="P1765" s="200"/>
      <c r="Q1765" s="200"/>
      <c r="R1765" s="200"/>
      <c r="S1765" s="200"/>
      <c r="T1765" s="201"/>
      <c r="AT1765" s="202" t="s">
        <v>193</v>
      </c>
      <c r="AU1765" s="202" t="s">
        <v>90</v>
      </c>
      <c r="AV1765" s="13" t="s">
        <v>88</v>
      </c>
      <c r="AW1765" s="13" t="s">
        <v>41</v>
      </c>
      <c r="AX1765" s="13" t="s">
        <v>80</v>
      </c>
      <c r="AY1765" s="202" t="s">
        <v>182</v>
      </c>
    </row>
    <row r="1766" spans="1:65" s="13" customFormat="1" ht="11.25">
      <c r="B1766" s="192"/>
      <c r="C1766" s="193"/>
      <c r="D1766" s="194" t="s">
        <v>193</v>
      </c>
      <c r="E1766" s="195" t="s">
        <v>43</v>
      </c>
      <c r="F1766" s="196" t="s">
        <v>2065</v>
      </c>
      <c r="G1766" s="193"/>
      <c r="H1766" s="195" t="s">
        <v>43</v>
      </c>
      <c r="I1766" s="197"/>
      <c r="J1766" s="193"/>
      <c r="K1766" s="193"/>
      <c r="L1766" s="198"/>
      <c r="M1766" s="199"/>
      <c r="N1766" s="200"/>
      <c r="O1766" s="200"/>
      <c r="P1766" s="200"/>
      <c r="Q1766" s="200"/>
      <c r="R1766" s="200"/>
      <c r="S1766" s="200"/>
      <c r="T1766" s="201"/>
      <c r="AT1766" s="202" t="s">
        <v>193</v>
      </c>
      <c r="AU1766" s="202" t="s">
        <v>90</v>
      </c>
      <c r="AV1766" s="13" t="s">
        <v>88</v>
      </c>
      <c r="AW1766" s="13" t="s">
        <v>41</v>
      </c>
      <c r="AX1766" s="13" t="s">
        <v>80</v>
      </c>
      <c r="AY1766" s="202" t="s">
        <v>182</v>
      </c>
    </row>
    <row r="1767" spans="1:65" s="14" customFormat="1" ht="11.25">
      <c r="B1767" s="203"/>
      <c r="C1767" s="204"/>
      <c r="D1767" s="194" t="s">
        <v>193</v>
      </c>
      <c r="E1767" s="205" t="s">
        <v>43</v>
      </c>
      <c r="F1767" s="206" t="s">
        <v>3006</v>
      </c>
      <c r="G1767" s="204"/>
      <c r="H1767" s="207">
        <v>21</v>
      </c>
      <c r="I1767" s="208"/>
      <c r="J1767" s="204"/>
      <c r="K1767" s="204"/>
      <c r="L1767" s="209"/>
      <c r="M1767" s="210"/>
      <c r="N1767" s="211"/>
      <c r="O1767" s="211"/>
      <c r="P1767" s="211"/>
      <c r="Q1767" s="211"/>
      <c r="R1767" s="211"/>
      <c r="S1767" s="211"/>
      <c r="T1767" s="212"/>
      <c r="AT1767" s="213" t="s">
        <v>193</v>
      </c>
      <c r="AU1767" s="213" t="s">
        <v>90</v>
      </c>
      <c r="AV1767" s="14" t="s">
        <v>90</v>
      </c>
      <c r="AW1767" s="14" t="s">
        <v>41</v>
      </c>
      <c r="AX1767" s="14" t="s">
        <v>88</v>
      </c>
      <c r="AY1767" s="213" t="s">
        <v>182</v>
      </c>
    </row>
    <row r="1768" spans="1:65" s="2" customFormat="1" ht="24.2" customHeight="1">
      <c r="A1768" s="35"/>
      <c r="B1768" s="36"/>
      <c r="C1768" s="214" t="s">
        <v>2157</v>
      </c>
      <c r="D1768" s="214" t="s">
        <v>179</v>
      </c>
      <c r="E1768" s="215" t="s">
        <v>3010</v>
      </c>
      <c r="F1768" s="216" t="s">
        <v>3011</v>
      </c>
      <c r="G1768" s="217" t="s">
        <v>481</v>
      </c>
      <c r="H1768" s="218">
        <v>21</v>
      </c>
      <c r="I1768" s="219"/>
      <c r="J1768" s="220">
        <f>ROUND(I1768*H1768,2)</f>
        <v>0</v>
      </c>
      <c r="K1768" s="216" t="s">
        <v>191</v>
      </c>
      <c r="L1768" s="221"/>
      <c r="M1768" s="222" t="s">
        <v>43</v>
      </c>
      <c r="N1768" s="223" t="s">
        <v>51</v>
      </c>
      <c r="O1768" s="65"/>
      <c r="P1768" s="188">
        <f>O1768*H1768</f>
        <v>0</v>
      </c>
      <c r="Q1768" s="188">
        <v>2.1900000000000001E-3</v>
      </c>
      <c r="R1768" s="188">
        <f>Q1768*H1768</f>
        <v>4.5990000000000003E-2</v>
      </c>
      <c r="S1768" s="188">
        <v>0</v>
      </c>
      <c r="T1768" s="189">
        <f>S1768*H1768</f>
        <v>0</v>
      </c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R1768" s="190" t="s">
        <v>90</v>
      </c>
      <c r="AT1768" s="190" t="s">
        <v>179</v>
      </c>
      <c r="AU1768" s="190" t="s">
        <v>90</v>
      </c>
      <c r="AY1768" s="17" t="s">
        <v>182</v>
      </c>
      <c r="BE1768" s="191">
        <f>IF(N1768="základní",J1768,0)</f>
        <v>0</v>
      </c>
      <c r="BF1768" s="191">
        <f>IF(N1768="snížená",J1768,0)</f>
        <v>0</v>
      </c>
      <c r="BG1768" s="191">
        <f>IF(N1768="zákl. přenesená",J1768,0)</f>
        <v>0</v>
      </c>
      <c r="BH1768" s="191">
        <f>IF(N1768="sníž. přenesená",J1768,0)</f>
        <v>0</v>
      </c>
      <c r="BI1768" s="191">
        <f>IF(N1768="nulová",J1768,0)</f>
        <v>0</v>
      </c>
      <c r="BJ1768" s="17" t="s">
        <v>88</v>
      </c>
      <c r="BK1768" s="191">
        <f>ROUND(I1768*H1768,2)</f>
        <v>0</v>
      </c>
      <c r="BL1768" s="17" t="s">
        <v>88</v>
      </c>
      <c r="BM1768" s="190" t="s">
        <v>3012</v>
      </c>
    </row>
    <row r="1769" spans="1:65" s="13" customFormat="1" ht="11.25">
      <c r="B1769" s="192"/>
      <c r="C1769" s="193"/>
      <c r="D1769" s="194" t="s">
        <v>193</v>
      </c>
      <c r="E1769" s="195" t="s">
        <v>43</v>
      </c>
      <c r="F1769" s="196" t="s">
        <v>362</v>
      </c>
      <c r="G1769" s="193"/>
      <c r="H1769" s="195" t="s">
        <v>43</v>
      </c>
      <c r="I1769" s="197"/>
      <c r="J1769" s="193"/>
      <c r="K1769" s="193"/>
      <c r="L1769" s="198"/>
      <c r="M1769" s="199"/>
      <c r="N1769" s="200"/>
      <c r="O1769" s="200"/>
      <c r="P1769" s="200"/>
      <c r="Q1769" s="200"/>
      <c r="R1769" s="200"/>
      <c r="S1769" s="200"/>
      <c r="T1769" s="201"/>
      <c r="AT1769" s="202" t="s">
        <v>193</v>
      </c>
      <c r="AU1769" s="202" t="s">
        <v>90</v>
      </c>
      <c r="AV1769" s="13" t="s">
        <v>88</v>
      </c>
      <c r="AW1769" s="13" t="s">
        <v>41</v>
      </c>
      <c r="AX1769" s="13" t="s">
        <v>80</v>
      </c>
      <c r="AY1769" s="202" t="s">
        <v>182</v>
      </c>
    </row>
    <row r="1770" spans="1:65" s="13" customFormat="1" ht="11.25">
      <c r="B1770" s="192"/>
      <c r="C1770" s="193"/>
      <c r="D1770" s="194" t="s">
        <v>193</v>
      </c>
      <c r="E1770" s="195" t="s">
        <v>43</v>
      </c>
      <c r="F1770" s="196" t="s">
        <v>2065</v>
      </c>
      <c r="G1770" s="193"/>
      <c r="H1770" s="195" t="s">
        <v>43</v>
      </c>
      <c r="I1770" s="197"/>
      <c r="J1770" s="193"/>
      <c r="K1770" s="193"/>
      <c r="L1770" s="198"/>
      <c r="M1770" s="199"/>
      <c r="N1770" s="200"/>
      <c r="O1770" s="200"/>
      <c r="P1770" s="200"/>
      <c r="Q1770" s="200"/>
      <c r="R1770" s="200"/>
      <c r="S1770" s="200"/>
      <c r="T1770" s="201"/>
      <c r="AT1770" s="202" t="s">
        <v>193</v>
      </c>
      <c r="AU1770" s="202" t="s">
        <v>90</v>
      </c>
      <c r="AV1770" s="13" t="s">
        <v>88</v>
      </c>
      <c r="AW1770" s="13" t="s">
        <v>41</v>
      </c>
      <c r="AX1770" s="13" t="s">
        <v>80</v>
      </c>
      <c r="AY1770" s="202" t="s">
        <v>182</v>
      </c>
    </row>
    <row r="1771" spans="1:65" s="14" customFormat="1" ht="11.25">
      <c r="B1771" s="203"/>
      <c r="C1771" s="204"/>
      <c r="D1771" s="194" t="s">
        <v>193</v>
      </c>
      <c r="E1771" s="205" t="s">
        <v>43</v>
      </c>
      <c r="F1771" s="206" t="s">
        <v>3006</v>
      </c>
      <c r="G1771" s="204"/>
      <c r="H1771" s="207">
        <v>21</v>
      </c>
      <c r="I1771" s="208"/>
      <c r="J1771" s="204"/>
      <c r="K1771" s="204"/>
      <c r="L1771" s="209"/>
      <c r="M1771" s="210"/>
      <c r="N1771" s="211"/>
      <c r="O1771" s="211"/>
      <c r="P1771" s="211"/>
      <c r="Q1771" s="211"/>
      <c r="R1771" s="211"/>
      <c r="S1771" s="211"/>
      <c r="T1771" s="212"/>
      <c r="AT1771" s="213" t="s">
        <v>193</v>
      </c>
      <c r="AU1771" s="213" t="s">
        <v>90</v>
      </c>
      <c r="AV1771" s="14" t="s">
        <v>90</v>
      </c>
      <c r="AW1771" s="14" t="s">
        <v>41</v>
      </c>
      <c r="AX1771" s="14" t="s">
        <v>88</v>
      </c>
      <c r="AY1771" s="213" t="s">
        <v>182</v>
      </c>
    </row>
    <row r="1772" spans="1:65" s="2" customFormat="1" ht="49.15" customHeight="1">
      <c r="A1772" s="35"/>
      <c r="B1772" s="36"/>
      <c r="C1772" s="179" t="s">
        <v>2158</v>
      </c>
      <c r="D1772" s="179" t="s">
        <v>187</v>
      </c>
      <c r="E1772" s="180" t="s">
        <v>2145</v>
      </c>
      <c r="F1772" s="181" t="s">
        <v>2146</v>
      </c>
      <c r="G1772" s="182" t="s">
        <v>481</v>
      </c>
      <c r="H1772" s="183">
        <v>64</v>
      </c>
      <c r="I1772" s="184"/>
      <c r="J1772" s="185">
        <f>ROUND(I1772*H1772,2)</f>
        <v>0</v>
      </c>
      <c r="K1772" s="181" t="s">
        <v>191</v>
      </c>
      <c r="L1772" s="40"/>
      <c r="M1772" s="186" t="s">
        <v>43</v>
      </c>
      <c r="N1772" s="187" t="s">
        <v>51</v>
      </c>
      <c r="O1772" s="65"/>
      <c r="P1772" s="188">
        <f>O1772*H1772</f>
        <v>0</v>
      </c>
      <c r="Q1772" s="188">
        <v>0</v>
      </c>
      <c r="R1772" s="188">
        <f>Q1772*H1772</f>
        <v>0</v>
      </c>
      <c r="S1772" s="188">
        <v>0</v>
      </c>
      <c r="T1772" s="189">
        <f>S1772*H1772</f>
        <v>0</v>
      </c>
      <c r="U1772" s="35"/>
      <c r="V1772" s="35"/>
      <c r="W1772" s="35"/>
      <c r="X1772" s="35"/>
      <c r="Y1772" s="35"/>
      <c r="Z1772" s="35"/>
      <c r="AA1772" s="35"/>
      <c r="AB1772" s="35"/>
      <c r="AC1772" s="35"/>
      <c r="AD1772" s="35"/>
      <c r="AE1772" s="35"/>
      <c r="AR1772" s="190" t="s">
        <v>88</v>
      </c>
      <c r="AT1772" s="190" t="s">
        <v>187</v>
      </c>
      <c r="AU1772" s="190" t="s">
        <v>90</v>
      </c>
      <c r="AY1772" s="17" t="s">
        <v>182</v>
      </c>
      <c r="BE1772" s="191">
        <f>IF(N1772="základní",J1772,0)</f>
        <v>0</v>
      </c>
      <c r="BF1772" s="191">
        <f>IF(N1772="snížená",J1772,0)</f>
        <v>0</v>
      </c>
      <c r="BG1772" s="191">
        <f>IF(N1772="zákl. přenesená",J1772,0)</f>
        <v>0</v>
      </c>
      <c r="BH1772" s="191">
        <f>IF(N1772="sníž. přenesená",J1772,0)</f>
        <v>0</v>
      </c>
      <c r="BI1772" s="191">
        <f>IF(N1772="nulová",J1772,0)</f>
        <v>0</v>
      </c>
      <c r="BJ1772" s="17" t="s">
        <v>88</v>
      </c>
      <c r="BK1772" s="191">
        <f>ROUND(I1772*H1772,2)</f>
        <v>0</v>
      </c>
      <c r="BL1772" s="17" t="s">
        <v>88</v>
      </c>
      <c r="BM1772" s="190" t="s">
        <v>2147</v>
      </c>
    </row>
    <row r="1773" spans="1:65" s="13" customFormat="1" ht="11.25">
      <c r="B1773" s="192"/>
      <c r="C1773" s="193"/>
      <c r="D1773" s="194" t="s">
        <v>193</v>
      </c>
      <c r="E1773" s="195" t="s">
        <v>43</v>
      </c>
      <c r="F1773" s="196" t="s">
        <v>362</v>
      </c>
      <c r="G1773" s="193"/>
      <c r="H1773" s="195" t="s">
        <v>43</v>
      </c>
      <c r="I1773" s="197"/>
      <c r="J1773" s="193"/>
      <c r="K1773" s="193"/>
      <c r="L1773" s="198"/>
      <c r="M1773" s="199"/>
      <c r="N1773" s="200"/>
      <c r="O1773" s="200"/>
      <c r="P1773" s="200"/>
      <c r="Q1773" s="200"/>
      <c r="R1773" s="200"/>
      <c r="S1773" s="200"/>
      <c r="T1773" s="201"/>
      <c r="AT1773" s="202" t="s">
        <v>193</v>
      </c>
      <c r="AU1773" s="202" t="s">
        <v>90</v>
      </c>
      <c r="AV1773" s="13" t="s">
        <v>88</v>
      </c>
      <c r="AW1773" s="13" t="s">
        <v>41</v>
      </c>
      <c r="AX1773" s="13" t="s">
        <v>80</v>
      </c>
      <c r="AY1773" s="202" t="s">
        <v>182</v>
      </c>
    </row>
    <row r="1774" spans="1:65" s="13" customFormat="1" ht="11.25">
      <c r="B1774" s="192"/>
      <c r="C1774" s="193"/>
      <c r="D1774" s="194" t="s">
        <v>193</v>
      </c>
      <c r="E1774" s="195" t="s">
        <v>43</v>
      </c>
      <c r="F1774" s="196" t="s">
        <v>2067</v>
      </c>
      <c r="G1774" s="193"/>
      <c r="H1774" s="195" t="s">
        <v>43</v>
      </c>
      <c r="I1774" s="197"/>
      <c r="J1774" s="193"/>
      <c r="K1774" s="193"/>
      <c r="L1774" s="198"/>
      <c r="M1774" s="199"/>
      <c r="N1774" s="200"/>
      <c r="O1774" s="200"/>
      <c r="P1774" s="200"/>
      <c r="Q1774" s="200"/>
      <c r="R1774" s="200"/>
      <c r="S1774" s="200"/>
      <c r="T1774" s="201"/>
      <c r="AT1774" s="202" t="s">
        <v>193</v>
      </c>
      <c r="AU1774" s="202" t="s">
        <v>90</v>
      </c>
      <c r="AV1774" s="13" t="s">
        <v>88</v>
      </c>
      <c r="AW1774" s="13" t="s">
        <v>41</v>
      </c>
      <c r="AX1774" s="13" t="s">
        <v>80</v>
      </c>
      <c r="AY1774" s="202" t="s">
        <v>182</v>
      </c>
    </row>
    <row r="1775" spans="1:65" s="14" customFormat="1" ht="11.25">
      <c r="B1775" s="203"/>
      <c r="C1775" s="204"/>
      <c r="D1775" s="194" t="s">
        <v>193</v>
      </c>
      <c r="E1775" s="205" t="s">
        <v>43</v>
      </c>
      <c r="F1775" s="206" t="s">
        <v>3007</v>
      </c>
      <c r="G1775" s="204"/>
      <c r="H1775" s="207">
        <v>64</v>
      </c>
      <c r="I1775" s="208"/>
      <c r="J1775" s="204"/>
      <c r="K1775" s="204"/>
      <c r="L1775" s="209"/>
      <c r="M1775" s="210"/>
      <c r="N1775" s="211"/>
      <c r="O1775" s="211"/>
      <c r="P1775" s="211"/>
      <c r="Q1775" s="211"/>
      <c r="R1775" s="211"/>
      <c r="S1775" s="211"/>
      <c r="T1775" s="212"/>
      <c r="AT1775" s="213" t="s">
        <v>193</v>
      </c>
      <c r="AU1775" s="213" t="s">
        <v>90</v>
      </c>
      <c r="AV1775" s="14" t="s">
        <v>90</v>
      </c>
      <c r="AW1775" s="14" t="s">
        <v>41</v>
      </c>
      <c r="AX1775" s="14" t="s">
        <v>88</v>
      </c>
      <c r="AY1775" s="213" t="s">
        <v>182</v>
      </c>
    </row>
    <row r="1776" spans="1:65" s="2" customFormat="1" ht="24.2" customHeight="1">
      <c r="A1776" s="35"/>
      <c r="B1776" s="36"/>
      <c r="C1776" s="214" t="s">
        <v>2162</v>
      </c>
      <c r="D1776" s="214" t="s">
        <v>179</v>
      </c>
      <c r="E1776" s="215" t="s">
        <v>2149</v>
      </c>
      <c r="F1776" s="216" t="s">
        <v>2150</v>
      </c>
      <c r="G1776" s="217" t="s">
        <v>481</v>
      </c>
      <c r="H1776" s="218">
        <v>64</v>
      </c>
      <c r="I1776" s="219"/>
      <c r="J1776" s="220">
        <f>ROUND(I1776*H1776,2)</f>
        <v>0</v>
      </c>
      <c r="K1776" s="216" t="s">
        <v>191</v>
      </c>
      <c r="L1776" s="221"/>
      <c r="M1776" s="222" t="s">
        <v>43</v>
      </c>
      <c r="N1776" s="223" t="s">
        <v>51</v>
      </c>
      <c r="O1776" s="65"/>
      <c r="P1776" s="188">
        <f>O1776*H1776</f>
        <v>0</v>
      </c>
      <c r="Q1776" s="188">
        <v>4.5700000000000003E-3</v>
      </c>
      <c r="R1776" s="188">
        <f>Q1776*H1776</f>
        <v>0.29248000000000002</v>
      </c>
      <c r="S1776" s="188">
        <v>0</v>
      </c>
      <c r="T1776" s="189">
        <f>S1776*H1776</f>
        <v>0</v>
      </c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R1776" s="190" t="s">
        <v>90</v>
      </c>
      <c r="AT1776" s="190" t="s">
        <v>179</v>
      </c>
      <c r="AU1776" s="190" t="s">
        <v>90</v>
      </c>
      <c r="AY1776" s="17" t="s">
        <v>182</v>
      </c>
      <c r="BE1776" s="191">
        <f>IF(N1776="základní",J1776,0)</f>
        <v>0</v>
      </c>
      <c r="BF1776" s="191">
        <f>IF(N1776="snížená",J1776,0)</f>
        <v>0</v>
      </c>
      <c r="BG1776" s="191">
        <f>IF(N1776="zákl. přenesená",J1776,0)</f>
        <v>0</v>
      </c>
      <c r="BH1776" s="191">
        <f>IF(N1776="sníž. přenesená",J1776,0)</f>
        <v>0</v>
      </c>
      <c r="BI1776" s="191">
        <f>IF(N1776="nulová",J1776,0)</f>
        <v>0</v>
      </c>
      <c r="BJ1776" s="17" t="s">
        <v>88</v>
      </c>
      <c r="BK1776" s="191">
        <f>ROUND(I1776*H1776,2)</f>
        <v>0</v>
      </c>
      <c r="BL1776" s="17" t="s">
        <v>88</v>
      </c>
      <c r="BM1776" s="190" t="s">
        <v>2151</v>
      </c>
    </row>
    <row r="1777" spans="1:65" s="13" customFormat="1" ht="11.25">
      <c r="B1777" s="192"/>
      <c r="C1777" s="193"/>
      <c r="D1777" s="194" t="s">
        <v>193</v>
      </c>
      <c r="E1777" s="195" t="s">
        <v>43</v>
      </c>
      <c r="F1777" s="196" t="s">
        <v>362</v>
      </c>
      <c r="G1777" s="193"/>
      <c r="H1777" s="195" t="s">
        <v>43</v>
      </c>
      <c r="I1777" s="197"/>
      <c r="J1777" s="193"/>
      <c r="K1777" s="193"/>
      <c r="L1777" s="198"/>
      <c r="M1777" s="199"/>
      <c r="N1777" s="200"/>
      <c r="O1777" s="200"/>
      <c r="P1777" s="200"/>
      <c r="Q1777" s="200"/>
      <c r="R1777" s="200"/>
      <c r="S1777" s="200"/>
      <c r="T1777" s="201"/>
      <c r="AT1777" s="202" t="s">
        <v>193</v>
      </c>
      <c r="AU1777" s="202" t="s">
        <v>90</v>
      </c>
      <c r="AV1777" s="13" t="s">
        <v>88</v>
      </c>
      <c r="AW1777" s="13" t="s">
        <v>41</v>
      </c>
      <c r="AX1777" s="13" t="s">
        <v>80</v>
      </c>
      <c r="AY1777" s="202" t="s">
        <v>182</v>
      </c>
    </row>
    <row r="1778" spans="1:65" s="13" customFormat="1" ht="11.25">
      <c r="B1778" s="192"/>
      <c r="C1778" s="193"/>
      <c r="D1778" s="194" t="s">
        <v>193</v>
      </c>
      <c r="E1778" s="195" t="s">
        <v>43</v>
      </c>
      <c r="F1778" s="196" t="s">
        <v>2067</v>
      </c>
      <c r="G1778" s="193"/>
      <c r="H1778" s="195" t="s">
        <v>43</v>
      </c>
      <c r="I1778" s="197"/>
      <c r="J1778" s="193"/>
      <c r="K1778" s="193"/>
      <c r="L1778" s="198"/>
      <c r="M1778" s="199"/>
      <c r="N1778" s="200"/>
      <c r="O1778" s="200"/>
      <c r="P1778" s="200"/>
      <c r="Q1778" s="200"/>
      <c r="R1778" s="200"/>
      <c r="S1778" s="200"/>
      <c r="T1778" s="201"/>
      <c r="AT1778" s="202" t="s">
        <v>193</v>
      </c>
      <c r="AU1778" s="202" t="s">
        <v>90</v>
      </c>
      <c r="AV1778" s="13" t="s">
        <v>88</v>
      </c>
      <c r="AW1778" s="13" t="s">
        <v>41</v>
      </c>
      <c r="AX1778" s="13" t="s">
        <v>80</v>
      </c>
      <c r="AY1778" s="202" t="s">
        <v>182</v>
      </c>
    </row>
    <row r="1779" spans="1:65" s="14" customFormat="1" ht="11.25">
      <c r="B1779" s="203"/>
      <c r="C1779" s="204"/>
      <c r="D1779" s="194" t="s">
        <v>193</v>
      </c>
      <c r="E1779" s="205" t="s">
        <v>43</v>
      </c>
      <c r="F1779" s="206" t="s">
        <v>3007</v>
      </c>
      <c r="G1779" s="204"/>
      <c r="H1779" s="207">
        <v>64</v>
      </c>
      <c r="I1779" s="208"/>
      <c r="J1779" s="204"/>
      <c r="K1779" s="204"/>
      <c r="L1779" s="209"/>
      <c r="M1779" s="210"/>
      <c r="N1779" s="211"/>
      <c r="O1779" s="211"/>
      <c r="P1779" s="211"/>
      <c r="Q1779" s="211"/>
      <c r="R1779" s="211"/>
      <c r="S1779" s="211"/>
      <c r="T1779" s="212"/>
      <c r="AT1779" s="213" t="s">
        <v>193</v>
      </c>
      <c r="AU1779" s="213" t="s">
        <v>90</v>
      </c>
      <c r="AV1779" s="14" t="s">
        <v>90</v>
      </c>
      <c r="AW1779" s="14" t="s">
        <v>41</v>
      </c>
      <c r="AX1779" s="14" t="s">
        <v>88</v>
      </c>
      <c r="AY1779" s="213" t="s">
        <v>182</v>
      </c>
    </row>
    <row r="1780" spans="1:65" s="2" customFormat="1" ht="24.2" customHeight="1">
      <c r="A1780" s="35"/>
      <c r="B1780" s="36"/>
      <c r="C1780" s="179" t="s">
        <v>2163</v>
      </c>
      <c r="D1780" s="179" t="s">
        <v>187</v>
      </c>
      <c r="E1780" s="180" t="s">
        <v>1157</v>
      </c>
      <c r="F1780" s="181" t="s">
        <v>1158</v>
      </c>
      <c r="G1780" s="182" t="s">
        <v>367</v>
      </c>
      <c r="H1780" s="183">
        <v>82.4</v>
      </c>
      <c r="I1780" s="184"/>
      <c r="J1780" s="185">
        <f>ROUND(I1780*H1780,2)</f>
        <v>0</v>
      </c>
      <c r="K1780" s="181" t="s">
        <v>191</v>
      </c>
      <c r="L1780" s="40"/>
      <c r="M1780" s="186" t="s">
        <v>43</v>
      </c>
      <c r="N1780" s="187" t="s">
        <v>51</v>
      </c>
      <c r="O1780" s="65"/>
      <c r="P1780" s="188">
        <f>O1780*H1780</f>
        <v>0</v>
      </c>
      <c r="Q1780" s="188">
        <v>8.4000000000000003E-4</v>
      </c>
      <c r="R1780" s="188">
        <f>Q1780*H1780</f>
        <v>6.9216000000000014E-2</v>
      </c>
      <c r="S1780" s="188">
        <v>0</v>
      </c>
      <c r="T1780" s="189">
        <f>S1780*H1780</f>
        <v>0</v>
      </c>
      <c r="U1780" s="35"/>
      <c r="V1780" s="35"/>
      <c r="W1780" s="35"/>
      <c r="X1780" s="35"/>
      <c r="Y1780" s="35"/>
      <c r="Z1780" s="35"/>
      <c r="AA1780" s="35"/>
      <c r="AB1780" s="35"/>
      <c r="AC1780" s="35"/>
      <c r="AD1780" s="35"/>
      <c r="AE1780" s="35"/>
      <c r="AR1780" s="190" t="s">
        <v>88</v>
      </c>
      <c r="AT1780" s="190" t="s">
        <v>187</v>
      </c>
      <c r="AU1780" s="190" t="s">
        <v>90</v>
      </c>
      <c r="AY1780" s="17" t="s">
        <v>182</v>
      </c>
      <c r="BE1780" s="191">
        <f>IF(N1780="základní",J1780,0)</f>
        <v>0</v>
      </c>
      <c r="BF1780" s="191">
        <f>IF(N1780="snížená",J1780,0)</f>
        <v>0</v>
      </c>
      <c r="BG1780" s="191">
        <f>IF(N1780="zákl. přenesená",J1780,0)</f>
        <v>0</v>
      </c>
      <c r="BH1780" s="191">
        <f>IF(N1780="sníž. přenesená",J1780,0)</f>
        <v>0</v>
      </c>
      <c r="BI1780" s="191">
        <f>IF(N1780="nulová",J1780,0)</f>
        <v>0</v>
      </c>
      <c r="BJ1780" s="17" t="s">
        <v>88</v>
      </c>
      <c r="BK1780" s="191">
        <f>ROUND(I1780*H1780,2)</f>
        <v>0</v>
      </c>
      <c r="BL1780" s="17" t="s">
        <v>88</v>
      </c>
      <c r="BM1780" s="190" t="s">
        <v>1159</v>
      </c>
    </row>
    <row r="1781" spans="1:65" s="13" customFormat="1" ht="11.25">
      <c r="B1781" s="192"/>
      <c r="C1781" s="193"/>
      <c r="D1781" s="194" t="s">
        <v>193</v>
      </c>
      <c r="E1781" s="195" t="s">
        <v>43</v>
      </c>
      <c r="F1781" s="196" t="s">
        <v>362</v>
      </c>
      <c r="G1781" s="193"/>
      <c r="H1781" s="195" t="s">
        <v>43</v>
      </c>
      <c r="I1781" s="197"/>
      <c r="J1781" s="193"/>
      <c r="K1781" s="193"/>
      <c r="L1781" s="198"/>
      <c r="M1781" s="199"/>
      <c r="N1781" s="200"/>
      <c r="O1781" s="200"/>
      <c r="P1781" s="200"/>
      <c r="Q1781" s="200"/>
      <c r="R1781" s="200"/>
      <c r="S1781" s="200"/>
      <c r="T1781" s="201"/>
      <c r="AT1781" s="202" t="s">
        <v>193</v>
      </c>
      <c r="AU1781" s="202" t="s">
        <v>90</v>
      </c>
      <c r="AV1781" s="13" t="s">
        <v>88</v>
      </c>
      <c r="AW1781" s="13" t="s">
        <v>41</v>
      </c>
      <c r="AX1781" s="13" t="s">
        <v>80</v>
      </c>
      <c r="AY1781" s="202" t="s">
        <v>182</v>
      </c>
    </row>
    <row r="1782" spans="1:65" s="13" customFormat="1" ht="22.5">
      <c r="B1782" s="192"/>
      <c r="C1782" s="193"/>
      <c r="D1782" s="194" t="s">
        <v>193</v>
      </c>
      <c r="E1782" s="195" t="s">
        <v>43</v>
      </c>
      <c r="F1782" s="196" t="s">
        <v>3013</v>
      </c>
      <c r="G1782" s="193"/>
      <c r="H1782" s="195" t="s">
        <v>43</v>
      </c>
      <c r="I1782" s="197"/>
      <c r="J1782" s="193"/>
      <c r="K1782" s="193"/>
      <c r="L1782" s="198"/>
      <c r="M1782" s="199"/>
      <c r="N1782" s="200"/>
      <c r="O1782" s="200"/>
      <c r="P1782" s="200"/>
      <c r="Q1782" s="200"/>
      <c r="R1782" s="200"/>
      <c r="S1782" s="200"/>
      <c r="T1782" s="201"/>
      <c r="AT1782" s="202" t="s">
        <v>193</v>
      </c>
      <c r="AU1782" s="202" t="s">
        <v>90</v>
      </c>
      <c r="AV1782" s="13" t="s">
        <v>88</v>
      </c>
      <c r="AW1782" s="13" t="s">
        <v>41</v>
      </c>
      <c r="AX1782" s="13" t="s">
        <v>80</v>
      </c>
      <c r="AY1782" s="202" t="s">
        <v>182</v>
      </c>
    </row>
    <row r="1783" spans="1:65" s="14" customFormat="1" ht="11.25">
      <c r="B1783" s="203"/>
      <c r="C1783" s="204"/>
      <c r="D1783" s="194" t="s">
        <v>193</v>
      </c>
      <c r="E1783" s="205" t="s">
        <v>43</v>
      </c>
      <c r="F1783" s="206" t="s">
        <v>3014</v>
      </c>
      <c r="G1783" s="204"/>
      <c r="H1783" s="207">
        <v>27.2</v>
      </c>
      <c r="I1783" s="208"/>
      <c r="J1783" s="204"/>
      <c r="K1783" s="204"/>
      <c r="L1783" s="209"/>
      <c r="M1783" s="210"/>
      <c r="N1783" s="211"/>
      <c r="O1783" s="211"/>
      <c r="P1783" s="211"/>
      <c r="Q1783" s="211"/>
      <c r="R1783" s="211"/>
      <c r="S1783" s="211"/>
      <c r="T1783" s="212"/>
      <c r="AT1783" s="213" t="s">
        <v>193</v>
      </c>
      <c r="AU1783" s="213" t="s">
        <v>90</v>
      </c>
      <c r="AV1783" s="14" t="s">
        <v>90</v>
      </c>
      <c r="AW1783" s="14" t="s">
        <v>41</v>
      </c>
      <c r="AX1783" s="14" t="s">
        <v>80</v>
      </c>
      <c r="AY1783" s="213" t="s">
        <v>182</v>
      </c>
    </row>
    <row r="1784" spans="1:65" s="13" customFormat="1" ht="11.25">
      <c r="B1784" s="192"/>
      <c r="C1784" s="193"/>
      <c r="D1784" s="194" t="s">
        <v>193</v>
      </c>
      <c r="E1784" s="195" t="s">
        <v>43</v>
      </c>
      <c r="F1784" s="196" t="s">
        <v>2155</v>
      </c>
      <c r="G1784" s="193"/>
      <c r="H1784" s="195" t="s">
        <v>43</v>
      </c>
      <c r="I1784" s="197"/>
      <c r="J1784" s="193"/>
      <c r="K1784" s="193"/>
      <c r="L1784" s="198"/>
      <c r="M1784" s="199"/>
      <c r="N1784" s="200"/>
      <c r="O1784" s="200"/>
      <c r="P1784" s="200"/>
      <c r="Q1784" s="200"/>
      <c r="R1784" s="200"/>
      <c r="S1784" s="200"/>
      <c r="T1784" s="201"/>
      <c r="AT1784" s="202" t="s">
        <v>193</v>
      </c>
      <c r="AU1784" s="202" t="s">
        <v>90</v>
      </c>
      <c r="AV1784" s="13" t="s">
        <v>88</v>
      </c>
      <c r="AW1784" s="13" t="s">
        <v>41</v>
      </c>
      <c r="AX1784" s="13" t="s">
        <v>80</v>
      </c>
      <c r="AY1784" s="202" t="s">
        <v>182</v>
      </c>
    </row>
    <row r="1785" spans="1:65" s="14" customFormat="1" ht="11.25">
      <c r="B1785" s="203"/>
      <c r="C1785" s="204"/>
      <c r="D1785" s="194" t="s">
        <v>193</v>
      </c>
      <c r="E1785" s="205" t="s">
        <v>43</v>
      </c>
      <c r="F1785" s="206" t="s">
        <v>2674</v>
      </c>
      <c r="G1785" s="204"/>
      <c r="H1785" s="207">
        <v>43.2</v>
      </c>
      <c r="I1785" s="208"/>
      <c r="J1785" s="204"/>
      <c r="K1785" s="204"/>
      <c r="L1785" s="209"/>
      <c r="M1785" s="210"/>
      <c r="N1785" s="211"/>
      <c r="O1785" s="211"/>
      <c r="P1785" s="211"/>
      <c r="Q1785" s="211"/>
      <c r="R1785" s="211"/>
      <c r="S1785" s="211"/>
      <c r="T1785" s="212"/>
      <c r="AT1785" s="213" t="s">
        <v>193</v>
      </c>
      <c r="AU1785" s="213" t="s">
        <v>90</v>
      </c>
      <c r="AV1785" s="14" t="s">
        <v>90</v>
      </c>
      <c r="AW1785" s="14" t="s">
        <v>41</v>
      </c>
      <c r="AX1785" s="14" t="s">
        <v>80</v>
      </c>
      <c r="AY1785" s="213" t="s">
        <v>182</v>
      </c>
    </row>
    <row r="1786" spans="1:65" s="13" customFormat="1" ht="11.25">
      <c r="B1786" s="192"/>
      <c r="C1786" s="193"/>
      <c r="D1786" s="194" t="s">
        <v>193</v>
      </c>
      <c r="E1786" s="195" t="s">
        <v>43</v>
      </c>
      <c r="F1786" s="196" t="s">
        <v>3015</v>
      </c>
      <c r="G1786" s="193"/>
      <c r="H1786" s="195" t="s">
        <v>43</v>
      </c>
      <c r="I1786" s="197"/>
      <c r="J1786" s="193"/>
      <c r="K1786" s="193"/>
      <c r="L1786" s="198"/>
      <c r="M1786" s="199"/>
      <c r="N1786" s="200"/>
      <c r="O1786" s="200"/>
      <c r="P1786" s="200"/>
      <c r="Q1786" s="200"/>
      <c r="R1786" s="200"/>
      <c r="S1786" s="200"/>
      <c r="T1786" s="201"/>
      <c r="AT1786" s="202" t="s">
        <v>193</v>
      </c>
      <c r="AU1786" s="202" t="s">
        <v>90</v>
      </c>
      <c r="AV1786" s="13" t="s">
        <v>88</v>
      </c>
      <c r="AW1786" s="13" t="s">
        <v>41</v>
      </c>
      <c r="AX1786" s="13" t="s">
        <v>80</v>
      </c>
      <c r="AY1786" s="202" t="s">
        <v>182</v>
      </c>
    </row>
    <row r="1787" spans="1:65" s="14" customFormat="1" ht="11.25">
      <c r="B1787" s="203"/>
      <c r="C1787" s="204"/>
      <c r="D1787" s="194" t="s">
        <v>193</v>
      </c>
      <c r="E1787" s="205" t="s">
        <v>43</v>
      </c>
      <c r="F1787" s="206" t="s">
        <v>3016</v>
      </c>
      <c r="G1787" s="204"/>
      <c r="H1787" s="207">
        <v>12</v>
      </c>
      <c r="I1787" s="208"/>
      <c r="J1787" s="204"/>
      <c r="K1787" s="204"/>
      <c r="L1787" s="209"/>
      <c r="M1787" s="210"/>
      <c r="N1787" s="211"/>
      <c r="O1787" s="211"/>
      <c r="P1787" s="211"/>
      <c r="Q1787" s="211"/>
      <c r="R1787" s="211"/>
      <c r="S1787" s="211"/>
      <c r="T1787" s="212"/>
      <c r="AT1787" s="213" t="s">
        <v>193</v>
      </c>
      <c r="AU1787" s="213" t="s">
        <v>90</v>
      </c>
      <c r="AV1787" s="14" t="s">
        <v>90</v>
      </c>
      <c r="AW1787" s="14" t="s">
        <v>41</v>
      </c>
      <c r="AX1787" s="14" t="s">
        <v>80</v>
      </c>
      <c r="AY1787" s="213" t="s">
        <v>182</v>
      </c>
    </row>
    <row r="1788" spans="1:65" s="15" customFormat="1" ht="11.25">
      <c r="B1788" s="227"/>
      <c r="C1788" s="228"/>
      <c r="D1788" s="194" t="s">
        <v>193</v>
      </c>
      <c r="E1788" s="229" t="s">
        <v>43</v>
      </c>
      <c r="F1788" s="230" t="s">
        <v>436</v>
      </c>
      <c r="G1788" s="228"/>
      <c r="H1788" s="231">
        <v>82.4</v>
      </c>
      <c r="I1788" s="232"/>
      <c r="J1788" s="228"/>
      <c r="K1788" s="228"/>
      <c r="L1788" s="233"/>
      <c r="M1788" s="234"/>
      <c r="N1788" s="235"/>
      <c r="O1788" s="235"/>
      <c r="P1788" s="235"/>
      <c r="Q1788" s="235"/>
      <c r="R1788" s="235"/>
      <c r="S1788" s="235"/>
      <c r="T1788" s="236"/>
      <c r="AT1788" s="237" t="s">
        <v>193</v>
      </c>
      <c r="AU1788" s="237" t="s">
        <v>90</v>
      </c>
      <c r="AV1788" s="15" t="s">
        <v>205</v>
      </c>
      <c r="AW1788" s="15" t="s">
        <v>41</v>
      </c>
      <c r="AX1788" s="15" t="s">
        <v>88</v>
      </c>
      <c r="AY1788" s="237" t="s">
        <v>182</v>
      </c>
    </row>
    <row r="1789" spans="1:65" s="2" customFormat="1" ht="24.2" customHeight="1">
      <c r="A1789" s="35"/>
      <c r="B1789" s="36"/>
      <c r="C1789" s="179" t="s">
        <v>2165</v>
      </c>
      <c r="D1789" s="179" t="s">
        <v>187</v>
      </c>
      <c r="E1789" s="180" t="s">
        <v>1163</v>
      </c>
      <c r="F1789" s="181" t="s">
        <v>1164</v>
      </c>
      <c r="G1789" s="182" t="s">
        <v>367</v>
      </c>
      <c r="H1789" s="183">
        <v>82.4</v>
      </c>
      <c r="I1789" s="184"/>
      <c r="J1789" s="185">
        <f>ROUND(I1789*H1789,2)</f>
        <v>0</v>
      </c>
      <c r="K1789" s="181" t="s">
        <v>191</v>
      </c>
      <c r="L1789" s="40"/>
      <c r="M1789" s="186" t="s">
        <v>43</v>
      </c>
      <c r="N1789" s="187" t="s">
        <v>51</v>
      </c>
      <c r="O1789" s="65"/>
      <c r="P1789" s="188">
        <f>O1789*H1789</f>
        <v>0</v>
      </c>
      <c r="Q1789" s="188">
        <v>0</v>
      </c>
      <c r="R1789" s="188">
        <f>Q1789*H1789</f>
        <v>0</v>
      </c>
      <c r="S1789" s="188">
        <v>0</v>
      </c>
      <c r="T1789" s="189">
        <f>S1789*H1789</f>
        <v>0</v>
      </c>
      <c r="U1789" s="35"/>
      <c r="V1789" s="35"/>
      <c r="W1789" s="35"/>
      <c r="X1789" s="35"/>
      <c r="Y1789" s="35"/>
      <c r="Z1789" s="35"/>
      <c r="AA1789" s="35"/>
      <c r="AB1789" s="35"/>
      <c r="AC1789" s="35"/>
      <c r="AD1789" s="35"/>
      <c r="AE1789" s="35"/>
      <c r="AR1789" s="190" t="s">
        <v>88</v>
      </c>
      <c r="AT1789" s="190" t="s">
        <v>187</v>
      </c>
      <c r="AU1789" s="190" t="s">
        <v>90</v>
      </c>
      <c r="AY1789" s="17" t="s">
        <v>182</v>
      </c>
      <c r="BE1789" s="191">
        <f>IF(N1789="základní",J1789,0)</f>
        <v>0</v>
      </c>
      <c r="BF1789" s="191">
        <f>IF(N1789="snížená",J1789,0)</f>
        <v>0</v>
      </c>
      <c r="BG1789" s="191">
        <f>IF(N1789="zákl. přenesená",J1789,0)</f>
        <v>0</v>
      </c>
      <c r="BH1789" s="191">
        <f>IF(N1789="sníž. přenesená",J1789,0)</f>
        <v>0</v>
      </c>
      <c r="BI1789" s="191">
        <f>IF(N1789="nulová",J1789,0)</f>
        <v>0</v>
      </c>
      <c r="BJ1789" s="17" t="s">
        <v>88</v>
      </c>
      <c r="BK1789" s="191">
        <f>ROUND(I1789*H1789,2)</f>
        <v>0</v>
      </c>
      <c r="BL1789" s="17" t="s">
        <v>88</v>
      </c>
      <c r="BM1789" s="190" t="s">
        <v>1165</v>
      </c>
    </row>
    <row r="1790" spans="1:65" s="13" customFormat="1" ht="11.25">
      <c r="B1790" s="192"/>
      <c r="C1790" s="193"/>
      <c r="D1790" s="194" t="s">
        <v>193</v>
      </c>
      <c r="E1790" s="195" t="s">
        <v>43</v>
      </c>
      <c r="F1790" s="196" t="s">
        <v>362</v>
      </c>
      <c r="G1790" s="193"/>
      <c r="H1790" s="195" t="s">
        <v>43</v>
      </c>
      <c r="I1790" s="197"/>
      <c r="J1790" s="193"/>
      <c r="K1790" s="193"/>
      <c r="L1790" s="198"/>
      <c r="M1790" s="199"/>
      <c r="N1790" s="200"/>
      <c r="O1790" s="200"/>
      <c r="P1790" s="200"/>
      <c r="Q1790" s="200"/>
      <c r="R1790" s="200"/>
      <c r="S1790" s="200"/>
      <c r="T1790" s="201"/>
      <c r="AT1790" s="202" t="s">
        <v>193</v>
      </c>
      <c r="AU1790" s="202" t="s">
        <v>90</v>
      </c>
      <c r="AV1790" s="13" t="s">
        <v>88</v>
      </c>
      <c r="AW1790" s="13" t="s">
        <v>41</v>
      </c>
      <c r="AX1790" s="13" t="s">
        <v>80</v>
      </c>
      <c r="AY1790" s="202" t="s">
        <v>182</v>
      </c>
    </row>
    <row r="1791" spans="1:65" s="13" customFormat="1" ht="22.5">
      <c r="B1791" s="192"/>
      <c r="C1791" s="193"/>
      <c r="D1791" s="194" t="s">
        <v>193</v>
      </c>
      <c r="E1791" s="195" t="s">
        <v>43</v>
      </c>
      <c r="F1791" s="196" t="s">
        <v>3013</v>
      </c>
      <c r="G1791" s="193"/>
      <c r="H1791" s="195" t="s">
        <v>43</v>
      </c>
      <c r="I1791" s="197"/>
      <c r="J1791" s="193"/>
      <c r="K1791" s="193"/>
      <c r="L1791" s="198"/>
      <c r="M1791" s="199"/>
      <c r="N1791" s="200"/>
      <c r="O1791" s="200"/>
      <c r="P1791" s="200"/>
      <c r="Q1791" s="200"/>
      <c r="R1791" s="200"/>
      <c r="S1791" s="200"/>
      <c r="T1791" s="201"/>
      <c r="AT1791" s="202" t="s">
        <v>193</v>
      </c>
      <c r="AU1791" s="202" t="s">
        <v>90</v>
      </c>
      <c r="AV1791" s="13" t="s">
        <v>88</v>
      </c>
      <c r="AW1791" s="13" t="s">
        <v>41</v>
      </c>
      <c r="AX1791" s="13" t="s">
        <v>80</v>
      </c>
      <c r="AY1791" s="202" t="s">
        <v>182</v>
      </c>
    </row>
    <row r="1792" spans="1:65" s="14" customFormat="1" ht="11.25">
      <c r="B1792" s="203"/>
      <c r="C1792" s="204"/>
      <c r="D1792" s="194" t="s">
        <v>193</v>
      </c>
      <c r="E1792" s="205" t="s">
        <v>43</v>
      </c>
      <c r="F1792" s="206" t="s">
        <v>3014</v>
      </c>
      <c r="G1792" s="204"/>
      <c r="H1792" s="207">
        <v>27.2</v>
      </c>
      <c r="I1792" s="208"/>
      <c r="J1792" s="204"/>
      <c r="K1792" s="204"/>
      <c r="L1792" s="209"/>
      <c r="M1792" s="210"/>
      <c r="N1792" s="211"/>
      <c r="O1792" s="211"/>
      <c r="P1792" s="211"/>
      <c r="Q1792" s="211"/>
      <c r="R1792" s="211"/>
      <c r="S1792" s="211"/>
      <c r="T1792" s="212"/>
      <c r="AT1792" s="213" t="s">
        <v>193</v>
      </c>
      <c r="AU1792" s="213" t="s">
        <v>90</v>
      </c>
      <c r="AV1792" s="14" t="s">
        <v>90</v>
      </c>
      <c r="AW1792" s="14" t="s">
        <v>41</v>
      </c>
      <c r="AX1792" s="14" t="s">
        <v>80</v>
      </c>
      <c r="AY1792" s="213" t="s">
        <v>182</v>
      </c>
    </row>
    <row r="1793" spans="1:65" s="13" customFormat="1" ht="11.25">
      <c r="B1793" s="192"/>
      <c r="C1793" s="193"/>
      <c r="D1793" s="194" t="s">
        <v>193</v>
      </c>
      <c r="E1793" s="195" t="s">
        <v>43</v>
      </c>
      <c r="F1793" s="196" t="s">
        <v>2155</v>
      </c>
      <c r="G1793" s="193"/>
      <c r="H1793" s="195" t="s">
        <v>43</v>
      </c>
      <c r="I1793" s="197"/>
      <c r="J1793" s="193"/>
      <c r="K1793" s="193"/>
      <c r="L1793" s="198"/>
      <c r="M1793" s="199"/>
      <c r="N1793" s="200"/>
      <c r="O1793" s="200"/>
      <c r="P1793" s="200"/>
      <c r="Q1793" s="200"/>
      <c r="R1793" s="200"/>
      <c r="S1793" s="200"/>
      <c r="T1793" s="201"/>
      <c r="AT1793" s="202" t="s">
        <v>193</v>
      </c>
      <c r="AU1793" s="202" t="s">
        <v>90</v>
      </c>
      <c r="AV1793" s="13" t="s">
        <v>88</v>
      </c>
      <c r="AW1793" s="13" t="s">
        <v>41</v>
      </c>
      <c r="AX1793" s="13" t="s">
        <v>80</v>
      </c>
      <c r="AY1793" s="202" t="s">
        <v>182</v>
      </c>
    </row>
    <row r="1794" spans="1:65" s="14" customFormat="1" ht="11.25">
      <c r="B1794" s="203"/>
      <c r="C1794" s="204"/>
      <c r="D1794" s="194" t="s">
        <v>193</v>
      </c>
      <c r="E1794" s="205" t="s">
        <v>43</v>
      </c>
      <c r="F1794" s="206" t="s">
        <v>2674</v>
      </c>
      <c r="G1794" s="204"/>
      <c r="H1794" s="207">
        <v>43.2</v>
      </c>
      <c r="I1794" s="208"/>
      <c r="J1794" s="204"/>
      <c r="K1794" s="204"/>
      <c r="L1794" s="209"/>
      <c r="M1794" s="210"/>
      <c r="N1794" s="211"/>
      <c r="O1794" s="211"/>
      <c r="P1794" s="211"/>
      <c r="Q1794" s="211"/>
      <c r="R1794" s="211"/>
      <c r="S1794" s="211"/>
      <c r="T1794" s="212"/>
      <c r="AT1794" s="213" t="s">
        <v>193</v>
      </c>
      <c r="AU1794" s="213" t="s">
        <v>90</v>
      </c>
      <c r="AV1794" s="14" t="s">
        <v>90</v>
      </c>
      <c r="AW1794" s="14" t="s">
        <v>41</v>
      </c>
      <c r="AX1794" s="14" t="s">
        <v>80</v>
      </c>
      <c r="AY1794" s="213" t="s">
        <v>182</v>
      </c>
    </row>
    <row r="1795" spans="1:65" s="13" customFormat="1" ht="11.25">
      <c r="B1795" s="192"/>
      <c r="C1795" s="193"/>
      <c r="D1795" s="194" t="s">
        <v>193</v>
      </c>
      <c r="E1795" s="195" t="s">
        <v>43</v>
      </c>
      <c r="F1795" s="196" t="s">
        <v>3015</v>
      </c>
      <c r="G1795" s="193"/>
      <c r="H1795" s="195" t="s">
        <v>43</v>
      </c>
      <c r="I1795" s="197"/>
      <c r="J1795" s="193"/>
      <c r="K1795" s="193"/>
      <c r="L1795" s="198"/>
      <c r="M1795" s="199"/>
      <c r="N1795" s="200"/>
      <c r="O1795" s="200"/>
      <c r="P1795" s="200"/>
      <c r="Q1795" s="200"/>
      <c r="R1795" s="200"/>
      <c r="S1795" s="200"/>
      <c r="T1795" s="201"/>
      <c r="AT1795" s="202" t="s">
        <v>193</v>
      </c>
      <c r="AU1795" s="202" t="s">
        <v>90</v>
      </c>
      <c r="AV1795" s="13" t="s">
        <v>88</v>
      </c>
      <c r="AW1795" s="13" t="s">
        <v>41</v>
      </c>
      <c r="AX1795" s="13" t="s">
        <v>80</v>
      </c>
      <c r="AY1795" s="202" t="s">
        <v>182</v>
      </c>
    </row>
    <row r="1796" spans="1:65" s="14" customFormat="1" ht="11.25">
      <c r="B1796" s="203"/>
      <c r="C1796" s="204"/>
      <c r="D1796" s="194" t="s">
        <v>193</v>
      </c>
      <c r="E1796" s="205" t="s">
        <v>43</v>
      </c>
      <c r="F1796" s="206" t="s">
        <v>3016</v>
      </c>
      <c r="G1796" s="204"/>
      <c r="H1796" s="207">
        <v>12</v>
      </c>
      <c r="I1796" s="208"/>
      <c r="J1796" s="204"/>
      <c r="K1796" s="204"/>
      <c r="L1796" s="209"/>
      <c r="M1796" s="210"/>
      <c r="N1796" s="211"/>
      <c r="O1796" s="211"/>
      <c r="P1796" s="211"/>
      <c r="Q1796" s="211"/>
      <c r="R1796" s="211"/>
      <c r="S1796" s="211"/>
      <c r="T1796" s="212"/>
      <c r="AT1796" s="213" t="s">
        <v>193</v>
      </c>
      <c r="AU1796" s="213" t="s">
        <v>90</v>
      </c>
      <c r="AV1796" s="14" t="s">
        <v>90</v>
      </c>
      <c r="AW1796" s="14" t="s">
        <v>41</v>
      </c>
      <c r="AX1796" s="14" t="s">
        <v>80</v>
      </c>
      <c r="AY1796" s="213" t="s">
        <v>182</v>
      </c>
    </row>
    <row r="1797" spans="1:65" s="15" customFormat="1" ht="11.25">
      <c r="B1797" s="227"/>
      <c r="C1797" s="228"/>
      <c r="D1797" s="194" t="s">
        <v>193</v>
      </c>
      <c r="E1797" s="229" t="s">
        <v>43</v>
      </c>
      <c r="F1797" s="230" t="s">
        <v>436</v>
      </c>
      <c r="G1797" s="228"/>
      <c r="H1797" s="231">
        <v>82.4</v>
      </c>
      <c r="I1797" s="232"/>
      <c r="J1797" s="228"/>
      <c r="K1797" s="228"/>
      <c r="L1797" s="233"/>
      <c r="M1797" s="234"/>
      <c r="N1797" s="235"/>
      <c r="O1797" s="235"/>
      <c r="P1797" s="235"/>
      <c r="Q1797" s="235"/>
      <c r="R1797" s="235"/>
      <c r="S1797" s="235"/>
      <c r="T1797" s="236"/>
      <c r="AT1797" s="237" t="s">
        <v>193</v>
      </c>
      <c r="AU1797" s="237" t="s">
        <v>90</v>
      </c>
      <c r="AV1797" s="15" t="s">
        <v>205</v>
      </c>
      <c r="AW1797" s="15" t="s">
        <v>41</v>
      </c>
      <c r="AX1797" s="15" t="s">
        <v>88</v>
      </c>
      <c r="AY1797" s="237" t="s">
        <v>182</v>
      </c>
    </row>
    <row r="1798" spans="1:65" s="2" customFormat="1" ht="49.15" customHeight="1">
      <c r="A1798" s="35"/>
      <c r="B1798" s="36"/>
      <c r="C1798" s="179" t="s">
        <v>2171</v>
      </c>
      <c r="D1798" s="179" t="s">
        <v>187</v>
      </c>
      <c r="E1798" s="180" t="s">
        <v>2159</v>
      </c>
      <c r="F1798" s="181" t="s">
        <v>2160</v>
      </c>
      <c r="G1798" s="182" t="s">
        <v>481</v>
      </c>
      <c r="H1798" s="183">
        <v>220</v>
      </c>
      <c r="I1798" s="184"/>
      <c r="J1798" s="185">
        <f>ROUND(I1798*H1798,2)</f>
        <v>0</v>
      </c>
      <c r="K1798" s="181" t="s">
        <v>191</v>
      </c>
      <c r="L1798" s="40"/>
      <c r="M1798" s="186" t="s">
        <v>43</v>
      </c>
      <c r="N1798" s="187" t="s">
        <v>51</v>
      </c>
      <c r="O1798" s="65"/>
      <c r="P1798" s="188">
        <f>O1798*H1798</f>
        <v>0</v>
      </c>
      <c r="Q1798" s="188">
        <v>0.15614</v>
      </c>
      <c r="R1798" s="188">
        <f>Q1798*H1798</f>
        <v>34.3508</v>
      </c>
      <c r="S1798" s="188">
        <v>0</v>
      </c>
      <c r="T1798" s="189">
        <f>S1798*H1798</f>
        <v>0</v>
      </c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R1798" s="190" t="s">
        <v>88</v>
      </c>
      <c r="AT1798" s="190" t="s">
        <v>187</v>
      </c>
      <c r="AU1798" s="190" t="s">
        <v>90</v>
      </c>
      <c r="AY1798" s="17" t="s">
        <v>182</v>
      </c>
      <c r="BE1798" s="191">
        <f>IF(N1798="základní",J1798,0)</f>
        <v>0</v>
      </c>
      <c r="BF1798" s="191">
        <f>IF(N1798="snížená",J1798,0)</f>
        <v>0</v>
      </c>
      <c r="BG1798" s="191">
        <f>IF(N1798="zákl. přenesená",J1798,0)</f>
        <v>0</v>
      </c>
      <c r="BH1798" s="191">
        <f>IF(N1798="sníž. přenesená",J1798,0)</f>
        <v>0</v>
      </c>
      <c r="BI1798" s="191">
        <f>IF(N1798="nulová",J1798,0)</f>
        <v>0</v>
      </c>
      <c r="BJ1798" s="17" t="s">
        <v>88</v>
      </c>
      <c r="BK1798" s="191">
        <f>ROUND(I1798*H1798,2)</f>
        <v>0</v>
      </c>
      <c r="BL1798" s="17" t="s">
        <v>88</v>
      </c>
      <c r="BM1798" s="190" t="s">
        <v>2161</v>
      </c>
    </row>
    <row r="1799" spans="1:65" s="13" customFormat="1" ht="11.25">
      <c r="B1799" s="192"/>
      <c r="C1799" s="193"/>
      <c r="D1799" s="194" t="s">
        <v>193</v>
      </c>
      <c r="E1799" s="195" t="s">
        <v>43</v>
      </c>
      <c r="F1799" s="196" t="s">
        <v>362</v>
      </c>
      <c r="G1799" s="193"/>
      <c r="H1799" s="195" t="s">
        <v>43</v>
      </c>
      <c r="I1799" s="197"/>
      <c r="J1799" s="193"/>
      <c r="K1799" s="193"/>
      <c r="L1799" s="198"/>
      <c r="M1799" s="199"/>
      <c r="N1799" s="200"/>
      <c r="O1799" s="200"/>
      <c r="P1799" s="200"/>
      <c r="Q1799" s="200"/>
      <c r="R1799" s="200"/>
      <c r="S1799" s="200"/>
      <c r="T1799" s="201"/>
      <c r="AT1799" s="202" t="s">
        <v>193</v>
      </c>
      <c r="AU1799" s="202" t="s">
        <v>90</v>
      </c>
      <c r="AV1799" s="13" t="s">
        <v>88</v>
      </c>
      <c r="AW1799" s="13" t="s">
        <v>41</v>
      </c>
      <c r="AX1799" s="13" t="s">
        <v>80</v>
      </c>
      <c r="AY1799" s="202" t="s">
        <v>182</v>
      </c>
    </row>
    <row r="1800" spans="1:65" s="13" customFormat="1" ht="11.25">
      <c r="B1800" s="192"/>
      <c r="C1800" s="193"/>
      <c r="D1800" s="194" t="s">
        <v>193</v>
      </c>
      <c r="E1800" s="195" t="s">
        <v>43</v>
      </c>
      <c r="F1800" s="196" t="s">
        <v>1051</v>
      </c>
      <c r="G1800" s="193"/>
      <c r="H1800" s="195" t="s">
        <v>43</v>
      </c>
      <c r="I1800" s="197"/>
      <c r="J1800" s="193"/>
      <c r="K1800" s="193"/>
      <c r="L1800" s="198"/>
      <c r="M1800" s="199"/>
      <c r="N1800" s="200"/>
      <c r="O1800" s="200"/>
      <c r="P1800" s="200"/>
      <c r="Q1800" s="200"/>
      <c r="R1800" s="200"/>
      <c r="S1800" s="200"/>
      <c r="T1800" s="201"/>
      <c r="AT1800" s="202" t="s">
        <v>193</v>
      </c>
      <c r="AU1800" s="202" t="s">
        <v>90</v>
      </c>
      <c r="AV1800" s="13" t="s">
        <v>88</v>
      </c>
      <c r="AW1800" s="13" t="s">
        <v>41</v>
      </c>
      <c r="AX1800" s="13" t="s">
        <v>80</v>
      </c>
      <c r="AY1800" s="202" t="s">
        <v>182</v>
      </c>
    </row>
    <row r="1801" spans="1:65" s="14" customFormat="1" ht="11.25">
      <c r="B1801" s="203"/>
      <c r="C1801" s="204"/>
      <c r="D1801" s="194" t="s">
        <v>193</v>
      </c>
      <c r="E1801" s="205" t="s">
        <v>43</v>
      </c>
      <c r="F1801" s="206" t="s">
        <v>3003</v>
      </c>
      <c r="G1801" s="204"/>
      <c r="H1801" s="207">
        <v>190</v>
      </c>
      <c r="I1801" s="208"/>
      <c r="J1801" s="204"/>
      <c r="K1801" s="204"/>
      <c r="L1801" s="209"/>
      <c r="M1801" s="210"/>
      <c r="N1801" s="211"/>
      <c r="O1801" s="211"/>
      <c r="P1801" s="211"/>
      <c r="Q1801" s="211"/>
      <c r="R1801" s="211"/>
      <c r="S1801" s="211"/>
      <c r="T1801" s="212"/>
      <c r="AT1801" s="213" t="s">
        <v>193</v>
      </c>
      <c r="AU1801" s="213" t="s">
        <v>90</v>
      </c>
      <c r="AV1801" s="14" t="s">
        <v>90</v>
      </c>
      <c r="AW1801" s="14" t="s">
        <v>41</v>
      </c>
      <c r="AX1801" s="14" t="s">
        <v>80</v>
      </c>
      <c r="AY1801" s="213" t="s">
        <v>182</v>
      </c>
    </row>
    <row r="1802" spans="1:65" s="13" customFormat="1" ht="11.25">
      <c r="B1802" s="192"/>
      <c r="C1802" s="193"/>
      <c r="D1802" s="194" t="s">
        <v>193</v>
      </c>
      <c r="E1802" s="195" t="s">
        <v>43</v>
      </c>
      <c r="F1802" s="196" t="s">
        <v>1053</v>
      </c>
      <c r="G1802" s="193"/>
      <c r="H1802" s="195" t="s">
        <v>43</v>
      </c>
      <c r="I1802" s="197"/>
      <c r="J1802" s="193"/>
      <c r="K1802" s="193"/>
      <c r="L1802" s="198"/>
      <c r="M1802" s="199"/>
      <c r="N1802" s="200"/>
      <c r="O1802" s="200"/>
      <c r="P1802" s="200"/>
      <c r="Q1802" s="200"/>
      <c r="R1802" s="200"/>
      <c r="S1802" s="200"/>
      <c r="T1802" s="201"/>
      <c r="AT1802" s="202" t="s">
        <v>193</v>
      </c>
      <c r="AU1802" s="202" t="s">
        <v>90</v>
      </c>
      <c r="AV1802" s="13" t="s">
        <v>88</v>
      </c>
      <c r="AW1802" s="13" t="s">
        <v>41</v>
      </c>
      <c r="AX1802" s="13" t="s">
        <v>80</v>
      </c>
      <c r="AY1802" s="202" t="s">
        <v>182</v>
      </c>
    </row>
    <row r="1803" spans="1:65" s="14" customFormat="1" ht="11.25">
      <c r="B1803" s="203"/>
      <c r="C1803" s="204"/>
      <c r="D1803" s="194" t="s">
        <v>193</v>
      </c>
      <c r="E1803" s="205" t="s">
        <v>43</v>
      </c>
      <c r="F1803" s="206" t="s">
        <v>3004</v>
      </c>
      <c r="G1803" s="204"/>
      <c r="H1803" s="207">
        <v>30</v>
      </c>
      <c r="I1803" s="208"/>
      <c r="J1803" s="204"/>
      <c r="K1803" s="204"/>
      <c r="L1803" s="209"/>
      <c r="M1803" s="210"/>
      <c r="N1803" s="211"/>
      <c r="O1803" s="211"/>
      <c r="P1803" s="211"/>
      <c r="Q1803" s="211"/>
      <c r="R1803" s="211"/>
      <c r="S1803" s="211"/>
      <c r="T1803" s="212"/>
      <c r="AT1803" s="213" t="s">
        <v>193</v>
      </c>
      <c r="AU1803" s="213" t="s">
        <v>90</v>
      </c>
      <c r="AV1803" s="14" t="s">
        <v>90</v>
      </c>
      <c r="AW1803" s="14" t="s">
        <v>41</v>
      </c>
      <c r="AX1803" s="14" t="s">
        <v>80</v>
      </c>
      <c r="AY1803" s="213" t="s">
        <v>182</v>
      </c>
    </row>
    <row r="1804" spans="1:65" s="15" customFormat="1" ht="11.25">
      <c r="B1804" s="227"/>
      <c r="C1804" s="228"/>
      <c r="D1804" s="194" t="s">
        <v>193</v>
      </c>
      <c r="E1804" s="229" t="s">
        <v>43</v>
      </c>
      <c r="F1804" s="230" t="s">
        <v>436</v>
      </c>
      <c r="G1804" s="228"/>
      <c r="H1804" s="231">
        <v>220</v>
      </c>
      <c r="I1804" s="232"/>
      <c r="J1804" s="228"/>
      <c r="K1804" s="228"/>
      <c r="L1804" s="233"/>
      <c r="M1804" s="234"/>
      <c r="N1804" s="235"/>
      <c r="O1804" s="235"/>
      <c r="P1804" s="235"/>
      <c r="Q1804" s="235"/>
      <c r="R1804" s="235"/>
      <c r="S1804" s="235"/>
      <c r="T1804" s="236"/>
      <c r="AT1804" s="237" t="s">
        <v>193</v>
      </c>
      <c r="AU1804" s="237" t="s">
        <v>90</v>
      </c>
      <c r="AV1804" s="15" t="s">
        <v>205</v>
      </c>
      <c r="AW1804" s="15" t="s">
        <v>41</v>
      </c>
      <c r="AX1804" s="15" t="s">
        <v>88</v>
      </c>
      <c r="AY1804" s="237" t="s">
        <v>182</v>
      </c>
    </row>
    <row r="1805" spans="1:65" s="2" customFormat="1" ht="14.45" customHeight="1">
      <c r="A1805" s="35"/>
      <c r="B1805" s="36"/>
      <c r="C1805" s="214" t="s">
        <v>2177</v>
      </c>
      <c r="D1805" s="214" t="s">
        <v>179</v>
      </c>
      <c r="E1805" s="215" t="s">
        <v>1173</v>
      </c>
      <c r="F1805" s="216" t="s">
        <v>1174</v>
      </c>
      <c r="G1805" s="217" t="s">
        <v>481</v>
      </c>
      <c r="H1805" s="218">
        <v>220</v>
      </c>
      <c r="I1805" s="219"/>
      <c r="J1805" s="220">
        <f>ROUND(I1805*H1805,2)</f>
        <v>0</v>
      </c>
      <c r="K1805" s="216" t="s">
        <v>191</v>
      </c>
      <c r="L1805" s="221"/>
      <c r="M1805" s="222" t="s">
        <v>43</v>
      </c>
      <c r="N1805" s="223" t="s">
        <v>51</v>
      </c>
      <c r="O1805" s="65"/>
      <c r="P1805" s="188">
        <f>O1805*H1805</f>
        <v>0</v>
      </c>
      <c r="Q1805" s="188">
        <v>2.0000000000000002E-5</v>
      </c>
      <c r="R1805" s="188">
        <f>Q1805*H1805</f>
        <v>4.4000000000000003E-3</v>
      </c>
      <c r="S1805" s="188">
        <v>0</v>
      </c>
      <c r="T1805" s="189">
        <f>S1805*H1805</f>
        <v>0</v>
      </c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R1805" s="190" t="s">
        <v>90</v>
      </c>
      <c r="AT1805" s="190" t="s">
        <v>179</v>
      </c>
      <c r="AU1805" s="190" t="s">
        <v>90</v>
      </c>
      <c r="AY1805" s="17" t="s">
        <v>182</v>
      </c>
      <c r="BE1805" s="191">
        <f>IF(N1805="základní",J1805,0)</f>
        <v>0</v>
      </c>
      <c r="BF1805" s="191">
        <f>IF(N1805="snížená",J1805,0)</f>
        <v>0</v>
      </c>
      <c r="BG1805" s="191">
        <f>IF(N1805="zákl. přenesená",J1805,0)</f>
        <v>0</v>
      </c>
      <c r="BH1805" s="191">
        <f>IF(N1805="sníž. přenesená",J1805,0)</f>
        <v>0</v>
      </c>
      <c r="BI1805" s="191">
        <f>IF(N1805="nulová",J1805,0)</f>
        <v>0</v>
      </c>
      <c r="BJ1805" s="17" t="s">
        <v>88</v>
      </c>
      <c r="BK1805" s="191">
        <f>ROUND(I1805*H1805,2)</f>
        <v>0</v>
      </c>
      <c r="BL1805" s="17" t="s">
        <v>88</v>
      </c>
      <c r="BM1805" s="190" t="s">
        <v>1175</v>
      </c>
    </row>
    <row r="1806" spans="1:65" s="13" customFormat="1" ht="11.25">
      <c r="B1806" s="192"/>
      <c r="C1806" s="193"/>
      <c r="D1806" s="194" t="s">
        <v>193</v>
      </c>
      <c r="E1806" s="195" t="s">
        <v>43</v>
      </c>
      <c r="F1806" s="196" t="s">
        <v>362</v>
      </c>
      <c r="G1806" s="193"/>
      <c r="H1806" s="195" t="s">
        <v>43</v>
      </c>
      <c r="I1806" s="197"/>
      <c r="J1806" s="193"/>
      <c r="K1806" s="193"/>
      <c r="L1806" s="198"/>
      <c r="M1806" s="199"/>
      <c r="N1806" s="200"/>
      <c r="O1806" s="200"/>
      <c r="P1806" s="200"/>
      <c r="Q1806" s="200"/>
      <c r="R1806" s="200"/>
      <c r="S1806" s="200"/>
      <c r="T1806" s="201"/>
      <c r="AT1806" s="202" t="s">
        <v>193</v>
      </c>
      <c r="AU1806" s="202" t="s">
        <v>90</v>
      </c>
      <c r="AV1806" s="13" t="s">
        <v>88</v>
      </c>
      <c r="AW1806" s="13" t="s">
        <v>41</v>
      </c>
      <c r="AX1806" s="13" t="s">
        <v>80</v>
      </c>
      <c r="AY1806" s="202" t="s">
        <v>182</v>
      </c>
    </row>
    <row r="1807" spans="1:65" s="13" customFormat="1" ht="11.25">
      <c r="B1807" s="192"/>
      <c r="C1807" s="193"/>
      <c r="D1807" s="194" t="s">
        <v>193</v>
      </c>
      <c r="E1807" s="195" t="s">
        <v>43</v>
      </c>
      <c r="F1807" s="196" t="s">
        <v>1051</v>
      </c>
      <c r="G1807" s="193"/>
      <c r="H1807" s="195" t="s">
        <v>43</v>
      </c>
      <c r="I1807" s="197"/>
      <c r="J1807" s="193"/>
      <c r="K1807" s="193"/>
      <c r="L1807" s="198"/>
      <c r="M1807" s="199"/>
      <c r="N1807" s="200"/>
      <c r="O1807" s="200"/>
      <c r="P1807" s="200"/>
      <c r="Q1807" s="200"/>
      <c r="R1807" s="200"/>
      <c r="S1807" s="200"/>
      <c r="T1807" s="201"/>
      <c r="AT1807" s="202" t="s">
        <v>193</v>
      </c>
      <c r="AU1807" s="202" t="s">
        <v>90</v>
      </c>
      <c r="AV1807" s="13" t="s">
        <v>88</v>
      </c>
      <c r="AW1807" s="13" t="s">
        <v>41</v>
      </c>
      <c r="AX1807" s="13" t="s">
        <v>80</v>
      </c>
      <c r="AY1807" s="202" t="s">
        <v>182</v>
      </c>
    </row>
    <row r="1808" spans="1:65" s="14" customFormat="1" ht="11.25">
      <c r="B1808" s="203"/>
      <c r="C1808" s="204"/>
      <c r="D1808" s="194" t="s">
        <v>193</v>
      </c>
      <c r="E1808" s="205" t="s">
        <v>43</v>
      </c>
      <c r="F1808" s="206" t="s">
        <v>3003</v>
      </c>
      <c r="G1808" s="204"/>
      <c r="H1808" s="207">
        <v>190</v>
      </c>
      <c r="I1808" s="208"/>
      <c r="J1808" s="204"/>
      <c r="K1808" s="204"/>
      <c r="L1808" s="209"/>
      <c r="M1808" s="210"/>
      <c r="N1808" s="211"/>
      <c r="O1808" s="211"/>
      <c r="P1808" s="211"/>
      <c r="Q1808" s="211"/>
      <c r="R1808" s="211"/>
      <c r="S1808" s="211"/>
      <c r="T1808" s="212"/>
      <c r="AT1808" s="213" t="s">
        <v>193</v>
      </c>
      <c r="AU1808" s="213" t="s">
        <v>90</v>
      </c>
      <c r="AV1808" s="14" t="s">
        <v>90</v>
      </c>
      <c r="AW1808" s="14" t="s">
        <v>41</v>
      </c>
      <c r="AX1808" s="14" t="s">
        <v>80</v>
      </c>
      <c r="AY1808" s="213" t="s">
        <v>182</v>
      </c>
    </row>
    <row r="1809" spans="1:65" s="13" customFormat="1" ht="11.25">
      <c r="B1809" s="192"/>
      <c r="C1809" s="193"/>
      <c r="D1809" s="194" t="s">
        <v>193</v>
      </c>
      <c r="E1809" s="195" t="s">
        <v>43</v>
      </c>
      <c r="F1809" s="196" t="s">
        <v>1053</v>
      </c>
      <c r="G1809" s="193"/>
      <c r="H1809" s="195" t="s">
        <v>43</v>
      </c>
      <c r="I1809" s="197"/>
      <c r="J1809" s="193"/>
      <c r="K1809" s="193"/>
      <c r="L1809" s="198"/>
      <c r="M1809" s="199"/>
      <c r="N1809" s="200"/>
      <c r="O1809" s="200"/>
      <c r="P1809" s="200"/>
      <c r="Q1809" s="200"/>
      <c r="R1809" s="200"/>
      <c r="S1809" s="200"/>
      <c r="T1809" s="201"/>
      <c r="AT1809" s="202" t="s">
        <v>193</v>
      </c>
      <c r="AU1809" s="202" t="s">
        <v>90</v>
      </c>
      <c r="AV1809" s="13" t="s">
        <v>88</v>
      </c>
      <c r="AW1809" s="13" t="s">
        <v>41</v>
      </c>
      <c r="AX1809" s="13" t="s">
        <v>80</v>
      </c>
      <c r="AY1809" s="202" t="s">
        <v>182</v>
      </c>
    </row>
    <row r="1810" spans="1:65" s="14" customFormat="1" ht="11.25">
      <c r="B1810" s="203"/>
      <c r="C1810" s="204"/>
      <c r="D1810" s="194" t="s">
        <v>193</v>
      </c>
      <c r="E1810" s="205" t="s">
        <v>43</v>
      </c>
      <c r="F1810" s="206" t="s">
        <v>3004</v>
      </c>
      <c r="G1810" s="204"/>
      <c r="H1810" s="207">
        <v>30</v>
      </c>
      <c r="I1810" s="208"/>
      <c r="J1810" s="204"/>
      <c r="K1810" s="204"/>
      <c r="L1810" s="209"/>
      <c r="M1810" s="210"/>
      <c r="N1810" s="211"/>
      <c r="O1810" s="211"/>
      <c r="P1810" s="211"/>
      <c r="Q1810" s="211"/>
      <c r="R1810" s="211"/>
      <c r="S1810" s="211"/>
      <c r="T1810" s="212"/>
      <c r="AT1810" s="213" t="s">
        <v>193</v>
      </c>
      <c r="AU1810" s="213" t="s">
        <v>90</v>
      </c>
      <c r="AV1810" s="14" t="s">
        <v>90</v>
      </c>
      <c r="AW1810" s="14" t="s">
        <v>41</v>
      </c>
      <c r="AX1810" s="14" t="s">
        <v>80</v>
      </c>
      <c r="AY1810" s="213" t="s">
        <v>182</v>
      </c>
    </row>
    <row r="1811" spans="1:65" s="15" customFormat="1" ht="11.25">
      <c r="B1811" s="227"/>
      <c r="C1811" s="228"/>
      <c r="D1811" s="194" t="s">
        <v>193</v>
      </c>
      <c r="E1811" s="229" t="s">
        <v>43</v>
      </c>
      <c r="F1811" s="230" t="s">
        <v>436</v>
      </c>
      <c r="G1811" s="228"/>
      <c r="H1811" s="231">
        <v>220</v>
      </c>
      <c r="I1811" s="232"/>
      <c r="J1811" s="228"/>
      <c r="K1811" s="228"/>
      <c r="L1811" s="233"/>
      <c r="M1811" s="234"/>
      <c r="N1811" s="235"/>
      <c r="O1811" s="235"/>
      <c r="P1811" s="235"/>
      <c r="Q1811" s="235"/>
      <c r="R1811" s="235"/>
      <c r="S1811" s="235"/>
      <c r="T1811" s="236"/>
      <c r="AT1811" s="237" t="s">
        <v>193</v>
      </c>
      <c r="AU1811" s="237" t="s">
        <v>90</v>
      </c>
      <c r="AV1811" s="15" t="s">
        <v>205</v>
      </c>
      <c r="AW1811" s="15" t="s">
        <v>41</v>
      </c>
      <c r="AX1811" s="15" t="s">
        <v>88</v>
      </c>
      <c r="AY1811" s="237" t="s">
        <v>182</v>
      </c>
    </row>
    <row r="1812" spans="1:65" s="2" customFormat="1" ht="24.2" customHeight="1">
      <c r="A1812" s="35"/>
      <c r="B1812" s="36"/>
      <c r="C1812" s="214" t="s">
        <v>2181</v>
      </c>
      <c r="D1812" s="214" t="s">
        <v>179</v>
      </c>
      <c r="E1812" s="215" t="s">
        <v>3017</v>
      </c>
      <c r="F1812" s="216" t="s">
        <v>1178</v>
      </c>
      <c r="G1812" s="217" t="s">
        <v>481</v>
      </c>
      <c r="H1812" s="218">
        <v>545</v>
      </c>
      <c r="I1812" s="219"/>
      <c r="J1812" s="220">
        <f>ROUND(I1812*H1812,2)</f>
        <v>0</v>
      </c>
      <c r="K1812" s="216" t="s">
        <v>191</v>
      </c>
      <c r="L1812" s="221"/>
      <c r="M1812" s="222" t="s">
        <v>43</v>
      </c>
      <c r="N1812" s="223" t="s">
        <v>51</v>
      </c>
      <c r="O1812" s="65"/>
      <c r="P1812" s="188">
        <f>O1812*H1812</f>
        <v>0</v>
      </c>
      <c r="Q1812" s="188">
        <v>3.5E-4</v>
      </c>
      <c r="R1812" s="188">
        <f>Q1812*H1812</f>
        <v>0.19075</v>
      </c>
      <c r="S1812" s="188">
        <v>0</v>
      </c>
      <c r="T1812" s="189">
        <f>S1812*H1812</f>
        <v>0</v>
      </c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R1812" s="190" t="s">
        <v>90</v>
      </c>
      <c r="AT1812" s="190" t="s">
        <v>179</v>
      </c>
      <c r="AU1812" s="190" t="s">
        <v>90</v>
      </c>
      <c r="AY1812" s="17" t="s">
        <v>182</v>
      </c>
      <c r="BE1812" s="191">
        <f>IF(N1812="základní",J1812,0)</f>
        <v>0</v>
      </c>
      <c r="BF1812" s="191">
        <f>IF(N1812="snížená",J1812,0)</f>
        <v>0</v>
      </c>
      <c r="BG1812" s="191">
        <f>IF(N1812="zákl. přenesená",J1812,0)</f>
        <v>0</v>
      </c>
      <c r="BH1812" s="191">
        <f>IF(N1812="sníž. přenesená",J1812,0)</f>
        <v>0</v>
      </c>
      <c r="BI1812" s="191">
        <f>IF(N1812="nulová",J1812,0)</f>
        <v>0</v>
      </c>
      <c r="BJ1812" s="17" t="s">
        <v>88</v>
      </c>
      <c r="BK1812" s="191">
        <f>ROUND(I1812*H1812,2)</f>
        <v>0</v>
      </c>
      <c r="BL1812" s="17" t="s">
        <v>88</v>
      </c>
      <c r="BM1812" s="190" t="s">
        <v>3018</v>
      </c>
    </row>
    <row r="1813" spans="1:65" s="13" customFormat="1" ht="11.25">
      <c r="B1813" s="192"/>
      <c r="C1813" s="193"/>
      <c r="D1813" s="194" t="s">
        <v>193</v>
      </c>
      <c r="E1813" s="195" t="s">
        <v>43</v>
      </c>
      <c r="F1813" s="196" t="s">
        <v>362</v>
      </c>
      <c r="G1813" s="193"/>
      <c r="H1813" s="195" t="s">
        <v>43</v>
      </c>
      <c r="I1813" s="197"/>
      <c r="J1813" s="193"/>
      <c r="K1813" s="193"/>
      <c r="L1813" s="198"/>
      <c r="M1813" s="199"/>
      <c r="N1813" s="200"/>
      <c r="O1813" s="200"/>
      <c r="P1813" s="200"/>
      <c r="Q1813" s="200"/>
      <c r="R1813" s="200"/>
      <c r="S1813" s="200"/>
      <c r="T1813" s="201"/>
      <c r="AT1813" s="202" t="s">
        <v>193</v>
      </c>
      <c r="AU1813" s="202" t="s">
        <v>90</v>
      </c>
      <c r="AV1813" s="13" t="s">
        <v>88</v>
      </c>
      <c r="AW1813" s="13" t="s">
        <v>41</v>
      </c>
      <c r="AX1813" s="13" t="s">
        <v>80</v>
      </c>
      <c r="AY1813" s="202" t="s">
        <v>182</v>
      </c>
    </row>
    <row r="1814" spans="1:65" s="13" customFormat="1" ht="11.25">
      <c r="B1814" s="192"/>
      <c r="C1814" s="193"/>
      <c r="D1814" s="194" t="s">
        <v>193</v>
      </c>
      <c r="E1814" s="195" t="s">
        <v>43</v>
      </c>
      <c r="F1814" s="196" t="s">
        <v>554</v>
      </c>
      <c r="G1814" s="193"/>
      <c r="H1814" s="195" t="s">
        <v>43</v>
      </c>
      <c r="I1814" s="197"/>
      <c r="J1814" s="193"/>
      <c r="K1814" s="193"/>
      <c r="L1814" s="198"/>
      <c r="M1814" s="199"/>
      <c r="N1814" s="200"/>
      <c r="O1814" s="200"/>
      <c r="P1814" s="200"/>
      <c r="Q1814" s="200"/>
      <c r="R1814" s="200"/>
      <c r="S1814" s="200"/>
      <c r="T1814" s="201"/>
      <c r="AT1814" s="202" t="s">
        <v>193</v>
      </c>
      <c r="AU1814" s="202" t="s">
        <v>90</v>
      </c>
      <c r="AV1814" s="13" t="s">
        <v>88</v>
      </c>
      <c r="AW1814" s="13" t="s">
        <v>41</v>
      </c>
      <c r="AX1814" s="13" t="s">
        <v>80</v>
      </c>
      <c r="AY1814" s="202" t="s">
        <v>182</v>
      </c>
    </row>
    <row r="1815" spans="1:65" s="13" customFormat="1" ht="11.25">
      <c r="B1815" s="192"/>
      <c r="C1815" s="193"/>
      <c r="D1815" s="194" t="s">
        <v>193</v>
      </c>
      <c r="E1815" s="195" t="s">
        <v>43</v>
      </c>
      <c r="F1815" s="196" t="s">
        <v>1180</v>
      </c>
      <c r="G1815" s="193"/>
      <c r="H1815" s="195" t="s">
        <v>43</v>
      </c>
      <c r="I1815" s="197"/>
      <c r="J1815" s="193"/>
      <c r="K1815" s="193"/>
      <c r="L1815" s="198"/>
      <c r="M1815" s="199"/>
      <c r="N1815" s="200"/>
      <c r="O1815" s="200"/>
      <c r="P1815" s="200"/>
      <c r="Q1815" s="200"/>
      <c r="R1815" s="200"/>
      <c r="S1815" s="200"/>
      <c r="T1815" s="201"/>
      <c r="AT1815" s="202" t="s">
        <v>193</v>
      </c>
      <c r="AU1815" s="202" t="s">
        <v>90</v>
      </c>
      <c r="AV1815" s="13" t="s">
        <v>88</v>
      </c>
      <c r="AW1815" s="13" t="s">
        <v>41</v>
      </c>
      <c r="AX1815" s="13" t="s">
        <v>80</v>
      </c>
      <c r="AY1815" s="202" t="s">
        <v>182</v>
      </c>
    </row>
    <row r="1816" spans="1:65" s="14" customFormat="1" ht="11.25">
      <c r="B1816" s="203"/>
      <c r="C1816" s="204"/>
      <c r="D1816" s="194" t="s">
        <v>193</v>
      </c>
      <c r="E1816" s="205" t="s">
        <v>43</v>
      </c>
      <c r="F1816" s="206" t="s">
        <v>2928</v>
      </c>
      <c r="G1816" s="204"/>
      <c r="H1816" s="207">
        <v>545</v>
      </c>
      <c r="I1816" s="208"/>
      <c r="J1816" s="204"/>
      <c r="K1816" s="204"/>
      <c r="L1816" s="209"/>
      <c r="M1816" s="210"/>
      <c r="N1816" s="211"/>
      <c r="O1816" s="211"/>
      <c r="P1816" s="211"/>
      <c r="Q1816" s="211"/>
      <c r="R1816" s="211"/>
      <c r="S1816" s="211"/>
      <c r="T1816" s="212"/>
      <c r="AT1816" s="213" t="s">
        <v>193</v>
      </c>
      <c r="AU1816" s="213" t="s">
        <v>90</v>
      </c>
      <c r="AV1816" s="14" t="s">
        <v>90</v>
      </c>
      <c r="AW1816" s="14" t="s">
        <v>41</v>
      </c>
      <c r="AX1816" s="14" t="s">
        <v>88</v>
      </c>
      <c r="AY1816" s="213" t="s">
        <v>182</v>
      </c>
    </row>
    <row r="1817" spans="1:65" s="2" customFormat="1" ht="24.2" customHeight="1">
      <c r="A1817" s="35"/>
      <c r="B1817" s="36"/>
      <c r="C1817" s="214" t="s">
        <v>2184</v>
      </c>
      <c r="D1817" s="214" t="s">
        <v>179</v>
      </c>
      <c r="E1817" s="215" t="s">
        <v>2166</v>
      </c>
      <c r="F1817" s="216" t="s">
        <v>2167</v>
      </c>
      <c r="G1817" s="217" t="s">
        <v>481</v>
      </c>
      <c r="H1817" s="218">
        <v>535</v>
      </c>
      <c r="I1817" s="219"/>
      <c r="J1817" s="220">
        <f>ROUND(I1817*H1817,2)</f>
        <v>0</v>
      </c>
      <c r="K1817" s="216" t="s">
        <v>191</v>
      </c>
      <c r="L1817" s="221"/>
      <c r="M1817" s="222" t="s">
        <v>43</v>
      </c>
      <c r="N1817" s="223" t="s">
        <v>51</v>
      </c>
      <c r="O1817" s="65"/>
      <c r="P1817" s="188">
        <f>O1817*H1817</f>
        <v>0</v>
      </c>
      <c r="Q1817" s="188">
        <v>4.2999999999999999E-4</v>
      </c>
      <c r="R1817" s="188">
        <f>Q1817*H1817</f>
        <v>0.23005</v>
      </c>
      <c r="S1817" s="188">
        <v>0</v>
      </c>
      <c r="T1817" s="189">
        <f>S1817*H1817</f>
        <v>0</v>
      </c>
      <c r="U1817" s="35"/>
      <c r="V1817" s="35"/>
      <c r="W1817" s="35"/>
      <c r="X1817" s="35"/>
      <c r="Y1817" s="35"/>
      <c r="Z1817" s="35"/>
      <c r="AA1817" s="35"/>
      <c r="AB1817" s="35"/>
      <c r="AC1817" s="35"/>
      <c r="AD1817" s="35"/>
      <c r="AE1817" s="35"/>
      <c r="AR1817" s="190" t="s">
        <v>90</v>
      </c>
      <c r="AT1817" s="190" t="s">
        <v>179</v>
      </c>
      <c r="AU1817" s="190" t="s">
        <v>90</v>
      </c>
      <c r="AY1817" s="17" t="s">
        <v>182</v>
      </c>
      <c r="BE1817" s="191">
        <f>IF(N1817="základní",J1817,0)</f>
        <v>0</v>
      </c>
      <c r="BF1817" s="191">
        <f>IF(N1817="snížená",J1817,0)</f>
        <v>0</v>
      </c>
      <c r="BG1817" s="191">
        <f>IF(N1817="zákl. přenesená",J1817,0)</f>
        <v>0</v>
      </c>
      <c r="BH1817" s="191">
        <f>IF(N1817="sníž. přenesená",J1817,0)</f>
        <v>0</v>
      </c>
      <c r="BI1817" s="191">
        <f>IF(N1817="nulová",J1817,0)</f>
        <v>0</v>
      </c>
      <c r="BJ1817" s="17" t="s">
        <v>88</v>
      </c>
      <c r="BK1817" s="191">
        <f>ROUND(I1817*H1817,2)</f>
        <v>0</v>
      </c>
      <c r="BL1817" s="17" t="s">
        <v>88</v>
      </c>
      <c r="BM1817" s="190" t="s">
        <v>2675</v>
      </c>
    </row>
    <row r="1818" spans="1:65" s="13" customFormat="1" ht="11.25">
      <c r="B1818" s="192"/>
      <c r="C1818" s="193"/>
      <c r="D1818" s="194" t="s">
        <v>193</v>
      </c>
      <c r="E1818" s="195" t="s">
        <v>43</v>
      </c>
      <c r="F1818" s="196" t="s">
        <v>362</v>
      </c>
      <c r="G1818" s="193"/>
      <c r="H1818" s="195" t="s">
        <v>43</v>
      </c>
      <c r="I1818" s="197"/>
      <c r="J1818" s="193"/>
      <c r="K1818" s="193"/>
      <c r="L1818" s="198"/>
      <c r="M1818" s="199"/>
      <c r="N1818" s="200"/>
      <c r="O1818" s="200"/>
      <c r="P1818" s="200"/>
      <c r="Q1818" s="200"/>
      <c r="R1818" s="200"/>
      <c r="S1818" s="200"/>
      <c r="T1818" s="201"/>
      <c r="AT1818" s="202" t="s">
        <v>193</v>
      </c>
      <c r="AU1818" s="202" t="s">
        <v>90</v>
      </c>
      <c r="AV1818" s="13" t="s">
        <v>88</v>
      </c>
      <c r="AW1818" s="13" t="s">
        <v>41</v>
      </c>
      <c r="AX1818" s="13" t="s">
        <v>80</v>
      </c>
      <c r="AY1818" s="202" t="s">
        <v>182</v>
      </c>
    </row>
    <row r="1819" spans="1:65" s="13" customFormat="1" ht="11.25">
      <c r="B1819" s="192"/>
      <c r="C1819" s="193"/>
      <c r="D1819" s="194" t="s">
        <v>193</v>
      </c>
      <c r="E1819" s="195" t="s">
        <v>43</v>
      </c>
      <c r="F1819" s="196" t="s">
        <v>554</v>
      </c>
      <c r="G1819" s="193"/>
      <c r="H1819" s="195" t="s">
        <v>43</v>
      </c>
      <c r="I1819" s="197"/>
      <c r="J1819" s="193"/>
      <c r="K1819" s="193"/>
      <c r="L1819" s="198"/>
      <c r="M1819" s="199"/>
      <c r="N1819" s="200"/>
      <c r="O1819" s="200"/>
      <c r="P1819" s="200"/>
      <c r="Q1819" s="200"/>
      <c r="R1819" s="200"/>
      <c r="S1819" s="200"/>
      <c r="T1819" s="201"/>
      <c r="AT1819" s="202" t="s">
        <v>193</v>
      </c>
      <c r="AU1819" s="202" t="s">
        <v>90</v>
      </c>
      <c r="AV1819" s="13" t="s">
        <v>88</v>
      </c>
      <c r="AW1819" s="13" t="s">
        <v>41</v>
      </c>
      <c r="AX1819" s="13" t="s">
        <v>80</v>
      </c>
      <c r="AY1819" s="202" t="s">
        <v>182</v>
      </c>
    </row>
    <row r="1820" spans="1:65" s="13" customFormat="1" ht="11.25">
      <c r="B1820" s="192"/>
      <c r="C1820" s="193"/>
      <c r="D1820" s="194" t="s">
        <v>193</v>
      </c>
      <c r="E1820" s="195" t="s">
        <v>43</v>
      </c>
      <c r="F1820" s="196" t="s">
        <v>2169</v>
      </c>
      <c r="G1820" s="193"/>
      <c r="H1820" s="195" t="s">
        <v>43</v>
      </c>
      <c r="I1820" s="197"/>
      <c r="J1820" s="193"/>
      <c r="K1820" s="193"/>
      <c r="L1820" s="198"/>
      <c r="M1820" s="199"/>
      <c r="N1820" s="200"/>
      <c r="O1820" s="200"/>
      <c r="P1820" s="200"/>
      <c r="Q1820" s="200"/>
      <c r="R1820" s="200"/>
      <c r="S1820" s="200"/>
      <c r="T1820" s="201"/>
      <c r="AT1820" s="202" t="s">
        <v>193</v>
      </c>
      <c r="AU1820" s="202" t="s">
        <v>90</v>
      </c>
      <c r="AV1820" s="13" t="s">
        <v>88</v>
      </c>
      <c r="AW1820" s="13" t="s">
        <v>41</v>
      </c>
      <c r="AX1820" s="13" t="s">
        <v>80</v>
      </c>
      <c r="AY1820" s="202" t="s">
        <v>182</v>
      </c>
    </row>
    <row r="1821" spans="1:65" s="14" customFormat="1" ht="11.25">
      <c r="B1821" s="203"/>
      <c r="C1821" s="204"/>
      <c r="D1821" s="194" t="s">
        <v>193</v>
      </c>
      <c r="E1821" s="205" t="s">
        <v>43</v>
      </c>
      <c r="F1821" s="206" t="s">
        <v>3019</v>
      </c>
      <c r="G1821" s="204"/>
      <c r="H1821" s="207">
        <v>535</v>
      </c>
      <c r="I1821" s="208"/>
      <c r="J1821" s="204"/>
      <c r="K1821" s="204"/>
      <c r="L1821" s="209"/>
      <c r="M1821" s="210"/>
      <c r="N1821" s="211"/>
      <c r="O1821" s="211"/>
      <c r="P1821" s="211"/>
      <c r="Q1821" s="211"/>
      <c r="R1821" s="211"/>
      <c r="S1821" s="211"/>
      <c r="T1821" s="212"/>
      <c r="AT1821" s="213" t="s">
        <v>193</v>
      </c>
      <c r="AU1821" s="213" t="s">
        <v>90</v>
      </c>
      <c r="AV1821" s="14" t="s">
        <v>90</v>
      </c>
      <c r="AW1821" s="14" t="s">
        <v>41</v>
      </c>
      <c r="AX1821" s="14" t="s">
        <v>88</v>
      </c>
      <c r="AY1821" s="213" t="s">
        <v>182</v>
      </c>
    </row>
    <row r="1822" spans="1:65" s="2" customFormat="1" ht="24.2" customHeight="1">
      <c r="A1822" s="35"/>
      <c r="B1822" s="36"/>
      <c r="C1822" s="214" t="s">
        <v>2192</v>
      </c>
      <c r="D1822" s="214" t="s">
        <v>179</v>
      </c>
      <c r="E1822" s="215" t="s">
        <v>2172</v>
      </c>
      <c r="F1822" s="216" t="s">
        <v>2173</v>
      </c>
      <c r="G1822" s="217" t="s">
        <v>481</v>
      </c>
      <c r="H1822" s="218">
        <v>400</v>
      </c>
      <c r="I1822" s="219"/>
      <c r="J1822" s="220">
        <f>ROUND(I1822*H1822,2)</f>
        <v>0</v>
      </c>
      <c r="K1822" s="216" t="s">
        <v>191</v>
      </c>
      <c r="L1822" s="221"/>
      <c r="M1822" s="222" t="s">
        <v>43</v>
      </c>
      <c r="N1822" s="223" t="s">
        <v>51</v>
      </c>
      <c r="O1822" s="65"/>
      <c r="P1822" s="188">
        <f>O1822*H1822</f>
        <v>0</v>
      </c>
      <c r="Q1822" s="188">
        <v>6.8999999999999997E-4</v>
      </c>
      <c r="R1822" s="188">
        <f>Q1822*H1822</f>
        <v>0.27599999999999997</v>
      </c>
      <c r="S1822" s="188">
        <v>0</v>
      </c>
      <c r="T1822" s="189">
        <f>S1822*H1822</f>
        <v>0</v>
      </c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R1822" s="190" t="s">
        <v>90</v>
      </c>
      <c r="AT1822" s="190" t="s">
        <v>179</v>
      </c>
      <c r="AU1822" s="190" t="s">
        <v>90</v>
      </c>
      <c r="AY1822" s="17" t="s">
        <v>182</v>
      </c>
      <c r="BE1822" s="191">
        <f>IF(N1822="základní",J1822,0)</f>
        <v>0</v>
      </c>
      <c r="BF1822" s="191">
        <f>IF(N1822="snížená",J1822,0)</f>
        <v>0</v>
      </c>
      <c r="BG1822" s="191">
        <f>IF(N1822="zákl. přenesená",J1822,0)</f>
        <v>0</v>
      </c>
      <c r="BH1822" s="191">
        <f>IF(N1822="sníž. přenesená",J1822,0)</f>
        <v>0</v>
      </c>
      <c r="BI1822" s="191">
        <f>IF(N1822="nulová",J1822,0)</f>
        <v>0</v>
      </c>
      <c r="BJ1822" s="17" t="s">
        <v>88</v>
      </c>
      <c r="BK1822" s="191">
        <f>ROUND(I1822*H1822,2)</f>
        <v>0</v>
      </c>
      <c r="BL1822" s="17" t="s">
        <v>88</v>
      </c>
      <c r="BM1822" s="190" t="s">
        <v>2677</v>
      </c>
    </row>
    <row r="1823" spans="1:65" s="13" customFormat="1" ht="11.25">
      <c r="B1823" s="192"/>
      <c r="C1823" s="193"/>
      <c r="D1823" s="194" t="s">
        <v>193</v>
      </c>
      <c r="E1823" s="195" t="s">
        <v>43</v>
      </c>
      <c r="F1823" s="196" t="s">
        <v>362</v>
      </c>
      <c r="G1823" s="193"/>
      <c r="H1823" s="195" t="s">
        <v>43</v>
      </c>
      <c r="I1823" s="197"/>
      <c r="J1823" s="193"/>
      <c r="K1823" s="193"/>
      <c r="L1823" s="198"/>
      <c r="M1823" s="199"/>
      <c r="N1823" s="200"/>
      <c r="O1823" s="200"/>
      <c r="P1823" s="200"/>
      <c r="Q1823" s="200"/>
      <c r="R1823" s="200"/>
      <c r="S1823" s="200"/>
      <c r="T1823" s="201"/>
      <c r="AT1823" s="202" t="s">
        <v>193</v>
      </c>
      <c r="AU1823" s="202" t="s">
        <v>90</v>
      </c>
      <c r="AV1823" s="13" t="s">
        <v>88</v>
      </c>
      <c r="AW1823" s="13" t="s">
        <v>41</v>
      </c>
      <c r="AX1823" s="13" t="s">
        <v>80</v>
      </c>
      <c r="AY1823" s="202" t="s">
        <v>182</v>
      </c>
    </row>
    <row r="1824" spans="1:65" s="13" customFormat="1" ht="11.25">
      <c r="B1824" s="192"/>
      <c r="C1824" s="193"/>
      <c r="D1824" s="194" t="s">
        <v>193</v>
      </c>
      <c r="E1824" s="195" t="s">
        <v>43</v>
      </c>
      <c r="F1824" s="196" t="s">
        <v>554</v>
      </c>
      <c r="G1824" s="193"/>
      <c r="H1824" s="195" t="s">
        <v>43</v>
      </c>
      <c r="I1824" s="197"/>
      <c r="J1824" s="193"/>
      <c r="K1824" s="193"/>
      <c r="L1824" s="198"/>
      <c r="M1824" s="199"/>
      <c r="N1824" s="200"/>
      <c r="O1824" s="200"/>
      <c r="P1824" s="200"/>
      <c r="Q1824" s="200"/>
      <c r="R1824" s="200"/>
      <c r="S1824" s="200"/>
      <c r="T1824" s="201"/>
      <c r="AT1824" s="202" t="s">
        <v>193</v>
      </c>
      <c r="AU1824" s="202" t="s">
        <v>90</v>
      </c>
      <c r="AV1824" s="13" t="s">
        <v>88</v>
      </c>
      <c r="AW1824" s="13" t="s">
        <v>41</v>
      </c>
      <c r="AX1824" s="13" t="s">
        <v>80</v>
      </c>
      <c r="AY1824" s="202" t="s">
        <v>182</v>
      </c>
    </row>
    <row r="1825" spans="1:65" s="13" customFormat="1" ht="11.25">
      <c r="B1825" s="192"/>
      <c r="C1825" s="193"/>
      <c r="D1825" s="194" t="s">
        <v>193</v>
      </c>
      <c r="E1825" s="195" t="s">
        <v>43</v>
      </c>
      <c r="F1825" s="196" t="s">
        <v>2175</v>
      </c>
      <c r="G1825" s="193"/>
      <c r="H1825" s="195" t="s">
        <v>43</v>
      </c>
      <c r="I1825" s="197"/>
      <c r="J1825" s="193"/>
      <c r="K1825" s="193"/>
      <c r="L1825" s="198"/>
      <c r="M1825" s="199"/>
      <c r="N1825" s="200"/>
      <c r="O1825" s="200"/>
      <c r="P1825" s="200"/>
      <c r="Q1825" s="200"/>
      <c r="R1825" s="200"/>
      <c r="S1825" s="200"/>
      <c r="T1825" s="201"/>
      <c r="AT1825" s="202" t="s">
        <v>193</v>
      </c>
      <c r="AU1825" s="202" t="s">
        <v>90</v>
      </c>
      <c r="AV1825" s="13" t="s">
        <v>88</v>
      </c>
      <c r="AW1825" s="13" t="s">
        <v>41</v>
      </c>
      <c r="AX1825" s="13" t="s">
        <v>80</v>
      </c>
      <c r="AY1825" s="202" t="s">
        <v>182</v>
      </c>
    </row>
    <row r="1826" spans="1:65" s="14" customFormat="1" ht="11.25">
      <c r="B1826" s="203"/>
      <c r="C1826" s="204"/>
      <c r="D1826" s="194" t="s">
        <v>193</v>
      </c>
      <c r="E1826" s="205" t="s">
        <v>43</v>
      </c>
      <c r="F1826" s="206" t="s">
        <v>3020</v>
      </c>
      <c r="G1826" s="204"/>
      <c r="H1826" s="207">
        <v>400</v>
      </c>
      <c r="I1826" s="208"/>
      <c r="J1826" s="204"/>
      <c r="K1826" s="204"/>
      <c r="L1826" s="209"/>
      <c r="M1826" s="210"/>
      <c r="N1826" s="211"/>
      <c r="O1826" s="211"/>
      <c r="P1826" s="211"/>
      <c r="Q1826" s="211"/>
      <c r="R1826" s="211"/>
      <c r="S1826" s="211"/>
      <c r="T1826" s="212"/>
      <c r="AT1826" s="213" t="s">
        <v>193</v>
      </c>
      <c r="AU1826" s="213" t="s">
        <v>90</v>
      </c>
      <c r="AV1826" s="14" t="s">
        <v>90</v>
      </c>
      <c r="AW1826" s="14" t="s">
        <v>41</v>
      </c>
      <c r="AX1826" s="14" t="s">
        <v>88</v>
      </c>
      <c r="AY1826" s="213" t="s">
        <v>182</v>
      </c>
    </row>
    <row r="1827" spans="1:65" s="2" customFormat="1" ht="49.15" customHeight="1">
      <c r="A1827" s="35"/>
      <c r="B1827" s="36"/>
      <c r="C1827" s="179" t="s">
        <v>2193</v>
      </c>
      <c r="D1827" s="179" t="s">
        <v>187</v>
      </c>
      <c r="E1827" s="180" t="s">
        <v>2178</v>
      </c>
      <c r="F1827" s="181" t="s">
        <v>2179</v>
      </c>
      <c r="G1827" s="182" t="s">
        <v>481</v>
      </c>
      <c r="H1827" s="183">
        <v>5</v>
      </c>
      <c r="I1827" s="184"/>
      <c r="J1827" s="185">
        <f>ROUND(I1827*H1827,2)</f>
        <v>0</v>
      </c>
      <c r="K1827" s="181" t="s">
        <v>191</v>
      </c>
      <c r="L1827" s="40"/>
      <c r="M1827" s="186" t="s">
        <v>43</v>
      </c>
      <c r="N1827" s="187" t="s">
        <v>51</v>
      </c>
      <c r="O1827" s="65"/>
      <c r="P1827" s="188">
        <f>O1827*H1827</f>
        <v>0</v>
      </c>
      <c r="Q1827" s="188">
        <v>0.22563</v>
      </c>
      <c r="R1827" s="188">
        <f>Q1827*H1827</f>
        <v>1.12815</v>
      </c>
      <c r="S1827" s="188">
        <v>0</v>
      </c>
      <c r="T1827" s="189">
        <f>S1827*H1827</f>
        <v>0</v>
      </c>
      <c r="U1827" s="35"/>
      <c r="V1827" s="35"/>
      <c r="W1827" s="35"/>
      <c r="X1827" s="35"/>
      <c r="Y1827" s="35"/>
      <c r="Z1827" s="35"/>
      <c r="AA1827" s="35"/>
      <c r="AB1827" s="35"/>
      <c r="AC1827" s="35"/>
      <c r="AD1827" s="35"/>
      <c r="AE1827" s="35"/>
      <c r="AR1827" s="190" t="s">
        <v>88</v>
      </c>
      <c r="AT1827" s="190" t="s">
        <v>187</v>
      </c>
      <c r="AU1827" s="190" t="s">
        <v>90</v>
      </c>
      <c r="AY1827" s="17" t="s">
        <v>182</v>
      </c>
      <c r="BE1827" s="191">
        <f>IF(N1827="základní",J1827,0)</f>
        <v>0</v>
      </c>
      <c r="BF1827" s="191">
        <f>IF(N1827="snížená",J1827,0)</f>
        <v>0</v>
      </c>
      <c r="BG1827" s="191">
        <f>IF(N1827="zákl. přenesená",J1827,0)</f>
        <v>0</v>
      </c>
      <c r="BH1827" s="191">
        <f>IF(N1827="sníž. přenesená",J1827,0)</f>
        <v>0</v>
      </c>
      <c r="BI1827" s="191">
        <f>IF(N1827="nulová",J1827,0)</f>
        <v>0</v>
      </c>
      <c r="BJ1827" s="17" t="s">
        <v>88</v>
      </c>
      <c r="BK1827" s="191">
        <f>ROUND(I1827*H1827,2)</f>
        <v>0</v>
      </c>
      <c r="BL1827" s="17" t="s">
        <v>88</v>
      </c>
      <c r="BM1827" s="190" t="s">
        <v>3021</v>
      </c>
    </row>
    <row r="1828" spans="1:65" s="13" customFormat="1" ht="11.25">
      <c r="B1828" s="192"/>
      <c r="C1828" s="193"/>
      <c r="D1828" s="194" t="s">
        <v>193</v>
      </c>
      <c r="E1828" s="195" t="s">
        <v>43</v>
      </c>
      <c r="F1828" s="196" t="s">
        <v>362</v>
      </c>
      <c r="G1828" s="193"/>
      <c r="H1828" s="195" t="s">
        <v>43</v>
      </c>
      <c r="I1828" s="197"/>
      <c r="J1828" s="193"/>
      <c r="K1828" s="193"/>
      <c r="L1828" s="198"/>
      <c r="M1828" s="199"/>
      <c r="N1828" s="200"/>
      <c r="O1828" s="200"/>
      <c r="P1828" s="200"/>
      <c r="Q1828" s="200"/>
      <c r="R1828" s="200"/>
      <c r="S1828" s="200"/>
      <c r="T1828" s="201"/>
      <c r="AT1828" s="202" t="s">
        <v>193</v>
      </c>
      <c r="AU1828" s="202" t="s">
        <v>90</v>
      </c>
      <c r="AV1828" s="13" t="s">
        <v>88</v>
      </c>
      <c r="AW1828" s="13" t="s">
        <v>41</v>
      </c>
      <c r="AX1828" s="13" t="s">
        <v>80</v>
      </c>
      <c r="AY1828" s="202" t="s">
        <v>182</v>
      </c>
    </row>
    <row r="1829" spans="1:65" s="13" customFormat="1" ht="11.25">
      <c r="B1829" s="192"/>
      <c r="C1829" s="193"/>
      <c r="D1829" s="194" t="s">
        <v>193</v>
      </c>
      <c r="E1829" s="195" t="s">
        <v>43</v>
      </c>
      <c r="F1829" s="196" t="s">
        <v>2063</v>
      </c>
      <c r="G1829" s="193"/>
      <c r="H1829" s="195" t="s">
        <v>43</v>
      </c>
      <c r="I1829" s="197"/>
      <c r="J1829" s="193"/>
      <c r="K1829" s="193"/>
      <c r="L1829" s="198"/>
      <c r="M1829" s="199"/>
      <c r="N1829" s="200"/>
      <c r="O1829" s="200"/>
      <c r="P1829" s="200"/>
      <c r="Q1829" s="200"/>
      <c r="R1829" s="200"/>
      <c r="S1829" s="200"/>
      <c r="T1829" s="201"/>
      <c r="AT1829" s="202" t="s">
        <v>193</v>
      </c>
      <c r="AU1829" s="202" t="s">
        <v>90</v>
      </c>
      <c r="AV1829" s="13" t="s">
        <v>88</v>
      </c>
      <c r="AW1829" s="13" t="s">
        <v>41</v>
      </c>
      <c r="AX1829" s="13" t="s">
        <v>80</v>
      </c>
      <c r="AY1829" s="202" t="s">
        <v>182</v>
      </c>
    </row>
    <row r="1830" spans="1:65" s="14" customFormat="1" ht="11.25">
      <c r="B1830" s="203"/>
      <c r="C1830" s="204"/>
      <c r="D1830" s="194" t="s">
        <v>193</v>
      </c>
      <c r="E1830" s="205" t="s">
        <v>43</v>
      </c>
      <c r="F1830" s="206" t="s">
        <v>210</v>
      </c>
      <c r="G1830" s="204"/>
      <c r="H1830" s="207">
        <v>5</v>
      </c>
      <c r="I1830" s="208"/>
      <c r="J1830" s="204"/>
      <c r="K1830" s="204"/>
      <c r="L1830" s="209"/>
      <c r="M1830" s="210"/>
      <c r="N1830" s="211"/>
      <c r="O1830" s="211"/>
      <c r="P1830" s="211"/>
      <c r="Q1830" s="211"/>
      <c r="R1830" s="211"/>
      <c r="S1830" s="211"/>
      <c r="T1830" s="212"/>
      <c r="AT1830" s="213" t="s">
        <v>193</v>
      </c>
      <c r="AU1830" s="213" t="s">
        <v>90</v>
      </c>
      <c r="AV1830" s="14" t="s">
        <v>90</v>
      </c>
      <c r="AW1830" s="14" t="s">
        <v>41</v>
      </c>
      <c r="AX1830" s="14" t="s">
        <v>88</v>
      </c>
      <c r="AY1830" s="213" t="s">
        <v>182</v>
      </c>
    </row>
    <row r="1831" spans="1:65" s="2" customFormat="1" ht="24.2" customHeight="1">
      <c r="A1831" s="35"/>
      <c r="B1831" s="36"/>
      <c r="C1831" s="214" t="s">
        <v>2196</v>
      </c>
      <c r="D1831" s="214" t="s">
        <v>179</v>
      </c>
      <c r="E1831" s="215" t="s">
        <v>2182</v>
      </c>
      <c r="F1831" s="216" t="s">
        <v>1154</v>
      </c>
      <c r="G1831" s="217" t="s">
        <v>481</v>
      </c>
      <c r="H1831" s="218">
        <v>5</v>
      </c>
      <c r="I1831" s="219"/>
      <c r="J1831" s="220">
        <f>ROUND(I1831*H1831,2)</f>
        <v>0</v>
      </c>
      <c r="K1831" s="216" t="s">
        <v>191</v>
      </c>
      <c r="L1831" s="221"/>
      <c r="M1831" s="222" t="s">
        <v>43</v>
      </c>
      <c r="N1831" s="223" t="s">
        <v>51</v>
      </c>
      <c r="O1831" s="65"/>
      <c r="P1831" s="188">
        <f>O1831*H1831</f>
        <v>0</v>
      </c>
      <c r="Q1831" s="188">
        <v>2.1900000000000001E-3</v>
      </c>
      <c r="R1831" s="188">
        <f>Q1831*H1831</f>
        <v>1.0950000000000001E-2</v>
      </c>
      <c r="S1831" s="188">
        <v>0</v>
      </c>
      <c r="T1831" s="189">
        <f>S1831*H1831</f>
        <v>0</v>
      </c>
      <c r="U1831" s="35"/>
      <c r="V1831" s="35"/>
      <c r="W1831" s="35"/>
      <c r="X1831" s="35"/>
      <c r="Y1831" s="35"/>
      <c r="Z1831" s="35"/>
      <c r="AA1831" s="35"/>
      <c r="AB1831" s="35"/>
      <c r="AC1831" s="35"/>
      <c r="AD1831" s="35"/>
      <c r="AE1831" s="35"/>
      <c r="AR1831" s="190" t="s">
        <v>90</v>
      </c>
      <c r="AT1831" s="190" t="s">
        <v>179</v>
      </c>
      <c r="AU1831" s="190" t="s">
        <v>90</v>
      </c>
      <c r="AY1831" s="17" t="s">
        <v>182</v>
      </c>
      <c r="BE1831" s="191">
        <f>IF(N1831="základní",J1831,0)</f>
        <v>0</v>
      </c>
      <c r="BF1831" s="191">
        <f>IF(N1831="snížená",J1831,0)</f>
        <v>0</v>
      </c>
      <c r="BG1831" s="191">
        <f>IF(N1831="zákl. přenesená",J1831,0)</f>
        <v>0</v>
      </c>
      <c r="BH1831" s="191">
        <f>IF(N1831="sníž. přenesená",J1831,0)</f>
        <v>0</v>
      </c>
      <c r="BI1831" s="191">
        <f>IF(N1831="nulová",J1831,0)</f>
        <v>0</v>
      </c>
      <c r="BJ1831" s="17" t="s">
        <v>88</v>
      </c>
      <c r="BK1831" s="191">
        <f>ROUND(I1831*H1831,2)</f>
        <v>0</v>
      </c>
      <c r="BL1831" s="17" t="s">
        <v>88</v>
      </c>
      <c r="BM1831" s="190" t="s">
        <v>3022</v>
      </c>
    </row>
    <row r="1832" spans="1:65" s="13" customFormat="1" ht="11.25">
      <c r="B1832" s="192"/>
      <c r="C1832" s="193"/>
      <c r="D1832" s="194" t="s">
        <v>193</v>
      </c>
      <c r="E1832" s="195" t="s">
        <v>43</v>
      </c>
      <c r="F1832" s="196" t="s">
        <v>362</v>
      </c>
      <c r="G1832" s="193"/>
      <c r="H1832" s="195" t="s">
        <v>43</v>
      </c>
      <c r="I1832" s="197"/>
      <c r="J1832" s="193"/>
      <c r="K1832" s="193"/>
      <c r="L1832" s="198"/>
      <c r="M1832" s="199"/>
      <c r="N1832" s="200"/>
      <c r="O1832" s="200"/>
      <c r="P1832" s="200"/>
      <c r="Q1832" s="200"/>
      <c r="R1832" s="200"/>
      <c r="S1832" s="200"/>
      <c r="T1832" s="201"/>
      <c r="AT1832" s="202" t="s">
        <v>193</v>
      </c>
      <c r="AU1832" s="202" t="s">
        <v>90</v>
      </c>
      <c r="AV1832" s="13" t="s">
        <v>88</v>
      </c>
      <c r="AW1832" s="13" t="s">
        <v>41</v>
      </c>
      <c r="AX1832" s="13" t="s">
        <v>80</v>
      </c>
      <c r="AY1832" s="202" t="s">
        <v>182</v>
      </c>
    </row>
    <row r="1833" spans="1:65" s="13" customFormat="1" ht="11.25">
      <c r="B1833" s="192"/>
      <c r="C1833" s="193"/>
      <c r="D1833" s="194" t="s">
        <v>193</v>
      </c>
      <c r="E1833" s="195" t="s">
        <v>43</v>
      </c>
      <c r="F1833" s="196" t="s">
        <v>2063</v>
      </c>
      <c r="G1833" s="193"/>
      <c r="H1833" s="195" t="s">
        <v>43</v>
      </c>
      <c r="I1833" s="197"/>
      <c r="J1833" s="193"/>
      <c r="K1833" s="193"/>
      <c r="L1833" s="198"/>
      <c r="M1833" s="199"/>
      <c r="N1833" s="200"/>
      <c r="O1833" s="200"/>
      <c r="P1833" s="200"/>
      <c r="Q1833" s="200"/>
      <c r="R1833" s="200"/>
      <c r="S1833" s="200"/>
      <c r="T1833" s="201"/>
      <c r="AT1833" s="202" t="s">
        <v>193</v>
      </c>
      <c r="AU1833" s="202" t="s">
        <v>90</v>
      </c>
      <c r="AV1833" s="13" t="s">
        <v>88</v>
      </c>
      <c r="AW1833" s="13" t="s">
        <v>41</v>
      </c>
      <c r="AX1833" s="13" t="s">
        <v>80</v>
      </c>
      <c r="AY1833" s="202" t="s">
        <v>182</v>
      </c>
    </row>
    <row r="1834" spans="1:65" s="14" customFormat="1" ht="11.25">
      <c r="B1834" s="203"/>
      <c r="C1834" s="204"/>
      <c r="D1834" s="194" t="s">
        <v>193</v>
      </c>
      <c r="E1834" s="205" t="s">
        <v>43</v>
      </c>
      <c r="F1834" s="206" t="s">
        <v>210</v>
      </c>
      <c r="G1834" s="204"/>
      <c r="H1834" s="207">
        <v>5</v>
      </c>
      <c r="I1834" s="208"/>
      <c r="J1834" s="204"/>
      <c r="K1834" s="204"/>
      <c r="L1834" s="209"/>
      <c r="M1834" s="210"/>
      <c r="N1834" s="211"/>
      <c r="O1834" s="211"/>
      <c r="P1834" s="211"/>
      <c r="Q1834" s="211"/>
      <c r="R1834" s="211"/>
      <c r="S1834" s="211"/>
      <c r="T1834" s="212"/>
      <c r="AT1834" s="213" t="s">
        <v>193</v>
      </c>
      <c r="AU1834" s="213" t="s">
        <v>90</v>
      </c>
      <c r="AV1834" s="14" t="s">
        <v>90</v>
      </c>
      <c r="AW1834" s="14" t="s">
        <v>41</v>
      </c>
      <c r="AX1834" s="14" t="s">
        <v>88</v>
      </c>
      <c r="AY1834" s="213" t="s">
        <v>182</v>
      </c>
    </row>
    <row r="1835" spans="1:65" s="2" customFormat="1" ht="49.15" customHeight="1">
      <c r="A1835" s="35"/>
      <c r="B1835" s="36"/>
      <c r="C1835" s="179" t="s">
        <v>2197</v>
      </c>
      <c r="D1835" s="179" t="s">
        <v>187</v>
      </c>
      <c r="E1835" s="180" t="s">
        <v>1183</v>
      </c>
      <c r="F1835" s="181" t="s">
        <v>1184</v>
      </c>
      <c r="G1835" s="182" t="s">
        <v>481</v>
      </c>
      <c r="H1835" s="183">
        <v>6</v>
      </c>
      <c r="I1835" s="184"/>
      <c r="J1835" s="185">
        <f>ROUND(I1835*H1835,2)</f>
        <v>0</v>
      </c>
      <c r="K1835" s="181" t="s">
        <v>191</v>
      </c>
      <c r="L1835" s="40"/>
      <c r="M1835" s="186" t="s">
        <v>43</v>
      </c>
      <c r="N1835" s="187" t="s">
        <v>51</v>
      </c>
      <c r="O1835" s="65"/>
      <c r="P1835" s="188">
        <f>O1835*H1835</f>
        <v>0</v>
      </c>
      <c r="Q1835" s="188">
        <v>0.38424999999999998</v>
      </c>
      <c r="R1835" s="188">
        <f>Q1835*H1835</f>
        <v>2.3054999999999999</v>
      </c>
      <c r="S1835" s="188">
        <v>0</v>
      </c>
      <c r="T1835" s="189">
        <f>S1835*H1835</f>
        <v>0</v>
      </c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R1835" s="190" t="s">
        <v>88</v>
      </c>
      <c r="AT1835" s="190" t="s">
        <v>187</v>
      </c>
      <c r="AU1835" s="190" t="s">
        <v>90</v>
      </c>
      <c r="AY1835" s="17" t="s">
        <v>182</v>
      </c>
      <c r="BE1835" s="191">
        <f>IF(N1835="základní",J1835,0)</f>
        <v>0</v>
      </c>
      <c r="BF1835" s="191">
        <f>IF(N1835="snížená",J1835,0)</f>
        <v>0</v>
      </c>
      <c r="BG1835" s="191">
        <f>IF(N1835="zákl. přenesená",J1835,0)</f>
        <v>0</v>
      </c>
      <c r="BH1835" s="191">
        <f>IF(N1835="sníž. přenesená",J1835,0)</f>
        <v>0</v>
      </c>
      <c r="BI1835" s="191">
        <f>IF(N1835="nulová",J1835,0)</f>
        <v>0</v>
      </c>
      <c r="BJ1835" s="17" t="s">
        <v>88</v>
      </c>
      <c r="BK1835" s="191">
        <f>ROUND(I1835*H1835,2)</f>
        <v>0</v>
      </c>
      <c r="BL1835" s="17" t="s">
        <v>88</v>
      </c>
      <c r="BM1835" s="190" t="s">
        <v>1185</v>
      </c>
    </row>
    <row r="1836" spans="1:65" s="13" customFormat="1" ht="11.25">
      <c r="B1836" s="192"/>
      <c r="C1836" s="193"/>
      <c r="D1836" s="194" t="s">
        <v>193</v>
      </c>
      <c r="E1836" s="195" t="s">
        <v>43</v>
      </c>
      <c r="F1836" s="196" t="s">
        <v>431</v>
      </c>
      <c r="G1836" s="193"/>
      <c r="H1836" s="195" t="s">
        <v>43</v>
      </c>
      <c r="I1836" s="197"/>
      <c r="J1836" s="193"/>
      <c r="K1836" s="193"/>
      <c r="L1836" s="198"/>
      <c r="M1836" s="199"/>
      <c r="N1836" s="200"/>
      <c r="O1836" s="200"/>
      <c r="P1836" s="200"/>
      <c r="Q1836" s="200"/>
      <c r="R1836" s="200"/>
      <c r="S1836" s="200"/>
      <c r="T1836" s="201"/>
      <c r="AT1836" s="202" t="s">
        <v>193</v>
      </c>
      <c r="AU1836" s="202" t="s">
        <v>90</v>
      </c>
      <c r="AV1836" s="13" t="s">
        <v>88</v>
      </c>
      <c r="AW1836" s="13" t="s">
        <v>41</v>
      </c>
      <c r="AX1836" s="13" t="s">
        <v>80</v>
      </c>
      <c r="AY1836" s="202" t="s">
        <v>182</v>
      </c>
    </row>
    <row r="1837" spans="1:65" s="13" customFormat="1" ht="11.25">
      <c r="B1837" s="192"/>
      <c r="C1837" s="193"/>
      <c r="D1837" s="194" t="s">
        <v>193</v>
      </c>
      <c r="E1837" s="195" t="s">
        <v>43</v>
      </c>
      <c r="F1837" s="196" t="s">
        <v>2185</v>
      </c>
      <c r="G1837" s="193"/>
      <c r="H1837" s="195" t="s">
        <v>43</v>
      </c>
      <c r="I1837" s="197"/>
      <c r="J1837" s="193"/>
      <c r="K1837" s="193"/>
      <c r="L1837" s="198"/>
      <c r="M1837" s="199"/>
      <c r="N1837" s="200"/>
      <c r="O1837" s="200"/>
      <c r="P1837" s="200"/>
      <c r="Q1837" s="200"/>
      <c r="R1837" s="200"/>
      <c r="S1837" s="200"/>
      <c r="T1837" s="201"/>
      <c r="AT1837" s="202" t="s">
        <v>193</v>
      </c>
      <c r="AU1837" s="202" t="s">
        <v>90</v>
      </c>
      <c r="AV1837" s="13" t="s">
        <v>88</v>
      </c>
      <c r="AW1837" s="13" t="s">
        <v>41</v>
      </c>
      <c r="AX1837" s="13" t="s">
        <v>80</v>
      </c>
      <c r="AY1837" s="202" t="s">
        <v>182</v>
      </c>
    </row>
    <row r="1838" spans="1:65" s="14" customFormat="1" ht="11.25">
      <c r="B1838" s="203"/>
      <c r="C1838" s="204"/>
      <c r="D1838" s="194" t="s">
        <v>193</v>
      </c>
      <c r="E1838" s="205" t="s">
        <v>43</v>
      </c>
      <c r="F1838" s="206" t="s">
        <v>1186</v>
      </c>
      <c r="G1838" s="204"/>
      <c r="H1838" s="207">
        <v>1.5</v>
      </c>
      <c r="I1838" s="208"/>
      <c r="J1838" s="204"/>
      <c r="K1838" s="204"/>
      <c r="L1838" s="209"/>
      <c r="M1838" s="210"/>
      <c r="N1838" s="211"/>
      <c r="O1838" s="211"/>
      <c r="P1838" s="211"/>
      <c r="Q1838" s="211"/>
      <c r="R1838" s="211"/>
      <c r="S1838" s="211"/>
      <c r="T1838" s="212"/>
      <c r="AT1838" s="213" t="s">
        <v>193</v>
      </c>
      <c r="AU1838" s="213" t="s">
        <v>90</v>
      </c>
      <c r="AV1838" s="14" t="s">
        <v>90</v>
      </c>
      <c r="AW1838" s="14" t="s">
        <v>41</v>
      </c>
      <c r="AX1838" s="14" t="s">
        <v>80</v>
      </c>
      <c r="AY1838" s="213" t="s">
        <v>182</v>
      </c>
    </row>
    <row r="1839" spans="1:65" s="13" customFormat="1" ht="11.25">
      <c r="B1839" s="192"/>
      <c r="C1839" s="193"/>
      <c r="D1839" s="194" t="s">
        <v>193</v>
      </c>
      <c r="E1839" s="195" t="s">
        <v>43</v>
      </c>
      <c r="F1839" s="196" t="s">
        <v>2186</v>
      </c>
      <c r="G1839" s="193"/>
      <c r="H1839" s="195" t="s">
        <v>43</v>
      </c>
      <c r="I1839" s="197"/>
      <c r="J1839" s="193"/>
      <c r="K1839" s="193"/>
      <c r="L1839" s="198"/>
      <c r="M1839" s="199"/>
      <c r="N1839" s="200"/>
      <c r="O1839" s="200"/>
      <c r="P1839" s="200"/>
      <c r="Q1839" s="200"/>
      <c r="R1839" s="200"/>
      <c r="S1839" s="200"/>
      <c r="T1839" s="201"/>
      <c r="AT1839" s="202" t="s">
        <v>193</v>
      </c>
      <c r="AU1839" s="202" t="s">
        <v>90</v>
      </c>
      <c r="AV1839" s="13" t="s">
        <v>88</v>
      </c>
      <c r="AW1839" s="13" t="s">
        <v>41</v>
      </c>
      <c r="AX1839" s="13" t="s">
        <v>80</v>
      </c>
      <c r="AY1839" s="202" t="s">
        <v>182</v>
      </c>
    </row>
    <row r="1840" spans="1:65" s="14" customFormat="1" ht="11.25">
      <c r="B1840" s="203"/>
      <c r="C1840" s="204"/>
      <c r="D1840" s="194" t="s">
        <v>193</v>
      </c>
      <c r="E1840" s="205" t="s">
        <v>43</v>
      </c>
      <c r="F1840" s="206" t="s">
        <v>1186</v>
      </c>
      <c r="G1840" s="204"/>
      <c r="H1840" s="207">
        <v>1.5</v>
      </c>
      <c r="I1840" s="208"/>
      <c r="J1840" s="204"/>
      <c r="K1840" s="204"/>
      <c r="L1840" s="209"/>
      <c r="M1840" s="210"/>
      <c r="N1840" s="211"/>
      <c r="O1840" s="211"/>
      <c r="P1840" s="211"/>
      <c r="Q1840" s="211"/>
      <c r="R1840" s="211"/>
      <c r="S1840" s="211"/>
      <c r="T1840" s="212"/>
      <c r="AT1840" s="213" t="s">
        <v>193</v>
      </c>
      <c r="AU1840" s="213" t="s">
        <v>90</v>
      </c>
      <c r="AV1840" s="14" t="s">
        <v>90</v>
      </c>
      <c r="AW1840" s="14" t="s">
        <v>41</v>
      </c>
      <c r="AX1840" s="14" t="s">
        <v>80</v>
      </c>
      <c r="AY1840" s="213" t="s">
        <v>182</v>
      </c>
    </row>
    <row r="1841" spans="1:65" s="13" customFormat="1" ht="11.25">
      <c r="B1841" s="192"/>
      <c r="C1841" s="193"/>
      <c r="D1841" s="194" t="s">
        <v>193</v>
      </c>
      <c r="E1841" s="195" t="s">
        <v>43</v>
      </c>
      <c r="F1841" s="196" t="s">
        <v>2187</v>
      </c>
      <c r="G1841" s="193"/>
      <c r="H1841" s="195" t="s">
        <v>43</v>
      </c>
      <c r="I1841" s="197"/>
      <c r="J1841" s="193"/>
      <c r="K1841" s="193"/>
      <c r="L1841" s="198"/>
      <c r="M1841" s="199"/>
      <c r="N1841" s="200"/>
      <c r="O1841" s="200"/>
      <c r="P1841" s="200"/>
      <c r="Q1841" s="200"/>
      <c r="R1841" s="200"/>
      <c r="S1841" s="200"/>
      <c r="T1841" s="201"/>
      <c r="AT1841" s="202" t="s">
        <v>193</v>
      </c>
      <c r="AU1841" s="202" t="s">
        <v>90</v>
      </c>
      <c r="AV1841" s="13" t="s">
        <v>88</v>
      </c>
      <c r="AW1841" s="13" t="s">
        <v>41</v>
      </c>
      <c r="AX1841" s="13" t="s">
        <v>80</v>
      </c>
      <c r="AY1841" s="202" t="s">
        <v>182</v>
      </c>
    </row>
    <row r="1842" spans="1:65" s="14" customFormat="1" ht="11.25">
      <c r="B1842" s="203"/>
      <c r="C1842" s="204"/>
      <c r="D1842" s="194" t="s">
        <v>193</v>
      </c>
      <c r="E1842" s="205" t="s">
        <v>43</v>
      </c>
      <c r="F1842" s="206" t="s">
        <v>1186</v>
      </c>
      <c r="G1842" s="204"/>
      <c r="H1842" s="207">
        <v>1.5</v>
      </c>
      <c r="I1842" s="208"/>
      <c r="J1842" s="204"/>
      <c r="K1842" s="204"/>
      <c r="L1842" s="209"/>
      <c r="M1842" s="210"/>
      <c r="N1842" s="211"/>
      <c r="O1842" s="211"/>
      <c r="P1842" s="211"/>
      <c r="Q1842" s="211"/>
      <c r="R1842" s="211"/>
      <c r="S1842" s="211"/>
      <c r="T1842" s="212"/>
      <c r="AT1842" s="213" t="s">
        <v>193</v>
      </c>
      <c r="AU1842" s="213" t="s">
        <v>90</v>
      </c>
      <c r="AV1842" s="14" t="s">
        <v>90</v>
      </c>
      <c r="AW1842" s="14" t="s">
        <v>41</v>
      </c>
      <c r="AX1842" s="14" t="s">
        <v>80</v>
      </c>
      <c r="AY1842" s="213" t="s">
        <v>182</v>
      </c>
    </row>
    <row r="1843" spans="1:65" s="13" customFormat="1" ht="11.25">
      <c r="B1843" s="192"/>
      <c r="C1843" s="193"/>
      <c r="D1843" s="194" t="s">
        <v>193</v>
      </c>
      <c r="E1843" s="195" t="s">
        <v>43</v>
      </c>
      <c r="F1843" s="196" t="s">
        <v>2189</v>
      </c>
      <c r="G1843" s="193"/>
      <c r="H1843" s="195" t="s">
        <v>43</v>
      </c>
      <c r="I1843" s="197"/>
      <c r="J1843" s="193"/>
      <c r="K1843" s="193"/>
      <c r="L1843" s="198"/>
      <c r="M1843" s="199"/>
      <c r="N1843" s="200"/>
      <c r="O1843" s="200"/>
      <c r="P1843" s="200"/>
      <c r="Q1843" s="200"/>
      <c r="R1843" s="200"/>
      <c r="S1843" s="200"/>
      <c r="T1843" s="201"/>
      <c r="AT1843" s="202" t="s">
        <v>193</v>
      </c>
      <c r="AU1843" s="202" t="s">
        <v>90</v>
      </c>
      <c r="AV1843" s="13" t="s">
        <v>88</v>
      </c>
      <c r="AW1843" s="13" t="s">
        <v>41</v>
      </c>
      <c r="AX1843" s="13" t="s">
        <v>80</v>
      </c>
      <c r="AY1843" s="202" t="s">
        <v>182</v>
      </c>
    </row>
    <row r="1844" spans="1:65" s="14" customFormat="1" ht="11.25">
      <c r="B1844" s="203"/>
      <c r="C1844" s="204"/>
      <c r="D1844" s="194" t="s">
        <v>193</v>
      </c>
      <c r="E1844" s="205" t="s">
        <v>43</v>
      </c>
      <c r="F1844" s="206" t="s">
        <v>1186</v>
      </c>
      <c r="G1844" s="204"/>
      <c r="H1844" s="207">
        <v>1.5</v>
      </c>
      <c r="I1844" s="208"/>
      <c r="J1844" s="204"/>
      <c r="K1844" s="204"/>
      <c r="L1844" s="209"/>
      <c r="M1844" s="210"/>
      <c r="N1844" s="211"/>
      <c r="O1844" s="211"/>
      <c r="P1844" s="211"/>
      <c r="Q1844" s="211"/>
      <c r="R1844" s="211"/>
      <c r="S1844" s="211"/>
      <c r="T1844" s="212"/>
      <c r="AT1844" s="213" t="s">
        <v>193</v>
      </c>
      <c r="AU1844" s="213" t="s">
        <v>90</v>
      </c>
      <c r="AV1844" s="14" t="s">
        <v>90</v>
      </c>
      <c r="AW1844" s="14" t="s">
        <v>41</v>
      </c>
      <c r="AX1844" s="14" t="s">
        <v>80</v>
      </c>
      <c r="AY1844" s="213" t="s">
        <v>182</v>
      </c>
    </row>
    <row r="1845" spans="1:65" s="15" customFormat="1" ht="11.25">
      <c r="B1845" s="227"/>
      <c r="C1845" s="228"/>
      <c r="D1845" s="194" t="s">
        <v>193</v>
      </c>
      <c r="E1845" s="229" t="s">
        <v>43</v>
      </c>
      <c r="F1845" s="230" t="s">
        <v>436</v>
      </c>
      <c r="G1845" s="228"/>
      <c r="H1845" s="231">
        <v>6</v>
      </c>
      <c r="I1845" s="232"/>
      <c r="J1845" s="228"/>
      <c r="K1845" s="228"/>
      <c r="L1845" s="233"/>
      <c r="M1845" s="234"/>
      <c r="N1845" s="235"/>
      <c r="O1845" s="235"/>
      <c r="P1845" s="235"/>
      <c r="Q1845" s="235"/>
      <c r="R1845" s="235"/>
      <c r="S1845" s="235"/>
      <c r="T1845" s="236"/>
      <c r="AT1845" s="237" t="s">
        <v>193</v>
      </c>
      <c r="AU1845" s="237" t="s">
        <v>90</v>
      </c>
      <c r="AV1845" s="15" t="s">
        <v>205</v>
      </c>
      <c r="AW1845" s="15" t="s">
        <v>41</v>
      </c>
      <c r="AX1845" s="15" t="s">
        <v>88</v>
      </c>
      <c r="AY1845" s="237" t="s">
        <v>182</v>
      </c>
    </row>
    <row r="1846" spans="1:65" s="2" customFormat="1" ht="14.45" customHeight="1">
      <c r="A1846" s="35"/>
      <c r="B1846" s="36"/>
      <c r="C1846" s="214" t="s">
        <v>2203</v>
      </c>
      <c r="D1846" s="214" t="s">
        <v>179</v>
      </c>
      <c r="E1846" s="215" t="s">
        <v>1188</v>
      </c>
      <c r="F1846" s="216" t="s">
        <v>1189</v>
      </c>
      <c r="G1846" s="217" t="s">
        <v>481</v>
      </c>
      <c r="H1846" s="218">
        <v>6</v>
      </c>
      <c r="I1846" s="219"/>
      <c r="J1846" s="220">
        <f>ROUND(I1846*H1846,2)</f>
        <v>0</v>
      </c>
      <c r="K1846" s="216" t="s">
        <v>191</v>
      </c>
      <c r="L1846" s="221"/>
      <c r="M1846" s="222" t="s">
        <v>43</v>
      </c>
      <c r="N1846" s="223" t="s">
        <v>51</v>
      </c>
      <c r="O1846" s="65"/>
      <c r="P1846" s="188">
        <f>O1846*H1846</f>
        <v>0</v>
      </c>
      <c r="Q1846" s="188">
        <v>1.306E-2</v>
      </c>
      <c r="R1846" s="188">
        <f>Q1846*H1846</f>
        <v>7.8359999999999999E-2</v>
      </c>
      <c r="S1846" s="188">
        <v>0</v>
      </c>
      <c r="T1846" s="189">
        <f>S1846*H1846</f>
        <v>0</v>
      </c>
      <c r="U1846" s="35"/>
      <c r="V1846" s="35"/>
      <c r="W1846" s="35"/>
      <c r="X1846" s="35"/>
      <c r="Y1846" s="35"/>
      <c r="Z1846" s="35"/>
      <c r="AA1846" s="35"/>
      <c r="AB1846" s="35"/>
      <c r="AC1846" s="35"/>
      <c r="AD1846" s="35"/>
      <c r="AE1846" s="35"/>
      <c r="AR1846" s="190" t="s">
        <v>90</v>
      </c>
      <c r="AT1846" s="190" t="s">
        <v>179</v>
      </c>
      <c r="AU1846" s="190" t="s">
        <v>90</v>
      </c>
      <c r="AY1846" s="17" t="s">
        <v>182</v>
      </c>
      <c r="BE1846" s="191">
        <f>IF(N1846="základní",J1846,0)</f>
        <v>0</v>
      </c>
      <c r="BF1846" s="191">
        <f>IF(N1846="snížená",J1846,0)</f>
        <v>0</v>
      </c>
      <c r="BG1846" s="191">
        <f>IF(N1846="zákl. přenesená",J1846,0)</f>
        <v>0</v>
      </c>
      <c r="BH1846" s="191">
        <f>IF(N1846="sníž. přenesená",J1846,0)</f>
        <v>0</v>
      </c>
      <c r="BI1846" s="191">
        <f>IF(N1846="nulová",J1846,0)</f>
        <v>0</v>
      </c>
      <c r="BJ1846" s="17" t="s">
        <v>88</v>
      </c>
      <c r="BK1846" s="191">
        <f>ROUND(I1846*H1846,2)</f>
        <v>0</v>
      </c>
      <c r="BL1846" s="17" t="s">
        <v>88</v>
      </c>
      <c r="BM1846" s="190" t="s">
        <v>1190</v>
      </c>
    </row>
    <row r="1847" spans="1:65" s="13" customFormat="1" ht="11.25">
      <c r="B1847" s="192"/>
      <c r="C1847" s="193"/>
      <c r="D1847" s="194" t="s">
        <v>193</v>
      </c>
      <c r="E1847" s="195" t="s">
        <v>43</v>
      </c>
      <c r="F1847" s="196" t="s">
        <v>431</v>
      </c>
      <c r="G1847" s="193"/>
      <c r="H1847" s="195" t="s">
        <v>43</v>
      </c>
      <c r="I1847" s="197"/>
      <c r="J1847" s="193"/>
      <c r="K1847" s="193"/>
      <c r="L1847" s="198"/>
      <c r="M1847" s="199"/>
      <c r="N1847" s="200"/>
      <c r="O1847" s="200"/>
      <c r="P1847" s="200"/>
      <c r="Q1847" s="200"/>
      <c r="R1847" s="200"/>
      <c r="S1847" s="200"/>
      <c r="T1847" s="201"/>
      <c r="AT1847" s="202" t="s">
        <v>193</v>
      </c>
      <c r="AU1847" s="202" t="s">
        <v>90</v>
      </c>
      <c r="AV1847" s="13" t="s">
        <v>88</v>
      </c>
      <c r="AW1847" s="13" t="s">
        <v>41</v>
      </c>
      <c r="AX1847" s="13" t="s">
        <v>80</v>
      </c>
      <c r="AY1847" s="202" t="s">
        <v>182</v>
      </c>
    </row>
    <row r="1848" spans="1:65" s="13" customFormat="1" ht="11.25">
      <c r="B1848" s="192"/>
      <c r="C1848" s="193"/>
      <c r="D1848" s="194" t="s">
        <v>193</v>
      </c>
      <c r="E1848" s="195" t="s">
        <v>43</v>
      </c>
      <c r="F1848" s="196" t="s">
        <v>2185</v>
      </c>
      <c r="G1848" s="193"/>
      <c r="H1848" s="195" t="s">
        <v>43</v>
      </c>
      <c r="I1848" s="197"/>
      <c r="J1848" s="193"/>
      <c r="K1848" s="193"/>
      <c r="L1848" s="198"/>
      <c r="M1848" s="199"/>
      <c r="N1848" s="200"/>
      <c r="O1848" s="200"/>
      <c r="P1848" s="200"/>
      <c r="Q1848" s="200"/>
      <c r="R1848" s="200"/>
      <c r="S1848" s="200"/>
      <c r="T1848" s="201"/>
      <c r="AT1848" s="202" t="s">
        <v>193</v>
      </c>
      <c r="AU1848" s="202" t="s">
        <v>90</v>
      </c>
      <c r="AV1848" s="13" t="s">
        <v>88</v>
      </c>
      <c r="AW1848" s="13" t="s">
        <v>41</v>
      </c>
      <c r="AX1848" s="13" t="s">
        <v>80</v>
      </c>
      <c r="AY1848" s="202" t="s">
        <v>182</v>
      </c>
    </row>
    <row r="1849" spans="1:65" s="14" customFormat="1" ht="11.25">
      <c r="B1849" s="203"/>
      <c r="C1849" s="204"/>
      <c r="D1849" s="194" t="s">
        <v>193</v>
      </c>
      <c r="E1849" s="205" t="s">
        <v>43</v>
      </c>
      <c r="F1849" s="206" t="s">
        <v>1186</v>
      </c>
      <c r="G1849" s="204"/>
      <c r="H1849" s="207">
        <v>1.5</v>
      </c>
      <c r="I1849" s="208"/>
      <c r="J1849" s="204"/>
      <c r="K1849" s="204"/>
      <c r="L1849" s="209"/>
      <c r="M1849" s="210"/>
      <c r="N1849" s="211"/>
      <c r="O1849" s="211"/>
      <c r="P1849" s="211"/>
      <c r="Q1849" s="211"/>
      <c r="R1849" s="211"/>
      <c r="S1849" s="211"/>
      <c r="T1849" s="212"/>
      <c r="AT1849" s="213" t="s">
        <v>193</v>
      </c>
      <c r="AU1849" s="213" t="s">
        <v>90</v>
      </c>
      <c r="AV1849" s="14" t="s">
        <v>90</v>
      </c>
      <c r="AW1849" s="14" t="s">
        <v>41</v>
      </c>
      <c r="AX1849" s="14" t="s">
        <v>80</v>
      </c>
      <c r="AY1849" s="213" t="s">
        <v>182</v>
      </c>
    </row>
    <row r="1850" spans="1:65" s="13" customFormat="1" ht="11.25">
      <c r="B1850" s="192"/>
      <c r="C1850" s="193"/>
      <c r="D1850" s="194" t="s">
        <v>193</v>
      </c>
      <c r="E1850" s="195" t="s">
        <v>43</v>
      </c>
      <c r="F1850" s="196" t="s">
        <v>2186</v>
      </c>
      <c r="G1850" s="193"/>
      <c r="H1850" s="195" t="s">
        <v>43</v>
      </c>
      <c r="I1850" s="197"/>
      <c r="J1850" s="193"/>
      <c r="K1850" s="193"/>
      <c r="L1850" s="198"/>
      <c r="M1850" s="199"/>
      <c r="N1850" s="200"/>
      <c r="O1850" s="200"/>
      <c r="P1850" s="200"/>
      <c r="Q1850" s="200"/>
      <c r="R1850" s="200"/>
      <c r="S1850" s="200"/>
      <c r="T1850" s="201"/>
      <c r="AT1850" s="202" t="s">
        <v>193</v>
      </c>
      <c r="AU1850" s="202" t="s">
        <v>90</v>
      </c>
      <c r="AV1850" s="13" t="s">
        <v>88</v>
      </c>
      <c r="AW1850" s="13" t="s">
        <v>41</v>
      </c>
      <c r="AX1850" s="13" t="s">
        <v>80</v>
      </c>
      <c r="AY1850" s="202" t="s">
        <v>182</v>
      </c>
    </row>
    <row r="1851" spans="1:65" s="14" customFormat="1" ht="11.25">
      <c r="B1851" s="203"/>
      <c r="C1851" s="204"/>
      <c r="D1851" s="194" t="s">
        <v>193</v>
      </c>
      <c r="E1851" s="205" t="s">
        <v>43</v>
      </c>
      <c r="F1851" s="206" t="s">
        <v>1186</v>
      </c>
      <c r="G1851" s="204"/>
      <c r="H1851" s="207">
        <v>1.5</v>
      </c>
      <c r="I1851" s="208"/>
      <c r="J1851" s="204"/>
      <c r="K1851" s="204"/>
      <c r="L1851" s="209"/>
      <c r="M1851" s="210"/>
      <c r="N1851" s="211"/>
      <c r="O1851" s="211"/>
      <c r="P1851" s="211"/>
      <c r="Q1851" s="211"/>
      <c r="R1851" s="211"/>
      <c r="S1851" s="211"/>
      <c r="T1851" s="212"/>
      <c r="AT1851" s="213" t="s">
        <v>193</v>
      </c>
      <c r="AU1851" s="213" t="s">
        <v>90</v>
      </c>
      <c r="AV1851" s="14" t="s">
        <v>90</v>
      </c>
      <c r="AW1851" s="14" t="s">
        <v>41</v>
      </c>
      <c r="AX1851" s="14" t="s">
        <v>80</v>
      </c>
      <c r="AY1851" s="213" t="s">
        <v>182</v>
      </c>
    </row>
    <row r="1852" spans="1:65" s="13" customFormat="1" ht="11.25">
      <c r="B1852" s="192"/>
      <c r="C1852" s="193"/>
      <c r="D1852" s="194" t="s">
        <v>193</v>
      </c>
      <c r="E1852" s="195" t="s">
        <v>43</v>
      </c>
      <c r="F1852" s="196" t="s">
        <v>2187</v>
      </c>
      <c r="G1852" s="193"/>
      <c r="H1852" s="195" t="s">
        <v>43</v>
      </c>
      <c r="I1852" s="197"/>
      <c r="J1852" s="193"/>
      <c r="K1852" s="193"/>
      <c r="L1852" s="198"/>
      <c r="M1852" s="199"/>
      <c r="N1852" s="200"/>
      <c r="O1852" s="200"/>
      <c r="P1852" s="200"/>
      <c r="Q1852" s="200"/>
      <c r="R1852" s="200"/>
      <c r="S1852" s="200"/>
      <c r="T1852" s="201"/>
      <c r="AT1852" s="202" t="s">
        <v>193</v>
      </c>
      <c r="AU1852" s="202" t="s">
        <v>90</v>
      </c>
      <c r="AV1852" s="13" t="s">
        <v>88</v>
      </c>
      <c r="AW1852" s="13" t="s">
        <v>41</v>
      </c>
      <c r="AX1852" s="13" t="s">
        <v>80</v>
      </c>
      <c r="AY1852" s="202" t="s">
        <v>182</v>
      </c>
    </row>
    <row r="1853" spans="1:65" s="14" customFormat="1" ht="11.25">
      <c r="B1853" s="203"/>
      <c r="C1853" s="204"/>
      <c r="D1853" s="194" t="s">
        <v>193</v>
      </c>
      <c r="E1853" s="205" t="s">
        <v>43</v>
      </c>
      <c r="F1853" s="206" t="s">
        <v>1186</v>
      </c>
      <c r="G1853" s="204"/>
      <c r="H1853" s="207">
        <v>1.5</v>
      </c>
      <c r="I1853" s="208"/>
      <c r="J1853" s="204"/>
      <c r="K1853" s="204"/>
      <c r="L1853" s="209"/>
      <c r="M1853" s="210"/>
      <c r="N1853" s="211"/>
      <c r="O1853" s="211"/>
      <c r="P1853" s="211"/>
      <c r="Q1853" s="211"/>
      <c r="R1853" s="211"/>
      <c r="S1853" s="211"/>
      <c r="T1853" s="212"/>
      <c r="AT1853" s="213" t="s">
        <v>193</v>
      </c>
      <c r="AU1853" s="213" t="s">
        <v>90</v>
      </c>
      <c r="AV1853" s="14" t="s">
        <v>90</v>
      </c>
      <c r="AW1853" s="14" t="s">
        <v>41</v>
      </c>
      <c r="AX1853" s="14" t="s">
        <v>80</v>
      </c>
      <c r="AY1853" s="213" t="s">
        <v>182</v>
      </c>
    </row>
    <row r="1854" spans="1:65" s="13" customFormat="1" ht="11.25">
      <c r="B1854" s="192"/>
      <c r="C1854" s="193"/>
      <c r="D1854" s="194" t="s">
        <v>193</v>
      </c>
      <c r="E1854" s="195" t="s">
        <v>43</v>
      </c>
      <c r="F1854" s="196" t="s">
        <v>2189</v>
      </c>
      <c r="G1854" s="193"/>
      <c r="H1854" s="195" t="s">
        <v>43</v>
      </c>
      <c r="I1854" s="197"/>
      <c r="J1854" s="193"/>
      <c r="K1854" s="193"/>
      <c r="L1854" s="198"/>
      <c r="M1854" s="199"/>
      <c r="N1854" s="200"/>
      <c r="O1854" s="200"/>
      <c r="P1854" s="200"/>
      <c r="Q1854" s="200"/>
      <c r="R1854" s="200"/>
      <c r="S1854" s="200"/>
      <c r="T1854" s="201"/>
      <c r="AT1854" s="202" t="s">
        <v>193</v>
      </c>
      <c r="AU1854" s="202" t="s">
        <v>90</v>
      </c>
      <c r="AV1854" s="13" t="s">
        <v>88</v>
      </c>
      <c r="AW1854" s="13" t="s">
        <v>41</v>
      </c>
      <c r="AX1854" s="13" t="s">
        <v>80</v>
      </c>
      <c r="AY1854" s="202" t="s">
        <v>182</v>
      </c>
    </row>
    <row r="1855" spans="1:65" s="14" customFormat="1" ht="11.25">
      <c r="B1855" s="203"/>
      <c r="C1855" s="204"/>
      <c r="D1855" s="194" t="s">
        <v>193</v>
      </c>
      <c r="E1855" s="205" t="s">
        <v>43</v>
      </c>
      <c r="F1855" s="206" t="s">
        <v>1186</v>
      </c>
      <c r="G1855" s="204"/>
      <c r="H1855" s="207">
        <v>1.5</v>
      </c>
      <c r="I1855" s="208"/>
      <c r="J1855" s="204"/>
      <c r="K1855" s="204"/>
      <c r="L1855" s="209"/>
      <c r="M1855" s="210"/>
      <c r="N1855" s="211"/>
      <c r="O1855" s="211"/>
      <c r="P1855" s="211"/>
      <c r="Q1855" s="211"/>
      <c r="R1855" s="211"/>
      <c r="S1855" s="211"/>
      <c r="T1855" s="212"/>
      <c r="AT1855" s="213" t="s">
        <v>193</v>
      </c>
      <c r="AU1855" s="213" t="s">
        <v>90</v>
      </c>
      <c r="AV1855" s="14" t="s">
        <v>90</v>
      </c>
      <c r="AW1855" s="14" t="s">
        <v>41</v>
      </c>
      <c r="AX1855" s="14" t="s">
        <v>80</v>
      </c>
      <c r="AY1855" s="213" t="s">
        <v>182</v>
      </c>
    </row>
    <row r="1856" spans="1:65" s="15" customFormat="1" ht="11.25">
      <c r="B1856" s="227"/>
      <c r="C1856" s="228"/>
      <c r="D1856" s="194" t="s">
        <v>193</v>
      </c>
      <c r="E1856" s="229" t="s">
        <v>43</v>
      </c>
      <c r="F1856" s="230" t="s">
        <v>436</v>
      </c>
      <c r="G1856" s="228"/>
      <c r="H1856" s="231">
        <v>6</v>
      </c>
      <c r="I1856" s="232"/>
      <c r="J1856" s="228"/>
      <c r="K1856" s="228"/>
      <c r="L1856" s="233"/>
      <c r="M1856" s="234"/>
      <c r="N1856" s="235"/>
      <c r="O1856" s="235"/>
      <c r="P1856" s="235"/>
      <c r="Q1856" s="235"/>
      <c r="R1856" s="235"/>
      <c r="S1856" s="235"/>
      <c r="T1856" s="236"/>
      <c r="AT1856" s="237" t="s">
        <v>193</v>
      </c>
      <c r="AU1856" s="237" t="s">
        <v>90</v>
      </c>
      <c r="AV1856" s="15" t="s">
        <v>205</v>
      </c>
      <c r="AW1856" s="15" t="s">
        <v>41</v>
      </c>
      <c r="AX1856" s="15" t="s">
        <v>88</v>
      </c>
      <c r="AY1856" s="237" t="s">
        <v>182</v>
      </c>
    </row>
    <row r="1857" spans="1:65" s="2" customFormat="1" ht="37.9" customHeight="1">
      <c r="A1857" s="35"/>
      <c r="B1857" s="36"/>
      <c r="C1857" s="179" t="s">
        <v>2679</v>
      </c>
      <c r="D1857" s="179" t="s">
        <v>187</v>
      </c>
      <c r="E1857" s="180" t="s">
        <v>1192</v>
      </c>
      <c r="F1857" s="181" t="s">
        <v>1193</v>
      </c>
      <c r="G1857" s="182" t="s">
        <v>481</v>
      </c>
      <c r="H1857" s="183">
        <v>52</v>
      </c>
      <c r="I1857" s="184"/>
      <c r="J1857" s="185">
        <f>ROUND(I1857*H1857,2)</f>
        <v>0</v>
      </c>
      <c r="K1857" s="181" t="s">
        <v>191</v>
      </c>
      <c r="L1857" s="40"/>
      <c r="M1857" s="186" t="s">
        <v>43</v>
      </c>
      <c r="N1857" s="187" t="s">
        <v>51</v>
      </c>
      <c r="O1857" s="65"/>
      <c r="P1857" s="188">
        <f>O1857*H1857</f>
        <v>0</v>
      </c>
      <c r="Q1857" s="188">
        <v>0</v>
      </c>
      <c r="R1857" s="188">
        <f>Q1857*H1857</f>
        <v>0</v>
      </c>
      <c r="S1857" s="188">
        <v>0</v>
      </c>
      <c r="T1857" s="189">
        <f>S1857*H1857</f>
        <v>0</v>
      </c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R1857" s="190" t="s">
        <v>88</v>
      </c>
      <c r="AT1857" s="190" t="s">
        <v>187</v>
      </c>
      <c r="AU1857" s="190" t="s">
        <v>90</v>
      </c>
      <c r="AY1857" s="17" t="s">
        <v>182</v>
      </c>
      <c r="BE1857" s="191">
        <f>IF(N1857="základní",J1857,0)</f>
        <v>0</v>
      </c>
      <c r="BF1857" s="191">
        <f>IF(N1857="snížená",J1857,0)</f>
        <v>0</v>
      </c>
      <c r="BG1857" s="191">
        <f>IF(N1857="zákl. přenesená",J1857,0)</f>
        <v>0</v>
      </c>
      <c r="BH1857" s="191">
        <f>IF(N1857="sníž. přenesená",J1857,0)</f>
        <v>0</v>
      </c>
      <c r="BI1857" s="191">
        <f>IF(N1857="nulová",J1857,0)</f>
        <v>0</v>
      </c>
      <c r="BJ1857" s="17" t="s">
        <v>88</v>
      </c>
      <c r="BK1857" s="191">
        <f>ROUND(I1857*H1857,2)</f>
        <v>0</v>
      </c>
      <c r="BL1857" s="17" t="s">
        <v>88</v>
      </c>
      <c r="BM1857" s="190" t="s">
        <v>3023</v>
      </c>
    </row>
    <row r="1858" spans="1:65" s="13" customFormat="1" ht="11.25">
      <c r="B1858" s="192"/>
      <c r="C1858" s="193"/>
      <c r="D1858" s="194" t="s">
        <v>193</v>
      </c>
      <c r="E1858" s="195" t="s">
        <v>43</v>
      </c>
      <c r="F1858" s="196" t="s">
        <v>362</v>
      </c>
      <c r="G1858" s="193"/>
      <c r="H1858" s="195" t="s">
        <v>43</v>
      </c>
      <c r="I1858" s="197"/>
      <c r="J1858" s="193"/>
      <c r="K1858" s="193"/>
      <c r="L1858" s="198"/>
      <c r="M1858" s="199"/>
      <c r="N1858" s="200"/>
      <c r="O1858" s="200"/>
      <c r="P1858" s="200"/>
      <c r="Q1858" s="200"/>
      <c r="R1858" s="200"/>
      <c r="S1858" s="200"/>
      <c r="T1858" s="201"/>
      <c r="AT1858" s="202" t="s">
        <v>193</v>
      </c>
      <c r="AU1858" s="202" t="s">
        <v>90</v>
      </c>
      <c r="AV1858" s="13" t="s">
        <v>88</v>
      </c>
      <c r="AW1858" s="13" t="s">
        <v>41</v>
      </c>
      <c r="AX1858" s="13" t="s">
        <v>80</v>
      </c>
      <c r="AY1858" s="202" t="s">
        <v>182</v>
      </c>
    </row>
    <row r="1859" spans="1:65" s="13" customFormat="1" ht="11.25">
      <c r="B1859" s="192"/>
      <c r="C1859" s="193"/>
      <c r="D1859" s="194" t="s">
        <v>193</v>
      </c>
      <c r="E1859" s="195" t="s">
        <v>43</v>
      </c>
      <c r="F1859" s="196" t="s">
        <v>2195</v>
      </c>
      <c r="G1859" s="193"/>
      <c r="H1859" s="195" t="s">
        <v>43</v>
      </c>
      <c r="I1859" s="197"/>
      <c r="J1859" s="193"/>
      <c r="K1859" s="193"/>
      <c r="L1859" s="198"/>
      <c r="M1859" s="199"/>
      <c r="N1859" s="200"/>
      <c r="O1859" s="200"/>
      <c r="P1859" s="200"/>
      <c r="Q1859" s="200"/>
      <c r="R1859" s="200"/>
      <c r="S1859" s="200"/>
      <c r="T1859" s="201"/>
      <c r="AT1859" s="202" t="s">
        <v>193</v>
      </c>
      <c r="AU1859" s="202" t="s">
        <v>90</v>
      </c>
      <c r="AV1859" s="13" t="s">
        <v>88</v>
      </c>
      <c r="AW1859" s="13" t="s">
        <v>41</v>
      </c>
      <c r="AX1859" s="13" t="s">
        <v>80</v>
      </c>
      <c r="AY1859" s="202" t="s">
        <v>182</v>
      </c>
    </row>
    <row r="1860" spans="1:65" s="14" customFormat="1" ht="11.25">
      <c r="B1860" s="203"/>
      <c r="C1860" s="204"/>
      <c r="D1860" s="194" t="s">
        <v>193</v>
      </c>
      <c r="E1860" s="205" t="s">
        <v>43</v>
      </c>
      <c r="F1860" s="206" t="s">
        <v>3008</v>
      </c>
      <c r="G1860" s="204"/>
      <c r="H1860" s="207">
        <v>52</v>
      </c>
      <c r="I1860" s="208"/>
      <c r="J1860" s="204"/>
      <c r="K1860" s="204"/>
      <c r="L1860" s="209"/>
      <c r="M1860" s="210"/>
      <c r="N1860" s="211"/>
      <c r="O1860" s="211"/>
      <c r="P1860" s="211"/>
      <c r="Q1860" s="211"/>
      <c r="R1860" s="211"/>
      <c r="S1860" s="211"/>
      <c r="T1860" s="212"/>
      <c r="AT1860" s="213" t="s">
        <v>193</v>
      </c>
      <c r="AU1860" s="213" t="s">
        <v>90</v>
      </c>
      <c r="AV1860" s="14" t="s">
        <v>90</v>
      </c>
      <c r="AW1860" s="14" t="s">
        <v>41</v>
      </c>
      <c r="AX1860" s="14" t="s">
        <v>88</v>
      </c>
      <c r="AY1860" s="213" t="s">
        <v>182</v>
      </c>
    </row>
    <row r="1861" spans="1:65" s="2" customFormat="1" ht="37.9" customHeight="1">
      <c r="A1861" s="35"/>
      <c r="B1861" s="36"/>
      <c r="C1861" s="179" t="s">
        <v>2681</v>
      </c>
      <c r="D1861" s="179" t="s">
        <v>187</v>
      </c>
      <c r="E1861" s="180" t="s">
        <v>1197</v>
      </c>
      <c r="F1861" s="181" t="s">
        <v>1198</v>
      </c>
      <c r="G1861" s="182" t="s">
        <v>481</v>
      </c>
      <c r="H1861" s="183">
        <v>190</v>
      </c>
      <c r="I1861" s="184"/>
      <c r="J1861" s="185">
        <f>ROUND(I1861*H1861,2)</f>
        <v>0</v>
      </c>
      <c r="K1861" s="181" t="s">
        <v>191</v>
      </c>
      <c r="L1861" s="40"/>
      <c r="M1861" s="186" t="s">
        <v>43</v>
      </c>
      <c r="N1861" s="187" t="s">
        <v>51</v>
      </c>
      <c r="O1861" s="65"/>
      <c r="P1861" s="188">
        <f>O1861*H1861</f>
        <v>0</v>
      </c>
      <c r="Q1861" s="188">
        <v>0</v>
      </c>
      <c r="R1861" s="188">
        <f>Q1861*H1861</f>
        <v>0</v>
      </c>
      <c r="S1861" s="188">
        <v>0</v>
      </c>
      <c r="T1861" s="189">
        <f>S1861*H1861</f>
        <v>0</v>
      </c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R1861" s="190" t="s">
        <v>88</v>
      </c>
      <c r="AT1861" s="190" t="s">
        <v>187</v>
      </c>
      <c r="AU1861" s="190" t="s">
        <v>90</v>
      </c>
      <c r="AY1861" s="17" t="s">
        <v>182</v>
      </c>
      <c r="BE1861" s="191">
        <f>IF(N1861="základní",J1861,0)</f>
        <v>0</v>
      </c>
      <c r="BF1861" s="191">
        <f>IF(N1861="snížená",J1861,0)</f>
        <v>0</v>
      </c>
      <c r="BG1861" s="191">
        <f>IF(N1861="zákl. přenesená",J1861,0)</f>
        <v>0</v>
      </c>
      <c r="BH1861" s="191">
        <f>IF(N1861="sníž. přenesená",J1861,0)</f>
        <v>0</v>
      </c>
      <c r="BI1861" s="191">
        <f>IF(N1861="nulová",J1861,0)</f>
        <v>0</v>
      </c>
      <c r="BJ1861" s="17" t="s">
        <v>88</v>
      </c>
      <c r="BK1861" s="191">
        <f>ROUND(I1861*H1861,2)</f>
        <v>0</v>
      </c>
      <c r="BL1861" s="17" t="s">
        <v>88</v>
      </c>
      <c r="BM1861" s="190" t="s">
        <v>1199</v>
      </c>
    </row>
    <row r="1862" spans="1:65" s="13" customFormat="1" ht="11.25">
      <c r="B1862" s="192"/>
      <c r="C1862" s="193"/>
      <c r="D1862" s="194" t="s">
        <v>193</v>
      </c>
      <c r="E1862" s="195" t="s">
        <v>43</v>
      </c>
      <c r="F1862" s="196" t="s">
        <v>362</v>
      </c>
      <c r="G1862" s="193"/>
      <c r="H1862" s="195" t="s">
        <v>43</v>
      </c>
      <c r="I1862" s="197"/>
      <c r="J1862" s="193"/>
      <c r="K1862" s="193"/>
      <c r="L1862" s="198"/>
      <c r="M1862" s="199"/>
      <c r="N1862" s="200"/>
      <c r="O1862" s="200"/>
      <c r="P1862" s="200"/>
      <c r="Q1862" s="200"/>
      <c r="R1862" s="200"/>
      <c r="S1862" s="200"/>
      <c r="T1862" s="201"/>
      <c r="AT1862" s="202" t="s">
        <v>193</v>
      </c>
      <c r="AU1862" s="202" t="s">
        <v>90</v>
      </c>
      <c r="AV1862" s="13" t="s">
        <v>88</v>
      </c>
      <c r="AW1862" s="13" t="s">
        <v>41</v>
      </c>
      <c r="AX1862" s="13" t="s">
        <v>80</v>
      </c>
      <c r="AY1862" s="202" t="s">
        <v>182</v>
      </c>
    </row>
    <row r="1863" spans="1:65" s="13" customFormat="1" ht="11.25">
      <c r="B1863" s="192"/>
      <c r="C1863" s="193"/>
      <c r="D1863" s="194" t="s">
        <v>193</v>
      </c>
      <c r="E1863" s="195" t="s">
        <v>43</v>
      </c>
      <c r="F1863" s="196" t="s">
        <v>1051</v>
      </c>
      <c r="G1863" s="193"/>
      <c r="H1863" s="195" t="s">
        <v>43</v>
      </c>
      <c r="I1863" s="197"/>
      <c r="J1863" s="193"/>
      <c r="K1863" s="193"/>
      <c r="L1863" s="198"/>
      <c r="M1863" s="199"/>
      <c r="N1863" s="200"/>
      <c r="O1863" s="200"/>
      <c r="P1863" s="200"/>
      <c r="Q1863" s="200"/>
      <c r="R1863" s="200"/>
      <c r="S1863" s="200"/>
      <c r="T1863" s="201"/>
      <c r="AT1863" s="202" t="s">
        <v>193</v>
      </c>
      <c r="AU1863" s="202" t="s">
        <v>90</v>
      </c>
      <c r="AV1863" s="13" t="s">
        <v>88</v>
      </c>
      <c r="AW1863" s="13" t="s">
        <v>41</v>
      </c>
      <c r="AX1863" s="13" t="s">
        <v>80</v>
      </c>
      <c r="AY1863" s="202" t="s">
        <v>182</v>
      </c>
    </row>
    <row r="1864" spans="1:65" s="14" customFormat="1" ht="11.25">
      <c r="B1864" s="203"/>
      <c r="C1864" s="204"/>
      <c r="D1864" s="194" t="s">
        <v>193</v>
      </c>
      <c r="E1864" s="205" t="s">
        <v>43</v>
      </c>
      <c r="F1864" s="206" t="s">
        <v>3003</v>
      </c>
      <c r="G1864" s="204"/>
      <c r="H1864" s="207">
        <v>190</v>
      </c>
      <c r="I1864" s="208"/>
      <c r="J1864" s="204"/>
      <c r="K1864" s="204"/>
      <c r="L1864" s="209"/>
      <c r="M1864" s="210"/>
      <c r="N1864" s="211"/>
      <c r="O1864" s="211"/>
      <c r="P1864" s="211"/>
      <c r="Q1864" s="211"/>
      <c r="R1864" s="211"/>
      <c r="S1864" s="211"/>
      <c r="T1864" s="212"/>
      <c r="AT1864" s="213" t="s">
        <v>193</v>
      </c>
      <c r="AU1864" s="213" t="s">
        <v>90</v>
      </c>
      <c r="AV1864" s="14" t="s">
        <v>90</v>
      </c>
      <c r="AW1864" s="14" t="s">
        <v>41</v>
      </c>
      <c r="AX1864" s="14" t="s">
        <v>88</v>
      </c>
      <c r="AY1864" s="213" t="s">
        <v>182</v>
      </c>
    </row>
    <row r="1865" spans="1:65" s="2" customFormat="1" ht="37.9" customHeight="1">
      <c r="A1865" s="35"/>
      <c r="B1865" s="36"/>
      <c r="C1865" s="179" t="s">
        <v>2682</v>
      </c>
      <c r="D1865" s="179" t="s">
        <v>187</v>
      </c>
      <c r="E1865" s="180" t="s">
        <v>1201</v>
      </c>
      <c r="F1865" s="181" t="s">
        <v>1202</v>
      </c>
      <c r="G1865" s="182" t="s">
        <v>481</v>
      </c>
      <c r="H1865" s="183">
        <v>30</v>
      </c>
      <c r="I1865" s="184"/>
      <c r="J1865" s="185">
        <f>ROUND(I1865*H1865,2)</f>
        <v>0</v>
      </c>
      <c r="K1865" s="181" t="s">
        <v>191</v>
      </c>
      <c r="L1865" s="40"/>
      <c r="M1865" s="186" t="s">
        <v>43</v>
      </c>
      <c r="N1865" s="187" t="s">
        <v>51</v>
      </c>
      <c r="O1865" s="65"/>
      <c r="P1865" s="188">
        <f>O1865*H1865</f>
        <v>0</v>
      </c>
      <c r="Q1865" s="188">
        <v>0</v>
      </c>
      <c r="R1865" s="188">
        <f>Q1865*H1865</f>
        <v>0</v>
      </c>
      <c r="S1865" s="188">
        <v>0</v>
      </c>
      <c r="T1865" s="189">
        <f>S1865*H1865</f>
        <v>0</v>
      </c>
      <c r="U1865" s="35"/>
      <c r="V1865" s="35"/>
      <c r="W1865" s="35"/>
      <c r="X1865" s="35"/>
      <c r="Y1865" s="35"/>
      <c r="Z1865" s="35"/>
      <c r="AA1865" s="35"/>
      <c r="AB1865" s="35"/>
      <c r="AC1865" s="35"/>
      <c r="AD1865" s="35"/>
      <c r="AE1865" s="35"/>
      <c r="AR1865" s="190" t="s">
        <v>88</v>
      </c>
      <c r="AT1865" s="190" t="s">
        <v>187</v>
      </c>
      <c r="AU1865" s="190" t="s">
        <v>90</v>
      </c>
      <c r="AY1865" s="17" t="s">
        <v>182</v>
      </c>
      <c r="BE1865" s="191">
        <f>IF(N1865="základní",J1865,0)</f>
        <v>0</v>
      </c>
      <c r="BF1865" s="191">
        <f>IF(N1865="snížená",J1865,0)</f>
        <v>0</v>
      </c>
      <c r="BG1865" s="191">
        <f>IF(N1865="zákl. přenesená",J1865,0)</f>
        <v>0</v>
      </c>
      <c r="BH1865" s="191">
        <f>IF(N1865="sníž. přenesená",J1865,0)</f>
        <v>0</v>
      </c>
      <c r="BI1865" s="191">
        <f>IF(N1865="nulová",J1865,0)</f>
        <v>0</v>
      </c>
      <c r="BJ1865" s="17" t="s">
        <v>88</v>
      </c>
      <c r="BK1865" s="191">
        <f>ROUND(I1865*H1865,2)</f>
        <v>0</v>
      </c>
      <c r="BL1865" s="17" t="s">
        <v>88</v>
      </c>
      <c r="BM1865" s="190" t="s">
        <v>2686</v>
      </c>
    </row>
    <row r="1866" spans="1:65" s="13" customFormat="1" ht="11.25">
      <c r="B1866" s="192"/>
      <c r="C1866" s="193"/>
      <c r="D1866" s="194" t="s">
        <v>193</v>
      </c>
      <c r="E1866" s="195" t="s">
        <v>43</v>
      </c>
      <c r="F1866" s="196" t="s">
        <v>362</v>
      </c>
      <c r="G1866" s="193"/>
      <c r="H1866" s="195" t="s">
        <v>43</v>
      </c>
      <c r="I1866" s="197"/>
      <c r="J1866" s="193"/>
      <c r="K1866" s="193"/>
      <c r="L1866" s="198"/>
      <c r="M1866" s="199"/>
      <c r="N1866" s="200"/>
      <c r="O1866" s="200"/>
      <c r="P1866" s="200"/>
      <c r="Q1866" s="200"/>
      <c r="R1866" s="200"/>
      <c r="S1866" s="200"/>
      <c r="T1866" s="201"/>
      <c r="AT1866" s="202" t="s">
        <v>193</v>
      </c>
      <c r="AU1866" s="202" t="s">
        <v>90</v>
      </c>
      <c r="AV1866" s="13" t="s">
        <v>88</v>
      </c>
      <c r="AW1866" s="13" t="s">
        <v>41</v>
      </c>
      <c r="AX1866" s="13" t="s">
        <v>80</v>
      </c>
      <c r="AY1866" s="202" t="s">
        <v>182</v>
      </c>
    </row>
    <row r="1867" spans="1:65" s="13" customFormat="1" ht="11.25">
      <c r="B1867" s="192"/>
      <c r="C1867" s="193"/>
      <c r="D1867" s="194" t="s">
        <v>193</v>
      </c>
      <c r="E1867" s="195" t="s">
        <v>43</v>
      </c>
      <c r="F1867" s="196" t="s">
        <v>1053</v>
      </c>
      <c r="G1867" s="193"/>
      <c r="H1867" s="195" t="s">
        <v>43</v>
      </c>
      <c r="I1867" s="197"/>
      <c r="J1867" s="193"/>
      <c r="K1867" s="193"/>
      <c r="L1867" s="198"/>
      <c r="M1867" s="199"/>
      <c r="N1867" s="200"/>
      <c r="O1867" s="200"/>
      <c r="P1867" s="200"/>
      <c r="Q1867" s="200"/>
      <c r="R1867" s="200"/>
      <c r="S1867" s="200"/>
      <c r="T1867" s="201"/>
      <c r="AT1867" s="202" t="s">
        <v>193</v>
      </c>
      <c r="AU1867" s="202" t="s">
        <v>90</v>
      </c>
      <c r="AV1867" s="13" t="s">
        <v>88</v>
      </c>
      <c r="AW1867" s="13" t="s">
        <v>41</v>
      </c>
      <c r="AX1867" s="13" t="s">
        <v>80</v>
      </c>
      <c r="AY1867" s="202" t="s">
        <v>182</v>
      </c>
    </row>
    <row r="1868" spans="1:65" s="14" customFormat="1" ht="11.25">
      <c r="B1868" s="203"/>
      <c r="C1868" s="204"/>
      <c r="D1868" s="194" t="s">
        <v>193</v>
      </c>
      <c r="E1868" s="205" t="s">
        <v>43</v>
      </c>
      <c r="F1868" s="206" t="s">
        <v>3004</v>
      </c>
      <c r="G1868" s="204"/>
      <c r="H1868" s="207">
        <v>30</v>
      </c>
      <c r="I1868" s="208"/>
      <c r="J1868" s="204"/>
      <c r="K1868" s="204"/>
      <c r="L1868" s="209"/>
      <c r="M1868" s="210"/>
      <c r="N1868" s="211"/>
      <c r="O1868" s="211"/>
      <c r="P1868" s="211"/>
      <c r="Q1868" s="211"/>
      <c r="R1868" s="211"/>
      <c r="S1868" s="211"/>
      <c r="T1868" s="212"/>
      <c r="AT1868" s="213" t="s">
        <v>193</v>
      </c>
      <c r="AU1868" s="213" t="s">
        <v>90</v>
      </c>
      <c r="AV1868" s="14" t="s">
        <v>90</v>
      </c>
      <c r="AW1868" s="14" t="s">
        <v>41</v>
      </c>
      <c r="AX1868" s="14" t="s">
        <v>88</v>
      </c>
      <c r="AY1868" s="213" t="s">
        <v>182</v>
      </c>
    </row>
    <row r="1869" spans="1:65" s="2" customFormat="1" ht="37.9" customHeight="1">
      <c r="A1869" s="35"/>
      <c r="B1869" s="36"/>
      <c r="C1869" s="179" t="s">
        <v>2684</v>
      </c>
      <c r="D1869" s="179" t="s">
        <v>187</v>
      </c>
      <c r="E1869" s="180" t="s">
        <v>2198</v>
      </c>
      <c r="F1869" s="181" t="s">
        <v>2199</v>
      </c>
      <c r="G1869" s="182" t="s">
        <v>481</v>
      </c>
      <c r="H1869" s="183">
        <v>5</v>
      </c>
      <c r="I1869" s="184"/>
      <c r="J1869" s="185">
        <f>ROUND(I1869*H1869,2)</f>
        <v>0</v>
      </c>
      <c r="K1869" s="181" t="s">
        <v>191</v>
      </c>
      <c r="L1869" s="40"/>
      <c r="M1869" s="186" t="s">
        <v>43</v>
      </c>
      <c r="N1869" s="187" t="s">
        <v>51</v>
      </c>
      <c r="O1869" s="65"/>
      <c r="P1869" s="188">
        <f>O1869*H1869</f>
        <v>0</v>
      </c>
      <c r="Q1869" s="188">
        <v>0</v>
      </c>
      <c r="R1869" s="188">
        <f>Q1869*H1869</f>
        <v>0</v>
      </c>
      <c r="S1869" s="188">
        <v>0</v>
      </c>
      <c r="T1869" s="189">
        <f>S1869*H1869</f>
        <v>0</v>
      </c>
      <c r="U1869" s="35"/>
      <c r="V1869" s="35"/>
      <c r="W1869" s="35"/>
      <c r="X1869" s="35"/>
      <c r="Y1869" s="35"/>
      <c r="Z1869" s="35"/>
      <c r="AA1869" s="35"/>
      <c r="AB1869" s="35"/>
      <c r="AC1869" s="35"/>
      <c r="AD1869" s="35"/>
      <c r="AE1869" s="35"/>
      <c r="AR1869" s="190" t="s">
        <v>88</v>
      </c>
      <c r="AT1869" s="190" t="s">
        <v>187</v>
      </c>
      <c r="AU1869" s="190" t="s">
        <v>90</v>
      </c>
      <c r="AY1869" s="17" t="s">
        <v>182</v>
      </c>
      <c r="BE1869" s="191">
        <f>IF(N1869="základní",J1869,0)</f>
        <v>0</v>
      </c>
      <c r="BF1869" s="191">
        <f>IF(N1869="snížená",J1869,0)</f>
        <v>0</v>
      </c>
      <c r="BG1869" s="191">
        <f>IF(N1869="zákl. přenesená",J1869,0)</f>
        <v>0</v>
      </c>
      <c r="BH1869" s="191">
        <f>IF(N1869="sníž. přenesená",J1869,0)</f>
        <v>0</v>
      </c>
      <c r="BI1869" s="191">
        <f>IF(N1869="nulová",J1869,0)</f>
        <v>0</v>
      </c>
      <c r="BJ1869" s="17" t="s">
        <v>88</v>
      </c>
      <c r="BK1869" s="191">
        <f>ROUND(I1869*H1869,2)</f>
        <v>0</v>
      </c>
      <c r="BL1869" s="17" t="s">
        <v>88</v>
      </c>
      <c r="BM1869" s="190" t="s">
        <v>3024</v>
      </c>
    </row>
    <row r="1870" spans="1:65" s="13" customFormat="1" ht="11.25">
      <c r="B1870" s="192"/>
      <c r="C1870" s="193"/>
      <c r="D1870" s="194" t="s">
        <v>193</v>
      </c>
      <c r="E1870" s="195" t="s">
        <v>43</v>
      </c>
      <c r="F1870" s="196" t="s">
        <v>362</v>
      </c>
      <c r="G1870" s="193"/>
      <c r="H1870" s="195" t="s">
        <v>43</v>
      </c>
      <c r="I1870" s="197"/>
      <c r="J1870" s="193"/>
      <c r="K1870" s="193"/>
      <c r="L1870" s="198"/>
      <c r="M1870" s="199"/>
      <c r="N1870" s="200"/>
      <c r="O1870" s="200"/>
      <c r="P1870" s="200"/>
      <c r="Q1870" s="200"/>
      <c r="R1870" s="200"/>
      <c r="S1870" s="200"/>
      <c r="T1870" s="201"/>
      <c r="AT1870" s="202" t="s">
        <v>193</v>
      </c>
      <c r="AU1870" s="202" t="s">
        <v>90</v>
      </c>
      <c r="AV1870" s="13" t="s">
        <v>88</v>
      </c>
      <c r="AW1870" s="13" t="s">
        <v>41</v>
      </c>
      <c r="AX1870" s="13" t="s">
        <v>80</v>
      </c>
      <c r="AY1870" s="202" t="s">
        <v>182</v>
      </c>
    </row>
    <row r="1871" spans="1:65" s="13" customFormat="1" ht="11.25">
      <c r="B1871" s="192"/>
      <c r="C1871" s="193"/>
      <c r="D1871" s="194" t="s">
        <v>193</v>
      </c>
      <c r="E1871" s="195" t="s">
        <v>43</v>
      </c>
      <c r="F1871" s="196" t="s">
        <v>2063</v>
      </c>
      <c r="G1871" s="193"/>
      <c r="H1871" s="195" t="s">
        <v>43</v>
      </c>
      <c r="I1871" s="197"/>
      <c r="J1871" s="193"/>
      <c r="K1871" s="193"/>
      <c r="L1871" s="198"/>
      <c r="M1871" s="199"/>
      <c r="N1871" s="200"/>
      <c r="O1871" s="200"/>
      <c r="P1871" s="200"/>
      <c r="Q1871" s="200"/>
      <c r="R1871" s="200"/>
      <c r="S1871" s="200"/>
      <c r="T1871" s="201"/>
      <c r="AT1871" s="202" t="s">
        <v>193</v>
      </c>
      <c r="AU1871" s="202" t="s">
        <v>90</v>
      </c>
      <c r="AV1871" s="13" t="s">
        <v>88</v>
      </c>
      <c r="AW1871" s="13" t="s">
        <v>41</v>
      </c>
      <c r="AX1871" s="13" t="s">
        <v>80</v>
      </c>
      <c r="AY1871" s="202" t="s">
        <v>182</v>
      </c>
    </row>
    <row r="1872" spans="1:65" s="14" customFormat="1" ht="11.25">
      <c r="B1872" s="203"/>
      <c r="C1872" s="204"/>
      <c r="D1872" s="194" t="s">
        <v>193</v>
      </c>
      <c r="E1872" s="205" t="s">
        <v>43</v>
      </c>
      <c r="F1872" s="206" t="s">
        <v>210</v>
      </c>
      <c r="G1872" s="204"/>
      <c r="H1872" s="207">
        <v>5</v>
      </c>
      <c r="I1872" s="208"/>
      <c r="J1872" s="204"/>
      <c r="K1872" s="204"/>
      <c r="L1872" s="209"/>
      <c r="M1872" s="224"/>
      <c r="N1872" s="225"/>
      <c r="O1872" s="225"/>
      <c r="P1872" s="225"/>
      <c r="Q1872" s="225"/>
      <c r="R1872" s="225"/>
      <c r="S1872" s="225"/>
      <c r="T1872" s="226"/>
      <c r="AT1872" s="213" t="s">
        <v>193</v>
      </c>
      <c r="AU1872" s="213" t="s">
        <v>90</v>
      </c>
      <c r="AV1872" s="14" t="s">
        <v>90</v>
      </c>
      <c r="AW1872" s="14" t="s">
        <v>41</v>
      </c>
      <c r="AX1872" s="14" t="s">
        <v>88</v>
      </c>
      <c r="AY1872" s="213" t="s">
        <v>182</v>
      </c>
    </row>
    <row r="1873" spans="1:31" s="2" customFormat="1" ht="6.95" customHeight="1">
      <c r="A1873" s="35"/>
      <c r="B1873" s="48"/>
      <c r="C1873" s="49"/>
      <c r="D1873" s="49"/>
      <c r="E1873" s="49"/>
      <c r="F1873" s="49"/>
      <c r="G1873" s="49"/>
      <c r="H1873" s="49"/>
      <c r="I1873" s="49"/>
      <c r="J1873" s="49"/>
      <c r="K1873" s="49"/>
      <c r="L1873" s="40"/>
      <c r="M1873" s="35"/>
      <c r="O1873" s="35"/>
      <c r="P1873" s="35"/>
      <c r="Q1873" s="35"/>
      <c r="R1873" s="35"/>
      <c r="S1873" s="35"/>
      <c r="T1873" s="35"/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</row>
  </sheetData>
  <sheetProtection algorithmName="SHA-512" hashValue="jWDxihvCnOYrGAP3ClIiARKqqIZB4ZOLvlycmM/p2dniBAOglsOFTj7MbtyXLC7lIZhz4TnmxI8cD1jZQoeEnA==" saltValue="JfaTNy895qbnVkjGystprQaJf7vEUY7TH4UbFdfO2Nble6i7tsOxkR8qmMQc999IMVw4Au/7j3WR7DloRuLvqQ==" spinCount="100000" sheet="1" objects="1" scenarios="1" formatColumns="0" formatRows="0" autoFilter="0"/>
  <autoFilter ref="C87:K1872" xr:uid="{00000000-0009-0000-0000-00000A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8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122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2829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3025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ROUND((SUM(BE92:BE282)),  2)</f>
        <v>0</v>
      </c>
      <c r="G35" s="35"/>
      <c r="H35" s="35"/>
      <c r="I35" s="125">
        <v>0.21</v>
      </c>
      <c r="J35" s="124">
        <f>ROUND(((SUM(BE92:BE282))*I35),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ROUND((SUM(BF92:BF282)),  2)</f>
        <v>0</v>
      </c>
      <c r="G36" s="35"/>
      <c r="H36" s="35"/>
      <c r="I36" s="125">
        <v>0.15</v>
      </c>
      <c r="J36" s="124">
        <f>ROUND(((SUM(BF92:BF282))*I36),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ROUND((SUM(BG92:BG282)),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ROUND((SUM(BH92:BH282)),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ROUND((SUM(BI92:BI282)),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2829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PS454.1 - křižovatka Nádražní okruh – Komenského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J153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J157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J202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J267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J281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2829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PS454.1 - křižovatka Nádražní okruh – Komenského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47.57061800000001</v>
      </c>
      <c r="S92" s="73"/>
      <c r="T92" s="161">
        <f>T93</f>
        <v>170.87299999999999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P94+P153+P157+P202+P267+P281</f>
        <v>0</v>
      </c>
      <c r="Q93" s="171"/>
      <c r="R93" s="172">
        <f>R94+R153+R157+R202+R267+R281</f>
        <v>47.57061800000001</v>
      </c>
      <c r="S93" s="171"/>
      <c r="T93" s="173">
        <f>T94+T153+T157+T202+T267+T281</f>
        <v>170.87299999999999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BK94+BK153+BK157+BK202+BK267+BK281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SUM(P95:P152)</f>
        <v>0</v>
      </c>
      <c r="Q94" s="171"/>
      <c r="R94" s="172">
        <f>SUM(R95:R152)</f>
        <v>3.8000000000000002E-5</v>
      </c>
      <c r="S94" s="171"/>
      <c r="T94" s="173">
        <f>SUM(T95:T152)</f>
        <v>170.73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SUM(BK95:BK152)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372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94.86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3026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2310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3027</v>
      </c>
      <c r="G97" s="204"/>
      <c r="H97" s="207">
        <v>65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3028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3029</v>
      </c>
      <c r="G99" s="204"/>
      <c r="H99" s="207">
        <v>248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3030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3031</v>
      </c>
      <c r="G101" s="204"/>
      <c r="H101" s="207">
        <v>59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90</v>
      </c>
      <c r="AV101" s="14" t="s">
        <v>90</v>
      </c>
      <c r="AW101" s="14" t="s">
        <v>41</v>
      </c>
      <c r="AX101" s="14" t="s">
        <v>80</v>
      </c>
      <c r="AY101" s="213" t="s">
        <v>182</v>
      </c>
    </row>
    <row r="102" spans="1:65" s="15" customFormat="1" ht="11.25">
      <c r="B102" s="227"/>
      <c r="C102" s="228"/>
      <c r="D102" s="194" t="s">
        <v>193</v>
      </c>
      <c r="E102" s="229" t="s">
        <v>43</v>
      </c>
      <c r="F102" s="230" t="s">
        <v>436</v>
      </c>
      <c r="G102" s="228"/>
      <c r="H102" s="231">
        <v>372</v>
      </c>
      <c r="I102" s="232"/>
      <c r="J102" s="228"/>
      <c r="K102" s="228"/>
      <c r="L102" s="233"/>
      <c r="M102" s="234"/>
      <c r="N102" s="235"/>
      <c r="O102" s="235"/>
      <c r="P102" s="235"/>
      <c r="Q102" s="235"/>
      <c r="R102" s="235"/>
      <c r="S102" s="235"/>
      <c r="T102" s="236"/>
      <c r="AT102" s="237" t="s">
        <v>193</v>
      </c>
      <c r="AU102" s="237" t="s">
        <v>90</v>
      </c>
      <c r="AV102" s="15" t="s">
        <v>205</v>
      </c>
      <c r="AW102" s="15" t="s">
        <v>41</v>
      </c>
      <c r="AX102" s="15" t="s">
        <v>88</v>
      </c>
      <c r="AY102" s="237" t="s">
        <v>182</v>
      </c>
    </row>
    <row r="103" spans="1:65" s="2" customFormat="1" ht="62.65" customHeight="1">
      <c r="A103" s="35"/>
      <c r="B103" s="36"/>
      <c r="C103" s="179" t="s">
        <v>90</v>
      </c>
      <c r="D103" s="179" t="s">
        <v>187</v>
      </c>
      <c r="E103" s="180" t="s">
        <v>1218</v>
      </c>
      <c r="F103" s="181" t="s">
        <v>1219</v>
      </c>
      <c r="G103" s="182" t="s">
        <v>367</v>
      </c>
      <c r="H103" s="183">
        <v>11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0.26</v>
      </c>
      <c r="T103" s="189">
        <f>S103*H103</f>
        <v>2.8600000000000003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3032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2214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2211</v>
      </c>
      <c r="G105" s="204"/>
      <c r="H105" s="207">
        <v>11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80</v>
      </c>
      <c r="AY105" s="213" t="s">
        <v>182</v>
      </c>
    </row>
    <row r="106" spans="1:65" s="15" customFormat="1" ht="11.25">
      <c r="B106" s="227"/>
      <c r="C106" s="228"/>
      <c r="D106" s="194" t="s">
        <v>193</v>
      </c>
      <c r="E106" s="229" t="s">
        <v>43</v>
      </c>
      <c r="F106" s="230" t="s">
        <v>436</v>
      </c>
      <c r="G106" s="228"/>
      <c r="H106" s="231">
        <v>11</v>
      </c>
      <c r="I106" s="232"/>
      <c r="J106" s="228"/>
      <c r="K106" s="228"/>
      <c r="L106" s="233"/>
      <c r="M106" s="234"/>
      <c r="N106" s="235"/>
      <c r="O106" s="235"/>
      <c r="P106" s="235"/>
      <c r="Q106" s="235"/>
      <c r="R106" s="235"/>
      <c r="S106" s="235"/>
      <c r="T106" s="236"/>
      <c r="AT106" s="237" t="s">
        <v>193</v>
      </c>
      <c r="AU106" s="237" t="s">
        <v>90</v>
      </c>
      <c r="AV106" s="15" t="s">
        <v>205</v>
      </c>
      <c r="AW106" s="15" t="s">
        <v>41</v>
      </c>
      <c r="AX106" s="15" t="s">
        <v>88</v>
      </c>
      <c r="AY106" s="237" t="s">
        <v>182</v>
      </c>
    </row>
    <row r="107" spans="1:65" s="2" customFormat="1" ht="49.15" customHeight="1">
      <c r="A107" s="35"/>
      <c r="B107" s="36"/>
      <c r="C107" s="179" t="s">
        <v>181</v>
      </c>
      <c r="D107" s="179" t="s">
        <v>187</v>
      </c>
      <c r="E107" s="180" t="s">
        <v>3033</v>
      </c>
      <c r="F107" s="181" t="s">
        <v>3034</v>
      </c>
      <c r="G107" s="182" t="s">
        <v>367</v>
      </c>
      <c r="H107" s="183">
        <v>4</v>
      </c>
      <c r="I107" s="184"/>
      <c r="J107" s="185">
        <f>ROUND(I107*H107,2)</f>
        <v>0</v>
      </c>
      <c r="K107" s="181" t="s">
        <v>191</v>
      </c>
      <c r="L107" s="40"/>
      <c r="M107" s="186" t="s">
        <v>43</v>
      </c>
      <c r="N107" s="187" t="s">
        <v>51</v>
      </c>
      <c r="O107" s="65"/>
      <c r="P107" s="188">
        <f>O107*H107</f>
        <v>0</v>
      </c>
      <c r="Q107" s="188">
        <v>0</v>
      </c>
      <c r="R107" s="188">
        <f>Q107*H107</f>
        <v>0</v>
      </c>
      <c r="S107" s="188">
        <v>0.3</v>
      </c>
      <c r="T107" s="189">
        <f>S107*H107</f>
        <v>1.2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205</v>
      </c>
      <c r="AT107" s="190" t="s">
        <v>187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3035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2411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4" customFormat="1" ht="11.25">
      <c r="B109" s="203"/>
      <c r="C109" s="204"/>
      <c r="D109" s="194" t="s">
        <v>193</v>
      </c>
      <c r="E109" s="205" t="s">
        <v>43</v>
      </c>
      <c r="F109" s="206" t="s">
        <v>1222</v>
      </c>
      <c r="G109" s="204"/>
      <c r="H109" s="207">
        <v>4</v>
      </c>
      <c r="I109" s="208"/>
      <c r="J109" s="204"/>
      <c r="K109" s="204"/>
      <c r="L109" s="209"/>
      <c r="M109" s="210"/>
      <c r="N109" s="211"/>
      <c r="O109" s="211"/>
      <c r="P109" s="211"/>
      <c r="Q109" s="211"/>
      <c r="R109" s="211"/>
      <c r="S109" s="211"/>
      <c r="T109" s="212"/>
      <c r="AT109" s="213" t="s">
        <v>193</v>
      </c>
      <c r="AU109" s="213" t="s">
        <v>90</v>
      </c>
      <c r="AV109" s="14" t="s">
        <v>90</v>
      </c>
      <c r="AW109" s="14" t="s">
        <v>41</v>
      </c>
      <c r="AX109" s="14" t="s">
        <v>80</v>
      </c>
      <c r="AY109" s="213" t="s">
        <v>182</v>
      </c>
    </row>
    <row r="110" spans="1:65" s="15" customFormat="1" ht="11.25">
      <c r="B110" s="227"/>
      <c r="C110" s="228"/>
      <c r="D110" s="194" t="s">
        <v>193</v>
      </c>
      <c r="E110" s="229" t="s">
        <v>43</v>
      </c>
      <c r="F110" s="230" t="s">
        <v>436</v>
      </c>
      <c r="G110" s="228"/>
      <c r="H110" s="231">
        <v>4</v>
      </c>
      <c r="I110" s="232"/>
      <c r="J110" s="228"/>
      <c r="K110" s="228"/>
      <c r="L110" s="233"/>
      <c r="M110" s="234"/>
      <c r="N110" s="235"/>
      <c r="O110" s="235"/>
      <c r="P110" s="235"/>
      <c r="Q110" s="235"/>
      <c r="R110" s="235"/>
      <c r="S110" s="235"/>
      <c r="T110" s="236"/>
      <c r="AT110" s="237" t="s">
        <v>193</v>
      </c>
      <c r="AU110" s="237" t="s">
        <v>90</v>
      </c>
      <c r="AV110" s="15" t="s">
        <v>205</v>
      </c>
      <c r="AW110" s="15" t="s">
        <v>41</v>
      </c>
      <c r="AX110" s="15" t="s">
        <v>88</v>
      </c>
      <c r="AY110" s="237" t="s">
        <v>182</v>
      </c>
    </row>
    <row r="111" spans="1:65" s="2" customFormat="1" ht="49.15" customHeight="1">
      <c r="A111" s="35"/>
      <c r="B111" s="36"/>
      <c r="C111" s="179" t="s">
        <v>205</v>
      </c>
      <c r="D111" s="179" t="s">
        <v>187</v>
      </c>
      <c r="E111" s="180" t="s">
        <v>3036</v>
      </c>
      <c r="F111" s="181" t="s">
        <v>3037</v>
      </c>
      <c r="G111" s="182" t="s">
        <v>367</v>
      </c>
      <c r="H111" s="183">
        <v>4</v>
      </c>
      <c r="I111" s="184"/>
      <c r="J111" s="185">
        <f>ROUND(I111*H111,2)</f>
        <v>0</v>
      </c>
      <c r="K111" s="181" t="s">
        <v>191</v>
      </c>
      <c r="L111" s="40"/>
      <c r="M111" s="186" t="s">
        <v>43</v>
      </c>
      <c r="N111" s="187" t="s">
        <v>51</v>
      </c>
      <c r="O111" s="65"/>
      <c r="P111" s="188">
        <f>O111*H111</f>
        <v>0</v>
      </c>
      <c r="Q111" s="188">
        <v>0</v>
      </c>
      <c r="R111" s="188">
        <f>Q111*H111</f>
        <v>0</v>
      </c>
      <c r="S111" s="188">
        <v>0.32500000000000001</v>
      </c>
      <c r="T111" s="189">
        <f>S111*H111</f>
        <v>1.3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90" t="s">
        <v>205</v>
      </c>
      <c r="AT111" s="190" t="s">
        <v>187</v>
      </c>
      <c r="AU111" s="190" t="s">
        <v>90</v>
      </c>
      <c r="AY111" s="17" t="s">
        <v>182</v>
      </c>
      <c r="BE111" s="191">
        <f>IF(N111="základní",J111,0)</f>
        <v>0</v>
      </c>
      <c r="BF111" s="191">
        <f>IF(N111="snížená",J111,0)</f>
        <v>0</v>
      </c>
      <c r="BG111" s="191">
        <f>IF(N111="zákl. přenesená",J111,0)</f>
        <v>0</v>
      </c>
      <c r="BH111" s="191">
        <f>IF(N111="sníž. přenesená",J111,0)</f>
        <v>0</v>
      </c>
      <c r="BI111" s="191">
        <f>IF(N111="nulová",J111,0)</f>
        <v>0</v>
      </c>
      <c r="BJ111" s="17" t="s">
        <v>88</v>
      </c>
      <c r="BK111" s="191">
        <f>ROUND(I111*H111,2)</f>
        <v>0</v>
      </c>
      <c r="BL111" s="17" t="s">
        <v>205</v>
      </c>
      <c r="BM111" s="190" t="s">
        <v>3038</v>
      </c>
    </row>
    <row r="112" spans="1:65" s="13" customFormat="1" ht="11.25">
      <c r="B112" s="192"/>
      <c r="C112" s="193"/>
      <c r="D112" s="194" t="s">
        <v>193</v>
      </c>
      <c r="E112" s="195" t="s">
        <v>43</v>
      </c>
      <c r="F112" s="196" t="s">
        <v>2411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90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4" customFormat="1" ht="11.25">
      <c r="B113" s="203"/>
      <c r="C113" s="204"/>
      <c r="D113" s="194" t="s">
        <v>193</v>
      </c>
      <c r="E113" s="205" t="s">
        <v>43</v>
      </c>
      <c r="F113" s="206" t="s">
        <v>1222</v>
      </c>
      <c r="G113" s="204"/>
      <c r="H113" s="207">
        <v>4</v>
      </c>
      <c r="I113" s="208"/>
      <c r="J113" s="204"/>
      <c r="K113" s="204"/>
      <c r="L113" s="209"/>
      <c r="M113" s="210"/>
      <c r="N113" s="211"/>
      <c r="O113" s="211"/>
      <c r="P113" s="211"/>
      <c r="Q113" s="211"/>
      <c r="R113" s="211"/>
      <c r="S113" s="211"/>
      <c r="T113" s="212"/>
      <c r="AT113" s="213" t="s">
        <v>193</v>
      </c>
      <c r="AU113" s="213" t="s">
        <v>90</v>
      </c>
      <c r="AV113" s="14" t="s">
        <v>90</v>
      </c>
      <c r="AW113" s="14" t="s">
        <v>41</v>
      </c>
      <c r="AX113" s="14" t="s">
        <v>80</v>
      </c>
      <c r="AY113" s="213" t="s">
        <v>182</v>
      </c>
    </row>
    <row r="114" spans="1:65" s="15" customFormat="1" ht="11.25">
      <c r="B114" s="227"/>
      <c r="C114" s="228"/>
      <c r="D114" s="194" t="s">
        <v>193</v>
      </c>
      <c r="E114" s="229" t="s">
        <v>43</v>
      </c>
      <c r="F114" s="230" t="s">
        <v>436</v>
      </c>
      <c r="G114" s="228"/>
      <c r="H114" s="231">
        <v>4</v>
      </c>
      <c r="I114" s="232"/>
      <c r="J114" s="228"/>
      <c r="K114" s="228"/>
      <c r="L114" s="233"/>
      <c r="M114" s="234"/>
      <c r="N114" s="235"/>
      <c r="O114" s="235"/>
      <c r="P114" s="235"/>
      <c r="Q114" s="235"/>
      <c r="R114" s="235"/>
      <c r="S114" s="235"/>
      <c r="T114" s="236"/>
      <c r="AT114" s="237" t="s">
        <v>193</v>
      </c>
      <c r="AU114" s="237" t="s">
        <v>90</v>
      </c>
      <c r="AV114" s="15" t="s">
        <v>205</v>
      </c>
      <c r="AW114" s="15" t="s">
        <v>41</v>
      </c>
      <c r="AX114" s="15" t="s">
        <v>88</v>
      </c>
      <c r="AY114" s="237" t="s">
        <v>182</v>
      </c>
    </row>
    <row r="115" spans="1:65" s="2" customFormat="1" ht="49.15" customHeight="1">
      <c r="A115" s="35"/>
      <c r="B115" s="36"/>
      <c r="C115" s="179" t="s">
        <v>210</v>
      </c>
      <c r="D115" s="179" t="s">
        <v>187</v>
      </c>
      <c r="E115" s="180" t="s">
        <v>3039</v>
      </c>
      <c r="F115" s="181" t="s">
        <v>3040</v>
      </c>
      <c r="G115" s="182" t="s">
        <v>367</v>
      </c>
      <c r="H115" s="183">
        <v>4</v>
      </c>
      <c r="I115" s="184"/>
      <c r="J115" s="185">
        <f>ROUND(I115*H115,2)</f>
        <v>0</v>
      </c>
      <c r="K115" s="181" t="s">
        <v>191</v>
      </c>
      <c r="L115" s="40"/>
      <c r="M115" s="186" t="s">
        <v>43</v>
      </c>
      <c r="N115" s="187" t="s">
        <v>51</v>
      </c>
      <c r="O115" s="65"/>
      <c r="P115" s="188">
        <f>O115*H115</f>
        <v>0</v>
      </c>
      <c r="Q115" s="188">
        <v>0</v>
      </c>
      <c r="R115" s="188">
        <f>Q115*H115</f>
        <v>0</v>
      </c>
      <c r="S115" s="188">
        <v>0.22</v>
      </c>
      <c r="T115" s="189">
        <f>S115*H115</f>
        <v>0.88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90" t="s">
        <v>205</v>
      </c>
      <c r="AT115" s="190" t="s">
        <v>187</v>
      </c>
      <c r="AU115" s="190" t="s">
        <v>90</v>
      </c>
      <c r="AY115" s="17" t="s">
        <v>182</v>
      </c>
      <c r="BE115" s="191">
        <f>IF(N115="základní",J115,0)</f>
        <v>0</v>
      </c>
      <c r="BF115" s="191">
        <f>IF(N115="snížená",J115,0)</f>
        <v>0</v>
      </c>
      <c r="BG115" s="191">
        <f>IF(N115="zákl. přenesená",J115,0)</f>
        <v>0</v>
      </c>
      <c r="BH115" s="191">
        <f>IF(N115="sníž. přenesená",J115,0)</f>
        <v>0</v>
      </c>
      <c r="BI115" s="191">
        <f>IF(N115="nulová",J115,0)</f>
        <v>0</v>
      </c>
      <c r="BJ115" s="17" t="s">
        <v>88</v>
      </c>
      <c r="BK115" s="191">
        <f>ROUND(I115*H115,2)</f>
        <v>0</v>
      </c>
      <c r="BL115" s="17" t="s">
        <v>205</v>
      </c>
      <c r="BM115" s="190" t="s">
        <v>3041</v>
      </c>
    </row>
    <row r="116" spans="1:65" s="13" customFormat="1" ht="11.25">
      <c r="B116" s="192"/>
      <c r="C116" s="193"/>
      <c r="D116" s="194" t="s">
        <v>193</v>
      </c>
      <c r="E116" s="195" t="s">
        <v>43</v>
      </c>
      <c r="F116" s="196" t="s">
        <v>2411</v>
      </c>
      <c r="G116" s="193"/>
      <c r="H116" s="195" t="s">
        <v>43</v>
      </c>
      <c r="I116" s="197"/>
      <c r="J116" s="193"/>
      <c r="K116" s="193"/>
      <c r="L116" s="198"/>
      <c r="M116" s="199"/>
      <c r="N116" s="200"/>
      <c r="O116" s="200"/>
      <c r="P116" s="200"/>
      <c r="Q116" s="200"/>
      <c r="R116" s="200"/>
      <c r="S116" s="200"/>
      <c r="T116" s="201"/>
      <c r="AT116" s="202" t="s">
        <v>193</v>
      </c>
      <c r="AU116" s="202" t="s">
        <v>90</v>
      </c>
      <c r="AV116" s="13" t="s">
        <v>88</v>
      </c>
      <c r="AW116" s="13" t="s">
        <v>41</v>
      </c>
      <c r="AX116" s="13" t="s">
        <v>80</v>
      </c>
      <c r="AY116" s="202" t="s">
        <v>182</v>
      </c>
    </row>
    <row r="117" spans="1:65" s="14" customFormat="1" ht="11.25">
      <c r="B117" s="203"/>
      <c r="C117" s="204"/>
      <c r="D117" s="194" t="s">
        <v>193</v>
      </c>
      <c r="E117" s="205" t="s">
        <v>43</v>
      </c>
      <c r="F117" s="206" t="s">
        <v>1222</v>
      </c>
      <c r="G117" s="204"/>
      <c r="H117" s="207">
        <v>4</v>
      </c>
      <c r="I117" s="208"/>
      <c r="J117" s="204"/>
      <c r="K117" s="204"/>
      <c r="L117" s="209"/>
      <c r="M117" s="210"/>
      <c r="N117" s="211"/>
      <c r="O117" s="211"/>
      <c r="P117" s="211"/>
      <c r="Q117" s="211"/>
      <c r="R117" s="211"/>
      <c r="S117" s="211"/>
      <c r="T117" s="212"/>
      <c r="AT117" s="213" t="s">
        <v>193</v>
      </c>
      <c r="AU117" s="213" t="s">
        <v>90</v>
      </c>
      <c r="AV117" s="14" t="s">
        <v>90</v>
      </c>
      <c r="AW117" s="14" t="s">
        <v>41</v>
      </c>
      <c r="AX117" s="14" t="s">
        <v>80</v>
      </c>
      <c r="AY117" s="213" t="s">
        <v>182</v>
      </c>
    </row>
    <row r="118" spans="1:65" s="15" customFormat="1" ht="11.25">
      <c r="B118" s="227"/>
      <c r="C118" s="228"/>
      <c r="D118" s="194" t="s">
        <v>193</v>
      </c>
      <c r="E118" s="229" t="s">
        <v>43</v>
      </c>
      <c r="F118" s="230" t="s">
        <v>436</v>
      </c>
      <c r="G118" s="228"/>
      <c r="H118" s="231">
        <v>4</v>
      </c>
      <c r="I118" s="232"/>
      <c r="J118" s="228"/>
      <c r="K118" s="228"/>
      <c r="L118" s="233"/>
      <c r="M118" s="234"/>
      <c r="N118" s="235"/>
      <c r="O118" s="235"/>
      <c r="P118" s="235"/>
      <c r="Q118" s="235"/>
      <c r="R118" s="235"/>
      <c r="S118" s="235"/>
      <c r="T118" s="236"/>
      <c r="AT118" s="237" t="s">
        <v>193</v>
      </c>
      <c r="AU118" s="237" t="s">
        <v>90</v>
      </c>
      <c r="AV118" s="15" t="s">
        <v>205</v>
      </c>
      <c r="AW118" s="15" t="s">
        <v>41</v>
      </c>
      <c r="AX118" s="15" t="s">
        <v>88</v>
      </c>
      <c r="AY118" s="237" t="s">
        <v>182</v>
      </c>
    </row>
    <row r="119" spans="1:65" s="2" customFormat="1" ht="49.15" customHeight="1">
      <c r="A119" s="35"/>
      <c r="B119" s="36"/>
      <c r="C119" s="179" t="s">
        <v>215</v>
      </c>
      <c r="D119" s="179" t="s">
        <v>187</v>
      </c>
      <c r="E119" s="180" t="s">
        <v>2316</v>
      </c>
      <c r="F119" s="181" t="s">
        <v>2317</v>
      </c>
      <c r="G119" s="182" t="s">
        <v>367</v>
      </c>
      <c r="H119" s="183">
        <v>383</v>
      </c>
      <c r="I119" s="184"/>
      <c r="J119" s="185">
        <f>ROUND(I119*H119,2)</f>
        <v>0</v>
      </c>
      <c r="K119" s="181" t="s">
        <v>191</v>
      </c>
      <c r="L119" s="40"/>
      <c r="M119" s="186" t="s">
        <v>43</v>
      </c>
      <c r="N119" s="187" t="s">
        <v>51</v>
      </c>
      <c r="O119" s="65"/>
      <c r="P119" s="188">
        <f>O119*H119</f>
        <v>0</v>
      </c>
      <c r="Q119" s="188">
        <v>0</v>
      </c>
      <c r="R119" s="188">
        <f>Q119*H119</f>
        <v>0</v>
      </c>
      <c r="S119" s="188">
        <v>0.18</v>
      </c>
      <c r="T119" s="189">
        <f>S119*H119</f>
        <v>68.94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90" t="s">
        <v>205</v>
      </c>
      <c r="AT119" s="190" t="s">
        <v>187</v>
      </c>
      <c r="AU119" s="190" t="s">
        <v>90</v>
      </c>
      <c r="AY119" s="17" t="s">
        <v>182</v>
      </c>
      <c r="BE119" s="191">
        <f>IF(N119="základní",J119,0)</f>
        <v>0</v>
      </c>
      <c r="BF119" s="191">
        <f>IF(N119="snížená",J119,0)</f>
        <v>0</v>
      </c>
      <c r="BG119" s="191">
        <f>IF(N119="zákl. přenesená",J119,0)</f>
        <v>0</v>
      </c>
      <c r="BH119" s="191">
        <f>IF(N119="sníž. přenesená",J119,0)</f>
        <v>0</v>
      </c>
      <c r="BI119" s="191">
        <f>IF(N119="nulová",J119,0)</f>
        <v>0</v>
      </c>
      <c r="BJ119" s="17" t="s">
        <v>88</v>
      </c>
      <c r="BK119" s="191">
        <f>ROUND(I119*H119,2)</f>
        <v>0</v>
      </c>
      <c r="BL119" s="17" t="s">
        <v>205</v>
      </c>
      <c r="BM119" s="190" t="s">
        <v>3042</v>
      </c>
    </row>
    <row r="120" spans="1:65" s="13" customFormat="1" ht="11.25">
      <c r="B120" s="192"/>
      <c r="C120" s="193"/>
      <c r="D120" s="194" t="s">
        <v>193</v>
      </c>
      <c r="E120" s="195" t="s">
        <v>43</v>
      </c>
      <c r="F120" s="196" t="s">
        <v>1462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4" customFormat="1" ht="11.25">
      <c r="B121" s="203"/>
      <c r="C121" s="204"/>
      <c r="D121" s="194" t="s">
        <v>193</v>
      </c>
      <c r="E121" s="205" t="s">
        <v>43</v>
      </c>
      <c r="F121" s="206" t="s">
        <v>3043</v>
      </c>
      <c r="G121" s="204"/>
      <c r="H121" s="207">
        <v>324</v>
      </c>
      <c r="I121" s="208"/>
      <c r="J121" s="204"/>
      <c r="K121" s="204"/>
      <c r="L121" s="209"/>
      <c r="M121" s="210"/>
      <c r="N121" s="211"/>
      <c r="O121" s="211"/>
      <c r="P121" s="211"/>
      <c r="Q121" s="211"/>
      <c r="R121" s="211"/>
      <c r="S121" s="211"/>
      <c r="T121" s="212"/>
      <c r="AT121" s="213" t="s">
        <v>193</v>
      </c>
      <c r="AU121" s="213" t="s">
        <v>90</v>
      </c>
      <c r="AV121" s="14" t="s">
        <v>90</v>
      </c>
      <c r="AW121" s="14" t="s">
        <v>41</v>
      </c>
      <c r="AX121" s="14" t="s">
        <v>80</v>
      </c>
      <c r="AY121" s="213" t="s">
        <v>182</v>
      </c>
    </row>
    <row r="122" spans="1:65" s="13" customFormat="1" ht="11.25">
      <c r="B122" s="192"/>
      <c r="C122" s="193"/>
      <c r="D122" s="194" t="s">
        <v>193</v>
      </c>
      <c r="E122" s="195" t="s">
        <v>43</v>
      </c>
      <c r="F122" s="196" t="s">
        <v>3044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3031</v>
      </c>
      <c r="G123" s="204"/>
      <c r="H123" s="207">
        <v>59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80</v>
      </c>
      <c r="AY123" s="213" t="s">
        <v>182</v>
      </c>
    </row>
    <row r="124" spans="1:65" s="15" customFormat="1" ht="11.25">
      <c r="B124" s="227"/>
      <c r="C124" s="228"/>
      <c r="D124" s="194" t="s">
        <v>193</v>
      </c>
      <c r="E124" s="229" t="s">
        <v>43</v>
      </c>
      <c r="F124" s="230" t="s">
        <v>436</v>
      </c>
      <c r="G124" s="228"/>
      <c r="H124" s="231">
        <v>383</v>
      </c>
      <c r="I124" s="232"/>
      <c r="J124" s="228"/>
      <c r="K124" s="228"/>
      <c r="L124" s="233"/>
      <c r="M124" s="234"/>
      <c r="N124" s="235"/>
      <c r="O124" s="235"/>
      <c r="P124" s="235"/>
      <c r="Q124" s="235"/>
      <c r="R124" s="235"/>
      <c r="S124" s="235"/>
      <c r="T124" s="236"/>
      <c r="AT124" s="237" t="s">
        <v>193</v>
      </c>
      <c r="AU124" s="237" t="s">
        <v>90</v>
      </c>
      <c r="AV124" s="15" t="s">
        <v>205</v>
      </c>
      <c r="AW124" s="15" t="s">
        <v>41</v>
      </c>
      <c r="AX124" s="15" t="s">
        <v>88</v>
      </c>
      <c r="AY124" s="237" t="s">
        <v>182</v>
      </c>
    </row>
    <row r="125" spans="1:65" s="2" customFormat="1" ht="37.9" customHeight="1">
      <c r="A125" s="35"/>
      <c r="B125" s="36"/>
      <c r="C125" s="179" t="s">
        <v>220</v>
      </c>
      <c r="D125" s="179" t="s">
        <v>187</v>
      </c>
      <c r="E125" s="180" t="s">
        <v>1239</v>
      </c>
      <c r="F125" s="181" t="s">
        <v>1240</v>
      </c>
      <c r="G125" s="182" t="s">
        <v>481</v>
      </c>
      <c r="H125" s="183">
        <v>6</v>
      </c>
      <c r="I125" s="184"/>
      <c r="J125" s="185">
        <f>ROUND(I125*H125,2)</f>
        <v>0</v>
      </c>
      <c r="K125" s="181" t="s">
        <v>191</v>
      </c>
      <c r="L125" s="40"/>
      <c r="M125" s="186" t="s">
        <v>43</v>
      </c>
      <c r="N125" s="187" t="s">
        <v>51</v>
      </c>
      <c r="O125" s="65"/>
      <c r="P125" s="188">
        <f>O125*H125</f>
        <v>0</v>
      </c>
      <c r="Q125" s="188">
        <v>0</v>
      </c>
      <c r="R125" s="188">
        <f>Q125*H125</f>
        <v>0</v>
      </c>
      <c r="S125" s="188">
        <v>0.115</v>
      </c>
      <c r="T125" s="189">
        <f>S125*H125</f>
        <v>0.69000000000000006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90" t="s">
        <v>205</v>
      </c>
      <c r="AT125" s="190" t="s">
        <v>187</v>
      </c>
      <c r="AU125" s="190" t="s">
        <v>90</v>
      </c>
      <c r="AY125" s="17" t="s">
        <v>182</v>
      </c>
      <c r="BE125" s="191">
        <f>IF(N125="základní",J125,0)</f>
        <v>0</v>
      </c>
      <c r="BF125" s="191">
        <f>IF(N125="snížená",J125,0)</f>
        <v>0</v>
      </c>
      <c r="BG125" s="191">
        <f>IF(N125="zákl. přenesená",J125,0)</f>
        <v>0</v>
      </c>
      <c r="BH125" s="191">
        <f>IF(N125="sníž. přenesená",J125,0)</f>
        <v>0</v>
      </c>
      <c r="BI125" s="191">
        <f>IF(N125="nulová",J125,0)</f>
        <v>0</v>
      </c>
      <c r="BJ125" s="17" t="s">
        <v>88</v>
      </c>
      <c r="BK125" s="191">
        <f>ROUND(I125*H125,2)</f>
        <v>0</v>
      </c>
      <c r="BL125" s="17" t="s">
        <v>205</v>
      </c>
      <c r="BM125" s="190" t="s">
        <v>3045</v>
      </c>
    </row>
    <row r="126" spans="1:65" s="13" customFormat="1" ht="11.25">
      <c r="B126" s="192"/>
      <c r="C126" s="193"/>
      <c r="D126" s="194" t="s">
        <v>193</v>
      </c>
      <c r="E126" s="195" t="s">
        <v>43</v>
      </c>
      <c r="F126" s="196" t="s">
        <v>1242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2285</v>
      </c>
      <c r="G127" s="204"/>
      <c r="H127" s="207">
        <v>6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80</v>
      </c>
      <c r="AY127" s="213" t="s">
        <v>182</v>
      </c>
    </row>
    <row r="128" spans="1:65" s="15" customFormat="1" ht="11.25">
      <c r="B128" s="227"/>
      <c r="C128" s="228"/>
      <c r="D128" s="194" t="s">
        <v>193</v>
      </c>
      <c r="E128" s="229" t="s">
        <v>43</v>
      </c>
      <c r="F128" s="230" t="s">
        <v>436</v>
      </c>
      <c r="G128" s="228"/>
      <c r="H128" s="231">
        <v>6</v>
      </c>
      <c r="I128" s="232"/>
      <c r="J128" s="228"/>
      <c r="K128" s="228"/>
      <c r="L128" s="233"/>
      <c r="M128" s="234"/>
      <c r="N128" s="235"/>
      <c r="O128" s="235"/>
      <c r="P128" s="235"/>
      <c r="Q128" s="235"/>
      <c r="R128" s="235"/>
      <c r="S128" s="235"/>
      <c r="T128" s="236"/>
      <c r="AT128" s="237" t="s">
        <v>193</v>
      </c>
      <c r="AU128" s="237" t="s">
        <v>90</v>
      </c>
      <c r="AV128" s="15" t="s">
        <v>205</v>
      </c>
      <c r="AW128" s="15" t="s">
        <v>41</v>
      </c>
      <c r="AX128" s="15" t="s">
        <v>88</v>
      </c>
      <c r="AY128" s="237" t="s">
        <v>182</v>
      </c>
    </row>
    <row r="129" spans="1:65" s="2" customFormat="1" ht="49.15" customHeight="1">
      <c r="A129" s="35"/>
      <c r="B129" s="36"/>
      <c r="C129" s="179" t="s">
        <v>225</v>
      </c>
      <c r="D129" s="179" t="s">
        <v>187</v>
      </c>
      <c r="E129" s="180" t="s">
        <v>1248</v>
      </c>
      <c r="F129" s="181" t="s">
        <v>1249</v>
      </c>
      <c r="G129" s="182" t="s">
        <v>360</v>
      </c>
      <c r="H129" s="183">
        <v>0.15</v>
      </c>
      <c r="I129" s="184"/>
      <c r="J129" s="185">
        <f>ROUND(I129*H129,2)</f>
        <v>0</v>
      </c>
      <c r="K129" s="181" t="s">
        <v>191</v>
      </c>
      <c r="L129" s="40"/>
      <c r="M129" s="186" t="s">
        <v>43</v>
      </c>
      <c r="N129" s="187" t="s">
        <v>51</v>
      </c>
      <c r="O129" s="65"/>
      <c r="P129" s="188">
        <f>O129*H129</f>
        <v>0</v>
      </c>
      <c r="Q129" s="188">
        <v>0</v>
      </c>
      <c r="R129" s="188">
        <f>Q129*H129</f>
        <v>0</v>
      </c>
      <c r="S129" s="188">
        <v>0</v>
      </c>
      <c r="T129" s="18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90" t="s">
        <v>205</v>
      </c>
      <c r="AT129" s="190" t="s">
        <v>187</v>
      </c>
      <c r="AU129" s="190" t="s">
        <v>90</v>
      </c>
      <c r="AY129" s="17" t="s">
        <v>182</v>
      </c>
      <c r="BE129" s="191">
        <f>IF(N129="základní",J129,0)</f>
        <v>0</v>
      </c>
      <c r="BF129" s="191">
        <f>IF(N129="snížená",J129,0)</f>
        <v>0</v>
      </c>
      <c r="BG129" s="191">
        <f>IF(N129="zákl. přenesená",J129,0)</f>
        <v>0</v>
      </c>
      <c r="BH129" s="191">
        <f>IF(N129="sníž. přenesená",J129,0)</f>
        <v>0</v>
      </c>
      <c r="BI129" s="191">
        <f>IF(N129="nulová",J129,0)</f>
        <v>0</v>
      </c>
      <c r="BJ129" s="17" t="s">
        <v>88</v>
      </c>
      <c r="BK129" s="191">
        <f>ROUND(I129*H129,2)</f>
        <v>0</v>
      </c>
      <c r="BL129" s="17" t="s">
        <v>205</v>
      </c>
      <c r="BM129" s="190" t="s">
        <v>3046</v>
      </c>
    </row>
    <row r="130" spans="1:65" s="13" customFormat="1" ht="11.25">
      <c r="B130" s="192"/>
      <c r="C130" s="193"/>
      <c r="D130" s="194" t="s">
        <v>193</v>
      </c>
      <c r="E130" s="195" t="s">
        <v>43</v>
      </c>
      <c r="F130" s="196" t="s">
        <v>1213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2229</v>
      </c>
      <c r="G131" s="204"/>
      <c r="H131" s="207">
        <v>0.15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80</v>
      </c>
      <c r="AY131" s="213" t="s">
        <v>182</v>
      </c>
    </row>
    <row r="132" spans="1:65" s="15" customFormat="1" ht="11.25">
      <c r="B132" s="227"/>
      <c r="C132" s="228"/>
      <c r="D132" s="194" t="s">
        <v>193</v>
      </c>
      <c r="E132" s="229" t="s">
        <v>43</v>
      </c>
      <c r="F132" s="230" t="s">
        <v>436</v>
      </c>
      <c r="G132" s="228"/>
      <c r="H132" s="231">
        <v>0.15</v>
      </c>
      <c r="I132" s="232"/>
      <c r="J132" s="228"/>
      <c r="K132" s="228"/>
      <c r="L132" s="233"/>
      <c r="M132" s="234"/>
      <c r="N132" s="235"/>
      <c r="O132" s="235"/>
      <c r="P132" s="235"/>
      <c r="Q132" s="235"/>
      <c r="R132" s="235"/>
      <c r="S132" s="235"/>
      <c r="T132" s="236"/>
      <c r="AT132" s="237" t="s">
        <v>193</v>
      </c>
      <c r="AU132" s="237" t="s">
        <v>90</v>
      </c>
      <c r="AV132" s="15" t="s">
        <v>205</v>
      </c>
      <c r="AW132" s="15" t="s">
        <v>41</v>
      </c>
      <c r="AX132" s="15" t="s">
        <v>88</v>
      </c>
      <c r="AY132" s="237" t="s">
        <v>182</v>
      </c>
    </row>
    <row r="133" spans="1:65" s="2" customFormat="1" ht="37.9" customHeight="1">
      <c r="A133" s="35"/>
      <c r="B133" s="36"/>
      <c r="C133" s="179" t="s">
        <v>230</v>
      </c>
      <c r="D133" s="179" t="s">
        <v>187</v>
      </c>
      <c r="E133" s="180" t="s">
        <v>1252</v>
      </c>
      <c r="F133" s="181" t="s">
        <v>1253</v>
      </c>
      <c r="G133" s="182" t="s">
        <v>360</v>
      </c>
      <c r="H133" s="183">
        <v>0.15</v>
      </c>
      <c r="I133" s="184"/>
      <c r="J133" s="185">
        <f>ROUND(I133*H133,2)</f>
        <v>0</v>
      </c>
      <c r="K133" s="181" t="s">
        <v>191</v>
      </c>
      <c r="L133" s="40"/>
      <c r="M133" s="186" t="s">
        <v>43</v>
      </c>
      <c r="N133" s="187" t="s">
        <v>51</v>
      </c>
      <c r="O133" s="65"/>
      <c r="P133" s="188">
        <f>O133*H133</f>
        <v>0</v>
      </c>
      <c r="Q133" s="188">
        <v>0</v>
      </c>
      <c r="R133" s="188">
        <f>Q133*H133</f>
        <v>0</v>
      </c>
      <c r="S133" s="188">
        <v>0</v>
      </c>
      <c r="T133" s="18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90" t="s">
        <v>205</v>
      </c>
      <c r="AT133" s="190" t="s">
        <v>187</v>
      </c>
      <c r="AU133" s="190" t="s">
        <v>90</v>
      </c>
      <c r="AY133" s="17" t="s">
        <v>182</v>
      </c>
      <c r="BE133" s="191">
        <f>IF(N133="základní",J133,0)</f>
        <v>0</v>
      </c>
      <c r="BF133" s="191">
        <f>IF(N133="snížená",J133,0)</f>
        <v>0</v>
      </c>
      <c r="BG133" s="191">
        <f>IF(N133="zákl. přenesená",J133,0)</f>
        <v>0</v>
      </c>
      <c r="BH133" s="191">
        <f>IF(N133="sníž. přenesená",J133,0)</f>
        <v>0</v>
      </c>
      <c r="BI133" s="191">
        <f>IF(N133="nulová",J133,0)</f>
        <v>0</v>
      </c>
      <c r="BJ133" s="17" t="s">
        <v>88</v>
      </c>
      <c r="BK133" s="191">
        <f>ROUND(I133*H133,2)</f>
        <v>0</v>
      </c>
      <c r="BL133" s="17" t="s">
        <v>205</v>
      </c>
      <c r="BM133" s="190" t="s">
        <v>3047</v>
      </c>
    </row>
    <row r="134" spans="1:65" s="13" customFormat="1" ht="11.25">
      <c r="B134" s="192"/>
      <c r="C134" s="193"/>
      <c r="D134" s="194" t="s">
        <v>193</v>
      </c>
      <c r="E134" s="195" t="s">
        <v>43</v>
      </c>
      <c r="F134" s="196" t="s">
        <v>3048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2231</v>
      </c>
      <c r="G135" s="204"/>
      <c r="H135" s="207">
        <v>0.15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80</v>
      </c>
      <c r="AY135" s="213" t="s">
        <v>182</v>
      </c>
    </row>
    <row r="136" spans="1:65" s="15" customFormat="1" ht="11.25">
      <c r="B136" s="227"/>
      <c r="C136" s="228"/>
      <c r="D136" s="194" t="s">
        <v>193</v>
      </c>
      <c r="E136" s="229" t="s">
        <v>43</v>
      </c>
      <c r="F136" s="230" t="s">
        <v>436</v>
      </c>
      <c r="G136" s="228"/>
      <c r="H136" s="231">
        <v>0.15</v>
      </c>
      <c r="I136" s="232"/>
      <c r="J136" s="228"/>
      <c r="K136" s="228"/>
      <c r="L136" s="233"/>
      <c r="M136" s="234"/>
      <c r="N136" s="235"/>
      <c r="O136" s="235"/>
      <c r="P136" s="235"/>
      <c r="Q136" s="235"/>
      <c r="R136" s="235"/>
      <c r="S136" s="235"/>
      <c r="T136" s="236"/>
      <c r="AT136" s="237" t="s">
        <v>193</v>
      </c>
      <c r="AU136" s="237" t="s">
        <v>90</v>
      </c>
      <c r="AV136" s="15" t="s">
        <v>205</v>
      </c>
      <c r="AW136" s="15" t="s">
        <v>41</v>
      </c>
      <c r="AX136" s="15" t="s">
        <v>88</v>
      </c>
      <c r="AY136" s="237" t="s">
        <v>182</v>
      </c>
    </row>
    <row r="137" spans="1:65" s="2" customFormat="1" ht="49.15" customHeight="1">
      <c r="A137" s="35"/>
      <c r="B137" s="36"/>
      <c r="C137" s="179" t="s">
        <v>235</v>
      </c>
      <c r="D137" s="179" t="s">
        <v>187</v>
      </c>
      <c r="E137" s="180" t="s">
        <v>1269</v>
      </c>
      <c r="F137" s="181" t="s">
        <v>1270</v>
      </c>
      <c r="G137" s="182" t="s">
        <v>360</v>
      </c>
      <c r="H137" s="183">
        <v>0.15</v>
      </c>
      <c r="I137" s="184"/>
      <c r="J137" s="185">
        <f>ROUND(I137*H137,2)</f>
        <v>0</v>
      </c>
      <c r="K137" s="181" t="s">
        <v>191</v>
      </c>
      <c r="L137" s="40"/>
      <c r="M137" s="186" t="s">
        <v>43</v>
      </c>
      <c r="N137" s="187" t="s">
        <v>51</v>
      </c>
      <c r="O137" s="65"/>
      <c r="P137" s="188">
        <f>O137*H137</f>
        <v>0</v>
      </c>
      <c r="Q137" s="188">
        <v>0</v>
      </c>
      <c r="R137" s="188">
        <f>Q137*H137</f>
        <v>0</v>
      </c>
      <c r="S137" s="188">
        <v>0</v>
      </c>
      <c r="T137" s="18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205</v>
      </c>
      <c r="AT137" s="190" t="s">
        <v>187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205</v>
      </c>
      <c r="BM137" s="190" t="s">
        <v>3049</v>
      </c>
    </row>
    <row r="138" spans="1:65" s="13" customFormat="1" ht="11.25">
      <c r="B138" s="192"/>
      <c r="C138" s="193"/>
      <c r="D138" s="194" t="s">
        <v>193</v>
      </c>
      <c r="E138" s="195" t="s">
        <v>43</v>
      </c>
      <c r="F138" s="196" t="s">
        <v>2398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2231</v>
      </c>
      <c r="G139" s="204"/>
      <c r="H139" s="207">
        <v>0.15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80</v>
      </c>
      <c r="AY139" s="213" t="s">
        <v>182</v>
      </c>
    </row>
    <row r="140" spans="1:65" s="15" customFormat="1" ht="11.25">
      <c r="B140" s="227"/>
      <c r="C140" s="228"/>
      <c r="D140" s="194" t="s">
        <v>193</v>
      </c>
      <c r="E140" s="229" t="s">
        <v>43</v>
      </c>
      <c r="F140" s="230" t="s">
        <v>436</v>
      </c>
      <c r="G140" s="228"/>
      <c r="H140" s="231">
        <v>0.15</v>
      </c>
      <c r="I140" s="232"/>
      <c r="J140" s="228"/>
      <c r="K140" s="228"/>
      <c r="L140" s="233"/>
      <c r="M140" s="234"/>
      <c r="N140" s="235"/>
      <c r="O140" s="235"/>
      <c r="P140" s="235"/>
      <c r="Q140" s="235"/>
      <c r="R140" s="235"/>
      <c r="S140" s="235"/>
      <c r="T140" s="236"/>
      <c r="AT140" s="237" t="s">
        <v>193</v>
      </c>
      <c r="AU140" s="237" t="s">
        <v>90</v>
      </c>
      <c r="AV140" s="15" t="s">
        <v>205</v>
      </c>
      <c r="AW140" s="15" t="s">
        <v>41</v>
      </c>
      <c r="AX140" s="15" t="s">
        <v>88</v>
      </c>
      <c r="AY140" s="237" t="s">
        <v>182</v>
      </c>
    </row>
    <row r="141" spans="1:65" s="2" customFormat="1" ht="37.9" customHeight="1">
      <c r="A141" s="35"/>
      <c r="B141" s="36"/>
      <c r="C141" s="179" t="s">
        <v>240</v>
      </c>
      <c r="D141" s="179" t="s">
        <v>187</v>
      </c>
      <c r="E141" s="180" t="s">
        <v>1297</v>
      </c>
      <c r="F141" s="181" t="s">
        <v>1298</v>
      </c>
      <c r="G141" s="182" t="s">
        <v>367</v>
      </c>
      <c r="H141" s="183">
        <v>1.5</v>
      </c>
      <c r="I141" s="184"/>
      <c r="J141" s="185">
        <f>ROUND(I141*H141,2)</f>
        <v>0</v>
      </c>
      <c r="K141" s="181" t="s">
        <v>191</v>
      </c>
      <c r="L141" s="40"/>
      <c r="M141" s="186" t="s">
        <v>43</v>
      </c>
      <c r="N141" s="187" t="s">
        <v>51</v>
      </c>
      <c r="O141" s="65"/>
      <c r="P141" s="188">
        <f>O141*H141</f>
        <v>0</v>
      </c>
      <c r="Q141" s="188">
        <v>0</v>
      </c>
      <c r="R141" s="188">
        <f>Q141*H141</f>
        <v>0</v>
      </c>
      <c r="S141" s="188">
        <v>0</v>
      </c>
      <c r="T141" s="18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90" t="s">
        <v>205</v>
      </c>
      <c r="AT141" s="190" t="s">
        <v>187</v>
      </c>
      <c r="AU141" s="190" t="s">
        <v>90</v>
      </c>
      <c r="AY141" s="17" t="s">
        <v>182</v>
      </c>
      <c r="BE141" s="191">
        <f>IF(N141="základní",J141,0)</f>
        <v>0</v>
      </c>
      <c r="BF141" s="191">
        <f>IF(N141="snížená",J141,0)</f>
        <v>0</v>
      </c>
      <c r="BG141" s="191">
        <f>IF(N141="zákl. přenesená",J141,0)</f>
        <v>0</v>
      </c>
      <c r="BH141" s="191">
        <f>IF(N141="sníž. přenesená",J141,0)</f>
        <v>0</v>
      </c>
      <c r="BI141" s="191">
        <f>IF(N141="nulová",J141,0)</f>
        <v>0</v>
      </c>
      <c r="BJ141" s="17" t="s">
        <v>88</v>
      </c>
      <c r="BK141" s="191">
        <f>ROUND(I141*H141,2)</f>
        <v>0</v>
      </c>
      <c r="BL141" s="17" t="s">
        <v>205</v>
      </c>
      <c r="BM141" s="190" t="s">
        <v>3050</v>
      </c>
    </row>
    <row r="142" spans="1:65" s="13" customFormat="1" ht="11.25">
      <c r="B142" s="192"/>
      <c r="C142" s="193"/>
      <c r="D142" s="194" t="s">
        <v>193</v>
      </c>
      <c r="E142" s="195" t="s">
        <v>43</v>
      </c>
      <c r="F142" s="196" t="s">
        <v>1213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1186</v>
      </c>
      <c r="G143" s="204"/>
      <c r="H143" s="207">
        <v>1.5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1.5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2" customFormat="1" ht="37.9" customHeight="1">
      <c r="A145" s="35"/>
      <c r="B145" s="36"/>
      <c r="C145" s="179" t="s">
        <v>245</v>
      </c>
      <c r="D145" s="179" t="s">
        <v>187</v>
      </c>
      <c r="E145" s="180" t="s">
        <v>1301</v>
      </c>
      <c r="F145" s="181" t="s">
        <v>1302</v>
      </c>
      <c r="G145" s="182" t="s">
        <v>367</v>
      </c>
      <c r="H145" s="183">
        <v>1.5</v>
      </c>
      <c r="I145" s="184"/>
      <c r="J145" s="185">
        <f>ROUND(I145*H145,2)</f>
        <v>0</v>
      </c>
      <c r="K145" s="181" t="s">
        <v>191</v>
      </c>
      <c r="L145" s="40"/>
      <c r="M145" s="186" t="s">
        <v>43</v>
      </c>
      <c r="N145" s="187" t="s">
        <v>51</v>
      </c>
      <c r="O145" s="65"/>
      <c r="P145" s="188">
        <f>O145*H145</f>
        <v>0</v>
      </c>
      <c r="Q145" s="188">
        <v>0</v>
      </c>
      <c r="R145" s="188">
        <f>Q145*H145</f>
        <v>0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205</v>
      </c>
      <c r="AT145" s="190" t="s">
        <v>187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3051</v>
      </c>
    </row>
    <row r="146" spans="1:65" s="2" customFormat="1" ht="14.45" customHeight="1">
      <c r="A146" s="35"/>
      <c r="B146" s="36"/>
      <c r="C146" s="214" t="s">
        <v>252</v>
      </c>
      <c r="D146" s="214" t="s">
        <v>179</v>
      </c>
      <c r="E146" s="215" t="s">
        <v>1304</v>
      </c>
      <c r="F146" s="216" t="s">
        <v>1305</v>
      </c>
      <c r="G146" s="217" t="s">
        <v>378</v>
      </c>
      <c r="H146" s="218">
        <v>3.7999999999999999E-2</v>
      </c>
      <c r="I146" s="219"/>
      <c r="J146" s="220">
        <f>ROUND(I146*H146,2)</f>
        <v>0</v>
      </c>
      <c r="K146" s="216" t="s">
        <v>191</v>
      </c>
      <c r="L146" s="221"/>
      <c r="M146" s="222" t="s">
        <v>43</v>
      </c>
      <c r="N146" s="223" t="s">
        <v>51</v>
      </c>
      <c r="O146" s="65"/>
      <c r="P146" s="188">
        <f>O146*H146</f>
        <v>0</v>
      </c>
      <c r="Q146" s="188">
        <v>1E-3</v>
      </c>
      <c r="R146" s="188">
        <f>Q146*H146</f>
        <v>3.8000000000000002E-5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225</v>
      </c>
      <c r="AT146" s="190" t="s">
        <v>179</v>
      </c>
      <c r="AU146" s="190" t="s">
        <v>90</v>
      </c>
      <c r="AY146" s="17" t="s">
        <v>182</v>
      </c>
      <c r="BE146" s="191">
        <f>IF(N146="základní",J146,0)</f>
        <v>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0</v>
      </c>
      <c r="BL146" s="17" t="s">
        <v>205</v>
      </c>
      <c r="BM146" s="190" t="s">
        <v>3052</v>
      </c>
    </row>
    <row r="147" spans="1:65" s="14" customFormat="1" ht="11.25">
      <c r="B147" s="203"/>
      <c r="C147" s="204"/>
      <c r="D147" s="194" t="s">
        <v>193</v>
      </c>
      <c r="E147" s="205" t="s">
        <v>43</v>
      </c>
      <c r="F147" s="206" t="s">
        <v>2242</v>
      </c>
      <c r="G147" s="204"/>
      <c r="H147" s="207">
        <v>3.7999999999999999E-2</v>
      </c>
      <c r="I147" s="208"/>
      <c r="J147" s="204"/>
      <c r="K147" s="204"/>
      <c r="L147" s="209"/>
      <c r="M147" s="210"/>
      <c r="N147" s="211"/>
      <c r="O147" s="211"/>
      <c r="P147" s="211"/>
      <c r="Q147" s="211"/>
      <c r="R147" s="211"/>
      <c r="S147" s="211"/>
      <c r="T147" s="212"/>
      <c r="AT147" s="213" t="s">
        <v>193</v>
      </c>
      <c r="AU147" s="213" t="s">
        <v>90</v>
      </c>
      <c r="AV147" s="14" t="s">
        <v>90</v>
      </c>
      <c r="AW147" s="14" t="s">
        <v>41</v>
      </c>
      <c r="AX147" s="14" t="s">
        <v>80</v>
      </c>
      <c r="AY147" s="213" t="s">
        <v>182</v>
      </c>
    </row>
    <row r="148" spans="1:65" s="15" customFormat="1" ht="11.25">
      <c r="B148" s="227"/>
      <c r="C148" s="228"/>
      <c r="D148" s="194" t="s">
        <v>193</v>
      </c>
      <c r="E148" s="229" t="s">
        <v>43</v>
      </c>
      <c r="F148" s="230" t="s">
        <v>436</v>
      </c>
      <c r="G148" s="228"/>
      <c r="H148" s="231">
        <v>3.7999999999999999E-2</v>
      </c>
      <c r="I148" s="232"/>
      <c r="J148" s="228"/>
      <c r="K148" s="228"/>
      <c r="L148" s="233"/>
      <c r="M148" s="234"/>
      <c r="N148" s="235"/>
      <c r="O148" s="235"/>
      <c r="P148" s="235"/>
      <c r="Q148" s="235"/>
      <c r="R148" s="235"/>
      <c r="S148" s="235"/>
      <c r="T148" s="236"/>
      <c r="AT148" s="237" t="s">
        <v>193</v>
      </c>
      <c r="AU148" s="237" t="s">
        <v>90</v>
      </c>
      <c r="AV148" s="15" t="s">
        <v>205</v>
      </c>
      <c r="AW148" s="15" t="s">
        <v>41</v>
      </c>
      <c r="AX148" s="15" t="s">
        <v>88</v>
      </c>
      <c r="AY148" s="237" t="s">
        <v>182</v>
      </c>
    </row>
    <row r="149" spans="1:65" s="2" customFormat="1" ht="24.2" customHeight="1">
      <c r="A149" s="35"/>
      <c r="B149" s="36"/>
      <c r="C149" s="179" t="s">
        <v>256</v>
      </c>
      <c r="D149" s="179" t="s">
        <v>187</v>
      </c>
      <c r="E149" s="180" t="s">
        <v>1308</v>
      </c>
      <c r="F149" s="181" t="s">
        <v>1309</v>
      </c>
      <c r="G149" s="182" t="s">
        <v>367</v>
      </c>
      <c r="H149" s="183">
        <v>382</v>
      </c>
      <c r="I149" s="184"/>
      <c r="J149" s="185">
        <f>ROUND(I149*H149,2)</f>
        <v>0</v>
      </c>
      <c r="K149" s="181" t="s">
        <v>191</v>
      </c>
      <c r="L149" s="40"/>
      <c r="M149" s="186" t="s">
        <v>43</v>
      </c>
      <c r="N149" s="187" t="s">
        <v>51</v>
      </c>
      <c r="O149" s="65"/>
      <c r="P149" s="188">
        <f>O149*H149</f>
        <v>0</v>
      </c>
      <c r="Q149" s="188">
        <v>0</v>
      </c>
      <c r="R149" s="188">
        <f>Q149*H149</f>
        <v>0</v>
      </c>
      <c r="S149" s="188">
        <v>0</v>
      </c>
      <c r="T149" s="18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90" t="s">
        <v>205</v>
      </c>
      <c r="AT149" s="190" t="s">
        <v>187</v>
      </c>
      <c r="AU149" s="190" t="s">
        <v>90</v>
      </c>
      <c r="AY149" s="17" t="s">
        <v>182</v>
      </c>
      <c r="BE149" s="191">
        <f>IF(N149="základní",J149,0)</f>
        <v>0</v>
      </c>
      <c r="BF149" s="191">
        <f>IF(N149="snížená",J149,0)</f>
        <v>0</v>
      </c>
      <c r="BG149" s="191">
        <f>IF(N149="zákl. přenesená",J149,0)</f>
        <v>0</v>
      </c>
      <c r="BH149" s="191">
        <f>IF(N149="sníž. přenesená",J149,0)</f>
        <v>0</v>
      </c>
      <c r="BI149" s="191">
        <f>IF(N149="nulová",J149,0)</f>
        <v>0</v>
      </c>
      <c r="BJ149" s="17" t="s">
        <v>88</v>
      </c>
      <c r="BK149" s="191">
        <f>ROUND(I149*H149,2)</f>
        <v>0</v>
      </c>
      <c r="BL149" s="17" t="s">
        <v>205</v>
      </c>
      <c r="BM149" s="190" t="s">
        <v>3053</v>
      </c>
    </row>
    <row r="150" spans="1:65" s="2" customFormat="1" ht="24.2" customHeight="1">
      <c r="A150" s="35"/>
      <c r="B150" s="36"/>
      <c r="C150" s="179" t="s">
        <v>8</v>
      </c>
      <c r="D150" s="179" t="s">
        <v>187</v>
      </c>
      <c r="E150" s="180" t="s">
        <v>402</v>
      </c>
      <c r="F150" s="181" t="s">
        <v>403</v>
      </c>
      <c r="G150" s="182" t="s">
        <v>367</v>
      </c>
      <c r="H150" s="183">
        <v>3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3054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2246</v>
      </c>
      <c r="G151" s="204"/>
      <c r="H151" s="207">
        <v>3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80</v>
      </c>
      <c r="AY151" s="213" t="s">
        <v>182</v>
      </c>
    </row>
    <row r="152" spans="1:65" s="15" customFormat="1" ht="11.25">
      <c r="B152" s="227"/>
      <c r="C152" s="228"/>
      <c r="D152" s="194" t="s">
        <v>193</v>
      </c>
      <c r="E152" s="229" t="s">
        <v>43</v>
      </c>
      <c r="F152" s="230" t="s">
        <v>436</v>
      </c>
      <c r="G152" s="228"/>
      <c r="H152" s="231">
        <v>3</v>
      </c>
      <c r="I152" s="232"/>
      <c r="J152" s="228"/>
      <c r="K152" s="228"/>
      <c r="L152" s="233"/>
      <c r="M152" s="234"/>
      <c r="N152" s="235"/>
      <c r="O152" s="235"/>
      <c r="P152" s="235"/>
      <c r="Q152" s="235"/>
      <c r="R152" s="235"/>
      <c r="S152" s="235"/>
      <c r="T152" s="236"/>
      <c r="AT152" s="237" t="s">
        <v>193</v>
      </c>
      <c r="AU152" s="237" t="s">
        <v>90</v>
      </c>
      <c r="AV152" s="15" t="s">
        <v>205</v>
      </c>
      <c r="AW152" s="15" t="s">
        <v>41</v>
      </c>
      <c r="AX152" s="15" t="s">
        <v>88</v>
      </c>
      <c r="AY152" s="237" t="s">
        <v>182</v>
      </c>
    </row>
    <row r="153" spans="1:65" s="12" customFormat="1" ht="22.9" customHeight="1">
      <c r="B153" s="163"/>
      <c r="C153" s="164"/>
      <c r="D153" s="165" t="s">
        <v>79</v>
      </c>
      <c r="E153" s="177" t="s">
        <v>205</v>
      </c>
      <c r="F153" s="177" t="s">
        <v>1313</v>
      </c>
      <c r="G153" s="164"/>
      <c r="H153" s="164"/>
      <c r="I153" s="167"/>
      <c r="J153" s="178">
        <f>BK153</f>
        <v>0</v>
      </c>
      <c r="K153" s="164"/>
      <c r="L153" s="169"/>
      <c r="M153" s="170"/>
      <c r="N153" s="171"/>
      <c r="O153" s="171"/>
      <c r="P153" s="172">
        <f>SUM(P154:P156)</f>
        <v>0</v>
      </c>
      <c r="Q153" s="171"/>
      <c r="R153" s="172">
        <f>SUM(R154:R156)</f>
        <v>0</v>
      </c>
      <c r="S153" s="171"/>
      <c r="T153" s="173">
        <f>SUM(T154:T156)</f>
        <v>0</v>
      </c>
      <c r="AR153" s="174" t="s">
        <v>88</v>
      </c>
      <c r="AT153" s="175" t="s">
        <v>79</v>
      </c>
      <c r="AU153" s="175" t="s">
        <v>88</v>
      </c>
      <c r="AY153" s="174" t="s">
        <v>182</v>
      </c>
      <c r="BK153" s="176">
        <f>SUM(BK154:BK156)</f>
        <v>0</v>
      </c>
    </row>
    <row r="154" spans="1:65" s="2" customFormat="1" ht="37.9" customHeight="1">
      <c r="A154" s="35"/>
      <c r="B154" s="36"/>
      <c r="C154" s="179" t="s">
        <v>265</v>
      </c>
      <c r="D154" s="179" t="s">
        <v>187</v>
      </c>
      <c r="E154" s="180" t="s">
        <v>1322</v>
      </c>
      <c r="F154" s="181" t="s">
        <v>1323</v>
      </c>
      <c r="G154" s="182" t="s">
        <v>367</v>
      </c>
      <c r="H154" s="183">
        <v>382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3055</v>
      </c>
    </row>
    <row r="155" spans="1:65" s="14" customFormat="1" ht="11.25">
      <c r="B155" s="203"/>
      <c r="C155" s="204"/>
      <c r="D155" s="194" t="s">
        <v>193</v>
      </c>
      <c r="E155" s="205" t="s">
        <v>43</v>
      </c>
      <c r="F155" s="206" t="s">
        <v>3056</v>
      </c>
      <c r="G155" s="204"/>
      <c r="H155" s="207">
        <v>382</v>
      </c>
      <c r="I155" s="208"/>
      <c r="J155" s="204"/>
      <c r="K155" s="204"/>
      <c r="L155" s="209"/>
      <c r="M155" s="210"/>
      <c r="N155" s="211"/>
      <c r="O155" s="211"/>
      <c r="P155" s="211"/>
      <c r="Q155" s="211"/>
      <c r="R155" s="211"/>
      <c r="S155" s="211"/>
      <c r="T155" s="212"/>
      <c r="AT155" s="213" t="s">
        <v>193</v>
      </c>
      <c r="AU155" s="213" t="s">
        <v>90</v>
      </c>
      <c r="AV155" s="14" t="s">
        <v>90</v>
      </c>
      <c r="AW155" s="14" t="s">
        <v>41</v>
      </c>
      <c r="AX155" s="14" t="s">
        <v>80</v>
      </c>
      <c r="AY155" s="213" t="s">
        <v>182</v>
      </c>
    </row>
    <row r="156" spans="1:65" s="15" customFormat="1" ht="11.25">
      <c r="B156" s="227"/>
      <c r="C156" s="228"/>
      <c r="D156" s="194" t="s">
        <v>193</v>
      </c>
      <c r="E156" s="229" t="s">
        <v>43</v>
      </c>
      <c r="F156" s="230" t="s">
        <v>436</v>
      </c>
      <c r="G156" s="228"/>
      <c r="H156" s="231">
        <v>382</v>
      </c>
      <c r="I156" s="232"/>
      <c r="J156" s="228"/>
      <c r="K156" s="228"/>
      <c r="L156" s="233"/>
      <c r="M156" s="234"/>
      <c r="N156" s="235"/>
      <c r="O156" s="235"/>
      <c r="P156" s="235"/>
      <c r="Q156" s="235"/>
      <c r="R156" s="235"/>
      <c r="S156" s="235"/>
      <c r="T156" s="236"/>
      <c r="AT156" s="237" t="s">
        <v>193</v>
      </c>
      <c r="AU156" s="237" t="s">
        <v>90</v>
      </c>
      <c r="AV156" s="15" t="s">
        <v>205</v>
      </c>
      <c r="AW156" s="15" t="s">
        <v>41</v>
      </c>
      <c r="AX156" s="15" t="s">
        <v>88</v>
      </c>
      <c r="AY156" s="237" t="s">
        <v>182</v>
      </c>
    </row>
    <row r="157" spans="1:65" s="12" customFormat="1" ht="22.9" customHeight="1">
      <c r="B157" s="163"/>
      <c r="C157" s="164"/>
      <c r="D157" s="165" t="s">
        <v>79</v>
      </c>
      <c r="E157" s="177" t="s">
        <v>210</v>
      </c>
      <c r="F157" s="177" t="s">
        <v>1326</v>
      </c>
      <c r="G157" s="164"/>
      <c r="H157" s="164"/>
      <c r="I157" s="167"/>
      <c r="J157" s="178">
        <f>BK157</f>
        <v>0</v>
      </c>
      <c r="K157" s="164"/>
      <c r="L157" s="169"/>
      <c r="M157" s="170"/>
      <c r="N157" s="171"/>
      <c r="O157" s="171"/>
      <c r="P157" s="172">
        <f>SUM(P158:P201)</f>
        <v>0</v>
      </c>
      <c r="Q157" s="171"/>
      <c r="R157" s="172">
        <f>SUM(R158:R201)</f>
        <v>46.310720000000003</v>
      </c>
      <c r="S157" s="171"/>
      <c r="T157" s="173">
        <f>SUM(T158:T201)</f>
        <v>0</v>
      </c>
      <c r="AR157" s="174" t="s">
        <v>88</v>
      </c>
      <c r="AT157" s="175" t="s">
        <v>79</v>
      </c>
      <c r="AU157" s="175" t="s">
        <v>88</v>
      </c>
      <c r="AY157" s="174" t="s">
        <v>182</v>
      </c>
      <c r="BK157" s="176">
        <f>SUM(BK158:BK201)</f>
        <v>0</v>
      </c>
    </row>
    <row r="158" spans="1:65" s="2" customFormat="1" ht="24.2" customHeight="1">
      <c r="A158" s="35"/>
      <c r="B158" s="36"/>
      <c r="C158" s="179" t="s">
        <v>269</v>
      </c>
      <c r="D158" s="179" t="s">
        <v>187</v>
      </c>
      <c r="E158" s="180" t="s">
        <v>447</v>
      </c>
      <c r="F158" s="181" t="s">
        <v>448</v>
      </c>
      <c r="G158" s="182" t="s">
        <v>367</v>
      </c>
      <c r="H158" s="183">
        <v>127</v>
      </c>
      <c r="I158" s="184"/>
      <c r="J158" s="185">
        <f>ROUND(I158*H158,2)</f>
        <v>0</v>
      </c>
      <c r="K158" s="181" t="s">
        <v>191</v>
      </c>
      <c r="L158" s="40"/>
      <c r="M158" s="186" t="s">
        <v>43</v>
      </c>
      <c r="N158" s="187" t="s">
        <v>51</v>
      </c>
      <c r="O158" s="65"/>
      <c r="P158" s="188">
        <f>O158*H158</f>
        <v>0</v>
      </c>
      <c r="Q158" s="188">
        <v>0</v>
      </c>
      <c r="R158" s="188">
        <f>Q158*H158</f>
        <v>0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205</v>
      </c>
      <c r="AT158" s="190" t="s">
        <v>187</v>
      </c>
      <c r="AU158" s="190" t="s">
        <v>90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205</v>
      </c>
      <c r="BM158" s="190" t="s">
        <v>3057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1213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3058</v>
      </c>
      <c r="G160" s="204"/>
      <c r="H160" s="207">
        <v>127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80</v>
      </c>
      <c r="AY160" s="213" t="s">
        <v>182</v>
      </c>
    </row>
    <row r="161" spans="1:65" s="15" customFormat="1" ht="11.25">
      <c r="B161" s="227"/>
      <c r="C161" s="228"/>
      <c r="D161" s="194" t="s">
        <v>193</v>
      </c>
      <c r="E161" s="229" t="s">
        <v>43</v>
      </c>
      <c r="F161" s="230" t="s">
        <v>436</v>
      </c>
      <c r="G161" s="228"/>
      <c r="H161" s="231">
        <v>127</v>
      </c>
      <c r="I161" s="232"/>
      <c r="J161" s="228"/>
      <c r="K161" s="228"/>
      <c r="L161" s="233"/>
      <c r="M161" s="234"/>
      <c r="N161" s="235"/>
      <c r="O161" s="235"/>
      <c r="P161" s="235"/>
      <c r="Q161" s="235"/>
      <c r="R161" s="235"/>
      <c r="S161" s="235"/>
      <c r="T161" s="236"/>
      <c r="AT161" s="237" t="s">
        <v>193</v>
      </c>
      <c r="AU161" s="237" t="s">
        <v>90</v>
      </c>
      <c r="AV161" s="15" t="s">
        <v>205</v>
      </c>
      <c r="AW161" s="15" t="s">
        <v>41</v>
      </c>
      <c r="AX161" s="15" t="s">
        <v>88</v>
      </c>
      <c r="AY161" s="237" t="s">
        <v>182</v>
      </c>
    </row>
    <row r="162" spans="1:65" s="2" customFormat="1" ht="24.2" customHeight="1">
      <c r="A162" s="35"/>
      <c r="B162" s="36"/>
      <c r="C162" s="179" t="s">
        <v>273</v>
      </c>
      <c r="D162" s="179" t="s">
        <v>187</v>
      </c>
      <c r="E162" s="180" t="s">
        <v>1340</v>
      </c>
      <c r="F162" s="181" t="s">
        <v>1341</v>
      </c>
      <c r="G162" s="182" t="s">
        <v>367</v>
      </c>
      <c r="H162" s="183">
        <v>5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3059</v>
      </c>
    </row>
    <row r="163" spans="1:65" s="13" customFormat="1" ht="11.25">
      <c r="B163" s="192"/>
      <c r="C163" s="193"/>
      <c r="D163" s="194" t="s">
        <v>193</v>
      </c>
      <c r="E163" s="195" t="s">
        <v>43</v>
      </c>
      <c r="F163" s="196" t="s">
        <v>3060</v>
      </c>
      <c r="G163" s="193"/>
      <c r="H163" s="195" t="s">
        <v>43</v>
      </c>
      <c r="I163" s="197"/>
      <c r="J163" s="193"/>
      <c r="K163" s="193"/>
      <c r="L163" s="198"/>
      <c r="M163" s="199"/>
      <c r="N163" s="200"/>
      <c r="O163" s="200"/>
      <c r="P163" s="200"/>
      <c r="Q163" s="200"/>
      <c r="R163" s="200"/>
      <c r="S163" s="200"/>
      <c r="T163" s="201"/>
      <c r="AT163" s="202" t="s">
        <v>193</v>
      </c>
      <c r="AU163" s="202" t="s">
        <v>90</v>
      </c>
      <c r="AV163" s="13" t="s">
        <v>88</v>
      </c>
      <c r="AW163" s="13" t="s">
        <v>41</v>
      </c>
      <c r="AX163" s="13" t="s">
        <v>80</v>
      </c>
      <c r="AY163" s="202" t="s">
        <v>182</v>
      </c>
    </row>
    <row r="164" spans="1:65" s="14" customFormat="1" ht="11.25">
      <c r="B164" s="203"/>
      <c r="C164" s="204"/>
      <c r="D164" s="194" t="s">
        <v>193</v>
      </c>
      <c r="E164" s="205" t="s">
        <v>43</v>
      </c>
      <c r="F164" s="206" t="s">
        <v>1328</v>
      </c>
      <c r="G164" s="204"/>
      <c r="H164" s="207">
        <v>5</v>
      </c>
      <c r="I164" s="208"/>
      <c r="J164" s="204"/>
      <c r="K164" s="204"/>
      <c r="L164" s="209"/>
      <c r="M164" s="210"/>
      <c r="N164" s="211"/>
      <c r="O164" s="211"/>
      <c r="P164" s="211"/>
      <c r="Q164" s="211"/>
      <c r="R164" s="211"/>
      <c r="S164" s="211"/>
      <c r="T164" s="212"/>
      <c r="AT164" s="213" t="s">
        <v>193</v>
      </c>
      <c r="AU164" s="213" t="s">
        <v>90</v>
      </c>
      <c r="AV164" s="14" t="s">
        <v>90</v>
      </c>
      <c r="AW164" s="14" t="s">
        <v>41</v>
      </c>
      <c r="AX164" s="14" t="s">
        <v>80</v>
      </c>
      <c r="AY164" s="213" t="s">
        <v>182</v>
      </c>
    </row>
    <row r="165" spans="1:65" s="15" customFormat="1" ht="11.25">
      <c r="B165" s="227"/>
      <c r="C165" s="228"/>
      <c r="D165" s="194" t="s">
        <v>193</v>
      </c>
      <c r="E165" s="229" t="s">
        <v>43</v>
      </c>
      <c r="F165" s="230" t="s">
        <v>436</v>
      </c>
      <c r="G165" s="228"/>
      <c r="H165" s="231">
        <v>5</v>
      </c>
      <c r="I165" s="232"/>
      <c r="J165" s="228"/>
      <c r="K165" s="228"/>
      <c r="L165" s="233"/>
      <c r="M165" s="234"/>
      <c r="N165" s="235"/>
      <c r="O165" s="235"/>
      <c r="P165" s="235"/>
      <c r="Q165" s="235"/>
      <c r="R165" s="235"/>
      <c r="S165" s="235"/>
      <c r="T165" s="236"/>
      <c r="AT165" s="237" t="s">
        <v>193</v>
      </c>
      <c r="AU165" s="237" t="s">
        <v>90</v>
      </c>
      <c r="AV165" s="15" t="s">
        <v>205</v>
      </c>
      <c r="AW165" s="15" t="s">
        <v>41</v>
      </c>
      <c r="AX165" s="15" t="s">
        <v>88</v>
      </c>
      <c r="AY165" s="237" t="s">
        <v>182</v>
      </c>
    </row>
    <row r="166" spans="1:65" s="2" customFormat="1" ht="24.2" customHeight="1">
      <c r="A166" s="35"/>
      <c r="B166" s="36"/>
      <c r="C166" s="179" t="s">
        <v>277</v>
      </c>
      <c r="D166" s="179" t="s">
        <v>187</v>
      </c>
      <c r="E166" s="180" t="s">
        <v>1343</v>
      </c>
      <c r="F166" s="181" t="s">
        <v>1344</v>
      </c>
      <c r="G166" s="182" t="s">
        <v>367</v>
      </c>
      <c r="H166" s="183">
        <v>5</v>
      </c>
      <c r="I166" s="184"/>
      <c r="J166" s="185">
        <f>ROUND(I166*H166,2)</f>
        <v>0</v>
      </c>
      <c r="K166" s="181" t="s">
        <v>191</v>
      </c>
      <c r="L166" s="40"/>
      <c r="M166" s="186" t="s">
        <v>43</v>
      </c>
      <c r="N166" s="187" t="s">
        <v>51</v>
      </c>
      <c r="O166" s="65"/>
      <c r="P166" s="188">
        <f>O166*H166</f>
        <v>0</v>
      </c>
      <c r="Q166" s="188">
        <v>0</v>
      </c>
      <c r="R166" s="188">
        <f>Q166*H166</f>
        <v>0</v>
      </c>
      <c r="S166" s="188">
        <v>0</v>
      </c>
      <c r="T166" s="18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90" t="s">
        <v>205</v>
      </c>
      <c r="AT166" s="190" t="s">
        <v>187</v>
      </c>
      <c r="AU166" s="190" t="s">
        <v>90</v>
      </c>
      <c r="AY166" s="17" t="s">
        <v>182</v>
      </c>
      <c r="BE166" s="191">
        <f>IF(N166="základní",J166,0)</f>
        <v>0</v>
      </c>
      <c r="BF166" s="191">
        <f>IF(N166="snížená",J166,0)</f>
        <v>0</v>
      </c>
      <c r="BG166" s="191">
        <f>IF(N166="zákl. přenesená",J166,0)</f>
        <v>0</v>
      </c>
      <c r="BH166" s="191">
        <f>IF(N166="sníž. přenesená",J166,0)</f>
        <v>0</v>
      </c>
      <c r="BI166" s="191">
        <f>IF(N166="nulová",J166,0)</f>
        <v>0</v>
      </c>
      <c r="BJ166" s="17" t="s">
        <v>88</v>
      </c>
      <c r="BK166" s="191">
        <f>ROUND(I166*H166,2)</f>
        <v>0</v>
      </c>
      <c r="BL166" s="17" t="s">
        <v>205</v>
      </c>
      <c r="BM166" s="190" t="s">
        <v>3061</v>
      </c>
    </row>
    <row r="167" spans="1:65" s="2" customFormat="1" ht="37.9" customHeight="1">
      <c r="A167" s="35"/>
      <c r="B167" s="36"/>
      <c r="C167" s="179" t="s">
        <v>281</v>
      </c>
      <c r="D167" s="179" t="s">
        <v>187</v>
      </c>
      <c r="E167" s="180" t="s">
        <v>2258</v>
      </c>
      <c r="F167" s="181" t="s">
        <v>2259</v>
      </c>
      <c r="G167" s="182" t="s">
        <v>367</v>
      </c>
      <c r="H167" s="183">
        <v>5</v>
      </c>
      <c r="I167" s="184"/>
      <c r="J167" s="185">
        <f>ROUND(I167*H167,2)</f>
        <v>0</v>
      </c>
      <c r="K167" s="181" t="s">
        <v>191</v>
      </c>
      <c r="L167" s="40"/>
      <c r="M167" s="186" t="s">
        <v>43</v>
      </c>
      <c r="N167" s="187" t="s">
        <v>51</v>
      </c>
      <c r="O167" s="65"/>
      <c r="P167" s="188">
        <f>O167*H167</f>
        <v>0</v>
      </c>
      <c r="Q167" s="188">
        <v>0</v>
      </c>
      <c r="R167" s="188">
        <f>Q167*H167</f>
        <v>0</v>
      </c>
      <c r="S167" s="188">
        <v>0</v>
      </c>
      <c r="T167" s="18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90" t="s">
        <v>205</v>
      </c>
      <c r="AT167" s="190" t="s">
        <v>187</v>
      </c>
      <c r="AU167" s="190" t="s">
        <v>90</v>
      </c>
      <c r="AY167" s="17" t="s">
        <v>182</v>
      </c>
      <c r="BE167" s="191">
        <f>IF(N167="základní",J167,0)</f>
        <v>0</v>
      </c>
      <c r="BF167" s="191">
        <f>IF(N167="snížená",J167,0)</f>
        <v>0</v>
      </c>
      <c r="BG167" s="191">
        <f>IF(N167="zákl. přenesená",J167,0)</f>
        <v>0</v>
      </c>
      <c r="BH167" s="191">
        <f>IF(N167="sníž. přenesená",J167,0)</f>
        <v>0</v>
      </c>
      <c r="BI167" s="191">
        <f>IF(N167="nulová",J167,0)</f>
        <v>0</v>
      </c>
      <c r="BJ167" s="17" t="s">
        <v>88</v>
      </c>
      <c r="BK167" s="191">
        <f>ROUND(I167*H167,2)</f>
        <v>0</v>
      </c>
      <c r="BL167" s="17" t="s">
        <v>205</v>
      </c>
      <c r="BM167" s="190" t="s">
        <v>3062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2411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1328</v>
      </c>
      <c r="G169" s="204"/>
      <c r="H169" s="207">
        <v>5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1:65" s="15" customFormat="1" ht="11.25">
      <c r="B170" s="227"/>
      <c r="C170" s="228"/>
      <c r="D170" s="194" t="s">
        <v>193</v>
      </c>
      <c r="E170" s="229" t="s">
        <v>43</v>
      </c>
      <c r="F170" s="230" t="s">
        <v>436</v>
      </c>
      <c r="G170" s="228"/>
      <c r="H170" s="231">
        <v>5</v>
      </c>
      <c r="I170" s="232"/>
      <c r="J170" s="228"/>
      <c r="K170" s="228"/>
      <c r="L170" s="233"/>
      <c r="M170" s="234"/>
      <c r="N170" s="235"/>
      <c r="O170" s="235"/>
      <c r="P170" s="235"/>
      <c r="Q170" s="235"/>
      <c r="R170" s="235"/>
      <c r="S170" s="235"/>
      <c r="T170" s="236"/>
      <c r="AT170" s="237" t="s">
        <v>193</v>
      </c>
      <c r="AU170" s="237" t="s">
        <v>90</v>
      </c>
      <c r="AV170" s="15" t="s">
        <v>205</v>
      </c>
      <c r="AW170" s="15" t="s">
        <v>41</v>
      </c>
      <c r="AX170" s="15" t="s">
        <v>88</v>
      </c>
      <c r="AY170" s="237" t="s">
        <v>182</v>
      </c>
    </row>
    <row r="171" spans="1:65" s="2" customFormat="1" ht="37.9" customHeight="1">
      <c r="A171" s="35"/>
      <c r="B171" s="36"/>
      <c r="C171" s="179" t="s">
        <v>7</v>
      </c>
      <c r="D171" s="179" t="s">
        <v>187</v>
      </c>
      <c r="E171" s="180" t="s">
        <v>3063</v>
      </c>
      <c r="F171" s="181" t="s">
        <v>3064</v>
      </c>
      <c r="G171" s="182" t="s">
        <v>367</v>
      </c>
      <c r="H171" s="183">
        <v>5</v>
      </c>
      <c r="I171" s="184"/>
      <c r="J171" s="185">
        <f>ROUND(I171*H171,2)</f>
        <v>0</v>
      </c>
      <c r="K171" s="181" t="s">
        <v>191</v>
      </c>
      <c r="L171" s="40"/>
      <c r="M171" s="186" t="s">
        <v>43</v>
      </c>
      <c r="N171" s="187" t="s">
        <v>51</v>
      </c>
      <c r="O171" s="65"/>
      <c r="P171" s="188">
        <f>O171*H171</f>
        <v>0</v>
      </c>
      <c r="Q171" s="188">
        <v>0</v>
      </c>
      <c r="R171" s="188">
        <f>Q171*H171</f>
        <v>0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205</v>
      </c>
      <c r="AT171" s="190" t="s">
        <v>187</v>
      </c>
      <c r="AU171" s="190" t="s">
        <v>90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205</v>
      </c>
      <c r="BM171" s="190" t="s">
        <v>3065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2411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1328</v>
      </c>
      <c r="G173" s="204"/>
      <c r="H173" s="207">
        <v>5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5" customFormat="1" ht="11.25">
      <c r="B174" s="227"/>
      <c r="C174" s="228"/>
      <c r="D174" s="194" t="s">
        <v>193</v>
      </c>
      <c r="E174" s="229" t="s">
        <v>43</v>
      </c>
      <c r="F174" s="230" t="s">
        <v>436</v>
      </c>
      <c r="G174" s="228"/>
      <c r="H174" s="231">
        <v>5</v>
      </c>
      <c r="I174" s="232"/>
      <c r="J174" s="228"/>
      <c r="K174" s="228"/>
      <c r="L174" s="233"/>
      <c r="M174" s="234"/>
      <c r="N174" s="235"/>
      <c r="O174" s="235"/>
      <c r="P174" s="235"/>
      <c r="Q174" s="235"/>
      <c r="R174" s="235"/>
      <c r="S174" s="235"/>
      <c r="T174" s="236"/>
      <c r="AT174" s="237" t="s">
        <v>193</v>
      </c>
      <c r="AU174" s="237" t="s">
        <v>90</v>
      </c>
      <c r="AV174" s="15" t="s">
        <v>205</v>
      </c>
      <c r="AW174" s="15" t="s">
        <v>41</v>
      </c>
      <c r="AX174" s="15" t="s">
        <v>88</v>
      </c>
      <c r="AY174" s="237" t="s">
        <v>182</v>
      </c>
    </row>
    <row r="175" spans="1:65" s="2" customFormat="1" ht="76.349999999999994" customHeight="1">
      <c r="A175" s="35"/>
      <c r="B175" s="36"/>
      <c r="C175" s="179" t="s">
        <v>290</v>
      </c>
      <c r="D175" s="179" t="s">
        <v>187</v>
      </c>
      <c r="E175" s="180" t="s">
        <v>1356</v>
      </c>
      <c r="F175" s="181" t="s">
        <v>1357</v>
      </c>
      <c r="G175" s="182" t="s">
        <v>367</v>
      </c>
      <c r="H175" s="183">
        <v>63</v>
      </c>
      <c r="I175" s="184"/>
      <c r="J175" s="185">
        <f>ROUND(I175*H175,2)</f>
        <v>0</v>
      </c>
      <c r="K175" s="181" t="s">
        <v>191</v>
      </c>
      <c r="L175" s="40"/>
      <c r="M175" s="186" t="s">
        <v>43</v>
      </c>
      <c r="N175" s="187" t="s">
        <v>51</v>
      </c>
      <c r="O175" s="65"/>
      <c r="P175" s="188">
        <f>O175*H175</f>
        <v>0</v>
      </c>
      <c r="Q175" s="188">
        <v>8.4250000000000005E-2</v>
      </c>
      <c r="R175" s="188">
        <f>Q175*H175</f>
        <v>5.3077500000000004</v>
      </c>
      <c r="S175" s="188">
        <v>0</v>
      </c>
      <c r="T175" s="18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90" t="s">
        <v>205</v>
      </c>
      <c r="AT175" s="190" t="s">
        <v>187</v>
      </c>
      <c r="AU175" s="190" t="s">
        <v>90</v>
      </c>
      <c r="AY175" s="17" t="s">
        <v>182</v>
      </c>
      <c r="BE175" s="191">
        <f>IF(N175="základní",J175,0)</f>
        <v>0</v>
      </c>
      <c r="BF175" s="191">
        <f>IF(N175="snížená",J175,0)</f>
        <v>0</v>
      </c>
      <c r="BG175" s="191">
        <f>IF(N175="zákl. přenesená",J175,0)</f>
        <v>0</v>
      </c>
      <c r="BH175" s="191">
        <f>IF(N175="sníž. přenesená",J175,0)</f>
        <v>0</v>
      </c>
      <c r="BI175" s="191">
        <f>IF(N175="nulová",J175,0)</f>
        <v>0</v>
      </c>
      <c r="BJ175" s="17" t="s">
        <v>88</v>
      </c>
      <c r="BK175" s="191">
        <f>ROUND(I175*H175,2)</f>
        <v>0</v>
      </c>
      <c r="BL175" s="17" t="s">
        <v>205</v>
      </c>
      <c r="BM175" s="190" t="s">
        <v>3066</v>
      </c>
    </row>
    <row r="176" spans="1:65" s="13" customFormat="1" ht="11.25">
      <c r="B176" s="192"/>
      <c r="C176" s="193"/>
      <c r="D176" s="194" t="s">
        <v>193</v>
      </c>
      <c r="E176" s="195" t="s">
        <v>43</v>
      </c>
      <c r="F176" s="196" t="s">
        <v>3067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90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4" customFormat="1" ht="11.25">
      <c r="B177" s="203"/>
      <c r="C177" s="204"/>
      <c r="D177" s="194" t="s">
        <v>193</v>
      </c>
      <c r="E177" s="205" t="s">
        <v>43</v>
      </c>
      <c r="F177" s="206" t="s">
        <v>2702</v>
      </c>
      <c r="G177" s="204"/>
      <c r="H177" s="207">
        <v>52</v>
      </c>
      <c r="I177" s="208"/>
      <c r="J177" s="204"/>
      <c r="K177" s="204"/>
      <c r="L177" s="209"/>
      <c r="M177" s="210"/>
      <c r="N177" s="211"/>
      <c r="O177" s="211"/>
      <c r="P177" s="211"/>
      <c r="Q177" s="211"/>
      <c r="R177" s="211"/>
      <c r="S177" s="211"/>
      <c r="T177" s="212"/>
      <c r="AT177" s="213" t="s">
        <v>193</v>
      </c>
      <c r="AU177" s="213" t="s">
        <v>90</v>
      </c>
      <c r="AV177" s="14" t="s">
        <v>90</v>
      </c>
      <c r="AW177" s="14" t="s">
        <v>41</v>
      </c>
      <c r="AX177" s="14" t="s">
        <v>80</v>
      </c>
      <c r="AY177" s="213" t="s">
        <v>182</v>
      </c>
    </row>
    <row r="178" spans="1:65" s="13" customFormat="1" ht="11.25">
      <c r="B178" s="192"/>
      <c r="C178" s="193"/>
      <c r="D178" s="194" t="s">
        <v>193</v>
      </c>
      <c r="E178" s="195" t="s">
        <v>43</v>
      </c>
      <c r="F178" s="196" t="s">
        <v>3068</v>
      </c>
      <c r="G178" s="193"/>
      <c r="H178" s="195" t="s">
        <v>43</v>
      </c>
      <c r="I178" s="197"/>
      <c r="J178" s="193"/>
      <c r="K178" s="193"/>
      <c r="L178" s="198"/>
      <c r="M178" s="199"/>
      <c r="N178" s="200"/>
      <c r="O178" s="200"/>
      <c r="P178" s="200"/>
      <c r="Q178" s="200"/>
      <c r="R178" s="200"/>
      <c r="S178" s="200"/>
      <c r="T178" s="201"/>
      <c r="AT178" s="202" t="s">
        <v>193</v>
      </c>
      <c r="AU178" s="202" t="s">
        <v>90</v>
      </c>
      <c r="AV178" s="13" t="s">
        <v>88</v>
      </c>
      <c r="AW178" s="13" t="s">
        <v>41</v>
      </c>
      <c r="AX178" s="13" t="s">
        <v>80</v>
      </c>
      <c r="AY178" s="202" t="s">
        <v>182</v>
      </c>
    </row>
    <row r="179" spans="1:65" s="14" customFormat="1" ht="11.25">
      <c r="B179" s="203"/>
      <c r="C179" s="204"/>
      <c r="D179" s="194" t="s">
        <v>193</v>
      </c>
      <c r="E179" s="205" t="s">
        <v>43</v>
      </c>
      <c r="F179" s="206" t="s">
        <v>2211</v>
      </c>
      <c r="G179" s="204"/>
      <c r="H179" s="207">
        <v>11</v>
      </c>
      <c r="I179" s="208"/>
      <c r="J179" s="204"/>
      <c r="K179" s="204"/>
      <c r="L179" s="209"/>
      <c r="M179" s="210"/>
      <c r="N179" s="211"/>
      <c r="O179" s="211"/>
      <c r="P179" s="211"/>
      <c r="Q179" s="211"/>
      <c r="R179" s="211"/>
      <c r="S179" s="211"/>
      <c r="T179" s="212"/>
      <c r="AT179" s="213" t="s">
        <v>193</v>
      </c>
      <c r="AU179" s="213" t="s">
        <v>90</v>
      </c>
      <c r="AV179" s="14" t="s">
        <v>90</v>
      </c>
      <c r="AW179" s="14" t="s">
        <v>41</v>
      </c>
      <c r="AX179" s="14" t="s">
        <v>80</v>
      </c>
      <c r="AY179" s="213" t="s">
        <v>182</v>
      </c>
    </row>
    <row r="180" spans="1:65" s="15" customFormat="1" ht="11.25">
      <c r="B180" s="227"/>
      <c r="C180" s="228"/>
      <c r="D180" s="194" t="s">
        <v>193</v>
      </c>
      <c r="E180" s="229" t="s">
        <v>43</v>
      </c>
      <c r="F180" s="230" t="s">
        <v>436</v>
      </c>
      <c r="G180" s="228"/>
      <c r="H180" s="231">
        <v>63</v>
      </c>
      <c r="I180" s="232"/>
      <c r="J180" s="228"/>
      <c r="K180" s="228"/>
      <c r="L180" s="233"/>
      <c r="M180" s="234"/>
      <c r="N180" s="235"/>
      <c r="O180" s="235"/>
      <c r="P180" s="235"/>
      <c r="Q180" s="235"/>
      <c r="R180" s="235"/>
      <c r="S180" s="235"/>
      <c r="T180" s="236"/>
      <c r="AT180" s="237" t="s">
        <v>193</v>
      </c>
      <c r="AU180" s="237" t="s">
        <v>90</v>
      </c>
      <c r="AV180" s="15" t="s">
        <v>205</v>
      </c>
      <c r="AW180" s="15" t="s">
        <v>41</v>
      </c>
      <c r="AX180" s="15" t="s">
        <v>88</v>
      </c>
      <c r="AY180" s="237" t="s">
        <v>182</v>
      </c>
    </row>
    <row r="181" spans="1:65" s="2" customFormat="1" ht="24.2" customHeight="1">
      <c r="A181" s="35"/>
      <c r="B181" s="36"/>
      <c r="C181" s="214" t="s">
        <v>295</v>
      </c>
      <c r="D181" s="214" t="s">
        <v>179</v>
      </c>
      <c r="E181" s="215" t="s">
        <v>1361</v>
      </c>
      <c r="F181" s="216" t="s">
        <v>1362</v>
      </c>
      <c r="G181" s="217" t="s">
        <v>367</v>
      </c>
      <c r="H181" s="218">
        <v>52.52</v>
      </c>
      <c r="I181" s="219"/>
      <c r="J181" s="220">
        <f>ROUND(I181*H181,2)</f>
        <v>0</v>
      </c>
      <c r="K181" s="216" t="s">
        <v>191</v>
      </c>
      <c r="L181" s="221"/>
      <c r="M181" s="222" t="s">
        <v>43</v>
      </c>
      <c r="N181" s="223" t="s">
        <v>51</v>
      </c>
      <c r="O181" s="65"/>
      <c r="P181" s="188">
        <f>O181*H181</f>
        <v>0</v>
      </c>
      <c r="Q181" s="188">
        <v>0.13100000000000001</v>
      </c>
      <c r="R181" s="188">
        <f>Q181*H181</f>
        <v>6.8801200000000007</v>
      </c>
      <c r="S181" s="188">
        <v>0</v>
      </c>
      <c r="T181" s="18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90" t="s">
        <v>225</v>
      </c>
      <c r="AT181" s="190" t="s">
        <v>179</v>
      </c>
      <c r="AU181" s="190" t="s">
        <v>90</v>
      </c>
      <c r="AY181" s="17" t="s">
        <v>182</v>
      </c>
      <c r="BE181" s="191">
        <f>IF(N181="základní",J181,0)</f>
        <v>0</v>
      </c>
      <c r="BF181" s="191">
        <f>IF(N181="snížená",J181,0)</f>
        <v>0</v>
      </c>
      <c r="BG181" s="191">
        <f>IF(N181="zákl. přenesená",J181,0)</f>
        <v>0</v>
      </c>
      <c r="BH181" s="191">
        <f>IF(N181="sníž. přenesená",J181,0)</f>
        <v>0</v>
      </c>
      <c r="BI181" s="191">
        <f>IF(N181="nulová",J181,0)</f>
        <v>0</v>
      </c>
      <c r="BJ181" s="17" t="s">
        <v>88</v>
      </c>
      <c r="BK181" s="191">
        <f>ROUND(I181*H181,2)</f>
        <v>0</v>
      </c>
      <c r="BL181" s="17" t="s">
        <v>205</v>
      </c>
      <c r="BM181" s="190" t="s">
        <v>3069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3070</v>
      </c>
      <c r="G182" s="204"/>
      <c r="H182" s="207">
        <v>52.52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5" customFormat="1" ht="11.25">
      <c r="B183" s="227"/>
      <c r="C183" s="228"/>
      <c r="D183" s="194" t="s">
        <v>193</v>
      </c>
      <c r="E183" s="229" t="s">
        <v>43</v>
      </c>
      <c r="F183" s="230" t="s">
        <v>436</v>
      </c>
      <c r="G183" s="228"/>
      <c r="H183" s="231">
        <v>52.52</v>
      </c>
      <c r="I183" s="232"/>
      <c r="J183" s="228"/>
      <c r="K183" s="228"/>
      <c r="L183" s="233"/>
      <c r="M183" s="234"/>
      <c r="N183" s="235"/>
      <c r="O183" s="235"/>
      <c r="P183" s="235"/>
      <c r="Q183" s="235"/>
      <c r="R183" s="235"/>
      <c r="S183" s="235"/>
      <c r="T183" s="236"/>
      <c r="AT183" s="237" t="s">
        <v>193</v>
      </c>
      <c r="AU183" s="237" t="s">
        <v>90</v>
      </c>
      <c r="AV183" s="15" t="s">
        <v>205</v>
      </c>
      <c r="AW183" s="15" t="s">
        <v>41</v>
      </c>
      <c r="AX183" s="15" t="s">
        <v>88</v>
      </c>
      <c r="AY183" s="237" t="s">
        <v>182</v>
      </c>
    </row>
    <row r="184" spans="1:65" s="2" customFormat="1" ht="76.349999999999994" customHeight="1">
      <c r="A184" s="35"/>
      <c r="B184" s="36"/>
      <c r="C184" s="179" t="s">
        <v>300</v>
      </c>
      <c r="D184" s="179" t="s">
        <v>187</v>
      </c>
      <c r="E184" s="180" t="s">
        <v>3071</v>
      </c>
      <c r="F184" s="181" t="s">
        <v>3072</v>
      </c>
      <c r="G184" s="182" t="s">
        <v>367</v>
      </c>
      <c r="H184" s="183">
        <v>65</v>
      </c>
      <c r="I184" s="184"/>
      <c r="J184" s="185">
        <f>ROUND(I184*H184,2)</f>
        <v>0</v>
      </c>
      <c r="K184" s="181" t="s">
        <v>191</v>
      </c>
      <c r="L184" s="40"/>
      <c r="M184" s="186" t="s">
        <v>43</v>
      </c>
      <c r="N184" s="187" t="s">
        <v>51</v>
      </c>
      <c r="O184" s="65"/>
      <c r="P184" s="188">
        <f>O184*H184</f>
        <v>0</v>
      </c>
      <c r="Q184" s="188">
        <v>0.10100000000000001</v>
      </c>
      <c r="R184" s="188">
        <f>Q184*H184</f>
        <v>6.5650000000000004</v>
      </c>
      <c r="S184" s="188">
        <v>0</v>
      </c>
      <c r="T184" s="189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90" t="s">
        <v>205</v>
      </c>
      <c r="AT184" s="190" t="s">
        <v>187</v>
      </c>
      <c r="AU184" s="190" t="s">
        <v>90</v>
      </c>
      <c r="AY184" s="17" t="s">
        <v>182</v>
      </c>
      <c r="BE184" s="191">
        <f>IF(N184="základní",J184,0)</f>
        <v>0</v>
      </c>
      <c r="BF184" s="191">
        <f>IF(N184="snížená",J184,0)</f>
        <v>0</v>
      </c>
      <c r="BG184" s="191">
        <f>IF(N184="zákl. přenesená",J184,0)</f>
        <v>0</v>
      </c>
      <c r="BH184" s="191">
        <f>IF(N184="sníž. přenesená",J184,0)</f>
        <v>0</v>
      </c>
      <c r="BI184" s="191">
        <f>IF(N184="nulová",J184,0)</f>
        <v>0</v>
      </c>
      <c r="BJ184" s="17" t="s">
        <v>88</v>
      </c>
      <c r="BK184" s="191">
        <f>ROUND(I184*H184,2)</f>
        <v>0</v>
      </c>
      <c r="BL184" s="17" t="s">
        <v>205</v>
      </c>
      <c r="BM184" s="190" t="s">
        <v>3073</v>
      </c>
    </row>
    <row r="185" spans="1:65" s="13" customFormat="1" ht="11.25">
      <c r="B185" s="192"/>
      <c r="C185" s="193"/>
      <c r="D185" s="194" t="s">
        <v>193</v>
      </c>
      <c r="E185" s="195" t="s">
        <v>43</v>
      </c>
      <c r="F185" s="196" t="s">
        <v>3074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3027</v>
      </c>
      <c r="G186" s="204"/>
      <c r="H186" s="207">
        <v>65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5" customFormat="1" ht="11.25">
      <c r="B187" s="227"/>
      <c r="C187" s="228"/>
      <c r="D187" s="194" t="s">
        <v>193</v>
      </c>
      <c r="E187" s="229" t="s">
        <v>43</v>
      </c>
      <c r="F187" s="230" t="s">
        <v>436</v>
      </c>
      <c r="G187" s="228"/>
      <c r="H187" s="231">
        <v>65</v>
      </c>
      <c r="I187" s="232"/>
      <c r="J187" s="228"/>
      <c r="K187" s="228"/>
      <c r="L187" s="233"/>
      <c r="M187" s="234"/>
      <c r="N187" s="235"/>
      <c r="O187" s="235"/>
      <c r="P187" s="235"/>
      <c r="Q187" s="235"/>
      <c r="R187" s="235"/>
      <c r="S187" s="235"/>
      <c r="T187" s="236"/>
      <c r="AT187" s="237" t="s">
        <v>193</v>
      </c>
      <c r="AU187" s="237" t="s">
        <v>90</v>
      </c>
      <c r="AV187" s="15" t="s">
        <v>205</v>
      </c>
      <c r="AW187" s="15" t="s">
        <v>41</v>
      </c>
      <c r="AX187" s="15" t="s">
        <v>88</v>
      </c>
      <c r="AY187" s="237" t="s">
        <v>182</v>
      </c>
    </row>
    <row r="188" spans="1:65" s="2" customFormat="1" ht="24.2" customHeight="1">
      <c r="A188" s="35"/>
      <c r="B188" s="36"/>
      <c r="C188" s="214" t="s">
        <v>305</v>
      </c>
      <c r="D188" s="214" t="s">
        <v>179</v>
      </c>
      <c r="E188" s="215" t="s">
        <v>2426</v>
      </c>
      <c r="F188" s="216" t="s">
        <v>2427</v>
      </c>
      <c r="G188" s="217" t="s">
        <v>367</v>
      </c>
      <c r="H188" s="218">
        <v>7.07</v>
      </c>
      <c r="I188" s="219"/>
      <c r="J188" s="220">
        <f>ROUND(I188*H188,2)</f>
        <v>0</v>
      </c>
      <c r="K188" s="216" t="s">
        <v>198</v>
      </c>
      <c r="L188" s="221"/>
      <c r="M188" s="222" t="s">
        <v>43</v>
      </c>
      <c r="N188" s="223" t="s">
        <v>51</v>
      </c>
      <c r="O188" s="65"/>
      <c r="P188" s="188">
        <f>O188*H188</f>
        <v>0</v>
      </c>
      <c r="Q188" s="188">
        <v>0.115</v>
      </c>
      <c r="R188" s="188">
        <f>Q188*H188</f>
        <v>0.81305000000000005</v>
      </c>
      <c r="S188" s="188">
        <v>0</v>
      </c>
      <c r="T188" s="18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90" t="s">
        <v>225</v>
      </c>
      <c r="AT188" s="190" t="s">
        <v>179</v>
      </c>
      <c r="AU188" s="190" t="s">
        <v>90</v>
      </c>
      <c r="AY188" s="17" t="s">
        <v>182</v>
      </c>
      <c r="BE188" s="191">
        <f>IF(N188="základní",J188,0)</f>
        <v>0</v>
      </c>
      <c r="BF188" s="191">
        <f>IF(N188="snížená",J188,0)</f>
        <v>0</v>
      </c>
      <c r="BG188" s="191">
        <f>IF(N188="zákl. přenesená",J188,0)</f>
        <v>0</v>
      </c>
      <c r="BH188" s="191">
        <f>IF(N188="sníž. přenesená",J188,0)</f>
        <v>0</v>
      </c>
      <c r="BI188" s="191">
        <f>IF(N188="nulová",J188,0)</f>
        <v>0</v>
      </c>
      <c r="BJ188" s="17" t="s">
        <v>88</v>
      </c>
      <c r="BK188" s="191">
        <f>ROUND(I188*H188,2)</f>
        <v>0</v>
      </c>
      <c r="BL188" s="17" t="s">
        <v>205</v>
      </c>
      <c r="BM188" s="190" t="s">
        <v>3075</v>
      </c>
    </row>
    <row r="189" spans="1:65" s="14" customFormat="1" ht="11.25">
      <c r="B189" s="203"/>
      <c r="C189" s="204"/>
      <c r="D189" s="194" t="s">
        <v>193</v>
      </c>
      <c r="E189" s="205" t="s">
        <v>43</v>
      </c>
      <c r="F189" s="206" t="s">
        <v>3076</v>
      </c>
      <c r="G189" s="204"/>
      <c r="H189" s="207">
        <v>7.07</v>
      </c>
      <c r="I189" s="208"/>
      <c r="J189" s="204"/>
      <c r="K189" s="204"/>
      <c r="L189" s="209"/>
      <c r="M189" s="210"/>
      <c r="N189" s="211"/>
      <c r="O189" s="211"/>
      <c r="P189" s="211"/>
      <c r="Q189" s="211"/>
      <c r="R189" s="211"/>
      <c r="S189" s="211"/>
      <c r="T189" s="212"/>
      <c r="AT189" s="213" t="s">
        <v>193</v>
      </c>
      <c r="AU189" s="213" t="s">
        <v>90</v>
      </c>
      <c r="AV189" s="14" t="s">
        <v>90</v>
      </c>
      <c r="AW189" s="14" t="s">
        <v>41</v>
      </c>
      <c r="AX189" s="14" t="s">
        <v>80</v>
      </c>
      <c r="AY189" s="213" t="s">
        <v>182</v>
      </c>
    </row>
    <row r="190" spans="1:65" s="15" customFormat="1" ht="11.25">
      <c r="B190" s="227"/>
      <c r="C190" s="228"/>
      <c r="D190" s="194" t="s">
        <v>193</v>
      </c>
      <c r="E190" s="229" t="s">
        <v>43</v>
      </c>
      <c r="F190" s="230" t="s">
        <v>436</v>
      </c>
      <c r="G190" s="228"/>
      <c r="H190" s="231">
        <v>7.07</v>
      </c>
      <c r="I190" s="232"/>
      <c r="J190" s="228"/>
      <c r="K190" s="228"/>
      <c r="L190" s="233"/>
      <c r="M190" s="234"/>
      <c r="N190" s="235"/>
      <c r="O190" s="235"/>
      <c r="P190" s="235"/>
      <c r="Q190" s="235"/>
      <c r="R190" s="235"/>
      <c r="S190" s="235"/>
      <c r="T190" s="236"/>
      <c r="AT190" s="237" t="s">
        <v>193</v>
      </c>
      <c r="AU190" s="237" t="s">
        <v>90</v>
      </c>
      <c r="AV190" s="15" t="s">
        <v>205</v>
      </c>
      <c r="AW190" s="15" t="s">
        <v>41</v>
      </c>
      <c r="AX190" s="15" t="s">
        <v>88</v>
      </c>
      <c r="AY190" s="237" t="s">
        <v>182</v>
      </c>
    </row>
    <row r="191" spans="1:65" s="2" customFormat="1" ht="76.349999999999994" customHeight="1">
      <c r="A191" s="35"/>
      <c r="B191" s="36"/>
      <c r="C191" s="179" t="s">
        <v>310</v>
      </c>
      <c r="D191" s="179" t="s">
        <v>187</v>
      </c>
      <c r="E191" s="180" t="s">
        <v>2340</v>
      </c>
      <c r="F191" s="181" t="s">
        <v>2341</v>
      </c>
      <c r="G191" s="182" t="s">
        <v>367</v>
      </c>
      <c r="H191" s="183">
        <v>254</v>
      </c>
      <c r="I191" s="184"/>
      <c r="J191" s="185">
        <f>ROUND(I191*H191,2)</f>
        <v>0</v>
      </c>
      <c r="K191" s="181" t="s">
        <v>191</v>
      </c>
      <c r="L191" s="40"/>
      <c r="M191" s="186" t="s">
        <v>43</v>
      </c>
      <c r="N191" s="187" t="s">
        <v>51</v>
      </c>
      <c r="O191" s="65"/>
      <c r="P191" s="188">
        <f>O191*H191</f>
        <v>0</v>
      </c>
      <c r="Q191" s="188">
        <v>0.10100000000000001</v>
      </c>
      <c r="R191" s="188">
        <f>Q191*H191</f>
        <v>25.654</v>
      </c>
      <c r="S191" s="188">
        <v>0</v>
      </c>
      <c r="T191" s="18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90" t="s">
        <v>205</v>
      </c>
      <c r="AT191" s="190" t="s">
        <v>187</v>
      </c>
      <c r="AU191" s="190" t="s">
        <v>90</v>
      </c>
      <c r="AY191" s="17" t="s">
        <v>182</v>
      </c>
      <c r="BE191" s="191">
        <f>IF(N191="základní",J191,0)</f>
        <v>0</v>
      </c>
      <c r="BF191" s="191">
        <f>IF(N191="snížená",J191,0)</f>
        <v>0</v>
      </c>
      <c r="BG191" s="191">
        <f>IF(N191="zákl. přenesená",J191,0)</f>
        <v>0</v>
      </c>
      <c r="BH191" s="191">
        <f>IF(N191="sníž. přenesená",J191,0)</f>
        <v>0</v>
      </c>
      <c r="BI191" s="191">
        <f>IF(N191="nulová",J191,0)</f>
        <v>0</v>
      </c>
      <c r="BJ191" s="17" t="s">
        <v>88</v>
      </c>
      <c r="BK191" s="191">
        <f>ROUND(I191*H191,2)</f>
        <v>0</v>
      </c>
      <c r="BL191" s="17" t="s">
        <v>205</v>
      </c>
      <c r="BM191" s="190" t="s">
        <v>3077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1213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3" customFormat="1" ht="11.25">
      <c r="B193" s="192"/>
      <c r="C193" s="193"/>
      <c r="D193" s="194" t="s">
        <v>193</v>
      </c>
      <c r="E193" s="195" t="s">
        <v>43</v>
      </c>
      <c r="F193" s="196" t="s">
        <v>3078</v>
      </c>
      <c r="G193" s="193"/>
      <c r="H193" s="195" t="s">
        <v>43</v>
      </c>
      <c r="I193" s="197"/>
      <c r="J193" s="193"/>
      <c r="K193" s="193"/>
      <c r="L193" s="198"/>
      <c r="M193" s="199"/>
      <c r="N193" s="200"/>
      <c r="O193" s="200"/>
      <c r="P193" s="200"/>
      <c r="Q193" s="200"/>
      <c r="R193" s="200"/>
      <c r="S193" s="200"/>
      <c r="T193" s="201"/>
      <c r="AT193" s="202" t="s">
        <v>193</v>
      </c>
      <c r="AU193" s="202" t="s">
        <v>90</v>
      </c>
      <c r="AV193" s="13" t="s">
        <v>88</v>
      </c>
      <c r="AW193" s="13" t="s">
        <v>41</v>
      </c>
      <c r="AX193" s="13" t="s">
        <v>80</v>
      </c>
      <c r="AY193" s="202" t="s">
        <v>182</v>
      </c>
    </row>
    <row r="194" spans="1:65" s="14" customFormat="1" ht="11.25">
      <c r="B194" s="203"/>
      <c r="C194" s="204"/>
      <c r="D194" s="194" t="s">
        <v>193</v>
      </c>
      <c r="E194" s="205" t="s">
        <v>43</v>
      </c>
      <c r="F194" s="206" t="s">
        <v>3029</v>
      </c>
      <c r="G194" s="204"/>
      <c r="H194" s="207">
        <v>248</v>
      </c>
      <c r="I194" s="208"/>
      <c r="J194" s="204"/>
      <c r="K194" s="204"/>
      <c r="L194" s="209"/>
      <c r="M194" s="210"/>
      <c r="N194" s="211"/>
      <c r="O194" s="211"/>
      <c r="P194" s="211"/>
      <c r="Q194" s="211"/>
      <c r="R194" s="211"/>
      <c r="S194" s="211"/>
      <c r="T194" s="212"/>
      <c r="AT194" s="213" t="s">
        <v>193</v>
      </c>
      <c r="AU194" s="213" t="s">
        <v>90</v>
      </c>
      <c r="AV194" s="14" t="s">
        <v>90</v>
      </c>
      <c r="AW194" s="14" t="s">
        <v>41</v>
      </c>
      <c r="AX194" s="14" t="s">
        <v>80</v>
      </c>
      <c r="AY194" s="213" t="s">
        <v>182</v>
      </c>
    </row>
    <row r="195" spans="1:65" s="13" customFormat="1" ht="11.25">
      <c r="B195" s="192"/>
      <c r="C195" s="193"/>
      <c r="D195" s="194" t="s">
        <v>193</v>
      </c>
      <c r="E195" s="195" t="s">
        <v>43</v>
      </c>
      <c r="F195" s="196" t="s">
        <v>2343</v>
      </c>
      <c r="G195" s="193"/>
      <c r="H195" s="195" t="s">
        <v>43</v>
      </c>
      <c r="I195" s="197"/>
      <c r="J195" s="193"/>
      <c r="K195" s="193"/>
      <c r="L195" s="198"/>
      <c r="M195" s="199"/>
      <c r="N195" s="200"/>
      <c r="O195" s="200"/>
      <c r="P195" s="200"/>
      <c r="Q195" s="200"/>
      <c r="R195" s="200"/>
      <c r="S195" s="200"/>
      <c r="T195" s="201"/>
      <c r="AT195" s="202" t="s">
        <v>193</v>
      </c>
      <c r="AU195" s="202" t="s">
        <v>90</v>
      </c>
      <c r="AV195" s="13" t="s">
        <v>88</v>
      </c>
      <c r="AW195" s="13" t="s">
        <v>41</v>
      </c>
      <c r="AX195" s="13" t="s">
        <v>80</v>
      </c>
      <c r="AY195" s="202" t="s">
        <v>182</v>
      </c>
    </row>
    <row r="196" spans="1:65" s="14" customFormat="1" ht="11.25">
      <c r="B196" s="203"/>
      <c r="C196" s="204"/>
      <c r="D196" s="194" t="s">
        <v>193</v>
      </c>
      <c r="E196" s="205" t="s">
        <v>43</v>
      </c>
      <c r="F196" s="206" t="s">
        <v>1333</v>
      </c>
      <c r="G196" s="204"/>
      <c r="H196" s="207">
        <v>6</v>
      </c>
      <c r="I196" s="208"/>
      <c r="J196" s="204"/>
      <c r="K196" s="204"/>
      <c r="L196" s="209"/>
      <c r="M196" s="210"/>
      <c r="N196" s="211"/>
      <c r="O196" s="211"/>
      <c r="P196" s="211"/>
      <c r="Q196" s="211"/>
      <c r="R196" s="211"/>
      <c r="S196" s="211"/>
      <c r="T196" s="212"/>
      <c r="AT196" s="213" t="s">
        <v>193</v>
      </c>
      <c r="AU196" s="213" t="s">
        <v>90</v>
      </c>
      <c r="AV196" s="14" t="s">
        <v>90</v>
      </c>
      <c r="AW196" s="14" t="s">
        <v>41</v>
      </c>
      <c r="AX196" s="14" t="s">
        <v>80</v>
      </c>
      <c r="AY196" s="213" t="s">
        <v>182</v>
      </c>
    </row>
    <row r="197" spans="1:65" s="15" customFormat="1" ht="11.25">
      <c r="B197" s="227"/>
      <c r="C197" s="228"/>
      <c r="D197" s="194" t="s">
        <v>193</v>
      </c>
      <c r="E197" s="229" t="s">
        <v>43</v>
      </c>
      <c r="F197" s="230" t="s">
        <v>436</v>
      </c>
      <c r="G197" s="228"/>
      <c r="H197" s="231">
        <v>254</v>
      </c>
      <c r="I197" s="232"/>
      <c r="J197" s="228"/>
      <c r="K197" s="228"/>
      <c r="L197" s="233"/>
      <c r="M197" s="234"/>
      <c r="N197" s="235"/>
      <c r="O197" s="235"/>
      <c r="P197" s="235"/>
      <c r="Q197" s="235"/>
      <c r="R197" s="235"/>
      <c r="S197" s="235"/>
      <c r="T197" s="236"/>
      <c r="AT197" s="237" t="s">
        <v>193</v>
      </c>
      <c r="AU197" s="237" t="s">
        <v>90</v>
      </c>
      <c r="AV197" s="15" t="s">
        <v>205</v>
      </c>
      <c r="AW197" s="15" t="s">
        <v>41</v>
      </c>
      <c r="AX197" s="15" t="s">
        <v>88</v>
      </c>
      <c r="AY197" s="237" t="s">
        <v>182</v>
      </c>
    </row>
    <row r="198" spans="1:65" s="2" customFormat="1" ht="14.45" customHeight="1">
      <c r="A198" s="35"/>
      <c r="B198" s="36"/>
      <c r="C198" s="214" t="s">
        <v>314</v>
      </c>
      <c r="D198" s="214" t="s">
        <v>179</v>
      </c>
      <c r="E198" s="215" t="s">
        <v>2345</v>
      </c>
      <c r="F198" s="216" t="s">
        <v>2346</v>
      </c>
      <c r="G198" s="217" t="s">
        <v>367</v>
      </c>
      <c r="H198" s="218">
        <v>10.1</v>
      </c>
      <c r="I198" s="219"/>
      <c r="J198" s="220">
        <f>ROUND(I198*H198,2)</f>
        <v>0</v>
      </c>
      <c r="K198" s="216" t="s">
        <v>198</v>
      </c>
      <c r="L198" s="221"/>
      <c r="M198" s="222" t="s">
        <v>43</v>
      </c>
      <c r="N198" s="223" t="s">
        <v>51</v>
      </c>
      <c r="O198" s="65"/>
      <c r="P198" s="188">
        <f>O198*H198</f>
        <v>0</v>
      </c>
      <c r="Q198" s="188">
        <v>0.108</v>
      </c>
      <c r="R198" s="188">
        <f>Q198*H198</f>
        <v>1.0908</v>
      </c>
      <c r="S198" s="188">
        <v>0</v>
      </c>
      <c r="T198" s="189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90" t="s">
        <v>225</v>
      </c>
      <c r="AT198" s="190" t="s">
        <v>179</v>
      </c>
      <c r="AU198" s="190" t="s">
        <v>90</v>
      </c>
      <c r="AY198" s="17" t="s">
        <v>182</v>
      </c>
      <c r="BE198" s="191">
        <f>IF(N198="základní",J198,0)</f>
        <v>0</v>
      </c>
      <c r="BF198" s="191">
        <f>IF(N198="snížená",J198,0)</f>
        <v>0</v>
      </c>
      <c r="BG198" s="191">
        <f>IF(N198="zákl. přenesená",J198,0)</f>
        <v>0</v>
      </c>
      <c r="BH198" s="191">
        <f>IF(N198="sníž. přenesená",J198,0)</f>
        <v>0</v>
      </c>
      <c r="BI198" s="191">
        <f>IF(N198="nulová",J198,0)</f>
        <v>0</v>
      </c>
      <c r="BJ198" s="17" t="s">
        <v>88</v>
      </c>
      <c r="BK198" s="191">
        <f>ROUND(I198*H198,2)</f>
        <v>0</v>
      </c>
      <c r="BL198" s="17" t="s">
        <v>205</v>
      </c>
      <c r="BM198" s="190" t="s">
        <v>3079</v>
      </c>
    </row>
    <row r="199" spans="1:65" s="13" customFormat="1" ht="11.25">
      <c r="B199" s="192"/>
      <c r="C199" s="193"/>
      <c r="D199" s="194" t="s">
        <v>193</v>
      </c>
      <c r="E199" s="195" t="s">
        <v>43</v>
      </c>
      <c r="F199" s="196" t="s">
        <v>2758</v>
      </c>
      <c r="G199" s="193"/>
      <c r="H199" s="195" t="s">
        <v>43</v>
      </c>
      <c r="I199" s="197"/>
      <c r="J199" s="193"/>
      <c r="K199" s="193"/>
      <c r="L199" s="198"/>
      <c r="M199" s="199"/>
      <c r="N199" s="200"/>
      <c r="O199" s="200"/>
      <c r="P199" s="200"/>
      <c r="Q199" s="200"/>
      <c r="R199" s="200"/>
      <c r="S199" s="200"/>
      <c r="T199" s="201"/>
      <c r="AT199" s="202" t="s">
        <v>193</v>
      </c>
      <c r="AU199" s="202" t="s">
        <v>90</v>
      </c>
      <c r="AV199" s="13" t="s">
        <v>88</v>
      </c>
      <c r="AW199" s="13" t="s">
        <v>41</v>
      </c>
      <c r="AX199" s="13" t="s">
        <v>80</v>
      </c>
      <c r="AY199" s="202" t="s">
        <v>182</v>
      </c>
    </row>
    <row r="200" spans="1:65" s="14" customFormat="1" ht="11.25">
      <c r="B200" s="203"/>
      <c r="C200" s="204"/>
      <c r="D200" s="194" t="s">
        <v>193</v>
      </c>
      <c r="E200" s="205" t="s">
        <v>43</v>
      </c>
      <c r="F200" s="206" t="s">
        <v>2759</v>
      </c>
      <c r="G200" s="204"/>
      <c r="H200" s="207">
        <v>10.1</v>
      </c>
      <c r="I200" s="208"/>
      <c r="J200" s="204"/>
      <c r="K200" s="204"/>
      <c r="L200" s="209"/>
      <c r="M200" s="210"/>
      <c r="N200" s="211"/>
      <c r="O200" s="211"/>
      <c r="P200" s="211"/>
      <c r="Q200" s="211"/>
      <c r="R200" s="211"/>
      <c r="S200" s="211"/>
      <c r="T200" s="212"/>
      <c r="AT200" s="213" t="s">
        <v>193</v>
      </c>
      <c r="AU200" s="213" t="s">
        <v>90</v>
      </c>
      <c r="AV200" s="14" t="s">
        <v>90</v>
      </c>
      <c r="AW200" s="14" t="s">
        <v>41</v>
      </c>
      <c r="AX200" s="14" t="s">
        <v>80</v>
      </c>
      <c r="AY200" s="213" t="s">
        <v>182</v>
      </c>
    </row>
    <row r="201" spans="1:65" s="15" customFormat="1" ht="11.25">
      <c r="B201" s="227"/>
      <c r="C201" s="228"/>
      <c r="D201" s="194" t="s">
        <v>193</v>
      </c>
      <c r="E201" s="229" t="s">
        <v>43</v>
      </c>
      <c r="F201" s="230" t="s">
        <v>436</v>
      </c>
      <c r="G201" s="228"/>
      <c r="H201" s="231">
        <v>10.1</v>
      </c>
      <c r="I201" s="232"/>
      <c r="J201" s="228"/>
      <c r="K201" s="228"/>
      <c r="L201" s="233"/>
      <c r="M201" s="234"/>
      <c r="N201" s="235"/>
      <c r="O201" s="235"/>
      <c r="P201" s="235"/>
      <c r="Q201" s="235"/>
      <c r="R201" s="235"/>
      <c r="S201" s="235"/>
      <c r="T201" s="236"/>
      <c r="AT201" s="237" t="s">
        <v>193</v>
      </c>
      <c r="AU201" s="237" t="s">
        <v>90</v>
      </c>
      <c r="AV201" s="15" t="s">
        <v>205</v>
      </c>
      <c r="AW201" s="15" t="s">
        <v>41</v>
      </c>
      <c r="AX201" s="15" t="s">
        <v>88</v>
      </c>
      <c r="AY201" s="237" t="s">
        <v>182</v>
      </c>
    </row>
    <row r="202" spans="1:65" s="12" customFormat="1" ht="22.9" customHeight="1">
      <c r="B202" s="163"/>
      <c r="C202" s="164"/>
      <c r="D202" s="165" t="s">
        <v>79</v>
      </c>
      <c r="E202" s="177" t="s">
        <v>230</v>
      </c>
      <c r="F202" s="177" t="s">
        <v>452</v>
      </c>
      <c r="G202" s="164"/>
      <c r="H202" s="164"/>
      <c r="I202" s="167"/>
      <c r="J202" s="178">
        <f>BK202</f>
        <v>0</v>
      </c>
      <c r="K202" s="164"/>
      <c r="L202" s="169"/>
      <c r="M202" s="170"/>
      <c r="N202" s="171"/>
      <c r="O202" s="171"/>
      <c r="P202" s="172">
        <f>SUM(P203:P266)</f>
        <v>0</v>
      </c>
      <c r="Q202" s="171"/>
      <c r="R202" s="172">
        <f>SUM(R203:R266)</f>
        <v>1.25986</v>
      </c>
      <c r="S202" s="171"/>
      <c r="T202" s="173">
        <f>SUM(T203:T266)</f>
        <v>0.14299999999999999</v>
      </c>
      <c r="AR202" s="174" t="s">
        <v>88</v>
      </c>
      <c r="AT202" s="175" t="s">
        <v>79</v>
      </c>
      <c r="AU202" s="175" t="s">
        <v>88</v>
      </c>
      <c r="AY202" s="174" t="s">
        <v>182</v>
      </c>
      <c r="BK202" s="176">
        <f>SUM(BK203:BK266)</f>
        <v>0</v>
      </c>
    </row>
    <row r="203" spans="1:65" s="2" customFormat="1" ht="24.2" customHeight="1">
      <c r="A203" s="35"/>
      <c r="B203" s="36"/>
      <c r="C203" s="179" t="s">
        <v>318</v>
      </c>
      <c r="D203" s="179" t="s">
        <v>187</v>
      </c>
      <c r="E203" s="180" t="s">
        <v>3080</v>
      </c>
      <c r="F203" s="181" t="s">
        <v>3081</v>
      </c>
      <c r="G203" s="182" t="s">
        <v>481</v>
      </c>
      <c r="H203" s="183">
        <v>18</v>
      </c>
      <c r="I203" s="184"/>
      <c r="J203" s="185">
        <f>ROUND(I203*H203,2)</f>
        <v>0</v>
      </c>
      <c r="K203" s="181" t="s">
        <v>198</v>
      </c>
      <c r="L203" s="40"/>
      <c r="M203" s="186" t="s">
        <v>43</v>
      </c>
      <c r="N203" s="187" t="s">
        <v>51</v>
      </c>
      <c r="O203" s="65"/>
      <c r="P203" s="188">
        <f>O203*H203</f>
        <v>0</v>
      </c>
      <c r="Q203" s="188">
        <v>0</v>
      </c>
      <c r="R203" s="188">
        <f>Q203*H203</f>
        <v>0</v>
      </c>
      <c r="S203" s="188">
        <v>0</v>
      </c>
      <c r="T203" s="189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90" t="s">
        <v>205</v>
      </c>
      <c r="AT203" s="190" t="s">
        <v>187</v>
      </c>
      <c r="AU203" s="190" t="s">
        <v>90</v>
      </c>
      <c r="AY203" s="17" t="s">
        <v>182</v>
      </c>
      <c r="BE203" s="191">
        <f>IF(N203="základní",J203,0)</f>
        <v>0</v>
      </c>
      <c r="BF203" s="191">
        <f>IF(N203="snížená",J203,0)</f>
        <v>0</v>
      </c>
      <c r="BG203" s="191">
        <f>IF(N203="zákl. přenesená",J203,0)</f>
        <v>0</v>
      </c>
      <c r="BH203" s="191">
        <f>IF(N203="sníž. přenesená",J203,0)</f>
        <v>0</v>
      </c>
      <c r="BI203" s="191">
        <f>IF(N203="nulová",J203,0)</f>
        <v>0</v>
      </c>
      <c r="BJ203" s="17" t="s">
        <v>88</v>
      </c>
      <c r="BK203" s="191">
        <f>ROUND(I203*H203,2)</f>
        <v>0</v>
      </c>
      <c r="BL203" s="17" t="s">
        <v>205</v>
      </c>
      <c r="BM203" s="190" t="s">
        <v>3082</v>
      </c>
    </row>
    <row r="204" spans="1:65" s="2" customFormat="1" ht="24.2" customHeight="1">
      <c r="A204" s="35"/>
      <c r="B204" s="36"/>
      <c r="C204" s="179" t="s">
        <v>322</v>
      </c>
      <c r="D204" s="179" t="s">
        <v>187</v>
      </c>
      <c r="E204" s="180" t="s">
        <v>489</v>
      </c>
      <c r="F204" s="181" t="s">
        <v>490</v>
      </c>
      <c r="G204" s="182" t="s">
        <v>190</v>
      </c>
      <c r="H204" s="183">
        <v>9</v>
      </c>
      <c r="I204" s="184"/>
      <c r="J204" s="185">
        <f>ROUND(I204*H204,2)</f>
        <v>0</v>
      </c>
      <c r="K204" s="181" t="s">
        <v>191</v>
      </c>
      <c r="L204" s="40"/>
      <c r="M204" s="186" t="s">
        <v>43</v>
      </c>
      <c r="N204" s="187" t="s">
        <v>51</v>
      </c>
      <c r="O204" s="65"/>
      <c r="P204" s="188">
        <f>O204*H204</f>
        <v>0</v>
      </c>
      <c r="Q204" s="188">
        <v>6.9999999999999999E-4</v>
      </c>
      <c r="R204" s="188">
        <f>Q204*H204</f>
        <v>6.3E-3</v>
      </c>
      <c r="S204" s="188">
        <v>0</v>
      </c>
      <c r="T204" s="189">
        <f>S204*H204</f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90" t="s">
        <v>205</v>
      </c>
      <c r="AT204" s="190" t="s">
        <v>187</v>
      </c>
      <c r="AU204" s="190" t="s">
        <v>90</v>
      </c>
      <c r="AY204" s="17" t="s">
        <v>182</v>
      </c>
      <c r="BE204" s="191">
        <f>IF(N204="základní",J204,0)</f>
        <v>0</v>
      </c>
      <c r="BF204" s="191">
        <f>IF(N204="snížená",J204,0)</f>
        <v>0</v>
      </c>
      <c r="BG204" s="191">
        <f>IF(N204="zákl. přenesená",J204,0)</f>
        <v>0</v>
      </c>
      <c r="BH204" s="191">
        <f>IF(N204="sníž. přenesená",J204,0)</f>
        <v>0</v>
      </c>
      <c r="BI204" s="191">
        <f>IF(N204="nulová",J204,0)</f>
        <v>0</v>
      </c>
      <c r="BJ204" s="17" t="s">
        <v>88</v>
      </c>
      <c r="BK204" s="191">
        <f>ROUND(I204*H204,2)</f>
        <v>0</v>
      </c>
      <c r="BL204" s="17" t="s">
        <v>205</v>
      </c>
      <c r="BM204" s="190" t="s">
        <v>3083</v>
      </c>
    </row>
    <row r="205" spans="1:65" s="13" customFormat="1" ht="11.25">
      <c r="B205" s="192"/>
      <c r="C205" s="193"/>
      <c r="D205" s="194" t="s">
        <v>193</v>
      </c>
      <c r="E205" s="195" t="s">
        <v>43</v>
      </c>
      <c r="F205" s="196" t="s">
        <v>1213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3" customFormat="1" ht="11.25">
      <c r="B206" s="192"/>
      <c r="C206" s="193"/>
      <c r="D206" s="194" t="s">
        <v>193</v>
      </c>
      <c r="E206" s="195" t="s">
        <v>43</v>
      </c>
      <c r="F206" s="196" t="s">
        <v>3084</v>
      </c>
      <c r="G206" s="193"/>
      <c r="H206" s="195" t="s">
        <v>43</v>
      </c>
      <c r="I206" s="197"/>
      <c r="J206" s="193"/>
      <c r="K206" s="193"/>
      <c r="L206" s="198"/>
      <c r="M206" s="199"/>
      <c r="N206" s="200"/>
      <c r="O206" s="200"/>
      <c r="P206" s="200"/>
      <c r="Q206" s="200"/>
      <c r="R206" s="200"/>
      <c r="S206" s="200"/>
      <c r="T206" s="201"/>
      <c r="AT206" s="202" t="s">
        <v>193</v>
      </c>
      <c r="AU206" s="202" t="s">
        <v>90</v>
      </c>
      <c r="AV206" s="13" t="s">
        <v>88</v>
      </c>
      <c r="AW206" s="13" t="s">
        <v>41</v>
      </c>
      <c r="AX206" s="13" t="s">
        <v>80</v>
      </c>
      <c r="AY206" s="202" t="s">
        <v>182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3085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4" customFormat="1" ht="11.25">
      <c r="B208" s="203"/>
      <c r="C208" s="204"/>
      <c r="D208" s="194" t="s">
        <v>193</v>
      </c>
      <c r="E208" s="205" t="s">
        <v>43</v>
      </c>
      <c r="F208" s="206" t="s">
        <v>90</v>
      </c>
      <c r="G208" s="204"/>
      <c r="H208" s="207">
        <v>2</v>
      </c>
      <c r="I208" s="208"/>
      <c r="J208" s="204"/>
      <c r="K208" s="204"/>
      <c r="L208" s="209"/>
      <c r="M208" s="210"/>
      <c r="N208" s="211"/>
      <c r="O208" s="211"/>
      <c r="P208" s="211"/>
      <c r="Q208" s="211"/>
      <c r="R208" s="211"/>
      <c r="S208" s="211"/>
      <c r="T208" s="212"/>
      <c r="AT208" s="213" t="s">
        <v>193</v>
      </c>
      <c r="AU208" s="213" t="s">
        <v>90</v>
      </c>
      <c r="AV208" s="14" t="s">
        <v>90</v>
      </c>
      <c r="AW208" s="14" t="s">
        <v>41</v>
      </c>
      <c r="AX208" s="14" t="s">
        <v>80</v>
      </c>
      <c r="AY208" s="213" t="s">
        <v>182</v>
      </c>
    </row>
    <row r="209" spans="1:65" s="13" customFormat="1" ht="11.25">
      <c r="B209" s="192"/>
      <c r="C209" s="193"/>
      <c r="D209" s="194" t="s">
        <v>193</v>
      </c>
      <c r="E209" s="195" t="s">
        <v>43</v>
      </c>
      <c r="F209" s="196" t="s">
        <v>3086</v>
      </c>
      <c r="G209" s="193"/>
      <c r="H209" s="195" t="s">
        <v>43</v>
      </c>
      <c r="I209" s="197"/>
      <c r="J209" s="193"/>
      <c r="K209" s="193"/>
      <c r="L209" s="198"/>
      <c r="M209" s="199"/>
      <c r="N209" s="200"/>
      <c r="O209" s="200"/>
      <c r="P209" s="200"/>
      <c r="Q209" s="200"/>
      <c r="R209" s="200"/>
      <c r="S209" s="200"/>
      <c r="T209" s="201"/>
      <c r="AT209" s="202" t="s">
        <v>193</v>
      </c>
      <c r="AU209" s="202" t="s">
        <v>90</v>
      </c>
      <c r="AV209" s="13" t="s">
        <v>88</v>
      </c>
      <c r="AW209" s="13" t="s">
        <v>41</v>
      </c>
      <c r="AX209" s="13" t="s">
        <v>80</v>
      </c>
      <c r="AY209" s="202" t="s">
        <v>182</v>
      </c>
    </row>
    <row r="210" spans="1:65" s="14" customFormat="1" ht="11.25">
      <c r="B210" s="203"/>
      <c r="C210" s="204"/>
      <c r="D210" s="194" t="s">
        <v>193</v>
      </c>
      <c r="E210" s="205" t="s">
        <v>43</v>
      </c>
      <c r="F210" s="206" t="s">
        <v>88</v>
      </c>
      <c r="G210" s="204"/>
      <c r="H210" s="207">
        <v>1</v>
      </c>
      <c r="I210" s="208"/>
      <c r="J210" s="204"/>
      <c r="K210" s="204"/>
      <c r="L210" s="209"/>
      <c r="M210" s="210"/>
      <c r="N210" s="211"/>
      <c r="O210" s="211"/>
      <c r="P210" s="211"/>
      <c r="Q210" s="211"/>
      <c r="R210" s="211"/>
      <c r="S210" s="211"/>
      <c r="T210" s="212"/>
      <c r="AT210" s="213" t="s">
        <v>193</v>
      </c>
      <c r="AU210" s="213" t="s">
        <v>90</v>
      </c>
      <c r="AV210" s="14" t="s">
        <v>90</v>
      </c>
      <c r="AW210" s="14" t="s">
        <v>41</v>
      </c>
      <c r="AX210" s="14" t="s">
        <v>80</v>
      </c>
      <c r="AY210" s="213" t="s">
        <v>182</v>
      </c>
    </row>
    <row r="211" spans="1:65" s="13" customFormat="1" ht="11.25">
      <c r="B211" s="192"/>
      <c r="C211" s="193"/>
      <c r="D211" s="194" t="s">
        <v>193</v>
      </c>
      <c r="E211" s="195" t="s">
        <v>43</v>
      </c>
      <c r="F211" s="196" t="s">
        <v>3087</v>
      </c>
      <c r="G211" s="193"/>
      <c r="H211" s="195" t="s">
        <v>43</v>
      </c>
      <c r="I211" s="197"/>
      <c r="J211" s="193"/>
      <c r="K211" s="193"/>
      <c r="L211" s="198"/>
      <c r="M211" s="199"/>
      <c r="N211" s="200"/>
      <c r="O211" s="200"/>
      <c r="P211" s="200"/>
      <c r="Q211" s="200"/>
      <c r="R211" s="200"/>
      <c r="S211" s="200"/>
      <c r="T211" s="201"/>
      <c r="AT211" s="202" t="s">
        <v>193</v>
      </c>
      <c r="AU211" s="202" t="s">
        <v>90</v>
      </c>
      <c r="AV211" s="13" t="s">
        <v>88</v>
      </c>
      <c r="AW211" s="13" t="s">
        <v>41</v>
      </c>
      <c r="AX211" s="13" t="s">
        <v>80</v>
      </c>
      <c r="AY211" s="202" t="s">
        <v>182</v>
      </c>
    </row>
    <row r="212" spans="1:65" s="14" customFormat="1" ht="11.25">
      <c r="B212" s="203"/>
      <c r="C212" s="204"/>
      <c r="D212" s="194" t="s">
        <v>193</v>
      </c>
      <c r="E212" s="205" t="s">
        <v>43</v>
      </c>
      <c r="F212" s="206" t="s">
        <v>215</v>
      </c>
      <c r="G212" s="204"/>
      <c r="H212" s="207">
        <v>6</v>
      </c>
      <c r="I212" s="208"/>
      <c r="J212" s="204"/>
      <c r="K212" s="204"/>
      <c r="L212" s="209"/>
      <c r="M212" s="210"/>
      <c r="N212" s="211"/>
      <c r="O212" s="211"/>
      <c r="P212" s="211"/>
      <c r="Q212" s="211"/>
      <c r="R212" s="211"/>
      <c r="S212" s="211"/>
      <c r="T212" s="212"/>
      <c r="AT212" s="213" t="s">
        <v>193</v>
      </c>
      <c r="AU212" s="213" t="s">
        <v>90</v>
      </c>
      <c r="AV212" s="14" t="s">
        <v>90</v>
      </c>
      <c r="AW212" s="14" t="s">
        <v>41</v>
      </c>
      <c r="AX212" s="14" t="s">
        <v>80</v>
      </c>
      <c r="AY212" s="213" t="s">
        <v>182</v>
      </c>
    </row>
    <row r="213" spans="1:65" s="15" customFormat="1" ht="11.25">
      <c r="B213" s="227"/>
      <c r="C213" s="228"/>
      <c r="D213" s="194" t="s">
        <v>193</v>
      </c>
      <c r="E213" s="229" t="s">
        <v>43</v>
      </c>
      <c r="F213" s="230" t="s">
        <v>436</v>
      </c>
      <c r="G213" s="228"/>
      <c r="H213" s="231">
        <v>9</v>
      </c>
      <c r="I213" s="232"/>
      <c r="J213" s="228"/>
      <c r="K213" s="228"/>
      <c r="L213" s="233"/>
      <c r="M213" s="234"/>
      <c r="N213" s="235"/>
      <c r="O213" s="235"/>
      <c r="P213" s="235"/>
      <c r="Q213" s="235"/>
      <c r="R213" s="235"/>
      <c r="S213" s="235"/>
      <c r="T213" s="236"/>
      <c r="AT213" s="237" t="s">
        <v>193</v>
      </c>
      <c r="AU213" s="237" t="s">
        <v>90</v>
      </c>
      <c r="AV213" s="15" t="s">
        <v>205</v>
      </c>
      <c r="AW213" s="15" t="s">
        <v>41</v>
      </c>
      <c r="AX213" s="15" t="s">
        <v>88</v>
      </c>
      <c r="AY213" s="237" t="s">
        <v>182</v>
      </c>
    </row>
    <row r="214" spans="1:65" s="2" customFormat="1" ht="24.2" customHeight="1">
      <c r="A214" s="35"/>
      <c r="B214" s="36"/>
      <c r="C214" s="214" t="s">
        <v>326</v>
      </c>
      <c r="D214" s="214" t="s">
        <v>179</v>
      </c>
      <c r="E214" s="215" t="s">
        <v>3088</v>
      </c>
      <c r="F214" s="216" t="s">
        <v>3089</v>
      </c>
      <c r="G214" s="217" t="s">
        <v>190</v>
      </c>
      <c r="H214" s="218">
        <v>3</v>
      </c>
      <c r="I214" s="219"/>
      <c r="J214" s="220">
        <f>ROUND(I214*H214,2)</f>
        <v>0</v>
      </c>
      <c r="K214" s="216" t="s">
        <v>191</v>
      </c>
      <c r="L214" s="221"/>
      <c r="M214" s="222" t="s">
        <v>43</v>
      </c>
      <c r="N214" s="223" t="s">
        <v>51</v>
      </c>
      <c r="O214" s="65"/>
      <c r="P214" s="188">
        <f>O214*H214</f>
        <v>0</v>
      </c>
      <c r="Q214" s="188">
        <v>0</v>
      </c>
      <c r="R214" s="188">
        <f>Q214*H214</f>
        <v>0</v>
      </c>
      <c r="S214" s="188">
        <v>0</v>
      </c>
      <c r="T214" s="189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90" t="s">
        <v>225</v>
      </c>
      <c r="AT214" s="190" t="s">
        <v>179</v>
      </c>
      <c r="AU214" s="190" t="s">
        <v>90</v>
      </c>
      <c r="AY214" s="17" t="s">
        <v>182</v>
      </c>
      <c r="BE214" s="191">
        <f>IF(N214="základní",J214,0)</f>
        <v>0</v>
      </c>
      <c r="BF214" s="191">
        <f>IF(N214="snížená",J214,0)</f>
        <v>0</v>
      </c>
      <c r="BG214" s="191">
        <f>IF(N214="zákl. přenesená",J214,0)</f>
        <v>0</v>
      </c>
      <c r="BH214" s="191">
        <f>IF(N214="sníž. přenesená",J214,0)</f>
        <v>0</v>
      </c>
      <c r="BI214" s="191">
        <f>IF(N214="nulová",J214,0)</f>
        <v>0</v>
      </c>
      <c r="BJ214" s="17" t="s">
        <v>88</v>
      </c>
      <c r="BK214" s="191">
        <f>ROUND(I214*H214,2)</f>
        <v>0</v>
      </c>
      <c r="BL214" s="17" t="s">
        <v>205</v>
      </c>
      <c r="BM214" s="190" t="s">
        <v>3090</v>
      </c>
    </row>
    <row r="215" spans="1:65" s="13" customFormat="1" ht="11.25">
      <c r="B215" s="192"/>
      <c r="C215" s="193"/>
      <c r="D215" s="194" t="s">
        <v>193</v>
      </c>
      <c r="E215" s="195" t="s">
        <v>43</v>
      </c>
      <c r="F215" s="196" t="s">
        <v>3085</v>
      </c>
      <c r="G215" s="193"/>
      <c r="H215" s="195" t="s">
        <v>43</v>
      </c>
      <c r="I215" s="197"/>
      <c r="J215" s="193"/>
      <c r="K215" s="193"/>
      <c r="L215" s="198"/>
      <c r="M215" s="199"/>
      <c r="N215" s="200"/>
      <c r="O215" s="200"/>
      <c r="P215" s="200"/>
      <c r="Q215" s="200"/>
      <c r="R215" s="200"/>
      <c r="S215" s="200"/>
      <c r="T215" s="201"/>
      <c r="AT215" s="202" t="s">
        <v>193</v>
      </c>
      <c r="AU215" s="202" t="s">
        <v>90</v>
      </c>
      <c r="AV215" s="13" t="s">
        <v>88</v>
      </c>
      <c r="AW215" s="13" t="s">
        <v>41</v>
      </c>
      <c r="AX215" s="13" t="s">
        <v>80</v>
      </c>
      <c r="AY215" s="202" t="s">
        <v>182</v>
      </c>
    </row>
    <row r="216" spans="1:65" s="14" customFormat="1" ht="11.25">
      <c r="B216" s="203"/>
      <c r="C216" s="204"/>
      <c r="D216" s="194" t="s">
        <v>193</v>
      </c>
      <c r="E216" s="205" t="s">
        <v>43</v>
      </c>
      <c r="F216" s="206" t="s">
        <v>90</v>
      </c>
      <c r="G216" s="204"/>
      <c r="H216" s="207">
        <v>2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193</v>
      </c>
      <c r="AU216" s="213" t="s">
        <v>90</v>
      </c>
      <c r="AV216" s="14" t="s">
        <v>90</v>
      </c>
      <c r="AW216" s="14" t="s">
        <v>41</v>
      </c>
      <c r="AX216" s="14" t="s">
        <v>80</v>
      </c>
      <c r="AY216" s="213" t="s">
        <v>182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3086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88</v>
      </c>
      <c r="G218" s="204"/>
      <c r="H218" s="207">
        <v>1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80</v>
      </c>
      <c r="AY218" s="213" t="s">
        <v>182</v>
      </c>
    </row>
    <row r="219" spans="1:65" s="15" customFormat="1" ht="11.25">
      <c r="B219" s="227"/>
      <c r="C219" s="228"/>
      <c r="D219" s="194" t="s">
        <v>193</v>
      </c>
      <c r="E219" s="229" t="s">
        <v>43</v>
      </c>
      <c r="F219" s="230" t="s">
        <v>436</v>
      </c>
      <c r="G219" s="228"/>
      <c r="H219" s="231">
        <v>3</v>
      </c>
      <c r="I219" s="232"/>
      <c r="J219" s="228"/>
      <c r="K219" s="228"/>
      <c r="L219" s="233"/>
      <c r="M219" s="234"/>
      <c r="N219" s="235"/>
      <c r="O219" s="235"/>
      <c r="P219" s="235"/>
      <c r="Q219" s="235"/>
      <c r="R219" s="235"/>
      <c r="S219" s="235"/>
      <c r="T219" s="236"/>
      <c r="AT219" s="237" t="s">
        <v>193</v>
      </c>
      <c r="AU219" s="237" t="s">
        <v>90</v>
      </c>
      <c r="AV219" s="15" t="s">
        <v>205</v>
      </c>
      <c r="AW219" s="15" t="s">
        <v>41</v>
      </c>
      <c r="AX219" s="15" t="s">
        <v>88</v>
      </c>
      <c r="AY219" s="237" t="s">
        <v>182</v>
      </c>
    </row>
    <row r="220" spans="1:65" s="2" customFormat="1" ht="24.2" customHeight="1">
      <c r="A220" s="35"/>
      <c r="B220" s="36"/>
      <c r="C220" s="179" t="s">
        <v>330</v>
      </c>
      <c r="D220" s="179" t="s">
        <v>187</v>
      </c>
      <c r="E220" s="180" t="s">
        <v>1388</v>
      </c>
      <c r="F220" s="181" t="s">
        <v>1389</v>
      </c>
      <c r="G220" s="182" t="s">
        <v>190</v>
      </c>
      <c r="H220" s="183">
        <v>3</v>
      </c>
      <c r="I220" s="184"/>
      <c r="J220" s="185">
        <f>ROUND(I220*H220,2)</f>
        <v>0</v>
      </c>
      <c r="K220" s="181" t="s">
        <v>191</v>
      </c>
      <c r="L220" s="40"/>
      <c r="M220" s="186" t="s">
        <v>43</v>
      </c>
      <c r="N220" s="187" t="s">
        <v>51</v>
      </c>
      <c r="O220" s="65"/>
      <c r="P220" s="188">
        <f>O220*H220</f>
        <v>0</v>
      </c>
      <c r="Q220" s="188">
        <v>0.11241</v>
      </c>
      <c r="R220" s="188">
        <f>Q220*H220</f>
        <v>0.33722999999999997</v>
      </c>
      <c r="S220" s="188">
        <v>0</v>
      </c>
      <c r="T220" s="18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90" t="s">
        <v>205</v>
      </c>
      <c r="AT220" s="190" t="s">
        <v>187</v>
      </c>
      <c r="AU220" s="190" t="s">
        <v>90</v>
      </c>
      <c r="AY220" s="17" t="s">
        <v>182</v>
      </c>
      <c r="BE220" s="191">
        <f>IF(N220="základní",J220,0)</f>
        <v>0</v>
      </c>
      <c r="BF220" s="191">
        <f>IF(N220="snížená",J220,0)</f>
        <v>0</v>
      </c>
      <c r="BG220" s="191">
        <f>IF(N220="zákl. přenesená",J220,0)</f>
        <v>0</v>
      </c>
      <c r="BH220" s="191">
        <f>IF(N220="sníž. přenesená",J220,0)</f>
        <v>0</v>
      </c>
      <c r="BI220" s="191">
        <f>IF(N220="nulová",J220,0)</f>
        <v>0</v>
      </c>
      <c r="BJ220" s="17" t="s">
        <v>88</v>
      </c>
      <c r="BK220" s="191">
        <f>ROUND(I220*H220,2)</f>
        <v>0</v>
      </c>
      <c r="BL220" s="17" t="s">
        <v>205</v>
      </c>
      <c r="BM220" s="190" t="s">
        <v>3091</v>
      </c>
    </row>
    <row r="221" spans="1:65" s="13" customFormat="1" ht="11.25">
      <c r="B221" s="192"/>
      <c r="C221" s="193"/>
      <c r="D221" s="194" t="s">
        <v>193</v>
      </c>
      <c r="E221" s="195" t="s">
        <v>43</v>
      </c>
      <c r="F221" s="196" t="s">
        <v>1213</v>
      </c>
      <c r="G221" s="193"/>
      <c r="H221" s="195" t="s">
        <v>43</v>
      </c>
      <c r="I221" s="197"/>
      <c r="J221" s="193"/>
      <c r="K221" s="193"/>
      <c r="L221" s="198"/>
      <c r="M221" s="199"/>
      <c r="N221" s="200"/>
      <c r="O221" s="200"/>
      <c r="P221" s="200"/>
      <c r="Q221" s="200"/>
      <c r="R221" s="200"/>
      <c r="S221" s="200"/>
      <c r="T221" s="201"/>
      <c r="AT221" s="202" t="s">
        <v>193</v>
      </c>
      <c r="AU221" s="202" t="s">
        <v>90</v>
      </c>
      <c r="AV221" s="13" t="s">
        <v>88</v>
      </c>
      <c r="AW221" s="13" t="s">
        <v>41</v>
      </c>
      <c r="AX221" s="13" t="s">
        <v>80</v>
      </c>
      <c r="AY221" s="202" t="s">
        <v>182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181</v>
      </c>
      <c r="G222" s="204"/>
      <c r="H222" s="207">
        <v>3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80</v>
      </c>
      <c r="AY222" s="213" t="s">
        <v>182</v>
      </c>
    </row>
    <row r="223" spans="1:65" s="15" customFormat="1" ht="11.25">
      <c r="B223" s="227"/>
      <c r="C223" s="228"/>
      <c r="D223" s="194" t="s">
        <v>193</v>
      </c>
      <c r="E223" s="229" t="s">
        <v>43</v>
      </c>
      <c r="F223" s="230" t="s">
        <v>436</v>
      </c>
      <c r="G223" s="228"/>
      <c r="H223" s="231">
        <v>3</v>
      </c>
      <c r="I223" s="232"/>
      <c r="J223" s="228"/>
      <c r="K223" s="228"/>
      <c r="L223" s="233"/>
      <c r="M223" s="234"/>
      <c r="N223" s="235"/>
      <c r="O223" s="235"/>
      <c r="P223" s="235"/>
      <c r="Q223" s="235"/>
      <c r="R223" s="235"/>
      <c r="S223" s="235"/>
      <c r="T223" s="236"/>
      <c r="AT223" s="237" t="s">
        <v>193</v>
      </c>
      <c r="AU223" s="237" t="s">
        <v>90</v>
      </c>
      <c r="AV223" s="15" t="s">
        <v>205</v>
      </c>
      <c r="AW223" s="15" t="s">
        <v>41</v>
      </c>
      <c r="AX223" s="15" t="s">
        <v>88</v>
      </c>
      <c r="AY223" s="237" t="s">
        <v>182</v>
      </c>
    </row>
    <row r="224" spans="1:65" s="2" customFormat="1" ht="14.45" customHeight="1">
      <c r="A224" s="35"/>
      <c r="B224" s="36"/>
      <c r="C224" s="214" t="s">
        <v>337</v>
      </c>
      <c r="D224" s="214" t="s">
        <v>179</v>
      </c>
      <c r="E224" s="215" t="s">
        <v>1391</v>
      </c>
      <c r="F224" s="216" t="s">
        <v>1392</v>
      </c>
      <c r="G224" s="217" t="s">
        <v>190</v>
      </c>
      <c r="H224" s="218">
        <v>3</v>
      </c>
      <c r="I224" s="219"/>
      <c r="J224" s="220">
        <f t="shared" ref="J224:J230" si="0">ROUND(I224*H224,2)</f>
        <v>0</v>
      </c>
      <c r="K224" s="216" t="s">
        <v>191</v>
      </c>
      <c r="L224" s="221"/>
      <c r="M224" s="222" t="s">
        <v>43</v>
      </c>
      <c r="N224" s="223" t="s">
        <v>51</v>
      </c>
      <c r="O224" s="65"/>
      <c r="P224" s="188">
        <f t="shared" ref="P224:P230" si="1">O224*H224</f>
        <v>0</v>
      </c>
      <c r="Q224" s="188">
        <v>0</v>
      </c>
      <c r="R224" s="188">
        <f t="shared" ref="R224:R230" si="2">Q224*H224</f>
        <v>0</v>
      </c>
      <c r="S224" s="188">
        <v>0</v>
      </c>
      <c r="T224" s="189">
        <f t="shared" ref="T224:T230" si="3"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90" t="s">
        <v>225</v>
      </c>
      <c r="AT224" s="190" t="s">
        <v>179</v>
      </c>
      <c r="AU224" s="190" t="s">
        <v>90</v>
      </c>
      <c r="AY224" s="17" t="s">
        <v>182</v>
      </c>
      <c r="BE224" s="191">
        <f t="shared" ref="BE224:BE230" si="4">IF(N224="základní",J224,0)</f>
        <v>0</v>
      </c>
      <c r="BF224" s="191">
        <f t="shared" ref="BF224:BF230" si="5">IF(N224="snížená",J224,0)</f>
        <v>0</v>
      </c>
      <c r="BG224" s="191">
        <f t="shared" ref="BG224:BG230" si="6">IF(N224="zákl. přenesená",J224,0)</f>
        <v>0</v>
      </c>
      <c r="BH224" s="191">
        <f t="shared" ref="BH224:BH230" si="7">IF(N224="sníž. přenesená",J224,0)</f>
        <v>0</v>
      </c>
      <c r="BI224" s="191">
        <f t="shared" ref="BI224:BI230" si="8">IF(N224="nulová",J224,0)</f>
        <v>0</v>
      </c>
      <c r="BJ224" s="17" t="s">
        <v>88</v>
      </c>
      <c r="BK224" s="191">
        <f t="shared" ref="BK224:BK230" si="9">ROUND(I224*H224,2)</f>
        <v>0</v>
      </c>
      <c r="BL224" s="17" t="s">
        <v>205</v>
      </c>
      <c r="BM224" s="190" t="s">
        <v>3092</v>
      </c>
    </row>
    <row r="225" spans="1:65" s="2" customFormat="1" ht="14.45" customHeight="1">
      <c r="A225" s="35"/>
      <c r="B225" s="36"/>
      <c r="C225" s="214" t="s">
        <v>343</v>
      </c>
      <c r="D225" s="214" t="s">
        <v>179</v>
      </c>
      <c r="E225" s="215" t="s">
        <v>1394</v>
      </c>
      <c r="F225" s="216" t="s">
        <v>1395</v>
      </c>
      <c r="G225" s="217" t="s">
        <v>190</v>
      </c>
      <c r="H225" s="218">
        <v>3</v>
      </c>
      <c r="I225" s="219"/>
      <c r="J225" s="220">
        <f t="shared" si="0"/>
        <v>0</v>
      </c>
      <c r="K225" s="216" t="s">
        <v>191</v>
      </c>
      <c r="L225" s="221"/>
      <c r="M225" s="222" t="s">
        <v>43</v>
      </c>
      <c r="N225" s="223" t="s">
        <v>51</v>
      </c>
      <c r="O225" s="65"/>
      <c r="P225" s="188">
        <f t="shared" si="1"/>
        <v>0</v>
      </c>
      <c r="Q225" s="188">
        <v>0</v>
      </c>
      <c r="R225" s="188">
        <f t="shared" si="2"/>
        <v>0</v>
      </c>
      <c r="S225" s="188">
        <v>0</v>
      </c>
      <c r="T225" s="189">
        <f t="shared" si="3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90" t="s">
        <v>225</v>
      </c>
      <c r="AT225" s="190" t="s">
        <v>179</v>
      </c>
      <c r="AU225" s="190" t="s">
        <v>90</v>
      </c>
      <c r="AY225" s="17" t="s">
        <v>182</v>
      </c>
      <c r="BE225" s="191">
        <f t="shared" si="4"/>
        <v>0</v>
      </c>
      <c r="BF225" s="191">
        <f t="shared" si="5"/>
        <v>0</v>
      </c>
      <c r="BG225" s="191">
        <f t="shared" si="6"/>
        <v>0</v>
      </c>
      <c r="BH225" s="191">
        <f t="shared" si="7"/>
        <v>0</v>
      </c>
      <c r="BI225" s="191">
        <f t="shared" si="8"/>
        <v>0</v>
      </c>
      <c r="BJ225" s="17" t="s">
        <v>88</v>
      </c>
      <c r="BK225" s="191">
        <f t="shared" si="9"/>
        <v>0</v>
      </c>
      <c r="BL225" s="17" t="s">
        <v>205</v>
      </c>
      <c r="BM225" s="190" t="s">
        <v>3093</v>
      </c>
    </row>
    <row r="226" spans="1:65" s="2" customFormat="1" ht="14.45" customHeight="1">
      <c r="A226" s="35"/>
      <c r="B226" s="36"/>
      <c r="C226" s="214" t="s">
        <v>506</v>
      </c>
      <c r="D226" s="214" t="s">
        <v>179</v>
      </c>
      <c r="E226" s="215" t="s">
        <v>1397</v>
      </c>
      <c r="F226" s="216" t="s">
        <v>1398</v>
      </c>
      <c r="G226" s="217" t="s">
        <v>190</v>
      </c>
      <c r="H226" s="218">
        <v>3</v>
      </c>
      <c r="I226" s="219"/>
      <c r="J226" s="220">
        <f t="shared" si="0"/>
        <v>0</v>
      </c>
      <c r="K226" s="216" t="s">
        <v>191</v>
      </c>
      <c r="L226" s="221"/>
      <c r="M226" s="222" t="s">
        <v>43</v>
      </c>
      <c r="N226" s="223" t="s">
        <v>51</v>
      </c>
      <c r="O226" s="65"/>
      <c r="P226" s="188">
        <f t="shared" si="1"/>
        <v>0</v>
      </c>
      <c r="Q226" s="188">
        <v>0</v>
      </c>
      <c r="R226" s="188">
        <f t="shared" si="2"/>
        <v>0</v>
      </c>
      <c r="S226" s="188">
        <v>0</v>
      </c>
      <c r="T226" s="189">
        <f t="shared" si="3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90" t="s">
        <v>225</v>
      </c>
      <c r="AT226" s="190" t="s">
        <v>179</v>
      </c>
      <c r="AU226" s="190" t="s">
        <v>90</v>
      </c>
      <c r="AY226" s="17" t="s">
        <v>182</v>
      </c>
      <c r="BE226" s="191">
        <f t="shared" si="4"/>
        <v>0</v>
      </c>
      <c r="BF226" s="191">
        <f t="shared" si="5"/>
        <v>0</v>
      </c>
      <c r="BG226" s="191">
        <f t="shared" si="6"/>
        <v>0</v>
      </c>
      <c r="BH226" s="191">
        <f t="shared" si="7"/>
        <v>0</v>
      </c>
      <c r="BI226" s="191">
        <f t="shared" si="8"/>
        <v>0</v>
      </c>
      <c r="BJ226" s="17" t="s">
        <v>88</v>
      </c>
      <c r="BK226" s="191">
        <f t="shared" si="9"/>
        <v>0</v>
      </c>
      <c r="BL226" s="17" t="s">
        <v>205</v>
      </c>
      <c r="BM226" s="190" t="s">
        <v>3094</v>
      </c>
    </row>
    <row r="227" spans="1:65" s="2" customFormat="1" ht="14.45" customHeight="1">
      <c r="A227" s="35"/>
      <c r="B227" s="36"/>
      <c r="C227" s="214" t="s">
        <v>510</v>
      </c>
      <c r="D227" s="214" t="s">
        <v>179</v>
      </c>
      <c r="E227" s="215" t="s">
        <v>1400</v>
      </c>
      <c r="F227" s="216" t="s">
        <v>1401</v>
      </c>
      <c r="G227" s="217" t="s">
        <v>190</v>
      </c>
      <c r="H227" s="218">
        <v>6</v>
      </c>
      <c r="I227" s="219"/>
      <c r="J227" s="220">
        <f t="shared" si="0"/>
        <v>0</v>
      </c>
      <c r="K227" s="216" t="s">
        <v>191</v>
      </c>
      <c r="L227" s="221"/>
      <c r="M227" s="222" t="s">
        <v>43</v>
      </c>
      <c r="N227" s="223" t="s">
        <v>51</v>
      </c>
      <c r="O227" s="65"/>
      <c r="P227" s="188">
        <f t="shared" si="1"/>
        <v>0</v>
      </c>
      <c r="Q227" s="188">
        <v>0</v>
      </c>
      <c r="R227" s="188">
        <f t="shared" si="2"/>
        <v>0</v>
      </c>
      <c r="S227" s="188">
        <v>0</v>
      </c>
      <c r="T227" s="189">
        <f t="shared" si="3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90" t="s">
        <v>225</v>
      </c>
      <c r="AT227" s="190" t="s">
        <v>179</v>
      </c>
      <c r="AU227" s="190" t="s">
        <v>90</v>
      </c>
      <c r="AY227" s="17" t="s">
        <v>182</v>
      </c>
      <c r="BE227" s="191">
        <f t="shared" si="4"/>
        <v>0</v>
      </c>
      <c r="BF227" s="191">
        <f t="shared" si="5"/>
        <v>0</v>
      </c>
      <c r="BG227" s="191">
        <f t="shared" si="6"/>
        <v>0</v>
      </c>
      <c r="BH227" s="191">
        <f t="shared" si="7"/>
        <v>0</v>
      </c>
      <c r="BI227" s="191">
        <f t="shared" si="8"/>
        <v>0</v>
      </c>
      <c r="BJ227" s="17" t="s">
        <v>88</v>
      </c>
      <c r="BK227" s="191">
        <f t="shared" si="9"/>
        <v>0</v>
      </c>
      <c r="BL227" s="17" t="s">
        <v>205</v>
      </c>
      <c r="BM227" s="190" t="s">
        <v>3095</v>
      </c>
    </row>
    <row r="228" spans="1:65" s="2" customFormat="1" ht="14.45" customHeight="1">
      <c r="A228" s="35"/>
      <c r="B228" s="36"/>
      <c r="C228" s="214" t="s">
        <v>514</v>
      </c>
      <c r="D228" s="214" t="s">
        <v>179</v>
      </c>
      <c r="E228" s="215" t="s">
        <v>2771</v>
      </c>
      <c r="F228" s="216" t="s">
        <v>2772</v>
      </c>
      <c r="G228" s="217" t="s">
        <v>190</v>
      </c>
      <c r="H228" s="218">
        <v>11</v>
      </c>
      <c r="I228" s="219"/>
      <c r="J228" s="220">
        <f t="shared" si="0"/>
        <v>0</v>
      </c>
      <c r="K228" s="216" t="s">
        <v>191</v>
      </c>
      <c r="L228" s="221"/>
      <c r="M228" s="222" t="s">
        <v>43</v>
      </c>
      <c r="N228" s="223" t="s">
        <v>51</v>
      </c>
      <c r="O228" s="65"/>
      <c r="P228" s="188">
        <f t="shared" si="1"/>
        <v>0</v>
      </c>
      <c r="Q228" s="188">
        <v>0</v>
      </c>
      <c r="R228" s="188">
        <f t="shared" si="2"/>
        <v>0</v>
      </c>
      <c r="S228" s="188">
        <v>0</v>
      </c>
      <c r="T228" s="189">
        <f t="shared" si="3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90" t="s">
        <v>225</v>
      </c>
      <c r="AT228" s="190" t="s">
        <v>179</v>
      </c>
      <c r="AU228" s="190" t="s">
        <v>90</v>
      </c>
      <c r="AY228" s="17" t="s">
        <v>182</v>
      </c>
      <c r="BE228" s="191">
        <f t="shared" si="4"/>
        <v>0</v>
      </c>
      <c r="BF228" s="191">
        <f t="shared" si="5"/>
        <v>0</v>
      </c>
      <c r="BG228" s="191">
        <f t="shared" si="6"/>
        <v>0</v>
      </c>
      <c r="BH228" s="191">
        <f t="shared" si="7"/>
        <v>0</v>
      </c>
      <c r="BI228" s="191">
        <f t="shared" si="8"/>
        <v>0</v>
      </c>
      <c r="BJ228" s="17" t="s">
        <v>88</v>
      </c>
      <c r="BK228" s="191">
        <f t="shared" si="9"/>
        <v>0</v>
      </c>
      <c r="BL228" s="17" t="s">
        <v>205</v>
      </c>
      <c r="BM228" s="190" t="s">
        <v>3096</v>
      </c>
    </row>
    <row r="229" spans="1:65" s="2" customFormat="1" ht="14.45" customHeight="1">
      <c r="A229" s="35"/>
      <c r="B229" s="36"/>
      <c r="C229" s="214" t="s">
        <v>528</v>
      </c>
      <c r="D229" s="214" t="s">
        <v>179</v>
      </c>
      <c r="E229" s="215" t="s">
        <v>479</v>
      </c>
      <c r="F229" s="216" t="s">
        <v>480</v>
      </c>
      <c r="G229" s="217" t="s">
        <v>481</v>
      </c>
      <c r="H229" s="218">
        <v>6</v>
      </c>
      <c r="I229" s="219"/>
      <c r="J229" s="220">
        <f t="shared" si="0"/>
        <v>0</v>
      </c>
      <c r="K229" s="216" t="s">
        <v>191</v>
      </c>
      <c r="L229" s="221"/>
      <c r="M229" s="222" t="s">
        <v>43</v>
      </c>
      <c r="N229" s="223" t="s">
        <v>51</v>
      </c>
      <c r="O229" s="65"/>
      <c r="P229" s="188">
        <f t="shared" si="1"/>
        <v>0</v>
      </c>
      <c r="Q229" s="188">
        <v>0</v>
      </c>
      <c r="R229" s="188">
        <f t="shared" si="2"/>
        <v>0</v>
      </c>
      <c r="S229" s="188">
        <v>0</v>
      </c>
      <c r="T229" s="189">
        <f t="shared" si="3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90" t="s">
        <v>225</v>
      </c>
      <c r="AT229" s="190" t="s">
        <v>179</v>
      </c>
      <c r="AU229" s="190" t="s">
        <v>90</v>
      </c>
      <c r="AY229" s="17" t="s">
        <v>182</v>
      </c>
      <c r="BE229" s="191">
        <f t="shared" si="4"/>
        <v>0</v>
      </c>
      <c r="BF229" s="191">
        <f t="shared" si="5"/>
        <v>0</v>
      </c>
      <c r="BG229" s="191">
        <f t="shared" si="6"/>
        <v>0</v>
      </c>
      <c r="BH229" s="191">
        <f t="shared" si="7"/>
        <v>0</v>
      </c>
      <c r="BI229" s="191">
        <f t="shared" si="8"/>
        <v>0</v>
      </c>
      <c r="BJ229" s="17" t="s">
        <v>88</v>
      </c>
      <c r="BK229" s="191">
        <f t="shared" si="9"/>
        <v>0</v>
      </c>
      <c r="BL229" s="17" t="s">
        <v>205</v>
      </c>
      <c r="BM229" s="190" t="s">
        <v>3097</v>
      </c>
    </row>
    <row r="230" spans="1:65" s="2" customFormat="1" ht="24.2" customHeight="1">
      <c r="A230" s="35"/>
      <c r="B230" s="36"/>
      <c r="C230" s="179" t="s">
        <v>537</v>
      </c>
      <c r="D230" s="179" t="s">
        <v>187</v>
      </c>
      <c r="E230" s="180" t="s">
        <v>1407</v>
      </c>
      <c r="F230" s="181" t="s">
        <v>1408</v>
      </c>
      <c r="G230" s="182" t="s">
        <v>367</v>
      </c>
      <c r="H230" s="183">
        <v>35</v>
      </c>
      <c r="I230" s="184"/>
      <c r="J230" s="185">
        <f t="shared" si="0"/>
        <v>0</v>
      </c>
      <c r="K230" s="181" t="s">
        <v>191</v>
      </c>
      <c r="L230" s="40"/>
      <c r="M230" s="186" t="s">
        <v>43</v>
      </c>
      <c r="N230" s="187" t="s">
        <v>51</v>
      </c>
      <c r="O230" s="65"/>
      <c r="P230" s="188">
        <f t="shared" si="1"/>
        <v>0</v>
      </c>
      <c r="Q230" s="188">
        <v>6.9999999999999994E-5</v>
      </c>
      <c r="R230" s="188">
        <f t="shared" si="2"/>
        <v>2.4499999999999999E-3</v>
      </c>
      <c r="S230" s="188">
        <v>0</v>
      </c>
      <c r="T230" s="189">
        <f t="shared" si="3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90" t="s">
        <v>205</v>
      </c>
      <c r="AT230" s="190" t="s">
        <v>187</v>
      </c>
      <c r="AU230" s="190" t="s">
        <v>90</v>
      </c>
      <c r="AY230" s="17" t="s">
        <v>182</v>
      </c>
      <c r="BE230" s="191">
        <f t="shared" si="4"/>
        <v>0</v>
      </c>
      <c r="BF230" s="191">
        <f t="shared" si="5"/>
        <v>0</v>
      </c>
      <c r="BG230" s="191">
        <f t="shared" si="6"/>
        <v>0</v>
      </c>
      <c r="BH230" s="191">
        <f t="shared" si="7"/>
        <v>0</v>
      </c>
      <c r="BI230" s="191">
        <f t="shared" si="8"/>
        <v>0</v>
      </c>
      <c r="BJ230" s="17" t="s">
        <v>88</v>
      </c>
      <c r="BK230" s="191">
        <f t="shared" si="9"/>
        <v>0</v>
      </c>
      <c r="BL230" s="17" t="s">
        <v>205</v>
      </c>
      <c r="BM230" s="190" t="s">
        <v>3098</v>
      </c>
    </row>
    <row r="231" spans="1:65" s="13" customFormat="1" ht="11.25">
      <c r="B231" s="192"/>
      <c r="C231" s="193"/>
      <c r="D231" s="194" t="s">
        <v>193</v>
      </c>
      <c r="E231" s="195" t="s">
        <v>43</v>
      </c>
      <c r="F231" s="196" t="s">
        <v>1213</v>
      </c>
      <c r="G231" s="193"/>
      <c r="H231" s="195" t="s">
        <v>43</v>
      </c>
      <c r="I231" s="197"/>
      <c r="J231" s="193"/>
      <c r="K231" s="193"/>
      <c r="L231" s="198"/>
      <c r="M231" s="199"/>
      <c r="N231" s="200"/>
      <c r="O231" s="200"/>
      <c r="P231" s="200"/>
      <c r="Q231" s="200"/>
      <c r="R231" s="200"/>
      <c r="S231" s="200"/>
      <c r="T231" s="201"/>
      <c r="AT231" s="202" t="s">
        <v>193</v>
      </c>
      <c r="AU231" s="202" t="s">
        <v>90</v>
      </c>
      <c r="AV231" s="13" t="s">
        <v>88</v>
      </c>
      <c r="AW231" s="13" t="s">
        <v>41</v>
      </c>
      <c r="AX231" s="13" t="s">
        <v>80</v>
      </c>
      <c r="AY231" s="202" t="s">
        <v>182</v>
      </c>
    </row>
    <row r="232" spans="1:65" s="13" customFormat="1" ht="11.25">
      <c r="B232" s="192"/>
      <c r="C232" s="193"/>
      <c r="D232" s="194" t="s">
        <v>193</v>
      </c>
      <c r="E232" s="195" t="s">
        <v>43</v>
      </c>
      <c r="F232" s="196" t="s">
        <v>2292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4" customFormat="1" ht="11.25">
      <c r="B233" s="203"/>
      <c r="C233" s="204"/>
      <c r="D233" s="194" t="s">
        <v>193</v>
      </c>
      <c r="E233" s="205" t="s">
        <v>43</v>
      </c>
      <c r="F233" s="206" t="s">
        <v>3099</v>
      </c>
      <c r="G233" s="204"/>
      <c r="H233" s="207">
        <v>35</v>
      </c>
      <c r="I233" s="208"/>
      <c r="J233" s="204"/>
      <c r="K233" s="204"/>
      <c r="L233" s="209"/>
      <c r="M233" s="210"/>
      <c r="N233" s="211"/>
      <c r="O233" s="211"/>
      <c r="P233" s="211"/>
      <c r="Q233" s="211"/>
      <c r="R233" s="211"/>
      <c r="S233" s="211"/>
      <c r="T233" s="212"/>
      <c r="AT233" s="213" t="s">
        <v>193</v>
      </c>
      <c r="AU233" s="213" t="s">
        <v>90</v>
      </c>
      <c r="AV233" s="14" t="s">
        <v>90</v>
      </c>
      <c r="AW233" s="14" t="s">
        <v>41</v>
      </c>
      <c r="AX233" s="14" t="s">
        <v>80</v>
      </c>
      <c r="AY233" s="213" t="s">
        <v>182</v>
      </c>
    </row>
    <row r="234" spans="1:65" s="15" customFormat="1" ht="11.25">
      <c r="B234" s="227"/>
      <c r="C234" s="228"/>
      <c r="D234" s="194" t="s">
        <v>193</v>
      </c>
      <c r="E234" s="229" t="s">
        <v>43</v>
      </c>
      <c r="F234" s="230" t="s">
        <v>436</v>
      </c>
      <c r="G234" s="228"/>
      <c r="H234" s="231">
        <v>35</v>
      </c>
      <c r="I234" s="232"/>
      <c r="J234" s="228"/>
      <c r="K234" s="228"/>
      <c r="L234" s="233"/>
      <c r="M234" s="234"/>
      <c r="N234" s="235"/>
      <c r="O234" s="235"/>
      <c r="P234" s="235"/>
      <c r="Q234" s="235"/>
      <c r="R234" s="235"/>
      <c r="S234" s="235"/>
      <c r="T234" s="236"/>
      <c r="AT234" s="237" t="s">
        <v>193</v>
      </c>
      <c r="AU234" s="237" t="s">
        <v>90</v>
      </c>
      <c r="AV234" s="15" t="s">
        <v>205</v>
      </c>
      <c r="AW234" s="15" t="s">
        <v>41</v>
      </c>
      <c r="AX234" s="15" t="s">
        <v>88</v>
      </c>
      <c r="AY234" s="237" t="s">
        <v>182</v>
      </c>
    </row>
    <row r="235" spans="1:65" s="2" customFormat="1" ht="24.2" customHeight="1">
      <c r="A235" s="35"/>
      <c r="B235" s="36"/>
      <c r="C235" s="179" t="s">
        <v>544</v>
      </c>
      <c r="D235" s="179" t="s">
        <v>187</v>
      </c>
      <c r="E235" s="180" t="s">
        <v>1412</v>
      </c>
      <c r="F235" s="181" t="s">
        <v>1413</v>
      </c>
      <c r="G235" s="182" t="s">
        <v>481</v>
      </c>
      <c r="H235" s="183">
        <v>23</v>
      </c>
      <c r="I235" s="184"/>
      <c r="J235" s="185">
        <f>ROUND(I235*H235,2)</f>
        <v>0</v>
      </c>
      <c r="K235" s="181" t="s">
        <v>191</v>
      </c>
      <c r="L235" s="40"/>
      <c r="M235" s="186" t="s">
        <v>43</v>
      </c>
      <c r="N235" s="187" t="s">
        <v>51</v>
      </c>
      <c r="O235" s="65"/>
      <c r="P235" s="188">
        <f>O235*H235</f>
        <v>0</v>
      </c>
      <c r="Q235" s="188">
        <v>1.3999999999999999E-4</v>
      </c>
      <c r="R235" s="188">
        <f>Q235*H235</f>
        <v>3.2199999999999998E-3</v>
      </c>
      <c r="S235" s="188">
        <v>0</v>
      </c>
      <c r="T235" s="189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90" t="s">
        <v>205</v>
      </c>
      <c r="AT235" s="190" t="s">
        <v>187</v>
      </c>
      <c r="AU235" s="190" t="s">
        <v>90</v>
      </c>
      <c r="AY235" s="17" t="s">
        <v>182</v>
      </c>
      <c r="BE235" s="191">
        <f>IF(N235="základní",J235,0)</f>
        <v>0</v>
      </c>
      <c r="BF235" s="191">
        <f>IF(N235="snížená",J235,0)</f>
        <v>0</v>
      </c>
      <c r="BG235" s="191">
        <f>IF(N235="zákl. přenesená",J235,0)</f>
        <v>0</v>
      </c>
      <c r="BH235" s="191">
        <f>IF(N235="sníž. přenesená",J235,0)</f>
        <v>0</v>
      </c>
      <c r="BI235" s="191">
        <f>IF(N235="nulová",J235,0)</f>
        <v>0</v>
      </c>
      <c r="BJ235" s="17" t="s">
        <v>88</v>
      </c>
      <c r="BK235" s="191">
        <f>ROUND(I235*H235,2)</f>
        <v>0</v>
      </c>
      <c r="BL235" s="17" t="s">
        <v>205</v>
      </c>
      <c r="BM235" s="190" t="s">
        <v>3100</v>
      </c>
    </row>
    <row r="236" spans="1:65" s="2" customFormat="1" ht="37.9" customHeight="1">
      <c r="A236" s="35"/>
      <c r="B236" s="36"/>
      <c r="C236" s="179" t="s">
        <v>550</v>
      </c>
      <c r="D236" s="179" t="s">
        <v>187</v>
      </c>
      <c r="E236" s="180" t="s">
        <v>458</v>
      </c>
      <c r="F236" s="181" t="s">
        <v>459</v>
      </c>
      <c r="G236" s="182" t="s">
        <v>367</v>
      </c>
      <c r="H236" s="183">
        <v>35</v>
      </c>
      <c r="I236" s="184"/>
      <c r="J236" s="185">
        <f>ROUND(I236*H236,2)</f>
        <v>0</v>
      </c>
      <c r="K236" s="181" t="s">
        <v>191</v>
      </c>
      <c r="L236" s="40"/>
      <c r="M236" s="186" t="s">
        <v>43</v>
      </c>
      <c r="N236" s="187" t="s">
        <v>51</v>
      </c>
      <c r="O236" s="65"/>
      <c r="P236" s="188">
        <f>O236*H236</f>
        <v>0</v>
      </c>
      <c r="Q236" s="188">
        <v>1.0000000000000001E-5</v>
      </c>
      <c r="R236" s="188">
        <f>Q236*H236</f>
        <v>3.5000000000000005E-4</v>
      </c>
      <c r="S236" s="188">
        <v>0</v>
      </c>
      <c r="T236" s="18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90" t="s">
        <v>205</v>
      </c>
      <c r="AT236" s="190" t="s">
        <v>187</v>
      </c>
      <c r="AU236" s="190" t="s">
        <v>90</v>
      </c>
      <c r="AY236" s="17" t="s">
        <v>182</v>
      </c>
      <c r="BE236" s="191">
        <f>IF(N236="základní",J236,0)</f>
        <v>0</v>
      </c>
      <c r="BF236" s="191">
        <f>IF(N236="snížená",J236,0)</f>
        <v>0</v>
      </c>
      <c r="BG236" s="191">
        <f>IF(N236="zákl. přenesená",J236,0)</f>
        <v>0</v>
      </c>
      <c r="BH236" s="191">
        <f>IF(N236="sníž. přenesená",J236,0)</f>
        <v>0</v>
      </c>
      <c r="BI236" s="191">
        <f>IF(N236="nulová",J236,0)</f>
        <v>0</v>
      </c>
      <c r="BJ236" s="17" t="s">
        <v>88</v>
      </c>
      <c r="BK236" s="191">
        <f>ROUND(I236*H236,2)</f>
        <v>0</v>
      </c>
      <c r="BL236" s="17" t="s">
        <v>205</v>
      </c>
      <c r="BM236" s="190" t="s">
        <v>3101</v>
      </c>
    </row>
    <row r="237" spans="1:65" s="2" customFormat="1" ht="62.65" customHeight="1">
      <c r="A237" s="35"/>
      <c r="B237" s="36"/>
      <c r="C237" s="179" t="s">
        <v>557</v>
      </c>
      <c r="D237" s="179" t="s">
        <v>187</v>
      </c>
      <c r="E237" s="180" t="s">
        <v>1416</v>
      </c>
      <c r="F237" s="181" t="s">
        <v>1417</v>
      </c>
      <c r="G237" s="182" t="s">
        <v>481</v>
      </c>
      <c r="H237" s="183">
        <v>6</v>
      </c>
      <c r="I237" s="184"/>
      <c r="J237" s="185">
        <f>ROUND(I237*H237,2)</f>
        <v>0</v>
      </c>
      <c r="K237" s="181" t="s">
        <v>191</v>
      </c>
      <c r="L237" s="40"/>
      <c r="M237" s="186" t="s">
        <v>43</v>
      </c>
      <c r="N237" s="187" t="s">
        <v>51</v>
      </c>
      <c r="O237" s="65"/>
      <c r="P237" s="188">
        <f>O237*H237</f>
        <v>0</v>
      </c>
      <c r="Q237" s="188">
        <v>8.9779999999999999E-2</v>
      </c>
      <c r="R237" s="188">
        <f>Q237*H237</f>
        <v>0.53868000000000005</v>
      </c>
      <c r="S237" s="188">
        <v>0</v>
      </c>
      <c r="T237" s="18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90" t="s">
        <v>205</v>
      </c>
      <c r="AT237" s="190" t="s">
        <v>187</v>
      </c>
      <c r="AU237" s="190" t="s">
        <v>90</v>
      </c>
      <c r="AY237" s="17" t="s">
        <v>182</v>
      </c>
      <c r="BE237" s="191">
        <f>IF(N237="základní",J237,0)</f>
        <v>0</v>
      </c>
      <c r="BF237" s="191">
        <f>IF(N237="snížená",J237,0)</f>
        <v>0</v>
      </c>
      <c r="BG237" s="191">
        <f>IF(N237="zákl. přenesená",J237,0)</f>
        <v>0</v>
      </c>
      <c r="BH237" s="191">
        <f>IF(N237="sníž. přenesená",J237,0)</f>
        <v>0</v>
      </c>
      <c r="BI237" s="191">
        <f>IF(N237="nulová",J237,0)</f>
        <v>0</v>
      </c>
      <c r="BJ237" s="17" t="s">
        <v>88</v>
      </c>
      <c r="BK237" s="191">
        <f>ROUND(I237*H237,2)</f>
        <v>0</v>
      </c>
      <c r="BL237" s="17" t="s">
        <v>205</v>
      </c>
      <c r="BM237" s="190" t="s">
        <v>3102</v>
      </c>
    </row>
    <row r="238" spans="1:65" s="13" customFormat="1" ht="11.25">
      <c r="B238" s="192"/>
      <c r="C238" s="193"/>
      <c r="D238" s="194" t="s">
        <v>193</v>
      </c>
      <c r="E238" s="195" t="s">
        <v>43</v>
      </c>
      <c r="F238" s="196" t="s">
        <v>3103</v>
      </c>
      <c r="G238" s="193"/>
      <c r="H238" s="195" t="s">
        <v>43</v>
      </c>
      <c r="I238" s="197"/>
      <c r="J238" s="193"/>
      <c r="K238" s="193"/>
      <c r="L238" s="198"/>
      <c r="M238" s="199"/>
      <c r="N238" s="200"/>
      <c r="O238" s="200"/>
      <c r="P238" s="200"/>
      <c r="Q238" s="200"/>
      <c r="R238" s="200"/>
      <c r="S238" s="200"/>
      <c r="T238" s="201"/>
      <c r="AT238" s="202" t="s">
        <v>193</v>
      </c>
      <c r="AU238" s="202" t="s">
        <v>90</v>
      </c>
      <c r="AV238" s="13" t="s">
        <v>88</v>
      </c>
      <c r="AW238" s="13" t="s">
        <v>41</v>
      </c>
      <c r="AX238" s="13" t="s">
        <v>80</v>
      </c>
      <c r="AY238" s="202" t="s">
        <v>182</v>
      </c>
    </row>
    <row r="239" spans="1:65" s="14" customFormat="1" ht="11.25">
      <c r="B239" s="203"/>
      <c r="C239" s="204"/>
      <c r="D239" s="194" t="s">
        <v>193</v>
      </c>
      <c r="E239" s="205" t="s">
        <v>43</v>
      </c>
      <c r="F239" s="206" t="s">
        <v>2285</v>
      </c>
      <c r="G239" s="204"/>
      <c r="H239" s="207">
        <v>6</v>
      </c>
      <c r="I239" s="208"/>
      <c r="J239" s="204"/>
      <c r="K239" s="204"/>
      <c r="L239" s="209"/>
      <c r="M239" s="210"/>
      <c r="N239" s="211"/>
      <c r="O239" s="211"/>
      <c r="P239" s="211"/>
      <c r="Q239" s="211"/>
      <c r="R239" s="211"/>
      <c r="S239" s="211"/>
      <c r="T239" s="212"/>
      <c r="AT239" s="213" t="s">
        <v>193</v>
      </c>
      <c r="AU239" s="213" t="s">
        <v>90</v>
      </c>
      <c r="AV239" s="14" t="s">
        <v>90</v>
      </c>
      <c r="AW239" s="14" t="s">
        <v>41</v>
      </c>
      <c r="AX239" s="14" t="s">
        <v>80</v>
      </c>
      <c r="AY239" s="213" t="s">
        <v>182</v>
      </c>
    </row>
    <row r="240" spans="1:65" s="15" customFormat="1" ht="11.25">
      <c r="B240" s="227"/>
      <c r="C240" s="228"/>
      <c r="D240" s="194" t="s">
        <v>193</v>
      </c>
      <c r="E240" s="229" t="s">
        <v>43</v>
      </c>
      <c r="F240" s="230" t="s">
        <v>436</v>
      </c>
      <c r="G240" s="228"/>
      <c r="H240" s="231">
        <v>6</v>
      </c>
      <c r="I240" s="232"/>
      <c r="J240" s="228"/>
      <c r="K240" s="228"/>
      <c r="L240" s="233"/>
      <c r="M240" s="234"/>
      <c r="N240" s="235"/>
      <c r="O240" s="235"/>
      <c r="P240" s="235"/>
      <c r="Q240" s="235"/>
      <c r="R240" s="235"/>
      <c r="S240" s="235"/>
      <c r="T240" s="236"/>
      <c r="AT240" s="237" t="s">
        <v>193</v>
      </c>
      <c r="AU240" s="237" t="s">
        <v>90</v>
      </c>
      <c r="AV240" s="15" t="s">
        <v>205</v>
      </c>
      <c r="AW240" s="15" t="s">
        <v>41</v>
      </c>
      <c r="AX240" s="15" t="s">
        <v>88</v>
      </c>
      <c r="AY240" s="237" t="s">
        <v>182</v>
      </c>
    </row>
    <row r="241" spans="1:65" s="2" customFormat="1" ht="49.15" customHeight="1">
      <c r="A241" s="35"/>
      <c r="B241" s="36"/>
      <c r="C241" s="179" t="s">
        <v>562</v>
      </c>
      <c r="D241" s="179" t="s">
        <v>187</v>
      </c>
      <c r="E241" s="180" t="s">
        <v>1420</v>
      </c>
      <c r="F241" s="181" t="s">
        <v>1421</v>
      </c>
      <c r="G241" s="182" t="s">
        <v>481</v>
      </c>
      <c r="H241" s="183">
        <v>2</v>
      </c>
      <c r="I241" s="184"/>
      <c r="J241" s="185">
        <f>ROUND(I241*H241,2)</f>
        <v>0</v>
      </c>
      <c r="K241" s="181" t="s">
        <v>191</v>
      </c>
      <c r="L241" s="40"/>
      <c r="M241" s="186" t="s">
        <v>43</v>
      </c>
      <c r="N241" s="187" t="s">
        <v>51</v>
      </c>
      <c r="O241" s="65"/>
      <c r="P241" s="188">
        <f>O241*H241</f>
        <v>0</v>
      </c>
      <c r="Q241" s="188">
        <v>0.1295</v>
      </c>
      <c r="R241" s="188">
        <f>Q241*H241</f>
        <v>0.25900000000000001</v>
      </c>
      <c r="S241" s="188">
        <v>0</v>
      </c>
      <c r="T241" s="18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90" t="s">
        <v>205</v>
      </c>
      <c r="AT241" s="190" t="s">
        <v>187</v>
      </c>
      <c r="AU241" s="190" t="s">
        <v>90</v>
      </c>
      <c r="AY241" s="17" t="s">
        <v>182</v>
      </c>
      <c r="BE241" s="191">
        <f>IF(N241="základní",J241,0)</f>
        <v>0</v>
      </c>
      <c r="BF241" s="191">
        <f>IF(N241="snížená",J241,0)</f>
        <v>0</v>
      </c>
      <c r="BG241" s="191">
        <f>IF(N241="zákl. přenesená",J241,0)</f>
        <v>0</v>
      </c>
      <c r="BH241" s="191">
        <f>IF(N241="sníž. přenesená",J241,0)</f>
        <v>0</v>
      </c>
      <c r="BI241" s="191">
        <f>IF(N241="nulová",J241,0)</f>
        <v>0</v>
      </c>
      <c r="BJ241" s="17" t="s">
        <v>88</v>
      </c>
      <c r="BK241" s="191">
        <f>ROUND(I241*H241,2)</f>
        <v>0</v>
      </c>
      <c r="BL241" s="17" t="s">
        <v>205</v>
      </c>
      <c r="BM241" s="190" t="s">
        <v>3104</v>
      </c>
    </row>
    <row r="242" spans="1:65" s="13" customFormat="1" ht="11.25">
      <c r="B242" s="192"/>
      <c r="C242" s="193"/>
      <c r="D242" s="194" t="s">
        <v>193</v>
      </c>
      <c r="E242" s="195" t="s">
        <v>43</v>
      </c>
      <c r="F242" s="196" t="s">
        <v>3105</v>
      </c>
      <c r="G242" s="193"/>
      <c r="H242" s="195" t="s">
        <v>43</v>
      </c>
      <c r="I242" s="197"/>
      <c r="J242" s="193"/>
      <c r="K242" s="193"/>
      <c r="L242" s="198"/>
      <c r="M242" s="199"/>
      <c r="N242" s="200"/>
      <c r="O242" s="200"/>
      <c r="P242" s="200"/>
      <c r="Q242" s="200"/>
      <c r="R242" s="200"/>
      <c r="S242" s="200"/>
      <c r="T242" s="201"/>
      <c r="AT242" s="202" t="s">
        <v>193</v>
      </c>
      <c r="AU242" s="202" t="s">
        <v>90</v>
      </c>
      <c r="AV242" s="13" t="s">
        <v>88</v>
      </c>
      <c r="AW242" s="13" t="s">
        <v>41</v>
      </c>
      <c r="AX242" s="13" t="s">
        <v>80</v>
      </c>
      <c r="AY242" s="202" t="s">
        <v>182</v>
      </c>
    </row>
    <row r="243" spans="1:65" s="14" customFormat="1" ht="11.25">
      <c r="B243" s="203"/>
      <c r="C243" s="204"/>
      <c r="D243" s="194" t="s">
        <v>193</v>
      </c>
      <c r="E243" s="205" t="s">
        <v>43</v>
      </c>
      <c r="F243" s="206" t="s">
        <v>2273</v>
      </c>
      <c r="G243" s="204"/>
      <c r="H243" s="207">
        <v>2</v>
      </c>
      <c r="I243" s="208"/>
      <c r="J243" s="204"/>
      <c r="K243" s="204"/>
      <c r="L243" s="209"/>
      <c r="M243" s="210"/>
      <c r="N243" s="211"/>
      <c r="O243" s="211"/>
      <c r="P243" s="211"/>
      <c r="Q243" s="211"/>
      <c r="R243" s="211"/>
      <c r="S243" s="211"/>
      <c r="T243" s="212"/>
      <c r="AT243" s="213" t="s">
        <v>193</v>
      </c>
      <c r="AU243" s="213" t="s">
        <v>90</v>
      </c>
      <c r="AV243" s="14" t="s">
        <v>90</v>
      </c>
      <c r="AW243" s="14" t="s">
        <v>41</v>
      </c>
      <c r="AX243" s="14" t="s">
        <v>80</v>
      </c>
      <c r="AY243" s="213" t="s">
        <v>182</v>
      </c>
    </row>
    <row r="244" spans="1:65" s="15" customFormat="1" ht="11.25">
      <c r="B244" s="227"/>
      <c r="C244" s="228"/>
      <c r="D244" s="194" t="s">
        <v>193</v>
      </c>
      <c r="E244" s="229" t="s">
        <v>43</v>
      </c>
      <c r="F244" s="230" t="s">
        <v>436</v>
      </c>
      <c r="G244" s="228"/>
      <c r="H244" s="231">
        <v>2</v>
      </c>
      <c r="I244" s="232"/>
      <c r="J244" s="228"/>
      <c r="K244" s="228"/>
      <c r="L244" s="233"/>
      <c r="M244" s="234"/>
      <c r="N244" s="235"/>
      <c r="O244" s="235"/>
      <c r="P244" s="235"/>
      <c r="Q244" s="235"/>
      <c r="R244" s="235"/>
      <c r="S244" s="235"/>
      <c r="T244" s="236"/>
      <c r="AT244" s="237" t="s">
        <v>193</v>
      </c>
      <c r="AU244" s="237" t="s">
        <v>90</v>
      </c>
      <c r="AV244" s="15" t="s">
        <v>205</v>
      </c>
      <c r="AW244" s="15" t="s">
        <v>41</v>
      </c>
      <c r="AX244" s="15" t="s">
        <v>88</v>
      </c>
      <c r="AY244" s="237" t="s">
        <v>182</v>
      </c>
    </row>
    <row r="245" spans="1:65" s="2" customFormat="1" ht="14.45" customHeight="1">
      <c r="A245" s="35"/>
      <c r="B245" s="36"/>
      <c r="C245" s="214" t="s">
        <v>566</v>
      </c>
      <c r="D245" s="214" t="s">
        <v>179</v>
      </c>
      <c r="E245" s="215" t="s">
        <v>3106</v>
      </c>
      <c r="F245" s="216" t="s">
        <v>3107</v>
      </c>
      <c r="G245" s="217" t="s">
        <v>481</v>
      </c>
      <c r="H245" s="218">
        <v>4</v>
      </c>
      <c r="I245" s="219"/>
      <c r="J245" s="220">
        <f>ROUND(I245*H245,2)</f>
        <v>0</v>
      </c>
      <c r="K245" s="216" t="s">
        <v>191</v>
      </c>
      <c r="L245" s="221"/>
      <c r="M245" s="222" t="s">
        <v>43</v>
      </c>
      <c r="N245" s="223" t="s">
        <v>51</v>
      </c>
      <c r="O245" s="65"/>
      <c r="P245" s="188">
        <f>O245*H245</f>
        <v>0</v>
      </c>
      <c r="Q245" s="188">
        <v>2.8000000000000001E-2</v>
      </c>
      <c r="R245" s="188">
        <f>Q245*H245</f>
        <v>0.112</v>
      </c>
      <c r="S245" s="188">
        <v>0</v>
      </c>
      <c r="T245" s="189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90" t="s">
        <v>225</v>
      </c>
      <c r="AT245" s="190" t="s">
        <v>179</v>
      </c>
      <c r="AU245" s="190" t="s">
        <v>90</v>
      </c>
      <c r="AY245" s="17" t="s">
        <v>182</v>
      </c>
      <c r="BE245" s="191">
        <f>IF(N245="základní",J245,0)</f>
        <v>0</v>
      </c>
      <c r="BF245" s="191">
        <f>IF(N245="snížená",J245,0)</f>
        <v>0</v>
      </c>
      <c r="BG245" s="191">
        <f>IF(N245="zákl. přenesená",J245,0)</f>
        <v>0</v>
      </c>
      <c r="BH245" s="191">
        <f>IF(N245="sníž. přenesená",J245,0)</f>
        <v>0</v>
      </c>
      <c r="BI245" s="191">
        <f>IF(N245="nulová",J245,0)</f>
        <v>0</v>
      </c>
      <c r="BJ245" s="17" t="s">
        <v>88</v>
      </c>
      <c r="BK245" s="191">
        <f>ROUND(I245*H245,2)</f>
        <v>0</v>
      </c>
      <c r="BL245" s="17" t="s">
        <v>205</v>
      </c>
      <c r="BM245" s="190" t="s">
        <v>3108</v>
      </c>
    </row>
    <row r="246" spans="1:65" s="14" customFormat="1" ht="11.25">
      <c r="B246" s="203"/>
      <c r="C246" s="204"/>
      <c r="D246" s="194" t="s">
        <v>193</v>
      </c>
      <c r="E246" s="205" t="s">
        <v>43</v>
      </c>
      <c r="F246" s="206" t="s">
        <v>3109</v>
      </c>
      <c r="G246" s="204"/>
      <c r="H246" s="207">
        <v>4</v>
      </c>
      <c r="I246" s="208"/>
      <c r="J246" s="204"/>
      <c r="K246" s="204"/>
      <c r="L246" s="209"/>
      <c r="M246" s="210"/>
      <c r="N246" s="211"/>
      <c r="O246" s="211"/>
      <c r="P246" s="211"/>
      <c r="Q246" s="211"/>
      <c r="R246" s="211"/>
      <c r="S246" s="211"/>
      <c r="T246" s="212"/>
      <c r="AT246" s="213" t="s">
        <v>193</v>
      </c>
      <c r="AU246" s="213" t="s">
        <v>90</v>
      </c>
      <c r="AV246" s="14" t="s">
        <v>90</v>
      </c>
      <c r="AW246" s="14" t="s">
        <v>41</v>
      </c>
      <c r="AX246" s="14" t="s">
        <v>80</v>
      </c>
      <c r="AY246" s="213" t="s">
        <v>182</v>
      </c>
    </row>
    <row r="247" spans="1:65" s="15" customFormat="1" ht="11.25">
      <c r="B247" s="227"/>
      <c r="C247" s="228"/>
      <c r="D247" s="194" t="s">
        <v>193</v>
      </c>
      <c r="E247" s="229" t="s">
        <v>43</v>
      </c>
      <c r="F247" s="230" t="s">
        <v>436</v>
      </c>
      <c r="G247" s="228"/>
      <c r="H247" s="231">
        <v>4</v>
      </c>
      <c r="I247" s="232"/>
      <c r="J247" s="228"/>
      <c r="K247" s="228"/>
      <c r="L247" s="233"/>
      <c r="M247" s="234"/>
      <c r="N247" s="235"/>
      <c r="O247" s="235"/>
      <c r="P247" s="235"/>
      <c r="Q247" s="235"/>
      <c r="R247" s="235"/>
      <c r="S247" s="235"/>
      <c r="T247" s="236"/>
      <c r="AT247" s="237" t="s">
        <v>193</v>
      </c>
      <c r="AU247" s="237" t="s">
        <v>90</v>
      </c>
      <c r="AV247" s="15" t="s">
        <v>205</v>
      </c>
      <c r="AW247" s="15" t="s">
        <v>41</v>
      </c>
      <c r="AX247" s="15" t="s">
        <v>88</v>
      </c>
      <c r="AY247" s="237" t="s">
        <v>182</v>
      </c>
    </row>
    <row r="248" spans="1:65" s="2" customFormat="1" ht="49.15" customHeight="1">
      <c r="A248" s="35"/>
      <c r="B248" s="36"/>
      <c r="C248" s="179" t="s">
        <v>572</v>
      </c>
      <c r="D248" s="179" t="s">
        <v>187</v>
      </c>
      <c r="E248" s="180" t="s">
        <v>1432</v>
      </c>
      <c r="F248" s="181" t="s">
        <v>1433</v>
      </c>
      <c r="G248" s="182" t="s">
        <v>481</v>
      </c>
      <c r="H248" s="183">
        <v>7</v>
      </c>
      <c r="I248" s="184"/>
      <c r="J248" s="185">
        <f t="shared" ref="J248:J254" si="10">ROUND(I248*H248,2)</f>
        <v>0</v>
      </c>
      <c r="K248" s="181" t="s">
        <v>191</v>
      </c>
      <c r="L248" s="40"/>
      <c r="M248" s="186" t="s">
        <v>43</v>
      </c>
      <c r="N248" s="187" t="s">
        <v>51</v>
      </c>
      <c r="O248" s="65"/>
      <c r="P248" s="188">
        <f t="shared" ref="P248:P254" si="11">O248*H248</f>
        <v>0</v>
      </c>
      <c r="Q248" s="188">
        <v>9.0000000000000006E-5</v>
      </c>
      <c r="R248" s="188">
        <f t="shared" ref="R248:R254" si="12">Q248*H248</f>
        <v>6.3000000000000003E-4</v>
      </c>
      <c r="S248" s="188">
        <v>0</v>
      </c>
      <c r="T248" s="189">
        <f t="shared" ref="T248:T254" si="13"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90" t="s">
        <v>205</v>
      </c>
      <c r="AT248" s="190" t="s">
        <v>187</v>
      </c>
      <c r="AU248" s="190" t="s">
        <v>90</v>
      </c>
      <c r="AY248" s="17" t="s">
        <v>182</v>
      </c>
      <c r="BE248" s="191">
        <f t="shared" ref="BE248:BE254" si="14">IF(N248="základní",J248,0)</f>
        <v>0</v>
      </c>
      <c r="BF248" s="191">
        <f t="shared" ref="BF248:BF254" si="15">IF(N248="snížená",J248,0)</f>
        <v>0</v>
      </c>
      <c r="BG248" s="191">
        <f t="shared" ref="BG248:BG254" si="16">IF(N248="zákl. přenesená",J248,0)</f>
        <v>0</v>
      </c>
      <c r="BH248" s="191">
        <f t="shared" ref="BH248:BH254" si="17">IF(N248="sníž. přenesená",J248,0)</f>
        <v>0</v>
      </c>
      <c r="BI248" s="191">
        <f t="shared" ref="BI248:BI254" si="18">IF(N248="nulová",J248,0)</f>
        <v>0</v>
      </c>
      <c r="BJ248" s="17" t="s">
        <v>88</v>
      </c>
      <c r="BK248" s="191">
        <f t="shared" ref="BK248:BK254" si="19">ROUND(I248*H248,2)</f>
        <v>0</v>
      </c>
      <c r="BL248" s="17" t="s">
        <v>205</v>
      </c>
      <c r="BM248" s="190" t="s">
        <v>3110</v>
      </c>
    </row>
    <row r="249" spans="1:65" s="2" customFormat="1" ht="24.2" customHeight="1">
      <c r="A249" s="35"/>
      <c r="B249" s="36"/>
      <c r="C249" s="179" t="s">
        <v>574</v>
      </c>
      <c r="D249" s="179" t="s">
        <v>187</v>
      </c>
      <c r="E249" s="180" t="s">
        <v>1435</v>
      </c>
      <c r="F249" s="181" t="s">
        <v>1436</v>
      </c>
      <c r="G249" s="182" t="s">
        <v>481</v>
      </c>
      <c r="H249" s="183">
        <v>7</v>
      </c>
      <c r="I249" s="184"/>
      <c r="J249" s="185">
        <f t="shared" si="10"/>
        <v>0</v>
      </c>
      <c r="K249" s="181" t="s">
        <v>191</v>
      </c>
      <c r="L249" s="40"/>
      <c r="M249" s="186" t="s">
        <v>43</v>
      </c>
      <c r="N249" s="187" t="s">
        <v>51</v>
      </c>
      <c r="O249" s="65"/>
      <c r="P249" s="188">
        <f t="shared" si="11"/>
        <v>0</v>
      </c>
      <c r="Q249" s="188">
        <v>0</v>
      </c>
      <c r="R249" s="188">
        <f t="shared" si="12"/>
        <v>0</v>
      </c>
      <c r="S249" s="188">
        <v>0</v>
      </c>
      <c r="T249" s="189">
        <f t="shared" si="13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90" t="s">
        <v>205</v>
      </c>
      <c r="AT249" s="190" t="s">
        <v>187</v>
      </c>
      <c r="AU249" s="190" t="s">
        <v>90</v>
      </c>
      <c r="AY249" s="17" t="s">
        <v>182</v>
      </c>
      <c r="BE249" s="191">
        <f t="shared" si="14"/>
        <v>0</v>
      </c>
      <c r="BF249" s="191">
        <f t="shared" si="15"/>
        <v>0</v>
      </c>
      <c r="BG249" s="191">
        <f t="shared" si="16"/>
        <v>0</v>
      </c>
      <c r="BH249" s="191">
        <f t="shared" si="17"/>
        <v>0</v>
      </c>
      <c r="BI249" s="191">
        <f t="shared" si="18"/>
        <v>0</v>
      </c>
      <c r="BJ249" s="17" t="s">
        <v>88</v>
      </c>
      <c r="BK249" s="191">
        <f t="shared" si="19"/>
        <v>0</v>
      </c>
      <c r="BL249" s="17" t="s">
        <v>205</v>
      </c>
      <c r="BM249" s="190" t="s">
        <v>3111</v>
      </c>
    </row>
    <row r="250" spans="1:65" s="2" customFormat="1" ht="49.15" customHeight="1">
      <c r="A250" s="35"/>
      <c r="B250" s="36"/>
      <c r="C250" s="179" t="s">
        <v>578</v>
      </c>
      <c r="D250" s="179" t="s">
        <v>187</v>
      </c>
      <c r="E250" s="180" t="s">
        <v>1438</v>
      </c>
      <c r="F250" s="181" t="s">
        <v>1439</v>
      </c>
      <c r="G250" s="182" t="s">
        <v>190</v>
      </c>
      <c r="H250" s="183">
        <v>1</v>
      </c>
      <c r="I250" s="184"/>
      <c r="J250" s="185">
        <f t="shared" si="10"/>
        <v>0</v>
      </c>
      <c r="K250" s="181" t="s">
        <v>191</v>
      </c>
      <c r="L250" s="40"/>
      <c r="M250" s="186" t="s">
        <v>43</v>
      </c>
      <c r="N250" s="187" t="s">
        <v>51</v>
      </c>
      <c r="O250" s="65"/>
      <c r="P250" s="188">
        <f t="shared" si="11"/>
        <v>0</v>
      </c>
      <c r="Q250" s="188">
        <v>0</v>
      </c>
      <c r="R250" s="188">
        <f t="shared" si="12"/>
        <v>0</v>
      </c>
      <c r="S250" s="188">
        <v>8.2000000000000003E-2</v>
      </c>
      <c r="T250" s="189">
        <f t="shared" si="13"/>
        <v>8.2000000000000003E-2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90" t="s">
        <v>205</v>
      </c>
      <c r="AT250" s="190" t="s">
        <v>187</v>
      </c>
      <c r="AU250" s="190" t="s">
        <v>90</v>
      </c>
      <c r="AY250" s="17" t="s">
        <v>182</v>
      </c>
      <c r="BE250" s="191">
        <f t="shared" si="14"/>
        <v>0</v>
      </c>
      <c r="BF250" s="191">
        <f t="shared" si="15"/>
        <v>0</v>
      </c>
      <c r="BG250" s="191">
        <f t="shared" si="16"/>
        <v>0</v>
      </c>
      <c r="BH250" s="191">
        <f t="shared" si="17"/>
        <v>0</v>
      </c>
      <c r="BI250" s="191">
        <f t="shared" si="18"/>
        <v>0</v>
      </c>
      <c r="BJ250" s="17" t="s">
        <v>88</v>
      </c>
      <c r="BK250" s="191">
        <f t="shared" si="19"/>
        <v>0</v>
      </c>
      <c r="BL250" s="17" t="s">
        <v>205</v>
      </c>
      <c r="BM250" s="190" t="s">
        <v>3112</v>
      </c>
    </row>
    <row r="251" spans="1:65" s="2" customFormat="1" ht="62.65" customHeight="1">
      <c r="A251" s="35"/>
      <c r="B251" s="36"/>
      <c r="C251" s="179" t="s">
        <v>583</v>
      </c>
      <c r="D251" s="179" t="s">
        <v>187</v>
      </c>
      <c r="E251" s="180" t="s">
        <v>3113</v>
      </c>
      <c r="F251" s="181" t="s">
        <v>3114</v>
      </c>
      <c r="G251" s="182" t="s">
        <v>190</v>
      </c>
      <c r="H251" s="183">
        <v>1</v>
      </c>
      <c r="I251" s="184"/>
      <c r="J251" s="185">
        <f t="shared" si="10"/>
        <v>0</v>
      </c>
      <c r="K251" s="181" t="s">
        <v>191</v>
      </c>
      <c r="L251" s="40"/>
      <c r="M251" s="186" t="s">
        <v>43</v>
      </c>
      <c r="N251" s="187" t="s">
        <v>51</v>
      </c>
      <c r="O251" s="65"/>
      <c r="P251" s="188">
        <f t="shared" si="11"/>
        <v>0</v>
      </c>
      <c r="Q251" s="188">
        <v>0</v>
      </c>
      <c r="R251" s="188">
        <f t="shared" si="12"/>
        <v>0</v>
      </c>
      <c r="S251" s="188">
        <v>3.6999999999999998E-2</v>
      </c>
      <c r="T251" s="189">
        <f t="shared" si="13"/>
        <v>3.6999999999999998E-2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90" t="s">
        <v>205</v>
      </c>
      <c r="AT251" s="190" t="s">
        <v>187</v>
      </c>
      <c r="AU251" s="190" t="s">
        <v>90</v>
      </c>
      <c r="AY251" s="17" t="s">
        <v>182</v>
      </c>
      <c r="BE251" s="191">
        <f t="shared" si="14"/>
        <v>0</v>
      </c>
      <c r="BF251" s="191">
        <f t="shared" si="15"/>
        <v>0</v>
      </c>
      <c r="BG251" s="191">
        <f t="shared" si="16"/>
        <v>0</v>
      </c>
      <c r="BH251" s="191">
        <f t="shared" si="17"/>
        <v>0</v>
      </c>
      <c r="BI251" s="191">
        <f t="shared" si="18"/>
        <v>0</v>
      </c>
      <c r="BJ251" s="17" t="s">
        <v>88</v>
      </c>
      <c r="BK251" s="191">
        <f t="shared" si="19"/>
        <v>0</v>
      </c>
      <c r="BL251" s="17" t="s">
        <v>205</v>
      </c>
      <c r="BM251" s="190" t="s">
        <v>3115</v>
      </c>
    </row>
    <row r="252" spans="1:65" s="2" customFormat="1" ht="49.15" customHeight="1">
      <c r="A252" s="35"/>
      <c r="B252" s="36"/>
      <c r="C252" s="179" t="s">
        <v>587</v>
      </c>
      <c r="D252" s="179" t="s">
        <v>187</v>
      </c>
      <c r="E252" s="180" t="s">
        <v>465</v>
      </c>
      <c r="F252" s="181" t="s">
        <v>466</v>
      </c>
      <c r="G252" s="182" t="s">
        <v>190</v>
      </c>
      <c r="H252" s="183">
        <v>6</v>
      </c>
      <c r="I252" s="184"/>
      <c r="J252" s="185">
        <f t="shared" si="10"/>
        <v>0</v>
      </c>
      <c r="K252" s="181" t="s">
        <v>191</v>
      </c>
      <c r="L252" s="40"/>
      <c r="M252" s="186" t="s">
        <v>43</v>
      </c>
      <c r="N252" s="187" t="s">
        <v>51</v>
      </c>
      <c r="O252" s="65"/>
      <c r="P252" s="188">
        <f t="shared" si="11"/>
        <v>0</v>
      </c>
      <c r="Q252" s="188">
        <v>0</v>
      </c>
      <c r="R252" s="188">
        <f t="shared" si="12"/>
        <v>0</v>
      </c>
      <c r="S252" s="188">
        <v>4.0000000000000001E-3</v>
      </c>
      <c r="T252" s="189">
        <f t="shared" si="13"/>
        <v>2.4E-2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90" t="s">
        <v>205</v>
      </c>
      <c r="AT252" s="190" t="s">
        <v>187</v>
      </c>
      <c r="AU252" s="190" t="s">
        <v>90</v>
      </c>
      <c r="AY252" s="17" t="s">
        <v>182</v>
      </c>
      <c r="BE252" s="191">
        <f t="shared" si="14"/>
        <v>0</v>
      </c>
      <c r="BF252" s="191">
        <f t="shared" si="15"/>
        <v>0</v>
      </c>
      <c r="BG252" s="191">
        <f t="shared" si="16"/>
        <v>0</v>
      </c>
      <c r="BH252" s="191">
        <f t="shared" si="17"/>
        <v>0</v>
      </c>
      <c r="BI252" s="191">
        <f t="shared" si="18"/>
        <v>0</v>
      </c>
      <c r="BJ252" s="17" t="s">
        <v>88</v>
      </c>
      <c r="BK252" s="191">
        <f t="shared" si="19"/>
        <v>0</v>
      </c>
      <c r="BL252" s="17" t="s">
        <v>205</v>
      </c>
      <c r="BM252" s="190" t="s">
        <v>3116</v>
      </c>
    </row>
    <row r="253" spans="1:65" s="2" customFormat="1" ht="24.2" customHeight="1">
      <c r="A253" s="35"/>
      <c r="B253" s="36"/>
      <c r="C253" s="179" t="s">
        <v>593</v>
      </c>
      <c r="D253" s="179" t="s">
        <v>187</v>
      </c>
      <c r="E253" s="180" t="s">
        <v>2290</v>
      </c>
      <c r="F253" s="181" t="s">
        <v>1442</v>
      </c>
      <c r="G253" s="182" t="s">
        <v>367</v>
      </c>
      <c r="H253" s="183">
        <v>48</v>
      </c>
      <c r="I253" s="184"/>
      <c r="J253" s="185">
        <f t="shared" si="10"/>
        <v>0</v>
      </c>
      <c r="K253" s="181" t="s">
        <v>191</v>
      </c>
      <c r="L253" s="40"/>
      <c r="M253" s="186" t="s">
        <v>43</v>
      </c>
      <c r="N253" s="187" t="s">
        <v>51</v>
      </c>
      <c r="O253" s="65"/>
      <c r="P253" s="188">
        <f t="shared" si="11"/>
        <v>0</v>
      </c>
      <c r="Q253" s="188">
        <v>0</v>
      </c>
      <c r="R253" s="188">
        <f t="shared" si="12"/>
        <v>0</v>
      </c>
      <c r="S253" s="188">
        <v>0</v>
      </c>
      <c r="T253" s="189">
        <f t="shared" si="13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90" t="s">
        <v>205</v>
      </c>
      <c r="AT253" s="190" t="s">
        <v>187</v>
      </c>
      <c r="AU253" s="190" t="s">
        <v>90</v>
      </c>
      <c r="AY253" s="17" t="s">
        <v>182</v>
      </c>
      <c r="BE253" s="191">
        <f t="shared" si="14"/>
        <v>0</v>
      </c>
      <c r="BF253" s="191">
        <f t="shared" si="15"/>
        <v>0</v>
      </c>
      <c r="BG253" s="191">
        <f t="shared" si="16"/>
        <v>0</v>
      </c>
      <c r="BH253" s="191">
        <f t="shared" si="17"/>
        <v>0</v>
      </c>
      <c r="BI253" s="191">
        <f t="shared" si="18"/>
        <v>0</v>
      </c>
      <c r="BJ253" s="17" t="s">
        <v>88</v>
      </c>
      <c r="BK253" s="191">
        <f t="shared" si="19"/>
        <v>0</v>
      </c>
      <c r="BL253" s="17" t="s">
        <v>205</v>
      </c>
      <c r="BM253" s="190" t="s">
        <v>3117</v>
      </c>
    </row>
    <row r="254" spans="1:65" s="2" customFormat="1" ht="62.65" customHeight="1">
      <c r="A254" s="35"/>
      <c r="B254" s="36"/>
      <c r="C254" s="179" t="s">
        <v>598</v>
      </c>
      <c r="D254" s="179" t="s">
        <v>187</v>
      </c>
      <c r="E254" s="180" t="s">
        <v>1450</v>
      </c>
      <c r="F254" s="181" t="s">
        <v>1451</v>
      </c>
      <c r="G254" s="182" t="s">
        <v>367</v>
      </c>
      <c r="H254" s="183">
        <v>313</v>
      </c>
      <c r="I254" s="184"/>
      <c r="J254" s="185">
        <f t="shared" si="10"/>
        <v>0</v>
      </c>
      <c r="K254" s="181" t="s">
        <v>191</v>
      </c>
      <c r="L254" s="40"/>
      <c r="M254" s="186" t="s">
        <v>43</v>
      </c>
      <c r="N254" s="187" t="s">
        <v>51</v>
      </c>
      <c r="O254" s="65"/>
      <c r="P254" s="188">
        <f t="shared" si="11"/>
        <v>0</v>
      </c>
      <c r="Q254" s="188">
        <v>0</v>
      </c>
      <c r="R254" s="188">
        <f t="shared" si="12"/>
        <v>0</v>
      </c>
      <c r="S254" s="188">
        <v>0</v>
      </c>
      <c r="T254" s="189">
        <f t="shared" si="13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90" t="s">
        <v>205</v>
      </c>
      <c r="AT254" s="190" t="s">
        <v>187</v>
      </c>
      <c r="AU254" s="190" t="s">
        <v>90</v>
      </c>
      <c r="AY254" s="17" t="s">
        <v>182</v>
      </c>
      <c r="BE254" s="191">
        <f t="shared" si="14"/>
        <v>0</v>
      </c>
      <c r="BF254" s="191">
        <f t="shared" si="15"/>
        <v>0</v>
      </c>
      <c r="BG254" s="191">
        <f t="shared" si="16"/>
        <v>0</v>
      </c>
      <c r="BH254" s="191">
        <f t="shared" si="17"/>
        <v>0</v>
      </c>
      <c r="BI254" s="191">
        <f t="shared" si="18"/>
        <v>0</v>
      </c>
      <c r="BJ254" s="17" t="s">
        <v>88</v>
      </c>
      <c r="BK254" s="191">
        <f t="shared" si="19"/>
        <v>0</v>
      </c>
      <c r="BL254" s="17" t="s">
        <v>205</v>
      </c>
      <c r="BM254" s="190" t="s">
        <v>3118</v>
      </c>
    </row>
    <row r="255" spans="1:65" s="13" customFormat="1" ht="11.25">
      <c r="B255" s="192"/>
      <c r="C255" s="193"/>
      <c r="D255" s="194" t="s">
        <v>193</v>
      </c>
      <c r="E255" s="195" t="s">
        <v>43</v>
      </c>
      <c r="F255" s="196" t="s">
        <v>1453</v>
      </c>
      <c r="G255" s="193"/>
      <c r="H255" s="195" t="s">
        <v>43</v>
      </c>
      <c r="I255" s="197"/>
      <c r="J255" s="193"/>
      <c r="K255" s="193"/>
      <c r="L255" s="198"/>
      <c r="M255" s="199"/>
      <c r="N255" s="200"/>
      <c r="O255" s="200"/>
      <c r="P255" s="200"/>
      <c r="Q255" s="200"/>
      <c r="R255" s="200"/>
      <c r="S255" s="200"/>
      <c r="T255" s="201"/>
      <c r="AT255" s="202" t="s">
        <v>193</v>
      </c>
      <c r="AU255" s="202" t="s">
        <v>90</v>
      </c>
      <c r="AV255" s="13" t="s">
        <v>88</v>
      </c>
      <c r="AW255" s="13" t="s">
        <v>41</v>
      </c>
      <c r="AX255" s="13" t="s">
        <v>80</v>
      </c>
      <c r="AY255" s="202" t="s">
        <v>182</v>
      </c>
    </row>
    <row r="256" spans="1:65" s="14" customFormat="1" ht="11.25">
      <c r="B256" s="203"/>
      <c r="C256" s="204"/>
      <c r="D256" s="194" t="s">
        <v>193</v>
      </c>
      <c r="E256" s="205" t="s">
        <v>43</v>
      </c>
      <c r="F256" s="206" t="s">
        <v>3027</v>
      </c>
      <c r="G256" s="204"/>
      <c r="H256" s="207">
        <v>65</v>
      </c>
      <c r="I256" s="208"/>
      <c r="J256" s="204"/>
      <c r="K256" s="204"/>
      <c r="L256" s="209"/>
      <c r="M256" s="210"/>
      <c r="N256" s="211"/>
      <c r="O256" s="211"/>
      <c r="P256" s="211"/>
      <c r="Q256" s="211"/>
      <c r="R256" s="211"/>
      <c r="S256" s="211"/>
      <c r="T256" s="212"/>
      <c r="AT256" s="213" t="s">
        <v>193</v>
      </c>
      <c r="AU256" s="213" t="s">
        <v>90</v>
      </c>
      <c r="AV256" s="14" t="s">
        <v>90</v>
      </c>
      <c r="AW256" s="14" t="s">
        <v>41</v>
      </c>
      <c r="AX256" s="14" t="s">
        <v>80</v>
      </c>
      <c r="AY256" s="213" t="s">
        <v>182</v>
      </c>
    </row>
    <row r="257" spans="1:65" s="13" customFormat="1" ht="11.25">
      <c r="B257" s="192"/>
      <c r="C257" s="193"/>
      <c r="D257" s="194" t="s">
        <v>193</v>
      </c>
      <c r="E257" s="195" t="s">
        <v>43</v>
      </c>
      <c r="F257" s="196" t="s">
        <v>3119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4" customFormat="1" ht="11.25">
      <c r="B258" s="203"/>
      <c r="C258" s="204"/>
      <c r="D258" s="194" t="s">
        <v>193</v>
      </c>
      <c r="E258" s="205" t="s">
        <v>43</v>
      </c>
      <c r="F258" s="206" t="s">
        <v>3029</v>
      </c>
      <c r="G258" s="204"/>
      <c r="H258" s="207">
        <v>248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193</v>
      </c>
      <c r="AU258" s="213" t="s">
        <v>90</v>
      </c>
      <c r="AV258" s="14" t="s">
        <v>90</v>
      </c>
      <c r="AW258" s="14" t="s">
        <v>41</v>
      </c>
      <c r="AX258" s="14" t="s">
        <v>80</v>
      </c>
      <c r="AY258" s="213" t="s">
        <v>182</v>
      </c>
    </row>
    <row r="259" spans="1:65" s="15" customFormat="1" ht="11.25">
      <c r="B259" s="227"/>
      <c r="C259" s="228"/>
      <c r="D259" s="194" t="s">
        <v>193</v>
      </c>
      <c r="E259" s="229" t="s">
        <v>43</v>
      </c>
      <c r="F259" s="230" t="s">
        <v>436</v>
      </c>
      <c r="G259" s="228"/>
      <c r="H259" s="231">
        <v>313</v>
      </c>
      <c r="I259" s="232"/>
      <c r="J259" s="228"/>
      <c r="K259" s="228"/>
      <c r="L259" s="233"/>
      <c r="M259" s="234"/>
      <c r="N259" s="235"/>
      <c r="O259" s="235"/>
      <c r="P259" s="235"/>
      <c r="Q259" s="235"/>
      <c r="R259" s="235"/>
      <c r="S259" s="235"/>
      <c r="T259" s="236"/>
      <c r="AT259" s="237" t="s">
        <v>193</v>
      </c>
      <c r="AU259" s="237" t="s">
        <v>90</v>
      </c>
      <c r="AV259" s="15" t="s">
        <v>205</v>
      </c>
      <c r="AW259" s="15" t="s">
        <v>41</v>
      </c>
      <c r="AX259" s="15" t="s">
        <v>88</v>
      </c>
      <c r="AY259" s="237" t="s">
        <v>182</v>
      </c>
    </row>
    <row r="260" spans="1:65" s="2" customFormat="1" ht="49.15" customHeight="1">
      <c r="A260" s="35"/>
      <c r="B260" s="36"/>
      <c r="C260" s="179" t="s">
        <v>604</v>
      </c>
      <c r="D260" s="179" t="s">
        <v>187</v>
      </c>
      <c r="E260" s="180" t="s">
        <v>1454</v>
      </c>
      <c r="F260" s="181" t="s">
        <v>1455</v>
      </c>
      <c r="G260" s="182" t="s">
        <v>367</v>
      </c>
      <c r="H260" s="183">
        <v>11</v>
      </c>
      <c r="I260" s="184"/>
      <c r="J260" s="185">
        <f>ROUND(I260*H260,2)</f>
        <v>0</v>
      </c>
      <c r="K260" s="181" t="s">
        <v>191</v>
      </c>
      <c r="L260" s="40"/>
      <c r="M260" s="186" t="s">
        <v>43</v>
      </c>
      <c r="N260" s="187" t="s">
        <v>51</v>
      </c>
      <c r="O260" s="65"/>
      <c r="P260" s="188">
        <f>O260*H260</f>
        <v>0</v>
      </c>
      <c r="Q260" s="188">
        <v>0</v>
      </c>
      <c r="R260" s="188">
        <f>Q260*H260</f>
        <v>0</v>
      </c>
      <c r="S260" s="188">
        <v>0</v>
      </c>
      <c r="T260" s="18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90" t="s">
        <v>205</v>
      </c>
      <c r="AT260" s="190" t="s">
        <v>187</v>
      </c>
      <c r="AU260" s="190" t="s">
        <v>90</v>
      </c>
      <c r="AY260" s="17" t="s">
        <v>182</v>
      </c>
      <c r="BE260" s="191">
        <f>IF(N260="základní",J260,0)</f>
        <v>0</v>
      </c>
      <c r="BF260" s="191">
        <f>IF(N260="snížená",J260,0)</f>
        <v>0</v>
      </c>
      <c r="BG260" s="191">
        <f>IF(N260="zákl. přenesená",J260,0)</f>
        <v>0</v>
      </c>
      <c r="BH260" s="191">
        <f>IF(N260="sníž. přenesená",J260,0)</f>
        <v>0</v>
      </c>
      <c r="BI260" s="191">
        <f>IF(N260="nulová",J260,0)</f>
        <v>0</v>
      </c>
      <c r="BJ260" s="17" t="s">
        <v>88</v>
      </c>
      <c r="BK260" s="191">
        <f>ROUND(I260*H260,2)</f>
        <v>0</v>
      </c>
      <c r="BL260" s="17" t="s">
        <v>205</v>
      </c>
      <c r="BM260" s="190" t="s">
        <v>3120</v>
      </c>
    </row>
    <row r="261" spans="1:65" s="13" customFormat="1" ht="11.25">
      <c r="B261" s="192"/>
      <c r="C261" s="193"/>
      <c r="D261" s="194" t="s">
        <v>193</v>
      </c>
      <c r="E261" s="195" t="s">
        <v>43</v>
      </c>
      <c r="F261" s="196" t="s">
        <v>3121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4" customFormat="1" ht="11.25">
      <c r="B262" s="203"/>
      <c r="C262" s="204"/>
      <c r="D262" s="194" t="s">
        <v>193</v>
      </c>
      <c r="E262" s="205" t="s">
        <v>43</v>
      </c>
      <c r="F262" s="206" t="s">
        <v>2211</v>
      </c>
      <c r="G262" s="204"/>
      <c r="H262" s="207">
        <v>11</v>
      </c>
      <c r="I262" s="208"/>
      <c r="J262" s="204"/>
      <c r="K262" s="204"/>
      <c r="L262" s="209"/>
      <c r="M262" s="210"/>
      <c r="N262" s="211"/>
      <c r="O262" s="211"/>
      <c r="P262" s="211"/>
      <c r="Q262" s="211"/>
      <c r="R262" s="211"/>
      <c r="S262" s="211"/>
      <c r="T262" s="212"/>
      <c r="AT262" s="213" t="s">
        <v>193</v>
      </c>
      <c r="AU262" s="213" t="s">
        <v>90</v>
      </c>
      <c r="AV262" s="14" t="s">
        <v>90</v>
      </c>
      <c r="AW262" s="14" t="s">
        <v>41</v>
      </c>
      <c r="AX262" s="14" t="s">
        <v>80</v>
      </c>
      <c r="AY262" s="213" t="s">
        <v>182</v>
      </c>
    </row>
    <row r="263" spans="1:65" s="15" customFormat="1" ht="11.25">
      <c r="B263" s="227"/>
      <c r="C263" s="228"/>
      <c r="D263" s="194" t="s">
        <v>193</v>
      </c>
      <c r="E263" s="229" t="s">
        <v>43</v>
      </c>
      <c r="F263" s="230" t="s">
        <v>436</v>
      </c>
      <c r="G263" s="228"/>
      <c r="H263" s="231">
        <v>11</v>
      </c>
      <c r="I263" s="232"/>
      <c r="J263" s="228"/>
      <c r="K263" s="228"/>
      <c r="L263" s="233"/>
      <c r="M263" s="234"/>
      <c r="N263" s="235"/>
      <c r="O263" s="235"/>
      <c r="P263" s="235"/>
      <c r="Q263" s="235"/>
      <c r="R263" s="235"/>
      <c r="S263" s="235"/>
      <c r="T263" s="236"/>
      <c r="AT263" s="237" t="s">
        <v>193</v>
      </c>
      <c r="AU263" s="237" t="s">
        <v>90</v>
      </c>
      <c r="AV263" s="15" t="s">
        <v>205</v>
      </c>
      <c r="AW263" s="15" t="s">
        <v>41</v>
      </c>
      <c r="AX263" s="15" t="s">
        <v>88</v>
      </c>
      <c r="AY263" s="237" t="s">
        <v>182</v>
      </c>
    </row>
    <row r="264" spans="1:65" s="2" customFormat="1" ht="76.349999999999994" customHeight="1">
      <c r="A264" s="35"/>
      <c r="B264" s="36"/>
      <c r="C264" s="179" t="s">
        <v>608</v>
      </c>
      <c r="D264" s="179" t="s">
        <v>187</v>
      </c>
      <c r="E264" s="180" t="s">
        <v>1458</v>
      </c>
      <c r="F264" s="181" t="s">
        <v>1459</v>
      </c>
      <c r="G264" s="182" t="s">
        <v>367</v>
      </c>
      <c r="H264" s="183">
        <v>0.24</v>
      </c>
      <c r="I264" s="184"/>
      <c r="J264" s="185">
        <f>ROUND(I264*H264,2)</f>
        <v>0</v>
      </c>
      <c r="K264" s="181" t="s">
        <v>191</v>
      </c>
      <c r="L264" s="40"/>
      <c r="M264" s="186" t="s">
        <v>43</v>
      </c>
      <c r="N264" s="187" t="s">
        <v>51</v>
      </c>
      <c r="O264" s="65"/>
      <c r="P264" s="188">
        <f>O264*H264</f>
        <v>0</v>
      </c>
      <c r="Q264" s="188">
        <v>0</v>
      </c>
      <c r="R264" s="188">
        <f>Q264*H264</f>
        <v>0</v>
      </c>
      <c r="S264" s="188">
        <v>0</v>
      </c>
      <c r="T264" s="189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90" t="s">
        <v>205</v>
      </c>
      <c r="AT264" s="190" t="s">
        <v>187</v>
      </c>
      <c r="AU264" s="190" t="s">
        <v>90</v>
      </c>
      <c r="AY264" s="17" t="s">
        <v>182</v>
      </c>
      <c r="BE264" s="191">
        <f>IF(N264="základní",J264,0)</f>
        <v>0</v>
      </c>
      <c r="BF264" s="191">
        <f>IF(N264="snížená",J264,0)</f>
        <v>0</v>
      </c>
      <c r="BG264" s="191">
        <f>IF(N264="zákl. přenesená",J264,0)</f>
        <v>0</v>
      </c>
      <c r="BH264" s="191">
        <f>IF(N264="sníž. přenesená",J264,0)</f>
        <v>0</v>
      </c>
      <c r="BI264" s="191">
        <f>IF(N264="nulová",J264,0)</f>
        <v>0</v>
      </c>
      <c r="BJ264" s="17" t="s">
        <v>88</v>
      </c>
      <c r="BK264" s="191">
        <f>ROUND(I264*H264,2)</f>
        <v>0</v>
      </c>
      <c r="BL264" s="17" t="s">
        <v>205</v>
      </c>
      <c r="BM264" s="190" t="s">
        <v>3122</v>
      </c>
    </row>
    <row r="265" spans="1:65" s="14" customFormat="1" ht="11.25">
      <c r="B265" s="203"/>
      <c r="C265" s="204"/>
      <c r="D265" s="194" t="s">
        <v>193</v>
      </c>
      <c r="E265" s="205" t="s">
        <v>43</v>
      </c>
      <c r="F265" s="206" t="s">
        <v>3123</v>
      </c>
      <c r="G265" s="204"/>
      <c r="H265" s="207">
        <v>0.24</v>
      </c>
      <c r="I265" s="208"/>
      <c r="J265" s="204"/>
      <c r="K265" s="204"/>
      <c r="L265" s="209"/>
      <c r="M265" s="210"/>
      <c r="N265" s="211"/>
      <c r="O265" s="211"/>
      <c r="P265" s="211"/>
      <c r="Q265" s="211"/>
      <c r="R265" s="211"/>
      <c r="S265" s="211"/>
      <c r="T265" s="212"/>
      <c r="AT265" s="213" t="s">
        <v>193</v>
      </c>
      <c r="AU265" s="213" t="s">
        <v>90</v>
      </c>
      <c r="AV265" s="14" t="s">
        <v>90</v>
      </c>
      <c r="AW265" s="14" t="s">
        <v>41</v>
      </c>
      <c r="AX265" s="14" t="s">
        <v>80</v>
      </c>
      <c r="AY265" s="213" t="s">
        <v>182</v>
      </c>
    </row>
    <row r="266" spans="1:65" s="15" customFormat="1" ht="11.25">
      <c r="B266" s="227"/>
      <c r="C266" s="228"/>
      <c r="D266" s="194" t="s">
        <v>193</v>
      </c>
      <c r="E266" s="229" t="s">
        <v>43</v>
      </c>
      <c r="F266" s="230" t="s">
        <v>436</v>
      </c>
      <c r="G266" s="228"/>
      <c r="H266" s="231">
        <v>0.24</v>
      </c>
      <c r="I266" s="232"/>
      <c r="J266" s="228"/>
      <c r="K266" s="228"/>
      <c r="L266" s="233"/>
      <c r="M266" s="234"/>
      <c r="N266" s="235"/>
      <c r="O266" s="235"/>
      <c r="P266" s="235"/>
      <c r="Q266" s="235"/>
      <c r="R266" s="235"/>
      <c r="S266" s="235"/>
      <c r="T266" s="236"/>
      <c r="AT266" s="237" t="s">
        <v>193</v>
      </c>
      <c r="AU266" s="237" t="s">
        <v>90</v>
      </c>
      <c r="AV266" s="15" t="s">
        <v>205</v>
      </c>
      <c r="AW266" s="15" t="s">
        <v>41</v>
      </c>
      <c r="AX266" s="15" t="s">
        <v>88</v>
      </c>
      <c r="AY266" s="237" t="s">
        <v>182</v>
      </c>
    </row>
    <row r="267" spans="1:65" s="12" customFormat="1" ht="22.9" customHeight="1">
      <c r="B267" s="163"/>
      <c r="C267" s="164"/>
      <c r="D267" s="165" t="s">
        <v>79</v>
      </c>
      <c r="E267" s="177" t="s">
        <v>508</v>
      </c>
      <c r="F267" s="177" t="s">
        <v>509</v>
      </c>
      <c r="G267" s="164"/>
      <c r="H267" s="164"/>
      <c r="I267" s="167"/>
      <c r="J267" s="178">
        <f>BK267</f>
        <v>0</v>
      </c>
      <c r="K267" s="164"/>
      <c r="L267" s="169"/>
      <c r="M267" s="170"/>
      <c r="N267" s="171"/>
      <c r="O267" s="171"/>
      <c r="P267" s="172">
        <f>SUM(P268:P280)</f>
        <v>0</v>
      </c>
      <c r="Q267" s="171"/>
      <c r="R267" s="172">
        <f>SUM(R268:R280)</f>
        <v>0</v>
      </c>
      <c r="S267" s="171"/>
      <c r="T267" s="173">
        <f>SUM(T268:T280)</f>
        <v>0</v>
      </c>
      <c r="AR267" s="174" t="s">
        <v>88</v>
      </c>
      <c r="AT267" s="175" t="s">
        <v>79</v>
      </c>
      <c r="AU267" s="175" t="s">
        <v>88</v>
      </c>
      <c r="AY267" s="174" t="s">
        <v>182</v>
      </c>
      <c r="BK267" s="176">
        <f>SUM(BK268:BK280)</f>
        <v>0</v>
      </c>
    </row>
    <row r="268" spans="1:65" s="2" customFormat="1" ht="37.9" customHeight="1">
      <c r="A268" s="35"/>
      <c r="B268" s="36"/>
      <c r="C268" s="179" t="s">
        <v>614</v>
      </c>
      <c r="D268" s="179" t="s">
        <v>187</v>
      </c>
      <c r="E268" s="180" t="s">
        <v>511</v>
      </c>
      <c r="F268" s="181" t="s">
        <v>512</v>
      </c>
      <c r="G268" s="182" t="s">
        <v>439</v>
      </c>
      <c r="H268" s="183">
        <v>90.224999999999994</v>
      </c>
      <c r="I268" s="184"/>
      <c r="J268" s="185">
        <f>ROUND(I268*H268,2)</f>
        <v>0</v>
      </c>
      <c r="K268" s="181" t="s">
        <v>191</v>
      </c>
      <c r="L268" s="40"/>
      <c r="M268" s="186" t="s">
        <v>43</v>
      </c>
      <c r="N268" s="187" t="s">
        <v>51</v>
      </c>
      <c r="O268" s="65"/>
      <c r="P268" s="188">
        <f>O268*H268</f>
        <v>0</v>
      </c>
      <c r="Q268" s="188">
        <v>0</v>
      </c>
      <c r="R268" s="188">
        <f>Q268*H268</f>
        <v>0</v>
      </c>
      <c r="S268" s="188">
        <v>0</v>
      </c>
      <c r="T268" s="189">
        <f>S268*H268</f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90" t="s">
        <v>205</v>
      </c>
      <c r="AT268" s="190" t="s">
        <v>187</v>
      </c>
      <c r="AU268" s="190" t="s">
        <v>90</v>
      </c>
      <c r="AY268" s="17" t="s">
        <v>182</v>
      </c>
      <c r="BE268" s="191">
        <f>IF(N268="základní",J268,0)</f>
        <v>0</v>
      </c>
      <c r="BF268" s="191">
        <f>IF(N268="snížená",J268,0)</f>
        <v>0</v>
      </c>
      <c r="BG268" s="191">
        <f>IF(N268="zákl. přenesená",J268,0)</f>
        <v>0</v>
      </c>
      <c r="BH268" s="191">
        <f>IF(N268="sníž. přenesená",J268,0)</f>
        <v>0</v>
      </c>
      <c r="BI268" s="191">
        <f>IF(N268="nulová",J268,0)</f>
        <v>0</v>
      </c>
      <c r="BJ268" s="17" t="s">
        <v>88</v>
      </c>
      <c r="BK268" s="191">
        <f>ROUND(I268*H268,2)</f>
        <v>0</v>
      </c>
      <c r="BL268" s="17" t="s">
        <v>205</v>
      </c>
      <c r="BM268" s="190" t="s">
        <v>3124</v>
      </c>
    </row>
    <row r="269" spans="1:65" s="14" customFormat="1" ht="11.25">
      <c r="B269" s="203"/>
      <c r="C269" s="204"/>
      <c r="D269" s="194" t="s">
        <v>193</v>
      </c>
      <c r="E269" s="205" t="s">
        <v>43</v>
      </c>
      <c r="F269" s="206" t="s">
        <v>3125</v>
      </c>
      <c r="G269" s="204"/>
      <c r="H269" s="207">
        <v>90.224999999999994</v>
      </c>
      <c r="I269" s="208"/>
      <c r="J269" s="204"/>
      <c r="K269" s="204"/>
      <c r="L269" s="209"/>
      <c r="M269" s="210"/>
      <c r="N269" s="211"/>
      <c r="O269" s="211"/>
      <c r="P269" s="211"/>
      <c r="Q269" s="211"/>
      <c r="R269" s="211"/>
      <c r="S269" s="211"/>
      <c r="T269" s="212"/>
      <c r="AT269" s="213" t="s">
        <v>193</v>
      </c>
      <c r="AU269" s="213" t="s">
        <v>90</v>
      </c>
      <c r="AV269" s="14" t="s">
        <v>90</v>
      </c>
      <c r="AW269" s="14" t="s">
        <v>41</v>
      </c>
      <c r="AX269" s="14" t="s">
        <v>88</v>
      </c>
      <c r="AY269" s="213" t="s">
        <v>182</v>
      </c>
    </row>
    <row r="270" spans="1:65" s="2" customFormat="1" ht="37.9" customHeight="1">
      <c r="A270" s="35"/>
      <c r="B270" s="36"/>
      <c r="C270" s="179" t="s">
        <v>620</v>
      </c>
      <c r="D270" s="179" t="s">
        <v>187</v>
      </c>
      <c r="E270" s="180" t="s">
        <v>515</v>
      </c>
      <c r="F270" s="181" t="s">
        <v>516</v>
      </c>
      <c r="G270" s="182" t="s">
        <v>439</v>
      </c>
      <c r="H270" s="183">
        <v>812.02499999999998</v>
      </c>
      <c r="I270" s="184"/>
      <c r="J270" s="185">
        <f>ROUND(I270*H270,2)</f>
        <v>0</v>
      </c>
      <c r="K270" s="181" t="s">
        <v>191</v>
      </c>
      <c r="L270" s="40"/>
      <c r="M270" s="186" t="s">
        <v>43</v>
      </c>
      <c r="N270" s="187" t="s">
        <v>51</v>
      </c>
      <c r="O270" s="65"/>
      <c r="P270" s="188">
        <f>O270*H270</f>
        <v>0</v>
      </c>
      <c r="Q270" s="188">
        <v>0</v>
      </c>
      <c r="R270" s="188">
        <f>Q270*H270</f>
        <v>0</v>
      </c>
      <c r="S270" s="188">
        <v>0</v>
      </c>
      <c r="T270" s="189">
        <f>S270*H270</f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90" t="s">
        <v>205</v>
      </c>
      <c r="AT270" s="190" t="s">
        <v>187</v>
      </c>
      <c r="AU270" s="190" t="s">
        <v>90</v>
      </c>
      <c r="AY270" s="17" t="s">
        <v>182</v>
      </c>
      <c r="BE270" s="191">
        <f>IF(N270="základní",J270,0)</f>
        <v>0</v>
      </c>
      <c r="BF270" s="191">
        <f>IF(N270="snížená",J270,0)</f>
        <v>0</v>
      </c>
      <c r="BG270" s="191">
        <f>IF(N270="zákl. přenesená",J270,0)</f>
        <v>0</v>
      </c>
      <c r="BH270" s="191">
        <f>IF(N270="sníž. přenesená",J270,0)</f>
        <v>0</v>
      </c>
      <c r="BI270" s="191">
        <f>IF(N270="nulová",J270,0)</f>
        <v>0</v>
      </c>
      <c r="BJ270" s="17" t="s">
        <v>88</v>
      </c>
      <c r="BK270" s="191">
        <f>ROUND(I270*H270,2)</f>
        <v>0</v>
      </c>
      <c r="BL270" s="17" t="s">
        <v>205</v>
      </c>
      <c r="BM270" s="190" t="s">
        <v>3126</v>
      </c>
    </row>
    <row r="271" spans="1:65" s="14" customFormat="1" ht="11.25">
      <c r="B271" s="203"/>
      <c r="C271" s="204"/>
      <c r="D271" s="194" t="s">
        <v>193</v>
      </c>
      <c r="E271" s="205" t="s">
        <v>43</v>
      </c>
      <c r="F271" s="206" t="s">
        <v>3127</v>
      </c>
      <c r="G271" s="204"/>
      <c r="H271" s="207">
        <v>812.02499999999998</v>
      </c>
      <c r="I271" s="208"/>
      <c r="J271" s="204"/>
      <c r="K271" s="204"/>
      <c r="L271" s="209"/>
      <c r="M271" s="210"/>
      <c r="N271" s="211"/>
      <c r="O271" s="211"/>
      <c r="P271" s="211"/>
      <c r="Q271" s="211"/>
      <c r="R271" s="211"/>
      <c r="S271" s="211"/>
      <c r="T271" s="212"/>
      <c r="AT271" s="213" t="s">
        <v>193</v>
      </c>
      <c r="AU271" s="213" t="s">
        <v>90</v>
      </c>
      <c r="AV271" s="14" t="s">
        <v>90</v>
      </c>
      <c r="AW271" s="14" t="s">
        <v>41</v>
      </c>
      <c r="AX271" s="14" t="s">
        <v>80</v>
      </c>
      <c r="AY271" s="213" t="s">
        <v>182</v>
      </c>
    </row>
    <row r="272" spans="1:65" s="15" customFormat="1" ht="11.25">
      <c r="B272" s="227"/>
      <c r="C272" s="228"/>
      <c r="D272" s="194" t="s">
        <v>193</v>
      </c>
      <c r="E272" s="229" t="s">
        <v>43</v>
      </c>
      <c r="F272" s="230" t="s">
        <v>436</v>
      </c>
      <c r="G272" s="228"/>
      <c r="H272" s="231">
        <v>812.02499999999998</v>
      </c>
      <c r="I272" s="232"/>
      <c r="J272" s="228"/>
      <c r="K272" s="228"/>
      <c r="L272" s="233"/>
      <c r="M272" s="234"/>
      <c r="N272" s="235"/>
      <c r="O272" s="235"/>
      <c r="P272" s="235"/>
      <c r="Q272" s="235"/>
      <c r="R272" s="235"/>
      <c r="S272" s="235"/>
      <c r="T272" s="236"/>
      <c r="AT272" s="237" t="s">
        <v>193</v>
      </c>
      <c r="AU272" s="237" t="s">
        <v>90</v>
      </c>
      <c r="AV272" s="15" t="s">
        <v>205</v>
      </c>
      <c r="AW272" s="15" t="s">
        <v>41</v>
      </c>
      <c r="AX272" s="15" t="s">
        <v>88</v>
      </c>
      <c r="AY272" s="237" t="s">
        <v>182</v>
      </c>
    </row>
    <row r="273" spans="1:65" s="2" customFormat="1" ht="24.2" customHeight="1">
      <c r="A273" s="35"/>
      <c r="B273" s="36"/>
      <c r="C273" s="179" t="s">
        <v>613</v>
      </c>
      <c r="D273" s="179" t="s">
        <v>187</v>
      </c>
      <c r="E273" s="180" t="s">
        <v>1467</v>
      </c>
      <c r="F273" s="181" t="s">
        <v>1468</v>
      </c>
      <c r="G273" s="182" t="s">
        <v>439</v>
      </c>
      <c r="H273" s="183">
        <v>90.224999999999994</v>
      </c>
      <c r="I273" s="184"/>
      <c r="J273" s="185">
        <f>ROUND(I273*H273,2)</f>
        <v>0</v>
      </c>
      <c r="K273" s="181" t="s">
        <v>191</v>
      </c>
      <c r="L273" s="40"/>
      <c r="M273" s="186" t="s">
        <v>43</v>
      </c>
      <c r="N273" s="187" t="s">
        <v>51</v>
      </c>
      <c r="O273" s="65"/>
      <c r="P273" s="188">
        <f>O273*H273</f>
        <v>0</v>
      </c>
      <c r="Q273" s="188">
        <v>0</v>
      </c>
      <c r="R273" s="188">
        <f>Q273*H273</f>
        <v>0</v>
      </c>
      <c r="S273" s="188">
        <v>0</v>
      </c>
      <c r="T273" s="18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90" t="s">
        <v>205</v>
      </c>
      <c r="AT273" s="190" t="s">
        <v>187</v>
      </c>
      <c r="AU273" s="190" t="s">
        <v>90</v>
      </c>
      <c r="AY273" s="17" t="s">
        <v>182</v>
      </c>
      <c r="BE273" s="191">
        <f>IF(N273="základní",J273,0)</f>
        <v>0</v>
      </c>
      <c r="BF273" s="191">
        <f>IF(N273="snížená",J273,0)</f>
        <v>0</v>
      </c>
      <c r="BG273" s="191">
        <f>IF(N273="zákl. přenesená",J273,0)</f>
        <v>0</v>
      </c>
      <c r="BH273" s="191">
        <f>IF(N273="sníž. přenesená",J273,0)</f>
        <v>0</v>
      </c>
      <c r="BI273" s="191">
        <f>IF(N273="nulová",J273,0)</f>
        <v>0</v>
      </c>
      <c r="BJ273" s="17" t="s">
        <v>88</v>
      </c>
      <c r="BK273" s="191">
        <f>ROUND(I273*H273,2)</f>
        <v>0</v>
      </c>
      <c r="BL273" s="17" t="s">
        <v>205</v>
      </c>
      <c r="BM273" s="190" t="s">
        <v>3128</v>
      </c>
    </row>
    <row r="274" spans="1:65" s="14" customFormat="1" ht="11.25">
      <c r="B274" s="203"/>
      <c r="C274" s="204"/>
      <c r="D274" s="194" t="s">
        <v>193</v>
      </c>
      <c r="E274" s="205" t="s">
        <v>43</v>
      </c>
      <c r="F274" s="206" t="s">
        <v>3125</v>
      </c>
      <c r="G274" s="204"/>
      <c r="H274" s="207">
        <v>90.224999999999994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193</v>
      </c>
      <c r="AU274" s="213" t="s">
        <v>90</v>
      </c>
      <c r="AV274" s="14" t="s">
        <v>90</v>
      </c>
      <c r="AW274" s="14" t="s">
        <v>41</v>
      </c>
      <c r="AX274" s="14" t="s">
        <v>88</v>
      </c>
      <c r="AY274" s="213" t="s">
        <v>182</v>
      </c>
    </row>
    <row r="275" spans="1:65" s="2" customFormat="1" ht="37.9" customHeight="1">
      <c r="A275" s="35"/>
      <c r="B275" s="36"/>
      <c r="C275" s="179" t="s">
        <v>630</v>
      </c>
      <c r="D275" s="179" t="s">
        <v>187</v>
      </c>
      <c r="E275" s="180" t="s">
        <v>545</v>
      </c>
      <c r="F275" s="181" t="s">
        <v>546</v>
      </c>
      <c r="G275" s="182" t="s">
        <v>439</v>
      </c>
      <c r="H275" s="183">
        <v>19.204999999999998</v>
      </c>
      <c r="I275" s="184"/>
      <c r="J275" s="185">
        <f>ROUND(I275*H275,2)</f>
        <v>0</v>
      </c>
      <c r="K275" s="181" t="s">
        <v>191</v>
      </c>
      <c r="L275" s="40"/>
      <c r="M275" s="186" t="s">
        <v>43</v>
      </c>
      <c r="N275" s="187" t="s">
        <v>51</v>
      </c>
      <c r="O275" s="65"/>
      <c r="P275" s="188">
        <f>O275*H275</f>
        <v>0</v>
      </c>
      <c r="Q275" s="188">
        <v>0</v>
      </c>
      <c r="R275" s="188">
        <f>Q275*H275</f>
        <v>0</v>
      </c>
      <c r="S275" s="188">
        <v>0</v>
      </c>
      <c r="T275" s="18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90" t="s">
        <v>205</v>
      </c>
      <c r="AT275" s="190" t="s">
        <v>187</v>
      </c>
      <c r="AU275" s="190" t="s">
        <v>90</v>
      </c>
      <c r="AY275" s="17" t="s">
        <v>182</v>
      </c>
      <c r="BE275" s="191">
        <f>IF(N275="základní",J275,0)</f>
        <v>0</v>
      </c>
      <c r="BF275" s="191">
        <f>IF(N275="snížená",J275,0)</f>
        <v>0</v>
      </c>
      <c r="BG275" s="191">
        <f>IF(N275="zákl. přenesená",J275,0)</f>
        <v>0</v>
      </c>
      <c r="BH275" s="191">
        <f>IF(N275="sníž. přenesená",J275,0)</f>
        <v>0</v>
      </c>
      <c r="BI275" s="191">
        <f>IF(N275="nulová",J275,0)</f>
        <v>0</v>
      </c>
      <c r="BJ275" s="17" t="s">
        <v>88</v>
      </c>
      <c r="BK275" s="191">
        <f>ROUND(I275*H275,2)</f>
        <v>0</v>
      </c>
      <c r="BL275" s="17" t="s">
        <v>205</v>
      </c>
      <c r="BM275" s="190" t="s">
        <v>3129</v>
      </c>
    </row>
    <row r="276" spans="1:65" s="14" customFormat="1" ht="11.25">
      <c r="B276" s="203"/>
      <c r="C276" s="204"/>
      <c r="D276" s="194" t="s">
        <v>193</v>
      </c>
      <c r="E276" s="205" t="s">
        <v>43</v>
      </c>
      <c r="F276" s="206" t="s">
        <v>3130</v>
      </c>
      <c r="G276" s="204"/>
      <c r="H276" s="207">
        <v>19.204999999999998</v>
      </c>
      <c r="I276" s="208"/>
      <c r="J276" s="204"/>
      <c r="K276" s="204"/>
      <c r="L276" s="209"/>
      <c r="M276" s="210"/>
      <c r="N276" s="211"/>
      <c r="O276" s="211"/>
      <c r="P276" s="211"/>
      <c r="Q276" s="211"/>
      <c r="R276" s="211"/>
      <c r="S276" s="211"/>
      <c r="T276" s="212"/>
      <c r="AT276" s="213" t="s">
        <v>193</v>
      </c>
      <c r="AU276" s="213" t="s">
        <v>90</v>
      </c>
      <c r="AV276" s="14" t="s">
        <v>90</v>
      </c>
      <c r="AW276" s="14" t="s">
        <v>41</v>
      </c>
      <c r="AX276" s="14" t="s">
        <v>88</v>
      </c>
      <c r="AY276" s="213" t="s">
        <v>182</v>
      </c>
    </row>
    <row r="277" spans="1:65" s="2" customFormat="1" ht="37.9" customHeight="1">
      <c r="A277" s="35"/>
      <c r="B277" s="36"/>
      <c r="C277" s="179" t="s">
        <v>634</v>
      </c>
      <c r="D277" s="179" t="s">
        <v>187</v>
      </c>
      <c r="E277" s="180" t="s">
        <v>1472</v>
      </c>
      <c r="F277" s="181" t="s">
        <v>1473</v>
      </c>
      <c r="G277" s="182" t="s">
        <v>439</v>
      </c>
      <c r="H277" s="183">
        <v>0.88</v>
      </c>
      <c r="I277" s="184"/>
      <c r="J277" s="185">
        <f>ROUND(I277*H277,2)</f>
        <v>0</v>
      </c>
      <c r="K277" s="181" t="s">
        <v>191</v>
      </c>
      <c r="L277" s="40"/>
      <c r="M277" s="186" t="s">
        <v>43</v>
      </c>
      <c r="N277" s="187" t="s">
        <v>51</v>
      </c>
      <c r="O277" s="65"/>
      <c r="P277" s="188">
        <f>O277*H277</f>
        <v>0</v>
      </c>
      <c r="Q277" s="188">
        <v>0</v>
      </c>
      <c r="R277" s="188">
        <f>Q277*H277</f>
        <v>0</v>
      </c>
      <c r="S277" s="188">
        <v>0</v>
      </c>
      <c r="T277" s="189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90" t="s">
        <v>205</v>
      </c>
      <c r="AT277" s="190" t="s">
        <v>187</v>
      </c>
      <c r="AU277" s="190" t="s">
        <v>90</v>
      </c>
      <c r="AY277" s="17" t="s">
        <v>182</v>
      </c>
      <c r="BE277" s="191">
        <f>IF(N277="základní",J277,0)</f>
        <v>0</v>
      </c>
      <c r="BF277" s="191">
        <f>IF(N277="snížená",J277,0)</f>
        <v>0</v>
      </c>
      <c r="BG277" s="191">
        <f>IF(N277="zákl. přenesená",J277,0)</f>
        <v>0</v>
      </c>
      <c r="BH277" s="191">
        <f>IF(N277="sníž. přenesená",J277,0)</f>
        <v>0</v>
      </c>
      <c r="BI277" s="191">
        <f>IF(N277="nulová",J277,0)</f>
        <v>0</v>
      </c>
      <c r="BJ277" s="17" t="s">
        <v>88</v>
      </c>
      <c r="BK277" s="191">
        <f>ROUND(I277*H277,2)</f>
        <v>0</v>
      </c>
      <c r="BL277" s="17" t="s">
        <v>205</v>
      </c>
      <c r="BM277" s="190" t="s">
        <v>3131</v>
      </c>
    </row>
    <row r="278" spans="1:65" s="14" customFormat="1" ht="11.25">
      <c r="B278" s="203"/>
      <c r="C278" s="204"/>
      <c r="D278" s="194" t="s">
        <v>193</v>
      </c>
      <c r="E278" s="205" t="s">
        <v>43</v>
      </c>
      <c r="F278" s="206" t="s">
        <v>3132</v>
      </c>
      <c r="G278" s="204"/>
      <c r="H278" s="207">
        <v>0.88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88</v>
      </c>
      <c r="AY278" s="213" t="s">
        <v>182</v>
      </c>
    </row>
    <row r="279" spans="1:65" s="2" customFormat="1" ht="37.9" customHeight="1">
      <c r="A279" s="35"/>
      <c r="B279" s="36"/>
      <c r="C279" s="179" t="s">
        <v>642</v>
      </c>
      <c r="D279" s="179" t="s">
        <v>187</v>
      </c>
      <c r="E279" s="180" t="s">
        <v>1476</v>
      </c>
      <c r="F279" s="181" t="s">
        <v>438</v>
      </c>
      <c r="G279" s="182" t="s">
        <v>439</v>
      </c>
      <c r="H279" s="183">
        <v>70.14</v>
      </c>
      <c r="I279" s="184"/>
      <c r="J279" s="185">
        <f>ROUND(I279*H279,2)</f>
        <v>0</v>
      </c>
      <c r="K279" s="181" t="s">
        <v>191</v>
      </c>
      <c r="L279" s="40"/>
      <c r="M279" s="186" t="s">
        <v>43</v>
      </c>
      <c r="N279" s="187" t="s">
        <v>51</v>
      </c>
      <c r="O279" s="65"/>
      <c r="P279" s="188">
        <f>O279*H279</f>
        <v>0</v>
      </c>
      <c r="Q279" s="188">
        <v>0</v>
      </c>
      <c r="R279" s="188">
        <f>Q279*H279</f>
        <v>0</v>
      </c>
      <c r="S279" s="188">
        <v>0</v>
      </c>
      <c r="T279" s="189">
        <f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90" t="s">
        <v>205</v>
      </c>
      <c r="AT279" s="190" t="s">
        <v>187</v>
      </c>
      <c r="AU279" s="190" t="s">
        <v>90</v>
      </c>
      <c r="AY279" s="17" t="s">
        <v>182</v>
      </c>
      <c r="BE279" s="191">
        <f>IF(N279="základní",J279,0)</f>
        <v>0</v>
      </c>
      <c r="BF279" s="191">
        <f>IF(N279="snížená",J279,0)</f>
        <v>0</v>
      </c>
      <c r="BG279" s="191">
        <f>IF(N279="zákl. přenesená",J279,0)</f>
        <v>0</v>
      </c>
      <c r="BH279" s="191">
        <f>IF(N279="sníž. přenesená",J279,0)</f>
        <v>0</v>
      </c>
      <c r="BI279" s="191">
        <f>IF(N279="nulová",J279,0)</f>
        <v>0</v>
      </c>
      <c r="BJ279" s="17" t="s">
        <v>88</v>
      </c>
      <c r="BK279" s="191">
        <f>ROUND(I279*H279,2)</f>
        <v>0</v>
      </c>
      <c r="BL279" s="17" t="s">
        <v>205</v>
      </c>
      <c r="BM279" s="190" t="s">
        <v>3133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3134</v>
      </c>
      <c r="G280" s="204"/>
      <c r="H280" s="207">
        <v>70.14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88</v>
      </c>
      <c r="AY280" s="213" t="s">
        <v>182</v>
      </c>
    </row>
    <row r="281" spans="1:65" s="12" customFormat="1" ht="22.9" customHeight="1">
      <c r="B281" s="163"/>
      <c r="C281" s="164"/>
      <c r="D281" s="165" t="s">
        <v>79</v>
      </c>
      <c r="E281" s="177" t="s">
        <v>1479</v>
      </c>
      <c r="F281" s="177" t="s">
        <v>1480</v>
      </c>
      <c r="G281" s="164"/>
      <c r="H281" s="164"/>
      <c r="I281" s="167"/>
      <c r="J281" s="178">
        <f>BK281</f>
        <v>0</v>
      </c>
      <c r="K281" s="164"/>
      <c r="L281" s="169"/>
      <c r="M281" s="170"/>
      <c r="N281" s="171"/>
      <c r="O281" s="171"/>
      <c r="P281" s="172">
        <f>P282</f>
        <v>0</v>
      </c>
      <c r="Q281" s="171"/>
      <c r="R281" s="172">
        <f>R282</f>
        <v>0</v>
      </c>
      <c r="S281" s="171"/>
      <c r="T281" s="173">
        <f>T282</f>
        <v>0</v>
      </c>
      <c r="AR281" s="174" t="s">
        <v>88</v>
      </c>
      <c r="AT281" s="175" t="s">
        <v>79</v>
      </c>
      <c r="AU281" s="175" t="s">
        <v>88</v>
      </c>
      <c r="AY281" s="174" t="s">
        <v>182</v>
      </c>
      <c r="BK281" s="176">
        <f>BK282</f>
        <v>0</v>
      </c>
    </row>
    <row r="282" spans="1:65" s="2" customFormat="1" ht="37.9" customHeight="1">
      <c r="A282" s="35"/>
      <c r="B282" s="36"/>
      <c r="C282" s="179" t="s">
        <v>649</v>
      </c>
      <c r="D282" s="179" t="s">
        <v>187</v>
      </c>
      <c r="E282" s="180" t="s">
        <v>1481</v>
      </c>
      <c r="F282" s="181" t="s">
        <v>1482</v>
      </c>
      <c r="G282" s="182" t="s">
        <v>439</v>
      </c>
      <c r="H282" s="183">
        <v>47.570999999999998</v>
      </c>
      <c r="I282" s="184"/>
      <c r="J282" s="185">
        <f>ROUND(I282*H282,2)</f>
        <v>0</v>
      </c>
      <c r="K282" s="181" t="s">
        <v>191</v>
      </c>
      <c r="L282" s="40"/>
      <c r="M282" s="238" t="s">
        <v>43</v>
      </c>
      <c r="N282" s="239" t="s">
        <v>51</v>
      </c>
      <c r="O282" s="240"/>
      <c r="P282" s="241">
        <f>O282*H282</f>
        <v>0</v>
      </c>
      <c r="Q282" s="241">
        <v>0</v>
      </c>
      <c r="R282" s="241">
        <f>Q282*H282</f>
        <v>0</v>
      </c>
      <c r="S282" s="241">
        <v>0</v>
      </c>
      <c r="T282" s="242">
        <f>S282*H282</f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90" t="s">
        <v>205</v>
      </c>
      <c r="AT282" s="190" t="s">
        <v>187</v>
      </c>
      <c r="AU282" s="190" t="s">
        <v>90</v>
      </c>
      <c r="AY282" s="17" t="s">
        <v>182</v>
      </c>
      <c r="BE282" s="191">
        <f>IF(N282="základní",J282,0)</f>
        <v>0</v>
      </c>
      <c r="BF282" s="191">
        <f>IF(N282="snížená",J282,0)</f>
        <v>0</v>
      </c>
      <c r="BG282" s="191">
        <f>IF(N282="zákl. přenesená",J282,0)</f>
        <v>0</v>
      </c>
      <c r="BH282" s="191">
        <f>IF(N282="sníž. přenesená",J282,0)</f>
        <v>0</v>
      </c>
      <c r="BI282" s="191">
        <f>IF(N282="nulová",J282,0)</f>
        <v>0</v>
      </c>
      <c r="BJ282" s="17" t="s">
        <v>88</v>
      </c>
      <c r="BK282" s="191">
        <f>ROUND(I282*H282,2)</f>
        <v>0</v>
      </c>
      <c r="BL282" s="17" t="s">
        <v>205</v>
      </c>
      <c r="BM282" s="190" t="s">
        <v>3135</v>
      </c>
    </row>
    <row r="283" spans="1:65" s="2" customFormat="1" ht="6.95" customHeight="1">
      <c r="A283" s="35"/>
      <c r="B283" s="48"/>
      <c r="C283" s="49"/>
      <c r="D283" s="49"/>
      <c r="E283" s="49"/>
      <c r="F283" s="49"/>
      <c r="G283" s="49"/>
      <c r="H283" s="49"/>
      <c r="I283" s="49"/>
      <c r="J283" s="49"/>
      <c r="K283" s="49"/>
      <c r="L283" s="40"/>
      <c r="M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</row>
  </sheetData>
  <sheetProtection algorithmName="SHA-512" hashValue="8qf5BZ6o1AXqBDIOuy011Fcj6ljeD7h7z3OkR5ItV9MQOXmf2pIVToeRd5vyBs+JzXARfRxHmop4iIdfXxJjow==" saltValue="n5/opO+30PPrX6oU7MvEO9jDx5YEhThXiAPp0nIpVZF1u1hotVrhihWnYfrzt22lEKM+e02Caklb6iuypaomzg==" spinCount="100000" sheet="1" objects="1" scenarios="1" formatColumns="0" formatRows="0" autoFilter="0"/>
  <autoFilter ref="C91:K282" xr:uid="{00000000-0009-0000-0000-00000B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69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125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3136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ROUND(J88,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ROUND((SUM(BE88:BE1696)),  2)</f>
        <v>0</v>
      </c>
      <c r="G33" s="35"/>
      <c r="H33" s="35"/>
      <c r="I33" s="125">
        <v>0.21</v>
      </c>
      <c r="J33" s="124">
        <f>ROUND(((SUM(BE88:BE1696))*I33),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ROUND((SUM(BF88:BF1696)),  2)</f>
        <v>0</v>
      </c>
      <c r="G34" s="35"/>
      <c r="H34" s="35"/>
      <c r="I34" s="125">
        <v>0.15</v>
      </c>
      <c r="J34" s="124">
        <f>ROUND(((SUM(BF88:BF1696))*I34),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ROUND((SUM(BG88:BG1696)),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ROUND((SUM(BH88:BH1696)),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ROUND((SUM(BI88:BI1696)),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PS455 - SSZ Těšínská – Komenského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J88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J89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J90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J190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J195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J307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J368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J369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J542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J1466</f>
        <v>0</v>
      </c>
      <c r="K68" s="98"/>
      <c r="L68" s="151"/>
    </row>
    <row r="69" spans="1:31" s="2" customFormat="1" ht="21.7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4" spans="1:31" s="2" customFormat="1" ht="6.95" customHeight="1">
      <c r="A74" s="35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24.95" customHeight="1">
      <c r="A75" s="35"/>
      <c r="B75" s="36"/>
      <c r="C75" s="23" t="s">
        <v>166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94" t="str">
        <f>E7</f>
        <v>Opava – telematika</v>
      </c>
      <c r="F78" s="295"/>
      <c r="G78" s="295"/>
      <c r="H78" s="295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153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50" t="str">
        <f>E9</f>
        <v>PS455 - SSZ Těšínská – Komenského</v>
      </c>
      <c r="F80" s="296"/>
      <c r="G80" s="296"/>
      <c r="H80" s="296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29" t="s">
        <v>22</v>
      </c>
      <c r="D82" s="37"/>
      <c r="E82" s="37"/>
      <c r="F82" s="27" t="str">
        <f>F12</f>
        <v>Opava</v>
      </c>
      <c r="G82" s="37"/>
      <c r="H82" s="37"/>
      <c r="I82" s="29" t="s">
        <v>23</v>
      </c>
      <c r="J82" s="60" t="str">
        <f>IF(J12="","",J12)</f>
        <v>16. 8. 2019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29</v>
      </c>
      <c r="D84" s="37"/>
      <c r="E84" s="37"/>
      <c r="F84" s="27" t="str">
        <f>E15</f>
        <v>Statutární město Opava</v>
      </c>
      <c r="G84" s="37"/>
      <c r="H84" s="37"/>
      <c r="I84" s="29" t="s">
        <v>37</v>
      </c>
      <c r="J84" s="33" t="str">
        <f>E21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35</v>
      </c>
      <c r="D85" s="37"/>
      <c r="E85" s="37"/>
      <c r="F85" s="27" t="str">
        <f>IF(E18="","",E18)</f>
        <v>Vyplň údaj</v>
      </c>
      <c r="G85" s="37"/>
      <c r="H85" s="37"/>
      <c r="I85" s="29" t="s">
        <v>42</v>
      </c>
      <c r="J85" s="33" t="str">
        <f>E24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0.3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11" customFormat="1" ht="29.25" customHeight="1">
      <c r="A87" s="152"/>
      <c r="B87" s="153"/>
      <c r="C87" s="154" t="s">
        <v>167</v>
      </c>
      <c r="D87" s="155" t="s">
        <v>65</v>
      </c>
      <c r="E87" s="155" t="s">
        <v>61</v>
      </c>
      <c r="F87" s="155" t="s">
        <v>62</v>
      </c>
      <c r="G87" s="155" t="s">
        <v>168</v>
      </c>
      <c r="H87" s="155" t="s">
        <v>169</v>
      </c>
      <c r="I87" s="155" t="s">
        <v>170</v>
      </c>
      <c r="J87" s="155" t="s">
        <v>157</v>
      </c>
      <c r="K87" s="156" t="s">
        <v>171</v>
      </c>
      <c r="L87" s="157"/>
      <c r="M87" s="69" t="s">
        <v>43</v>
      </c>
      <c r="N87" s="70" t="s">
        <v>50</v>
      </c>
      <c r="O87" s="70" t="s">
        <v>172</v>
      </c>
      <c r="P87" s="70" t="s">
        <v>173</v>
      </c>
      <c r="Q87" s="70" t="s">
        <v>174</v>
      </c>
      <c r="R87" s="70" t="s">
        <v>175</v>
      </c>
      <c r="S87" s="70" t="s">
        <v>176</v>
      </c>
      <c r="T87" s="71" t="s">
        <v>177</v>
      </c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</row>
    <row r="88" spans="1:65" s="2" customFormat="1" ht="22.9" customHeight="1">
      <c r="A88" s="35"/>
      <c r="B88" s="36"/>
      <c r="C88" s="76" t="s">
        <v>178</v>
      </c>
      <c r="D88" s="37"/>
      <c r="E88" s="37"/>
      <c r="F88" s="37"/>
      <c r="G88" s="37"/>
      <c r="H88" s="37"/>
      <c r="I88" s="37"/>
      <c r="J88" s="158">
        <f>BK88</f>
        <v>0</v>
      </c>
      <c r="K88" s="37"/>
      <c r="L88" s="40"/>
      <c r="M88" s="72"/>
      <c r="N88" s="159"/>
      <c r="O88" s="73"/>
      <c r="P88" s="160">
        <f>P89+P368</f>
        <v>0</v>
      </c>
      <c r="Q88" s="73"/>
      <c r="R88" s="160">
        <f>R89+R368</f>
        <v>72.664196690000011</v>
      </c>
      <c r="S88" s="73"/>
      <c r="T88" s="161">
        <f>T89+T368</f>
        <v>0.192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7" t="s">
        <v>79</v>
      </c>
      <c r="AU88" s="17" t="s">
        <v>158</v>
      </c>
      <c r="BK88" s="162">
        <f>BK89+BK368</f>
        <v>0</v>
      </c>
    </row>
    <row r="89" spans="1:65" s="12" customFormat="1" ht="25.9" customHeight="1">
      <c r="B89" s="163"/>
      <c r="C89" s="164"/>
      <c r="D89" s="165" t="s">
        <v>79</v>
      </c>
      <c r="E89" s="166" t="s">
        <v>355</v>
      </c>
      <c r="F89" s="166" t="s">
        <v>356</v>
      </c>
      <c r="G89" s="164"/>
      <c r="H89" s="164"/>
      <c r="I89" s="167"/>
      <c r="J89" s="168">
        <f>BK89</f>
        <v>0</v>
      </c>
      <c r="K89" s="164"/>
      <c r="L89" s="169"/>
      <c r="M89" s="170"/>
      <c r="N89" s="171"/>
      <c r="O89" s="171"/>
      <c r="P89" s="172">
        <f>P90+P190+P195+P307</f>
        <v>0</v>
      </c>
      <c r="Q89" s="171"/>
      <c r="R89" s="172">
        <f>R90+R190+R195+R307</f>
        <v>1.09895984</v>
      </c>
      <c r="S89" s="171"/>
      <c r="T89" s="173">
        <f>T90+T190+T195+T307</f>
        <v>0.192</v>
      </c>
      <c r="AR89" s="174" t="s">
        <v>88</v>
      </c>
      <c r="AT89" s="175" t="s">
        <v>79</v>
      </c>
      <c r="AU89" s="175" t="s">
        <v>80</v>
      </c>
      <c r="AY89" s="174" t="s">
        <v>182</v>
      </c>
      <c r="BK89" s="176">
        <f>BK90+BK190+BK195+BK307</f>
        <v>0</v>
      </c>
    </row>
    <row r="90" spans="1:65" s="12" customFormat="1" ht="22.9" customHeight="1">
      <c r="B90" s="163"/>
      <c r="C90" s="164"/>
      <c r="D90" s="165" t="s">
        <v>79</v>
      </c>
      <c r="E90" s="177" t="s">
        <v>88</v>
      </c>
      <c r="F90" s="177" t="s">
        <v>357</v>
      </c>
      <c r="G90" s="164"/>
      <c r="H90" s="164"/>
      <c r="I90" s="167"/>
      <c r="J90" s="178">
        <f>BK90</f>
        <v>0</v>
      </c>
      <c r="K90" s="164"/>
      <c r="L90" s="169"/>
      <c r="M90" s="170"/>
      <c r="N90" s="171"/>
      <c r="O90" s="171"/>
      <c r="P90" s="172">
        <f>SUM(P91:P189)</f>
        <v>0</v>
      </c>
      <c r="Q90" s="171"/>
      <c r="R90" s="172">
        <f>SUM(R91:R189)</f>
        <v>0.8250559999999999</v>
      </c>
      <c r="S90" s="171"/>
      <c r="T90" s="173">
        <f>SUM(T91:T189)</f>
        <v>0</v>
      </c>
      <c r="AR90" s="174" t="s">
        <v>88</v>
      </c>
      <c r="AT90" s="175" t="s">
        <v>79</v>
      </c>
      <c r="AU90" s="175" t="s">
        <v>88</v>
      </c>
      <c r="AY90" s="174" t="s">
        <v>182</v>
      </c>
      <c r="BK90" s="176">
        <f>SUM(BK91:BK189)</f>
        <v>0</v>
      </c>
    </row>
    <row r="91" spans="1:65" s="2" customFormat="1" ht="37.9" customHeight="1">
      <c r="A91" s="35"/>
      <c r="B91" s="36"/>
      <c r="C91" s="179" t="s">
        <v>88</v>
      </c>
      <c r="D91" s="179" t="s">
        <v>187</v>
      </c>
      <c r="E91" s="180" t="s">
        <v>358</v>
      </c>
      <c r="F91" s="181" t="s">
        <v>359</v>
      </c>
      <c r="G91" s="182" t="s">
        <v>360</v>
      </c>
      <c r="H91" s="183">
        <v>15.422000000000001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205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205</v>
      </c>
      <c r="BM91" s="190" t="s">
        <v>3137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362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3" customFormat="1" ht="22.5">
      <c r="B93" s="192"/>
      <c r="C93" s="193"/>
      <c r="D93" s="194" t="s">
        <v>193</v>
      </c>
      <c r="E93" s="195" t="s">
        <v>43</v>
      </c>
      <c r="F93" s="196" t="s">
        <v>363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4" customFormat="1" ht="11.25">
      <c r="B94" s="203"/>
      <c r="C94" s="204"/>
      <c r="D94" s="194" t="s">
        <v>193</v>
      </c>
      <c r="E94" s="205" t="s">
        <v>43</v>
      </c>
      <c r="F94" s="206" t="s">
        <v>3138</v>
      </c>
      <c r="G94" s="204"/>
      <c r="H94" s="207">
        <v>15.422000000000001</v>
      </c>
      <c r="I94" s="208"/>
      <c r="J94" s="204"/>
      <c r="K94" s="204"/>
      <c r="L94" s="209"/>
      <c r="M94" s="210"/>
      <c r="N94" s="211"/>
      <c r="O94" s="211"/>
      <c r="P94" s="211"/>
      <c r="Q94" s="211"/>
      <c r="R94" s="211"/>
      <c r="S94" s="211"/>
      <c r="T94" s="212"/>
      <c r="AT94" s="213" t="s">
        <v>193</v>
      </c>
      <c r="AU94" s="213" t="s">
        <v>90</v>
      </c>
      <c r="AV94" s="14" t="s">
        <v>90</v>
      </c>
      <c r="AW94" s="14" t="s">
        <v>41</v>
      </c>
      <c r="AX94" s="14" t="s">
        <v>88</v>
      </c>
      <c r="AY94" s="213" t="s">
        <v>182</v>
      </c>
    </row>
    <row r="95" spans="1:65" s="2" customFormat="1" ht="49.15" customHeight="1">
      <c r="A95" s="35"/>
      <c r="B95" s="36"/>
      <c r="C95" s="179" t="s">
        <v>90</v>
      </c>
      <c r="D95" s="179" t="s">
        <v>187</v>
      </c>
      <c r="E95" s="180" t="s">
        <v>365</v>
      </c>
      <c r="F95" s="181" t="s">
        <v>366</v>
      </c>
      <c r="G95" s="182" t="s">
        <v>367</v>
      </c>
      <c r="H95" s="183">
        <v>102.816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</v>
      </c>
      <c r="T95" s="189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3139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362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22.5">
      <c r="B97" s="192"/>
      <c r="C97" s="193"/>
      <c r="D97" s="194" t="s">
        <v>193</v>
      </c>
      <c r="E97" s="195" t="s">
        <v>43</v>
      </c>
      <c r="F97" s="196" t="s">
        <v>363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3140</v>
      </c>
      <c r="G98" s="204"/>
      <c r="H98" s="207">
        <v>102.816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37.9" customHeight="1">
      <c r="A99" s="35"/>
      <c r="B99" s="36"/>
      <c r="C99" s="179" t="s">
        <v>181</v>
      </c>
      <c r="D99" s="179" t="s">
        <v>187</v>
      </c>
      <c r="E99" s="180" t="s">
        <v>370</v>
      </c>
      <c r="F99" s="181" t="s">
        <v>371</v>
      </c>
      <c r="G99" s="182" t="s">
        <v>367</v>
      </c>
      <c r="H99" s="183">
        <v>102.816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205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205</v>
      </c>
      <c r="BM99" s="190" t="s">
        <v>3141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362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3" customFormat="1" ht="22.5">
      <c r="B101" s="192"/>
      <c r="C101" s="193"/>
      <c r="D101" s="194" t="s">
        <v>193</v>
      </c>
      <c r="E101" s="195" t="s">
        <v>43</v>
      </c>
      <c r="F101" s="196" t="s">
        <v>363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4" customFormat="1" ht="11.25">
      <c r="B102" s="203"/>
      <c r="C102" s="204"/>
      <c r="D102" s="194" t="s">
        <v>193</v>
      </c>
      <c r="E102" s="205" t="s">
        <v>43</v>
      </c>
      <c r="F102" s="206" t="s">
        <v>3140</v>
      </c>
      <c r="G102" s="204"/>
      <c r="H102" s="207">
        <v>102.816</v>
      </c>
      <c r="I102" s="208"/>
      <c r="J102" s="204"/>
      <c r="K102" s="204"/>
      <c r="L102" s="209"/>
      <c r="M102" s="210"/>
      <c r="N102" s="211"/>
      <c r="O102" s="211"/>
      <c r="P102" s="211"/>
      <c r="Q102" s="211"/>
      <c r="R102" s="211"/>
      <c r="S102" s="211"/>
      <c r="T102" s="212"/>
      <c r="AT102" s="213" t="s">
        <v>193</v>
      </c>
      <c r="AU102" s="213" t="s">
        <v>90</v>
      </c>
      <c r="AV102" s="14" t="s">
        <v>90</v>
      </c>
      <c r="AW102" s="14" t="s">
        <v>41</v>
      </c>
      <c r="AX102" s="14" t="s">
        <v>88</v>
      </c>
      <c r="AY102" s="213" t="s">
        <v>182</v>
      </c>
    </row>
    <row r="103" spans="1:65" s="2" customFormat="1" ht="37.9" customHeight="1">
      <c r="A103" s="35"/>
      <c r="B103" s="36"/>
      <c r="C103" s="179" t="s">
        <v>205</v>
      </c>
      <c r="D103" s="179" t="s">
        <v>187</v>
      </c>
      <c r="E103" s="180" t="s">
        <v>373</v>
      </c>
      <c r="F103" s="181" t="s">
        <v>374</v>
      </c>
      <c r="G103" s="182" t="s">
        <v>367</v>
      </c>
      <c r="H103" s="183">
        <v>102.816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</v>
      </c>
      <c r="T103" s="189">
        <f>S103*H103</f>
        <v>0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3142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362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3" customFormat="1" ht="22.5">
      <c r="B105" s="192"/>
      <c r="C105" s="193"/>
      <c r="D105" s="194" t="s">
        <v>193</v>
      </c>
      <c r="E105" s="195" t="s">
        <v>43</v>
      </c>
      <c r="F105" s="196" t="s">
        <v>363</v>
      </c>
      <c r="G105" s="193"/>
      <c r="H105" s="195" t="s">
        <v>43</v>
      </c>
      <c r="I105" s="197"/>
      <c r="J105" s="193"/>
      <c r="K105" s="193"/>
      <c r="L105" s="198"/>
      <c r="M105" s="199"/>
      <c r="N105" s="200"/>
      <c r="O105" s="200"/>
      <c r="P105" s="200"/>
      <c r="Q105" s="200"/>
      <c r="R105" s="200"/>
      <c r="S105" s="200"/>
      <c r="T105" s="201"/>
      <c r="AT105" s="202" t="s">
        <v>193</v>
      </c>
      <c r="AU105" s="202" t="s">
        <v>90</v>
      </c>
      <c r="AV105" s="13" t="s">
        <v>88</v>
      </c>
      <c r="AW105" s="13" t="s">
        <v>41</v>
      </c>
      <c r="AX105" s="13" t="s">
        <v>80</v>
      </c>
      <c r="AY105" s="202" t="s">
        <v>182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3140</v>
      </c>
      <c r="G106" s="204"/>
      <c r="H106" s="207">
        <v>102.816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88</v>
      </c>
      <c r="AY106" s="213" t="s">
        <v>182</v>
      </c>
    </row>
    <row r="107" spans="1:65" s="2" customFormat="1" ht="14.45" customHeight="1">
      <c r="A107" s="35"/>
      <c r="B107" s="36"/>
      <c r="C107" s="214" t="s">
        <v>210</v>
      </c>
      <c r="D107" s="214" t="s">
        <v>179</v>
      </c>
      <c r="E107" s="215" t="s">
        <v>376</v>
      </c>
      <c r="F107" s="216" t="s">
        <v>377</v>
      </c>
      <c r="G107" s="217" t="s">
        <v>378</v>
      </c>
      <c r="H107" s="218">
        <v>2.056</v>
      </c>
      <c r="I107" s="219"/>
      <c r="J107" s="220">
        <f>ROUND(I107*H107,2)</f>
        <v>0</v>
      </c>
      <c r="K107" s="216" t="s">
        <v>191</v>
      </c>
      <c r="L107" s="221"/>
      <c r="M107" s="222" t="s">
        <v>43</v>
      </c>
      <c r="N107" s="223" t="s">
        <v>51</v>
      </c>
      <c r="O107" s="65"/>
      <c r="P107" s="188">
        <f>O107*H107</f>
        <v>0</v>
      </c>
      <c r="Q107" s="188">
        <v>1E-3</v>
      </c>
      <c r="R107" s="188">
        <f>Q107*H107</f>
        <v>2.0560000000000001E-3</v>
      </c>
      <c r="S107" s="188">
        <v>0</v>
      </c>
      <c r="T107" s="189">
        <f>S107*H107</f>
        <v>0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225</v>
      </c>
      <c r="AT107" s="190" t="s">
        <v>179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3143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362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380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381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4" customFormat="1" ht="11.25">
      <c r="B111" s="203"/>
      <c r="C111" s="204"/>
      <c r="D111" s="194" t="s">
        <v>193</v>
      </c>
      <c r="E111" s="205" t="s">
        <v>43</v>
      </c>
      <c r="F111" s="206" t="s">
        <v>3144</v>
      </c>
      <c r="G111" s="204"/>
      <c r="H111" s="207">
        <v>2.056</v>
      </c>
      <c r="I111" s="208"/>
      <c r="J111" s="204"/>
      <c r="K111" s="204"/>
      <c r="L111" s="209"/>
      <c r="M111" s="210"/>
      <c r="N111" s="211"/>
      <c r="O111" s="211"/>
      <c r="P111" s="211"/>
      <c r="Q111" s="211"/>
      <c r="R111" s="211"/>
      <c r="S111" s="211"/>
      <c r="T111" s="212"/>
      <c r="AT111" s="213" t="s">
        <v>193</v>
      </c>
      <c r="AU111" s="213" t="s">
        <v>90</v>
      </c>
      <c r="AV111" s="14" t="s">
        <v>90</v>
      </c>
      <c r="AW111" s="14" t="s">
        <v>41</v>
      </c>
      <c r="AX111" s="14" t="s">
        <v>88</v>
      </c>
      <c r="AY111" s="213" t="s">
        <v>182</v>
      </c>
    </row>
    <row r="112" spans="1:65" s="2" customFormat="1" ht="24.2" customHeight="1">
      <c r="A112" s="35"/>
      <c r="B112" s="36"/>
      <c r="C112" s="179" t="s">
        <v>215</v>
      </c>
      <c r="D112" s="179" t="s">
        <v>187</v>
      </c>
      <c r="E112" s="180" t="s">
        <v>383</v>
      </c>
      <c r="F112" s="181" t="s">
        <v>384</v>
      </c>
      <c r="G112" s="182" t="s">
        <v>367</v>
      </c>
      <c r="H112" s="183">
        <v>102.816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3145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362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380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3140</v>
      </c>
      <c r="G115" s="204"/>
      <c r="H115" s="207">
        <v>102.816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88</v>
      </c>
      <c r="AY115" s="213" t="s">
        <v>182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386</v>
      </c>
      <c r="F116" s="181" t="s">
        <v>387</v>
      </c>
      <c r="G116" s="182" t="s">
        <v>367</v>
      </c>
      <c r="H116" s="183">
        <v>102.816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3146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362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3" customFormat="1" ht="22.5">
      <c r="B118" s="192"/>
      <c r="C118" s="193"/>
      <c r="D118" s="194" t="s">
        <v>193</v>
      </c>
      <c r="E118" s="195" t="s">
        <v>43</v>
      </c>
      <c r="F118" s="196" t="s">
        <v>389</v>
      </c>
      <c r="G118" s="193"/>
      <c r="H118" s="195" t="s">
        <v>43</v>
      </c>
      <c r="I118" s="197"/>
      <c r="J118" s="193"/>
      <c r="K118" s="193"/>
      <c r="L118" s="198"/>
      <c r="M118" s="199"/>
      <c r="N118" s="200"/>
      <c r="O118" s="200"/>
      <c r="P118" s="200"/>
      <c r="Q118" s="200"/>
      <c r="R118" s="200"/>
      <c r="S118" s="200"/>
      <c r="T118" s="201"/>
      <c r="AT118" s="202" t="s">
        <v>193</v>
      </c>
      <c r="AU118" s="202" t="s">
        <v>90</v>
      </c>
      <c r="AV118" s="13" t="s">
        <v>88</v>
      </c>
      <c r="AW118" s="13" t="s">
        <v>41</v>
      </c>
      <c r="AX118" s="13" t="s">
        <v>80</v>
      </c>
      <c r="AY118" s="202" t="s">
        <v>182</v>
      </c>
    </row>
    <row r="119" spans="1:65" s="14" customFormat="1" ht="11.25">
      <c r="B119" s="203"/>
      <c r="C119" s="204"/>
      <c r="D119" s="194" t="s">
        <v>193</v>
      </c>
      <c r="E119" s="205" t="s">
        <v>43</v>
      </c>
      <c r="F119" s="206" t="s">
        <v>3140</v>
      </c>
      <c r="G119" s="204"/>
      <c r="H119" s="207">
        <v>102.816</v>
      </c>
      <c r="I119" s="208"/>
      <c r="J119" s="204"/>
      <c r="K119" s="204"/>
      <c r="L119" s="209"/>
      <c r="M119" s="210"/>
      <c r="N119" s="211"/>
      <c r="O119" s="211"/>
      <c r="P119" s="211"/>
      <c r="Q119" s="211"/>
      <c r="R119" s="211"/>
      <c r="S119" s="211"/>
      <c r="T119" s="212"/>
      <c r="AT119" s="213" t="s">
        <v>193</v>
      </c>
      <c r="AU119" s="213" t="s">
        <v>90</v>
      </c>
      <c r="AV119" s="14" t="s">
        <v>90</v>
      </c>
      <c r="AW119" s="14" t="s">
        <v>41</v>
      </c>
      <c r="AX119" s="14" t="s">
        <v>88</v>
      </c>
      <c r="AY119" s="213" t="s">
        <v>182</v>
      </c>
    </row>
    <row r="120" spans="1:65" s="2" customFormat="1" ht="14.45" customHeight="1">
      <c r="A120" s="35"/>
      <c r="B120" s="36"/>
      <c r="C120" s="179" t="s">
        <v>225</v>
      </c>
      <c r="D120" s="179" t="s">
        <v>187</v>
      </c>
      <c r="E120" s="180" t="s">
        <v>390</v>
      </c>
      <c r="F120" s="181" t="s">
        <v>391</v>
      </c>
      <c r="G120" s="182" t="s">
        <v>367</v>
      </c>
      <c r="H120" s="183">
        <v>102.816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</v>
      </c>
      <c r="R120" s="188">
        <f>Q120*H120</f>
        <v>0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3147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362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3" customFormat="1" ht="22.5">
      <c r="B122" s="192"/>
      <c r="C122" s="193"/>
      <c r="D122" s="194" t="s">
        <v>193</v>
      </c>
      <c r="E122" s="195" t="s">
        <v>43</v>
      </c>
      <c r="F122" s="196" t="s">
        <v>389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3140</v>
      </c>
      <c r="G123" s="204"/>
      <c r="H123" s="207">
        <v>102.816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88</v>
      </c>
      <c r="AY123" s="213" t="s">
        <v>182</v>
      </c>
    </row>
    <row r="124" spans="1:65" s="2" customFormat="1" ht="14.45" customHeight="1">
      <c r="A124" s="35"/>
      <c r="B124" s="36"/>
      <c r="C124" s="179" t="s">
        <v>230</v>
      </c>
      <c r="D124" s="179" t="s">
        <v>187</v>
      </c>
      <c r="E124" s="180" t="s">
        <v>393</v>
      </c>
      <c r="F124" s="181" t="s">
        <v>394</v>
      </c>
      <c r="G124" s="182" t="s">
        <v>367</v>
      </c>
      <c r="H124" s="183">
        <v>102.816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3148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362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3" customFormat="1" ht="22.5">
      <c r="B126" s="192"/>
      <c r="C126" s="193"/>
      <c r="D126" s="194" t="s">
        <v>193</v>
      </c>
      <c r="E126" s="195" t="s">
        <v>43</v>
      </c>
      <c r="F126" s="196" t="s">
        <v>389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3140</v>
      </c>
      <c r="G127" s="204"/>
      <c r="H127" s="207">
        <v>102.816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88</v>
      </c>
      <c r="AY127" s="213" t="s">
        <v>182</v>
      </c>
    </row>
    <row r="128" spans="1:65" s="2" customFormat="1" ht="49.15" customHeight="1">
      <c r="A128" s="35"/>
      <c r="B128" s="36"/>
      <c r="C128" s="179" t="s">
        <v>235</v>
      </c>
      <c r="D128" s="179" t="s">
        <v>187</v>
      </c>
      <c r="E128" s="180" t="s">
        <v>396</v>
      </c>
      <c r="F128" s="181" t="s">
        <v>397</v>
      </c>
      <c r="G128" s="182" t="s">
        <v>367</v>
      </c>
      <c r="H128" s="183">
        <v>102.816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3149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362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3" customFormat="1" ht="22.5">
      <c r="B130" s="192"/>
      <c r="C130" s="193"/>
      <c r="D130" s="194" t="s">
        <v>193</v>
      </c>
      <c r="E130" s="195" t="s">
        <v>43</v>
      </c>
      <c r="F130" s="196" t="s">
        <v>363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3140</v>
      </c>
      <c r="G131" s="204"/>
      <c r="H131" s="207">
        <v>102.816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88</v>
      </c>
      <c r="AY131" s="213" t="s">
        <v>182</v>
      </c>
    </row>
    <row r="132" spans="1:65" s="2" customFormat="1" ht="24.2" customHeight="1">
      <c r="A132" s="35"/>
      <c r="B132" s="36"/>
      <c r="C132" s="179" t="s">
        <v>240</v>
      </c>
      <c r="D132" s="179" t="s">
        <v>187</v>
      </c>
      <c r="E132" s="180" t="s">
        <v>399</v>
      </c>
      <c r="F132" s="181" t="s">
        <v>400</v>
      </c>
      <c r="G132" s="182" t="s">
        <v>367</v>
      </c>
      <c r="H132" s="183">
        <v>102.816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3150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362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3" customFormat="1" ht="22.5">
      <c r="B134" s="192"/>
      <c r="C134" s="193"/>
      <c r="D134" s="194" t="s">
        <v>193</v>
      </c>
      <c r="E134" s="195" t="s">
        <v>43</v>
      </c>
      <c r="F134" s="196" t="s">
        <v>363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3140</v>
      </c>
      <c r="G135" s="204"/>
      <c r="H135" s="207">
        <v>102.816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88</v>
      </c>
      <c r="AY135" s="213" t="s">
        <v>182</v>
      </c>
    </row>
    <row r="136" spans="1:65" s="2" customFormat="1" ht="24.2" customHeight="1">
      <c r="A136" s="35"/>
      <c r="B136" s="36"/>
      <c r="C136" s="179" t="s">
        <v>245</v>
      </c>
      <c r="D136" s="179" t="s">
        <v>187</v>
      </c>
      <c r="E136" s="180" t="s">
        <v>402</v>
      </c>
      <c r="F136" s="181" t="s">
        <v>403</v>
      </c>
      <c r="G136" s="182" t="s">
        <v>367</v>
      </c>
      <c r="H136" s="183">
        <v>102.816</v>
      </c>
      <c r="I136" s="184"/>
      <c r="J136" s="185">
        <f>ROUND(I136*H136,2)</f>
        <v>0</v>
      </c>
      <c r="K136" s="181" t="s">
        <v>191</v>
      </c>
      <c r="L136" s="40"/>
      <c r="M136" s="186" t="s">
        <v>43</v>
      </c>
      <c r="N136" s="187" t="s">
        <v>51</v>
      </c>
      <c r="O136" s="65"/>
      <c r="P136" s="188">
        <f>O136*H136</f>
        <v>0</v>
      </c>
      <c r="Q136" s="188">
        <v>0</v>
      </c>
      <c r="R136" s="188">
        <f>Q136*H136</f>
        <v>0</v>
      </c>
      <c r="S136" s="188">
        <v>0</v>
      </c>
      <c r="T136" s="18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90" t="s">
        <v>205</v>
      </c>
      <c r="AT136" s="190" t="s">
        <v>187</v>
      </c>
      <c r="AU136" s="190" t="s">
        <v>90</v>
      </c>
      <c r="AY136" s="17" t="s">
        <v>182</v>
      </c>
      <c r="BE136" s="191">
        <f>IF(N136="základní",J136,0)</f>
        <v>0</v>
      </c>
      <c r="BF136" s="191">
        <f>IF(N136="snížená",J136,0)</f>
        <v>0</v>
      </c>
      <c r="BG136" s="191">
        <f>IF(N136="zákl. přenesená",J136,0)</f>
        <v>0</v>
      </c>
      <c r="BH136" s="191">
        <f>IF(N136="sníž. přenesená",J136,0)</f>
        <v>0</v>
      </c>
      <c r="BI136" s="191">
        <f>IF(N136="nulová",J136,0)</f>
        <v>0</v>
      </c>
      <c r="BJ136" s="17" t="s">
        <v>88</v>
      </c>
      <c r="BK136" s="191">
        <f>ROUND(I136*H136,2)</f>
        <v>0</v>
      </c>
      <c r="BL136" s="17" t="s">
        <v>205</v>
      </c>
      <c r="BM136" s="190" t="s">
        <v>3151</v>
      </c>
    </row>
    <row r="137" spans="1:65" s="13" customFormat="1" ht="11.25">
      <c r="B137" s="192"/>
      <c r="C137" s="193"/>
      <c r="D137" s="194" t="s">
        <v>193</v>
      </c>
      <c r="E137" s="195" t="s">
        <v>43</v>
      </c>
      <c r="F137" s="196" t="s">
        <v>362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3" customFormat="1" ht="22.5">
      <c r="B138" s="192"/>
      <c r="C138" s="193"/>
      <c r="D138" s="194" t="s">
        <v>193</v>
      </c>
      <c r="E138" s="195" t="s">
        <v>43</v>
      </c>
      <c r="F138" s="196" t="s">
        <v>389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3140</v>
      </c>
      <c r="G139" s="204"/>
      <c r="H139" s="207">
        <v>102.816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88</v>
      </c>
      <c r="AY139" s="213" t="s">
        <v>182</v>
      </c>
    </row>
    <row r="140" spans="1:65" s="2" customFormat="1" ht="14.45" customHeight="1">
      <c r="A140" s="35"/>
      <c r="B140" s="36"/>
      <c r="C140" s="179" t="s">
        <v>252</v>
      </c>
      <c r="D140" s="179" t="s">
        <v>187</v>
      </c>
      <c r="E140" s="180" t="s">
        <v>405</v>
      </c>
      <c r="F140" s="181" t="s">
        <v>406</v>
      </c>
      <c r="G140" s="182" t="s">
        <v>360</v>
      </c>
      <c r="H140" s="183">
        <v>0.82299999999999995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0</v>
      </c>
      <c r="R140" s="188">
        <f>Q140*H140</f>
        <v>0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3152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362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22.5">
      <c r="B142" s="192"/>
      <c r="C142" s="193"/>
      <c r="D142" s="194" t="s">
        <v>193</v>
      </c>
      <c r="E142" s="195" t="s">
        <v>43</v>
      </c>
      <c r="F142" s="196" t="s">
        <v>408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409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90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4" customFormat="1" ht="11.25">
      <c r="B144" s="203"/>
      <c r="C144" s="204"/>
      <c r="D144" s="194" t="s">
        <v>193</v>
      </c>
      <c r="E144" s="205" t="s">
        <v>43</v>
      </c>
      <c r="F144" s="206" t="s">
        <v>3153</v>
      </c>
      <c r="G144" s="204"/>
      <c r="H144" s="207">
        <v>0.82299999999999995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193</v>
      </c>
      <c r="AU144" s="213" t="s">
        <v>90</v>
      </c>
      <c r="AV144" s="14" t="s">
        <v>90</v>
      </c>
      <c r="AW144" s="14" t="s">
        <v>41</v>
      </c>
      <c r="AX144" s="14" t="s">
        <v>88</v>
      </c>
      <c r="AY144" s="213" t="s">
        <v>182</v>
      </c>
    </row>
    <row r="145" spans="1:65" s="2" customFormat="1" ht="14.45" customHeight="1">
      <c r="A145" s="35"/>
      <c r="B145" s="36"/>
      <c r="C145" s="214" t="s">
        <v>256</v>
      </c>
      <c r="D145" s="214" t="s">
        <v>179</v>
      </c>
      <c r="E145" s="215" t="s">
        <v>411</v>
      </c>
      <c r="F145" s="216" t="s">
        <v>412</v>
      </c>
      <c r="G145" s="217" t="s">
        <v>360</v>
      </c>
      <c r="H145" s="218">
        <v>0.82299999999999995</v>
      </c>
      <c r="I145" s="219"/>
      <c r="J145" s="220">
        <f>ROUND(I145*H145,2)</f>
        <v>0</v>
      </c>
      <c r="K145" s="216" t="s">
        <v>191</v>
      </c>
      <c r="L145" s="221"/>
      <c r="M145" s="222" t="s">
        <v>43</v>
      </c>
      <c r="N145" s="223" t="s">
        <v>51</v>
      </c>
      <c r="O145" s="65"/>
      <c r="P145" s="188">
        <f>O145*H145</f>
        <v>0</v>
      </c>
      <c r="Q145" s="188">
        <v>1</v>
      </c>
      <c r="R145" s="188">
        <f>Q145*H145</f>
        <v>0.82299999999999995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225</v>
      </c>
      <c r="AT145" s="190" t="s">
        <v>179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3154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362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22.5">
      <c r="B147" s="192"/>
      <c r="C147" s="193"/>
      <c r="D147" s="194" t="s">
        <v>193</v>
      </c>
      <c r="E147" s="195" t="s">
        <v>43</v>
      </c>
      <c r="F147" s="196" t="s">
        <v>408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409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3153</v>
      </c>
      <c r="G149" s="204"/>
      <c r="H149" s="207">
        <v>0.82299999999999995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90</v>
      </c>
      <c r="AV149" s="14" t="s">
        <v>90</v>
      </c>
      <c r="AW149" s="14" t="s">
        <v>41</v>
      </c>
      <c r="AX149" s="14" t="s">
        <v>88</v>
      </c>
      <c r="AY149" s="213" t="s">
        <v>182</v>
      </c>
    </row>
    <row r="150" spans="1:65" s="2" customFormat="1" ht="14.45" customHeight="1">
      <c r="A150" s="35"/>
      <c r="B150" s="36"/>
      <c r="C150" s="179" t="s">
        <v>8</v>
      </c>
      <c r="D150" s="179" t="s">
        <v>187</v>
      </c>
      <c r="E150" s="180" t="s">
        <v>414</v>
      </c>
      <c r="F150" s="181" t="s">
        <v>415</v>
      </c>
      <c r="G150" s="182" t="s">
        <v>360</v>
      </c>
      <c r="H150" s="183">
        <v>0.82299999999999995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3155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362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22.5">
      <c r="B152" s="192"/>
      <c r="C152" s="193"/>
      <c r="D152" s="194" t="s">
        <v>193</v>
      </c>
      <c r="E152" s="195" t="s">
        <v>43</v>
      </c>
      <c r="F152" s="196" t="s">
        <v>408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409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3153</v>
      </c>
      <c r="G154" s="204"/>
      <c r="H154" s="207">
        <v>0.82299999999999995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88</v>
      </c>
      <c r="AY154" s="213" t="s">
        <v>182</v>
      </c>
    </row>
    <row r="155" spans="1:65" s="2" customFormat="1" ht="24.2" customHeight="1">
      <c r="A155" s="35"/>
      <c r="B155" s="36"/>
      <c r="C155" s="179" t="s">
        <v>265</v>
      </c>
      <c r="D155" s="179" t="s">
        <v>187</v>
      </c>
      <c r="E155" s="180" t="s">
        <v>417</v>
      </c>
      <c r="F155" s="181" t="s">
        <v>418</v>
      </c>
      <c r="G155" s="182" t="s">
        <v>360</v>
      </c>
      <c r="H155" s="183">
        <v>7.4029999999999996</v>
      </c>
      <c r="I155" s="184"/>
      <c r="J155" s="185">
        <f>ROUND(I155*H155,2)</f>
        <v>0</v>
      </c>
      <c r="K155" s="181" t="s">
        <v>191</v>
      </c>
      <c r="L155" s="40"/>
      <c r="M155" s="186" t="s">
        <v>43</v>
      </c>
      <c r="N155" s="187" t="s">
        <v>51</v>
      </c>
      <c r="O155" s="65"/>
      <c r="P155" s="188">
        <f>O155*H155</f>
        <v>0</v>
      </c>
      <c r="Q155" s="188">
        <v>0</v>
      </c>
      <c r="R155" s="188">
        <f>Q155*H155</f>
        <v>0</v>
      </c>
      <c r="S155" s="188">
        <v>0</v>
      </c>
      <c r="T155" s="18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90" t="s">
        <v>205</v>
      </c>
      <c r="AT155" s="190" t="s">
        <v>187</v>
      </c>
      <c r="AU155" s="190" t="s">
        <v>90</v>
      </c>
      <c r="AY155" s="17" t="s">
        <v>182</v>
      </c>
      <c r="BE155" s="191">
        <f>IF(N155="základní",J155,0)</f>
        <v>0</v>
      </c>
      <c r="BF155" s="191">
        <f>IF(N155="snížená",J155,0)</f>
        <v>0</v>
      </c>
      <c r="BG155" s="191">
        <f>IF(N155="zákl. přenesená",J155,0)</f>
        <v>0</v>
      </c>
      <c r="BH155" s="191">
        <f>IF(N155="sníž. přenesená",J155,0)</f>
        <v>0</v>
      </c>
      <c r="BI155" s="191">
        <f>IF(N155="nulová",J155,0)</f>
        <v>0</v>
      </c>
      <c r="BJ155" s="17" t="s">
        <v>88</v>
      </c>
      <c r="BK155" s="191">
        <f>ROUND(I155*H155,2)</f>
        <v>0</v>
      </c>
      <c r="BL155" s="17" t="s">
        <v>205</v>
      </c>
      <c r="BM155" s="190" t="s">
        <v>3156</v>
      </c>
    </row>
    <row r="156" spans="1:65" s="13" customFormat="1" ht="11.25">
      <c r="B156" s="192"/>
      <c r="C156" s="193"/>
      <c r="D156" s="194" t="s">
        <v>193</v>
      </c>
      <c r="E156" s="195" t="s">
        <v>43</v>
      </c>
      <c r="F156" s="196" t="s">
        <v>362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3" customFormat="1" ht="22.5">
      <c r="B157" s="192"/>
      <c r="C157" s="193"/>
      <c r="D157" s="194" t="s">
        <v>193</v>
      </c>
      <c r="E157" s="195" t="s">
        <v>43</v>
      </c>
      <c r="F157" s="196" t="s">
        <v>408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3" customFormat="1" ht="22.5">
      <c r="B158" s="192"/>
      <c r="C158" s="193"/>
      <c r="D158" s="194" t="s">
        <v>193</v>
      </c>
      <c r="E158" s="195" t="s">
        <v>43</v>
      </c>
      <c r="F158" s="196" t="s">
        <v>420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3157</v>
      </c>
      <c r="G159" s="204"/>
      <c r="H159" s="207">
        <v>7.4029999999999996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88</v>
      </c>
      <c r="AY159" s="213" t="s">
        <v>182</v>
      </c>
    </row>
    <row r="160" spans="1:65" s="2" customFormat="1" ht="14.45" customHeight="1">
      <c r="A160" s="35"/>
      <c r="B160" s="36"/>
      <c r="C160" s="179" t="s">
        <v>269</v>
      </c>
      <c r="D160" s="179" t="s">
        <v>187</v>
      </c>
      <c r="E160" s="180" t="s">
        <v>422</v>
      </c>
      <c r="F160" s="181" t="s">
        <v>423</v>
      </c>
      <c r="G160" s="182" t="s">
        <v>360</v>
      </c>
      <c r="H160" s="183">
        <v>23.03</v>
      </c>
      <c r="I160" s="184"/>
      <c r="J160" s="185">
        <f>ROUND(I160*H160,2)</f>
        <v>0</v>
      </c>
      <c r="K160" s="181" t="s">
        <v>191</v>
      </c>
      <c r="L160" s="40"/>
      <c r="M160" s="186" t="s">
        <v>43</v>
      </c>
      <c r="N160" s="187" t="s">
        <v>51</v>
      </c>
      <c r="O160" s="65"/>
      <c r="P160" s="188">
        <f>O160*H160</f>
        <v>0</v>
      </c>
      <c r="Q160" s="188">
        <v>0</v>
      </c>
      <c r="R160" s="188">
        <f>Q160*H160</f>
        <v>0</v>
      </c>
      <c r="S160" s="188">
        <v>0</v>
      </c>
      <c r="T160" s="18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90" t="s">
        <v>205</v>
      </c>
      <c r="AT160" s="190" t="s">
        <v>187</v>
      </c>
      <c r="AU160" s="190" t="s">
        <v>90</v>
      </c>
      <c r="AY160" s="17" t="s">
        <v>182</v>
      </c>
      <c r="BE160" s="191">
        <f>IF(N160="základní",J160,0)</f>
        <v>0</v>
      </c>
      <c r="BF160" s="191">
        <f>IF(N160="snížená",J160,0)</f>
        <v>0</v>
      </c>
      <c r="BG160" s="191">
        <f>IF(N160="zákl. přenesená",J160,0)</f>
        <v>0</v>
      </c>
      <c r="BH160" s="191">
        <f>IF(N160="sníž. přenesená",J160,0)</f>
        <v>0</v>
      </c>
      <c r="BI160" s="191">
        <f>IF(N160="nulová",J160,0)</f>
        <v>0</v>
      </c>
      <c r="BJ160" s="17" t="s">
        <v>88</v>
      </c>
      <c r="BK160" s="191">
        <f>ROUND(I160*H160,2)</f>
        <v>0</v>
      </c>
      <c r="BL160" s="17" t="s">
        <v>205</v>
      </c>
      <c r="BM160" s="190" t="s">
        <v>1486</v>
      </c>
    </row>
    <row r="161" spans="1:65" s="13" customFormat="1" ht="11.25">
      <c r="B161" s="192"/>
      <c r="C161" s="193"/>
      <c r="D161" s="194" t="s">
        <v>193</v>
      </c>
      <c r="E161" s="195" t="s">
        <v>43</v>
      </c>
      <c r="F161" s="196" t="s">
        <v>362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3" customFormat="1" ht="22.5">
      <c r="B162" s="192"/>
      <c r="C162" s="193"/>
      <c r="D162" s="194" t="s">
        <v>193</v>
      </c>
      <c r="E162" s="195" t="s">
        <v>43</v>
      </c>
      <c r="F162" s="196" t="s">
        <v>425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90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3158</v>
      </c>
      <c r="G163" s="204"/>
      <c r="H163" s="207">
        <v>9.4499999999999993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1:65" s="13" customFormat="1" ht="22.5">
      <c r="B164" s="192"/>
      <c r="C164" s="193"/>
      <c r="D164" s="194" t="s">
        <v>193</v>
      </c>
      <c r="E164" s="195" t="s">
        <v>43</v>
      </c>
      <c r="F164" s="196" t="s">
        <v>427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1:65" s="14" customFormat="1" ht="11.25">
      <c r="B165" s="203"/>
      <c r="C165" s="204"/>
      <c r="D165" s="194" t="s">
        <v>193</v>
      </c>
      <c r="E165" s="205" t="s">
        <v>43</v>
      </c>
      <c r="F165" s="206" t="s">
        <v>3159</v>
      </c>
      <c r="G165" s="204"/>
      <c r="H165" s="207">
        <v>5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1:65" s="13" customFormat="1" ht="22.5">
      <c r="B166" s="192"/>
      <c r="C166" s="193"/>
      <c r="D166" s="194" t="s">
        <v>193</v>
      </c>
      <c r="E166" s="195" t="s">
        <v>43</v>
      </c>
      <c r="F166" s="196" t="s">
        <v>2853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2096</v>
      </c>
      <c r="G167" s="204"/>
      <c r="H167" s="207">
        <v>2.4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362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431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3" customFormat="1" ht="22.5">
      <c r="B170" s="192"/>
      <c r="C170" s="193"/>
      <c r="D170" s="194" t="s">
        <v>193</v>
      </c>
      <c r="E170" s="195" t="s">
        <v>43</v>
      </c>
      <c r="F170" s="196" t="s">
        <v>1494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3160</v>
      </c>
      <c r="G171" s="204"/>
      <c r="H171" s="207">
        <v>5.0999999999999996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22.5">
      <c r="B172" s="192"/>
      <c r="C172" s="193"/>
      <c r="D172" s="194" t="s">
        <v>193</v>
      </c>
      <c r="E172" s="195" t="s">
        <v>43</v>
      </c>
      <c r="F172" s="196" t="s">
        <v>1496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2855</v>
      </c>
      <c r="G173" s="204"/>
      <c r="H173" s="207">
        <v>1.08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5" customFormat="1" ht="11.25">
      <c r="B174" s="227"/>
      <c r="C174" s="228"/>
      <c r="D174" s="194" t="s">
        <v>193</v>
      </c>
      <c r="E174" s="229" t="s">
        <v>43</v>
      </c>
      <c r="F174" s="230" t="s">
        <v>436</v>
      </c>
      <c r="G174" s="228"/>
      <c r="H174" s="231">
        <v>23.03</v>
      </c>
      <c r="I174" s="232"/>
      <c r="J174" s="228"/>
      <c r="K174" s="228"/>
      <c r="L174" s="233"/>
      <c r="M174" s="234"/>
      <c r="N174" s="235"/>
      <c r="O174" s="235"/>
      <c r="P174" s="235"/>
      <c r="Q174" s="235"/>
      <c r="R174" s="235"/>
      <c r="S174" s="235"/>
      <c r="T174" s="236"/>
      <c r="AT174" s="237" t="s">
        <v>193</v>
      </c>
      <c r="AU174" s="237" t="s">
        <v>90</v>
      </c>
      <c r="AV174" s="15" t="s">
        <v>205</v>
      </c>
      <c r="AW174" s="15" t="s">
        <v>41</v>
      </c>
      <c r="AX174" s="15" t="s">
        <v>88</v>
      </c>
      <c r="AY174" s="237" t="s">
        <v>182</v>
      </c>
    </row>
    <row r="175" spans="1:65" s="2" customFormat="1" ht="37.9" customHeight="1">
      <c r="A175" s="35"/>
      <c r="B175" s="36"/>
      <c r="C175" s="179" t="s">
        <v>273</v>
      </c>
      <c r="D175" s="179" t="s">
        <v>187</v>
      </c>
      <c r="E175" s="180" t="s">
        <v>437</v>
      </c>
      <c r="F175" s="181" t="s">
        <v>438</v>
      </c>
      <c r="G175" s="182" t="s">
        <v>439</v>
      </c>
      <c r="H175" s="183">
        <v>39.151000000000003</v>
      </c>
      <c r="I175" s="184"/>
      <c r="J175" s="185">
        <f>ROUND(I175*H175,2)</f>
        <v>0</v>
      </c>
      <c r="K175" s="181" t="s">
        <v>191</v>
      </c>
      <c r="L175" s="40"/>
      <c r="M175" s="186" t="s">
        <v>43</v>
      </c>
      <c r="N175" s="187" t="s">
        <v>51</v>
      </c>
      <c r="O175" s="65"/>
      <c r="P175" s="188">
        <f>O175*H175</f>
        <v>0</v>
      </c>
      <c r="Q175" s="188">
        <v>0</v>
      </c>
      <c r="R175" s="188">
        <f>Q175*H175</f>
        <v>0</v>
      </c>
      <c r="S175" s="188">
        <v>0</v>
      </c>
      <c r="T175" s="18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90" t="s">
        <v>205</v>
      </c>
      <c r="AT175" s="190" t="s">
        <v>187</v>
      </c>
      <c r="AU175" s="190" t="s">
        <v>90</v>
      </c>
      <c r="AY175" s="17" t="s">
        <v>182</v>
      </c>
      <c r="BE175" s="191">
        <f>IF(N175="základní",J175,0)</f>
        <v>0</v>
      </c>
      <c r="BF175" s="191">
        <f>IF(N175="snížená",J175,0)</f>
        <v>0</v>
      </c>
      <c r="BG175" s="191">
        <f>IF(N175="zákl. přenesená",J175,0)</f>
        <v>0</v>
      </c>
      <c r="BH175" s="191">
        <f>IF(N175="sníž. přenesená",J175,0)</f>
        <v>0</v>
      </c>
      <c r="BI175" s="191">
        <f>IF(N175="nulová",J175,0)</f>
        <v>0</v>
      </c>
      <c r="BJ175" s="17" t="s">
        <v>88</v>
      </c>
      <c r="BK175" s="191">
        <f>ROUND(I175*H175,2)</f>
        <v>0</v>
      </c>
      <c r="BL175" s="17" t="s">
        <v>205</v>
      </c>
      <c r="BM175" s="190" t="s">
        <v>1498</v>
      </c>
    </row>
    <row r="176" spans="1:65" s="13" customFormat="1" ht="11.25">
      <c r="B176" s="192"/>
      <c r="C176" s="193"/>
      <c r="D176" s="194" t="s">
        <v>193</v>
      </c>
      <c r="E176" s="195" t="s">
        <v>43</v>
      </c>
      <c r="F176" s="196" t="s">
        <v>362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90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3" customFormat="1" ht="22.5">
      <c r="B177" s="192"/>
      <c r="C177" s="193"/>
      <c r="D177" s="194" t="s">
        <v>193</v>
      </c>
      <c r="E177" s="195" t="s">
        <v>43</v>
      </c>
      <c r="F177" s="196" t="s">
        <v>425</v>
      </c>
      <c r="G177" s="193"/>
      <c r="H177" s="195" t="s">
        <v>43</v>
      </c>
      <c r="I177" s="197"/>
      <c r="J177" s="193"/>
      <c r="K177" s="193"/>
      <c r="L177" s="198"/>
      <c r="M177" s="199"/>
      <c r="N177" s="200"/>
      <c r="O177" s="200"/>
      <c r="P177" s="200"/>
      <c r="Q177" s="200"/>
      <c r="R177" s="200"/>
      <c r="S177" s="200"/>
      <c r="T177" s="201"/>
      <c r="AT177" s="202" t="s">
        <v>193</v>
      </c>
      <c r="AU177" s="202" t="s">
        <v>90</v>
      </c>
      <c r="AV177" s="13" t="s">
        <v>88</v>
      </c>
      <c r="AW177" s="13" t="s">
        <v>41</v>
      </c>
      <c r="AX177" s="13" t="s">
        <v>80</v>
      </c>
      <c r="AY177" s="202" t="s">
        <v>182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3161</v>
      </c>
      <c r="G178" s="204"/>
      <c r="H178" s="207">
        <v>16.065000000000001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3" customFormat="1" ht="22.5">
      <c r="B179" s="192"/>
      <c r="C179" s="193"/>
      <c r="D179" s="194" t="s">
        <v>193</v>
      </c>
      <c r="E179" s="195" t="s">
        <v>43</v>
      </c>
      <c r="F179" s="196" t="s">
        <v>427</v>
      </c>
      <c r="G179" s="193"/>
      <c r="H179" s="195" t="s">
        <v>43</v>
      </c>
      <c r="I179" s="197"/>
      <c r="J179" s="193"/>
      <c r="K179" s="193"/>
      <c r="L179" s="198"/>
      <c r="M179" s="199"/>
      <c r="N179" s="200"/>
      <c r="O179" s="200"/>
      <c r="P179" s="200"/>
      <c r="Q179" s="200"/>
      <c r="R179" s="200"/>
      <c r="S179" s="200"/>
      <c r="T179" s="201"/>
      <c r="AT179" s="202" t="s">
        <v>193</v>
      </c>
      <c r="AU179" s="202" t="s">
        <v>90</v>
      </c>
      <c r="AV179" s="13" t="s">
        <v>88</v>
      </c>
      <c r="AW179" s="13" t="s">
        <v>41</v>
      </c>
      <c r="AX179" s="13" t="s">
        <v>80</v>
      </c>
      <c r="AY179" s="202" t="s">
        <v>182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3162</v>
      </c>
      <c r="G180" s="204"/>
      <c r="H180" s="207">
        <v>8.5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2853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2858</v>
      </c>
      <c r="G182" s="204"/>
      <c r="H182" s="207">
        <v>4.08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362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431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3" customFormat="1" ht="22.5">
      <c r="B185" s="192"/>
      <c r="C185" s="193"/>
      <c r="D185" s="194" t="s">
        <v>193</v>
      </c>
      <c r="E185" s="195" t="s">
        <v>43</v>
      </c>
      <c r="F185" s="196" t="s">
        <v>1494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3163</v>
      </c>
      <c r="G186" s="204"/>
      <c r="H186" s="207">
        <v>8.67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3" customFormat="1" ht="22.5">
      <c r="B187" s="192"/>
      <c r="C187" s="193"/>
      <c r="D187" s="194" t="s">
        <v>193</v>
      </c>
      <c r="E187" s="195" t="s">
        <v>43</v>
      </c>
      <c r="F187" s="196" t="s">
        <v>1496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2860</v>
      </c>
      <c r="G188" s="204"/>
      <c r="H188" s="207">
        <v>1.8360000000000001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5" customFormat="1" ht="11.25">
      <c r="B189" s="227"/>
      <c r="C189" s="228"/>
      <c r="D189" s="194" t="s">
        <v>193</v>
      </c>
      <c r="E189" s="229" t="s">
        <v>43</v>
      </c>
      <c r="F189" s="230" t="s">
        <v>436</v>
      </c>
      <c r="G189" s="228"/>
      <c r="H189" s="231">
        <v>39.151000000000003</v>
      </c>
      <c r="I189" s="232"/>
      <c r="J189" s="228"/>
      <c r="K189" s="228"/>
      <c r="L189" s="233"/>
      <c r="M189" s="234"/>
      <c r="N189" s="235"/>
      <c r="O189" s="235"/>
      <c r="P189" s="235"/>
      <c r="Q189" s="235"/>
      <c r="R189" s="235"/>
      <c r="S189" s="235"/>
      <c r="T189" s="236"/>
      <c r="AT189" s="237" t="s">
        <v>193</v>
      </c>
      <c r="AU189" s="237" t="s">
        <v>90</v>
      </c>
      <c r="AV189" s="15" t="s">
        <v>205</v>
      </c>
      <c r="AW189" s="15" t="s">
        <v>41</v>
      </c>
      <c r="AX189" s="15" t="s">
        <v>88</v>
      </c>
      <c r="AY189" s="237" t="s">
        <v>182</v>
      </c>
    </row>
    <row r="190" spans="1:65" s="12" customFormat="1" ht="22.9" customHeight="1">
      <c r="B190" s="163"/>
      <c r="C190" s="164"/>
      <c r="D190" s="165" t="s">
        <v>79</v>
      </c>
      <c r="E190" s="177" t="s">
        <v>210</v>
      </c>
      <c r="F190" s="177" t="s">
        <v>446</v>
      </c>
      <c r="G190" s="164"/>
      <c r="H190" s="164"/>
      <c r="I190" s="167"/>
      <c r="J190" s="178">
        <f>BK190</f>
        <v>0</v>
      </c>
      <c r="K190" s="164"/>
      <c r="L190" s="169"/>
      <c r="M190" s="170"/>
      <c r="N190" s="171"/>
      <c r="O190" s="171"/>
      <c r="P190" s="172">
        <f>SUM(P191:P194)</f>
        <v>0</v>
      </c>
      <c r="Q190" s="171"/>
      <c r="R190" s="172">
        <f>SUM(R191:R194)</f>
        <v>0</v>
      </c>
      <c r="S190" s="171"/>
      <c r="T190" s="173">
        <f>SUM(T191:T194)</f>
        <v>0</v>
      </c>
      <c r="AR190" s="174" t="s">
        <v>88</v>
      </c>
      <c r="AT190" s="175" t="s">
        <v>79</v>
      </c>
      <c r="AU190" s="175" t="s">
        <v>88</v>
      </c>
      <c r="AY190" s="174" t="s">
        <v>182</v>
      </c>
      <c r="BK190" s="176">
        <f>SUM(BK191:BK194)</f>
        <v>0</v>
      </c>
    </row>
    <row r="191" spans="1:65" s="2" customFormat="1" ht="24.2" customHeight="1">
      <c r="A191" s="35"/>
      <c r="B191" s="36"/>
      <c r="C191" s="179" t="s">
        <v>277</v>
      </c>
      <c r="D191" s="179" t="s">
        <v>187</v>
      </c>
      <c r="E191" s="180" t="s">
        <v>447</v>
      </c>
      <c r="F191" s="181" t="s">
        <v>448</v>
      </c>
      <c r="G191" s="182" t="s">
        <v>367</v>
      </c>
      <c r="H191" s="183">
        <v>135</v>
      </c>
      <c r="I191" s="184"/>
      <c r="J191" s="185">
        <f>ROUND(I191*H191,2)</f>
        <v>0</v>
      </c>
      <c r="K191" s="181" t="s">
        <v>191</v>
      </c>
      <c r="L191" s="40"/>
      <c r="M191" s="186" t="s">
        <v>43</v>
      </c>
      <c r="N191" s="187" t="s">
        <v>51</v>
      </c>
      <c r="O191" s="65"/>
      <c r="P191" s="188">
        <f>O191*H191</f>
        <v>0</v>
      </c>
      <c r="Q191" s="188">
        <v>0</v>
      </c>
      <c r="R191" s="188">
        <f>Q191*H191</f>
        <v>0</v>
      </c>
      <c r="S191" s="188">
        <v>0</v>
      </c>
      <c r="T191" s="18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90" t="s">
        <v>88</v>
      </c>
      <c r="AT191" s="190" t="s">
        <v>187</v>
      </c>
      <c r="AU191" s="190" t="s">
        <v>90</v>
      </c>
      <c r="AY191" s="17" t="s">
        <v>182</v>
      </c>
      <c r="BE191" s="191">
        <f>IF(N191="základní",J191,0)</f>
        <v>0</v>
      </c>
      <c r="BF191" s="191">
        <f>IF(N191="snížená",J191,0)</f>
        <v>0</v>
      </c>
      <c r="BG191" s="191">
        <f>IF(N191="zákl. přenesená",J191,0)</f>
        <v>0</v>
      </c>
      <c r="BH191" s="191">
        <f>IF(N191="sníž. přenesená",J191,0)</f>
        <v>0</v>
      </c>
      <c r="BI191" s="191">
        <f>IF(N191="nulová",J191,0)</f>
        <v>0</v>
      </c>
      <c r="BJ191" s="17" t="s">
        <v>88</v>
      </c>
      <c r="BK191" s="191">
        <f>ROUND(I191*H191,2)</f>
        <v>0</v>
      </c>
      <c r="BL191" s="17" t="s">
        <v>88</v>
      </c>
      <c r="BM191" s="190" t="s">
        <v>3164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362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3" customFormat="1" ht="22.5">
      <c r="B193" s="192"/>
      <c r="C193" s="193"/>
      <c r="D193" s="194" t="s">
        <v>193</v>
      </c>
      <c r="E193" s="195" t="s">
        <v>43</v>
      </c>
      <c r="F193" s="196" t="s">
        <v>3165</v>
      </c>
      <c r="G193" s="193"/>
      <c r="H193" s="195" t="s">
        <v>43</v>
      </c>
      <c r="I193" s="197"/>
      <c r="J193" s="193"/>
      <c r="K193" s="193"/>
      <c r="L193" s="198"/>
      <c r="M193" s="199"/>
      <c r="N193" s="200"/>
      <c r="O193" s="200"/>
      <c r="P193" s="200"/>
      <c r="Q193" s="200"/>
      <c r="R193" s="200"/>
      <c r="S193" s="200"/>
      <c r="T193" s="201"/>
      <c r="AT193" s="202" t="s">
        <v>193</v>
      </c>
      <c r="AU193" s="202" t="s">
        <v>90</v>
      </c>
      <c r="AV193" s="13" t="s">
        <v>88</v>
      </c>
      <c r="AW193" s="13" t="s">
        <v>41</v>
      </c>
      <c r="AX193" s="13" t="s">
        <v>80</v>
      </c>
      <c r="AY193" s="202" t="s">
        <v>182</v>
      </c>
    </row>
    <row r="194" spans="1:65" s="14" customFormat="1" ht="11.25">
      <c r="B194" s="203"/>
      <c r="C194" s="204"/>
      <c r="D194" s="194" t="s">
        <v>193</v>
      </c>
      <c r="E194" s="205" t="s">
        <v>43</v>
      </c>
      <c r="F194" s="206" t="s">
        <v>3166</v>
      </c>
      <c r="G194" s="204"/>
      <c r="H194" s="207">
        <v>135</v>
      </c>
      <c r="I194" s="208"/>
      <c r="J194" s="204"/>
      <c r="K194" s="204"/>
      <c r="L194" s="209"/>
      <c r="M194" s="210"/>
      <c r="N194" s="211"/>
      <c r="O194" s="211"/>
      <c r="P194" s="211"/>
      <c r="Q194" s="211"/>
      <c r="R194" s="211"/>
      <c r="S194" s="211"/>
      <c r="T194" s="212"/>
      <c r="AT194" s="213" t="s">
        <v>193</v>
      </c>
      <c r="AU194" s="213" t="s">
        <v>90</v>
      </c>
      <c r="AV194" s="14" t="s">
        <v>90</v>
      </c>
      <c r="AW194" s="14" t="s">
        <v>41</v>
      </c>
      <c r="AX194" s="14" t="s">
        <v>88</v>
      </c>
      <c r="AY194" s="213" t="s">
        <v>182</v>
      </c>
    </row>
    <row r="195" spans="1:65" s="12" customFormat="1" ht="22.9" customHeight="1">
      <c r="B195" s="163"/>
      <c r="C195" s="164"/>
      <c r="D195" s="165" t="s">
        <v>79</v>
      </c>
      <c r="E195" s="177" t="s">
        <v>230</v>
      </c>
      <c r="F195" s="177" t="s">
        <v>452</v>
      </c>
      <c r="G195" s="164"/>
      <c r="H195" s="164"/>
      <c r="I195" s="167"/>
      <c r="J195" s="178">
        <f>BK195</f>
        <v>0</v>
      </c>
      <c r="K195" s="164"/>
      <c r="L195" s="169"/>
      <c r="M195" s="170"/>
      <c r="N195" s="171"/>
      <c r="O195" s="171"/>
      <c r="P195" s="172">
        <f>SUM(P196:P306)</f>
        <v>0</v>
      </c>
      <c r="Q195" s="171"/>
      <c r="R195" s="172">
        <f>SUM(R196:R306)</f>
        <v>0.27390384000000001</v>
      </c>
      <c r="S195" s="171"/>
      <c r="T195" s="173">
        <f>SUM(T196:T306)</f>
        <v>0.192</v>
      </c>
      <c r="AR195" s="174" t="s">
        <v>88</v>
      </c>
      <c r="AT195" s="175" t="s">
        <v>79</v>
      </c>
      <c r="AU195" s="175" t="s">
        <v>88</v>
      </c>
      <c r="AY195" s="174" t="s">
        <v>182</v>
      </c>
      <c r="BK195" s="176">
        <f>SUM(BK196:BK306)</f>
        <v>0</v>
      </c>
    </row>
    <row r="196" spans="1:65" s="2" customFormat="1" ht="49.15" customHeight="1">
      <c r="A196" s="35"/>
      <c r="B196" s="36"/>
      <c r="C196" s="179" t="s">
        <v>281</v>
      </c>
      <c r="D196" s="179" t="s">
        <v>187</v>
      </c>
      <c r="E196" s="180" t="s">
        <v>1438</v>
      </c>
      <c r="F196" s="181" t="s">
        <v>1439</v>
      </c>
      <c r="G196" s="182" t="s">
        <v>190</v>
      </c>
      <c r="H196" s="183">
        <v>2</v>
      </c>
      <c r="I196" s="184"/>
      <c r="J196" s="185">
        <f>ROUND(I196*H196,2)</f>
        <v>0</v>
      </c>
      <c r="K196" s="181" t="s">
        <v>191</v>
      </c>
      <c r="L196" s="40"/>
      <c r="M196" s="186" t="s">
        <v>43</v>
      </c>
      <c r="N196" s="187" t="s">
        <v>51</v>
      </c>
      <c r="O196" s="65"/>
      <c r="P196" s="188">
        <f>O196*H196</f>
        <v>0</v>
      </c>
      <c r="Q196" s="188">
        <v>0</v>
      </c>
      <c r="R196" s="188">
        <f>Q196*H196</f>
        <v>0</v>
      </c>
      <c r="S196" s="188">
        <v>8.2000000000000003E-2</v>
      </c>
      <c r="T196" s="189">
        <f>S196*H196</f>
        <v>0.16400000000000001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90" t="s">
        <v>205</v>
      </c>
      <c r="AT196" s="190" t="s">
        <v>187</v>
      </c>
      <c r="AU196" s="190" t="s">
        <v>90</v>
      </c>
      <c r="AY196" s="17" t="s">
        <v>182</v>
      </c>
      <c r="BE196" s="191">
        <f>IF(N196="základní",J196,0)</f>
        <v>0</v>
      </c>
      <c r="BF196" s="191">
        <f>IF(N196="snížená",J196,0)</f>
        <v>0</v>
      </c>
      <c r="BG196" s="191">
        <f>IF(N196="zákl. přenesená",J196,0)</f>
        <v>0</v>
      </c>
      <c r="BH196" s="191">
        <f>IF(N196="sníž. přenesená",J196,0)</f>
        <v>0</v>
      </c>
      <c r="BI196" s="191">
        <f>IF(N196="nulová",J196,0)</f>
        <v>0</v>
      </c>
      <c r="BJ196" s="17" t="s">
        <v>88</v>
      </c>
      <c r="BK196" s="191">
        <f>ROUND(I196*H196,2)</f>
        <v>0</v>
      </c>
      <c r="BL196" s="17" t="s">
        <v>205</v>
      </c>
      <c r="BM196" s="190" t="s">
        <v>2866</v>
      </c>
    </row>
    <row r="197" spans="1:65" s="13" customFormat="1" ht="11.25">
      <c r="B197" s="192"/>
      <c r="C197" s="193"/>
      <c r="D197" s="194" t="s">
        <v>193</v>
      </c>
      <c r="E197" s="195" t="s">
        <v>43</v>
      </c>
      <c r="F197" s="196" t="s">
        <v>362</v>
      </c>
      <c r="G197" s="193"/>
      <c r="H197" s="195" t="s">
        <v>43</v>
      </c>
      <c r="I197" s="197"/>
      <c r="J197" s="193"/>
      <c r="K197" s="193"/>
      <c r="L197" s="198"/>
      <c r="M197" s="199"/>
      <c r="N197" s="200"/>
      <c r="O197" s="200"/>
      <c r="P197" s="200"/>
      <c r="Q197" s="200"/>
      <c r="R197" s="200"/>
      <c r="S197" s="200"/>
      <c r="T197" s="201"/>
      <c r="AT197" s="202" t="s">
        <v>193</v>
      </c>
      <c r="AU197" s="202" t="s">
        <v>90</v>
      </c>
      <c r="AV197" s="13" t="s">
        <v>88</v>
      </c>
      <c r="AW197" s="13" t="s">
        <v>41</v>
      </c>
      <c r="AX197" s="13" t="s">
        <v>80</v>
      </c>
      <c r="AY197" s="202" t="s">
        <v>182</v>
      </c>
    </row>
    <row r="198" spans="1:65" s="13" customFormat="1" ht="22.5">
      <c r="B198" s="192"/>
      <c r="C198" s="193"/>
      <c r="D198" s="194" t="s">
        <v>193</v>
      </c>
      <c r="E198" s="195" t="s">
        <v>43</v>
      </c>
      <c r="F198" s="196" t="s">
        <v>3167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4" customFormat="1" ht="11.25">
      <c r="B199" s="203"/>
      <c r="C199" s="204"/>
      <c r="D199" s="194" t="s">
        <v>193</v>
      </c>
      <c r="E199" s="205" t="s">
        <v>43</v>
      </c>
      <c r="F199" s="206" t="s">
        <v>88</v>
      </c>
      <c r="G199" s="204"/>
      <c r="H199" s="207">
        <v>1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193</v>
      </c>
      <c r="AU199" s="213" t="s">
        <v>90</v>
      </c>
      <c r="AV199" s="14" t="s">
        <v>90</v>
      </c>
      <c r="AW199" s="14" t="s">
        <v>41</v>
      </c>
      <c r="AX199" s="14" t="s">
        <v>80</v>
      </c>
      <c r="AY199" s="213" t="s">
        <v>182</v>
      </c>
    </row>
    <row r="200" spans="1:65" s="13" customFormat="1" ht="22.5">
      <c r="B200" s="192"/>
      <c r="C200" s="193"/>
      <c r="D200" s="194" t="s">
        <v>193</v>
      </c>
      <c r="E200" s="195" t="s">
        <v>43</v>
      </c>
      <c r="F200" s="196" t="s">
        <v>3168</v>
      </c>
      <c r="G200" s="193"/>
      <c r="H200" s="195" t="s">
        <v>43</v>
      </c>
      <c r="I200" s="197"/>
      <c r="J200" s="193"/>
      <c r="K200" s="193"/>
      <c r="L200" s="198"/>
      <c r="M200" s="199"/>
      <c r="N200" s="200"/>
      <c r="O200" s="200"/>
      <c r="P200" s="200"/>
      <c r="Q200" s="200"/>
      <c r="R200" s="200"/>
      <c r="S200" s="200"/>
      <c r="T200" s="201"/>
      <c r="AT200" s="202" t="s">
        <v>193</v>
      </c>
      <c r="AU200" s="202" t="s">
        <v>90</v>
      </c>
      <c r="AV200" s="13" t="s">
        <v>88</v>
      </c>
      <c r="AW200" s="13" t="s">
        <v>41</v>
      </c>
      <c r="AX200" s="13" t="s">
        <v>80</v>
      </c>
      <c r="AY200" s="202" t="s">
        <v>182</v>
      </c>
    </row>
    <row r="201" spans="1:65" s="14" customFormat="1" ht="11.25">
      <c r="B201" s="203"/>
      <c r="C201" s="204"/>
      <c r="D201" s="194" t="s">
        <v>193</v>
      </c>
      <c r="E201" s="205" t="s">
        <v>43</v>
      </c>
      <c r="F201" s="206" t="s">
        <v>88</v>
      </c>
      <c r="G201" s="204"/>
      <c r="H201" s="207">
        <v>1</v>
      </c>
      <c r="I201" s="208"/>
      <c r="J201" s="204"/>
      <c r="K201" s="204"/>
      <c r="L201" s="209"/>
      <c r="M201" s="210"/>
      <c r="N201" s="211"/>
      <c r="O201" s="211"/>
      <c r="P201" s="211"/>
      <c r="Q201" s="211"/>
      <c r="R201" s="211"/>
      <c r="S201" s="211"/>
      <c r="T201" s="212"/>
      <c r="AT201" s="213" t="s">
        <v>193</v>
      </c>
      <c r="AU201" s="213" t="s">
        <v>90</v>
      </c>
      <c r="AV201" s="14" t="s">
        <v>90</v>
      </c>
      <c r="AW201" s="14" t="s">
        <v>41</v>
      </c>
      <c r="AX201" s="14" t="s">
        <v>80</v>
      </c>
      <c r="AY201" s="213" t="s">
        <v>182</v>
      </c>
    </row>
    <row r="202" spans="1:65" s="15" customFormat="1" ht="11.25">
      <c r="B202" s="227"/>
      <c r="C202" s="228"/>
      <c r="D202" s="194" t="s">
        <v>193</v>
      </c>
      <c r="E202" s="229" t="s">
        <v>43</v>
      </c>
      <c r="F202" s="230" t="s">
        <v>436</v>
      </c>
      <c r="G202" s="228"/>
      <c r="H202" s="231">
        <v>2</v>
      </c>
      <c r="I202" s="232"/>
      <c r="J202" s="228"/>
      <c r="K202" s="228"/>
      <c r="L202" s="233"/>
      <c r="M202" s="234"/>
      <c r="N202" s="235"/>
      <c r="O202" s="235"/>
      <c r="P202" s="235"/>
      <c r="Q202" s="235"/>
      <c r="R202" s="235"/>
      <c r="S202" s="235"/>
      <c r="T202" s="236"/>
      <c r="AT202" s="237" t="s">
        <v>193</v>
      </c>
      <c r="AU202" s="237" t="s">
        <v>90</v>
      </c>
      <c r="AV202" s="15" t="s">
        <v>205</v>
      </c>
      <c r="AW202" s="15" t="s">
        <v>41</v>
      </c>
      <c r="AX202" s="15" t="s">
        <v>88</v>
      </c>
      <c r="AY202" s="237" t="s">
        <v>182</v>
      </c>
    </row>
    <row r="203" spans="1:65" s="2" customFormat="1" ht="49.15" customHeight="1">
      <c r="A203" s="35"/>
      <c r="B203" s="36"/>
      <c r="C203" s="179" t="s">
        <v>7</v>
      </c>
      <c r="D203" s="179" t="s">
        <v>187</v>
      </c>
      <c r="E203" s="180" t="s">
        <v>465</v>
      </c>
      <c r="F203" s="181" t="s">
        <v>466</v>
      </c>
      <c r="G203" s="182" t="s">
        <v>190</v>
      </c>
      <c r="H203" s="183">
        <v>7</v>
      </c>
      <c r="I203" s="184"/>
      <c r="J203" s="185">
        <f>ROUND(I203*H203,2)</f>
        <v>0</v>
      </c>
      <c r="K203" s="181" t="s">
        <v>191</v>
      </c>
      <c r="L203" s="40"/>
      <c r="M203" s="186" t="s">
        <v>43</v>
      </c>
      <c r="N203" s="187" t="s">
        <v>51</v>
      </c>
      <c r="O203" s="65"/>
      <c r="P203" s="188">
        <f>O203*H203</f>
        <v>0</v>
      </c>
      <c r="Q203" s="188">
        <v>0</v>
      </c>
      <c r="R203" s="188">
        <f>Q203*H203</f>
        <v>0</v>
      </c>
      <c r="S203" s="188">
        <v>4.0000000000000001E-3</v>
      </c>
      <c r="T203" s="189">
        <f>S203*H203</f>
        <v>2.8000000000000001E-2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90" t="s">
        <v>205</v>
      </c>
      <c r="AT203" s="190" t="s">
        <v>187</v>
      </c>
      <c r="AU203" s="190" t="s">
        <v>90</v>
      </c>
      <c r="AY203" s="17" t="s">
        <v>182</v>
      </c>
      <c r="BE203" s="191">
        <f>IF(N203="základní",J203,0)</f>
        <v>0</v>
      </c>
      <c r="BF203" s="191">
        <f>IF(N203="snížená",J203,0)</f>
        <v>0</v>
      </c>
      <c r="BG203" s="191">
        <f>IF(N203="zákl. přenesená",J203,0)</f>
        <v>0</v>
      </c>
      <c r="BH203" s="191">
        <f>IF(N203="sníž. přenesená",J203,0)</f>
        <v>0</v>
      </c>
      <c r="BI203" s="191">
        <f>IF(N203="nulová",J203,0)</f>
        <v>0</v>
      </c>
      <c r="BJ203" s="17" t="s">
        <v>88</v>
      </c>
      <c r="BK203" s="191">
        <f>ROUND(I203*H203,2)</f>
        <v>0</v>
      </c>
      <c r="BL203" s="17" t="s">
        <v>205</v>
      </c>
      <c r="BM203" s="190" t="s">
        <v>1517</v>
      </c>
    </row>
    <row r="204" spans="1:65" s="13" customFormat="1" ht="11.25">
      <c r="B204" s="192"/>
      <c r="C204" s="193"/>
      <c r="D204" s="194" t="s">
        <v>193</v>
      </c>
      <c r="E204" s="195" t="s">
        <v>43</v>
      </c>
      <c r="F204" s="196" t="s">
        <v>362</v>
      </c>
      <c r="G204" s="193"/>
      <c r="H204" s="195" t="s">
        <v>43</v>
      </c>
      <c r="I204" s="197"/>
      <c r="J204" s="193"/>
      <c r="K204" s="193"/>
      <c r="L204" s="198"/>
      <c r="M204" s="199"/>
      <c r="N204" s="200"/>
      <c r="O204" s="200"/>
      <c r="P204" s="200"/>
      <c r="Q204" s="200"/>
      <c r="R204" s="200"/>
      <c r="S204" s="200"/>
      <c r="T204" s="201"/>
      <c r="AT204" s="202" t="s">
        <v>193</v>
      </c>
      <c r="AU204" s="202" t="s">
        <v>90</v>
      </c>
      <c r="AV204" s="13" t="s">
        <v>88</v>
      </c>
      <c r="AW204" s="13" t="s">
        <v>41</v>
      </c>
      <c r="AX204" s="13" t="s">
        <v>80</v>
      </c>
      <c r="AY204" s="202" t="s">
        <v>182</v>
      </c>
    </row>
    <row r="205" spans="1:65" s="13" customFormat="1" ht="11.25">
      <c r="B205" s="192"/>
      <c r="C205" s="193"/>
      <c r="D205" s="194" t="s">
        <v>193</v>
      </c>
      <c r="E205" s="195" t="s">
        <v>43</v>
      </c>
      <c r="F205" s="196" t="s">
        <v>431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3" customFormat="1" ht="11.25">
      <c r="B206" s="192"/>
      <c r="C206" s="193"/>
      <c r="D206" s="194" t="s">
        <v>193</v>
      </c>
      <c r="E206" s="195" t="s">
        <v>43</v>
      </c>
      <c r="F206" s="196" t="s">
        <v>3169</v>
      </c>
      <c r="G206" s="193"/>
      <c r="H206" s="195" t="s">
        <v>43</v>
      </c>
      <c r="I206" s="197"/>
      <c r="J206" s="193"/>
      <c r="K206" s="193"/>
      <c r="L206" s="198"/>
      <c r="M206" s="199"/>
      <c r="N206" s="200"/>
      <c r="O206" s="200"/>
      <c r="P206" s="200"/>
      <c r="Q206" s="200"/>
      <c r="R206" s="200"/>
      <c r="S206" s="200"/>
      <c r="T206" s="201"/>
      <c r="AT206" s="202" t="s">
        <v>193</v>
      </c>
      <c r="AU206" s="202" t="s">
        <v>90</v>
      </c>
      <c r="AV206" s="13" t="s">
        <v>88</v>
      </c>
      <c r="AW206" s="13" t="s">
        <v>41</v>
      </c>
      <c r="AX206" s="13" t="s">
        <v>80</v>
      </c>
      <c r="AY206" s="202" t="s">
        <v>182</v>
      </c>
    </row>
    <row r="207" spans="1:65" s="14" customFormat="1" ht="11.25">
      <c r="B207" s="203"/>
      <c r="C207" s="204"/>
      <c r="D207" s="194" t="s">
        <v>193</v>
      </c>
      <c r="E207" s="205" t="s">
        <v>43</v>
      </c>
      <c r="F207" s="206" t="s">
        <v>891</v>
      </c>
      <c r="G207" s="204"/>
      <c r="H207" s="207">
        <v>2</v>
      </c>
      <c r="I207" s="208"/>
      <c r="J207" s="204"/>
      <c r="K207" s="204"/>
      <c r="L207" s="209"/>
      <c r="M207" s="210"/>
      <c r="N207" s="211"/>
      <c r="O207" s="211"/>
      <c r="P207" s="211"/>
      <c r="Q207" s="211"/>
      <c r="R207" s="211"/>
      <c r="S207" s="211"/>
      <c r="T207" s="212"/>
      <c r="AT207" s="213" t="s">
        <v>193</v>
      </c>
      <c r="AU207" s="213" t="s">
        <v>90</v>
      </c>
      <c r="AV207" s="14" t="s">
        <v>90</v>
      </c>
      <c r="AW207" s="14" t="s">
        <v>41</v>
      </c>
      <c r="AX207" s="14" t="s">
        <v>80</v>
      </c>
      <c r="AY207" s="213" t="s">
        <v>182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2868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891</v>
      </c>
      <c r="G209" s="204"/>
      <c r="H209" s="207">
        <v>2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80</v>
      </c>
      <c r="AY209" s="213" t="s">
        <v>182</v>
      </c>
    </row>
    <row r="210" spans="1:65" s="13" customFormat="1" ht="22.5">
      <c r="B210" s="192"/>
      <c r="C210" s="193"/>
      <c r="D210" s="194" t="s">
        <v>193</v>
      </c>
      <c r="E210" s="195" t="s">
        <v>43</v>
      </c>
      <c r="F210" s="196" t="s">
        <v>3170</v>
      </c>
      <c r="G210" s="193"/>
      <c r="H210" s="195" t="s">
        <v>43</v>
      </c>
      <c r="I210" s="197"/>
      <c r="J210" s="193"/>
      <c r="K210" s="193"/>
      <c r="L210" s="198"/>
      <c r="M210" s="199"/>
      <c r="N210" s="200"/>
      <c r="O210" s="200"/>
      <c r="P210" s="200"/>
      <c r="Q210" s="200"/>
      <c r="R210" s="200"/>
      <c r="S210" s="200"/>
      <c r="T210" s="201"/>
      <c r="AT210" s="202" t="s">
        <v>193</v>
      </c>
      <c r="AU210" s="202" t="s">
        <v>90</v>
      </c>
      <c r="AV210" s="13" t="s">
        <v>88</v>
      </c>
      <c r="AW210" s="13" t="s">
        <v>41</v>
      </c>
      <c r="AX210" s="13" t="s">
        <v>80</v>
      </c>
      <c r="AY210" s="202" t="s">
        <v>182</v>
      </c>
    </row>
    <row r="211" spans="1:65" s="14" customFormat="1" ht="11.25">
      <c r="B211" s="203"/>
      <c r="C211" s="204"/>
      <c r="D211" s="194" t="s">
        <v>193</v>
      </c>
      <c r="E211" s="205" t="s">
        <v>43</v>
      </c>
      <c r="F211" s="206" t="s">
        <v>891</v>
      </c>
      <c r="G211" s="204"/>
      <c r="H211" s="207">
        <v>2</v>
      </c>
      <c r="I211" s="208"/>
      <c r="J211" s="204"/>
      <c r="K211" s="204"/>
      <c r="L211" s="209"/>
      <c r="M211" s="210"/>
      <c r="N211" s="211"/>
      <c r="O211" s="211"/>
      <c r="P211" s="211"/>
      <c r="Q211" s="211"/>
      <c r="R211" s="211"/>
      <c r="S211" s="211"/>
      <c r="T211" s="212"/>
      <c r="AT211" s="213" t="s">
        <v>193</v>
      </c>
      <c r="AU211" s="213" t="s">
        <v>90</v>
      </c>
      <c r="AV211" s="14" t="s">
        <v>90</v>
      </c>
      <c r="AW211" s="14" t="s">
        <v>41</v>
      </c>
      <c r="AX211" s="14" t="s">
        <v>80</v>
      </c>
      <c r="AY211" s="213" t="s">
        <v>182</v>
      </c>
    </row>
    <row r="212" spans="1:65" s="13" customFormat="1" ht="22.5">
      <c r="B212" s="192"/>
      <c r="C212" s="193"/>
      <c r="D212" s="194" t="s">
        <v>193</v>
      </c>
      <c r="E212" s="195" t="s">
        <v>43</v>
      </c>
      <c r="F212" s="196" t="s">
        <v>3171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88</v>
      </c>
      <c r="G213" s="204"/>
      <c r="H213" s="207">
        <v>1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193</v>
      </c>
      <c r="AU213" s="213" t="s">
        <v>90</v>
      </c>
      <c r="AV213" s="14" t="s">
        <v>90</v>
      </c>
      <c r="AW213" s="14" t="s">
        <v>41</v>
      </c>
      <c r="AX213" s="14" t="s">
        <v>80</v>
      </c>
      <c r="AY213" s="213" t="s">
        <v>182</v>
      </c>
    </row>
    <row r="214" spans="1:65" s="15" customFormat="1" ht="11.25">
      <c r="B214" s="227"/>
      <c r="C214" s="228"/>
      <c r="D214" s="194" t="s">
        <v>193</v>
      </c>
      <c r="E214" s="229" t="s">
        <v>43</v>
      </c>
      <c r="F214" s="230" t="s">
        <v>436</v>
      </c>
      <c r="G214" s="228"/>
      <c r="H214" s="231">
        <v>7</v>
      </c>
      <c r="I214" s="232"/>
      <c r="J214" s="228"/>
      <c r="K214" s="228"/>
      <c r="L214" s="233"/>
      <c r="M214" s="234"/>
      <c r="N214" s="235"/>
      <c r="O214" s="235"/>
      <c r="P214" s="235"/>
      <c r="Q214" s="235"/>
      <c r="R214" s="235"/>
      <c r="S214" s="235"/>
      <c r="T214" s="236"/>
      <c r="AT214" s="237" t="s">
        <v>193</v>
      </c>
      <c r="AU214" s="237" t="s">
        <v>90</v>
      </c>
      <c r="AV214" s="15" t="s">
        <v>205</v>
      </c>
      <c r="AW214" s="15" t="s">
        <v>41</v>
      </c>
      <c r="AX214" s="15" t="s">
        <v>88</v>
      </c>
      <c r="AY214" s="237" t="s">
        <v>182</v>
      </c>
    </row>
    <row r="215" spans="1:65" s="2" customFormat="1" ht="24.2" customHeight="1">
      <c r="A215" s="35"/>
      <c r="B215" s="36"/>
      <c r="C215" s="179" t="s">
        <v>290</v>
      </c>
      <c r="D215" s="179" t="s">
        <v>187</v>
      </c>
      <c r="E215" s="180" t="s">
        <v>470</v>
      </c>
      <c r="F215" s="181" t="s">
        <v>471</v>
      </c>
      <c r="G215" s="182" t="s">
        <v>190</v>
      </c>
      <c r="H215" s="183">
        <v>7</v>
      </c>
      <c r="I215" s="184"/>
      <c r="J215" s="185">
        <f>ROUND(I215*H215,2)</f>
        <v>0</v>
      </c>
      <c r="K215" s="181" t="s">
        <v>191</v>
      </c>
      <c r="L215" s="40"/>
      <c r="M215" s="186" t="s">
        <v>43</v>
      </c>
      <c r="N215" s="187" t="s">
        <v>51</v>
      </c>
      <c r="O215" s="65"/>
      <c r="P215" s="188">
        <f>O215*H215</f>
        <v>0</v>
      </c>
      <c r="Q215" s="188">
        <v>1.0000000000000001E-5</v>
      </c>
      <c r="R215" s="188">
        <f>Q215*H215</f>
        <v>7.0000000000000007E-5</v>
      </c>
      <c r="S215" s="188">
        <v>0</v>
      </c>
      <c r="T215" s="18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90" t="s">
        <v>205</v>
      </c>
      <c r="AT215" s="190" t="s">
        <v>187</v>
      </c>
      <c r="AU215" s="190" t="s">
        <v>90</v>
      </c>
      <c r="AY215" s="17" t="s">
        <v>182</v>
      </c>
      <c r="BE215" s="191">
        <f>IF(N215="základní",J215,0)</f>
        <v>0</v>
      </c>
      <c r="BF215" s="191">
        <f>IF(N215="snížená",J215,0)</f>
        <v>0</v>
      </c>
      <c r="BG215" s="191">
        <f>IF(N215="zákl. přenesená",J215,0)</f>
        <v>0</v>
      </c>
      <c r="BH215" s="191">
        <f>IF(N215="sníž. přenesená",J215,0)</f>
        <v>0</v>
      </c>
      <c r="BI215" s="191">
        <f>IF(N215="nulová",J215,0)</f>
        <v>0</v>
      </c>
      <c r="BJ215" s="17" t="s">
        <v>88</v>
      </c>
      <c r="BK215" s="191">
        <f>ROUND(I215*H215,2)</f>
        <v>0</v>
      </c>
      <c r="BL215" s="17" t="s">
        <v>205</v>
      </c>
      <c r="BM215" s="190" t="s">
        <v>1525</v>
      </c>
    </row>
    <row r="216" spans="1:65" s="13" customFormat="1" ht="11.25">
      <c r="B216" s="192"/>
      <c r="C216" s="193"/>
      <c r="D216" s="194" t="s">
        <v>193</v>
      </c>
      <c r="E216" s="195" t="s">
        <v>43</v>
      </c>
      <c r="F216" s="196" t="s">
        <v>362</v>
      </c>
      <c r="G216" s="193"/>
      <c r="H216" s="195" t="s">
        <v>43</v>
      </c>
      <c r="I216" s="197"/>
      <c r="J216" s="193"/>
      <c r="K216" s="193"/>
      <c r="L216" s="198"/>
      <c r="M216" s="199"/>
      <c r="N216" s="200"/>
      <c r="O216" s="200"/>
      <c r="P216" s="200"/>
      <c r="Q216" s="200"/>
      <c r="R216" s="200"/>
      <c r="S216" s="200"/>
      <c r="T216" s="201"/>
      <c r="AT216" s="202" t="s">
        <v>193</v>
      </c>
      <c r="AU216" s="202" t="s">
        <v>90</v>
      </c>
      <c r="AV216" s="13" t="s">
        <v>88</v>
      </c>
      <c r="AW216" s="13" t="s">
        <v>41</v>
      </c>
      <c r="AX216" s="13" t="s">
        <v>80</v>
      </c>
      <c r="AY216" s="202" t="s">
        <v>182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431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3" customFormat="1" ht="11.25">
      <c r="B218" s="192"/>
      <c r="C218" s="193"/>
      <c r="D218" s="194" t="s">
        <v>193</v>
      </c>
      <c r="E218" s="195" t="s">
        <v>43</v>
      </c>
      <c r="F218" s="196" t="s">
        <v>2871</v>
      </c>
      <c r="G218" s="193"/>
      <c r="H218" s="195" t="s">
        <v>43</v>
      </c>
      <c r="I218" s="197"/>
      <c r="J218" s="193"/>
      <c r="K218" s="193"/>
      <c r="L218" s="198"/>
      <c r="M218" s="199"/>
      <c r="N218" s="200"/>
      <c r="O218" s="200"/>
      <c r="P218" s="200"/>
      <c r="Q218" s="200"/>
      <c r="R218" s="200"/>
      <c r="S218" s="200"/>
      <c r="T218" s="201"/>
      <c r="AT218" s="202" t="s">
        <v>193</v>
      </c>
      <c r="AU218" s="202" t="s">
        <v>90</v>
      </c>
      <c r="AV218" s="13" t="s">
        <v>88</v>
      </c>
      <c r="AW218" s="13" t="s">
        <v>41</v>
      </c>
      <c r="AX218" s="13" t="s">
        <v>80</v>
      </c>
      <c r="AY218" s="202" t="s">
        <v>182</v>
      </c>
    </row>
    <row r="219" spans="1:65" s="14" customFormat="1" ht="11.25">
      <c r="B219" s="203"/>
      <c r="C219" s="204"/>
      <c r="D219" s="194" t="s">
        <v>193</v>
      </c>
      <c r="E219" s="205" t="s">
        <v>43</v>
      </c>
      <c r="F219" s="206" t="s">
        <v>891</v>
      </c>
      <c r="G219" s="204"/>
      <c r="H219" s="207">
        <v>2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193</v>
      </c>
      <c r="AU219" s="213" t="s">
        <v>90</v>
      </c>
      <c r="AV219" s="14" t="s">
        <v>90</v>
      </c>
      <c r="AW219" s="14" t="s">
        <v>41</v>
      </c>
      <c r="AX219" s="14" t="s">
        <v>80</v>
      </c>
      <c r="AY219" s="213" t="s">
        <v>182</v>
      </c>
    </row>
    <row r="220" spans="1:65" s="13" customFormat="1" ht="11.25">
      <c r="B220" s="192"/>
      <c r="C220" s="193"/>
      <c r="D220" s="194" t="s">
        <v>193</v>
      </c>
      <c r="E220" s="195" t="s">
        <v>43</v>
      </c>
      <c r="F220" s="196" t="s">
        <v>2872</v>
      </c>
      <c r="G220" s="193"/>
      <c r="H220" s="195" t="s">
        <v>43</v>
      </c>
      <c r="I220" s="197"/>
      <c r="J220" s="193"/>
      <c r="K220" s="193"/>
      <c r="L220" s="198"/>
      <c r="M220" s="199"/>
      <c r="N220" s="200"/>
      <c r="O220" s="200"/>
      <c r="P220" s="200"/>
      <c r="Q220" s="200"/>
      <c r="R220" s="200"/>
      <c r="S220" s="200"/>
      <c r="T220" s="201"/>
      <c r="AT220" s="202" t="s">
        <v>193</v>
      </c>
      <c r="AU220" s="202" t="s">
        <v>90</v>
      </c>
      <c r="AV220" s="13" t="s">
        <v>88</v>
      </c>
      <c r="AW220" s="13" t="s">
        <v>41</v>
      </c>
      <c r="AX220" s="13" t="s">
        <v>80</v>
      </c>
      <c r="AY220" s="202" t="s">
        <v>182</v>
      </c>
    </row>
    <row r="221" spans="1:65" s="14" customFormat="1" ht="11.25">
      <c r="B221" s="203"/>
      <c r="C221" s="204"/>
      <c r="D221" s="194" t="s">
        <v>193</v>
      </c>
      <c r="E221" s="205" t="s">
        <v>43</v>
      </c>
      <c r="F221" s="206" t="s">
        <v>891</v>
      </c>
      <c r="G221" s="204"/>
      <c r="H221" s="207">
        <v>2</v>
      </c>
      <c r="I221" s="208"/>
      <c r="J221" s="204"/>
      <c r="K221" s="204"/>
      <c r="L221" s="209"/>
      <c r="M221" s="210"/>
      <c r="N221" s="211"/>
      <c r="O221" s="211"/>
      <c r="P221" s="211"/>
      <c r="Q221" s="211"/>
      <c r="R221" s="211"/>
      <c r="S221" s="211"/>
      <c r="T221" s="212"/>
      <c r="AT221" s="213" t="s">
        <v>193</v>
      </c>
      <c r="AU221" s="213" t="s">
        <v>90</v>
      </c>
      <c r="AV221" s="14" t="s">
        <v>90</v>
      </c>
      <c r="AW221" s="14" t="s">
        <v>41</v>
      </c>
      <c r="AX221" s="14" t="s">
        <v>80</v>
      </c>
      <c r="AY221" s="213" t="s">
        <v>182</v>
      </c>
    </row>
    <row r="222" spans="1:65" s="13" customFormat="1" ht="11.25">
      <c r="B222" s="192"/>
      <c r="C222" s="193"/>
      <c r="D222" s="194" t="s">
        <v>193</v>
      </c>
      <c r="E222" s="195" t="s">
        <v>43</v>
      </c>
      <c r="F222" s="196" t="s">
        <v>3172</v>
      </c>
      <c r="G222" s="193"/>
      <c r="H222" s="195" t="s">
        <v>43</v>
      </c>
      <c r="I222" s="197"/>
      <c r="J222" s="193"/>
      <c r="K222" s="193"/>
      <c r="L222" s="198"/>
      <c r="M222" s="199"/>
      <c r="N222" s="200"/>
      <c r="O222" s="200"/>
      <c r="P222" s="200"/>
      <c r="Q222" s="200"/>
      <c r="R222" s="200"/>
      <c r="S222" s="200"/>
      <c r="T222" s="201"/>
      <c r="AT222" s="202" t="s">
        <v>193</v>
      </c>
      <c r="AU222" s="202" t="s">
        <v>90</v>
      </c>
      <c r="AV222" s="13" t="s">
        <v>88</v>
      </c>
      <c r="AW222" s="13" t="s">
        <v>41</v>
      </c>
      <c r="AX222" s="13" t="s">
        <v>80</v>
      </c>
      <c r="AY222" s="202" t="s">
        <v>182</v>
      </c>
    </row>
    <row r="223" spans="1:65" s="14" customFormat="1" ht="11.25">
      <c r="B223" s="203"/>
      <c r="C223" s="204"/>
      <c r="D223" s="194" t="s">
        <v>193</v>
      </c>
      <c r="E223" s="205" t="s">
        <v>43</v>
      </c>
      <c r="F223" s="206" t="s">
        <v>891</v>
      </c>
      <c r="G223" s="204"/>
      <c r="H223" s="207">
        <v>2</v>
      </c>
      <c r="I223" s="208"/>
      <c r="J223" s="204"/>
      <c r="K223" s="204"/>
      <c r="L223" s="209"/>
      <c r="M223" s="210"/>
      <c r="N223" s="211"/>
      <c r="O223" s="211"/>
      <c r="P223" s="211"/>
      <c r="Q223" s="211"/>
      <c r="R223" s="211"/>
      <c r="S223" s="211"/>
      <c r="T223" s="212"/>
      <c r="AT223" s="213" t="s">
        <v>193</v>
      </c>
      <c r="AU223" s="213" t="s">
        <v>90</v>
      </c>
      <c r="AV223" s="14" t="s">
        <v>90</v>
      </c>
      <c r="AW223" s="14" t="s">
        <v>41</v>
      </c>
      <c r="AX223" s="14" t="s">
        <v>80</v>
      </c>
      <c r="AY223" s="213" t="s">
        <v>182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3173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88</v>
      </c>
      <c r="G225" s="204"/>
      <c r="H225" s="207">
        <v>1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80</v>
      </c>
      <c r="AY225" s="213" t="s">
        <v>182</v>
      </c>
    </row>
    <row r="226" spans="1:65" s="15" customFormat="1" ht="11.25">
      <c r="B226" s="227"/>
      <c r="C226" s="228"/>
      <c r="D226" s="194" t="s">
        <v>193</v>
      </c>
      <c r="E226" s="229" t="s">
        <v>43</v>
      </c>
      <c r="F226" s="230" t="s">
        <v>436</v>
      </c>
      <c r="G226" s="228"/>
      <c r="H226" s="231">
        <v>7</v>
      </c>
      <c r="I226" s="232"/>
      <c r="J226" s="228"/>
      <c r="K226" s="228"/>
      <c r="L226" s="233"/>
      <c r="M226" s="234"/>
      <c r="N226" s="235"/>
      <c r="O226" s="235"/>
      <c r="P226" s="235"/>
      <c r="Q226" s="235"/>
      <c r="R226" s="235"/>
      <c r="S226" s="235"/>
      <c r="T226" s="236"/>
      <c r="AT226" s="237" t="s">
        <v>193</v>
      </c>
      <c r="AU226" s="237" t="s">
        <v>90</v>
      </c>
      <c r="AV226" s="15" t="s">
        <v>205</v>
      </c>
      <c r="AW226" s="15" t="s">
        <v>41</v>
      </c>
      <c r="AX226" s="15" t="s">
        <v>88</v>
      </c>
      <c r="AY226" s="237" t="s">
        <v>182</v>
      </c>
    </row>
    <row r="227" spans="1:65" s="2" customFormat="1" ht="14.45" customHeight="1">
      <c r="A227" s="35"/>
      <c r="B227" s="36"/>
      <c r="C227" s="214" t="s">
        <v>295</v>
      </c>
      <c r="D227" s="214" t="s">
        <v>179</v>
      </c>
      <c r="E227" s="215" t="s">
        <v>474</v>
      </c>
      <c r="F227" s="216" t="s">
        <v>475</v>
      </c>
      <c r="G227" s="217" t="s">
        <v>190</v>
      </c>
      <c r="H227" s="218">
        <v>14</v>
      </c>
      <c r="I227" s="219"/>
      <c r="J227" s="220">
        <f>ROUND(I227*H227,2)</f>
        <v>0</v>
      </c>
      <c r="K227" s="216" t="s">
        <v>198</v>
      </c>
      <c r="L227" s="221"/>
      <c r="M227" s="222" t="s">
        <v>43</v>
      </c>
      <c r="N227" s="223" t="s">
        <v>51</v>
      </c>
      <c r="O227" s="65"/>
      <c r="P227" s="188">
        <f>O227*H227</f>
        <v>0</v>
      </c>
      <c r="Q227" s="188">
        <v>4.0000000000000002E-4</v>
      </c>
      <c r="R227" s="188">
        <f>Q227*H227</f>
        <v>5.5999999999999999E-3</v>
      </c>
      <c r="S227" s="188">
        <v>0</v>
      </c>
      <c r="T227" s="189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90" t="s">
        <v>225</v>
      </c>
      <c r="AT227" s="190" t="s">
        <v>179</v>
      </c>
      <c r="AU227" s="190" t="s">
        <v>90</v>
      </c>
      <c r="AY227" s="17" t="s">
        <v>182</v>
      </c>
      <c r="BE227" s="191">
        <f>IF(N227="základní",J227,0)</f>
        <v>0</v>
      </c>
      <c r="BF227" s="191">
        <f>IF(N227="snížená",J227,0)</f>
        <v>0</v>
      </c>
      <c r="BG227" s="191">
        <f>IF(N227="zákl. přenesená",J227,0)</f>
        <v>0</v>
      </c>
      <c r="BH227" s="191">
        <f>IF(N227="sníž. přenesená",J227,0)</f>
        <v>0</v>
      </c>
      <c r="BI227" s="191">
        <f>IF(N227="nulová",J227,0)</f>
        <v>0</v>
      </c>
      <c r="BJ227" s="17" t="s">
        <v>88</v>
      </c>
      <c r="BK227" s="191">
        <f>ROUND(I227*H227,2)</f>
        <v>0</v>
      </c>
      <c r="BL227" s="17" t="s">
        <v>205</v>
      </c>
      <c r="BM227" s="190" t="s">
        <v>1533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362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3" customFormat="1" ht="11.25">
      <c r="B229" s="192"/>
      <c r="C229" s="193"/>
      <c r="D229" s="194" t="s">
        <v>193</v>
      </c>
      <c r="E229" s="195" t="s">
        <v>43</v>
      </c>
      <c r="F229" s="196" t="s">
        <v>431</v>
      </c>
      <c r="G229" s="193"/>
      <c r="H229" s="195" t="s">
        <v>43</v>
      </c>
      <c r="I229" s="197"/>
      <c r="J229" s="193"/>
      <c r="K229" s="193"/>
      <c r="L229" s="198"/>
      <c r="M229" s="199"/>
      <c r="N229" s="200"/>
      <c r="O229" s="200"/>
      <c r="P229" s="200"/>
      <c r="Q229" s="200"/>
      <c r="R229" s="200"/>
      <c r="S229" s="200"/>
      <c r="T229" s="201"/>
      <c r="AT229" s="202" t="s">
        <v>193</v>
      </c>
      <c r="AU229" s="202" t="s">
        <v>90</v>
      </c>
      <c r="AV229" s="13" t="s">
        <v>88</v>
      </c>
      <c r="AW229" s="13" t="s">
        <v>41</v>
      </c>
      <c r="AX229" s="13" t="s">
        <v>80</v>
      </c>
      <c r="AY229" s="202" t="s">
        <v>182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2871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2875</v>
      </c>
      <c r="G231" s="204"/>
      <c r="H231" s="207">
        <v>4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3" customFormat="1" ht="11.25">
      <c r="B232" s="192"/>
      <c r="C232" s="193"/>
      <c r="D232" s="194" t="s">
        <v>193</v>
      </c>
      <c r="E232" s="195" t="s">
        <v>43</v>
      </c>
      <c r="F232" s="196" t="s">
        <v>2872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4" customFormat="1" ht="11.25">
      <c r="B233" s="203"/>
      <c r="C233" s="204"/>
      <c r="D233" s="194" t="s">
        <v>193</v>
      </c>
      <c r="E233" s="205" t="s">
        <v>43</v>
      </c>
      <c r="F233" s="206" t="s">
        <v>2875</v>
      </c>
      <c r="G233" s="204"/>
      <c r="H233" s="207">
        <v>4</v>
      </c>
      <c r="I233" s="208"/>
      <c r="J233" s="204"/>
      <c r="K233" s="204"/>
      <c r="L233" s="209"/>
      <c r="M233" s="210"/>
      <c r="N233" s="211"/>
      <c r="O233" s="211"/>
      <c r="P233" s="211"/>
      <c r="Q233" s="211"/>
      <c r="R233" s="211"/>
      <c r="S233" s="211"/>
      <c r="T233" s="212"/>
      <c r="AT233" s="213" t="s">
        <v>193</v>
      </c>
      <c r="AU233" s="213" t="s">
        <v>90</v>
      </c>
      <c r="AV233" s="14" t="s">
        <v>90</v>
      </c>
      <c r="AW233" s="14" t="s">
        <v>41</v>
      </c>
      <c r="AX233" s="14" t="s">
        <v>80</v>
      </c>
      <c r="AY233" s="213" t="s">
        <v>182</v>
      </c>
    </row>
    <row r="234" spans="1:65" s="13" customFormat="1" ht="11.25">
      <c r="B234" s="192"/>
      <c r="C234" s="193"/>
      <c r="D234" s="194" t="s">
        <v>193</v>
      </c>
      <c r="E234" s="195" t="s">
        <v>43</v>
      </c>
      <c r="F234" s="196" t="s">
        <v>3172</v>
      </c>
      <c r="G234" s="193"/>
      <c r="H234" s="195" t="s">
        <v>43</v>
      </c>
      <c r="I234" s="197"/>
      <c r="J234" s="193"/>
      <c r="K234" s="193"/>
      <c r="L234" s="198"/>
      <c r="M234" s="199"/>
      <c r="N234" s="200"/>
      <c r="O234" s="200"/>
      <c r="P234" s="200"/>
      <c r="Q234" s="200"/>
      <c r="R234" s="200"/>
      <c r="S234" s="200"/>
      <c r="T234" s="201"/>
      <c r="AT234" s="202" t="s">
        <v>193</v>
      </c>
      <c r="AU234" s="202" t="s">
        <v>90</v>
      </c>
      <c r="AV234" s="13" t="s">
        <v>88</v>
      </c>
      <c r="AW234" s="13" t="s">
        <v>41</v>
      </c>
      <c r="AX234" s="13" t="s">
        <v>80</v>
      </c>
      <c r="AY234" s="202" t="s">
        <v>182</v>
      </c>
    </row>
    <row r="235" spans="1:65" s="14" customFormat="1" ht="11.25">
      <c r="B235" s="203"/>
      <c r="C235" s="204"/>
      <c r="D235" s="194" t="s">
        <v>193</v>
      </c>
      <c r="E235" s="205" t="s">
        <v>43</v>
      </c>
      <c r="F235" s="206" t="s">
        <v>2875</v>
      </c>
      <c r="G235" s="204"/>
      <c r="H235" s="207">
        <v>4</v>
      </c>
      <c r="I235" s="208"/>
      <c r="J235" s="204"/>
      <c r="K235" s="204"/>
      <c r="L235" s="209"/>
      <c r="M235" s="210"/>
      <c r="N235" s="211"/>
      <c r="O235" s="211"/>
      <c r="P235" s="211"/>
      <c r="Q235" s="211"/>
      <c r="R235" s="211"/>
      <c r="S235" s="211"/>
      <c r="T235" s="212"/>
      <c r="AT235" s="213" t="s">
        <v>193</v>
      </c>
      <c r="AU235" s="213" t="s">
        <v>90</v>
      </c>
      <c r="AV235" s="14" t="s">
        <v>90</v>
      </c>
      <c r="AW235" s="14" t="s">
        <v>41</v>
      </c>
      <c r="AX235" s="14" t="s">
        <v>80</v>
      </c>
      <c r="AY235" s="213" t="s">
        <v>182</v>
      </c>
    </row>
    <row r="236" spans="1:65" s="13" customFormat="1" ht="11.25">
      <c r="B236" s="192"/>
      <c r="C236" s="193"/>
      <c r="D236" s="194" t="s">
        <v>193</v>
      </c>
      <c r="E236" s="195" t="s">
        <v>43</v>
      </c>
      <c r="F236" s="196" t="s">
        <v>3173</v>
      </c>
      <c r="G236" s="193"/>
      <c r="H236" s="195" t="s">
        <v>43</v>
      </c>
      <c r="I236" s="197"/>
      <c r="J236" s="193"/>
      <c r="K236" s="193"/>
      <c r="L236" s="198"/>
      <c r="M236" s="199"/>
      <c r="N236" s="200"/>
      <c r="O236" s="200"/>
      <c r="P236" s="200"/>
      <c r="Q236" s="200"/>
      <c r="R236" s="200"/>
      <c r="S236" s="200"/>
      <c r="T236" s="201"/>
      <c r="AT236" s="202" t="s">
        <v>193</v>
      </c>
      <c r="AU236" s="202" t="s">
        <v>90</v>
      </c>
      <c r="AV236" s="13" t="s">
        <v>88</v>
      </c>
      <c r="AW236" s="13" t="s">
        <v>41</v>
      </c>
      <c r="AX236" s="13" t="s">
        <v>80</v>
      </c>
      <c r="AY236" s="202" t="s">
        <v>182</v>
      </c>
    </row>
    <row r="237" spans="1:65" s="14" customFormat="1" ht="11.25">
      <c r="B237" s="203"/>
      <c r="C237" s="204"/>
      <c r="D237" s="194" t="s">
        <v>193</v>
      </c>
      <c r="E237" s="205" t="s">
        <v>43</v>
      </c>
      <c r="F237" s="206" t="s">
        <v>478</v>
      </c>
      <c r="G237" s="204"/>
      <c r="H237" s="207">
        <v>2</v>
      </c>
      <c r="I237" s="208"/>
      <c r="J237" s="204"/>
      <c r="K237" s="204"/>
      <c r="L237" s="209"/>
      <c r="M237" s="210"/>
      <c r="N237" s="211"/>
      <c r="O237" s="211"/>
      <c r="P237" s="211"/>
      <c r="Q237" s="211"/>
      <c r="R237" s="211"/>
      <c r="S237" s="211"/>
      <c r="T237" s="212"/>
      <c r="AT237" s="213" t="s">
        <v>193</v>
      </c>
      <c r="AU237" s="213" t="s">
        <v>90</v>
      </c>
      <c r="AV237" s="14" t="s">
        <v>90</v>
      </c>
      <c r="AW237" s="14" t="s">
        <v>41</v>
      </c>
      <c r="AX237" s="14" t="s">
        <v>80</v>
      </c>
      <c r="AY237" s="213" t="s">
        <v>182</v>
      </c>
    </row>
    <row r="238" spans="1:65" s="15" customFormat="1" ht="11.25">
      <c r="B238" s="227"/>
      <c r="C238" s="228"/>
      <c r="D238" s="194" t="s">
        <v>193</v>
      </c>
      <c r="E238" s="229" t="s">
        <v>43</v>
      </c>
      <c r="F238" s="230" t="s">
        <v>436</v>
      </c>
      <c r="G238" s="228"/>
      <c r="H238" s="231">
        <v>14</v>
      </c>
      <c r="I238" s="232"/>
      <c r="J238" s="228"/>
      <c r="K238" s="228"/>
      <c r="L238" s="233"/>
      <c r="M238" s="234"/>
      <c r="N238" s="235"/>
      <c r="O238" s="235"/>
      <c r="P238" s="235"/>
      <c r="Q238" s="235"/>
      <c r="R238" s="235"/>
      <c r="S238" s="235"/>
      <c r="T238" s="236"/>
      <c r="AT238" s="237" t="s">
        <v>193</v>
      </c>
      <c r="AU238" s="237" t="s">
        <v>90</v>
      </c>
      <c r="AV238" s="15" t="s">
        <v>205</v>
      </c>
      <c r="AW238" s="15" t="s">
        <v>41</v>
      </c>
      <c r="AX238" s="15" t="s">
        <v>88</v>
      </c>
      <c r="AY238" s="237" t="s">
        <v>182</v>
      </c>
    </row>
    <row r="239" spans="1:65" s="2" customFormat="1" ht="14.45" customHeight="1">
      <c r="A239" s="35"/>
      <c r="B239" s="36"/>
      <c r="C239" s="214" t="s">
        <v>300</v>
      </c>
      <c r="D239" s="214" t="s">
        <v>179</v>
      </c>
      <c r="E239" s="215" t="s">
        <v>479</v>
      </c>
      <c r="F239" s="216" t="s">
        <v>480</v>
      </c>
      <c r="G239" s="217" t="s">
        <v>481</v>
      </c>
      <c r="H239" s="218">
        <v>8.7919999999999998</v>
      </c>
      <c r="I239" s="219"/>
      <c r="J239" s="220">
        <f>ROUND(I239*H239,2)</f>
        <v>0</v>
      </c>
      <c r="K239" s="216" t="s">
        <v>191</v>
      </c>
      <c r="L239" s="221"/>
      <c r="M239" s="222" t="s">
        <v>43</v>
      </c>
      <c r="N239" s="223" t="s">
        <v>51</v>
      </c>
      <c r="O239" s="65"/>
      <c r="P239" s="188">
        <f>O239*H239</f>
        <v>0</v>
      </c>
      <c r="Q239" s="188">
        <v>8.0000000000000007E-5</v>
      </c>
      <c r="R239" s="188">
        <f>Q239*H239</f>
        <v>7.033600000000001E-4</v>
      </c>
      <c r="S239" s="188">
        <v>0</v>
      </c>
      <c r="T239" s="18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225</v>
      </c>
      <c r="AT239" s="190" t="s">
        <v>179</v>
      </c>
      <c r="AU239" s="190" t="s">
        <v>90</v>
      </c>
      <c r="AY239" s="17" t="s">
        <v>182</v>
      </c>
      <c r="BE239" s="191">
        <f>IF(N239="základní",J239,0)</f>
        <v>0</v>
      </c>
      <c r="BF239" s="191">
        <f>IF(N239="snížená",J239,0)</f>
        <v>0</v>
      </c>
      <c r="BG239" s="191">
        <f>IF(N239="zákl. přenesená",J239,0)</f>
        <v>0</v>
      </c>
      <c r="BH239" s="191">
        <f>IF(N239="sníž. přenesená",J239,0)</f>
        <v>0</v>
      </c>
      <c r="BI239" s="191">
        <f>IF(N239="nulová",J239,0)</f>
        <v>0</v>
      </c>
      <c r="BJ239" s="17" t="s">
        <v>88</v>
      </c>
      <c r="BK239" s="191">
        <f>ROUND(I239*H239,2)</f>
        <v>0</v>
      </c>
      <c r="BL239" s="17" t="s">
        <v>205</v>
      </c>
      <c r="BM239" s="190" t="s">
        <v>1534</v>
      </c>
    </row>
    <row r="240" spans="1:65" s="13" customFormat="1" ht="11.25">
      <c r="B240" s="192"/>
      <c r="C240" s="193"/>
      <c r="D240" s="194" t="s">
        <v>193</v>
      </c>
      <c r="E240" s="195" t="s">
        <v>43</v>
      </c>
      <c r="F240" s="196" t="s">
        <v>362</v>
      </c>
      <c r="G240" s="193"/>
      <c r="H240" s="195" t="s">
        <v>43</v>
      </c>
      <c r="I240" s="197"/>
      <c r="J240" s="193"/>
      <c r="K240" s="193"/>
      <c r="L240" s="198"/>
      <c r="M240" s="199"/>
      <c r="N240" s="200"/>
      <c r="O240" s="200"/>
      <c r="P240" s="200"/>
      <c r="Q240" s="200"/>
      <c r="R240" s="200"/>
      <c r="S240" s="200"/>
      <c r="T240" s="201"/>
      <c r="AT240" s="202" t="s">
        <v>193</v>
      </c>
      <c r="AU240" s="202" t="s">
        <v>90</v>
      </c>
      <c r="AV240" s="13" t="s">
        <v>88</v>
      </c>
      <c r="AW240" s="13" t="s">
        <v>41</v>
      </c>
      <c r="AX240" s="13" t="s">
        <v>80</v>
      </c>
      <c r="AY240" s="202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431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3" customFormat="1" ht="11.25">
      <c r="B242" s="192"/>
      <c r="C242" s="193"/>
      <c r="D242" s="194" t="s">
        <v>193</v>
      </c>
      <c r="E242" s="195" t="s">
        <v>43</v>
      </c>
      <c r="F242" s="196" t="s">
        <v>2871</v>
      </c>
      <c r="G242" s="193"/>
      <c r="H242" s="195" t="s">
        <v>43</v>
      </c>
      <c r="I242" s="197"/>
      <c r="J242" s="193"/>
      <c r="K242" s="193"/>
      <c r="L242" s="198"/>
      <c r="M242" s="199"/>
      <c r="N242" s="200"/>
      <c r="O242" s="200"/>
      <c r="P242" s="200"/>
      <c r="Q242" s="200"/>
      <c r="R242" s="200"/>
      <c r="S242" s="200"/>
      <c r="T242" s="201"/>
      <c r="AT242" s="202" t="s">
        <v>193</v>
      </c>
      <c r="AU242" s="202" t="s">
        <v>90</v>
      </c>
      <c r="AV242" s="13" t="s">
        <v>88</v>
      </c>
      <c r="AW242" s="13" t="s">
        <v>41</v>
      </c>
      <c r="AX242" s="13" t="s">
        <v>80</v>
      </c>
      <c r="AY242" s="202" t="s">
        <v>182</v>
      </c>
    </row>
    <row r="243" spans="1:65" s="14" customFormat="1" ht="11.25">
      <c r="B243" s="203"/>
      <c r="C243" s="204"/>
      <c r="D243" s="194" t="s">
        <v>193</v>
      </c>
      <c r="E243" s="205" t="s">
        <v>43</v>
      </c>
      <c r="F243" s="206" t="s">
        <v>2876</v>
      </c>
      <c r="G243" s="204"/>
      <c r="H243" s="207">
        <v>2.512</v>
      </c>
      <c r="I243" s="208"/>
      <c r="J243" s="204"/>
      <c r="K243" s="204"/>
      <c r="L243" s="209"/>
      <c r="M243" s="210"/>
      <c r="N243" s="211"/>
      <c r="O243" s="211"/>
      <c r="P243" s="211"/>
      <c r="Q243" s="211"/>
      <c r="R243" s="211"/>
      <c r="S243" s="211"/>
      <c r="T243" s="212"/>
      <c r="AT243" s="213" t="s">
        <v>193</v>
      </c>
      <c r="AU243" s="213" t="s">
        <v>90</v>
      </c>
      <c r="AV243" s="14" t="s">
        <v>90</v>
      </c>
      <c r="AW243" s="14" t="s">
        <v>41</v>
      </c>
      <c r="AX243" s="14" t="s">
        <v>80</v>
      </c>
      <c r="AY243" s="213" t="s">
        <v>182</v>
      </c>
    </row>
    <row r="244" spans="1:65" s="13" customFormat="1" ht="11.25">
      <c r="B244" s="192"/>
      <c r="C244" s="193"/>
      <c r="D244" s="194" t="s">
        <v>193</v>
      </c>
      <c r="E244" s="195" t="s">
        <v>43</v>
      </c>
      <c r="F244" s="196" t="s">
        <v>2872</v>
      </c>
      <c r="G244" s="193"/>
      <c r="H244" s="195" t="s">
        <v>43</v>
      </c>
      <c r="I244" s="197"/>
      <c r="J244" s="193"/>
      <c r="K244" s="193"/>
      <c r="L244" s="198"/>
      <c r="M244" s="199"/>
      <c r="N244" s="200"/>
      <c r="O244" s="200"/>
      <c r="P244" s="200"/>
      <c r="Q244" s="200"/>
      <c r="R244" s="200"/>
      <c r="S244" s="200"/>
      <c r="T244" s="201"/>
      <c r="AT244" s="202" t="s">
        <v>193</v>
      </c>
      <c r="AU244" s="202" t="s">
        <v>90</v>
      </c>
      <c r="AV244" s="13" t="s">
        <v>88</v>
      </c>
      <c r="AW244" s="13" t="s">
        <v>41</v>
      </c>
      <c r="AX244" s="13" t="s">
        <v>80</v>
      </c>
      <c r="AY244" s="202" t="s">
        <v>182</v>
      </c>
    </row>
    <row r="245" spans="1:65" s="14" customFormat="1" ht="11.25">
      <c r="B245" s="203"/>
      <c r="C245" s="204"/>
      <c r="D245" s="194" t="s">
        <v>193</v>
      </c>
      <c r="E245" s="205" t="s">
        <v>43</v>
      </c>
      <c r="F245" s="206" t="s">
        <v>2876</v>
      </c>
      <c r="G245" s="204"/>
      <c r="H245" s="207">
        <v>2.512</v>
      </c>
      <c r="I245" s="208"/>
      <c r="J245" s="204"/>
      <c r="K245" s="204"/>
      <c r="L245" s="209"/>
      <c r="M245" s="210"/>
      <c r="N245" s="211"/>
      <c r="O245" s="211"/>
      <c r="P245" s="211"/>
      <c r="Q245" s="211"/>
      <c r="R245" s="211"/>
      <c r="S245" s="211"/>
      <c r="T245" s="212"/>
      <c r="AT245" s="213" t="s">
        <v>193</v>
      </c>
      <c r="AU245" s="213" t="s">
        <v>90</v>
      </c>
      <c r="AV245" s="14" t="s">
        <v>90</v>
      </c>
      <c r="AW245" s="14" t="s">
        <v>41</v>
      </c>
      <c r="AX245" s="14" t="s">
        <v>80</v>
      </c>
      <c r="AY245" s="213" t="s">
        <v>182</v>
      </c>
    </row>
    <row r="246" spans="1:65" s="13" customFormat="1" ht="11.25">
      <c r="B246" s="192"/>
      <c r="C246" s="193"/>
      <c r="D246" s="194" t="s">
        <v>193</v>
      </c>
      <c r="E246" s="195" t="s">
        <v>43</v>
      </c>
      <c r="F246" s="196" t="s">
        <v>3172</v>
      </c>
      <c r="G246" s="193"/>
      <c r="H246" s="195" t="s">
        <v>43</v>
      </c>
      <c r="I246" s="197"/>
      <c r="J246" s="193"/>
      <c r="K246" s="193"/>
      <c r="L246" s="198"/>
      <c r="M246" s="199"/>
      <c r="N246" s="200"/>
      <c r="O246" s="200"/>
      <c r="P246" s="200"/>
      <c r="Q246" s="200"/>
      <c r="R246" s="200"/>
      <c r="S246" s="200"/>
      <c r="T246" s="201"/>
      <c r="AT246" s="202" t="s">
        <v>193</v>
      </c>
      <c r="AU246" s="202" t="s">
        <v>90</v>
      </c>
      <c r="AV246" s="13" t="s">
        <v>88</v>
      </c>
      <c r="AW246" s="13" t="s">
        <v>41</v>
      </c>
      <c r="AX246" s="13" t="s">
        <v>80</v>
      </c>
      <c r="AY246" s="202" t="s">
        <v>182</v>
      </c>
    </row>
    <row r="247" spans="1:65" s="14" customFormat="1" ht="11.25">
      <c r="B247" s="203"/>
      <c r="C247" s="204"/>
      <c r="D247" s="194" t="s">
        <v>193</v>
      </c>
      <c r="E247" s="205" t="s">
        <v>43</v>
      </c>
      <c r="F247" s="206" t="s">
        <v>2876</v>
      </c>
      <c r="G247" s="204"/>
      <c r="H247" s="207">
        <v>2.512</v>
      </c>
      <c r="I247" s="208"/>
      <c r="J247" s="204"/>
      <c r="K247" s="204"/>
      <c r="L247" s="209"/>
      <c r="M247" s="210"/>
      <c r="N247" s="211"/>
      <c r="O247" s="211"/>
      <c r="P247" s="211"/>
      <c r="Q247" s="211"/>
      <c r="R247" s="211"/>
      <c r="S247" s="211"/>
      <c r="T247" s="212"/>
      <c r="AT247" s="213" t="s">
        <v>193</v>
      </c>
      <c r="AU247" s="213" t="s">
        <v>90</v>
      </c>
      <c r="AV247" s="14" t="s">
        <v>90</v>
      </c>
      <c r="AW247" s="14" t="s">
        <v>41</v>
      </c>
      <c r="AX247" s="14" t="s">
        <v>80</v>
      </c>
      <c r="AY247" s="213" t="s">
        <v>182</v>
      </c>
    </row>
    <row r="248" spans="1:65" s="13" customFormat="1" ht="11.25">
      <c r="B248" s="192"/>
      <c r="C248" s="193"/>
      <c r="D248" s="194" t="s">
        <v>193</v>
      </c>
      <c r="E248" s="195" t="s">
        <v>43</v>
      </c>
      <c r="F248" s="196" t="s">
        <v>3173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483</v>
      </c>
      <c r="G249" s="204"/>
      <c r="H249" s="207">
        <v>1.256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80</v>
      </c>
      <c r="AY249" s="213" t="s">
        <v>182</v>
      </c>
    </row>
    <row r="250" spans="1:65" s="15" customFormat="1" ht="11.25">
      <c r="B250" s="227"/>
      <c r="C250" s="228"/>
      <c r="D250" s="194" t="s">
        <v>193</v>
      </c>
      <c r="E250" s="229" t="s">
        <v>43</v>
      </c>
      <c r="F250" s="230" t="s">
        <v>436</v>
      </c>
      <c r="G250" s="228"/>
      <c r="H250" s="231">
        <v>8.7919999999999998</v>
      </c>
      <c r="I250" s="232"/>
      <c r="J250" s="228"/>
      <c r="K250" s="228"/>
      <c r="L250" s="233"/>
      <c r="M250" s="234"/>
      <c r="N250" s="235"/>
      <c r="O250" s="235"/>
      <c r="P250" s="235"/>
      <c r="Q250" s="235"/>
      <c r="R250" s="235"/>
      <c r="S250" s="235"/>
      <c r="T250" s="236"/>
      <c r="AT250" s="237" t="s">
        <v>193</v>
      </c>
      <c r="AU250" s="237" t="s">
        <v>90</v>
      </c>
      <c r="AV250" s="15" t="s">
        <v>205</v>
      </c>
      <c r="AW250" s="15" t="s">
        <v>41</v>
      </c>
      <c r="AX250" s="15" t="s">
        <v>88</v>
      </c>
      <c r="AY250" s="237" t="s">
        <v>182</v>
      </c>
    </row>
    <row r="251" spans="1:65" s="2" customFormat="1" ht="24.2" customHeight="1">
      <c r="A251" s="35"/>
      <c r="B251" s="36"/>
      <c r="C251" s="214" t="s">
        <v>305</v>
      </c>
      <c r="D251" s="214" t="s">
        <v>179</v>
      </c>
      <c r="E251" s="215" t="s">
        <v>484</v>
      </c>
      <c r="F251" s="216" t="s">
        <v>485</v>
      </c>
      <c r="G251" s="217" t="s">
        <v>486</v>
      </c>
      <c r="H251" s="218">
        <v>0.14000000000000001</v>
      </c>
      <c r="I251" s="219"/>
      <c r="J251" s="220">
        <f>ROUND(I251*H251,2)</f>
        <v>0</v>
      </c>
      <c r="K251" s="216" t="s">
        <v>191</v>
      </c>
      <c r="L251" s="221"/>
      <c r="M251" s="222" t="s">
        <v>43</v>
      </c>
      <c r="N251" s="223" t="s">
        <v>51</v>
      </c>
      <c r="O251" s="65"/>
      <c r="P251" s="188">
        <f>O251*H251</f>
        <v>0</v>
      </c>
      <c r="Q251" s="188">
        <v>5.0000000000000001E-4</v>
      </c>
      <c r="R251" s="188">
        <f>Q251*H251</f>
        <v>7.0000000000000007E-5</v>
      </c>
      <c r="S251" s="188">
        <v>0</v>
      </c>
      <c r="T251" s="189">
        <f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90" t="s">
        <v>225</v>
      </c>
      <c r="AT251" s="190" t="s">
        <v>179</v>
      </c>
      <c r="AU251" s="190" t="s">
        <v>90</v>
      </c>
      <c r="AY251" s="17" t="s">
        <v>182</v>
      </c>
      <c r="BE251" s="191">
        <f>IF(N251="základní",J251,0)</f>
        <v>0</v>
      </c>
      <c r="BF251" s="191">
        <f>IF(N251="snížená",J251,0)</f>
        <v>0</v>
      </c>
      <c r="BG251" s="191">
        <f>IF(N251="zákl. přenesená",J251,0)</f>
        <v>0</v>
      </c>
      <c r="BH251" s="191">
        <f>IF(N251="sníž. přenesená",J251,0)</f>
        <v>0</v>
      </c>
      <c r="BI251" s="191">
        <f>IF(N251="nulová",J251,0)</f>
        <v>0</v>
      </c>
      <c r="BJ251" s="17" t="s">
        <v>88</v>
      </c>
      <c r="BK251" s="191">
        <f>ROUND(I251*H251,2)</f>
        <v>0</v>
      </c>
      <c r="BL251" s="17" t="s">
        <v>205</v>
      </c>
      <c r="BM251" s="190" t="s">
        <v>1536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362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3" customFormat="1" ht="11.25">
      <c r="B253" s="192"/>
      <c r="C253" s="193"/>
      <c r="D253" s="194" t="s">
        <v>193</v>
      </c>
      <c r="E253" s="195" t="s">
        <v>43</v>
      </c>
      <c r="F253" s="196" t="s">
        <v>431</v>
      </c>
      <c r="G253" s="193"/>
      <c r="H253" s="195" t="s">
        <v>43</v>
      </c>
      <c r="I253" s="197"/>
      <c r="J253" s="193"/>
      <c r="K253" s="193"/>
      <c r="L253" s="198"/>
      <c r="M253" s="199"/>
      <c r="N253" s="200"/>
      <c r="O253" s="200"/>
      <c r="P253" s="200"/>
      <c r="Q253" s="200"/>
      <c r="R253" s="200"/>
      <c r="S253" s="200"/>
      <c r="T253" s="201"/>
      <c r="AT253" s="202" t="s">
        <v>193</v>
      </c>
      <c r="AU253" s="202" t="s">
        <v>90</v>
      </c>
      <c r="AV253" s="13" t="s">
        <v>88</v>
      </c>
      <c r="AW253" s="13" t="s">
        <v>41</v>
      </c>
      <c r="AX253" s="13" t="s">
        <v>80</v>
      </c>
      <c r="AY253" s="202" t="s">
        <v>182</v>
      </c>
    </row>
    <row r="254" spans="1:65" s="13" customFormat="1" ht="11.25">
      <c r="B254" s="192"/>
      <c r="C254" s="193"/>
      <c r="D254" s="194" t="s">
        <v>193</v>
      </c>
      <c r="E254" s="195" t="s">
        <v>43</v>
      </c>
      <c r="F254" s="196" t="s">
        <v>2871</v>
      </c>
      <c r="G254" s="193"/>
      <c r="H254" s="195" t="s">
        <v>43</v>
      </c>
      <c r="I254" s="197"/>
      <c r="J254" s="193"/>
      <c r="K254" s="193"/>
      <c r="L254" s="198"/>
      <c r="M254" s="199"/>
      <c r="N254" s="200"/>
      <c r="O254" s="200"/>
      <c r="P254" s="200"/>
      <c r="Q254" s="200"/>
      <c r="R254" s="200"/>
      <c r="S254" s="200"/>
      <c r="T254" s="201"/>
      <c r="AT254" s="202" t="s">
        <v>193</v>
      </c>
      <c r="AU254" s="202" t="s">
        <v>90</v>
      </c>
      <c r="AV254" s="13" t="s">
        <v>88</v>
      </c>
      <c r="AW254" s="13" t="s">
        <v>41</v>
      </c>
      <c r="AX254" s="13" t="s">
        <v>80</v>
      </c>
      <c r="AY254" s="202" t="s">
        <v>182</v>
      </c>
    </row>
    <row r="255" spans="1:65" s="14" customFormat="1" ht="11.25">
      <c r="B255" s="203"/>
      <c r="C255" s="204"/>
      <c r="D255" s="194" t="s">
        <v>193</v>
      </c>
      <c r="E255" s="205" t="s">
        <v>43</v>
      </c>
      <c r="F255" s="206" t="s">
        <v>2877</v>
      </c>
      <c r="G255" s="204"/>
      <c r="H255" s="207">
        <v>0.04</v>
      </c>
      <c r="I255" s="208"/>
      <c r="J255" s="204"/>
      <c r="K255" s="204"/>
      <c r="L255" s="209"/>
      <c r="M255" s="210"/>
      <c r="N255" s="211"/>
      <c r="O255" s="211"/>
      <c r="P255" s="211"/>
      <c r="Q255" s="211"/>
      <c r="R255" s="211"/>
      <c r="S255" s="211"/>
      <c r="T255" s="212"/>
      <c r="AT255" s="213" t="s">
        <v>193</v>
      </c>
      <c r="AU255" s="213" t="s">
        <v>90</v>
      </c>
      <c r="AV255" s="14" t="s">
        <v>90</v>
      </c>
      <c r="AW255" s="14" t="s">
        <v>41</v>
      </c>
      <c r="AX255" s="14" t="s">
        <v>80</v>
      </c>
      <c r="AY255" s="213" t="s">
        <v>182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2872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4" customFormat="1" ht="11.25">
      <c r="B257" s="203"/>
      <c r="C257" s="204"/>
      <c r="D257" s="194" t="s">
        <v>193</v>
      </c>
      <c r="E257" s="205" t="s">
        <v>43</v>
      </c>
      <c r="F257" s="206" t="s">
        <v>2877</v>
      </c>
      <c r="G257" s="204"/>
      <c r="H257" s="207">
        <v>0.04</v>
      </c>
      <c r="I257" s="208"/>
      <c r="J257" s="204"/>
      <c r="K257" s="204"/>
      <c r="L257" s="209"/>
      <c r="M257" s="210"/>
      <c r="N257" s="211"/>
      <c r="O257" s="211"/>
      <c r="P257" s="211"/>
      <c r="Q257" s="211"/>
      <c r="R257" s="211"/>
      <c r="S257" s="211"/>
      <c r="T257" s="212"/>
      <c r="AT257" s="213" t="s">
        <v>193</v>
      </c>
      <c r="AU257" s="213" t="s">
        <v>90</v>
      </c>
      <c r="AV257" s="14" t="s">
        <v>90</v>
      </c>
      <c r="AW257" s="14" t="s">
        <v>41</v>
      </c>
      <c r="AX257" s="14" t="s">
        <v>80</v>
      </c>
      <c r="AY257" s="213" t="s">
        <v>182</v>
      </c>
    </row>
    <row r="258" spans="1:65" s="13" customFormat="1" ht="11.25">
      <c r="B258" s="192"/>
      <c r="C258" s="193"/>
      <c r="D258" s="194" t="s">
        <v>193</v>
      </c>
      <c r="E258" s="195" t="s">
        <v>43</v>
      </c>
      <c r="F258" s="196" t="s">
        <v>3172</v>
      </c>
      <c r="G258" s="193"/>
      <c r="H258" s="195" t="s">
        <v>43</v>
      </c>
      <c r="I258" s="197"/>
      <c r="J258" s="193"/>
      <c r="K258" s="193"/>
      <c r="L258" s="198"/>
      <c r="M258" s="199"/>
      <c r="N258" s="200"/>
      <c r="O258" s="200"/>
      <c r="P258" s="200"/>
      <c r="Q258" s="200"/>
      <c r="R258" s="200"/>
      <c r="S258" s="200"/>
      <c r="T258" s="201"/>
      <c r="AT258" s="202" t="s">
        <v>193</v>
      </c>
      <c r="AU258" s="202" t="s">
        <v>90</v>
      </c>
      <c r="AV258" s="13" t="s">
        <v>88</v>
      </c>
      <c r="AW258" s="13" t="s">
        <v>41</v>
      </c>
      <c r="AX258" s="13" t="s">
        <v>80</v>
      </c>
      <c r="AY258" s="202" t="s">
        <v>182</v>
      </c>
    </row>
    <row r="259" spans="1:65" s="14" customFormat="1" ht="11.25">
      <c r="B259" s="203"/>
      <c r="C259" s="204"/>
      <c r="D259" s="194" t="s">
        <v>193</v>
      </c>
      <c r="E259" s="205" t="s">
        <v>43</v>
      </c>
      <c r="F259" s="206" t="s">
        <v>2877</v>
      </c>
      <c r="G259" s="204"/>
      <c r="H259" s="207">
        <v>0.04</v>
      </c>
      <c r="I259" s="208"/>
      <c r="J259" s="204"/>
      <c r="K259" s="204"/>
      <c r="L259" s="209"/>
      <c r="M259" s="210"/>
      <c r="N259" s="211"/>
      <c r="O259" s="211"/>
      <c r="P259" s="211"/>
      <c r="Q259" s="211"/>
      <c r="R259" s="211"/>
      <c r="S259" s="211"/>
      <c r="T259" s="212"/>
      <c r="AT259" s="213" t="s">
        <v>193</v>
      </c>
      <c r="AU259" s="213" t="s">
        <v>90</v>
      </c>
      <c r="AV259" s="14" t="s">
        <v>90</v>
      </c>
      <c r="AW259" s="14" t="s">
        <v>41</v>
      </c>
      <c r="AX259" s="14" t="s">
        <v>80</v>
      </c>
      <c r="AY259" s="213" t="s">
        <v>182</v>
      </c>
    </row>
    <row r="260" spans="1:65" s="13" customFormat="1" ht="11.25">
      <c r="B260" s="192"/>
      <c r="C260" s="193"/>
      <c r="D260" s="194" t="s">
        <v>193</v>
      </c>
      <c r="E260" s="195" t="s">
        <v>43</v>
      </c>
      <c r="F260" s="196" t="s">
        <v>3173</v>
      </c>
      <c r="G260" s="193"/>
      <c r="H260" s="195" t="s">
        <v>43</v>
      </c>
      <c r="I260" s="197"/>
      <c r="J260" s="193"/>
      <c r="K260" s="193"/>
      <c r="L260" s="198"/>
      <c r="M260" s="199"/>
      <c r="N260" s="200"/>
      <c r="O260" s="200"/>
      <c r="P260" s="200"/>
      <c r="Q260" s="200"/>
      <c r="R260" s="200"/>
      <c r="S260" s="200"/>
      <c r="T260" s="201"/>
      <c r="AT260" s="202" t="s">
        <v>193</v>
      </c>
      <c r="AU260" s="202" t="s">
        <v>90</v>
      </c>
      <c r="AV260" s="13" t="s">
        <v>88</v>
      </c>
      <c r="AW260" s="13" t="s">
        <v>41</v>
      </c>
      <c r="AX260" s="13" t="s">
        <v>80</v>
      </c>
      <c r="AY260" s="202" t="s">
        <v>182</v>
      </c>
    </row>
    <row r="261" spans="1:65" s="14" customFormat="1" ht="11.25">
      <c r="B261" s="203"/>
      <c r="C261" s="204"/>
      <c r="D261" s="194" t="s">
        <v>193</v>
      </c>
      <c r="E261" s="205" t="s">
        <v>43</v>
      </c>
      <c r="F261" s="206" t="s">
        <v>488</v>
      </c>
      <c r="G261" s="204"/>
      <c r="H261" s="207">
        <v>0.02</v>
      </c>
      <c r="I261" s="208"/>
      <c r="J261" s="204"/>
      <c r="K261" s="204"/>
      <c r="L261" s="209"/>
      <c r="M261" s="210"/>
      <c r="N261" s="211"/>
      <c r="O261" s="211"/>
      <c r="P261" s="211"/>
      <c r="Q261" s="211"/>
      <c r="R261" s="211"/>
      <c r="S261" s="211"/>
      <c r="T261" s="212"/>
      <c r="AT261" s="213" t="s">
        <v>193</v>
      </c>
      <c r="AU261" s="213" t="s">
        <v>90</v>
      </c>
      <c r="AV261" s="14" t="s">
        <v>90</v>
      </c>
      <c r="AW261" s="14" t="s">
        <v>41</v>
      </c>
      <c r="AX261" s="14" t="s">
        <v>80</v>
      </c>
      <c r="AY261" s="213" t="s">
        <v>182</v>
      </c>
    </row>
    <row r="262" spans="1:65" s="15" customFormat="1" ht="11.25">
      <c r="B262" s="227"/>
      <c r="C262" s="228"/>
      <c r="D262" s="194" t="s">
        <v>193</v>
      </c>
      <c r="E262" s="229" t="s">
        <v>43</v>
      </c>
      <c r="F262" s="230" t="s">
        <v>436</v>
      </c>
      <c r="G262" s="228"/>
      <c r="H262" s="231">
        <v>0.14000000000000001</v>
      </c>
      <c r="I262" s="232"/>
      <c r="J262" s="228"/>
      <c r="K262" s="228"/>
      <c r="L262" s="233"/>
      <c r="M262" s="234"/>
      <c r="N262" s="235"/>
      <c r="O262" s="235"/>
      <c r="P262" s="235"/>
      <c r="Q262" s="235"/>
      <c r="R262" s="235"/>
      <c r="S262" s="235"/>
      <c r="T262" s="236"/>
      <c r="AT262" s="237" t="s">
        <v>193</v>
      </c>
      <c r="AU262" s="237" t="s">
        <v>90</v>
      </c>
      <c r="AV262" s="15" t="s">
        <v>205</v>
      </c>
      <c r="AW262" s="15" t="s">
        <v>41</v>
      </c>
      <c r="AX262" s="15" t="s">
        <v>88</v>
      </c>
      <c r="AY262" s="237" t="s">
        <v>182</v>
      </c>
    </row>
    <row r="263" spans="1:65" s="2" customFormat="1" ht="24.2" customHeight="1">
      <c r="A263" s="35"/>
      <c r="B263" s="36"/>
      <c r="C263" s="179" t="s">
        <v>310</v>
      </c>
      <c r="D263" s="179" t="s">
        <v>187</v>
      </c>
      <c r="E263" s="180" t="s">
        <v>489</v>
      </c>
      <c r="F263" s="181" t="s">
        <v>490</v>
      </c>
      <c r="G263" s="182" t="s">
        <v>190</v>
      </c>
      <c r="H263" s="183">
        <v>2</v>
      </c>
      <c r="I263" s="184"/>
      <c r="J263" s="185">
        <f>ROUND(I263*H263,2)</f>
        <v>0</v>
      </c>
      <c r="K263" s="181" t="s">
        <v>191</v>
      </c>
      <c r="L263" s="40"/>
      <c r="M263" s="186" t="s">
        <v>43</v>
      </c>
      <c r="N263" s="187" t="s">
        <v>51</v>
      </c>
      <c r="O263" s="65"/>
      <c r="P263" s="188">
        <f>O263*H263</f>
        <v>0</v>
      </c>
      <c r="Q263" s="188">
        <v>6.9999999999999999E-4</v>
      </c>
      <c r="R263" s="188">
        <f>Q263*H263</f>
        <v>1.4E-3</v>
      </c>
      <c r="S263" s="188">
        <v>0</v>
      </c>
      <c r="T263" s="189">
        <f>S263*H263</f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90" t="s">
        <v>205</v>
      </c>
      <c r="AT263" s="190" t="s">
        <v>187</v>
      </c>
      <c r="AU263" s="190" t="s">
        <v>90</v>
      </c>
      <c r="AY263" s="17" t="s">
        <v>182</v>
      </c>
      <c r="BE263" s="191">
        <f>IF(N263="základní",J263,0)</f>
        <v>0</v>
      </c>
      <c r="BF263" s="191">
        <f>IF(N263="snížená",J263,0)</f>
        <v>0</v>
      </c>
      <c r="BG263" s="191">
        <f>IF(N263="zákl. přenesená",J263,0)</f>
        <v>0</v>
      </c>
      <c r="BH263" s="191">
        <f>IF(N263="sníž. přenesená",J263,0)</f>
        <v>0</v>
      </c>
      <c r="BI263" s="191">
        <f>IF(N263="nulová",J263,0)</f>
        <v>0</v>
      </c>
      <c r="BJ263" s="17" t="s">
        <v>88</v>
      </c>
      <c r="BK263" s="191">
        <f>ROUND(I263*H263,2)</f>
        <v>0</v>
      </c>
      <c r="BL263" s="17" t="s">
        <v>205</v>
      </c>
      <c r="BM263" s="190" t="s">
        <v>3174</v>
      </c>
    </row>
    <row r="264" spans="1:65" s="13" customFormat="1" ht="11.25">
      <c r="B264" s="192"/>
      <c r="C264" s="193"/>
      <c r="D264" s="194" t="s">
        <v>193</v>
      </c>
      <c r="E264" s="195" t="s">
        <v>43</v>
      </c>
      <c r="F264" s="196" t="s">
        <v>431</v>
      </c>
      <c r="G264" s="193"/>
      <c r="H264" s="195" t="s">
        <v>43</v>
      </c>
      <c r="I264" s="197"/>
      <c r="J264" s="193"/>
      <c r="K264" s="193"/>
      <c r="L264" s="198"/>
      <c r="M264" s="199"/>
      <c r="N264" s="200"/>
      <c r="O264" s="200"/>
      <c r="P264" s="200"/>
      <c r="Q264" s="200"/>
      <c r="R264" s="200"/>
      <c r="S264" s="200"/>
      <c r="T264" s="201"/>
      <c r="AT264" s="202" t="s">
        <v>193</v>
      </c>
      <c r="AU264" s="202" t="s">
        <v>90</v>
      </c>
      <c r="AV264" s="13" t="s">
        <v>88</v>
      </c>
      <c r="AW264" s="13" t="s">
        <v>41</v>
      </c>
      <c r="AX264" s="13" t="s">
        <v>80</v>
      </c>
      <c r="AY264" s="202" t="s">
        <v>182</v>
      </c>
    </row>
    <row r="265" spans="1:65" s="13" customFormat="1" ht="11.25">
      <c r="B265" s="192"/>
      <c r="C265" s="193"/>
      <c r="D265" s="194" t="s">
        <v>193</v>
      </c>
      <c r="E265" s="195" t="s">
        <v>43</v>
      </c>
      <c r="F265" s="196" t="s">
        <v>3175</v>
      </c>
      <c r="G265" s="193"/>
      <c r="H265" s="195" t="s">
        <v>43</v>
      </c>
      <c r="I265" s="197"/>
      <c r="J265" s="193"/>
      <c r="K265" s="193"/>
      <c r="L265" s="198"/>
      <c r="M265" s="199"/>
      <c r="N265" s="200"/>
      <c r="O265" s="200"/>
      <c r="P265" s="200"/>
      <c r="Q265" s="200"/>
      <c r="R265" s="200"/>
      <c r="S265" s="200"/>
      <c r="T265" s="201"/>
      <c r="AT265" s="202" t="s">
        <v>193</v>
      </c>
      <c r="AU265" s="202" t="s">
        <v>90</v>
      </c>
      <c r="AV265" s="13" t="s">
        <v>88</v>
      </c>
      <c r="AW265" s="13" t="s">
        <v>41</v>
      </c>
      <c r="AX265" s="13" t="s">
        <v>80</v>
      </c>
      <c r="AY265" s="202" t="s">
        <v>182</v>
      </c>
    </row>
    <row r="266" spans="1:65" s="14" customFormat="1" ht="11.25">
      <c r="B266" s="203"/>
      <c r="C266" s="204"/>
      <c r="D266" s="194" t="s">
        <v>193</v>
      </c>
      <c r="E266" s="205" t="s">
        <v>43</v>
      </c>
      <c r="F266" s="206" t="s">
        <v>891</v>
      </c>
      <c r="G266" s="204"/>
      <c r="H266" s="207">
        <v>2</v>
      </c>
      <c r="I266" s="208"/>
      <c r="J266" s="204"/>
      <c r="K266" s="204"/>
      <c r="L266" s="209"/>
      <c r="M266" s="210"/>
      <c r="N266" s="211"/>
      <c r="O266" s="211"/>
      <c r="P266" s="211"/>
      <c r="Q266" s="211"/>
      <c r="R266" s="211"/>
      <c r="S266" s="211"/>
      <c r="T266" s="212"/>
      <c r="AT266" s="213" t="s">
        <v>193</v>
      </c>
      <c r="AU266" s="213" t="s">
        <v>90</v>
      </c>
      <c r="AV266" s="14" t="s">
        <v>90</v>
      </c>
      <c r="AW266" s="14" t="s">
        <v>41</v>
      </c>
      <c r="AX266" s="14" t="s">
        <v>88</v>
      </c>
      <c r="AY266" s="213" t="s">
        <v>182</v>
      </c>
    </row>
    <row r="267" spans="1:65" s="2" customFormat="1" ht="14.45" customHeight="1">
      <c r="A267" s="35"/>
      <c r="B267" s="36"/>
      <c r="C267" s="214" t="s">
        <v>314</v>
      </c>
      <c r="D267" s="214" t="s">
        <v>179</v>
      </c>
      <c r="E267" s="215" t="s">
        <v>493</v>
      </c>
      <c r="F267" s="216" t="s">
        <v>494</v>
      </c>
      <c r="G267" s="217" t="s">
        <v>190</v>
      </c>
      <c r="H267" s="218">
        <v>1</v>
      </c>
      <c r="I267" s="219"/>
      <c r="J267" s="220">
        <f>ROUND(I267*H267,2)</f>
        <v>0</v>
      </c>
      <c r="K267" s="216" t="s">
        <v>191</v>
      </c>
      <c r="L267" s="221"/>
      <c r="M267" s="222" t="s">
        <v>43</v>
      </c>
      <c r="N267" s="223" t="s">
        <v>51</v>
      </c>
      <c r="O267" s="65"/>
      <c r="P267" s="188">
        <f>O267*H267</f>
        <v>0</v>
      </c>
      <c r="Q267" s="188">
        <v>2.5000000000000001E-3</v>
      </c>
      <c r="R267" s="188">
        <f>Q267*H267</f>
        <v>2.5000000000000001E-3</v>
      </c>
      <c r="S267" s="188">
        <v>0</v>
      </c>
      <c r="T267" s="189">
        <f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90" t="s">
        <v>225</v>
      </c>
      <c r="AT267" s="190" t="s">
        <v>179</v>
      </c>
      <c r="AU267" s="190" t="s">
        <v>90</v>
      </c>
      <c r="AY267" s="17" t="s">
        <v>182</v>
      </c>
      <c r="BE267" s="191">
        <f>IF(N267="základní",J267,0)</f>
        <v>0</v>
      </c>
      <c r="BF267" s="191">
        <f>IF(N267="snížená",J267,0)</f>
        <v>0</v>
      </c>
      <c r="BG267" s="191">
        <f>IF(N267="zákl. přenesená",J267,0)</f>
        <v>0</v>
      </c>
      <c r="BH267" s="191">
        <f>IF(N267="sníž. přenesená",J267,0)</f>
        <v>0</v>
      </c>
      <c r="BI267" s="191">
        <f>IF(N267="nulová",J267,0)</f>
        <v>0</v>
      </c>
      <c r="BJ267" s="17" t="s">
        <v>88</v>
      </c>
      <c r="BK267" s="191">
        <f>ROUND(I267*H267,2)</f>
        <v>0</v>
      </c>
      <c r="BL267" s="17" t="s">
        <v>205</v>
      </c>
      <c r="BM267" s="190" t="s">
        <v>3176</v>
      </c>
    </row>
    <row r="268" spans="1:65" s="13" customFormat="1" ht="11.25">
      <c r="B268" s="192"/>
      <c r="C268" s="193"/>
      <c r="D268" s="194" t="s">
        <v>193</v>
      </c>
      <c r="E268" s="195" t="s">
        <v>43</v>
      </c>
      <c r="F268" s="196" t="s">
        <v>431</v>
      </c>
      <c r="G268" s="193"/>
      <c r="H268" s="195" t="s">
        <v>43</v>
      </c>
      <c r="I268" s="197"/>
      <c r="J268" s="193"/>
      <c r="K268" s="193"/>
      <c r="L268" s="198"/>
      <c r="M268" s="199"/>
      <c r="N268" s="200"/>
      <c r="O268" s="200"/>
      <c r="P268" s="200"/>
      <c r="Q268" s="200"/>
      <c r="R268" s="200"/>
      <c r="S268" s="200"/>
      <c r="T268" s="201"/>
      <c r="AT268" s="202" t="s">
        <v>193</v>
      </c>
      <c r="AU268" s="202" t="s">
        <v>90</v>
      </c>
      <c r="AV268" s="13" t="s">
        <v>88</v>
      </c>
      <c r="AW268" s="13" t="s">
        <v>41</v>
      </c>
      <c r="AX268" s="13" t="s">
        <v>80</v>
      </c>
      <c r="AY268" s="202" t="s">
        <v>182</v>
      </c>
    </row>
    <row r="269" spans="1:65" s="13" customFormat="1" ht="22.5">
      <c r="B269" s="192"/>
      <c r="C269" s="193"/>
      <c r="D269" s="194" t="s">
        <v>193</v>
      </c>
      <c r="E269" s="195" t="s">
        <v>43</v>
      </c>
      <c r="F269" s="196" t="s">
        <v>3177</v>
      </c>
      <c r="G269" s="193"/>
      <c r="H269" s="195" t="s">
        <v>43</v>
      </c>
      <c r="I269" s="197"/>
      <c r="J269" s="193"/>
      <c r="K269" s="193"/>
      <c r="L269" s="198"/>
      <c r="M269" s="199"/>
      <c r="N269" s="200"/>
      <c r="O269" s="200"/>
      <c r="P269" s="200"/>
      <c r="Q269" s="200"/>
      <c r="R269" s="200"/>
      <c r="S269" s="200"/>
      <c r="T269" s="201"/>
      <c r="AT269" s="202" t="s">
        <v>193</v>
      </c>
      <c r="AU269" s="202" t="s">
        <v>90</v>
      </c>
      <c r="AV269" s="13" t="s">
        <v>88</v>
      </c>
      <c r="AW269" s="13" t="s">
        <v>41</v>
      </c>
      <c r="AX269" s="13" t="s">
        <v>80</v>
      </c>
      <c r="AY269" s="202" t="s">
        <v>182</v>
      </c>
    </row>
    <row r="270" spans="1:65" s="14" customFormat="1" ht="11.25">
      <c r="B270" s="203"/>
      <c r="C270" s="204"/>
      <c r="D270" s="194" t="s">
        <v>193</v>
      </c>
      <c r="E270" s="205" t="s">
        <v>43</v>
      </c>
      <c r="F270" s="206" t="s">
        <v>88</v>
      </c>
      <c r="G270" s="204"/>
      <c r="H270" s="207">
        <v>1</v>
      </c>
      <c r="I270" s="208"/>
      <c r="J270" s="204"/>
      <c r="K270" s="204"/>
      <c r="L270" s="209"/>
      <c r="M270" s="210"/>
      <c r="N270" s="211"/>
      <c r="O270" s="211"/>
      <c r="P270" s="211"/>
      <c r="Q270" s="211"/>
      <c r="R270" s="211"/>
      <c r="S270" s="211"/>
      <c r="T270" s="212"/>
      <c r="AT270" s="213" t="s">
        <v>193</v>
      </c>
      <c r="AU270" s="213" t="s">
        <v>90</v>
      </c>
      <c r="AV270" s="14" t="s">
        <v>90</v>
      </c>
      <c r="AW270" s="14" t="s">
        <v>41</v>
      </c>
      <c r="AX270" s="14" t="s">
        <v>88</v>
      </c>
      <c r="AY270" s="213" t="s">
        <v>182</v>
      </c>
    </row>
    <row r="271" spans="1:65" s="2" customFormat="1" ht="14.45" customHeight="1">
      <c r="A271" s="35"/>
      <c r="B271" s="36"/>
      <c r="C271" s="214" t="s">
        <v>318</v>
      </c>
      <c r="D271" s="214" t="s">
        <v>179</v>
      </c>
      <c r="E271" s="215" t="s">
        <v>497</v>
      </c>
      <c r="F271" s="216" t="s">
        <v>498</v>
      </c>
      <c r="G271" s="217" t="s">
        <v>190</v>
      </c>
      <c r="H271" s="218">
        <v>4</v>
      </c>
      <c r="I271" s="219"/>
      <c r="J271" s="220">
        <f>ROUND(I271*H271,2)</f>
        <v>0</v>
      </c>
      <c r="K271" s="216" t="s">
        <v>191</v>
      </c>
      <c r="L271" s="221"/>
      <c r="M271" s="222" t="s">
        <v>43</v>
      </c>
      <c r="N271" s="223" t="s">
        <v>51</v>
      </c>
      <c r="O271" s="65"/>
      <c r="P271" s="188">
        <f>O271*H271</f>
        <v>0</v>
      </c>
      <c r="Q271" s="188">
        <v>3.5E-4</v>
      </c>
      <c r="R271" s="188">
        <f>Q271*H271</f>
        <v>1.4E-3</v>
      </c>
      <c r="S271" s="188">
        <v>0</v>
      </c>
      <c r="T271" s="189">
        <f>S271*H271</f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90" t="s">
        <v>225</v>
      </c>
      <c r="AT271" s="190" t="s">
        <v>179</v>
      </c>
      <c r="AU271" s="190" t="s">
        <v>90</v>
      </c>
      <c r="AY271" s="17" t="s">
        <v>182</v>
      </c>
      <c r="BE271" s="191">
        <f>IF(N271="základní",J271,0)</f>
        <v>0</v>
      </c>
      <c r="BF271" s="191">
        <f>IF(N271="snížená",J271,0)</f>
        <v>0</v>
      </c>
      <c r="BG271" s="191">
        <f>IF(N271="zákl. přenesená",J271,0)</f>
        <v>0</v>
      </c>
      <c r="BH271" s="191">
        <f>IF(N271="sníž. přenesená",J271,0)</f>
        <v>0</v>
      </c>
      <c r="BI271" s="191">
        <f>IF(N271="nulová",J271,0)</f>
        <v>0</v>
      </c>
      <c r="BJ271" s="17" t="s">
        <v>88</v>
      </c>
      <c r="BK271" s="191">
        <f>ROUND(I271*H271,2)</f>
        <v>0</v>
      </c>
      <c r="BL271" s="17" t="s">
        <v>205</v>
      </c>
      <c r="BM271" s="190" t="s">
        <v>3178</v>
      </c>
    </row>
    <row r="272" spans="1:65" s="13" customFormat="1" ht="11.25">
      <c r="B272" s="192"/>
      <c r="C272" s="193"/>
      <c r="D272" s="194" t="s">
        <v>193</v>
      </c>
      <c r="E272" s="195" t="s">
        <v>43</v>
      </c>
      <c r="F272" s="196" t="s">
        <v>431</v>
      </c>
      <c r="G272" s="193"/>
      <c r="H272" s="195" t="s">
        <v>43</v>
      </c>
      <c r="I272" s="197"/>
      <c r="J272" s="193"/>
      <c r="K272" s="193"/>
      <c r="L272" s="198"/>
      <c r="M272" s="199"/>
      <c r="N272" s="200"/>
      <c r="O272" s="200"/>
      <c r="P272" s="200"/>
      <c r="Q272" s="200"/>
      <c r="R272" s="200"/>
      <c r="S272" s="200"/>
      <c r="T272" s="201"/>
      <c r="AT272" s="202" t="s">
        <v>193</v>
      </c>
      <c r="AU272" s="202" t="s">
        <v>90</v>
      </c>
      <c r="AV272" s="13" t="s">
        <v>88</v>
      </c>
      <c r="AW272" s="13" t="s">
        <v>41</v>
      </c>
      <c r="AX272" s="13" t="s">
        <v>80</v>
      </c>
      <c r="AY272" s="202" t="s">
        <v>182</v>
      </c>
    </row>
    <row r="273" spans="1:65" s="13" customFormat="1" ht="11.25">
      <c r="B273" s="192"/>
      <c r="C273" s="193"/>
      <c r="D273" s="194" t="s">
        <v>193</v>
      </c>
      <c r="E273" s="195" t="s">
        <v>43</v>
      </c>
      <c r="F273" s="196" t="s">
        <v>3175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1:65" s="14" customFormat="1" ht="11.25">
      <c r="B274" s="203"/>
      <c r="C274" s="204"/>
      <c r="D274" s="194" t="s">
        <v>193</v>
      </c>
      <c r="E274" s="205" t="s">
        <v>43</v>
      </c>
      <c r="F274" s="206" t="s">
        <v>1879</v>
      </c>
      <c r="G274" s="204"/>
      <c r="H274" s="207">
        <v>4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193</v>
      </c>
      <c r="AU274" s="213" t="s">
        <v>90</v>
      </c>
      <c r="AV274" s="14" t="s">
        <v>90</v>
      </c>
      <c r="AW274" s="14" t="s">
        <v>41</v>
      </c>
      <c r="AX274" s="14" t="s">
        <v>88</v>
      </c>
      <c r="AY274" s="213" t="s">
        <v>182</v>
      </c>
    </row>
    <row r="275" spans="1:65" s="2" customFormat="1" ht="14.45" customHeight="1">
      <c r="A275" s="35"/>
      <c r="B275" s="36"/>
      <c r="C275" s="214" t="s">
        <v>322</v>
      </c>
      <c r="D275" s="214" t="s">
        <v>179</v>
      </c>
      <c r="E275" s="215" t="s">
        <v>500</v>
      </c>
      <c r="F275" s="216" t="s">
        <v>501</v>
      </c>
      <c r="G275" s="217" t="s">
        <v>190</v>
      </c>
      <c r="H275" s="218">
        <v>1</v>
      </c>
      <c r="I275" s="219"/>
      <c r="J275" s="220">
        <f>ROUND(I275*H275,2)</f>
        <v>0</v>
      </c>
      <c r="K275" s="216" t="s">
        <v>191</v>
      </c>
      <c r="L275" s="221"/>
      <c r="M275" s="222" t="s">
        <v>43</v>
      </c>
      <c r="N275" s="223" t="s">
        <v>51</v>
      </c>
      <c r="O275" s="65"/>
      <c r="P275" s="188">
        <f>O275*H275</f>
        <v>0</v>
      </c>
      <c r="Q275" s="188">
        <v>1E-4</v>
      </c>
      <c r="R275" s="188">
        <f>Q275*H275</f>
        <v>1E-4</v>
      </c>
      <c r="S275" s="188">
        <v>0</v>
      </c>
      <c r="T275" s="18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90" t="s">
        <v>225</v>
      </c>
      <c r="AT275" s="190" t="s">
        <v>179</v>
      </c>
      <c r="AU275" s="190" t="s">
        <v>90</v>
      </c>
      <c r="AY275" s="17" t="s">
        <v>182</v>
      </c>
      <c r="BE275" s="191">
        <f>IF(N275="základní",J275,0)</f>
        <v>0</v>
      </c>
      <c r="BF275" s="191">
        <f>IF(N275="snížená",J275,0)</f>
        <v>0</v>
      </c>
      <c r="BG275" s="191">
        <f>IF(N275="zákl. přenesená",J275,0)</f>
        <v>0</v>
      </c>
      <c r="BH275" s="191">
        <f>IF(N275="sníž. přenesená",J275,0)</f>
        <v>0</v>
      </c>
      <c r="BI275" s="191">
        <f>IF(N275="nulová",J275,0)</f>
        <v>0</v>
      </c>
      <c r="BJ275" s="17" t="s">
        <v>88</v>
      </c>
      <c r="BK275" s="191">
        <f>ROUND(I275*H275,2)</f>
        <v>0</v>
      </c>
      <c r="BL275" s="17" t="s">
        <v>205</v>
      </c>
      <c r="BM275" s="190" t="s">
        <v>3179</v>
      </c>
    </row>
    <row r="276" spans="1:65" s="13" customFormat="1" ht="11.25">
      <c r="B276" s="192"/>
      <c r="C276" s="193"/>
      <c r="D276" s="194" t="s">
        <v>193</v>
      </c>
      <c r="E276" s="195" t="s">
        <v>43</v>
      </c>
      <c r="F276" s="196" t="s">
        <v>431</v>
      </c>
      <c r="G276" s="193"/>
      <c r="H276" s="195" t="s">
        <v>43</v>
      </c>
      <c r="I276" s="197"/>
      <c r="J276" s="193"/>
      <c r="K276" s="193"/>
      <c r="L276" s="198"/>
      <c r="M276" s="199"/>
      <c r="N276" s="200"/>
      <c r="O276" s="200"/>
      <c r="P276" s="200"/>
      <c r="Q276" s="200"/>
      <c r="R276" s="200"/>
      <c r="S276" s="200"/>
      <c r="T276" s="201"/>
      <c r="AT276" s="202" t="s">
        <v>193</v>
      </c>
      <c r="AU276" s="202" t="s">
        <v>90</v>
      </c>
      <c r="AV276" s="13" t="s">
        <v>88</v>
      </c>
      <c r="AW276" s="13" t="s">
        <v>41</v>
      </c>
      <c r="AX276" s="13" t="s">
        <v>80</v>
      </c>
      <c r="AY276" s="202" t="s">
        <v>182</v>
      </c>
    </row>
    <row r="277" spans="1:65" s="13" customFormat="1" ht="11.25">
      <c r="B277" s="192"/>
      <c r="C277" s="193"/>
      <c r="D277" s="194" t="s">
        <v>193</v>
      </c>
      <c r="E277" s="195" t="s">
        <v>43</v>
      </c>
      <c r="F277" s="196" t="s">
        <v>3175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1:65" s="14" customFormat="1" ht="11.25">
      <c r="B278" s="203"/>
      <c r="C278" s="204"/>
      <c r="D278" s="194" t="s">
        <v>193</v>
      </c>
      <c r="E278" s="205" t="s">
        <v>43</v>
      </c>
      <c r="F278" s="206" t="s">
        <v>88</v>
      </c>
      <c r="G278" s="204"/>
      <c r="H278" s="207">
        <v>1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88</v>
      </c>
      <c r="AY278" s="213" t="s">
        <v>182</v>
      </c>
    </row>
    <row r="279" spans="1:65" s="2" customFormat="1" ht="14.45" customHeight="1">
      <c r="A279" s="35"/>
      <c r="B279" s="36"/>
      <c r="C279" s="214" t="s">
        <v>326</v>
      </c>
      <c r="D279" s="214" t="s">
        <v>179</v>
      </c>
      <c r="E279" s="215" t="s">
        <v>474</v>
      </c>
      <c r="F279" s="216" t="s">
        <v>475</v>
      </c>
      <c r="G279" s="217" t="s">
        <v>190</v>
      </c>
      <c r="H279" s="218">
        <v>2</v>
      </c>
      <c r="I279" s="219"/>
      <c r="J279" s="220">
        <f>ROUND(I279*H279,2)</f>
        <v>0</v>
      </c>
      <c r="K279" s="216" t="s">
        <v>198</v>
      </c>
      <c r="L279" s="221"/>
      <c r="M279" s="222" t="s">
        <v>43</v>
      </c>
      <c r="N279" s="223" t="s">
        <v>51</v>
      </c>
      <c r="O279" s="65"/>
      <c r="P279" s="188">
        <f>O279*H279</f>
        <v>0</v>
      </c>
      <c r="Q279" s="188">
        <v>4.0000000000000002E-4</v>
      </c>
      <c r="R279" s="188">
        <f>Q279*H279</f>
        <v>8.0000000000000004E-4</v>
      </c>
      <c r="S279" s="188">
        <v>0</v>
      </c>
      <c r="T279" s="189">
        <f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90" t="s">
        <v>225</v>
      </c>
      <c r="AT279" s="190" t="s">
        <v>179</v>
      </c>
      <c r="AU279" s="190" t="s">
        <v>90</v>
      </c>
      <c r="AY279" s="17" t="s">
        <v>182</v>
      </c>
      <c r="BE279" s="191">
        <f>IF(N279="základní",J279,0)</f>
        <v>0</v>
      </c>
      <c r="BF279" s="191">
        <f>IF(N279="snížená",J279,0)</f>
        <v>0</v>
      </c>
      <c r="BG279" s="191">
        <f>IF(N279="zákl. přenesená",J279,0)</f>
        <v>0</v>
      </c>
      <c r="BH279" s="191">
        <f>IF(N279="sníž. přenesená",J279,0)</f>
        <v>0</v>
      </c>
      <c r="BI279" s="191">
        <f>IF(N279="nulová",J279,0)</f>
        <v>0</v>
      </c>
      <c r="BJ279" s="17" t="s">
        <v>88</v>
      </c>
      <c r="BK279" s="191">
        <f>ROUND(I279*H279,2)</f>
        <v>0</v>
      </c>
      <c r="BL279" s="17" t="s">
        <v>205</v>
      </c>
      <c r="BM279" s="190" t="s">
        <v>3180</v>
      </c>
    </row>
    <row r="280" spans="1:65" s="13" customFormat="1" ht="11.25">
      <c r="B280" s="192"/>
      <c r="C280" s="193"/>
      <c r="D280" s="194" t="s">
        <v>193</v>
      </c>
      <c r="E280" s="195" t="s">
        <v>43</v>
      </c>
      <c r="F280" s="196" t="s">
        <v>431</v>
      </c>
      <c r="G280" s="193"/>
      <c r="H280" s="195" t="s">
        <v>43</v>
      </c>
      <c r="I280" s="197"/>
      <c r="J280" s="193"/>
      <c r="K280" s="193"/>
      <c r="L280" s="198"/>
      <c r="M280" s="199"/>
      <c r="N280" s="200"/>
      <c r="O280" s="200"/>
      <c r="P280" s="200"/>
      <c r="Q280" s="200"/>
      <c r="R280" s="200"/>
      <c r="S280" s="200"/>
      <c r="T280" s="201"/>
      <c r="AT280" s="202" t="s">
        <v>193</v>
      </c>
      <c r="AU280" s="202" t="s">
        <v>90</v>
      </c>
      <c r="AV280" s="13" t="s">
        <v>88</v>
      </c>
      <c r="AW280" s="13" t="s">
        <v>41</v>
      </c>
      <c r="AX280" s="13" t="s">
        <v>80</v>
      </c>
      <c r="AY280" s="202" t="s">
        <v>182</v>
      </c>
    </row>
    <row r="281" spans="1:65" s="13" customFormat="1" ht="11.25">
      <c r="B281" s="192"/>
      <c r="C281" s="193"/>
      <c r="D281" s="194" t="s">
        <v>193</v>
      </c>
      <c r="E281" s="195" t="s">
        <v>43</v>
      </c>
      <c r="F281" s="196" t="s">
        <v>3175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1:65" s="14" customFormat="1" ht="11.25">
      <c r="B282" s="203"/>
      <c r="C282" s="204"/>
      <c r="D282" s="194" t="s">
        <v>193</v>
      </c>
      <c r="E282" s="205" t="s">
        <v>43</v>
      </c>
      <c r="F282" s="206" t="s">
        <v>478</v>
      </c>
      <c r="G282" s="204"/>
      <c r="H282" s="207">
        <v>2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88</v>
      </c>
      <c r="AY282" s="213" t="s">
        <v>182</v>
      </c>
    </row>
    <row r="283" spans="1:65" s="2" customFormat="1" ht="14.45" customHeight="1">
      <c r="A283" s="35"/>
      <c r="B283" s="36"/>
      <c r="C283" s="214" t="s">
        <v>330</v>
      </c>
      <c r="D283" s="214" t="s">
        <v>179</v>
      </c>
      <c r="E283" s="215" t="s">
        <v>3181</v>
      </c>
      <c r="F283" s="216" t="s">
        <v>3182</v>
      </c>
      <c r="G283" s="217" t="s">
        <v>190</v>
      </c>
      <c r="H283" s="218">
        <v>1</v>
      </c>
      <c r="I283" s="219"/>
      <c r="J283" s="220">
        <f>ROUND(I283*H283,2)</f>
        <v>0</v>
      </c>
      <c r="K283" s="216" t="s">
        <v>191</v>
      </c>
      <c r="L283" s="221"/>
      <c r="M283" s="222" t="s">
        <v>43</v>
      </c>
      <c r="N283" s="223" t="s">
        <v>51</v>
      </c>
      <c r="O283" s="65"/>
      <c r="P283" s="188">
        <f>O283*H283</f>
        <v>0</v>
      </c>
      <c r="Q283" s="188">
        <v>5.0000000000000001E-3</v>
      </c>
      <c r="R283" s="188">
        <f>Q283*H283</f>
        <v>5.0000000000000001E-3</v>
      </c>
      <c r="S283" s="188">
        <v>0</v>
      </c>
      <c r="T283" s="189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90" t="s">
        <v>90</v>
      </c>
      <c r="AT283" s="190" t="s">
        <v>179</v>
      </c>
      <c r="AU283" s="190" t="s">
        <v>90</v>
      </c>
      <c r="AY283" s="17" t="s">
        <v>182</v>
      </c>
      <c r="BE283" s="191">
        <f>IF(N283="základní",J283,0)</f>
        <v>0</v>
      </c>
      <c r="BF283" s="191">
        <f>IF(N283="snížená",J283,0)</f>
        <v>0</v>
      </c>
      <c r="BG283" s="191">
        <f>IF(N283="zákl. přenesená",J283,0)</f>
        <v>0</v>
      </c>
      <c r="BH283" s="191">
        <f>IF(N283="sníž. přenesená",J283,0)</f>
        <v>0</v>
      </c>
      <c r="BI283" s="191">
        <f>IF(N283="nulová",J283,0)</f>
        <v>0</v>
      </c>
      <c r="BJ283" s="17" t="s">
        <v>88</v>
      </c>
      <c r="BK283" s="191">
        <f>ROUND(I283*H283,2)</f>
        <v>0</v>
      </c>
      <c r="BL283" s="17" t="s">
        <v>88</v>
      </c>
      <c r="BM283" s="190" t="s">
        <v>3183</v>
      </c>
    </row>
    <row r="284" spans="1:65" s="13" customFormat="1" ht="11.25">
      <c r="B284" s="192"/>
      <c r="C284" s="193"/>
      <c r="D284" s="194" t="s">
        <v>193</v>
      </c>
      <c r="E284" s="195" t="s">
        <v>43</v>
      </c>
      <c r="F284" s="196" t="s">
        <v>431</v>
      </c>
      <c r="G284" s="193"/>
      <c r="H284" s="195" t="s">
        <v>43</v>
      </c>
      <c r="I284" s="197"/>
      <c r="J284" s="193"/>
      <c r="K284" s="193"/>
      <c r="L284" s="198"/>
      <c r="M284" s="199"/>
      <c r="N284" s="200"/>
      <c r="O284" s="200"/>
      <c r="P284" s="200"/>
      <c r="Q284" s="200"/>
      <c r="R284" s="200"/>
      <c r="S284" s="200"/>
      <c r="T284" s="201"/>
      <c r="AT284" s="202" t="s">
        <v>193</v>
      </c>
      <c r="AU284" s="202" t="s">
        <v>90</v>
      </c>
      <c r="AV284" s="13" t="s">
        <v>88</v>
      </c>
      <c r="AW284" s="13" t="s">
        <v>41</v>
      </c>
      <c r="AX284" s="13" t="s">
        <v>80</v>
      </c>
      <c r="AY284" s="202" t="s">
        <v>182</v>
      </c>
    </row>
    <row r="285" spans="1:65" s="13" customFormat="1" ht="11.25">
      <c r="B285" s="192"/>
      <c r="C285" s="193"/>
      <c r="D285" s="194" t="s">
        <v>193</v>
      </c>
      <c r="E285" s="195" t="s">
        <v>43</v>
      </c>
      <c r="F285" s="196" t="s">
        <v>3184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1:65" s="14" customFormat="1" ht="11.25">
      <c r="B286" s="203"/>
      <c r="C286" s="204"/>
      <c r="D286" s="194" t="s">
        <v>193</v>
      </c>
      <c r="E286" s="205" t="s">
        <v>43</v>
      </c>
      <c r="F286" s="206" t="s">
        <v>88</v>
      </c>
      <c r="G286" s="204"/>
      <c r="H286" s="207">
        <v>1</v>
      </c>
      <c r="I286" s="208"/>
      <c r="J286" s="204"/>
      <c r="K286" s="204"/>
      <c r="L286" s="209"/>
      <c r="M286" s="210"/>
      <c r="N286" s="211"/>
      <c r="O286" s="211"/>
      <c r="P286" s="211"/>
      <c r="Q286" s="211"/>
      <c r="R286" s="211"/>
      <c r="S286" s="211"/>
      <c r="T286" s="212"/>
      <c r="AT286" s="213" t="s">
        <v>193</v>
      </c>
      <c r="AU286" s="213" t="s">
        <v>90</v>
      </c>
      <c r="AV286" s="14" t="s">
        <v>90</v>
      </c>
      <c r="AW286" s="14" t="s">
        <v>41</v>
      </c>
      <c r="AX286" s="14" t="s">
        <v>88</v>
      </c>
      <c r="AY286" s="213" t="s">
        <v>182</v>
      </c>
    </row>
    <row r="287" spans="1:65" s="2" customFormat="1" ht="24.2" customHeight="1">
      <c r="A287" s="35"/>
      <c r="B287" s="36"/>
      <c r="C287" s="214" t="s">
        <v>337</v>
      </c>
      <c r="D287" s="214" t="s">
        <v>179</v>
      </c>
      <c r="E287" s="215" t="s">
        <v>3185</v>
      </c>
      <c r="F287" s="216" t="s">
        <v>3186</v>
      </c>
      <c r="G287" s="217" t="s">
        <v>190</v>
      </c>
      <c r="H287" s="218">
        <v>1</v>
      </c>
      <c r="I287" s="219"/>
      <c r="J287" s="220">
        <f>ROUND(I287*H287,2)</f>
        <v>0</v>
      </c>
      <c r="K287" s="216" t="s">
        <v>191</v>
      </c>
      <c r="L287" s="221"/>
      <c r="M287" s="222" t="s">
        <v>43</v>
      </c>
      <c r="N287" s="223" t="s">
        <v>51</v>
      </c>
      <c r="O287" s="65"/>
      <c r="P287" s="188">
        <f>O287*H287</f>
        <v>0</v>
      </c>
      <c r="Q287" s="188">
        <v>2.5000000000000001E-3</v>
      </c>
      <c r="R287" s="188">
        <f>Q287*H287</f>
        <v>2.5000000000000001E-3</v>
      </c>
      <c r="S287" s="188">
        <v>0</v>
      </c>
      <c r="T287" s="189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90" t="s">
        <v>90</v>
      </c>
      <c r="AT287" s="190" t="s">
        <v>179</v>
      </c>
      <c r="AU287" s="190" t="s">
        <v>90</v>
      </c>
      <c r="AY287" s="17" t="s">
        <v>182</v>
      </c>
      <c r="BE287" s="191">
        <f>IF(N287="základní",J287,0)</f>
        <v>0</v>
      </c>
      <c r="BF287" s="191">
        <f>IF(N287="snížená",J287,0)</f>
        <v>0</v>
      </c>
      <c r="BG287" s="191">
        <f>IF(N287="zákl. přenesená",J287,0)</f>
        <v>0</v>
      </c>
      <c r="BH287" s="191">
        <f>IF(N287="sníž. přenesená",J287,0)</f>
        <v>0</v>
      </c>
      <c r="BI287" s="191">
        <f>IF(N287="nulová",J287,0)</f>
        <v>0</v>
      </c>
      <c r="BJ287" s="17" t="s">
        <v>88</v>
      </c>
      <c r="BK287" s="191">
        <f>ROUND(I287*H287,2)</f>
        <v>0</v>
      </c>
      <c r="BL287" s="17" t="s">
        <v>88</v>
      </c>
      <c r="BM287" s="190" t="s">
        <v>3187</v>
      </c>
    </row>
    <row r="288" spans="1:65" s="13" customFormat="1" ht="11.25">
      <c r="B288" s="192"/>
      <c r="C288" s="193"/>
      <c r="D288" s="194" t="s">
        <v>193</v>
      </c>
      <c r="E288" s="195" t="s">
        <v>43</v>
      </c>
      <c r="F288" s="196" t="s">
        <v>431</v>
      </c>
      <c r="G288" s="193"/>
      <c r="H288" s="195" t="s">
        <v>43</v>
      </c>
      <c r="I288" s="197"/>
      <c r="J288" s="193"/>
      <c r="K288" s="193"/>
      <c r="L288" s="198"/>
      <c r="M288" s="199"/>
      <c r="N288" s="200"/>
      <c r="O288" s="200"/>
      <c r="P288" s="200"/>
      <c r="Q288" s="200"/>
      <c r="R288" s="200"/>
      <c r="S288" s="200"/>
      <c r="T288" s="201"/>
      <c r="AT288" s="202" t="s">
        <v>193</v>
      </c>
      <c r="AU288" s="202" t="s">
        <v>90</v>
      </c>
      <c r="AV288" s="13" t="s">
        <v>88</v>
      </c>
      <c r="AW288" s="13" t="s">
        <v>41</v>
      </c>
      <c r="AX288" s="13" t="s">
        <v>80</v>
      </c>
      <c r="AY288" s="202" t="s">
        <v>182</v>
      </c>
    </row>
    <row r="289" spans="1:65" s="13" customFormat="1" ht="11.25">
      <c r="B289" s="192"/>
      <c r="C289" s="193"/>
      <c r="D289" s="194" t="s">
        <v>193</v>
      </c>
      <c r="E289" s="195" t="s">
        <v>43</v>
      </c>
      <c r="F289" s="196" t="s">
        <v>3188</v>
      </c>
      <c r="G289" s="193"/>
      <c r="H289" s="195" t="s">
        <v>43</v>
      </c>
      <c r="I289" s="197"/>
      <c r="J289" s="193"/>
      <c r="K289" s="193"/>
      <c r="L289" s="198"/>
      <c r="M289" s="199"/>
      <c r="N289" s="200"/>
      <c r="O289" s="200"/>
      <c r="P289" s="200"/>
      <c r="Q289" s="200"/>
      <c r="R289" s="200"/>
      <c r="S289" s="200"/>
      <c r="T289" s="201"/>
      <c r="AT289" s="202" t="s">
        <v>193</v>
      </c>
      <c r="AU289" s="202" t="s">
        <v>90</v>
      </c>
      <c r="AV289" s="13" t="s">
        <v>88</v>
      </c>
      <c r="AW289" s="13" t="s">
        <v>41</v>
      </c>
      <c r="AX289" s="13" t="s">
        <v>80</v>
      </c>
      <c r="AY289" s="202" t="s">
        <v>182</v>
      </c>
    </row>
    <row r="290" spans="1:65" s="14" customFormat="1" ht="11.25">
      <c r="B290" s="203"/>
      <c r="C290" s="204"/>
      <c r="D290" s="194" t="s">
        <v>193</v>
      </c>
      <c r="E290" s="205" t="s">
        <v>43</v>
      </c>
      <c r="F290" s="206" t="s">
        <v>88</v>
      </c>
      <c r="G290" s="204"/>
      <c r="H290" s="207">
        <v>1</v>
      </c>
      <c r="I290" s="208"/>
      <c r="J290" s="204"/>
      <c r="K290" s="204"/>
      <c r="L290" s="209"/>
      <c r="M290" s="210"/>
      <c r="N290" s="211"/>
      <c r="O290" s="211"/>
      <c r="P290" s="211"/>
      <c r="Q290" s="211"/>
      <c r="R290" s="211"/>
      <c r="S290" s="211"/>
      <c r="T290" s="212"/>
      <c r="AT290" s="213" t="s">
        <v>193</v>
      </c>
      <c r="AU290" s="213" t="s">
        <v>90</v>
      </c>
      <c r="AV290" s="14" t="s">
        <v>90</v>
      </c>
      <c r="AW290" s="14" t="s">
        <v>41</v>
      </c>
      <c r="AX290" s="14" t="s">
        <v>88</v>
      </c>
      <c r="AY290" s="213" t="s">
        <v>182</v>
      </c>
    </row>
    <row r="291" spans="1:65" s="2" customFormat="1" ht="14.45" customHeight="1">
      <c r="A291" s="35"/>
      <c r="B291" s="36"/>
      <c r="C291" s="214" t="s">
        <v>343</v>
      </c>
      <c r="D291" s="214" t="s">
        <v>179</v>
      </c>
      <c r="E291" s="215" t="s">
        <v>479</v>
      </c>
      <c r="F291" s="216" t="s">
        <v>480</v>
      </c>
      <c r="G291" s="217" t="s">
        <v>481</v>
      </c>
      <c r="H291" s="218">
        <v>1.256</v>
      </c>
      <c r="I291" s="219"/>
      <c r="J291" s="220">
        <f>ROUND(I291*H291,2)</f>
        <v>0</v>
      </c>
      <c r="K291" s="216" t="s">
        <v>191</v>
      </c>
      <c r="L291" s="221"/>
      <c r="M291" s="222" t="s">
        <v>43</v>
      </c>
      <c r="N291" s="223" t="s">
        <v>51</v>
      </c>
      <c r="O291" s="65"/>
      <c r="P291" s="188">
        <f>O291*H291</f>
        <v>0</v>
      </c>
      <c r="Q291" s="188">
        <v>8.0000000000000007E-5</v>
      </c>
      <c r="R291" s="188">
        <f>Q291*H291</f>
        <v>1.0048000000000001E-4</v>
      </c>
      <c r="S291" s="188">
        <v>0</v>
      </c>
      <c r="T291" s="189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90" t="s">
        <v>225</v>
      </c>
      <c r="AT291" s="190" t="s">
        <v>179</v>
      </c>
      <c r="AU291" s="190" t="s">
        <v>90</v>
      </c>
      <c r="AY291" s="17" t="s">
        <v>182</v>
      </c>
      <c r="BE291" s="191">
        <f>IF(N291="základní",J291,0)</f>
        <v>0</v>
      </c>
      <c r="BF291" s="191">
        <f>IF(N291="snížená",J291,0)</f>
        <v>0</v>
      </c>
      <c r="BG291" s="191">
        <f>IF(N291="zákl. přenesená",J291,0)</f>
        <v>0</v>
      </c>
      <c r="BH291" s="191">
        <f>IF(N291="sníž. přenesená",J291,0)</f>
        <v>0</v>
      </c>
      <c r="BI291" s="191">
        <f>IF(N291="nulová",J291,0)</f>
        <v>0</v>
      </c>
      <c r="BJ291" s="17" t="s">
        <v>88</v>
      </c>
      <c r="BK291" s="191">
        <f>ROUND(I291*H291,2)</f>
        <v>0</v>
      </c>
      <c r="BL291" s="17" t="s">
        <v>205</v>
      </c>
      <c r="BM291" s="190" t="s">
        <v>3189</v>
      </c>
    </row>
    <row r="292" spans="1:65" s="13" customFormat="1" ht="11.25">
      <c r="B292" s="192"/>
      <c r="C292" s="193"/>
      <c r="D292" s="194" t="s">
        <v>193</v>
      </c>
      <c r="E292" s="195" t="s">
        <v>43</v>
      </c>
      <c r="F292" s="196" t="s">
        <v>431</v>
      </c>
      <c r="G292" s="193"/>
      <c r="H292" s="195" t="s">
        <v>43</v>
      </c>
      <c r="I292" s="197"/>
      <c r="J292" s="193"/>
      <c r="K292" s="193"/>
      <c r="L292" s="198"/>
      <c r="M292" s="199"/>
      <c r="N292" s="200"/>
      <c r="O292" s="200"/>
      <c r="P292" s="200"/>
      <c r="Q292" s="200"/>
      <c r="R292" s="200"/>
      <c r="S292" s="200"/>
      <c r="T292" s="201"/>
      <c r="AT292" s="202" t="s">
        <v>193</v>
      </c>
      <c r="AU292" s="202" t="s">
        <v>90</v>
      </c>
      <c r="AV292" s="13" t="s">
        <v>88</v>
      </c>
      <c r="AW292" s="13" t="s">
        <v>41</v>
      </c>
      <c r="AX292" s="13" t="s">
        <v>80</v>
      </c>
      <c r="AY292" s="202" t="s">
        <v>182</v>
      </c>
    </row>
    <row r="293" spans="1:65" s="13" customFormat="1" ht="11.25">
      <c r="B293" s="192"/>
      <c r="C293" s="193"/>
      <c r="D293" s="194" t="s">
        <v>193</v>
      </c>
      <c r="E293" s="195" t="s">
        <v>43</v>
      </c>
      <c r="F293" s="196" t="s">
        <v>3175</v>
      </c>
      <c r="G293" s="193"/>
      <c r="H293" s="195" t="s">
        <v>43</v>
      </c>
      <c r="I293" s="197"/>
      <c r="J293" s="193"/>
      <c r="K293" s="193"/>
      <c r="L293" s="198"/>
      <c r="M293" s="199"/>
      <c r="N293" s="200"/>
      <c r="O293" s="200"/>
      <c r="P293" s="200"/>
      <c r="Q293" s="200"/>
      <c r="R293" s="200"/>
      <c r="S293" s="200"/>
      <c r="T293" s="201"/>
      <c r="AT293" s="202" t="s">
        <v>193</v>
      </c>
      <c r="AU293" s="202" t="s">
        <v>90</v>
      </c>
      <c r="AV293" s="13" t="s">
        <v>88</v>
      </c>
      <c r="AW293" s="13" t="s">
        <v>41</v>
      </c>
      <c r="AX293" s="13" t="s">
        <v>80</v>
      </c>
      <c r="AY293" s="202" t="s">
        <v>182</v>
      </c>
    </row>
    <row r="294" spans="1:65" s="14" customFormat="1" ht="11.25">
      <c r="B294" s="203"/>
      <c r="C294" s="204"/>
      <c r="D294" s="194" t="s">
        <v>193</v>
      </c>
      <c r="E294" s="205" t="s">
        <v>43</v>
      </c>
      <c r="F294" s="206" t="s">
        <v>483</v>
      </c>
      <c r="G294" s="204"/>
      <c r="H294" s="207">
        <v>1.256</v>
      </c>
      <c r="I294" s="208"/>
      <c r="J294" s="204"/>
      <c r="K294" s="204"/>
      <c r="L294" s="209"/>
      <c r="M294" s="210"/>
      <c r="N294" s="211"/>
      <c r="O294" s="211"/>
      <c r="P294" s="211"/>
      <c r="Q294" s="211"/>
      <c r="R294" s="211"/>
      <c r="S294" s="211"/>
      <c r="T294" s="212"/>
      <c r="AT294" s="213" t="s">
        <v>193</v>
      </c>
      <c r="AU294" s="213" t="s">
        <v>90</v>
      </c>
      <c r="AV294" s="14" t="s">
        <v>90</v>
      </c>
      <c r="AW294" s="14" t="s">
        <v>41</v>
      </c>
      <c r="AX294" s="14" t="s">
        <v>88</v>
      </c>
      <c r="AY294" s="213" t="s">
        <v>182</v>
      </c>
    </row>
    <row r="295" spans="1:65" s="2" customFormat="1" ht="24.2" customHeight="1">
      <c r="A295" s="35"/>
      <c r="B295" s="36"/>
      <c r="C295" s="214" t="s">
        <v>506</v>
      </c>
      <c r="D295" s="214" t="s">
        <v>179</v>
      </c>
      <c r="E295" s="215" t="s">
        <v>484</v>
      </c>
      <c r="F295" s="216" t="s">
        <v>485</v>
      </c>
      <c r="G295" s="217" t="s">
        <v>486</v>
      </c>
      <c r="H295" s="218">
        <v>0.02</v>
      </c>
      <c r="I295" s="219"/>
      <c r="J295" s="220">
        <f>ROUND(I295*H295,2)</f>
        <v>0</v>
      </c>
      <c r="K295" s="216" t="s">
        <v>191</v>
      </c>
      <c r="L295" s="221"/>
      <c r="M295" s="222" t="s">
        <v>43</v>
      </c>
      <c r="N295" s="223" t="s">
        <v>51</v>
      </c>
      <c r="O295" s="65"/>
      <c r="P295" s="188">
        <f>O295*H295</f>
        <v>0</v>
      </c>
      <c r="Q295" s="188">
        <v>5.0000000000000001E-4</v>
      </c>
      <c r="R295" s="188">
        <f>Q295*H295</f>
        <v>1.0000000000000001E-5</v>
      </c>
      <c r="S295" s="188">
        <v>0</v>
      </c>
      <c r="T295" s="18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90" t="s">
        <v>225</v>
      </c>
      <c r="AT295" s="190" t="s">
        <v>179</v>
      </c>
      <c r="AU295" s="190" t="s">
        <v>90</v>
      </c>
      <c r="AY295" s="17" t="s">
        <v>182</v>
      </c>
      <c r="BE295" s="191">
        <f>IF(N295="základní",J295,0)</f>
        <v>0</v>
      </c>
      <c r="BF295" s="191">
        <f>IF(N295="snížená",J295,0)</f>
        <v>0</v>
      </c>
      <c r="BG295" s="191">
        <f>IF(N295="zákl. přenesená",J295,0)</f>
        <v>0</v>
      </c>
      <c r="BH295" s="191">
        <f>IF(N295="sníž. přenesená",J295,0)</f>
        <v>0</v>
      </c>
      <c r="BI295" s="191">
        <f>IF(N295="nulová",J295,0)</f>
        <v>0</v>
      </c>
      <c r="BJ295" s="17" t="s">
        <v>88</v>
      </c>
      <c r="BK295" s="191">
        <f>ROUND(I295*H295,2)</f>
        <v>0</v>
      </c>
      <c r="BL295" s="17" t="s">
        <v>205</v>
      </c>
      <c r="BM295" s="190" t="s">
        <v>3190</v>
      </c>
    </row>
    <row r="296" spans="1:65" s="13" customFormat="1" ht="11.25">
      <c r="B296" s="192"/>
      <c r="C296" s="193"/>
      <c r="D296" s="194" t="s">
        <v>193</v>
      </c>
      <c r="E296" s="195" t="s">
        <v>43</v>
      </c>
      <c r="F296" s="196" t="s">
        <v>431</v>
      </c>
      <c r="G296" s="193"/>
      <c r="H296" s="195" t="s">
        <v>43</v>
      </c>
      <c r="I296" s="197"/>
      <c r="J296" s="193"/>
      <c r="K296" s="193"/>
      <c r="L296" s="198"/>
      <c r="M296" s="199"/>
      <c r="N296" s="200"/>
      <c r="O296" s="200"/>
      <c r="P296" s="200"/>
      <c r="Q296" s="200"/>
      <c r="R296" s="200"/>
      <c r="S296" s="200"/>
      <c r="T296" s="201"/>
      <c r="AT296" s="202" t="s">
        <v>193</v>
      </c>
      <c r="AU296" s="202" t="s">
        <v>90</v>
      </c>
      <c r="AV296" s="13" t="s">
        <v>88</v>
      </c>
      <c r="AW296" s="13" t="s">
        <v>41</v>
      </c>
      <c r="AX296" s="13" t="s">
        <v>80</v>
      </c>
      <c r="AY296" s="202" t="s">
        <v>182</v>
      </c>
    </row>
    <row r="297" spans="1:65" s="13" customFormat="1" ht="11.25">
      <c r="B297" s="192"/>
      <c r="C297" s="193"/>
      <c r="D297" s="194" t="s">
        <v>193</v>
      </c>
      <c r="E297" s="195" t="s">
        <v>43</v>
      </c>
      <c r="F297" s="196" t="s">
        <v>3175</v>
      </c>
      <c r="G297" s="193"/>
      <c r="H297" s="195" t="s">
        <v>43</v>
      </c>
      <c r="I297" s="197"/>
      <c r="J297" s="193"/>
      <c r="K297" s="193"/>
      <c r="L297" s="198"/>
      <c r="M297" s="199"/>
      <c r="N297" s="200"/>
      <c r="O297" s="200"/>
      <c r="P297" s="200"/>
      <c r="Q297" s="200"/>
      <c r="R297" s="200"/>
      <c r="S297" s="200"/>
      <c r="T297" s="201"/>
      <c r="AT297" s="202" t="s">
        <v>193</v>
      </c>
      <c r="AU297" s="202" t="s">
        <v>90</v>
      </c>
      <c r="AV297" s="13" t="s">
        <v>88</v>
      </c>
      <c r="AW297" s="13" t="s">
        <v>41</v>
      </c>
      <c r="AX297" s="13" t="s">
        <v>80</v>
      </c>
      <c r="AY297" s="202" t="s">
        <v>182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488</v>
      </c>
      <c r="G298" s="204"/>
      <c r="H298" s="207">
        <v>0.02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88</v>
      </c>
      <c r="AY298" s="213" t="s">
        <v>182</v>
      </c>
    </row>
    <row r="299" spans="1:65" s="2" customFormat="1" ht="37.9" customHeight="1">
      <c r="A299" s="35"/>
      <c r="B299" s="36"/>
      <c r="C299" s="179" t="s">
        <v>510</v>
      </c>
      <c r="D299" s="179" t="s">
        <v>187</v>
      </c>
      <c r="E299" s="180" t="s">
        <v>1538</v>
      </c>
      <c r="F299" s="181" t="s">
        <v>1539</v>
      </c>
      <c r="G299" s="182" t="s">
        <v>481</v>
      </c>
      <c r="H299" s="183">
        <v>285</v>
      </c>
      <c r="I299" s="184"/>
      <c r="J299" s="185">
        <f>ROUND(I299*H299,2)</f>
        <v>0</v>
      </c>
      <c r="K299" s="181" t="s">
        <v>191</v>
      </c>
      <c r="L299" s="40"/>
      <c r="M299" s="186" t="s">
        <v>43</v>
      </c>
      <c r="N299" s="187" t="s">
        <v>51</v>
      </c>
      <c r="O299" s="65"/>
      <c r="P299" s="188">
        <f>O299*H299</f>
        <v>0</v>
      </c>
      <c r="Q299" s="188">
        <v>1.0000000000000001E-5</v>
      </c>
      <c r="R299" s="188">
        <f>Q299*H299</f>
        <v>2.8500000000000001E-3</v>
      </c>
      <c r="S299" s="188">
        <v>0</v>
      </c>
      <c r="T299" s="189">
        <f>S299*H299</f>
        <v>0</v>
      </c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R299" s="190" t="s">
        <v>205</v>
      </c>
      <c r="AT299" s="190" t="s">
        <v>187</v>
      </c>
      <c r="AU299" s="190" t="s">
        <v>90</v>
      </c>
      <c r="AY299" s="17" t="s">
        <v>182</v>
      </c>
      <c r="BE299" s="191">
        <f>IF(N299="základní",J299,0)</f>
        <v>0</v>
      </c>
      <c r="BF299" s="191">
        <f>IF(N299="snížená",J299,0)</f>
        <v>0</v>
      </c>
      <c r="BG299" s="191">
        <f>IF(N299="zákl. přenesená",J299,0)</f>
        <v>0</v>
      </c>
      <c r="BH299" s="191">
        <f>IF(N299="sníž. přenesená",J299,0)</f>
        <v>0</v>
      </c>
      <c r="BI299" s="191">
        <f>IF(N299="nulová",J299,0)</f>
        <v>0</v>
      </c>
      <c r="BJ299" s="17" t="s">
        <v>88</v>
      </c>
      <c r="BK299" s="191">
        <f>ROUND(I299*H299,2)</f>
        <v>0</v>
      </c>
      <c r="BL299" s="17" t="s">
        <v>205</v>
      </c>
      <c r="BM299" s="190" t="s">
        <v>1540</v>
      </c>
    </row>
    <row r="300" spans="1:65" s="13" customFormat="1" ht="11.25">
      <c r="B300" s="192"/>
      <c r="C300" s="193"/>
      <c r="D300" s="194" t="s">
        <v>193</v>
      </c>
      <c r="E300" s="195" t="s">
        <v>43</v>
      </c>
      <c r="F300" s="196" t="s">
        <v>362</v>
      </c>
      <c r="G300" s="193"/>
      <c r="H300" s="195" t="s">
        <v>43</v>
      </c>
      <c r="I300" s="197"/>
      <c r="J300" s="193"/>
      <c r="K300" s="193"/>
      <c r="L300" s="198"/>
      <c r="M300" s="199"/>
      <c r="N300" s="200"/>
      <c r="O300" s="200"/>
      <c r="P300" s="200"/>
      <c r="Q300" s="200"/>
      <c r="R300" s="200"/>
      <c r="S300" s="200"/>
      <c r="T300" s="201"/>
      <c r="AT300" s="202" t="s">
        <v>193</v>
      </c>
      <c r="AU300" s="202" t="s">
        <v>90</v>
      </c>
      <c r="AV300" s="13" t="s">
        <v>88</v>
      </c>
      <c r="AW300" s="13" t="s">
        <v>41</v>
      </c>
      <c r="AX300" s="13" t="s">
        <v>80</v>
      </c>
      <c r="AY300" s="202" t="s">
        <v>182</v>
      </c>
    </row>
    <row r="301" spans="1:65" s="13" customFormat="1" ht="22.5">
      <c r="B301" s="192"/>
      <c r="C301" s="193"/>
      <c r="D301" s="194" t="s">
        <v>193</v>
      </c>
      <c r="E301" s="195" t="s">
        <v>43</v>
      </c>
      <c r="F301" s="196" t="s">
        <v>1541</v>
      </c>
      <c r="G301" s="193"/>
      <c r="H301" s="195" t="s">
        <v>43</v>
      </c>
      <c r="I301" s="197"/>
      <c r="J301" s="193"/>
      <c r="K301" s="193"/>
      <c r="L301" s="198"/>
      <c r="M301" s="199"/>
      <c r="N301" s="200"/>
      <c r="O301" s="200"/>
      <c r="P301" s="200"/>
      <c r="Q301" s="200"/>
      <c r="R301" s="200"/>
      <c r="S301" s="200"/>
      <c r="T301" s="201"/>
      <c r="AT301" s="202" t="s">
        <v>193</v>
      </c>
      <c r="AU301" s="202" t="s">
        <v>90</v>
      </c>
      <c r="AV301" s="13" t="s">
        <v>88</v>
      </c>
      <c r="AW301" s="13" t="s">
        <v>41</v>
      </c>
      <c r="AX301" s="13" t="s">
        <v>80</v>
      </c>
      <c r="AY301" s="202" t="s">
        <v>182</v>
      </c>
    </row>
    <row r="302" spans="1:65" s="14" customFormat="1" ht="11.25">
      <c r="B302" s="203"/>
      <c r="C302" s="204"/>
      <c r="D302" s="194" t="s">
        <v>193</v>
      </c>
      <c r="E302" s="205" t="s">
        <v>43</v>
      </c>
      <c r="F302" s="206" t="s">
        <v>3191</v>
      </c>
      <c r="G302" s="204"/>
      <c r="H302" s="207">
        <v>285</v>
      </c>
      <c r="I302" s="208"/>
      <c r="J302" s="204"/>
      <c r="K302" s="204"/>
      <c r="L302" s="209"/>
      <c r="M302" s="210"/>
      <c r="N302" s="211"/>
      <c r="O302" s="211"/>
      <c r="P302" s="211"/>
      <c r="Q302" s="211"/>
      <c r="R302" s="211"/>
      <c r="S302" s="211"/>
      <c r="T302" s="212"/>
      <c r="AT302" s="213" t="s">
        <v>193</v>
      </c>
      <c r="AU302" s="213" t="s">
        <v>90</v>
      </c>
      <c r="AV302" s="14" t="s">
        <v>90</v>
      </c>
      <c r="AW302" s="14" t="s">
        <v>41</v>
      </c>
      <c r="AX302" s="14" t="s">
        <v>88</v>
      </c>
      <c r="AY302" s="213" t="s">
        <v>182</v>
      </c>
    </row>
    <row r="303" spans="1:65" s="2" customFormat="1" ht="49.15" customHeight="1">
      <c r="A303" s="35"/>
      <c r="B303" s="36"/>
      <c r="C303" s="179" t="s">
        <v>514</v>
      </c>
      <c r="D303" s="179" t="s">
        <v>187</v>
      </c>
      <c r="E303" s="180" t="s">
        <v>1543</v>
      </c>
      <c r="F303" s="181" t="s">
        <v>1544</v>
      </c>
      <c r="G303" s="182" t="s">
        <v>481</v>
      </c>
      <c r="H303" s="183">
        <v>285</v>
      </c>
      <c r="I303" s="184"/>
      <c r="J303" s="185">
        <f>ROUND(I303*H303,2)</f>
        <v>0</v>
      </c>
      <c r="K303" s="181" t="s">
        <v>191</v>
      </c>
      <c r="L303" s="40"/>
      <c r="M303" s="186" t="s">
        <v>43</v>
      </c>
      <c r="N303" s="187" t="s">
        <v>51</v>
      </c>
      <c r="O303" s="65"/>
      <c r="P303" s="188">
        <f>O303*H303</f>
        <v>0</v>
      </c>
      <c r="Q303" s="188">
        <v>8.8000000000000003E-4</v>
      </c>
      <c r="R303" s="188">
        <f>Q303*H303</f>
        <v>0.25080000000000002</v>
      </c>
      <c r="S303" s="188">
        <v>0</v>
      </c>
      <c r="T303" s="189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90" t="s">
        <v>205</v>
      </c>
      <c r="AT303" s="190" t="s">
        <v>187</v>
      </c>
      <c r="AU303" s="190" t="s">
        <v>90</v>
      </c>
      <c r="AY303" s="17" t="s">
        <v>182</v>
      </c>
      <c r="BE303" s="191">
        <f>IF(N303="základní",J303,0)</f>
        <v>0</v>
      </c>
      <c r="BF303" s="191">
        <f>IF(N303="snížená",J303,0)</f>
        <v>0</v>
      </c>
      <c r="BG303" s="191">
        <f>IF(N303="zákl. přenesená",J303,0)</f>
        <v>0</v>
      </c>
      <c r="BH303" s="191">
        <f>IF(N303="sníž. přenesená",J303,0)</f>
        <v>0</v>
      </c>
      <c r="BI303" s="191">
        <f>IF(N303="nulová",J303,0)</f>
        <v>0</v>
      </c>
      <c r="BJ303" s="17" t="s">
        <v>88</v>
      </c>
      <c r="BK303" s="191">
        <f>ROUND(I303*H303,2)</f>
        <v>0</v>
      </c>
      <c r="BL303" s="17" t="s">
        <v>205</v>
      </c>
      <c r="BM303" s="190" t="s">
        <v>1545</v>
      </c>
    </row>
    <row r="304" spans="1:65" s="13" customFormat="1" ht="11.25">
      <c r="B304" s="192"/>
      <c r="C304" s="193"/>
      <c r="D304" s="194" t="s">
        <v>193</v>
      </c>
      <c r="E304" s="195" t="s">
        <v>43</v>
      </c>
      <c r="F304" s="196" t="s">
        <v>362</v>
      </c>
      <c r="G304" s="193"/>
      <c r="H304" s="195" t="s">
        <v>43</v>
      </c>
      <c r="I304" s="197"/>
      <c r="J304" s="193"/>
      <c r="K304" s="193"/>
      <c r="L304" s="198"/>
      <c r="M304" s="199"/>
      <c r="N304" s="200"/>
      <c r="O304" s="200"/>
      <c r="P304" s="200"/>
      <c r="Q304" s="200"/>
      <c r="R304" s="200"/>
      <c r="S304" s="200"/>
      <c r="T304" s="201"/>
      <c r="AT304" s="202" t="s">
        <v>193</v>
      </c>
      <c r="AU304" s="202" t="s">
        <v>90</v>
      </c>
      <c r="AV304" s="13" t="s">
        <v>88</v>
      </c>
      <c r="AW304" s="13" t="s">
        <v>41</v>
      </c>
      <c r="AX304" s="13" t="s">
        <v>80</v>
      </c>
      <c r="AY304" s="202" t="s">
        <v>182</v>
      </c>
    </row>
    <row r="305" spans="1:65" s="13" customFormat="1" ht="22.5">
      <c r="B305" s="192"/>
      <c r="C305" s="193"/>
      <c r="D305" s="194" t="s">
        <v>193</v>
      </c>
      <c r="E305" s="195" t="s">
        <v>43</v>
      </c>
      <c r="F305" s="196" t="s">
        <v>1541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4" customFormat="1" ht="11.25">
      <c r="B306" s="203"/>
      <c r="C306" s="204"/>
      <c r="D306" s="194" t="s">
        <v>193</v>
      </c>
      <c r="E306" s="205" t="s">
        <v>43</v>
      </c>
      <c r="F306" s="206" t="s">
        <v>3191</v>
      </c>
      <c r="G306" s="204"/>
      <c r="H306" s="207">
        <v>285</v>
      </c>
      <c r="I306" s="208"/>
      <c r="J306" s="204"/>
      <c r="K306" s="204"/>
      <c r="L306" s="209"/>
      <c r="M306" s="210"/>
      <c r="N306" s="211"/>
      <c r="O306" s="211"/>
      <c r="P306" s="211"/>
      <c r="Q306" s="211"/>
      <c r="R306" s="211"/>
      <c r="S306" s="211"/>
      <c r="T306" s="212"/>
      <c r="AT306" s="213" t="s">
        <v>193</v>
      </c>
      <c r="AU306" s="213" t="s">
        <v>90</v>
      </c>
      <c r="AV306" s="14" t="s">
        <v>90</v>
      </c>
      <c r="AW306" s="14" t="s">
        <v>41</v>
      </c>
      <c r="AX306" s="14" t="s">
        <v>88</v>
      </c>
      <c r="AY306" s="213" t="s">
        <v>182</v>
      </c>
    </row>
    <row r="307" spans="1:65" s="12" customFormat="1" ht="22.9" customHeight="1">
      <c r="B307" s="163"/>
      <c r="C307" s="164"/>
      <c r="D307" s="165" t="s">
        <v>79</v>
      </c>
      <c r="E307" s="177" t="s">
        <v>508</v>
      </c>
      <c r="F307" s="177" t="s">
        <v>509</v>
      </c>
      <c r="G307" s="164"/>
      <c r="H307" s="164"/>
      <c r="I307" s="167"/>
      <c r="J307" s="178">
        <f>BK307</f>
        <v>0</v>
      </c>
      <c r="K307" s="164"/>
      <c r="L307" s="169"/>
      <c r="M307" s="170"/>
      <c r="N307" s="171"/>
      <c r="O307" s="171"/>
      <c r="P307" s="172">
        <f>SUM(P308:P367)</f>
        <v>0</v>
      </c>
      <c r="Q307" s="171"/>
      <c r="R307" s="172">
        <f>SUM(R308:R367)</f>
        <v>0</v>
      </c>
      <c r="S307" s="171"/>
      <c r="T307" s="173">
        <f>SUM(T308:T367)</f>
        <v>0</v>
      </c>
      <c r="AR307" s="174" t="s">
        <v>88</v>
      </c>
      <c r="AT307" s="175" t="s">
        <v>79</v>
      </c>
      <c r="AU307" s="175" t="s">
        <v>88</v>
      </c>
      <c r="AY307" s="174" t="s">
        <v>182</v>
      </c>
      <c r="BK307" s="176">
        <f>SUM(BK308:BK367)</f>
        <v>0</v>
      </c>
    </row>
    <row r="308" spans="1:65" s="2" customFormat="1" ht="37.9" customHeight="1">
      <c r="A308" s="35"/>
      <c r="B308" s="36"/>
      <c r="C308" s="179" t="s">
        <v>528</v>
      </c>
      <c r="D308" s="179" t="s">
        <v>187</v>
      </c>
      <c r="E308" s="180" t="s">
        <v>511</v>
      </c>
      <c r="F308" s="181" t="s">
        <v>512</v>
      </c>
      <c r="G308" s="182" t="s">
        <v>439</v>
      </c>
      <c r="H308" s="183">
        <v>39.151000000000003</v>
      </c>
      <c r="I308" s="184"/>
      <c r="J308" s="185">
        <f>ROUND(I308*H308,2)</f>
        <v>0</v>
      </c>
      <c r="K308" s="181" t="s">
        <v>191</v>
      </c>
      <c r="L308" s="40"/>
      <c r="M308" s="186" t="s">
        <v>43</v>
      </c>
      <c r="N308" s="187" t="s">
        <v>51</v>
      </c>
      <c r="O308" s="65"/>
      <c r="P308" s="188">
        <f>O308*H308</f>
        <v>0</v>
      </c>
      <c r="Q308" s="188">
        <v>0</v>
      </c>
      <c r="R308" s="188">
        <f>Q308*H308</f>
        <v>0</v>
      </c>
      <c r="S308" s="188">
        <v>0</v>
      </c>
      <c r="T308" s="189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90" t="s">
        <v>205</v>
      </c>
      <c r="AT308" s="190" t="s">
        <v>187</v>
      </c>
      <c r="AU308" s="190" t="s">
        <v>90</v>
      </c>
      <c r="AY308" s="17" t="s">
        <v>182</v>
      </c>
      <c r="BE308" s="191">
        <f>IF(N308="základní",J308,0)</f>
        <v>0</v>
      </c>
      <c r="BF308" s="191">
        <f>IF(N308="snížená",J308,0)</f>
        <v>0</v>
      </c>
      <c r="BG308" s="191">
        <f>IF(N308="zákl. přenesená",J308,0)</f>
        <v>0</v>
      </c>
      <c r="BH308" s="191">
        <f>IF(N308="sníž. přenesená",J308,0)</f>
        <v>0</v>
      </c>
      <c r="BI308" s="191">
        <f>IF(N308="nulová",J308,0)</f>
        <v>0</v>
      </c>
      <c r="BJ308" s="17" t="s">
        <v>88</v>
      </c>
      <c r="BK308" s="191">
        <f>ROUND(I308*H308,2)</f>
        <v>0</v>
      </c>
      <c r="BL308" s="17" t="s">
        <v>205</v>
      </c>
      <c r="BM308" s="190" t="s">
        <v>1546</v>
      </c>
    </row>
    <row r="309" spans="1:65" s="13" customFormat="1" ht="11.25">
      <c r="B309" s="192"/>
      <c r="C309" s="193"/>
      <c r="D309" s="194" t="s">
        <v>193</v>
      </c>
      <c r="E309" s="195" t="s">
        <v>43</v>
      </c>
      <c r="F309" s="196" t="s">
        <v>362</v>
      </c>
      <c r="G309" s="193"/>
      <c r="H309" s="195" t="s">
        <v>43</v>
      </c>
      <c r="I309" s="197"/>
      <c r="J309" s="193"/>
      <c r="K309" s="193"/>
      <c r="L309" s="198"/>
      <c r="M309" s="199"/>
      <c r="N309" s="200"/>
      <c r="O309" s="200"/>
      <c r="P309" s="200"/>
      <c r="Q309" s="200"/>
      <c r="R309" s="200"/>
      <c r="S309" s="200"/>
      <c r="T309" s="201"/>
      <c r="AT309" s="202" t="s">
        <v>193</v>
      </c>
      <c r="AU309" s="202" t="s">
        <v>90</v>
      </c>
      <c r="AV309" s="13" t="s">
        <v>88</v>
      </c>
      <c r="AW309" s="13" t="s">
        <v>41</v>
      </c>
      <c r="AX309" s="13" t="s">
        <v>80</v>
      </c>
      <c r="AY309" s="202" t="s">
        <v>182</v>
      </c>
    </row>
    <row r="310" spans="1:65" s="13" customFormat="1" ht="22.5">
      <c r="B310" s="192"/>
      <c r="C310" s="193"/>
      <c r="D310" s="194" t="s">
        <v>193</v>
      </c>
      <c r="E310" s="195" t="s">
        <v>43</v>
      </c>
      <c r="F310" s="196" t="s">
        <v>425</v>
      </c>
      <c r="G310" s="193"/>
      <c r="H310" s="195" t="s">
        <v>43</v>
      </c>
      <c r="I310" s="197"/>
      <c r="J310" s="193"/>
      <c r="K310" s="193"/>
      <c r="L310" s="198"/>
      <c r="M310" s="199"/>
      <c r="N310" s="200"/>
      <c r="O310" s="200"/>
      <c r="P310" s="200"/>
      <c r="Q310" s="200"/>
      <c r="R310" s="200"/>
      <c r="S310" s="200"/>
      <c r="T310" s="201"/>
      <c r="AT310" s="202" t="s">
        <v>193</v>
      </c>
      <c r="AU310" s="202" t="s">
        <v>90</v>
      </c>
      <c r="AV310" s="13" t="s">
        <v>88</v>
      </c>
      <c r="AW310" s="13" t="s">
        <v>41</v>
      </c>
      <c r="AX310" s="13" t="s">
        <v>80</v>
      </c>
      <c r="AY310" s="202" t="s">
        <v>182</v>
      </c>
    </row>
    <row r="311" spans="1:65" s="14" customFormat="1" ht="11.25">
      <c r="B311" s="203"/>
      <c r="C311" s="204"/>
      <c r="D311" s="194" t="s">
        <v>193</v>
      </c>
      <c r="E311" s="205" t="s">
        <v>43</v>
      </c>
      <c r="F311" s="206" t="s">
        <v>3161</v>
      </c>
      <c r="G311" s="204"/>
      <c r="H311" s="207">
        <v>16.065000000000001</v>
      </c>
      <c r="I311" s="208"/>
      <c r="J311" s="204"/>
      <c r="K311" s="204"/>
      <c r="L311" s="209"/>
      <c r="M311" s="210"/>
      <c r="N311" s="211"/>
      <c r="O311" s="211"/>
      <c r="P311" s="211"/>
      <c r="Q311" s="211"/>
      <c r="R311" s="211"/>
      <c r="S311" s="211"/>
      <c r="T311" s="212"/>
      <c r="AT311" s="213" t="s">
        <v>193</v>
      </c>
      <c r="AU311" s="213" t="s">
        <v>90</v>
      </c>
      <c r="AV311" s="14" t="s">
        <v>90</v>
      </c>
      <c r="AW311" s="14" t="s">
        <v>41</v>
      </c>
      <c r="AX311" s="14" t="s">
        <v>80</v>
      </c>
      <c r="AY311" s="213" t="s">
        <v>182</v>
      </c>
    </row>
    <row r="312" spans="1:65" s="13" customFormat="1" ht="22.5">
      <c r="B312" s="192"/>
      <c r="C312" s="193"/>
      <c r="D312" s="194" t="s">
        <v>193</v>
      </c>
      <c r="E312" s="195" t="s">
        <v>43</v>
      </c>
      <c r="F312" s="196" t="s">
        <v>427</v>
      </c>
      <c r="G312" s="193"/>
      <c r="H312" s="195" t="s">
        <v>43</v>
      </c>
      <c r="I312" s="197"/>
      <c r="J312" s="193"/>
      <c r="K312" s="193"/>
      <c r="L312" s="198"/>
      <c r="M312" s="199"/>
      <c r="N312" s="200"/>
      <c r="O312" s="200"/>
      <c r="P312" s="200"/>
      <c r="Q312" s="200"/>
      <c r="R312" s="200"/>
      <c r="S312" s="200"/>
      <c r="T312" s="201"/>
      <c r="AT312" s="202" t="s">
        <v>193</v>
      </c>
      <c r="AU312" s="202" t="s">
        <v>90</v>
      </c>
      <c r="AV312" s="13" t="s">
        <v>88</v>
      </c>
      <c r="AW312" s="13" t="s">
        <v>41</v>
      </c>
      <c r="AX312" s="13" t="s">
        <v>80</v>
      </c>
      <c r="AY312" s="202" t="s">
        <v>182</v>
      </c>
    </row>
    <row r="313" spans="1:65" s="14" customFormat="1" ht="11.25">
      <c r="B313" s="203"/>
      <c r="C313" s="204"/>
      <c r="D313" s="194" t="s">
        <v>193</v>
      </c>
      <c r="E313" s="205" t="s">
        <v>43</v>
      </c>
      <c r="F313" s="206" t="s">
        <v>3162</v>
      </c>
      <c r="G313" s="204"/>
      <c r="H313" s="207">
        <v>8.5</v>
      </c>
      <c r="I313" s="208"/>
      <c r="J313" s="204"/>
      <c r="K313" s="204"/>
      <c r="L313" s="209"/>
      <c r="M313" s="210"/>
      <c r="N313" s="211"/>
      <c r="O313" s="211"/>
      <c r="P313" s="211"/>
      <c r="Q313" s="211"/>
      <c r="R313" s="211"/>
      <c r="S313" s="211"/>
      <c r="T313" s="212"/>
      <c r="AT313" s="213" t="s">
        <v>193</v>
      </c>
      <c r="AU313" s="213" t="s">
        <v>90</v>
      </c>
      <c r="AV313" s="14" t="s">
        <v>90</v>
      </c>
      <c r="AW313" s="14" t="s">
        <v>41</v>
      </c>
      <c r="AX313" s="14" t="s">
        <v>80</v>
      </c>
      <c r="AY313" s="213" t="s">
        <v>182</v>
      </c>
    </row>
    <row r="314" spans="1:65" s="13" customFormat="1" ht="22.5">
      <c r="B314" s="192"/>
      <c r="C314" s="193"/>
      <c r="D314" s="194" t="s">
        <v>193</v>
      </c>
      <c r="E314" s="195" t="s">
        <v>43</v>
      </c>
      <c r="F314" s="196" t="s">
        <v>2853</v>
      </c>
      <c r="G314" s="193"/>
      <c r="H314" s="195" t="s">
        <v>43</v>
      </c>
      <c r="I314" s="197"/>
      <c r="J314" s="193"/>
      <c r="K314" s="193"/>
      <c r="L314" s="198"/>
      <c r="M314" s="199"/>
      <c r="N314" s="200"/>
      <c r="O314" s="200"/>
      <c r="P314" s="200"/>
      <c r="Q314" s="200"/>
      <c r="R314" s="200"/>
      <c r="S314" s="200"/>
      <c r="T314" s="201"/>
      <c r="AT314" s="202" t="s">
        <v>193</v>
      </c>
      <c r="AU314" s="202" t="s">
        <v>90</v>
      </c>
      <c r="AV314" s="13" t="s">
        <v>88</v>
      </c>
      <c r="AW314" s="13" t="s">
        <v>41</v>
      </c>
      <c r="AX314" s="13" t="s">
        <v>80</v>
      </c>
      <c r="AY314" s="202" t="s">
        <v>182</v>
      </c>
    </row>
    <row r="315" spans="1:65" s="14" customFormat="1" ht="11.25">
      <c r="B315" s="203"/>
      <c r="C315" s="204"/>
      <c r="D315" s="194" t="s">
        <v>193</v>
      </c>
      <c r="E315" s="205" t="s">
        <v>43</v>
      </c>
      <c r="F315" s="206" t="s">
        <v>2858</v>
      </c>
      <c r="G315" s="204"/>
      <c r="H315" s="207">
        <v>4.08</v>
      </c>
      <c r="I315" s="208"/>
      <c r="J315" s="204"/>
      <c r="K315" s="204"/>
      <c r="L315" s="209"/>
      <c r="M315" s="210"/>
      <c r="N315" s="211"/>
      <c r="O315" s="211"/>
      <c r="P315" s="211"/>
      <c r="Q315" s="211"/>
      <c r="R315" s="211"/>
      <c r="S315" s="211"/>
      <c r="T315" s="212"/>
      <c r="AT315" s="213" t="s">
        <v>193</v>
      </c>
      <c r="AU315" s="213" t="s">
        <v>90</v>
      </c>
      <c r="AV315" s="14" t="s">
        <v>90</v>
      </c>
      <c r="AW315" s="14" t="s">
        <v>41</v>
      </c>
      <c r="AX315" s="14" t="s">
        <v>80</v>
      </c>
      <c r="AY315" s="213" t="s">
        <v>182</v>
      </c>
    </row>
    <row r="316" spans="1:65" s="13" customFormat="1" ht="11.25">
      <c r="B316" s="192"/>
      <c r="C316" s="193"/>
      <c r="D316" s="194" t="s">
        <v>193</v>
      </c>
      <c r="E316" s="195" t="s">
        <v>43</v>
      </c>
      <c r="F316" s="196" t="s">
        <v>362</v>
      </c>
      <c r="G316" s="193"/>
      <c r="H316" s="195" t="s">
        <v>43</v>
      </c>
      <c r="I316" s="197"/>
      <c r="J316" s="193"/>
      <c r="K316" s="193"/>
      <c r="L316" s="198"/>
      <c r="M316" s="199"/>
      <c r="N316" s="200"/>
      <c r="O316" s="200"/>
      <c r="P316" s="200"/>
      <c r="Q316" s="200"/>
      <c r="R316" s="200"/>
      <c r="S316" s="200"/>
      <c r="T316" s="201"/>
      <c r="AT316" s="202" t="s">
        <v>193</v>
      </c>
      <c r="AU316" s="202" t="s">
        <v>90</v>
      </c>
      <c r="AV316" s="13" t="s">
        <v>88</v>
      </c>
      <c r="AW316" s="13" t="s">
        <v>41</v>
      </c>
      <c r="AX316" s="13" t="s">
        <v>80</v>
      </c>
      <c r="AY316" s="202" t="s">
        <v>182</v>
      </c>
    </row>
    <row r="317" spans="1:65" s="13" customFormat="1" ht="11.25">
      <c r="B317" s="192"/>
      <c r="C317" s="193"/>
      <c r="D317" s="194" t="s">
        <v>193</v>
      </c>
      <c r="E317" s="195" t="s">
        <v>43</v>
      </c>
      <c r="F317" s="196" t="s">
        <v>431</v>
      </c>
      <c r="G317" s="193"/>
      <c r="H317" s="195" t="s">
        <v>43</v>
      </c>
      <c r="I317" s="197"/>
      <c r="J317" s="193"/>
      <c r="K317" s="193"/>
      <c r="L317" s="198"/>
      <c r="M317" s="199"/>
      <c r="N317" s="200"/>
      <c r="O317" s="200"/>
      <c r="P317" s="200"/>
      <c r="Q317" s="200"/>
      <c r="R317" s="200"/>
      <c r="S317" s="200"/>
      <c r="T317" s="201"/>
      <c r="AT317" s="202" t="s">
        <v>193</v>
      </c>
      <c r="AU317" s="202" t="s">
        <v>90</v>
      </c>
      <c r="AV317" s="13" t="s">
        <v>88</v>
      </c>
      <c r="AW317" s="13" t="s">
        <v>41</v>
      </c>
      <c r="AX317" s="13" t="s">
        <v>80</v>
      </c>
      <c r="AY317" s="202" t="s">
        <v>182</v>
      </c>
    </row>
    <row r="318" spans="1:65" s="13" customFormat="1" ht="22.5">
      <c r="B318" s="192"/>
      <c r="C318" s="193"/>
      <c r="D318" s="194" t="s">
        <v>193</v>
      </c>
      <c r="E318" s="195" t="s">
        <v>43</v>
      </c>
      <c r="F318" s="196" t="s">
        <v>1494</v>
      </c>
      <c r="G318" s="193"/>
      <c r="H318" s="195" t="s">
        <v>43</v>
      </c>
      <c r="I318" s="197"/>
      <c r="J318" s="193"/>
      <c r="K318" s="193"/>
      <c r="L318" s="198"/>
      <c r="M318" s="199"/>
      <c r="N318" s="200"/>
      <c r="O318" s="200"/>
      <c r="P318" s="200"/>
      <c r="Q318" s="200"/>
      <c r="R318" s="200"/>
      <c r="S318" s="200"/>
      <c r="T318" s="201"/>
      <c r="AT318" s="202" t="s">
        <v>193</v>
      </c>
      <c r="AU318" s="202" t="s">
        <v>90</v>
      </c>
      <c r="AV318" s="13" t="s">
        <v>88</v>
      </c>
      <c r="AW318" s="13" t="s">
        <v>41</v>
      </c>
      <c r="AX318" s="13" t="s">
        <v>80</v>
      </c>
      <c r="AY318" s="202" t="s">
        <v>182</v>
      </c>
    </row>
    <row r="319" spans="1:65" s="14" customFormat="1" ht="11.25">
      <c r="B319" s="203"/>
      <c r="C319" s="204"/>
      <c r="D319" s="194" t="s">
        <v>193</v>
      </c>
      <c r="E319" s="205" t="s">
        <v>43</v>
      </c>
      <c r="F319" s="206" t="s">
        <v>3163</v>
      </c>
      <c r="G319" s="204"/>
      <c r="H319" s="207">
        <v>8.67</v>
      </c>
      <c r="I319" s="208"/>
      <c r="J319" s="204"/>
      <c r="K319" s="204"/>
      <c r="L319" s="209"/>
      <c r="M319" s="210"/>
      <c r="N319" s="211"/>
      <c r="O319" s="211"/>
      <c r="P319" s="211"/>
      <c r="Q319" s="211"/>
      <c r="R319" s="211"/>
      <c r="S319" s="211"/>
      <c r="T319" s="212"/>
      <c r="AT319" s="213" t="s">
        <v>193</v>
      </c>
      <c r="AU319" s="213" t="s">
        <v>90</v>
      </c>
      <c r="AV319" s="14" t="s">
        <v>90</v>
      </c>
      <c r="AW319" s="14" t="s">
        <v>41</v>
      </c>
      <c r="AX319" s="14" t="s">
        <v>80</v>
      </c>
      <c r="AY319" s="213" t="s">
        <v>182</v>
      </c>
    </row>
    <row r="320" spans="1:65" s="13" customFormat="1" ht="22.5">
      <c r="B320" s="192"/>
      <c r="C320" s="193"/>
      <c r="D320" s="194" t="s">
        <v>193</v>
      </c>
      <c r="E320" s="195" t="s">
        <v>43</v>
      </c>
      <c r="F320" s="196" t="s">
        <v>1496</v>
      </c>
      <c r="G320" s="193"/>
      <c r="H320" s="195" t="s">
        <v>43</v>
      </c>
      <c r="I320" s="197"/>
      <c r="J320" s="193"/>
      <c r="K320" s="193"/>
      <c r="L320" s="198"/>
      <c r="M320" s="199"/>
      <c r="N320" s="200"/>
      <c r="O320" s="200"/>
      <c r="P320" s="200"/>
      <c r="Q320" s="200"/>
      <c r="R320" s="200"/>
      <c r="S320" s="200"/>
      <c r="T320" s="201"/>
      <c r="AT320" s="202" t="s">
        <v>193</v>
      </c>
      <c r="AU320" s="202" t="s">
        <v>90</v>
      </c>
      <c r="AV320" s="13" t="s">
        <v>88</v>
      </c>
      <c r="AW320" s="13" t="s">
        <v>41</v>
      </c>
      <c r="AX320" s="13" t="s">
        <v>80</v>
      </c>
      <c r="AY320" s="202" t="s">
        <v>182</v>
      </c>
    </row>
    <row r="321" spans="1:65" s="14" customFormat="1" ht="11.25">
      <c r="B321" s="203"/>
      <c r="C321" s="204"/>
      <c r="D321" s="194" t="s">
        <v>193</v>
      </c>
      <c r="E321" s="205" t="s">
        <v>43</v>
      </c>
      <c r="F321" s="206" t="s">
        <v>2860</v>
      </c>
      <c r="G321" s="204"/>
      <c r="H321" s="207">
        <v>1.8360000000000001</v>
      </c>
      <c r="I321" s="208"/>
      <c r="J321" s="204"/>
      <c r="K321" s="204"/>
      <c r="L321" s="209"/>
      <c r="M321" s="210"/>
      <c r="N321" s="211"/>
      <c r="O321" s="211"/>
      <c r="P321" s="211"/>
      <c r="Q321" s="211"/>
      <c r="R321" s="211"/>
      <c r="S321" s="211"/>
      <c r="T321" s="212"/>
      <c r="AT321" s="213" t="s">
        <v>193</v>
      </c>
      <c r="AU321" s="213" t="s">
        <v>90</v>
      </c>
      <c r="AV321" s="14" t="s">
        <v>90</v>
      </c>
      <c r="AW321" s="14" t="s">
        <v>41</v>
      </c>
      <c r="AX321" s="14" t="s">
        <v>80</v>
      </c>
      <c r="AY321" s="213" t="s">
        <v>182</v>
      </c>
    </row>
    <row r="322" spans="1:65" s="15" customFormat="1" ht="11.25">
      <c r="B322" s="227"/>
      <c r="C322" s="228"/>
      <c r="D322" s="194" t="s">
        <v>193</v>
      </c>
      <c r="E322" s="229" t="s">
        <v>43</v>
      </c>
      <c r="F322" s="230" t="s">
        <v>436</v>
      </c>
      <c r="G322" s="228"/>
      <c r="H322" s="231">
        <v>39.151000000000003</v>
      </c>
      <c r="I322" s="232"/>
      <c r="J322" s="228"/>
      <c r="K322" s="228"/>
      <c r="L322" s="233"/>
      <c r="M322" s="234"/>
      <c r="N322" s="235"/>
      <c r="O322" s="235"/>
      <c r="P322" s="235"/>
      <c r="Q322" s="235"/>
      <c r="R322" s="235"/>
      <c r="S322" s="235"/>
      <c r="T322" s="236"/>
      <c r="AT322" s="237" t="s">
        <v>193</v>
      </c>
      <c r="AU322" s="237" t="s">
        <v>90</v>
      </c>
      <c r="AV322" s="15" t="s">
        <v>205</v>
      </c>
      <c r="AW322" s="15" t="s">
        <v>41</v>
      </c>
      <c r="AX322" s="15" t="s">
        <v>88</v>
      </c>
      <c r="AY322" s="237" t="s">
        <v>182</v>
      </c>
    </row>
    <row r="323" spans="1:65" s="2" customFormat="1" ht="37.9" customHeight="1">
      <c r="A323" s="35"/>
      <c r="B323" s="36"/>
      <c r="C323" s="179" t="s">
        <v>537</v>
      </c>
      <c r="D323" s="179" t="s">
        <v>187</v>
      </c>
      <c r="E323" s="180" t="s">
        <v>515</v>
      </c>
      <c r="F323" s="181" t="s">
        <v>516</v>
      </c>
      <c r="G323" s="182" t="s">
        <v>439</v>
      </c>
      <c r="H323" s="183">
        <v>352.35899999999998</v>
      </c>
      <c r="I323" s="184"/>
      <c r="J323" s="185">
        <f>ROUND(I323*H323,2)</f>
        <v>0</v>
      </c>
      <c r="K323" s="181" t="s">
        <v>191</v>
      </c>
      <c r="L323" s="40"/>
      <c r="M323" s="186" t="s">
        <v>43</v>
      </c>
      <c r="N323" s="187" t="s">
        <v>51</v>
      </c>
      <c r="O323" s="65"/>
      <c r="P323" s="188">
        <f>O323*H323</f>
        <v>0</v>
      </c>
      <c r="Q323" s="188">
        <v>0</v>
      </c>
      <c r="R323" s="188">
        <f>Q323*H323</f>
        <v>0</v>
      </c>
      <c r="S323" s="188">
        <v>0</v>
      </c>
      <c r="T323" s="18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90" t="s">
        <v>205</v>
      </c>
      <c r="AT323" s="190" t="s">
        <v>187</v>
      </c>
      <c r="AU323" s="190" t="s">
        <v>90</v>
      </c>
      <c r="AY323" s="17" t="s">
        <v>182</v>
      </c>
      <c r="BE323" s="191">
        <f>IF(N323="základní",J323,0)</f>
        <v>0</v>
      </c>
      <c r="BF323" s="191">
        <f>IF(N323="snížená",J323,0)</f>
        <v>0</v>
      </c>
      <c r="BG323" s="191">
        <f>IF(N323="zákl. přenesená",J323,0)</f>
        <v>0</v>
      </c>
      <c r="BH323" s="191">
        <f>IF(N323="sníž. přenesená",J323,0)</f>
        <v>0</v>
      </c>
      <c r="BI323" s="191">
        <f>IF(N323="nulová",J323,0)</f>
        <v>0</v>
      </c>
      <c r="BJ323" s="17" t="s">
        <v>88</v>
      </c>
      <c r="BK323" s="191">
        <f>ROUND(I323*H323,2)</f>
        <v>0</v>
      </c>
      <c r="BL323" s="17" t="s">
        <v>205</v>
      </c>
      <c r="BM323" s="190" t="s">
        <v>1547</v>
      </c>
    </row>
    <row r="324" spans="1:65" s="13" customFormat="1" ht="11.25">
      <c r="B324" s="192"/>
      <c r="C324" s="193"/>
      <c r="D324" s="194" t="s">
        <v>193</v>
      </c>
      <c r="E324" s="195" t="s">
        <v>43</v>
      </c>
      <c r="F324" s="196" t="s">
        <v>362</v>
      </c>
      <c r="G324" s="193"/>
      <c r="H324" s="195" t="s">
        <v>43</v>
      </c>
      <c r="I324" s="197"/>
      <c r="J324" s="193"/>
      <c r="K324" s="193"/>
      <c r="L324" s="198"/>
      <c r="M324" s="199"/>
      <c r="N324" s="200"/>
      <c r="O324" s="200"/>
      <c r="P324" s="200"/>
      <c r="Q324" s="200"/>
      <c r="R324" s="200"/>
      <c r="S324" s="200"/>
      <c r="T324" s="201"/>
      <c r="AT324" s="202" t="s">
        <v>193</v>
      </c>
      <c r="AU324" s="202" t="s">
        <v>90</v>
      </c>
      <c r="AV324" s="13" t="s">
        <v>88</v>
      </c>
      <c r="AW324" s="13" t="s">
        <v>41</v>
      </c>
      <c r="AX324" s="13" t="s">
        <v>80</v>
      </c>
      <c r="AY324" s="202" t="s">
        <v>182</v>
      </c>
    </row>
    <row r="325" spans="1:65" s="13" customFormat="1" ht="22.5">
      <c r="B325" s="192"/>
      <c r="C325" s="193"/>
      <c r="D325" s="194" t="s">
        <v>193</v>
      </c>
      <c r="E325" s="195" t="s">
        <v>43</v>
      </c>
      <c r="F325" s="196" t="s">
        <v>1548</v>
      </c>
      <c r="G325" s="193"/>
      <c r="H325" s="195" t="s">
        <v>43</v>
      </c>
      <c r="I325" s="197"/>
      <c r="J325" s="193"/>
      <c r="K325" s="193"/>
      <c r="L325" s="198"/>
      <c r="M325" s="199"/>
      <c r="N325" s="200"/>
      <c r="O325" s="200"/>
      <c r="P325" s="200"/>
      <c r="Q325" s="200"/>
      <c r="R325" s="200"/>
      <c r="S325" s="200"/>
      <c r="T325" s="201"/>
      <c r="AT325" s="202" t="s">
        <v>193</v>
      </c>
      <c r="AU325" s="202" t="s">
        <v>90</v>
      </c>
      <c r="AV325" s="13" t="s">
        <v>88</v>
      </c>
      <c r="AW325" s="13" t="s">
        <v>41</v>
      </c>
      <c r="AX325" s="13" t="s">
        <v>80</v>
      </c>
      <c r="AY325" s="202" t="s">
        <v>182</v>
      </c>
    </row>
    <row r="326" spans="1:65" s="14" customFormat="1" ht="11.25">
      <c r="B326" s="203"/>
      <c r="C326" s="204"/>
      <c r="D326" s="194" t="s">
        <v>193</v>
      </c>
      <c r="E326" s="205" t="s">
        <v>43</v>
      </c>
      <c r="F326" s="206" t="s">
        <v>3192</v>
      </c>
      <c r="G326" s="204"/>
      <c r="H326" s="207">
        <v>144.58500000000001</v>
      </c>
      <c r="I326" s="208"/>
      <c r="J326" s="204"/>
      <c r="K326" s="204"/>
      <c r="L326" s="209"/>
      <c r="M326" s="210"/>
      <c r="N326" s="211"/>
      <c r="O326" s="211"/>
      <c r="P326" s="211"/>
      <c r="Q326" s="211"/>
      <c r="R326" s="211"/>
      <c r="S326" s="211"/>
      <c r="T326" s="212"/>
      <c r="AT326" s="213" t="s">
        <v>193</v>
      </c>
      <c r="AU326" s="213" t="s">
        <v>90</v>
      </c>
      <c r="AV326" s="14" t="s">
        <v>90</v>
      </c>
      <c r="AW326" s="14" t="s">
        <v>41</v>
      </c>
      <c r="AX326" s="14" t="s">
        <v>80</v>
      </c>
      <c r="AY326" s="213" t="s">
        <v>182</v>
      </c>
    </row>
    <row r="327" spans="1:65" s="13" customFormat="1" ht="22.5">
      <c r="B327" s="192"/>
      <c r="C327" s="193"/>
      <c r="D327" s="194" t="s">
        <v>193</v>
      </c>
      <c r="E327" s="195" t="s">
        <v>43</v>
      </c>
      <c r="F327" s="196" t="s">
        <v>2513</v>
      </c>
      <c r="G327" s="193"/>
      <c r="H327" s="195" t="s">
        <v>43</v>
      </c>
      <c r="I327" s="197"/>
      <c r="J327" s="193"/>
      <c r="K327" s="193"/>
      <c r="L327" s="198"/>
      <c r="M327" s="199"/>
      <c r="N327" s="200"/>
      <c r="O327" s="200"/>
      <c r="P327" s="200"/>
      <c r="Q327" s="200"/>
      <c r="R327" s="200"/>
      <c r="S327" s="200"/>
      <c r="T327" s="201"/>
      <c r="AT327" s="202" t="s">
        <v>193</v>
      </c>
      <c r="AU327" s="202" t="s">
        <v>90</v>
      </c>
      <c r="AV327" s="13" t="s">
        <v>88</v>
      </c>
      <c r="AW327" s="13" t="s">
        <v>41</v>
      </c>
      <c r="AX327" s="13" t="s">
        <v>80</v>
      </c>
      <c r="AY327" s="202" t="s">
        <v>182</v>
      </c>
    </row>
    <row r="328" spans="1:65" s="14" customFormat="1" ht="11.25">
      <c r="B328" s="203"/>
      <c r="C328" s="204"/>
      <c r="D328" s="194" t="s">
        <v>193</v>
      </c>
      <c r="E328" s="205" t="s">
        <v>43</v>
      </c>
      <c r="F328" s="206" t="s">
        <v>3193</v>
      </c>
      <c r="G328" s="204"/>
      <c r="H328" s="207">
        <v>76.5</v>
      </c>
      <c r="I328" s="208"/>
      <c r="J328" s="204"/>
      <c r="K328" s="204"/>
      <c r="L328" s="209"/>
      <c r="M328" s="210"/>
      <c r="N328" s="211"/>
      <c r="O328" s="211"/>
      <c r="P328" s="211"/>
      <c r="Q328" s="211"/>
      <c r="R328" s="211"/>
      <c r="S328" s="211"/>
      <c r="T328" s="212"/>
      <c r="AT328" s="213" t="s">
        <v>193</v>
      </c>
      <c r="AU328" s="213" t="s">
        <v>90</v>
      </c>
      <c r="AV328" s="14" t="s">
        <v>90</v>
      </c>
      <c r="AW328" s="14" t="s">
        <v>41</v>
      </c>
      <c r="AX328" s="14" t="s">
        <v>80</v>
      </c>
      <c r="AY328" s="213" t="s">
        <v>182</v>
      </c>
    </row>
    <row r="329" spans="1:65" s="13" customFormat="1" ht="33.75">
      <c r="B329" s="192"/>
      <c r="C329" s="193"/>
      <c r="D329" s="194" t="s">
        <v>193</v>
      </c>
      <c r="E329" s="195" t="s">
        <v>43</v>
      </c>
      <c r="F329" s="196" t="s">
        <v>2881</v>
      </c>
      <c r="G329" s="193"/>
      <c r="H329" s="195" t="s">
        <v>43</v>
      </c>
      <c r="I329" s="197"/>
      <c r="J329" s="193"/>
      <c r="K329" s="193"/>
      <c r="L329" s="198"/>
      <c r="M329" s="199"/>
      <c r="N329" s="200"/>
      <c r="O329" s="200"/>
      <c r="P329" s="200"/>
      <c r="Q329" s="200"/>
      <c r="R329" s="200"/>
      <c r="S329" s="200"/>
      <c r="T329" s="201"/>
      <c r="AT329" s="202" t="s">
        <v>193</v>
      </c>
      <c r="AU329" s="202" t="s">
        <v>90</v>
      </c>
      <c r="AV329" s="13" t="s">
        <v>88</v>
      </c>
      <c r="AW329" s="13" t="s">
        <v>41</v>
      </c>
      <c r="AX329" s="13" t="s">
        <v>80</v>
      </c>
      <c r="AY329" s="202" t="s">
        <v>182</v>
      </c>
    </row>
    <row r="330" spans="1:65" s="14" customFormat="1" ht="11.25">
      <c r="B330" s="203"/>
      <c r="C330" s="204"/>
      <c r="D330" s="194" t="s">
        <v>193</v>
      </c>
      <c r="E330" s="205" t="s">
        <v>43</v>
      </c>
      <c r="F330" s="206" t="s">
        <v>2882</v>
      </c>
      <c r="G330" s="204"/>
      <c r="H330" s="207">
        <v>36.72</v>
      </c>
      <c r="I330" s="208"/>
      <c r="J330" s="204"/>
      <c r="K330" s="204"/>
      <c r="L330" s="209"/>
      <c r="M330" s="210"/>
      <c r="N330" s="211"/>
      <c r="O330" s="211"/>
      <c r="P330" s="211"/>
      <c r="Q330" s="211"/>
      <c r="R330" s="211"/>
      <c r="S330" s="211"/>
      <c r="T330" s="212"/>
      <c r="AT330" s="213" t="s">
        <v>193</v>
      </c>
      <c r="AU330" s="213" t="s">
        <v>90</v>
      </c>
      <c r="AV330" s="14" t="s">
        <v>90</v>
      </c>
      <c r="AW330" s="14" t="s">
        <v>41</v>
      </c>
      <c r="AX330" s="14" t="s">
        <v>80</v>
      </c>
      <c r="AY330" s="213" t="s">
        <v>182</v>
      </c>
    </row>
    <row r="331" spans="1:65" s="13" customFormat="1" ht="11.25">
      <c r="B331" s="192"/>
      <c r="C331" s="193"/>
      <c r="D331" s="194" t="s">
        <v>193</v>
      </c>
      <c r="E331" s="195" t="s">
        <v>43</v>
      </c>
      <c r="F331" s="196" t="s">
        <v>362</v>
      </c>
      <c r="G331" s="193"/>
      <c r="H331" s="195" t="s">
        <v>43</v>
      </c>
      <c r="I331" s="197"/>
      <c r="J331" s="193"/>
      <c r="K331" s="193"/>
      <c r="L331" s="198"/>
      <c r="M331" s="199"/>
      <c r="N331" s="200"/>
      <c r="O331" s="200"/>
      <c r="P331" s="200"/>
      <c r="Q331" s="200"/>
      <c r="R331" s="200"/>
      <c r="S331" s="200"/>
      <c r="T331" s="201"/>
      <c r="AT331" s="202" t="s">
        <v>193</v>
      </c>
      <c r="AU331" s="202" t="s">
        <v>90</v>
      </c>
      <c r="AV331" s="13" t="s">
        <v>88</v>
      </c>
      <c r="AW331" s="13" t="s">
        <v>41</v>
      </c>
      <c r="AX331" s="13" t="s">
        <v>80</v>
      </c>
      <c r="AY331" s="202" t="s">
        <v>182</v>
      </c>
    </row>
    <row r="332" spans="1:65" s="13" customFormat="1" ht="11.25">
      <c r="B332" s="192"/>
      <c r="C332" s="193"/>
      <c r="D332" s="194" t="s">
        <v>193</v>
      </c>
      <c r="E332" s="195" t="s">
        <v>43</v>
      </c>
      <c r="F332" s="196" t="s">
        <v>431</v>
      </c>
      <c r="G332" s="193"/>
      <c r="H332" s="195" t="s">
        <v>43</v>
      </c>
      <c r="I332" s="197"/>
      <c r="J332" s="193"/>
      <c r="K332" s="193"/>
      <c r="L332" s="198"/>
      <c r="M332" s="199"/>
      <c r="N332" s="200"/>
      <c r="O332" s="200"/>
      <c r="P332" s="200"/>
      <c r="Q332" s="200"/>
      <c r="R332" s="200"/>
      <c r="S332" s="200"/>
      <c r="T332" s="201"/>
      <c r="AT332" s="202" t="s">
        <v>193</v>
      </c>
      <c r="AU332" s="202" t="s">
        <v>90</v>
      </c>
      <c r="AV332" s="13" t="s">
        <v>88</v>
      </c>
      <c r="AW332" s="13" t="s">
        <v>41</v>
      </c>
      <c r="AX332" s="13" t="s">
        <v>80</v>
      </c>
      <c r="AY332" s="202" t="s">
        <v>182</v>
      </c>
    </row>
    <row r="333" spans="1:65" s="13" customFormat="1" ht="22.5">
      <c r="B333" s="192"/>
      <c r="C333" s="193"/>
      <c r="D333" s="194" t="s">
        <v>193</v>
      </c>
      <c r="E333" s="195" t="s">
        <v>43</v>
      </c>
      <c r="F333" s="196" t="s">
        <v>1556</v>
      </c>
      <c r="G333" s="193"/>
      <c r="H333" s="195" t="s">
        <v>43</v>
      </c>
      <c r="I333" s="197"/>
      <c r="J333" s="193"/>
      <c r="K333" s="193"/>
      <c r="L333" s="198"/>
      <c r="M333" s="199"/>
      <c r="N333" s="200"/>
      <c r="O333" s="200"/>
      <c r="P333" s="200"/>
      <c r="Q333" s="200"/>
      <c r="R333" s="200"/>
      <c r="S333" s="200"/>
      <c r="T333" s="201"/>
      <c r="AT333" s="202" t="s">
        <v>193</v>
      </c>
      <c r="AU333" s="202" t="s">
        <v>90</v>
      </c>
      <c r="AV333" s="13" t="s">
        <v>88</v>
      </c>
      <c r="AW333" s="13" t="s">
        <v>41</v>
      </c>
      <c r="AX333" s="13" t="s">
        <v>80</v>
      </c>
      <c r="AY333" s="202" t="s">
        <v>182</v>
      </c>
    </row>
    <row r="334" spans="1:65" s="14" customFormat="1" ht="11.25">
      <c r="B334" s="203"/>
      <c r="C334" s="204"/>
      <c r="D334" s="194" t="s">
        <v>193</v>
      </c>
      <c r="E334" s="205" t="s">
        <v>43</v>
      </c>
      <c r="F334" s="206" t="s">
        <v>3194</v>
      </c>
      <c r="G334" s="204"/>
      <c r="H334" s="207">
        <v>78.03</v>
      </c>
      <c r="I334" s="208"/>
      <c r="J334" s="204"/>
      <c r="K334" s="204"/>
      <c r="L334" s="209"/>
      <c r="M334" s="210"/>
      <c r="N334" s="211"/>
      <c r="O334" s="211"/>
      <c r="P334" s="211"/>
      <c r="Q334" s="211"/>
      <c r="R334" s="211"/>
      <c r="S334" s="211"/>
      <c r="T334" s="212"/>
      <c r="AT334" s="213" t="s">
        <v>193</v>
      </c>
      <c r="AU334" s="213" t="s">
        <v>90</v>
      </c>
      <c r="AV334" s="14" t="s">
        <v>90</v>
      </c>
      <c r="AW334" s="14" t="s">
        <v>41</v>
      </c>
      <c r="AX334" s="14" t="s">
        <v>80</v>
      </c>
      <c r="AY334" s="213" t="s">
        <v>182</v>
      </c>
    </row>
    <row r="335" spans="1:65" s="13" customFormat="1" ht="22.5">
      <c r="B335" s="192"/>
      <c r="C335" s="193"/>
      <c r="D335" s="194" t="s">
        <v>193</v>
      </c>
      <c r="E335" s="195" t="s">
        <v>43</v>
      </c>
      <c r="F335" s="196" t="s">
        <v>1558</v>
      </c>
      <c r="G335" s="193"/>
      <c r="H335" s="195" t="s">
        <v>43</v>
      </c>
      <c r="I335" s="197"/>
      <c r="J335" s="193"/>
      <c r="K335" s="193"/>
      <c r="L335" s="198"/>
      <c r="M335" s="199"/>
      <c r="N335" s="200"/>
      <c r="O335" s="200"/>
      <c r="P335" s="200"/>
      <c r="Q335" s="200"/>
      <c r="R335" s="200"/>
      <c r="S335" s="200"/>
      <c r="T335" s="201"/>
      <c r="AT335" s="202" t="s">
        <v>193</v>
      </c>
      <c r="AU335" s="202" t="s">
        <v>90</v>
      </c>
      <c r="AV335" s="13" t="s">
        <v>88</v>
      </c>
      <c r="AW335" s="13" t="s">
        <v>41</v>
      </c>
      <c r="AX335" s="13" t="s">
        <v>80</v>
      </c>
      <c r="AY335" s="202" t="s">
        <v>182</v>
      </c>
    </row>
    <row r="336" spans="1:65" s="14" customFormat="1" ht="11.25">
      <c r="B336" s="203"/>
      <c r="C336" s="204"/>
      <c r="D336" s="194" t="s">
        <v>193</v>
      </c>
      <c r="E336" s="205" t="s">
        <v>43</v>
      </c>
      <c r="F336" s="206" t="s">
        <v>2884</v>
      </c>
      <c r="G336" s="204"/>
      <c r="H336" s="207">
        <v>16.524000000000001</v>
      </c>
      <c r="I336" s="208"/>
      <c r="J336" s="204"/>
      <c r="K336" s="204"/>
      <c r="L336" s="209"/>
      <c r="M336" s="210"/>
      <c r="N336" s="211"/>
      <c r="O336" s="211"/>
      <c r="P336" s="211"/>
      <c r="Q336" s="211"/>
      <c r="R336" s="211"/>
      <c r="S336" s="211"/>
      <c r="T336" s="212"/>
      <c r="AT336" s="213" t="s">
        <v>193</v>
      </c>
      <c r="AU336" s="213" t="s">
        <v>90</v>
      </c>
      <c r="AV336" s="14" t="s">
        <v>90</v>
      </c>
      <c r="AW336" s="14" t="s">
        <v>41</v>
      </c>
      <c r="AX336" s="14" t="s">
        <v>80</v>
      </c>
      <c r="AY336" s="213" t="s">
        <v>182</v>
      </c>
    </row>
    <row r="337" spans="1:65" s="15" customFormat="1" ht="11.25">
      <c r="B337" s="227"/>
      <c r="C337" s="228"/>
      <c r="D337" s="194" t="s">
        <v>193</v>
      </c>
      <c r="E337" s="229" t="s">
        <v>43</v>
      </c>
      <c r="F337" s="230" t="s">
        <v>436</v>
      </c>
      <c r="G337" s="228"/>
      <c r="H337" s="231">
        <v>352.35900000000004</v>
      </c>
      <c r="I337" s="232"/>
      <c r="J337" s="228"/>
      <c r="K337" s="228"/>
      <c r="L337" s="233"/>
      <c r="M337" s="234"/>
      <c r="N337" s="235"/>
      <c r="O337" s="235"/>
      <c r="P337" s="235"/>
      <c r="Q337" s="235"/>
      <c r="R337" s="235"/>
      <c r="S337" s="235"/>
      <c r="T337" s="236"/>
      <c r="AT337" s="237" t="s">
        <v>193</v>
      </c>
      <c r="AU337" s="237" t="s">
        <v>90</v>
      </c>
      <c r="AV337" s="15" t="s">
        <v>205</v>
      </c>
      <c r="AW337" s="15" t="s">
        <v>41</v>
      </c>
      <c r="AX337" s="15" t="s">
        <v>88</v>
      </c>
      <c r="AY337" s="237" t="s">
        <v>182</v>
      </c>
    </row>
    <row r="338" spans="1:65" s="2" customFormat="1" ht="37.9" customHeight="1">
      <c r="A338" s="35"/>
      <c r="B338" s="36"/>
      <c r="C338" s="179" t="s">
        <v>544</v>
      </c>
      <c r="D338" s="179" t="s">
        <v>187</v>
      </c>
      <c r="E338" s="180" t="s">
        <v>529</v>
      </c>
      <c r="F338" s="181" t="s">
        <v>530</v>
      </c>
      <c r="G338" s="182" t="s">
        <v>439</v>
      </c>
      <c r="H338" s="183">
        <v>14.952999999999999</v>
      </c>
      <c r="I338" s="184"/>
      <c r="J338" s="185">
        <f>ROUND(I338*H338,2)</f>
        <v>0</v>
      </c>
      <c r="K338" s="181" t="s">
        <v>191</v>
      </c>
      <c r="L338" s="40"/>
      <c r="M338" s="186" t="s">
        <v>43</v>
      </c>
      <c r="N338" s="187" t="s">
        <v>51</v>
      </c>
      <c r="O338" s="65"/>
      <c r="P338" s="188">
        <f>O338*H338</f>
        <v>0</v>
      </c>
      <c r="Q338" s="188">
        <v>0</v>
      </c>
      <c r="R338" s="188">
        <f>Q338*H338</f>
        <v>0</v>
      </c>
      <c r="S338" s="188">
        <v>0</v>
      </c>
      <c r="T338" s="189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90" t="s">
        <v>205</v>
      </c>
      <c r="AT338" s="190" t="s">
        <v>187</v>
      </c>
      <c r="AU338" s="190" t="s">
        <v>90</v>
      </c>
      <c r="AY338" s="17" t="s">
        <v>182</v>
      </c>
      <c r="BE338" s="191">
        <f>IF(N338="základní",J338,0)</f>
        <v>0</v>
      </c>
      <c r="BF338" s="191">
        <f>IF(N338="snížená",J338,0)</f>
        <v>0</v>
      </c>
      <c r="BG338" s="191">
        <f>IF(N338="zákl. přenesená",J338,0)</f>
        <v>0</v>
      </c>
      <c r="BH338" s="191">
        <f>IF(N338="sníž. přenesená",J338,0)</f>
        <v>0</v>
      </c>
      <c r="BI338" s="191">
        <f>IF(N338="nulová",J338,0)</f>
        <v>0</v>
      </c>
      <c r="BJ338" s="17" t="s">
        <v>88</v>
      </c>
      <c r="BK338" s="191">
        <f>ROUND(I338*H338,2)</f>
        <v>0</v>
      </c>
      <c r="BL338" s="17" t="s">
        <v>205</v>
      </c>
      <c r="BM338" s="190" t="s">
        <v>1560</v>
      </c>
    </row>
    <row r="339" spans="1:65" s="13" customFormat="1" ht="11.25">
      <c r="B339" s="192"/>
      <c r="C339" s="193"/>
      <c r="D339" s="194" t="s">
        <v>193</v>
      </c>
      <c r="E339" s="195" t="s">
        <v>43</v>
      </c>
      <c r="F339" s="196" t="s">
        <v>532</v>
      </c>
      <c r="G339" s="193"/>
      <c r="H339" s="195" t="s">
        <v>43</v>
      </c>
      <c r="I339" s="197"/>
      <c r="J339" s="193"/>
      <c r="K339" s="193"/>
      <c r="L339" s="198"/>
      <c r="M339" s="199"/>
      <c r="N339" s="200"/>
      <c r="O339" s="200"/>
      <c r="P339" s="200"/>
      <c r="Q339" s="200"/>
      <c r="R339" s="200"/>
      <c r="S339" s="200"/>
      <c r="T339" s="201"/>
      <c r="AT339" s="202" t="s">
        <v>193</v>
      </c>
      <c r="AU339" s="202" t="s">
        <v>90</v>
      </c>
      <c r="AV339" s="13" t="s">
        <v>88</v>
      </c>
      <c r="AW339" s="13" t="s">
        <v>41</v>
      </c>
      <c r="AX339" s="13" t="s">
        <v>80</v>
      </c>
      <c r="AY339" s="202" t="s">
        <v>182</v>
      </c>
    </row>
    <row r="340" spans="1:65" s="13" customFormat="1" ht="11.25">
      <c r="B340" s="192"/>
      <c r="C340" s="193"/>
      <c r="D340" s="194" t="s">
        <v>193</v>
      </c>
      <c r="E340" s="195" t="s">
        <v>43</v>
      </c>
      <c r="F340" s="196" t="s">
        <v>362</v>
      </c>
      <c r="G340" s="193"/>
      <c r="H340" s="195" t="s">
        <v>43</v>
      </c>
      <c r="I340" s="197"/>
      <c r="J340" s="193"/>
      <c r="K340" s="193"/>
      <c r="L340" s="198"/>
      <c r="M340" s="199"/>
      <c r="N340" s="200"/>
      <c r="O340" s="200"/>
      <c r="P340" s="200"/>
      <c r="Q340" s="200"/>
      <c r="R340" s="200"/>
      <c r="S340" s="200"/>
      <c r="T340" s="201"/>
      <c r="AT340" s="202" t="s">
        <v>193</v>
      </c>
      <c r="AU340" s="202" t="s">
        <v>90</v>
      </c>
      <c r="AV340" s="13" t="s">
        <v>88</v>
      </c>
      <c r="AW340" s="13" t="s">
        <v>41</v>
      </c>
      <c r="AX340" s="13" t="s">
        <v>80</v>
      </c>
      <c r="AY340" s="202" t="s">
        <v>182</v>
      </c>
    </row>
    <row r="341" spans="1:65" s="13" customFormat="1" ht="22.5">
      <c r="B341" s="192"/>
      <c r="C341" s="193"/>
      <c r="D341" s="194" t="s">
        <v>193</v>
      </c>
      <c r="E341" s="195" t="s">
        <v>43</v>
      </c>
      <c r="F341" s="196" t="s">
        <v>3195</v>
      </c>
      <c r="G341" s="193"/>
      <c r="H341" s="195" t="s">
        <v>43</v>
      </c>
      <c r="I341" s="197"/>
      <c r="J341" s="193"/>
      <c r="K341" s="193"/>
      <c r="L341" s="198"/>
      <c r="M341" s="199"/>
      <c r="N341" s="200"/>
      <c r="O341" s="200"/>
      <c r="P341" s="200"/>
      <c r="Q341" s="200"/>
      <c r="R341" s="200"/>
      <c r="S341" s="200"/>
      <c r="T341" s="201"/>
      <c r="AT341" s="202" t="s">
        <v>193</v>
      </c>
      <c r="AU341" s="202" t="s">
        <v>90</v>
      </c>
      <c r="AV341" s="13" t="s">
        <v>88</v>
      </c>
      <c r="AW341" s="13" t="s">
        <v>41</v>
      </c>
      <c r="AX341" s="13" t="s">
        <v>80</v>
      </c>
      <c r="AY341" s="202" t="s">
        <v>182</v>
      </c>
    </row>
    <row r="342" spans="1:65" s="14" customFormat="1" ht="11.25">
      <c r="B342" s="203"/>
      <c r="C342" s="204"/>
      <c r="D342" s="194" t="s">
        <v>193</v>
      </c>
      <c r="E342" s="205" t="s">
        <v>43</v>
      </c>
      <c r="F342" s="206" t="s">
        <v>3196</v>
      </c>
      <c r="G342" s="204"/>
      <c r="H342" s="207">
        <v>2.2029999999999998</v>
      </c>
      <c r="I342" s="208"/>
      <c r="J342" s="204"/>
      <c r="K342" s="204"/>
      <c r="L342" s="209"/>
      <c r="M342" s="210"/>
      <c r="N342" s="211"/>
      <c r="O342" s="211"/>
      <c r="P342" s="211"/>
      <c r="Q342" s="211"/>
      <c r="R342" s="211"/>
      <c r="S342" s="211"/>
      <c r="T342" s="212"/>
      <c r="AT342" s="213" t="s">
        <v>193</v>
      </c>
      <c r="AU342" s="213" t="s">
        <v>90</v>
      </c>
      <c r="AV342" s="14" t="s">
        <v>90</v>
      </c>
      <c r="AW342" s="14" t="s">
        <v>41</v>
      </c>
      <c r="AX342" s="14" t="s">
        <v>80</v>
      </c>
      <c r="AY342" s="213" t="s">
        <v>182</v>
      </c>
    </row>
    <row r="343" spans="1:65" s="13" customFormat="1" ht="22.5">
      <c r="B343" s="192"/>
      <c r="C343" s="193"/>
      <c r="D343" s="194" t="s">
        <v>193</v>
      </c>
      <c r="E343" s="195" t="s">
        <v>43</v>
      </c>
      <c r="F343" s="196" t="s">
        <v>2886</v>
      </c>
      <c r="G343" s="193"/>
      <c r="H343" s="195" t="s">
        <v>43</v>
      </c>
      <c r="I343" s="197"/>
      <c r="J343" s="193"/>
      <c r="K343" s="193"/>
      <c r="L343" s="198"/>
      <c r="M343" s="199"/>
      <c r="N343" s="200"/>
      <c r="O343" s="200"/>
      <c r="P343" s="200"/>
      <c r="Q343" s="200"/>
      <c r="R343" s="200"/>
      <c r="S343" s="200"/>
      <c r="T343" s="201"/>
      <c r="AT343" s="202" t="s">
        <v>193</v>
      </c>
      <c r="AU343" s="202" t="s">
        <v>90</v>
      </c>
      <c r="AV343" s="13" t="s">
        <v>88</v>
      </c>
      <c r="AW343" s="13" t="s">
        <v>41</v>
      </c>
      <c r="AX343" s="13" t="s">
        <v>80</v>
      </c>
      <c r="AY343" s="202" t="s">
        <v>182</v>
      </c>
    </row>
    <row r="344" spans="1:65" s="14" customFormat="1" ht="11.25">
      <c r="B344" s="203"/>
      <c r="C344" s="204"/>
      <c r="D344" s="194" t="s">
        <v>193</v>
      </c>
      <c r="E344" s="205" t="s">
        <v>43</v>
      </c>
      <c r="F344" s="206" t="s">
        <v>2858</v>
      </c>
      <c r="G344" s="204"/>
      <c r="H344" s="207">
        <v>4.08</v>
      </c>
      <c r="I344" s="208"/>
      <c r="J344" s="204"/>
      <c r="K344" s="204"/>
      <c r="L344" s="209"/>
      <c r="M344" s="210"/>
      <c r="N344" s="211"/>
      <c r="O344" s="211"/>
      <c r="P344" s="211"/>
      <c r="Q344" s="211"/>
      <c r="R344" s="211"/>
      <c r="S344" s="211"/>
      <c r="T344" s="212"/>
      <c r="AT344" s="213" t="s">
        <v>193</v>
      </c>
      <c r="AU344" s="213" t="s">
        <v>90</v>
      </c>
      <c r="AV344" s="14" t="s">
        <v>90</v>
      </c>
      <c r="AW344" s="14" t="s">
        <v>41</v>
      </c>
      <c r="AX344" s="14" t="s">
        <v>80</v>
      </c>
      <c r="AY344" s="213" t="s">
        <v>182</v>
      </c>
    </row>
    <row r="345" spans="1:65" s="13" customFormat="1" ht="22.5">
      <c r="B345" s="192"/>
      <c r="C345" s="193"/>
      <c r="D345" s="194" t="s">
        <v>193</v>
      </c>
      <c r="E345" s="195" t="s">
        <v>43</v>
      </c>
      <c r="F345" s="196" t="s">
        <v>1565</v>
      </c>
      <c r="G345" s="193"/>
      <c r="H345" s="195" t="s">
        <v>43</v>
      </c>
      <c r="I345" s="197"/>
      <c r="J345" s="193"/>
      <c r="K345" s="193"/>
      <c r="L345" s="198"/>
      <c r="M345" s="199"/>
      <c r="N345" s="200"/>
      <c r="O345" s="200"/>
      <c r="P345" s="200"/>
      <c r="Q345" s="200"/>
      <c r="R345" s="200"/>
      <c r="S345" s="200"/>
      <c r="T345" s="201"/>
      <c r="AT345" s="202" t="s">
        <v>193</v>
      </c>
      <c r="AU345" s="202" t="s">
        <v>90</v>
      </c>
      <c r="AV345" s="13" t="s">
        <v>88</v>
      </c>
      <c r="AW345" s="13" t="s">
        <v>41</v>
      </c>
      <c r="AX345" s="13" t="s">
        <v>80</v>
      </c>
      <c r="AY345" s="202" t="s">
        <v>182</v>
      </c>
    </row>
    <row r="346" spans="1:65" s="14" customFormat="1" ht="11.25">
      <c r="B346" s="203"/>
      <c r="C346" s="204"/>
      <c r="D346" s="194" t="s">
        <v>193</v>
      </c>
      <c r="E346" s="205" t="s">
        <v>43</v>
      </c>
      <c r="F346" s="206" t="s">
        <v>3163</v>
      </c>
      <c r="G346" s="204"/>
      <c r="H346" s="207">
        <v>8.67</v>
      </c>
      <c r="I346" s="208"/>
      <c r="J346" s="204"/>
      <c r="K346" s="204"/>
      <c r="L346" s="209"/>
      <c r="M346" s="210"/>
      <c r="N346" s="211"/>
      <c r="O346" s="211"/>
      <c r="P346" s="211"/>
      <c r="Q346" s="211"/>
      <c r="R346" s="211"/>
      <c r="S346" s="211"/>
      <c r="T346" s="212"/>
      <c r="AT346" s="213" t="s">
        <v>193</v>
      </c>
      <c r="AU346" s="213" t="s">
        <v>90</v>
      </c>
      <c r="AV346" s="14" t="s">
        <v>90</v>
      </c>
      <c r="AW346" s="14" t="s">
        <v>41</v>
      </c>
      <c r="AX346" s="14" t="s">
        <v>80</v>
      </c>
      <c r="AY346" s="213" t="s">
        <v>182</v>
      </c>
    </row>
    <row r="347" spans="1:65" s="15" customFormat="1" ht="11.25">
      <c r="B347" s="227"/>
      <c r="C347" s="228"/>
      <c r="D347" s="194" t="s">
        <v>193</v>
      </c>
      <c r="E347" s="229" t="s">
        <v>43</v>
      </c>
      <c r="F347" s="230" t="s">
        <v>436</v>
      </c>
      <c r="G347" s="228"/>
      <c r="H347" s="231">
        <v>14.952999999999999</v>
      </c>
      <c r="I347" s="232"/>
      <c r="J347" s="228"/>
      <c r="K347" s="228"/>
      <c r="L347" s="233"/>
      <c r="M347" s="234"/>
      <c r="N347" s="235"/>
      <c r="O347" s="235"/>
      <c r="P347" s="235"/>
      <c r="Q347" s="235"/>
      <c r="R347" s="235"/>
      <c r="S347" s="235"/>
      <c r="T347" s="236"/>
      <c r="AT347" s="237" t="s">
        <v>193</v>
      </c>
      <c r="AU347" s="237" t="s">
        <v>90</v>
      </c>
      <c r="AV347" s="15" t="s">
        <v>205</v>
      </c>
      <c r="AW347" s="15" t="s">
        <v>41</v>
      </c>
      <c r="AX347" s="15" t="s">
        <v>88</v>
      </c>
      <c r="AY347" s="237" t="s">
        <v>182</v>
      </c>
    </row>
    <row r="348" spans="1:65" s="2" customFormat="1" ht="37.9" customHeight="1">
      <c r="A348" s="35"/>
      <c r="B348" s="36"/>
      <c r="C348" s="179" t="s">
        <v>550</v>
      </c>
      <c r="D348" s="179" t="s">
        <v>187</v>
      </c>
      <c r="E348" s="180" t="s">
        <v>538</v>
      </c>
      <c r="F348" s="181" t="s">
        <v>516</v>
      </c>
      <c r="G348" s="182" t="s">
        <v>439</v>
      </c>
      <c r="H348" s="183">
        <v>134.57900000000001</v>
      </c>
      <c r="I348" s="184"/>
      <c r="J348" s="185">
        <f>ROUND(I348*H348,2)</f>
        <v>0</v>
      </c>
      <c r="K348" s="181" t="s">
        <v>191</v>
      </c>
      <c r="L348" s="40"/>
      <c r="M348" s="186" t="s">
        <v>43</v>
      </c>
      <c r="N348" s="187" t="s">
        <v>51</v>
      </c>
      <c r="O348" s="65"/>
      <c r="P348" s="188">
        <f>O348*H348</f>
        <v>0</v>
      </c>
      <c r="Q348" s="188">
        <v>0</v>
      </c>
      <c r="R348" s="188">
        <f>Q348*H348</f>
        <v>0</v>
      </c>
      <c r="S348" s="188">
        <v>0</v>
      </c>
      <c r="T348" s="189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90" t="s">
        <v>205</v>
      </c>
      <c r="AT348" s="190" t="s">
        <v>187</v>
      </c>
      <c r="AU348" s="190" t="s">
        <v>90</v>
      </c>
      <c r="AY348" s="17" t="s">
        <v>182</v>
      </c>
      <c r="BE348" s="191">
        <f>IF(N348="základní",J348,0)</f>
        <v>0</v>
      </c>
      <c r="BF348" s="191">
        <f>IF(N348="snížená",J348,0)</f>
        <v>0</v>
      </c>
      <c r="BG348" s="191">
        <f>IF(N348="zákl. přenesená",J348,0)</f>
        <v>0</v>
      </c>
      <c r="BH348" s="191">
        <f>IF(N348="sníž. přenesená",J348,0)</f>
        <v>0</v>
      </c>
      <c r="BI348" s="191">
        <f>IF(N348="nulová",J348,0)</f>
        <v>0</v>
      </c>
      <c r="BJ348" s="17" t="s">
        <v>88</v>
      </c>
      <c r="BK348" s="191">
        <f>ROUND(I348*H348,2)</f>
        <v>0</v>
      </c>
      <c r="BL348" s="17" t="s">
        <v>205</v>
      </c>
      <c r="BM348" s="190" t="s">
        <v>1566</v>
      </c>
    </row>
    <row r="349" spans="1:65" s="13" customFormat="1" ht="11.25">
      <c r="B349" s="192"/>
      <c r="C349" s="193"/>
      <c r="D349" s="194" t="s">
        <v>193</v>
      </c>
      <c r="E349" s="195" t="s">
        <v>43</v>
      </c>
      <c r="F349" s="196" t="s">
        <v>532</v>
      </c>
      <c r="G349" s="193"/>
      <c r="H349" s="195" t="s">
        <v>43</v>
      </c>
      <c r="I349" s="197"/>
      <c r="J349" s="193"/>
      <c r="K349" s="193"/>
      <c r="L349" s="198"/>
      <c r="M349" s="199"/>
      <c r="N349" s="200"/>
      <c r="O349" s="200"/>
      <c r="P349" s="200"/>
      <c r="Q349" s="200"/>
      <c r="R349" s="200"/>
      <c r="S349" s="200"/>
      <c r="T349" s="201"/>
      <c r="AT349" s="202" t="s">
        <v>193</v>
      </c>
      <c r="AU349" s="202" t="s">
        <v>90</v>
      </c>
      <c r="AV349" s="13" t="s">
        <v>88</v>
      </c>
      <c r="AW349" s="13" t="s">
        <v>41</v>
      </c>
      <c r="AX349" s="13" t="s">
        <v>80</v>
      </c>
      <c r="AY349" s="202" t="s">
        <v>182</v>
      </c>
    </row>
    <row r="350" spans="1:65" s="13" customFormat="1" ht="11.25">
      <c r="B350" s="192"/>
      <c r="C350" s="193"/>
      <c r="D350" s="194" t="s">
        <v>193</v>
      </c>
      <c r="E350" s="195" t="s">
        <v>43</v>
      </c>
      <c r="F350" s="196" t="s">
        <v>362</v>
      </c>
      <c r="G350" s="193"/>
      <c r="H350" s="195" t="s">
        <v>43</v>
      </c>
      <c r="I350" s="197"/>
      <c r="J350" s="193"/>
      <c r="K350" s="193"/>
      <c r="L350" s="198"/>
      <c r="M350" s="199"/>
      <c r="N350" s="200"/>
      <c r="O350" s="200"/>
      <c r="P350" s="200"/>
      <c r="Q350" s="200"/>
      <c r="R350" s="200"/>
      <c r="S350" s="200"/>
      <c r="T350" s="201"/>
      <c r="AT350" s="202" t="s">
        <v>193</v>
      </c>
      <c r="AU350" s="202" t="s">
        <v>90</v>
      </c>
      <c r="AV350" s="13" t="s">
        <v>88</v>
      </c>
      <c r="AW350" s="13" t="s">
        <v>41</v>
      </c>
      <c r="AX350" s="13" t="s">
        <v>80</v>
      </c>
      <c r="AY350" s="202" t="s">
        <v>182</v>
      </c>
    </row>
    <row r="351" spans="1:65" s="13" customFormat="1" ht="22.5">
      <c r="B351" s="192"/>
      <c r="C351" s="193"/>
      <c r="D351" s="194" t="s">
        <v>193</v>
      </c>
      <c r="E351" s="195" t="s">
        <v>43</v>
      </c>
      <c r="F351" s="196" t="s">
        <v>3197</v>
      </c>
      <c r="G351" s="193"/>
      <c r="H351" s="195" t="s">
        <v>43</v>
      </c>
      <c r="I351" s="197"/>
      <c r="J351" s="193"/>
      <c r="K351" s="193"/>
      <c r="L351" s="198"/>
      <c r="M351" s="199"/>
      <c r="N351" s="200"/>
      <c r="O351" s="200"/>
      <c r="P351" s="200"/>
      <c r="Q351" s="200"/>
      <c r="R351" s="200"/>
      <c r="S351" s="200"/>
      <c r="T351" s="201"/>
      <c r="AT351" s="202" t="s">
        <v>193</v>
      </c>
      <c r="AU351" s="202" t="s">
        <v>90</v>
      </c>
      <c r="AV351" s="13" t="s">
        <v>88</v>
      </c>
      <c r="AW351" s="13" t="s">
        <v>41</v>
      </c>
      <c r="AX351" s="13" t="s">
        <v>80</v>
      </c>
      <c r="AY351" s="202" t="s">
        <v>182</v>
      </c>
    </row>
    <row r="352" spans="1:65" s="14" customFormat="1" ht="11.25">
      <c r="B352" s="203"/>
      <c r="C352" s="204"/>
      <c r="D352" s="194" t="s">
        <v>193</v>
      </c>
      <c r="E352" s="205" t="s">
        <v>43</v>
      </c>
      <c r="F352" s="206" t="s">
        <v>3198</v>
      </c>
      <c r="G352" s="204"/>
      <c r="H352" s="207">
        <v>19.829000000000001</v>
      </c>
      <c r="I352" s="208"/>
      <c r="J352" s="204"/>
      <c r="K352" s="204"/>
      <c r="L352" s="209"/>
      <c r="M352" s="210"/>
      <c r="N352" s="211"/>
      <c r="O352" s="211"/>
      <c r="P352" s="211"/>
      <c r="Q352" s="211"/>
      <c r="R352" s="211"/>
      <c r="S352" s="211"/>
      <c r="T352" s="212"/>
      <c r="AT352" s="213" t="s">
        <v>193</v>
      </c>
      <c r="AU352" s="213" t="s">
        <v>90</v>
      </c>
      <c r="AV352" s="14" t="s">
        <v>90</v>
      </c>
      <c r="AW352" s="14" t="s">
        <v>41</v>
      </c>
      <c r="AX352" s="14" t="s">
        <v>80</v>
      </c>
      <c r="AY352" s="213" t="s">
        <v>182</v>
      </c>
    </row>
    <row r="353" spans="1:65" s="13" customFormat="1" ht="22.5">
      <c r="B353" s="192"/>
      <c r="C353" s="193"/>
      <c r="D353" s="194" t="s">
        <v>193</v>
      </c>
      <c r="E353" s="195" t="s">
        <v>43</v>
      </c>
      <c r="F353" s="196" t="s">
        <v>2889</v>
      </c>
      <c r="G353" s="193"/>
      <c r="H353" s="195" t="s">
        <v>43</v>
      </c>
      <c r="I353" s="197"/>
      <c r="J353" s="193"/>
      <c r="K353" s="193"/>
      <c r="L353" s="198"/>
      <c r="M353" s="199"/>
      <c r="N353" s="200"/>
      <c r="O353" s="200"/>
      <c r="P353" s="200"/>
      <c r="Q353" s="200"/>
      <c r="R353" s="200"/>
      <c r="S353" s="200"/>
      <c r="T353" s="201"/>
      <c r="AT353" s="202" t="s">
        <v>193</v>
      </c>
      <c r="AU353" s="202" t="s">
        <v>90</v>
      </c>
      <c r="AV353" s="13" t="s">
        <v>88</v>
      </c>
      <c r="AW353" s="13" t="s">
        <v>41</v>
      </c>
      <c r="AX353" s="13" t="s">
        <v>80</v>
      </c>
      <c r="AY353" s="202" t="s">
        <v>182</v>
      </c>
    </row>
    <row r="354" spans="1:65" s="14" customFormat="1" ht="11.25">
      <c r="B354" s="203"/>
      <c r="C354" s="204"/>
      <c r="D354" s="194" t="s">
        <v>193</v>
      </c>
      <c r="E354" s="205" t="s">
        <v>43</v>
      </c>
      <c r="F354" s="206" t="s">
        <v>2882</v>
      </c>
      <c r="G354" s="204"/>
      <c r="H354" s="207">
        <v>36.72</v>
      </c>
      <c r="I354" s="208"/>
      <c r="J354" s="204"/>
      <c r="K354" s="204"/>
      <c r="L354" s="209"/>
      <c r="M354" s="210"/>
      <c r="N354" s="211"/>
      <c r="O354" s="211"/>
      <c r="P354" s="211"/>
      <c r="Q354" s="211"/>
      <c r="R354" s="211"/>
      <c r="S354" s="211"/>
      <c r="T354" s="212"/>
      <c r="AT354" s="213" t="s">
        <v>193</v>
      </c>
      <c r="AU354" s="213" t="s">
        <v>90</v>
      </c>
      <c r="AV354" s="14" t="s">
        <v>90</v>
      </c>
      <c r="AW354" s="14" t="s">
        <v>41</v>
      </c>
      <c r="AX354" s="14" t="s">
        <v>80</v>
      </c>
      <c r="AY354" s="213" t="s">
        <v>182</v>
      </c>
    </row>
    <row r="355" spans="1:65" s="13" customFormat="1" ht="22.5">
      <c r="B355" s="192"/>
      <c r="C355" s="193"/>
      <c r="D355" s="194" t="s">
        <v>193</v>
      </c>
      <c r="E355" s="195" t="s">
        <v>43</v>
      </c>
      <c r="F355" s="196" t="s">
        <v>1571</v>
      </c>
      <c r="G355" s="193"/>
      <c r="H355" s="195" t="s">
        <v>43</v>
      </c>
      <c r="I355" s="197"/>
      <c r="J355" s="193"/>
      <c r="K355" s="193"/>
      <c r="L355" s="198"/>
      <c r="M355" s="199"/>
      <c r="N355" s="200"/>
      <c r="O355" s="200"/>
      <c r="P355" s="200"/>
      <c r="Q355" s="200"/>
      <c r="R355" s="200"/>
      <c r="S355" s="200"/>
      <c r="T355" s="201"/>
      <c r="AT355" s="202" t="s">
        <v>193</v>
      </c>
      <c r="AU355" s="202" t="s">
        <v>90</v>
      </c>
      <c r="AV355" s="13" t="s">
        <v>88</v>
      </c>
      <c r="AW355" s="13" t="s">
        <v>41</v>
      </c>
      <c r="AX355" s="13" t="s">
        <v>80</v>
      </c>
      <c r="AY355" s="202" t="s">
        <v>182</v>
      </c>
    </row>
    <row r="356" spans="1:65" s="14" customFormat="1" ht="11.25">
      <c r="B356" s="203"/>
      <c r="C356" s="204"/>
      <c r="D356" s="194" t="s">
        <v>193</v>
      </c>
      <c r="E356" s="205" t="s">
        <v>43</v>
      </c>
      <c r="F356" s="206" t="s">
        <v>3194</v>
      </c>
      <c r="G356" s="204"/>
      <c r="H356" s="207">
        <v>78.03</v>
      </c>
      <c r="I356" s="208"/>
      <c r="J356" s="204"/>
      <c r="K356" s="204"/>
      <c r="L356" s="209"/>
      <c r="M356" s="210"/>
      <c r="N356" s="211"/>
      <c r="O356" s="211"/>
      <c r="P356" s="211"/>
      <c r="Q356" s="211"/>
      <c r="R356" s="211"/>
      <c r="S356" s="211"/>
      <c r="T356" s="212"/>
      <c r="AT356" s="213" t="s">
        <v>193</v>
      </c>
      <c r="AU356" s="213" t="s">
        <v>90</v>
      </c>
      <c r="AV356" s="14" t="s">
        <v>90</v>
      </c>
      <c r="AW356" s="14" t="s">
        <v>41</v>
      </c>
      <c r="AX356" s="14" t="s">
        <v>80</v>
      </c>
      <c r="AY356" s="213" t="s">
        <v>182</v>
      </c>
    </row>
    <row r="357" spans="1:65" s="15" customFormat="1" ht="11.25">
      <c r="B357" s="227"/>
      <c r="C357" s="228"/>
      <c r="D357" s="194" t="s">
        <v>193</v>
      </c>
      <c r="E357" s="229" t="s">
        <v>43</v>
      </c>
      <c r="F357" s="230" t="s">
        <v>436</v>
      </c>
      <c r="G357" s="228"/>
      <c r="H357" s="231">
        <v>134.57900000000001</v>
      </c>
      <c r="I357" s="232"/>
      <c r="J357" s="228"/>
      <c r="K357" s="228"/>
      <c r="L357" s="233"/>
      <c r="M357" s="234"/>
      <c r="N357" s="235"/>
      <c r="O357" s="235"/>
      <c r="P357" s="235"/>
      <c r="Q357" s="235"/>
      <c r="R357" s="235"/>
      <c r="S357" s="235"/>
      <c r="T357" s="236"/>
      <c r="AT357" s="237" t="s">
        <v>193</v>
      </c>
      <c r="AU357" s="237" t="s">
        <v>90</v>
      </c>
      <c r="AV357" s="15" t="s">
        <v>205</v>
      </c>
      <c r="AW357" s="15" t="s">
        <v>41</v>
      </c>
      <c r="AX357" s="15" t="s">
        <v>88</v>
      </c>
      <c r="AY357" s="237" t="s">
        <v>182</v>
      </c>
    </row>
    <row r="358" spans="1:65" s="2" customFormat="1" ht="37.9" customHeight="1">
      <c r="A358" s="35"/>
      <c r="B358" s="36"/>
      <c r="C358" s="179" t="s">
        <v>557</v>
      </c>
      <c r="D358" s="179" t="s">
        <v>187</v>
      </c>
      <c r="E358" s="180" t="s">
        <v>545</v>
      </c>
      <c r="F358" s="181" t="s">
        <v>546</v>
      </c>
      <c r="G358" s="182" t="s">
        <v>439</v>
      </c>
      <c r="H358" s="183">
        <v>14.952999999999999</v>
      </c>
      <c r="I358" s="184"/>
      <c r="J358" s="185">
        <f>ROUND(I358*H358,2)</f>
        <v>0</v>
      </c>
      <c r="K358" s="181" t="s">
        <v>191</v>
      </c>
      <c r="L358" s="40"/>
      <c r="M358" s="186" t="s">
        <v>43</v>
      </c>
      <c r="N358" s="187" t="s">
        <v>51</v>
      </c>
      <c r="O358" s="65"/>
      <c r="P358" s="188">
        <f>O358*H358</f>
        <v>0</v>
      </c>
      <c r="Q358" s="188">
        <v>0</v>
      </c>
      <c r="R358" s="188">
        <f>Q358*H358</f>
        <v>0</v>
      </c>
      <c r="S358" s="188">
        <v>0</v>
      </c>
      <c r="T358" s="189">
        <f>S358*H358</f>
        <v>0</v>
      </c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R358" s="190" t="s">
        <v>205</v>
      </c>
      <c r="AT358" s="190" t="s">
        <v>187</v>
      </c>
      <c r="AU358" s="190" t="s">
        <v>90</v>
      </c>
      <c r="AY358" s="17" t="s">
        <v>182</v>
      </c>
      <c r="BE358" s="191">
        <f>IF(N358="základní",J358,0)</f>
        <v>0</v>
      </c>
      <c r="BF358" s="191">
        <f>IF(N358="snížená",J358,0)</f>
        <v>0</v>
      </c>
      <c r="BG358" s="191">
        <f>IF(N358="zákl. přenesená",J358,0)</f>
        <v>0</v>
      </c>
      <c r="BH358" s="191">
        <f>IF(N358="sníž. přenesená",J358,0)</f>
        <v>0</v>
      </c>
      <c r="BI358" s="191">
        <f>IF(N358="nulová",J358,0)</f>
        <v>0</v>
      </c>
      <c r="BJ358" s="17" t="s">
        <v>88</v>
      </c>
      <c r="BK358" s="191">
        <f>ROUND(I358*H358,2)</f>
        <v>0</v>
      </c>
      <c r="BL358" s="17" t="s">
        <v>205</v>
      </c>
      <c r="BM358" s="190" t="s">
        <v>1572</v>
      </c>
    </row>
    <row r="359" spans="1:65" s="13" customFormat="1" ht="11.25">
      <c r="B359" s="192"/>
      <c r="C359" s="193"/>
      <c r="D359" s="194" t="s">
        <v>193</v>
      </c>
      <c r="E359" s="195" t="s">
        <v>43</v>
      </c>
      <c r="F359" s="196" t="s">
        <v>532</v>
      </c>
      <c r="G359" s="193"/>
      <c r="H359" s="195" t="s">
        <v>43</v>
      </c>
      <c r="I359" s="197"/>
      <c r="J359" s="193"/>
      <c r="K359" s="193"/>
      <c r="L359" s="198"/>
      <c r="M359" s="199"/>
      <c r="N359" s="200"/>
      <c r="O359" s="200"/>
      <c r="P359" s="200"/>
      <c r="Q359" s="200"/>
      <c r="R359" s="200"/>
      <c r="S359" s="200"/>
      <c r="T359" s="201"/>
      <c r="AT359" s="202" t="s">
        <v>193</v>
      </c>
      <c r="AU359" s="202" t="s">
        <v>90</v>
      </c>
      <c r="AV359" s="13" t="s">
        <v>88</v>
      </c>
      <c r="AW359" s="13" t="s">
        <v>41</v>
      </c>
      <c r="AX359" s="13" t="s">
        <v>80</v>
      </c>
      <c r="AY359" s="202" t="s">
        <v>182</v>
      </c>
    </row>
    <row r="360" spans="1:65" s="13" customFormat="1" ht="11.25">
      <c r="B360" s="192"/>
      <c r="C360" s="193"/>
      <c r="D360" s="194" t="s">
        <v>193</v>
      </c>
      <c r="E360" s="195" t="s">
        <v>43</v>
      </c>
      <c r="F360" s="196" t="s">
        <v>362</v>
      </c>
      <c r="G360" s="193"/>
      <c r="H360" s="195" t="s">
        <v>43</v>
      </c>
      <c r="I360" s="197"/>
      <c r="J360" s="193"/>
      <c r="K360" s="193"/>
      <c r="L360" s="198"/>
      <c r="M360" s="199"/>
      <c r="N360" s="200"/>
      <c r="O360" s="200"/>
      <c r="P360" s="200"/>
      <c r="Q360" s="200"/>
      <c r="R360" s="200"/>
      <c r="S360" s="200"/>
      <c r="T360" s="201"/>
      <c r="AT360" s="202" t="s">
        <v>193</v>
      </c>
      <c r="AU360" s="202" t="s">
        <v>90</v>
      </c>
      <c r="AV360" s="13" t="s">
        <v>88</v>
      </c>
      <c r="AW360" s="13" t="s">
        <v>41</v>
      </c>
      <c r="AX360" s="13" t="s">
        <v>80</v>
      </c>
      <c r="AY360" s="202" t="s">
        <v>182</v>
      </c>
    </row>
    <row r="361" spans="1:65" s="13" customFormat="1" ht="22.5">
      <c r="B361" s="192"/>
      <c r="C361" s="193"/>
      <c r="D361" s="194" t="s">
        <v>193</v>
      </c>
      <c r="E361" s="195" t="s">
        <v>43</v>
      </c>
      <c r="F361" s="196" t="s">
        <v>3195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4" customFormat="1" ht="11.25">
      <c r="B362" s="203"/>
      <c r="C362" s="204"/>
      <c r="D362" s="194" t="s">
        <v>193</v>
      </c>
      <c r="E362" s="205" t="s">
        <v>43</v>
      </c>
      <c r="F362" s="206" t="s">
        <v>3196</v>
      </c>
      <c r="G362" s="204"/>
      <c r="H362" s="207">
        <v>2.2029999999999998</v>
      </c>
      <c r="I362" s="208"/>
      <c r="J362" s="204"/>
      <c r="K362" s="204"/>
      <c r="L362" s="209"/>
      <c r="M362" s="210"/>
      <c r="N362" s="211"/>
      <c r="O362" s="211"/>
      <c r="P362" s="211"/>
      <c r="Q362" s="211"/>
      <c r="R362" s="211"/>
      <c r="S362" s="211"/>
      <c r="T362" s="212"/>
      <c r="AT362" s="213" t="s">
        <v>193</v>
      </c>
      <c r="AU362" s="213" t="s">
        <v>90</v>
      </c>
      <c r="AV362" s="14" t="s">
        <v>90</v>
      </c>
      <c r="AW362" s="14" t="s">
        <v>41</v>
      </c>
      <c r="AX362" s="14" t="s">
        <v>80</v>
      </c>
      <c r="AY362" s="213" t="s">
        <v>182</v>
      </c>
    </row>
    <row r="363" spans="1:65" s="13" customFormat="1" ht="22.5">
      <c r="B363" s="192"/>
      <c r="C363" s="193"/>
      <c r="D363" s="194" t="s">
        <v>193</v>
      </c>
      <c r="E363" s="195" t="s">
        <v>43</v>
      </c>
      <c r="F363" s="196" t="s">
        <v>2886</v>
      </c>
      <c r="G363" s="193"/>
      <c r="H363" s="195" t="s">
        <v>43</v>
      </c>
      <c r="I363" s="197"/>
      <c r="J363" s="193"/>
      <c r="K363" s="193"/>
      <c r="L363" s="198"/>
      <c r="M363" s="199"/>
      <c r="N363" s="200"/>
      <c r="O363" s="200"/>
      <c r="P363" s="200"/>
      <c r="Q363" s="200"/>
      <c r="R363" s="200"/>
      <c r="S363" s="200"/>
      <c r="T363" s="201"/>
      <c r="AT363" s="202" t="s">
        <v>193</v>
      </c>
      <c r="AU363" s="202" t="s">
        <v>90</v>
      </c>
      <c r="AV363" s="13" t="s">
        <v>88</v>
      </c>
      <c r="AW363" s="13" t="s">
        <v>41</v>
      </c>
      <c r="AX363" s="13" t="s">
        <v>80</v>
      </c>
      <c r="AY363" s="202" t="s">
        <v>182</v>
      </c>
    </row>
    <row r="364" spans="1:65" s="14" customFormat="1" ht="11.25">
      <c r="B364" s="203"/>
      <c r="C364" s="204"/>
      <c r="D364" s="194" t="s">
        <v>193</v>
      </c>
      <c r="E364" s="205" t="s">
        <v>43</v>
      </c>
      <c r="F364" s="206" t="s">
        <v>2858</v>
      </c>
      <c r="G364" s="204"/>
      <c r="H364" s="207">
        <v>4.08</v>
      </c>
      <c r="I364" s="208"/>
      <c r="J364" s="204"/>
      <c r="K364" s="204"/>
      <c r="L364" s="209"/>
      <c r="M364" s="210"/>
      <c r="N364" s="211"/>
      <c r="O364" s="211"/>
      <c r="P364" s="211"/>
      <c r="Q364" s="211"/>
      <c r="R364" s="211"/>
      <c r="S364" s="211"/>
      <c r="T364" s="212"/>
      <c r="AT364" s="213" t="s">
        <v>193</v>
      </c>
      <c r="AU364" s="213" t="s">
        <v>90</v>
      </c>
      <c r="AV364" s="14" t="s">
        <v>90</v>
      </c>
      <c r="AW364" s="14" t="s">
        <v>41</v>
      </c>
      <c r="AX364" s="14" t="s">
        <v>80</v>
      </c>
      <c r="AY364" s="213" t="s">
        <v>182</v>
      </c>
    </row>
    <row r="365" spans="1:65" s="13" customFormat="1" ht="22.5">
      <c r="B365" s="192"/>
      <c r="C365" s="193"/>
      <c r="D365" s="194" t="s">
        <v>193</v>
      </c>
      <c r="E365" s="195" t="s">
        <v>43</v>
      </c>
      <c r="F365" s="196" t="s">
        <v>1565</v>
      </c>
      <c r="G365" s="193"/>
      <c r="H365" s="195" t="s">
        <v>43</v>
      </c>
      <c r="I365" s="197"/>
      <c r="J365" s="193"/>
      <c r="K365" s="193"/>
      <c r="L365" s="198"/>
      <c r="M365" s="199"/>
      <c r="N365" s="200"/>
      <c r="O365" s="200"/>
      <c r="P365" s="200"/>
      <c r="Q365" s="200"/>
      <c r="R365" s="200"/>
      <c r="S365" s="200"/>
      <c r="T365" s="201"/>
      <c r="AT365" s="202" t="s">
        <v>193</v>
      </c>
      <c r="AU365" s="202" t="s">
        <v>90</v>
      </c>
      <c r="AV365" s="13" t="s">
        <v>88</v>
      </c>
      <c r="AW365" s="13" t="s">
        <v>41</v>
      </c>
      <c r="AX365" s="13" t="s">
        <v>80</v>
      </c>
      <c r="AY365" s="202" t="s">
        <v>182</v>
      </c>
    </row>
    <row r="366" spans="1:65" s="14" customFormat="1" ht="11.25">
      <c r="B366" s="203"/>
      <c r="C366" s="204"/>
      <c r="D366" s="194" t="s">
        <v>193</v>
      </c>
      <c r="E366" s="205" t="s">
        <v>43</v>
      </c>
      <c r="F366" s="206" t="s">
        <v>3163</v>
      </c>
      <c r="G366" s="204"/>
      <c r="H366" s="207">
        <v>8.67</v>
      </c>
      <c r="I366" s="208"/>
      <c r="J366" s="204"/>
      <c r="K366" s="204"/>
      <c r="L366" s="209"/>
      <c r="M366" s="210"/>
      <c r="N366" s="211"/>
      <c r="O366" s="211"/>
      <c r="P366" s="211"/>
      <c r="Q366" s="211"/>
      <c r="R366" s="211"/>
      <c r="S366" s="211"/>
      <c r="T366" s="212"/>
      <c r="AT366" s="213" t="s">
        <v>193</v>
      </c>
      <c r="AU366" s="213" t="s">
        <v>90</v>
      </c>
      <c r="AV366" s="14" t="s">
        <v>90</v>
      </c>
      <c r="AW366" s="14" t="s">
        <v>41</v>
      </c>
      <c r="AX366" s="14" t="s">
        <v>80</v>
      </c>
      <c r="AY366" s="213" t="s">
        <v>182</v>
      </c>
    </row>
    <row r="367" spans="1:65" s="15" customFormat="1" ht="11.25">
      <c r="B367" s="227"/>
      <c r="C367" s="228"/>
      <c r="D367" s="194" t="s">
        <v>193</v>
      </c>
      <c r="E367" s="229" t="s">
        <v>43</v>
      </c>
      <c r="F367" s="230" t="s">
        <v>436</v>
      </c>
      <c r="G367" s="228"/>
      <c r="H367" s="231">
        <v>14.952999999999999</v>
      </c>
      <c r="I367" s="232"/>
      <c r="J367" s="228"/>
      <c r="K367" s="228"/>
      <c r="L367" s="233"/>
      <c r="M367" s="234"/>
      <c r="N367" s="235"/>
      <c r="O367" s="235"/>
      <c r="P367" s="235"/>
      <c r="Q367" s="235"/>
      <c r="R367" s="235"/>
      <c r="S367" s="235"/>
      <c r="T367" s="236"/>
      <c r="AT367" s="237" t="s">
        <v>193</v>
      </c>
      <c r="AU367" s="237" t="s">
        <v>90</v>
      </c>
      <c r="AV367" s="15" t="s">
        <v>205</v>
      </c>
      <c r="AW367" s="15" t="s">
        <v>41</v>
      </c>
      <c r="AX367" s="15" t="s">
        <v>88</v>
      </c>
      <c r="AY367" s="237" t="s">
        <v>182</v>
      </c>
    </row>
    <row r="368" spans="1:65" s="12" customFormat="1" ht="25.9" customHeight="1">
      <c r="B368" s="163"/>
      <c r="C368" s="164"/>
      <c r="D368" s="165" t="s">
        <v>79</v>
      </c>
      <c r="E368" s="166" t="s">
        <v>179</v>
      </c>
      <c r="F368" s="166" t="s">
        <v>180</v>
      </c>
      <c r="G368" s="164"/>
      <c r="H368" s="164"/>
      <c r="I368" s="167"/>
      <c r="J368" s="168">
        <f>BK368</f>
        <v>0</v>
      </c>
      <c r="K368" s="164"/>
      <c r="L368" s="169"/>
      <c r="M368" s="170"/>
      <c r="N368" s="171"/>
      <c r="O368" s="171"/>
      <c r="P368" s="172">
        <f>P369+P542+P1466</f>
        <v>0</v>
      </c>
      <c r="Q368" s="171"/>
      <c r="R368" s="172">
        <f>R369+R542+R1466</f>
        <v>71.565236850000005</v>
      </c>
      <c r="S368" s="171"/>
      <c r="T368" s="173">
        <f>T369+T542+T1466</f>
        <v>0</v>
      </c>
      <c r="AR368" s="174" t="s">
        <v>181</v>
      </c>
      <c r="AT368" s="175" t="s">
        <v>79</v>
      </c>
      <c r="AU368" s="175" t="s">
        <v>80</v>
      </c>
      <c r="AY368" s="174" t="s">
        <v>182</v>
      </c>
      <c r="BK368" s="176">
        <f>BK369+BK542+BK1466</f>
        <v>0</v>
      </c>
    </row>
    <row r="369" spans="1:65" s="12" customFormat="1" ht="22.9" customHeight="1">
      <c r="B369" s="163"/>
      <c r="C369" s="164"/>
      <c r="D369" s="165" t="s">
        <v>79</v>
      </c>
      <c r="E369" s="177" t="s">
        <v>548</v>
      </c>
      <c r="F369" s="177" t="s">
        <v>549</v>
      </c>
      <c r="G369" s="164"/>
      <c r="H369" s="164"/>
      <c r="I369" s="167"/>
      <c r="J369" s="178">
        <f>BK369</f>
        <v>0</v>
      </c>
      <c r="K369" s="164"/>
      <c r="L369" s="169"/>
      <c r="M369" s="170"/>
      <c r="N369" s="171"/>
      <c r="O369" s="171"/>
      <c r="P369" s="172">
        <f>SUM(P370:P541)</f>
        <v>0</v>
      </c>
      <c r="Q369" s="171"/>
      <c r="R369" s="172">
        <f>SUM(R370:R541)</f>
        <v>0.27973000000000003</v>
      </c>
      <c r="S369" s="171"/>
      <c r="T369" s="173">
        <f>SUM(T370:T541)</f>
        <v>0</v>
      </c>
      <c r="AR369" s="174" t="s">
        <v>181</v>
      </c>
      <c r="AT369" s="175" t="s">
        <v>79</v>
      </c>
      <c r="AU369" s="175" t="s">
        <v>88</v>
      </c>
      <c r="AY369" s="174" t="s">
        <v>182</v>
      </c>
      <c r="BK369" s="176">
        <f>SUM(BK370:BK541)</f>
        <v>0</v>
      </c>
    </row>
    <row r="370" spans="1:65" s="2" customFormat="1" ht="24.2" customHeight="1">
      <c r="A370" s="35"/>
      <c r="B370" s="36"/>
      <c r="C370" s="179" t="s">
        <v>562</v>
      </c>
      <c r="D370" s="179" t="s">
        <v>187</v>
      </c>
      <c r="E370" s="180" t="s">
        <v>551</v>
      </c>
      <c r="F370" s="181" t="s">
        <v>552</v>
      </c>
      <c r="G370" s="182" t="s">
        <v>190</v>
      </c>
      <c r="H370" s="183">
        <v>24</v>
      </c>
      <c r="I370" s="184"/>
      <c r="J370" s="185">
        <f>ROUND(I370*H370,2)</f>
        <v>0</v>
      </c>
      <c r="K370" s="181" t="s">
        <v>191</v>
      </c>
      <c r="L370" s="40"/>
      <c r="M370" s="186" t="s">
        <v>43</v>
      </c>
      <c r="N370" s="187" t="s">
        <v>51</v>
      </c>
      <c r="O370" s="65"/>
      <c r="P370" s="188">
        <f>O370*H370</f>
        <v>0</v>
      </c>
      <c r="Q370" s="188">
        <v>0</v>
      </c>
      <c r="R370" s="188">
        <f>Q370*H370</f>
        <v>0</v>
      </c>
      <c r="S370" s="188">
        <v>0</v>
      </c>
      <c r="T370" s="189">
        <f>S370*H370</f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90" t="s">
        <v>88</v>
      </c>
      <c r="AT370" s="190" t="s">
        <v>187</v>
      </c>
      <c r="AU370" s="190" t="s">
        <v>90</v>
      </c>
      <c r="AY370" s="17" t="s">
        <v>182</v>
      </c>
      <c r="BE370" s="191">
        <f>IF(N370="základní",J370,0)</f>
        <v>0</v>
      </c>
      <c r="BF370" s="191">
        <f>IF(N370="snížená",J370,0)</f>
        <v>0</v>
      </c>
      <c r="BG370" s="191">
        <f>IF(N370="zákl. přenesená",J370,0)</f>
        <v>0</v>
      </c>
      <c r="BH370" s="191">
        <f>IF(N370="sníž. přenesená",J370,0)</f>
        <v>0</v>
      </c>
      <c r="BI370" s="191">
        <f>IF(N370="nulová",J370,0)</f>
        <v>0</v>
      </c>
      <c r="BJ370" s="17" t="s">
        <v>88</v>
      </c>
      <c r="BK370" s="191">
        <f>ROUND(I370*H370,2)</f>
        <v>0</v>
      </c>
      <c r="BL370" s="17" t="s">
        <v>88</v>
      </c>
      <c r="BM370" s="190" t="s">
        <v>1573</v>
      </c>
    </row>
    <row r="371" spans="1:65" s="13" customFormat="1" ht="11.25">
      <c r="B371" s="192"/>
      <c r="C371" s="193"/>
      <c r="D371" s="194" t="s">
        <v>193</v>
      </c>
      <c r="E371" s="195" t="s">
        <v>43</v>
      </c>
      <c r="F371" s="196" t="s">
        <v>554</v>
      </c>
      <c r="G371" s="193"/>
      <c r="H371" s="195" t="s">
        <v>43</v>
      </c>
      <c r="I371" s="197"/>
      <c r="J371" s="193"/>
      <c r="K371" s="193"/>
      <c r="L371" s="198"/>
      <c r="M371" s="199"/>
      <c r="N371" s="200"/>
      <c r="O371" s="200"/>
      <c r="P371" s="200"/>
      <c r="Q371" s="200"/>
      <c r="R371" s="200"/>
      <c r="S371" s="200"/>
      <c r="T371" s="201"/>
      <c r="AT371" s="202" t="s">
        <v>193</v>
      </c>
      <c r="AU371" s="202" t="s">
        <v>90</v>
      </c>
      <c r="AV371" s="13" t="s">
        <v>88</v>
      </c>
      <c r="AW371" s="13" t="s">
        <v>41</v>
      </c>
      <c r="AX371" s="13" t="s">
        <v>80</v>
      </c>
      <c r="AY371" s="202" t="s">
        <v>182</v>
      </c>
    </row>
    <row r="372" spans="1:65" s="13" customFormat="1" ht="11.25">
      <c r="B372" s="192"/>
      <c r="C372" s="193"/>
      <c r="D372" s="194" t="s">
        <v>193</v>
      </c>
      <c r="E372" s="195" t="s">
        <v>43</v>
      </c>
      <c r="F372" s="196" t="s">
        <v>1574</v>
      </c>
      <c r="G372" s="193"/>
      <c r="H372" s="195" t="s">
        <v>43</v>
      </c>
      <c r="I372" s="197"/>
      <c r="J372" s="193"/>
      <c r="K372" s="193"/>
      <c r="L372" s="198"/>
      <c r="M372" s="199"/>
      <c r="N372" s="200"/>
      <c r="O372" s="200"/>
      <c r="P372" s="200"/>
      <c r="Q372" s="200"/>
      <c r="R372" s="200"/>
      <c r="S372" s="200"/>
      <c r="T372" s="201"/>
      <c r="AT372" s="202" t="s">
        <v>193</v>
      </c>
      <c r="AU372" s="202" t="s">
        <v>90</v>
      </c>
      <c r="AV372" s="13" t="s">
        <v>88</v>
      </c>
      <c r="AW372" s="13" t="s">
        <v>41</v>
      </c>
      <c r="AX372" s="13" t="s">
        <v>80</v>
      </c>
      <c r="AY372" s="202" t="s">
        <v>182</v>
      </c>
    </row>
    <row r="373" spans="1:65" s="14" customFormat="1" ht="11.25">
      <c r="B373" s="203"/>
      <c r="C373" s="204"/>
      <c r="D373" s="194" t="s">
        <v>193</v>
      </c>
      <c r="E373" s="205" t="s">
        <v>43</v>
      </c>
      <c r="F373" s="206" t="s">
        <v>3199</v>
      </c>
      <c r="G373" s="204"/>
      <c r="H373" s="207">
        <v>24</v>
      </c>
      <c r="I373" s="208"/>
      <c r="J373" s="204"/>
      <c r="K373" s="204"/>
      <c r="L373" s="209"/>
      <c r="M373" s="210"/>
      <c r="N373" s="211"/>
      <c r="O373" s="211"/>
      <c r="P373" s="211"/>
      <c r="Q373" s="211"/>
      <c r="R373" s="211"/>
      <c r="S373" s="211"/>
      <c r="T373" s="212"/>
      <c r="AT373" s="213" t="s">
        <v>193</v>
      </c>
      <c r="AU373" s="213" t="s">
        <v>90</v>
      </c>
      <c r="AV373" s="14" t="s">
        <v>90</v>
      </c>
      <c r="AW373" s="14" t="s">
        <v>41</v>
      </c>
      <c r="AX373" s="14" t="s">
        <v>88</v>
      </c>
      <c r="AY373" s="213" t="s">
        <v>182</v>
      </c>
    </row>
    <row r="374" spans="1:65" s="2" customFormat="1" ht="49.15" customHeight="1">
      <c r="A374" s="35"/>
      <c r="B374" s="36"/>
      <c r="C374" s="179" t="s">
        <v>566</v>
      </c>
      <c r="D374" s="179" t="s">
        <v>187</v>
      </c>
      <c r="E374" s="180" t="s">
        <v>558</v>
      </c>
      <c r="F374" s="181" t="s">
        <v>559</v>
      </c>
      <c r="G374" s="182" t="s">
        <v>190</v>
      </c>
      <c r="H374" s="183">
        <v>8</v>
      </c>
      <c r="I374" s="184"/>
      <c r="J374" s="185">
        <f>ROUND(I374*H374,2)</f>
        <v>0</v>
      </c>
      <c r="K374" s="181" t="s">
        <v>191</v>
      </c>
      <c r="L374" s="40"/>
      <c r="M374" s="186" t="s">
        <v>43</v>
      </c>
      <c r="N374" s="187" t="s">
        <v>51</v>
      </c>
      <c r="O374" s="65"/>
      <c r="P374" s="188">
        <f>O374*H374</f>
        <v>0</v>
      </c>
      <c r="Q374" s="188">
        <v>0</v>
      </c>
      <c r="R374" s="188">
        <f>Q374*H374</f>
        <v>0</v>
      </c>
      <c r="S374" s="188">
        <v>0</v>
      </c>
      <c r="T374" s="189">
        <f>S374*H374</f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90" t="s">
        <v>88</v>
      </c>
      <c r="AT374" s="190" t="s">
        <v>187</v>
      </c>
      <c r="AU374" s="190" t="s">
        <v>90</v>
      </c>
      <c r="AY374" s="17" t="s">
        <v>182</v>
      </c>
      <c r="BE374" s="191">
        <f>IF(N374="základní",J374,0)</f>
        <v>0</v>
      </c>
      <c r="BF374" s="191">
        <f>IF(N374="snížená",J374,0)</f>
        <v>0</v>
      </c>
      <c r="BG374" s="191">
        <f>IF(N374="zákl. přenesená",J374,0)</f>
        <v>0</v>
      </c>
      <c r="BH374" s="191">
        <f>IF(N374="sníž. přenesená",J374,0)</f>
        <v>0</v>
      </c>
      <c r="BI374" s="191">
        <f>IF(N374="nulová",J374,0)</f>
        <v>0</v>
      </c>
      <c r="BJ374" s="17" t="s">
        <v>88</v>
      </c>
      <c r="BK374" s="191">
        <f>ROUND(I374*H374,2)</f>
        <v>0</v>
      </c>
      <c r="BL374" s="17" t="s">
        <v>88</v>
      </c>
      <c r="BM374" s="190" t="s">
        <v>1578</v>
      </c>
    </row>
    <row r="375" spans="1:65" s="13" customFormat="1" ht="11.25">
      <c r="B375" s="192"/>
      <c r="C375" s="193"/>
      <c r="D375" s="194" t="s">
        <v>193</v>
      </c>
      <c r="E375" s="195" t="s">
        <v>43</v>
      </c>
      <c r="F375" s="196" t="s">
        <v>554</v>
      </c>
      <c r="G375" s="193"/>
      <c r="H375" s="195" t="s">
        <v>43</v>
      </c>
      <c r="I375" s="197"/>
      <c r="J375" s="193"/>
      <c r="K375" s="193"/>
      <c r="L375" s="198"/>
      <c r="M375" s="199"/>
      <c r="N375" s="200"/>
      <c r="O375" s="200"/>
      <c r="P375" s="200"/>
      <c r="Q375" s="200"/>
      <c r="R375" s="200"/>
      <c r="S375" s="200"/>
      <c r="T375" s="201"/>
      <c r="AT375" s="202" t="s">
        <v>193</v>
      </c>
      <c r="AU375" s="202" t="s">
        <v>90</v>
      </c>
      <c r="AV375" s="13" t="s">
        <v>88</v>
      </c>
      <c r="AW375" s="13" t="s">
        <v>41</v>
      </c>
      <c r="AX375" s="13" t="s">
        <v>80</v>
      </c>
      <c r="AY375" s="202" t="s">
        <v>182</v>
      </c>
    </row>
    <row r="376" spans="1:65" s="13" customFormat="1" ht="11.25">
      <c r="B376" s="192"/>
      <c r="C376" s="193"/>
      <c r="D376" s="194" t="s">
        <v>193</v>
      </c>
      <c r="E376" s="195" t="s">
        <v>43</v>
      </c>
      <c r="F376" s="196" t="s">
        <v>1574</v>
      </c>
      <c r="G376" s="193"/>
      <c r="H376" s="195" t="s">
        <v>43</v>
      </c>
      <c r="I376" s="197"/>
      <c r="J376" s="193"/>
      <c r="K376" s="193"/>
      <c r="L376" s="198"/>
      <c r="M376" s="199"/>
      <c r="N376" s="200"/>
      <c r="O376" s="200"/>
      <c r="P376" s="200"/>
      <c r="Q376" s="200"/>
      <c r="R376" s="200"/>
      <c r="S376" s="200"/>
      <c r="T376" s="201"/>
      <c r="AT376" s="202" t="s">
        <v>193</v>
      </c>
      <c r="AU376" s="202" t="s">
        <v>90</v>
      </c>
      <c r="AV376" s="13" t="s">
        <v>88</v>
      </c>
      <c r="AW376" s="13" t="s">
        <v>41</v>
      </c>
      <c r="AX376" s="13" t="s">
        <v>80</v>
      </c>
      <c r="AY376" s="202" t="s">
        <v>182</v>
      </c>
    </row>
    <row r="377" spans="1:65" s="14" customFormat="1" ht="11.25">
      <c r="B377" s="203"/>
      <c r="C377" s="204"/>
      <c r="D377" s="194" t="s">
        <v>193</v>
      </c>
      <c r="E377" s="205" t="s">
        <v>43</v>
      </c>
      <c r="F377" s="206" t="s">
        <v>905</v>
      </c>
      <c r="G377" s="204"/>
      <c r="H377" s="207">
        <v>8</v>
      </c>
      <c r="I377" s="208"/>
      <c r="J377" s="204"/>
      <c r="K377" s="204"/>
      <c r="L377" s="209"/>
      <c r="M377" s="210"/>
      <c r="N377" s="211"/>
      <c r="O377" s="211"/>
      <c r="P377" s="211"/>
      <c r="Q377" s="211"/>
      <c r="R377" s="211"/>
      <c r="S377" s="211"/>
      <c r="T377" s="212"/>
      <c r="AT377" s="213" t="s">
        <v>193</v>
      </c>
      <c r="AU377" s="213" t="s">
        <v>90</v>
      </c>
      <c r="AV377" s="14" t="s">
        <v>90</v>
      </c>
      <c r="AW377" s="14" t="s">
        <v>41</v>
      </c>
      <c r="AX377" s="14" t="s">
        <v>88</v>
      </c>
      <c r="AY377" s="213" t="s">
        <v>182</v>
      </c>
    </row>
    <row r="378" spans="1:65" s="2" customFormat="1" ht="24.2" customHeight="1">
      <c r="A378" s="35"/>
      <c r="B378" s="36"/>
      <c r="C378" s="214" t="s">
        <v>572</v>
      </c>
      <c r="D378" s="214" t="s">
        <v>179</v>
      </c>
      <c r="E378" s="215" t="s">
        <v>563</v>
      </c>
      <c r="F378" s="216" t="s">
        <v>564</v>
      </c>
      <c r="G378" s="217" t="s">
        <v>190</v>
      </c>
      <c r="H378" s="218">
        <v>8</v>
      </c>
      <c r="I378" s="219"/>
      <c r="J378" s="220">
        <f>ROUND(I378*H378,2)</f>
        <v>0</v>
      </c>
      <c r="K378" s="216" t="s">
        <v>191</v>
      </c>
      <c r="L378" s="221"/>
      <c r="M378" s="222" t="s">
        <v>43</v>
      </c>
      <c r="N378" s="223" t="s">
        <v>51</v>
      </c>
      <c r="O378" s="65"/>
      <c r="P378" s="188">
        <f>O378*H378</f>
        <v>0</v>
      </c>
      <c r="Q378" s="188">
        <v>3.7000000000000002E-3</v>
      </c>
      <c r="R378" s="188">
        <f>Q378*H378</f>
        <v>2.9600000000000001E-2</v>
      </c>
      <c r="S378" s="188">
        <v>0</v>
      </c>
      <c r="T378" s="189">
        <f>S378*H378</f>
        <v>0</v>
      </c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R378" s="190" t="s">
        <v>90</v>
      </c>
      <c r="AT378" s="190" t="s">
        <v>179</v>
      </c>
      <c r="AU378" s="190" t="s">
        <v>90</v>
      </c>
      <c r="AY378" s="17" t="s">
        <v>182</v>
      </c>
      <c r="BE378" s="191">
        <f>IF(N378="základní",J378,0)</f>
        <v>0</v>
      </c>
      <c r="BF378" s="191">
        <f>IF(N378="snížená",J378,0)</f>
        <v>0</v>
      </c>
      <c r="BG378" s="191">
        <f>IF(N378="zákl. přenesená",J378,0)</f>
        <v>0</v>
      </c>
      <c r="BH378" s="191">
        <f>IF(N378="sníž. přenesená",J378,0)</f>
        <v>0</v>
      </c>
      <c r="BI378" s="191">
        <f>IF(N378="nulová",J378,0)</f>
        <v>0</v>
      </c>
      <c r="BJ378" s="17" t="s">
        <v>88</v>
      </c>
      <c r="BK378" s="191">
        <f>ROUND(I378*H378,2)</f>
        <v>0</v>
      </c>
      <c r="BL378" s="17" t="s">
        <v>88</v>
      </c>
      <c r="BM378" s="190" t="s">
        <v>1580</v>
      </c>
    </row>
    <row r="379" spans="1:65" s="13" customFormat="1" ht="11.25">
      <c r="B379" s="192"/>
      <c r="C379" s="193"/>
      <c r="D379" s="194" t="s">
        <v>193</v>
      </c>
      <c r="E379" s="195" t="s">
        <v>43</v>
      </c>
      <c r="F379" s="196" t="s">
        <v>554</v>
      </c>
      <c r="G379" s="193"/>
      <c r="H379" s="195" t="s">
        <v>43</v>
      </c>
      <c r="I379" s="197"/>
      <c r="J379" s="193"/>
      <c r="K379" s="193"/>
      <c r="L379" s="198"/>
      <c r="M379" s="199"/>
      <c r="N379" s="200"/>
      <c r="O379" s="200"/>
      <c r="P379" s="200"/>
      <c r="Q379" s="200"/>
      <c r="R379" s="200"/>
      <c r="S379" s="200"/>
      <c r="T379" s="201"/>
      <c r="AT379" s="202" t="s">
        <v>193</v>
      </c>
      <c r="AU379" s="202" t="s">
        <v>90</v>
      </c>
      <c r="AV379" s="13" t="s">
        <v>88</v>
      </c>
      <c r="AW379" s="13" t="s">
        <v>41</v>
      </c>
      <c r="AX379" s="13" t="s">
        <v>80</v>
      </c>
      <c r="AY379" s="202" t="s">
        <v>182</v>
      </c>
    </row>
    <row r="380" spans="1:65" s="13" customFormat="1" ht="11.25">
      <c r="B380" s="192"/>
      <c r="C380" s="193"/>
      <c r="D380" s="194" t="s">
        <v>193</v>
      </c>
      <c r="E380" s="195" t="s">
        <v>43</v>
      </c>
      <c r="F380" s="196" t="s">
        <v>1574</v>
      </c>
      <c r="G380" s="193"/>
      <c r="H380" s="195" t="s">
        <v>43</v>
      </c>
      <c r="I380" s="197"/>
      <c r="J380" s="193"/>
      <c r="K380" s="193"/>
      <c r="L380" s="198"/>
      <c r="M380" s="199"/>
      <c r="N380" s="200"/>
      <c r="O380" s="200"/>
      <c r="P380" s="200"/>
      <c r="Q380" s="200"/>
      <c r="R380" s="200"/>
      <c r="S380" s="200"/>
      <c r="T380" s="201"/>
      <c r="AT380" s="202" t="s">
        <v>193</v>
      </c>
      <c r="AU380" s="202" t="s">
        <v>90</v>
      </c>
      <c r="AV380" s="13" t="s">
        <v>88</v>
      </c>
      <c r="AW380" s="13" t="s">
        <v>41</v>
      </c>
      <c r="AX380" s="13" t="s">
        <v>80</v>
      </c>
      <c r="AY380" s="202" t="s">
        <v>182</v>
      </c>
    </row>
    <row r="381" spans="1:65" s="14" customFormat="1" ht="11.25">
      <c r="B381" s="203"/>
      <c r="C381" s="204"/>
      <c r="D381" s="194" t="s">
        <v>193</v>
      </c>
      <c r="E381" s="205" t="s">
        <v>43</v>
      </c>
      <c r="F381" s="206" t="s">
        <v>905</v>
      </c>
      <c r="G381" s="204"/>
      <c r="H381" s="207">
        <v>8</v>
      </c>
      <c r="I381" s="208"/>
      <c r="J381" s="204"/>
      <c r="K381" s="204"/>
      <c r="L381" s="209"/>
      <c r="M381" s="210"/>
      <c r="N381" s="211"/>
      <c r="O381" s="211"/>
      <c r="P381" s="211"/>
      <c r="Q381" s="211"/>
      <c r="R381" s="211"/>
      <c r="S381" s="211"/>
      <c r="T381" s="212"/>
      <c r="AT381" s="213" t="s">
        <v>193</v>
      </c>
      <c r="AU381" s="213" t="s">
        <v>90</v>
      </c>
      <c r="AV381" s="14" t="s">
        <v>90</v>
      </c>
      <c r="AW381" s="14" t="s">
        <v>41</v>
      </c>
      <c r="AX381" s="14" t="s">
        <v>88</v>
      </c>
      <c r="AY381" s="213" t="s">
        <v>182</v>
      </c>
    </row>
    <row r="382" spans="1:65" s="2" customFormat="1" ht="14.45" customHeight="1">
      <c r="A382" s="35"/>
      <c r="B382" s="36"/>
      <c r="C382" s="179" t="s">
        <v>574</v>
      </c>
      <c r="D382" s="179" t="s">
        <v>187</v>
      </c>
      <c r="E382" s="180" t="s">
        <v>579</v>
      </c>
      <c r="F382" s="181" t="s">
        <v>580</v>
      </c>
      <c r="G382" s="182" t="s">
        <v>190</v>
      </c>
      <c r="H382" s="183">
        <v>7</v>
      </c>
      <c r="I382" s="184"/>
      <c r="J382" s="185">
        <f>ROUND(I382*H382,2)</f>
        <v>0</v>
      </c>
      <c r="K382" s="181" t="s">
        <v>191</v>
      </c>
      <c r="L382" s="40"/>
      <c r="M382" s="186" t="s">
        <v>43</v>
      </c>
      <c r="N382" s="187" t="s">
        <v>51</v>
      </c>
      <c r="O382" s="65"/>
      <c r="P382" s="188">
        <f>O382*H382</f>
        <v>0</v>
      </c>
      <c r="Q382" s="188">
        <v>0</v>
      </c>
      <c r="R382" s="188">
        <f>Q382*H382</f>
        <v>0</v>
      </c>
      <c r="S382" s="188">
        <v>0</v>
      </c>
      <c r="T382" s="189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90" t="s">
        <v>88</v>
      </c>
      <c r="AT382" s="190" t="s">
        <v>187</v>
      </c>
      <c r="AU382" s="190" t="s">
        <v>90</v>
      </c>
      <c r="AY382" s="17" t="s">
        <v>182</v>
      </c>
      <c r="BE382" s="191">
        <f>IF(N382="základní",J382,0)</f>
        <v>0</v>
      </c>
      <c r="BF382" s="191">
        <f>IF(N382="snížená",J382,0)</f>
        <v>0</v>
      </c>
      <c r="BG382" s="191">
        <f>IF(N382="zákl. přenesená",J382,0)</f>
        <v>0</v>
      </c>
      <c r="BH382" s="191">
        <f>IF(N382="sníž. přenesená",J382,0)</f>
        <v>0</v>
      </c>
      <c r="BI382" s="191">
        <f>IF(N382="nulová",J382,0)</f>
        <v>0</v>
      </c>
      <c r="BJ382" s="17" t="s">
        <v>88</v>
      </c>
      <c r="BK382" s="191">
        <f>ROUND(I382*H382,2)</f>
        <v>0</v>
      </c>
      <c r="BL382" s="17" t="s">
        <v>88</v>
      </c>
      <c r="BM382" s="190" t="s">
        <v>581</v>
      </c>
    </row>
    <row r="383" spans="1:65" s="13" customFormat="1" ht="22.5">
      <c r="B383" s="192"/>
      <c r="C383" s="193"/>
      <c r="D383" s="194" t="s">
        <v>193</v>
      </c>
      <c r="E383" s="195" t="s">
        <v>43</v>
      </c>
      <c r="F383" s="196" t="s">
        <v>582</v>
      </c>
      <c r="G383" s="193"/>
      <c r="H383" s="195" t="s">
        <v>43</v>
      </c>
      <c r="I383" s="197"/>
      <c r="J383" s="193"/>
      <c r="K383" s="193"/>
      <c r="L383" s="198"/>
      <c r="M383" s="199"/>
      <c r="N383" s="200"/>
      <c r="O383" s="200"/>
      <c r="P383" s="200"/>
      <c r="Q383" s="200"/>
      <c r="R383" s="200"/>
      <c r="S383" s="200"/>
      <c r="T383" s="201"/>
      <c r="AT383" s="202" t="s">
        <v>193</v>
      </c>
      <c r="AU383" s="202" t="s">
        <v>90</v>
      </c>
      <c r="AV383" s="13" t="s">
        <v>88</v>
      </c>
      <c r="AW383" s="13" t="s">
        <v>41</v>
      </c>
      <c r="AX383" s="13" t="s">
        <v>80</v>
      </c>
      <c r="AY383" s="202" t="s">
        <v>182</v>
      </c>
    </row>
    <row r="384" spans="1:65" s="14" customFormat="1" ht="11.25">
      <c r="B384" s="203"/>
      <c r="C384" s="204"/>
      <c r="D384" s="194" t="s">
        <v>193</v>
      </c>
      <c r="E384" s="205" t="s">
        <v>43</v>
      </c>
      <c r="F384" s="206" t="s">
        <v>220</v>
      </c>
      <c r="G384" s="204"/>
      <c r="H384" s="207">
        <v>7</v>
      </c>
      <c r="I384" s="208"/>
      <c r="J384" s="204"/>
      <c r="K384" s="204"/>
      <c r="L384" s="209"/>
      <c r="M384" s="210"/>
      <c r="N384" s="211"/>
      <c r="O384" s="211"/>
      <c r="P384" s="211"/>
      <c r="Q384" s="211"/>
      <c r="R384" s="211"/>
      <c r="S384" s="211"/>
      <c r="T384" s="212"/>
      <c r="AT384" s="213" t="s">
        <v>193</v>
      </c>
      <c r="AU384" s="213" t="s">
        <v>90</v>
      </c>
      <c r="AV384" s="14" t="s">
        <v>90</v>
      </c>
      <c r="AW384" s="14" t="s">
        <v>41</v>
      </c>
      <c r="AX384" s="14" t="s">
        <v>88</v>
      </c>
      <c r="AY384" s="213" t="s">
        <v>182</v>
      </c>
    </row>
    <row r="385" spans="1:65" s="2" customFormat="1" ht="14.45" customHeight="1">
      <c r="A385" s="35"/>
      <c r="B385" s="36"/>
      <c r="C385" s="214" t="s">
        <v>578</v>
      </c>
      <c r="D385" s="214" t="s">
        <v>179</v>
      </c>
      <c r="E385" s="215" t="s">
        <v>584</v>
      </c>
      <c r="F385" s="216" t="s">
        <v>585</v>
      </c>
      <c r="G385" s="217" t="s">
        <v>190</v>
      </c>
      <c r="H385" s="218">
        <v>7</v>
      </c>
      <c r="I385" s="219"/>
      <c r="J385" s="220">
        <f>ROUND(I385*H385,2)</f>
        <v>0</v>
      </c>
      <c r="K385" s="216" t="s">
        <v>191</v>
      </c>
      <c r="L385" s="221"/>
      <c r="M385" s="222" t="s">
        <v>43</v>
      </c>
      <c r="N385" s="223" t="s">
        <v>51</v>
      </c>
      <c r="O385" s="65"/>
      <c r="P385" s="188">
        <f>O385*H385</f>
        <v>0</v>
      </c>
      <c r="Q385" s="188">
        <v>2.3000000000000001E-4</v>
      </c>
      <c r="R385" s="188">
        <f>Q385*H385</f>
        <v>1.6100000000000001E-3</v>
      </c>
      <c r="S385" s="188">
        <v>0</v>
      </c>
      <c r="T385" s="189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90" t="s">
        <v>90</v>
      </c>
      <c r="AT385" s="190" t="s">
        <v>179</v>
      </c>
      <c r="AU385" s="190" t="s">
        <v>90</v>
      </c>
      <c r="AY385" s="17" t="s">
        <v>182</v>
      </c>
      <c r="BE385" s="191">
        <f>IF(N385="základní",J385,0)</f>
        <v>0</v>
      </c>
      <c r="BF385" s="191">
        <f>IF(N385="snížená",J385,0)</f>
        <v>0</v>
      </c>
      <c r="BG385" s="191">
        <f>IF(N385="zákl. přenesená",J385,0)</f>
        <v>0</v>
      </c>
      <c r="BH385" s="191">
        <f>IF(N385="sníž. přenesená",J385,0)</f>
        <v>0</v>
      </c>
      <c r="BI385" s="191">
        <f>IF(N385="nulová",J385,0)</f>
        <v>0</v>
      </c>
      <c r="BJ385" s="17" t="s">
        <v>88</v>
      </c>
      <c r="BK385" s="191">
        <f>ROUND(I385*H385,2)</f>
        <v>0</v>
      </c>
      <c r="BL385" s="17" t="s">
        <v>88</v>
      </c>
      <c r="BM385" s="190" t="s">
        <v>586</v>
      </c>
    </row>
    <row r="386" spans="1:65" s="13" customFormat="1" ht="22.5">
      <c r="B386" s="192"/>
      <c r="C386" s="193"/>
      <c r="D386" s="194" t="s">
        <v>193</v>
      </c>
      <c r="E386" s="195" t="s">
        <v>43</v>
      </c>
      <c r="F386" s="196" t="s">
        <v>582</v>
      </c>
      <c r="G386" s="193"/>
      <c r="H386" s="195" t="s">
        <v>43</v>
      </c>
      <c r="I386" s="197"/>
      <c r="J386" s="193"/>
      <c r="K386" s="193"/>
      <c r="L386" s="198"/>
      <c r="M386" s="199"/>
      <c r="N386" s="200"/>
      <c r="O386" s="200"/>
      <c r="P386" s="200"/>
      <c r="Q386" s="200"/>
      <c r="R386" s="200"/>
      <c r="S386" s="200"/>
      <c r="T386" s="201"/>
      <c r="AT386" s="202" t="s">
        <v>193</v>
      </c>
      <c r="AU386" s="202" t="s">
        <v>90</v>
      </c>
      <c r="AV386" s="13" t="s">
        <v>88</v>
      </c>
      <c r="AW386" s="13" t="s">
        <v>41</v>
      </c>
      <c r="AX386" s="13" t="s">
        <v>80</v>
      </c>
      <c r="AY386" s="202" t="s">
        <v>182</v>
      </c>
    </row>
    <row r="387" spans="1:65" s="14" customFormat="1" ht="11.25">
      <c r="B387" s="203"/>
      <c r="C387" s="204"/>
      <c r="D387" s="194" t="s">
        <v>193</v>
      </c>
      <c r="E387" s="205" t="s">
        <v>43</v>
      </c>
      <c r="F387" s="206" t="s">
        <v>220</v>
      </c>
      <c r="G387" s="204"/>
      <c r="H387" s="207">
        <v>7</v>
      </c>
      <c r="I387" s="208"/>
      <c r="J387" s="204"/>
      <c r="K387" s="204"/>
      <c r="L387" s="209"/>
      <c r="M387" s="210"/>
      <c r="N387" s="211"/>
      <c r="O387" s="211"/>
      <c r="P387" s="211"/>
      <c r="Q387" s="211"/>
      <c r="R387" s="211"/>
      <c r="S387" s="211"/>
      <c r="T387" s="212"/>
      <c r="AT387" s="213" t="s">
        <v>193</v>
      </c>
      <c r="AU387" s="213" t="s">
        <v>90</v>
      </c>
      <c r="AV387" s="14" t="s">
        <v>90</v>
      </c>
      <c r="AW387" s="14" t="s">
        <v>41</v>
      </c>
      <c r="AX387" s="14" t="s">
        <v>88</v>
      </c>
      <c r="AY387" s="213" t="s">
        <v>182</v>
      </c>
    </row>
    <row r="388" spans="1:65" s="2" customFormat="1" ht="24.2" customHeight="1">
      <c r="A388" s="35"/>
      <c r="B388" s="36"/>
      <c r="C388" s="179" t="s">
        <v>583</v>
      </c>
      <c r="D388" s="179" t="s">
        <v>187</v>
      </c>
      <c r="E388" s="180" t="s">
        <v>588</v>
      </c>
      <c r="F388" s="181" t="s">
        <v>589</v>
      </c>
      <c r="G388" s="182" t="s">
        <v>481</v>
      </c>
      <c r="H388" s="183">
        <v>125</v>
      </c>
      <c r="I388" s="184"/>
      <c r="J388" s="185">
        <f>ROUND(I388*H388,2)</f>
        <v>0</v>
      </c>
      <c r="K388" s="181" t="s">
        <v>191</v>
      </c>
      <c r="L388" s="40"/>
      <c r="M388" s="186" t="s">
        <v>43</v>
      </c>
      <c r="N388" s="187" t="s">
        <v>51</v>
      </c>
      <c r="O388" s="65"/>
      <c r="P388" s="188">
        <f>O388*H388</f>
        <v>0</v>
      </c>
      <c r="Q388" s="188">
        <v>0</v>
      </c>
      <c r="R388" s="188">
        <f>Q388*H388</f>
        <v>0</v>
      </c>
      <c r="S388" s="188">
        <v>0</v>
      </c>
      <c r="T388" s="189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90" t="s">
        <v>88</v>
      </c>
      <c r="AT388" s="190" t="s">
        <v>187</v>
      </c>
      <c r="AU388" s="190" t="s">
        <v>90</v>
      </c>
      <c r="AY388" s="17" t="s">
        <v>182</v>
      </c>
      <c r="BE388" s="191">
        <f>IF(N388="základní",J388,0)</f>
        <v>0</v>
      </c>
      <c r="BF388" s="191">
        <f>IF(N388="snížená",J388,0)</f>
        <v>0</v>
      </c>
      <c r="BG388" s="191">
        <f>IF(N388="zákl. přenesená",J388,0)</f>
        <v>0</v>
      </c>
      <c r="BH388" s="191">
        <f>IF(N388="sníž. přenesená",J388,0)</f>
        <v>0</v>
      </c>
      <c r="BI388" s="191">
        <f>IF(N388="nulová",J388,0)</f>
        <v>0</v>
      </c>
      <c r="BJ388" s="17" t="s">
        <v>88</v>
      </c>
      <c r="BK388" s="191">
        <f>ROUND(I388*H388,2)</f>
        <v>0</v>
      </c>
      <c r="BL388" s="17" t="s">
        <v>88</v>
      </c>
      <c r="BM388" s="190" t="s">
        <v>590</v>
      </c>
    </row>
    <row r="389" spans="1:65" s="13" customFormat="1" ht="11.25">
      <c r="B389" s="192"/>
      <c r="C389" s="193"/>
      <c r="D389" s="194" t="s">
        <v>193</v>
      </c>
      <c r="E389" s="195" t="s">
        <v>43</v>
      </c>
      <c r="F389" s="196" t="s">
        <v>362</v>
      </c>
      <c r="G389" s="193"/>
      <c r="H389" s="195" t="s">
        <v>43</v>
      </c>
      <c r="I389" s="197"/>
      <c r="J389" s="193"/>
      <c r="K389" s="193"/>
      <c r="L389" s="198"/>
      <c r="M389" s="199"/>
      <c r="N389" s="200"/>
      <c r="O389" s="200"/>
      <c r="P389" s="200"/>
      <c r="Q389" s="200"/>
      <c r="R389" s="200"/>
      <c r="S389" s="200"/>
      <c r="T389" s="201"/>
      <c r="AT389" s="202" t="s">
        <v>193</v>
      </c>
      <c r="AU389" s="202" t="s">
        <v>90</v>
      </c>
      <c r="AV389" s="13" t="s">
        <v>88</v>
      </c>
      <c r="AW389" s="13" t="s">
        <v>41</v>
      </c>
      <c r="AX389" s="13" t="s">
        <v>80</v>
      </c>
      <c r="AY389" s="202" t="s">
        <v>182</v>
      </c>
    </row>
    <row r="390" spans="1:65" s="13" customFormat="1" ht="11.25">
      <c r="B390" s="192"/>
      <c r="C390" s="193"/>
      <c r="D390" s="194" t="s">
        <v>193</v>
      </c>
      <c r="E390" s="195" t="s">
        <v>43</v>
      </c>
      <c r="F390" s="196" t="s">
        <v>591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3" customFormat="1" ht="11.25">
      <c r="B391" s="192"/>
      <c r="C391" s="193"/>
      <c r="D391" s="194" t="s">
        <v>193</v>
      </c>
      <c r="E391" s="195" t="s">
        <v>43</v>
      </c>
      <c r="F391" s="196" t="s">
        <v>1598</v>
      </c>
      <c r="G391" s="193"/>
      <c r="H391" s="195" t="s">
        <v>43</v>
      </c>
      <c r="I391" s="197"/>
      <c r="J391" s="193"/>
      <c r="K391" s="193"/>
      <c r="L391" s="198"/>
      <c r="M391" s="199"/>
      <c r="N391" s="200"/>
      <c r="O391" s="200"/>
      <c r="P391" s="200"/>
      <c r="Q391" s="200"/>
      <c r="R391" s="200"/>
      <c r="S391" s="200"/>
      <c r="T391" s="201"/>
      <c r="AT391" s="202" t="s">
        <v>193</v>
      </c>
      <c r="AU391" s="202" t="s">
        <v>90</v>
      </c>
      <c r="AV391" s="13" t="s">
        <v>88</v>
      </c>
      <c r="AW391" s="13" t="s">
        <v>41</v>
      </c>
      <c r="AX391" s="13" t="s">
        <v>80</v>
      </c>
      <c r="AY391" s="202" t="s">
        <v>182</v>
      </c>
    </row>
    <row r="392" spans="1:65" s="14" customFormat="1" ht="11.25">
      <c r="B392" s="203"/>
      <c r="C392" s="204"/>
      <c r="D392" s="194" t="s">
        <v>193</v>
      </c>
      <c r="E392" s="205" t="s">
        <v>43</v>
      </c>
      <c r="F392" s="206" t="s">
        <v>3200</v>
      </c>
      <c r="G392" s="204"/>
      <c r="H392" s="207">
        <v>125</v>
      </c>
      <c r="I392" s="208"/>
      <c r="J392" s="204"/>
      <c r="K392" s="204"/>
      <c r="L392" s="209"/>
      <c r="M392" s="210"/>
      <c r="N392" s="211"/>
      <c r="O392" s="211"/>
      <c r="P392" s="211"/>
      <c r="Q392" s="211"/>
      <c r="R392" s="211"/>
      <c r="S392" s="211"/>
      <c r="T392" s="212"/>
      <c r="AT392" s="213" t="s">
        <v>193</v>
      </c>
      <c r="AU392" s="213" t="s">
        <v>90</v>
      </c>
      <c r="AV392" s="14" t="s">
        <v>90</v>
      </c>
      <c r="AW392" s="14" t="s">
        <v>41</v>
      </c>
      <c r="AX392" s="14" t="s">
        <v>88</v>
      </c>
      <c r="AY392" s="213" t="s">
        <v>182</v>
      </c>
    </row>
    <row r="393" spans="1:65" s="2" customFormat="1" ht="14.45" customHeight="1">
      <c r="A393" s="35"/>
      <c r="B393" s="36"/>
      <c r="C393" s="214" t="s">
        <v>587</v>
      </c>
      <c r="D393" s="214" t="s">
        <v>179</v>
      </c>
      <c r="E393" s="215" t="s">
        <v>594</v>
      </c>
      <c r="F393" s="216" t="s">
        <v>595</v>
      </c>
      <c r="G393" s="217" t="s">
        <v>378</v>
      </c>
      <c r="H393" s="218">
        <v>50</v>
      </c>
      <c r="I393" s="219"/>
      <c r="J393" s="220">
        <f>ROUND(I393*H393,2)</f>
        <v>0</v>
      </c>
      <c r="K393" s="216" t="s">
        <v>191</v>
      </c>
      <c r="L393" s="221"/>
      <c r="M393" s="222" t="s">
        <v>43</v>
      </c>
      <c r="N393" s="223" t="s">
        <v>51</v>
      </c>
      <c r="O393" s="65"/>
      <c r="P393" s="188">
        <f>O393*H393</f>
        <v>0</v>
      </c>
      <c r="Q393" s="188">
        <v>1E-3</v>
      </c>
      <c r="R393" s="188">
        <f>Q393*H393</f>
        <v>0.05</v>
      </c>
      <c r="S393" s="188">
        <v>0</v>
      </c>
      <c r="T393" s="189">
        <f>S393*H393</f>
        <v>0</v>
      </c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R393" s="190" t="s">
        <v>90</v>
      </c>
      <c r="AT393" s="190" t="s">
        <v>179</v>
      </c>
      <c r="AU393" s="190" t="s">
        <v>90</v>
      </c>
      <c r="AY393" s="17" t="s">
        <v>182</v>
      </c>
      <c r="BE393" s="191">
        <f>IF(N393="základní",J393,0)</f>
        <v>0</v>
      </c>
      <c r="BF393" s="191">
        <f>IF(N393="snížená",J393,0)</f>
        <v>0</v>
      </c>
      <c r="BG393" s="191">
        <f>IF(N393="zákl. přenesená",J393,0)</f>
        <v>0</v>
      </c>
      <c r="BH393" s="191">
        <f>IF(N393="sníž. přenesená",J393,0)</f>
        <v>0</v>
      </c>
      <c r="BI393" s="191">
        <f>IF(N393="nulová",J393,0)</f>
        <v>0</v>
      </c>
      <c r="BJ393" s="17" t="s">
        <v>88</v>
      </c>
      <c r="BK393" s="191">
        <f>ROUND(I393*H393,2)</f>
        <v>0</v>
      </c>
      <c r="BL393" s="17" t="s">
        <v>88</v>
      </c>
      <c r="BM393" s="190" t="s">
        <v>596</v>
      </c>
    </row>
    <row r="394" spans="1:65" s="13" customFormat="1" ht="11.25">
      <c r="B394" s="192"/>
      <c r="C394" s="193"/>
      <c r="D394" s="194" t="s">
        <v>193</v>
      </c>
      <c r="E394" s="195" t="s">
        <v>43</v>
      </c>
      <c r="F394" s="196" t="s">
        <v>362</v>
      </c>
      <c r="G394" s="193"/>
      <c r="H394" s="195" t="s">
        <v>43</v>
      </c>
      <c r="I394" s="197"/>
      <c r="J394" s="193"/>
      <c r="K394" s="193"/>
      <c r="L394" s="198"/>
      <c r="M394" s="199"/>
      <c r="N394" s="200"/>
      <c r="O394" s="200"/>
      <c r="P394" s="200"/>
      <c r="Q394" s="200"/>
      <c r="R394" s="200"/>
      <c r="S394" s="200"/>
      <c r="T394" s="201"/>
      <c r="AT394" s="202" t="s">
        <v>193</v>
      </c>
      <c r="AU394" s="202" t="s">
        <v>90</v>
      </c>
      <c r="AV394" s="13" t="s">
        <v>88</v>
      </c>
      <c r="AW394" s="13" t="s">
        <v>41</v>
      </c>
      <c r="AX394" s="13" t="s">
        <v>80</v>
      </c>
      <c r="AY394" s="202" t="s">
        <v>182</v>
      </c>
    </row>
    <row r="395" spans="1:65" s="13" customFormat="1" ht="11.25">
      <c r="B395" s="192"/>
      <c r="C395" s="193"/>
      <c r="D395" s="194" t="s">
        <v>193</v>
      </c>
      <c r="E395" s="195" t="s">
        <v>43</v>
      </c>
      <c r="F395" s="196" t="s">
        <v>591</v>
      </c>
      <c r="G395" s="193"/>
      <c r="H395" s="195" t="s">
        <v>43</v>
      </c>
      <c r="I395" s="197"/>
      <c r="J395" s="193"/>
      <c r="K395" s="193"/>
      <c r="L395" s="198"/>
      <c r="M395" s="199"/>
      <c r="N395" s="200"/>
      <c r="O395" s="200"/>
      <c r="P395" s="200"/>
      <c r="Q395" s="200"/>
      <c r="R395" s="200"/>
      <c r="S395" s="200"/>
      <c r="T395" s="201"/>
      <c r="AT395" s="202" t="s">
        <v>193</v>
      </c>
      <c r="AU395" s="202" t="s">
        <v>90</v>
      </c>
      <c r="AV395" s="13" t="s">
        <v>88</v>
      </c>
      <c r="AW395" s="13" t="s">
        <v>41</v>
      </c>
      <c r="AX395" s="13" t="s">
        <v>80</v>
      </c>
      <c r="AY395" s="202" t="s">
        <v>182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1598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4" customFormat="1" ht="22.5">
      <c r="B397" s="203"/>
      <c r="C397" s="204"/>
      <c r="D397" s="194" t="s">
        <v>193</v>
      </c>
      <c r="E397" s="205" t="s">
        <v>43</v>
      </c>
      <c r="F397" s="206" t="s">
        <v>3201</v>
      </c>
      <c r="G397" s="204"/>
      <c r="H397" s="207">
        <v>50</v>
      </c>
      <c r="I397" s="208"/>
      <c r="J397" s="204"/>
      <c r="K397" s="204"/>
      <c r="L397" s="209"/>
      <c r="M397" s="210"/>
      <c r="N397" s="211"/>
      <c r="O397" s="211"/>
      <c r="P397" s="211"/>
      <c r="Q397" s="211"/>
      <c r="R397" s="211"/>
      <c r="S397" s="211"/>
      <c r="T397" s="212"/>
      <c r="AT397" s="213" t="s">
        <v>193</v>
      </c>
      <c r="AU397" s="213" t="s">
        <v>90</v>
      </c>
      <c r="AV397" s="14" t="s">
        <v>90</v>
      </c>
      <c r="AW397" s="14" t="s">
        <v>41</v>
      </c>
      <c r="AX397" s="14" t="s">
        <v>88</v>
      </c>
      <c r="AY397" s="213" t="s">
        <v>182</v>
      </c>
    </row>
    <row r="398" spans="1:65" s="2" customFormat="1" ht="62.65" customHeight="1">
      <c r="A398" s="35"/>
      <c r="B398" s="36"/>
      <c r="C398" s="179" t="s">
        <v>593</v>
      </c>
      <c r="D398" s="179" t="s">
        <v>187</v>
      </c>
      <c r="E398" s="180" t="s">
        <v>599</v>
      </c>
      <c r="F398" s="181" t="s">
        <v>600</v>
      </c>
      <c r="G398" s="182" t="s">
        <v>481</v>
      </c>
      <c r="H398" s="183">
        <v>4</v>
      </c>
      <c r="I398" s="184"/>
      <c r="J398" s="185">
        <f>ROUND(I398*H398,2)</f>
        <v>0</v>
      </c>
      <c r="K398" s="181" t="s">
        <v>191</v>
      </c>
      <c r="L398" s="40"/>
      <c r="M398" s="186" t="s">
        <v>43</v>
      </c>
      <c r="N398" s="187" t="s">
        <v>51</v>
      </c>
      <c r="O398" s="65"/>
      <c r="P398" s="188">
        <f>O398*H398</f>
        <v>0</v>
      </c>
      <c r="Q398" s="188">
        <v>0</v>
      </c>
      <c r="R398" s="188">
        <f>Q398*H398</f>
        <v>0</v>
      </c>
      <c r="S398" s="188">
        <v>0</v>
      </c>
      <c r="T398" s="189">
        <f>S398*H398</f>
        <v>0</v>
      </c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R398" s="190" t="s">
        <v>88</v>
      </c>
      <c r="AT398" s="190" t="s">
        <v>187</v>
      </c>
      <c r="AU398" s="190" t="s">
        <v>90</v>
      </c>
      <c r="AY398" s="17" t="s">
        <v>182</v>
      </c>
      <c r="BE398" s="191">
        <f>IF(N398="základní",J398,0)</f>
        <v>0</v>
      </c>
      <c r="BF398" s="191">
        <f>IF(N398="snížená",J398,0)</f>
        <v>0</v>
      </c>
      <c r="BG398" s="191">
        <f>IF(N398="zákl. přenesená",J398,0)</f>
        <v>0</v>
      </c>
      <c r="BH398" s="191">
        <f>IF(N398="sníž. přenesená",J398,0)</f>
        <v>0</v>
      </c>
      <c r="BI398" s="191">
        <f>IF(N398="nulová",J398,0)</f>
        <v>0</v>
      </c>
      <c r="BJ398" s="17" t="s">
        <v>88</v>
      </c>
      <c r="BK398" s="191">
        <f>ROUND(I398*H398,2)</f>
        <v>0</v>
      </c>
      <c r="BL398" s="17" t="s">
        <v>88</v>
      </c>
      <c r="BM398" s="190" t="s">
        <v>601</v>
      </c>
    </row>
    <row r="399" spans="1:65" s="13" customFormat="1" ht="11.25">
      <c r="B399" s="192"/>
      <c r="C399" s="193"/>
      <c r="D399" s="194" t="s">
        <v>193</v>
      </c>
      <c r="E399" s="195" t="s">
        <v>43</v>
      </c>
      <c r="F399" s="196" t="s">
        <v>591</v>
      </c>
      <c r="G399" s="193"/>
      <c r="H399" s="195" t="s">
        <v>43</v>
      </c>
      <c r="I399" s="197"/>
      <c r="J399" s="193"/>
      <c r="K399" s="193"/>
      <c r="L399" s="198"/>
      <c r="M399" s="199"/>
      <c r="N399" s="200"/>
      <c r="O399" s="200"/>
      <c r="P399" s="200"/>
      <c r="Q399" s="200"/>
      <c r="R399" s="200"/>
      <c r="S399" s="200"/>
      <c r="T399" s="201"/>
      <c r="AT399" s="202" t="s">
        <v>193</v>
      </c>
      <c r="AU399" s="202" t="s">
        <v>90</v>
      </c>
      <c r="AV399" s="13" t="s">
        <v>88</v>
      </c>
      <c r="AW399" s="13" t="s">
        <v>41</v>
      </c>
      <c r="AX399" s="13" t="s">
        <v>80</v>
      </c>
      <c r="AY399" s="202" t="s">
        <v>182</v>
      </c>
    </row>
    <row r="400" spans="1:65" s="13" customFormat="1" ht="11.25">
      <c r="B400" s="192"/>
      <c r="C400" s="193"/>
      <c r="D400" s="194" t="s">
        <v>193</v>
      </c>
      <c r="E400" s="195" t="s">
        <v>43</v>
      </c>
      <c r="F400" s="196" t="s">
        <v>602</v>
      </c>
      <c r="G400" s="193"/>
      <c r="H400" s="195" t="s">
        <v>43</v>
      </c>
      <c r="I400" s="197"/>
      <c r="J400" s="193"/>
      <c r="K400" s="193"/>
      <c r="L400" s="198"/>
      <c r="M400" s="199"/>
      <c r="N400" s="200"/>
      <c r="O400" s="200"/>
      <c r="P400" s="200"/>
      <c r="Q400" s="200"/>
      <c r="R400" s="200"/>
      <c r="S400" s="200"/>
      <c r="T400" s="201"/>
      <c r="AT400" s="202" t="s">
        <v>193</v>
      </c>
      <c r="AU400" s="202" t="s">
        <v>90</v>
      </c>
      <c r="AV400" s="13" t="s">
        <v>88</v>
      </c>
      <c r="AW400" s="13" t="s">
        <v>41</v>
      </c>
      <c r="AX400" s="13" t="s">
        <v>80</v>
      </c>
      <c r="AY400" s="202" t="s">
        <v>182</v>
      </c>
    </row>
    <row r="401" spans="1:65" s="14" customFormat="1" ht="11.25">
      <c r="B401" s="203"/>
      <c r="C401" s="204"/>
      <c r="D401" s="194" t="s">
        <v>193</v>
      </c>
      <c r="E401" s="205" t="s">
        <v>43</v>
      </c>
      <c r="F401" s="206" t="s">
        <v>3202</v>
      </c>
      <c r="G401" s="204"/>
      <c r="H401" s="207">
        <v>4</v>
      </c>
      <c r="I401" s="208"/>
      <c r="J401" s="204"/>
      <c r="K401" s="204"/>
      <c r="L401" s="209"/>
      <c r="M401" s="210"/>
      <c r="N401" s="211"/>
      <c r="O401" s="211"/>
      <c r="P401" s="211"/>
      <c r="Q401" s="211"/>
      <c r="R401" s="211"/>
      <c r="S401" s="211"/>
      <c r="T401" s="212"/>
      <c r="AT401" s="213" t="s">
        <v>193</v>
      </c>
      <c r="AU401" s="213" t="s">
        <v>90</v>
      </c>
      <c r="AV401" s="14" t="s">
        <v>90</v>
      </c>
      <c r="AW401" s="14" t="s">
        <v>41</v>
      </c>
      <c r="AX401" s="14" t="s">
        <v>88</v>
      </c>
      <c r="AY401" s="213" t="s">
        <v>182</v>
      </c>
    </row>
    <row r="402" spans="1:65" s="2" customFormat="1" ht="14.45" customHeight="1">
      <c r="A402" s="35"/>
      <c r="B402" s="36"/>
      <c r="C402" s="214" t="s">
        <v>598</v>
      </c>
      <c r="D402" s="214" t="s">
        <v>179</v>
      </c>
      <c r="E402" s="215" t="s">
        <v>605</v>
      </c>
      <c r="F402" s="216" t="s">
        <v>606</v>
      </c>
      <c r="G402" s="217" t="s">
        <v>481</v>
      </c>
      <c r="H402" s="218">
        <v>4</v>
      </c>
      <c r="I402" s="219"/>
      <c r="J402" s="220">
        <f>ROUND(I402*H402,2)</f>
        <v>0</v>
      </c>
      <c r="K402" s="216" t="s">
        <v>191</v>
      </c>
      <c r="L402" s="221"/>
      <c r="M402" s="222" t="s">
        <v>43</v>
      </c>
      <c r="N402" s="223" t="s">
        <v>51</v>
      </c>
      <c r="O402" s="65"/>
      <c r="P402" s="188">
        <f>O402*H402</f>
        <v>0</v>
      </c>
      <c r="Q402" s="188">
        <v>6.9999999999999994E-5</v>
      </c>
      <c r="R402" s="188">
        <f>Q402*H402</f>
        <v>2.7999999999999998E-4</v>
      </c>
      <c r="S402" s="188">
        <v>0</v>
      </c>
      <c r="T402" s="189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90" t="s">
        <v>90</v>
      </c>
      <c r="AT402" s="190" t="s">
        <v>179</v>
      </c>
      <c r="AU402" s="190" t="s">
        <v>90</v>
      </c>
      <c r="AY402" s="17" t="s">
        <v>182</v>
      </c>
      <c r="BE402" s="191">
        <f>IF(N402="základní",J402,0)</f>
        <v>0</v>
      </c>
      <c r="BF402" s="191">
        <f>IF(N402="snížená",J402,0)</f>
        <v>0</v>
      </c>
      <c r="BG402" s="191">
        <f>IF(N402="zákl. přenesená",J402,0)</f>
        <v>0</v>
      </c>
      <c r="BH402" s="191">
        <f>IF(N402="sníž. přenesená",J402,0)</f>
        <v>0</v>
      </c>
      <c r="BI402" s="191">
        <f>IF(N402="nulová",J402,0)</f>
        <v>0</v>
      </c>
      <c r="BJ402" s="17" t="s">
        <v>88</v>
      </c>
      <c r="BK402" s="191">
        <f>ROUND(I402*H402,2)</f>
        <v>0</v>
      </c>
      <c r="BL402" s="17" t="s">
        <v>88</v>
      </c>
      <c r="BM402" s="190" t="s">
        <v>607</v>
      </c>
    </row>
    <row r="403" spans="1:65" s="13" customFormat="1" ht="11.25">
      <c r="B403" s="192"/>
      <c r="C403" s="193"/>
      <c r="D403" s="194" t="s">
        <v>193</v>
      </c>
      <c r="E403" s="195" t="s">
        <v>43</v>
      </c>
      <c r="F403" s="196" t="s">
        <v>591</v>
      </c>
      <c r="G403" s="193"/>
      <c r="H403" s="195" t="s">
        <v>43</v>
      </c>
      <c r="I403" s="197"/>
      <c r="J403" s="193"/>
      <c r="K403" s="193"/>
      <c r="L403" s="198"/>
      <c r="M403" s="199"/>
      <c r="N403" s="200"/>
      <c r="O403" s="200"/>
      <c r="P403" s="200"/>
      <c r="Q403" s="200"/>
      <c r="R403" s="200"/>
      <c r="S403" s="200"/>
      <c r="T403" s="201"/>
      <c r="AT403" s="202" t="s">
        <v>193</v>
      </c>
      <c r="AU403" s="202" t="s">
        <v>90</v>
      </c>
      <c r="AV403" s="13" t="s">
        <v>88</v>
      </c>
      <c r="AW403" s="13" t="s">
        <v>41</v>
      </c>
      <c r="AX403" s="13" t="s">
        <v>80</v>
      </c>
      <c r="AY403" s="202" t="s">
        <v>182</v>
      </c>
    </row>
    <row r="404" spans="1:65" s="13" customFormat="1" ht="11.25">
      <c r="B404" s="192"/>
      <c r="C404" s="193"/>
      <c r="D404" s="194" t="s">
        <v>193</v>
      </c>
      <c r="E404" s="195" t="s">
        <v>43</v>
      </c>
      <c r="F404" s="196" t="s">
        <v>602</v>
      </c>
      <c r="G404" s="193"/>
      <c r="H404" s="195" t="s">
        <v>43</v>
      </c>
      <c r="I404" s="197"/>
      <c r="J404" s="193"/>
      <c r="K404" s="193"/>
      <c r="L404" s="198"/>
      <c r="M404" s="199"/>
      <c r="N404" s="200"/>
      <c r="O404" s="200"/>
      <c r="P404" s="200"/>
      <c r="Q404" s="200"/>
      <c r="R404" s="200"/>
      <c r="S404" s="200"/>
      <c r="T404" s="201"/>
      <c r="AT404" s="202" t="s">
        <v>193</v>
      </c>
      <c r="AU404" s="202" t="s">
        <v>90</v>
      </c>
      <c r="AV404" s="13" t="s">
        <v>88</v>
      </c>
      <c r="AW404" s="13" t="s">
        <v>41</v>
      </c>
      <c r="AX404" s="13" t="s">
        <v>80</v>
      </c>
      <c r="AY404" s="202" t="s">
        <v>182</v>
      </c>
    </row>
    <row r="405" spans="1:65" s="14" customFormat="1" ht="11.25">
      <c r="B405" s="203"/>
      <c r="C405" s="204"/>
      <c r="D405" s="194" t="s">
        <v>193</v>
      </c>
      <c r="E405" s="205" t="s">
        <v>43</v>
      </c>
      <c r="F405" s="206" t="s">
        <v>3202</v>
      </c>
      <c r="G405" s="204"/>
      <c r="H405" s="207">
        <v>4</v>
      </c>
      <c r="I405" s="208"/>
      <c r="J405" s="204"/>
      <c r="K405" s="204"/>
      <c r="L405" s="209"/>
      <c r="M405" s="210"/>
      <c r="N405" s="211"/>
      <c r="O405" s="211"/>
      <c r="P405" s="211"/>
      <c r="Q405" s="211"/>
      <c r="R405" s="211"/>
      <c r="S405" s="211"/>
      <c r="T405" s="212"/>
      <c r="AT405" s="213" t="s">
        <v>193</v>
      </c>
      <c r="AU405" s="213" t="s">
        <v>90</v>
      </c>
      <c r="AV405" s="14" t="s">
        <v>90</v>
      </c>
      <c r="AW405" s="14" t="s">
        <v>41</v>
      </c>
      <c r="AX405" s="14" t="s">
        <v>88</v>
      </c>
      <c r="AY405" s="213" t="s">
        <v>182</v>
      </c>
    </row>
    <row r="406" spans="1:65" s="2" customFormat="1" ht="49.15" customHeight="1">
      <c r="A406" s="35"/>
      <c r="B406" s="36"/>
      <c r="C406" s="179" t="s">
        <v>604</v>
      </c>
      <c r="D406" s="179" t="s">
        <v>187</v>
      </c>
      <c r="E406" s="180" t="s">
        <v>1602</v>
      </c>
      <c r="F406" s="181" t="s">
        <v>1603</v>
      </c>
      <c r="G406" s="182" t="s">
        <v>481</v>
      </c>
      <c r="H406" s="183">
        <v>125</v>
      </c>
      <c r="I406" s="184"/>
      <c r="J406" s="185">
        <f>ROUND(I406*H406,2)</f>
        <v>0</v>
      </c>
      <c r="K406" s="181" t="s">
        <v>191</v>
      </c>
      <c r="L406" s="40"/>
      <c r="M406" s="186" t="s">
        <v>43</v>
      </c>
      <c r="N406" s="187" t="s">
        <v>51</v>
      </c>
      <c r="O406" s="65"/>
      <c r="P406" s="188">
        <f>O406*H406</f>
        <v>0</v>
      </c>
      <c r="Q406" s="188">
        <v>0</v>
      </c>
      <c r="R406" s="188">
        <f>Q406*H406</f>
        <v>0</v>
      </c>
      <c r="S406" s="188">
        <v>0</v>
      </c>
      <c r="T406" s="189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90" t="s">
        <v>88</v>
      </c>
      <c r="AT406" s="190" t="s">
        <v>187</v>
      </c>
      <c r="AU406" s="190" t="s">
        <v>90</v>
      </c>
      <c r="AY406" s="17" t="s">
        <v>182</v>
      </c>
      <c r="BE406" s="191">
        <f>IF(N406="základní",J406,0)</f>
        <v>0</v>
      </c>
      <c r="BF406" s="191">
        <f>IF(N406="snížená",J406,0)</f>
        <v>0</v>
      </c>
      <c r="BG406" s="191">
        <f>IF(N406="zákl. přenesená",J406,0)</f>
        <v>0</v>
      </c>
      <c r="BH406" s="191">
        <f>IF(N406="sníž. přenesená",J406,0)</f>
        <v>0</v>
      </c>
      <c r="BI406" s="191">
        <f>IF(N406="nulová",J406,0)</f>
        <v>0</v>
      </c>
      <c r="BJ406" s="17" t="s">
        <v>88</v>
      </c>
      <c r="BK406" s="191">
        <f>ROUND(I406*H406,2)</f>
        <v>0</v>
      </c>
      <c r="BL406" s="17" t="s">
        <v>88</v>
      </c>
      <c r="BM406" s="190" t="s">
        <v>1604</v>
      </c>
    </row>
    <row r="407" spans="1:65" s="13" customFormat="1" ht="11.25">
      <c r="B407" s="192"/>
      <c r="C407" s="193"/>
      <c r="D407" s="194" t="s">
        <v>193</v>
      </c>
      <c r="E407" s="195" t="s">
        <v>43</v>
      </c>
      <c r="F407" s="196" t="s">
        <v>362</v>
      </c>
      <c r="G407" s="193"/>
      <c r="H407" s="195" t="s">
        <v>43</v>
      </c>
      <c r="I407" s="197"/>
      <c r="J407" s="193"/>
      <c r="K407" s="193"/>
      <c r="L407" s="198"/>
      <c r="M407" s="199"/>
      <c r="N407" s="200"/>
      <c r="O407" s="200"/>
      <c r="P407" s="200"/>
      <c r="Q407" s="200"/>
      <c r="R407" s="200"/>
      <c r="S407" s="200"/>
      <c r="T407" s="201"/>
      <c r="AT407" s="202" t="s">
        <v>193</v>
      </c>
      <c r="AU407" s="202" t="s">
        <v>90</v>
      </c>
      <c r="AV407" s="13" t="s">
        <v>88</v>
      </c>
      <c r="AW407" s="13" t="s">
        <v>41</v>
      </c>
      <c r="AX407" s="13" t="s">
        <v>80</v>
      </c>
      <c r="AY407" s="202" t="s">
        <v>182</v>
      </c>
    </row>
    <row r="408" spans="1:65" s="13" customFormat="1" ht="11.25">
      <c r="B408" s="192"/>
      <c r="C408" s="193"/>
      <c r="D408" s="194" t="s">
        <v>193</v>
      </c>
      <c r="E408" s="195" t="s">
        <v>43</v>
      </c>
      <c r="F408" s="196" t="s">
        <v>1605</v>
      </c>
      <c r="G408" s="193"/>
      <c r="H408" s="195" t="s">
        <v>43</v>
      </c>
      <c r="I408" s="197"/>
      <c r="J408" s="193"/>
      <c r="K408" s="193"/>
      <c r="L408" s="198"/>
      <c r="M408" s="199"/>
      <c r="N408" s="200"/>
      <c r="O408" s="200"/>
      <c r="P408" s="200"/>
      <c r="Q408" s="200"/>
      <c r="R408" s="200"/>
      <c r="S408" s="200"/>
      <c r="T408" s="201"/>
      <c r="AT408" s="202" t="s">
        <v>193</v>
      </c>
      <c r="AU408" s="202" t="s">
        <v>90</v>
      </c>
      <c r="AV408" s="13" t="s">
        <v>88</v>
      </c>
      <c r="AW408" s="13" t="s">
        <v>41</v>
      </c>
      <c r="AX408" s="13" t="s">
        <v>80</v>
      </c>
      <c r="AY408" s="202" t="s">
        <v>182</v>
      </c>
    </row>
    <row r="409" spans="1:65" s="14" customFormat="1" ht="11.25">
      <c r="B409" s="203"/>
      <c r="C409" s="204"/>
      <c r="D409" s="194" t="s">
        <v>193</v>
      </c>
      <c r="E409" s="205" t="s">
        <v>43</v>
      </c>
      <c r="F409" s="206" t="s">
        <v>3203</v>
      </c>
      <c r="G409" s="204"/>
      <c r="H409" s="207">
        <v>125</v>
      </c>
      <c r="I409" s="208"/>
      <c r="J409" s="204"/>
      <c r="K409" s="204"/>
      <c r="L409" s="209"/>
      <c r="M409" s="210"/>
      <c r="N409" s="211"/>
      <c r="O409" s="211"/>
      <c r="P409" s="211"/>
      <c r="Q409" s="211"/>
      <c r="R409" s="211"/>
      <c r="S409" s="211"/>
      <c r="T409" s="212"/>
      <c r="AT409" s="213" t="s">
        <v>193</v>
      </c>
      <c r="AU409" s="213" t="s">
        <v>90</v>
      </c>
      <c r="AV409" s="14" t="s">
        <v>90</v>
      </c>
      <c r="AW409" s="14" t="s">
        <v>41</v>
      </c>
      <c r="AX409" s="14" t="s">
        <v>88</v>
      </c>
      <c r="AY409" s="213" t="s">
        <v>182</v>
      </c>
    </row>
    <row r="410" spans="1:65" s="2" customFormat="1" ht="14.45" customHeight="1">
      <c r="A410" s="35"/>
      <c r="B410" s="36"/>
      <c r="C410" s="214" t="s">
        <v>608</v>
      </c>
      <c r="D410" s="214" t="s">
        <v>179</v>
      </c>
      <c r="E410" s="215" t="s">
        <v>1607</v>
      </c>
      <c r="F410" s="216" t="s">
        <v>1608</v>
      </c>
      <c r="G410" s="217" t="s">
        <v>481</v>
      </c>
      <c r="H410" s="218">
        <v>131.25</v>
      </c>
      <c r="I410" s="219"/>
      <c r="J410" s="220">
        <f>ROUND(I410*H410,2)</f>
        <v>0</v>
      </c>
      <c r="K410" s="216" t="s">
        <v>476</v>
      </c>
      <c r="L410" s="221"/>
      <c r="M410" s="222" t="s">
        <v>43</v>
      </c>
      <c r="N410" s="223" t="s">
        <v>51</v>
      </c>
      <c r="O410" s="65"/>
      <c r="P410" s="188">
        <f>O410*H410</f>
        <v>0</v>
      </c>
      <c r="Q410" s="188">
        <v>0</v>
      </c>
      <c r="R410" s="188">
        <f>Q410*H410</f>
        <v>0</v>
      </c>
      <c r="S410" s="188">
        <v>0</v>
      </c>
      <c r="T410" s="189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90" t="s">
        <v>90</v>
      </c>
      <c r="AT410" s="190" t="s">
        <v>179</v>
      </c>
      <c r="AU410" s="190" t="s">
        <v>90</v>
      </c>
      <c r="AY410" s="17" t="s">
        <v>182</v>
      </c>
      <c r="BE410" s="191">
        <f>IF(N410="základní",J410,0)</f>
        <v>0</v>
      </c>
      <c r="BF410" s="191">
        <f>IF(N410="snížená",J410,0)</f>
        <v>0</v>
      </c>
      <c r="BG410" s="191">
        <f>IF(N410="zákl. přenesená",J410,0)</f>
        <v>0</v>
      </c>
      <c r="BH410" s="191">
        <f>IF(N410="sníž. přenesená",J410,0)</f>
        <v>0</v>
      </c>
      <c r="BI410" s="191">
        <f>IF(N410="nulová",J410,0)</f>
        <v>0</v>
      </c>
      <c r="BJ410" s="17" t="s">
        <v>88</v>
      </c>
      <c r="BK410" s="191">
        <f>ROUND(I410*H410,2)</f>
        <v>0</v>
      </c>
      <c r="BL410" s="17" t="s">
        <v>88</v>
      </c>
      <c r="BM410" s="190" t="s">
        <v>1609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362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1610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4" customFormat="1" ht="11.25">
      <c r="B413" s="203"/>
      <c r="C413" s="204"/>
      <c r="D413" s="194" t="s">
        <v>193</v>
      </c>
      <c r="E413" s="205" t="s">
        <v>43</v>
      </c>
      <c r="F413" s="206" t="s">
        <v>3204</v>
      </c>
      <c r="G413" s="204"/>
      <c r="H413" s="207">
        <v>131.25</v>
      </c>
      <c r="I413" s="208"/>
      <c r="J413" s="204"/>
      <c r="K413" s="204"/>
      <c r="L413" s="209"/>
      <c r="M413" s="210"/>
      <c r="N413" s="211"/>
      <c r="O413" s="211"/>
      <c r="P413" s="211"/>
      <c r="Q413" s="211"/>
      <c r="R413" s="211"/>
      <c r="S413" s="211"/>
      <c r="T413" s="212"/>
      <c r="AT413" s="213" t="s">
        <v>193</v>
      </c>
      <c r="AU413" s="213" t="s">
        <v>90</v>
      </c>
      <c r="AV413" s="14" t="s">
        <v>90</v>
      </c>
      <c r="AW413" s="14" t="s">
        <v>41</v>
      </c>
      <c r="AX413" s="14" t="s">
        <v>88</v>
      </c>
      <c r="AY413" s="213" t="s">
        <v>182</v>
      </c>
    </row>
    <row r="414" spans="1:65" s="2" customFormat="1" ht="37.9" customHeight="1">
      <c r="A414" s="35"/>
      <c r="B414" s="36"/>
      <c r="C414" s="179" t="s">
        <v>614</v>
      </c>
      <c r="D414" s="179" t="s">
        <v>187</v>
      </c>
      <c r="E414" s="180" t="s">
        <v>609</v>
      </c>
      <c r="F414" s="181" t="s">
        <v>610</v>
      </c>
      <c r="G414" s="182" t="s">
        <v>481</v>
      </c>
      <c r="H414" s="183">
        <v>290</v>
      </c>
      <c r="I414" s="184"/>
      <c r="J414" s="185">
        <f>ROUND(I414*H414,2)</f>
        <v>0</v>
      </c>
      <c r="K414" s="181" t="s">
        <v>191</v>
      </c>
      <c r="L414" s="40"/>
      <c r="M414" s="186" t="s">
        <v>43</v>
      </c>
      <c r="N414" s="187" t="s">
        <v>51</v>
      </c>
      <c r="O414" s="65"/>
      <c r="P414" s="188">
        <f>O414*H414</f>
        <v>0</v>
      </c>
      <c r="Q414" s="188">
        <v>0</v>
      </c>
      <c r="R414" s="188">
        <f>Q414*H414</f>
        <v>0</v>
      </c>
      <c r="S414" s="188">
        <v>0</v>
      </c>
      <c r="T414" s="189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90" t="s">
        <v>88</v>
      </c>
      <c r="AT414" s="190" t="s">
        <v>187</v>
      </c>
      <c r="AU414" s="190" t="s">
        <v>90</v>
      </c>
      <c r="AY414" s="17" t="s">
        <v>182</v>
      </c>
      <c r="BE414" s="191">
        <f>IF(N414="základní",J414,0)</f>
        <v>0</v>
      </c>
      <c r="BF414" s="191">
        <f>IF(N414="snížená",J414,0)</f>
        <v>0</v>
      </c>
      <c r="BG414" s="191">
        <f>IF(N414="zákl. přenesená",J414,0)</f>
        <v>0</v>
      </c>
      <c r="BH414" s="191">
        <f>IF(N414="sníž. přenesená",J414,0)</f>
        <v>0</v>
      </c>
      <c r="BI414" s="191">
        <f>IF(N414="nulová",J414,0)</f>
        <v>0</v>
      </c>
      <c r="BJ414" s="17" t="s">
        <v>88</v>
      </c>
      <c r="BK414" s="191">
        <f>ROUND(I414*H414,2)</f>
        <v>0</v>
      </c>
      <c r="BL414" s="17" t="s">
        <v>88</v>
      </c>
      <c r="BM414" s="190" t="s">
        <v>1612</v>
      </c>
    </row>
    <row r="415" spans="1:65" s="13" customFormat="1" ht="11.25">
      <c r="B415" s="192"/>
      <c r="C415" s="193"/>
      <c r="D415" s="194" t="s">
        <v>193</v>
      </c>
      <c r="E415" s="195" t="s">
        <v>43</v>
      </c>
      <c r="F415" s="196" t="s">
        <v>554</v>
      </c>
      <c r="G415" s="193"/>
      <c r="H415" s="195" t="s">
        <v>43</v>
      </c>
      <c r="I415" s="197"/>
      <c r="J415" s="193"/>
      <c r="K415" s="193"/>
      <c r="L415" s="198"/>
      <c r="M415" s="199"/>
      <c r="N415" s="200"/>
      <c r="O415" s="200"/>
      <c r="P415" s="200"/>
      <c r="Q415" s="200"/>
      <c r="R415" s="200"/>
      <c r="S415" s="200"/>
      <c r="T415" s="201"/>
      <c r="AT415" s="202" t="s">
        <v>193</v>
      </c>
      <c r="AU415" s="202" t="s">
        <v>90</v>
      </c>
      <c r="AV415" s="13" t="s">
        <v>88</v>
      </c>
      <c r="AW415" s="13" t="s">
        <v>41</v>
      </c>
      <c r="AX415" s="13" t="s">
        <v>80</v>
      </c>
      <c r="AY415" s="202" t="s">
        <v>182</v>
      </c>
    </row>
    <row r="416" spans="1:65" s="13" customFormat="1" ht="11.25">
      <c r="B416" s="192"/>
      <c r="C416" s="193"/>
      <c r="D416" s="194" t="s">
        <v>193</v>
      </c>
      <c r="E416" s="195" t="s">
        <v>43</v>
      </c>
      <c r="F416" s="196" t="s">
        <v>1614</v>
      </c>
      <c r="G416" s="193"/>
      <c r="H416" s="195" t="s">
        <v>43</v>
      </c>
      <c r="I416" s="197"/>
      <c r="J416" s="193"/>
      <c r="K416" s="193"/>
      <c r="L416" s="198"/>
      <c r="M416" s="199"/>
      <c r="N416" s="200"/>
      <c r="O416" s="200"/>
      <c r="P416" s="200"/>
      <c r="Q416" s="200"/>
      <c r="R416" s="200"/>
      <c r="S416" s="200"/>
      <c r="T416" s="201"/>
      <c r="AT416" s="202" t="s">
        <v>193</v>
      </c>
      <c r="AU416" s="202" t="s">
        <v>90</v>
      </c>
      <c r="AV416" s="13" t="s">
        <v>88</v>
      </c>
      <c r="AW416" s="13" t="s">
        <v>41</v>
      </c>
      <c r="AX416" s="13" t="s">
        <v>80</v>
      </c>
      <c r="AY416" s="202" t="s">
        <v>182</v>
      </c>
    </row>
    <row r="417" spans="1:65" s="14" customFormat="1" ht="11.25">
      <c r="B417" s="203"/>
      <c r="C417" s="204"/>
      <c r="D417" s="194" t="s">
        <v>193</v>
      </c>
      <c r="E417" s="205" t="s">
        <v>43</v>
      </c>
      <c r="F417" s="206" t="s">
        <v>3205</v>
      </c>
      <c r="G417" s="204"/>
      <c r="H417" s="207">
        <v>240</v>
      </c>
      <c r="I417" s="208"/>
      <c r="J417" s="204"/>
      <c r="K417" s="204"/>
      <c r="L417" s="209"/>
      <c r="M417" s="210"/>
      <c r="N417" s="211"/>
      <c r="O417" s="211"/>
      <c r="P417" s="211"/>
      <c r="Q417" s="211"/>
      <c r="R417" s="211"/>
      <c r="S417" s="211"/>
      <c r="T417" s="212"/>
      <c r="AT417" s="213" t="s">
        <v>193</v>
      </c>
      <c r="AU417" s="213" t="s">
        <v>90</v>
      </c>
      <c r="AV417" s="14" t="s">
        <v>90</v>
      </c>
      <c r="AW417" s="14" t="s">
        <v>41</v>
      </c>
      <c r="AX417" s="14" t="s">
        <v>80</v>
      </c>
      <c r="AY417" s="213" t="s">
        <v>182</v>
      </c>
    </row>
    <row r="418" spans="1:65" s="13" customFormat="1" ht="11.25">
      <c r="B418" s="192"/>
      <c r="C418" s="193"/>
      <c r="D418" s="194" t="s">
        <v>193</v>
      </c>
      <c r="E418" s="195" t="s">
        <v>43</v>
      </c>
      <c r="F418" s="196" t="s">
        <v>612</v>
      </c>
      <c r="G418" s="193"/>
      <c r="H418" s="195" t="s">
        <v>43</v>
      </c>
      <c r="I418" s="197"/>
      <c r="J418" s="193"/>
      <c r="K418" s="193"/>
      <c r="L418" s="198"/>
      <c r="M418" s="199"/>
      <c r="N418" s="200"/>
      <c r="O418" s="200"/>
      <c r="P418" s="200"/>
      <c r="Q418" s="200"/>
      <c r="R418" s="200"/>
      <c r="S418" s="200"/>
      <c r="T418" s="201"/>
      <c r="AT418" s="202" t="s">
        <v>193</v>
      </c>
      <c r="AU418" s="202" t="s">
        <v>90</v>
      </c>
      <c r="AV418" s="13" t="s">
        <v>88</v>
      </c>
      <c r="AW418" s="13" t="s">
        <v>41</v>
      </c>
      <c r="AX418" s="13" t="s">
        <v>80</v>
      </c>
      <c r="AY418" s="202" t="s">
        <v>182</v>
      </c>
    </row>
    <row r="419" spans="1:65" s="14" customFormat="1" ht="11.25">
      <c r="B419" s="203"/>
      <c r="C419" s="204"/>
      <c r="D419" s="194" t="s">
        <v>193</v>
      </c>
      <c r="E419" s="205" t="s">
        <v>43</v>
      </c>
      <c r="F419" s="206" t="s">
        <v>598</v>
      </c>
      <c r="G419" s="204"/>
      <c r="H419" s="207">
        <v>50</v>
      </c>
      <c r="I419" s="208"/>
      <c r="J419" s="204"/>
      <c r="K419" s="204"/>
      <c r="L419" s="209"/>
      <c r="M419" s="210"/>
      <c r="N419" s="211"/>
      <c r="O419" s="211"/>
      <c r="P419" s="211"/>
      <c r="Q419" s="211"/>
      <c r="R419" s="211"/>
      <c r="S419" s="211"/>
      <c r="T419" s="212"/>
      <c r="AT419" s="213" t="s">
        <v>193</v>
      </c>
      <c r="AU419" s="213" t="s">
        <v>90</v>
      </c>
      <c r="AV419" s="14" t="s">
        <v>90</v>
      </c>
      <c r="AW419" s="14" t="s">
        <v>41</v>
      </c>
      <c r="AX419" s="14" t="s">
        <v>80</v>
      </c>
      <c r="AY419" s="213" t="s">
        <v>182</v>
      </c>
    </row>
    <row r="420" spans="1:65" s="15" customFormat="1" ht="11.25">
      <c r="B420" s="227"/>
      <c r="C420" s="228"/>
      <c r="D420" s="194" t="s">
        <v>193</v>
      </c>
      <c r="E420" s="229" t="s">
        <v>43</v>
      </c>
      <c r="F420" s="230" t="s">
        <v>436</v>
      </c>
      <c r="G420" s="228"/>
      <c r="H420" s="231">
        <v>290</v>
      </c>
      <c r="I420" s="232"/>
      <c r="J420" s="228"/>
      <c r="K420" s="228"/>
      <c r="L420" s="233"/>
      <c r="M420" s="234"/>
      <c r="N420" s="235"/>
      <c r="O420" s="235"/>
      <c r="P420" s="235"/>
      <c r="Q420" s="235"/>
      <c r="R420" s="235"/>
      <c r="S420" s="235"/>
      <c r="T420" s="236"/>
      <c r="AT420" s="237" t="s">
        <v>193</v>
      </c>
      <c r="AU420" s="237" t="s">
        <v>90</v>
      </c>
      <c r="AV420" s="15" t="s">
        <v>205</v>
      </c>
      <c r="AW420" s="15" t="s">
        <v>41</v>
      </c>
      <c r="AX420" s="15" t="s">
        <v>88</v>
      </c>
      <c r="AY420" s="237" t="s">
        <v>182</v>
      </c>
    </row>
    <row r="421" spans="1:65" s="2" customFormat="1" ht="14.45" customHeight="1">
      <c r="A421" s="35"/>
      <c r="B421" s="36"/>
      <c r="C421" s="214" t="s">
        <v>620</v>
      </c>
      <c r="D421" s="214" t="s">
        <v>179</v>
      </c>
      <c r="E421" s="215" t="s">
        <v>615</v>
      </c>
      <c r="F421" s="216" t="s">
        <v>616</v>
      </c>
      <c r="G421" s="217" t="s">
        <v>481</v>
      </c>
      <c r="H421" s="218">
        <v>304.5</v>
      </c>
      <c r="I421" s="219"/>
      <c r="J421" s="220">
        <f>ROUND(I421*H421,2)</f>
        <v>0</v>
      </c>
      <c r="K421" s="216" t="s">
        <v>191</v>
      </c>
      <c r="L421" s="221"/>
      <c r="M421" s="222" t="s">
        <v>43</v>
      </c>
      <c r="N421" s="223" t="s">
        <v>51</v>
      </c>
      <c r="O421" s="65"/>
      <c r="P421" s="188">
        <f>O421*H421</f>
        <v>0</v>
      </c>
      <c r="Q421" s="188">
        <v>1.7000000000000001E-4</v>
      </c>
      <c r="R421" s="188">
        <f>Q421*H421</f>
        <v>5.1765000000000005E-2</v>
      </c>
      <c r="S421" s="188">
        <v>0</v>
      </c>
      <c r="T421" s="189">
        <f>S421*H421</f>
        <v>0</v>
      </c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R421" s="190" t="s">
        <v>90</v>
      </c>
      <c r="AT421" s="190" t="s">
        <v>179</v>
      </c>
      <c r="AU421" s="190" t="s">
        <v>90</v>
      </c>
      <c r="AY421" s="17" t="s">
        <v>182</v>
      </c>
      <c r="BE421" s="191">
        <f>IF(N421="základní",J421,0)</f>
        <v>0</v>
      </c>
      <c r="BF421" s="191">
        <f>IF(N421="snížená",J421,0)</f>
        <v>0</v>
      </c>
      <c r="BG421" s="191">
        <f>IF(N421="zákl. přenesená",J421,0)</f>
        <v>0</v>
      </c>
      <c r="BH421" s="191">
        <f>IF(N421="sníž. přenesená",J421,0)</f>
        <v>0</v>
      </c>
      <c r="BI421" s="191">
        <f>IF(N421="nulová",J421,0)</f>
        <v>0</v>
      </c>
      <c r="BJ421" s="17" t="s">
        <v>88</v>
      </c>
      <c r="BK421" s="191">
        <f>ROUND(I421*H421,2)</f>
        <v>0</v>
      </c>
      <c r="BL421" s="17" t="s">
        <v>88</v>
      </c>
      <c r="BM421" s="190" t="s">
        <v>2530</v>
      </c>
    </row>
    <row r="422" spans="1:65" s="13" customFormat="1" ht="11.25">
      <c r="B422" s="192"/>
      <c r="C422" s="193"/>
      <c r="D422" s="194" t="s">
        <v>193</v>
      </c>
      <c r="E422" s="195" t="s">
        <v>43</v>
      </c>
      <c r="F422" s="196" t="s">
        <v>554</v>
      </c>
      <c r="G422" s="193"/>
      <c r="H422" s="195" t="s">
        <v>43</v>
      </c>
      <c r="I422" s="197"/>
      <c r="J422" s="193"/>
      <c r="K422" s="193"/>
      <c r="L422" s="198"/>
      <c r="M422" s="199"/>
      <c r="N422" s="200"/>
      <c r="O422" s="200"/>
      <c r="P422" s="200"/>
      <c r="Q422" s="200"/>
      <c r="R422" s="200"/>
      <c r="S422" s="200"/>
      <c r="T422" s="201"/>
      <c r="AT422" s="202" t="s">
        <v>193</v>
      </c>
      <c r="AU422" s="202" t="s">
        <v>90</v>
      </c>
      <c r="AV422" s="13" t="s">
        <v>88</v>
      </c>
      <c r="AW422" s="13" t="s">
        <v>41</v>
      </c>
      <c r="AX422" s="13" t="s">
        <v>80</v>
      </c>
      <c r="AY422" s="202" t="s">
        <v>182</v>
      </c>
    </row>
    <row r="423" spans="1:65" s="13" customFormat="1" ht="11.25">
      <c r="B423" s="192"/>
      <c r="C423" s="193"/>
      <c r="D423" s="194" t="s">
        <v>193</v>
      </c>
      <c r="E423" s="195" t="s">
        <v>43</v>
      </c>
      <c r="F423" s="196" t="s">
        <v>1617</v>
      </c>
      <c r="G423" s="193"/>
      <c r="H423" s="195" t="s">
        <v>43</v>
      </c>
      <c r="I423" s="197"/>
      <c r="J423" s="193"/>
      <c r="K423" s="193"/>
      <c r="L423" s="198"/>
      <c r="M423" s="199"/>
      <c r="N423" s="200"/>
      <c r="O423" s="200"/>
      <c r="P423" s="200"/>
      <c r="Q423" s="200"/>
      <c r="R423" s="200"/>
      <c r="S423" s="200"/>
      <c r="T423" s="201"/>
      <c r="AT423" s="202" t="s">
        <v>193</v>
      </c>
      <c r="AU423" s="202" t="s">
        <v>90</v>
      </c>
      <c r="AV423" s="13" t="s">
        <v>88</v>
      </c>
      <c r="AW423" s="13" t="s">
        <v>41</v>
      </c>
      <c r="AX423" s="13" t="s">
        <v>80</v>
      </c>
      <c r="AY423" s="202" t="s">
        <v>182</v>
      </c>
    </row>
    <row r="424" spans="1:65" s="14" customFormat="1" ht="11.25">
      <c r="B424" s="203"/>
      <c r="C424" s="204"/>
      <c r="D424" s="194" t="s">
        <v>193</v>
      </c>
      <c r="E424" s="205" t="s">
        <v>43</v>
      </c>
      <c r="F424" s="206" t="s">
        <v>3206</v>
      </c>
      <c r="G424" s="204"/>
      <c r="H424" s="207">
        <v>252</v>
      </c>
      <c r="I424" s="208"/>
      <c r="J424" s="204"/>
      <c r="K424" s="204"/>
      <c r="L424" s="209"/>
      <c r="M424" s="210"/>
      <c r="N424" s="211"/>
      <c r="O424" s="211"/>
      <c r="P424" s="211"/>
      <c r="Q424" s="211"/>
      <c r="R424" s="211"/>
      <c r="S424" s="211"/>
      <c r="T424" s="212"/>
      <c r="AT424" s="213" t="s">
        <v>193</v>
      </c>
      <c r="AU424" s="213" t="s">
        <v>90</v>
      </c>
      <c r="AV424" s="14" t="s">
        <v>90</v>
      </c>
      <c r="AW424" s="14" t="s">
        <v>41</v>
      </c>
      <c r="AX424" s="14" t="s">
        <v>80</v>
      </c>
      <c r="AY424" s="213" t="s">
        <v>182</v>
      </c>
    </row>
    <row r="425" spans="1:65" s="13" customFormat="1" ht="22.5">
      <c r="B425" s="192"/>
      <c r="C425" s="193"/>
      <c r="D425" s="194" t="s">
        <v>193</v>
      </c>
      <c r="E425" s="195" t="s">
        <v>43</v>
      </c>
      <c r="F425" s="196" t="s">
        <v>1619</v>
      </c>
      <c r="G425" s="193"/>
      <c r="H425" s="195" t="s">
        <v>43</v>
      </c>
      <c r="I425" s="197"/>
      <c r="J425" s="193"/>
      <c r="K425" s="193"/>
      <c r="L425" s="198"/>
      <c r="M425" s="199"/>
      <c r="N425" s="200"/>
      <c r="O425" s="200"/>
      <c r="P425" s="200"/>
      <c r="Q425" s="200"/>
      <c r="R425" s="200"/>
      <c r="S425" s="200"/>
      <c r="T425" s="201"/>
      <c r="AT425" s="202" t="s">
        <v>193</v>
      </c>
      <c r="AU425" s="202" t="s">
        <v>90</v>
      </c>
      <c r="AV425" s="13" t="s">
        <v>88</v>
      </c>
      <c r="AW425" s="13" t="s">
        <v>41</v>
      </c>
      <c r="AX425" s="13" t="s">
        <v>80</v>
      </c>
      <c r="AY425" s="202" t="s">
        <v>182</v>
      </c>
    </row>
    <row r="426" spans="1:65" s="14" customFormat="1" ht="11.25">
      <c r="B426" s="203"/>
      <c r="C426" s="204"/>
      <c r="D426" s="194" t="s">
        <v>193</v>
      </c>
      <c r="E426" s="205" t="s">
        <v>43</v>
      </c>
      <c r="F426" s="206" t="s">
        <v>3207</v>
      </c>
      <c r="G426" s="204"/>
      <c r="H426" s="207">
        <v>52.5</v>
      </c>
      <c r="I426" s="208"/>
      <c r="J426" s="204"/>
      <c r="K426" s="204"/>
      <c r="L426" s="209"/>
      <c r="M426" s="210"/>
      <c r="N426" s="211"/>
      <c r="O426" s="211"/>
      <c r="P426" s="211"/>
      <c r="Q426" s="211"/>
      <c r="R426" s="211"/>
      <c r="S426" s="211"/>
      <c r="T426" s="212"/>
      <c r="AT426" s="213" t="s">
        <v>193</v>
      </c>
      <c r="AU426" s="213" t="s">
        <v>90</v>
      </c>
      <c r="AV426" s="14" t="s">
        <v>90</v>
      </c>
      <c r="AW426" s="14" t="s">
        <v>41</v>
      </c>
      <c r="AX426" s="14" t="s">
        <v>80</v>
      </c>
      <c r="AY426" s="213" t="s">
        <v>182</v>
      </c>
    </row>
    <row r="427" spans="1:65" s="15" customFormat="1" ht="11.25">
      <c r="B427" s="227"/>
      <c r="C427" s="228"/>
      <c r="D427" s="194" t="s">
        <v>193</v>
      </c>
      <c r="E427" s="229" t="s">
        <v>43</v>
      </c>
      <c r="F427" s="230" t="s">
        <v>436</v>
      </c>
      <c r="G427" s="228"/>
      <c r="H427" s="231">
        <v>304.5</v>
      </c>
      <c r="I427" s="232"/>
      <c r="J427" s="228"/>
      <c r="K427" s="228"/>
      <c r="L427" s="233"/>
      <c r="M427" s="234"/>
      <c r="N427" s="235"/>
      <c r="O427" s="235"/>
      <c r="P427" s="235"/>
      <c r="Q427" s="235"/>
      <c r="R427" s="235"/>
      <c r="S427" s="235"/>
      <c r="T427" s="236"/>
      <c r="AT427" s="237" t="s">
        <v>193</v>
      </c>
      <c r="AU427" s="237" t="s">
        <v>90</v>
      </c>
      <c r="AV427" s="15" t="s">
        <v>205</v>
      </c>
      <c r="AW427" s="15" t="s">
        <v>41</v>
      </c>
      <c r="AX427" s="15" t="s">
        <v>88</v>
      </c>
      <c r="AY427" s="237" t="s">
        <v>182</v>
      </c>
    </row>
    <row r="428" spans="1:65" s="2" customFormat="1" ht="37.9" customHeight="1">
      <c r="A428" s="35"/>
      <c r="B428" s="36"/>
      <c r="C428" s="179" t="s">
        <v>613</v>
      </c>
      <c r="D428" s="179" t="s">
        <v>187</v>
      </c>
      <c r="E428" s="180" t="s">
        <v>635</v>
      </c>
      <c r="F428" s="181" t="s">
        <v>636</v>
      </c>
      <c r="G428" s="182" t="s">
        <v>481</v>
      </c>
      <c r="H428" s="183">
        <v>150</v>
      </c>
      <c r="I428" s="184"/>
      <c r="J428" s="185">
        <f>ROUND(I428*H428,2)</f>
        <v>0</v>
      </c>
      <c r="K428" s="181" t="s">
        <v>191</v>
      </c>
      <c r="L428" s="40"/>
      <c r="M428" s="186" t="s">
        <v>43</v>
      </c>
      <c r="N428" s="187" t="s">
        <v>51</v>
      </c>
      <c r="O428" s="65"/>
      <c r="P428" s="188">
        <f>O428*H428</f>
        <v>0</v>
      </c>
      <c r="Q428" s="188">
        <v>0</v>
      </c>
      <c r="R428" s="188">
        <f>Q428*H428</f>
        <v>0</v>
      </c>
      <c r="S428" s="188">
        <v>0</v>
      </c>
      <c r="T428" s="189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90" t="s">
        <v>88</v>
      </c>
      <c r="AT428" s="190" t="s">
        <v>187</v>
      </c>
      <c r="AU428" s="190" t="s">
        <v>90</v>
      </c>
      <c r="AY428" s="17" t="s">
        <v>182</v>
      </c>
      <c r="BE428" s="191">
        <f>IF(N428="základní",J428,0)</f>
        <v>0</v>
      </c>
      <c r="BF428" s="191">
        <f>IF(N428="snížená",J428,0)</f>
        <v>0</v>
      </c>
      <c r="BG428" s="191">
        <f>IF(N428="zákl. přenesená",J428,0)</f>
        <v>0</v>
      </c>
      <c r="BH428" s="191">
        <f>IF(N428="sníž. přenesená",J428,0)</f>
        <v>0</v>
      </c>
      <c r="BI428" s="191">
        <f>IF(N428="nulová",J428,0)</f>
        <v>0</v>
      </c>
      <c r="BJ428" s="17" t="s">
        <v>88</v>
      </c>
      <c r="BK428" s="191">
        <f>ROUND(I428*H428,2)</f>
        <v>0</v>
      </c>
      <c r="BL428" s="17" t="s">
        <v>88</v>
      </c>
      <c r="BM428" s="190" t="s">
        <v>637</v>
      </c>
    </row>
    <row r="429" spans="1:65" s="13" customFormat="1" ht="11.25">
      <c r="B429" s="192"/>
      <c r="C429" s="193"/>
      <c r="D429" s="194" t="s">
        <v>193</v>
      </c>
      <c r="E429" s="195" t="s">
        <v>43</v>
      </c>
      <c r="F429" s="196" t="s">
        <v>431</v>
      </c>
      <c r="G429" s="193"/>
      <c r="H429" s="195" t="s">
        <v>43</v>
      </c>
      <c r="I429" s="197"/>
      <c r="J429" s="193"/>
      <c r="K429" s="193"/>
      <c r="L429" s="198"/>
      <c r="M429" s="199"/>
      <c r="N429" s="200"/>
      <c r="O429" s="200"/>
      <c r="P429" s="200"/>
      <c r="Q429" s="200"/>
      <c r="R429" s="200"/>
      <c r="S429" s="200"/>
      <c r="T429" s="201"/>
      <c r="AT429" s="202" t="s">
        <v>193</v>
      </c>
      <c r="AU429" s="202" t="s">
        <v>90</v>
      </c>
      <c r="AV429" s="13" t="s">
        <v>88</v>
      </c>
      <c r="AW429" s="13" t="s">
        <v>41</v>
      </c>
      <c r="AX429" s="13" t="s">
        <v>80</v>
      </c>
      <c r="AY429" s="202" t="s">
        <v>182</v>
      </c>
    </row>
    <row r="430" spans="1:65" s="13" customFormat="1" ht="11.25">
      <c r="B430" s="192"/>
      <c r="C430" s="193"/>
      <c r="D430" s="194" t="s">
        <v>193</v>
      </c>
      <c r="E430" s="195" t="s">
        <v>43</v>
      </c>
      <c r="F430" s="196" t="s">
        <v>638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4" customFormat="1" ht="11.25">
      <c r="B431" s="203"/>
      <c r="C431" s="204"/>
      <c r="D431" s="194" t="s">
        <v>193</v>
      </c>
      <c r="E431" s="205" t="s">
        <v>43</v>
      </c>
      <c r="F431" s="206" t="s">
        <v>2911</v>
      </c>
      <c r="G431" s="204"/>
      <c r="H431" s="207">
        <v>25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193</v>
      </c>
      <c r="AU431" s="213" t="s">
        <v>90</v>
      </c>
      <c r="AV431" s="14" t="s">
        <v>90</v>
      </c>
      <c r="AW431" s="14" t="s">
        <v>41</v>
      </c>
      <c r="AX431" s="14" t="s">
        <v>80</v>
      </c>
      <c r="AY431" s="213" t="s">
        <v>182</v>
      </c>
    </row>
    <row r="432" spans="1:65" s="13" customFormat="1" ht="11.25">
      <c r="B432" s="192"/>
      <c r="C432" s="193"/>
      <c r="D432" s="194" t="s">
        <v>193</v>
      </c>
      <c r="E432" s="195" t="s">
        <v>43</v>
      </c>
      <c r="F432" s="196" t="s">
        <v>640</v>
      </c>
      <c r="G432" s="193"/>
      <c r="H432" s="195" t="s">
        <v>43</v>
      </c>
      <c r="I432" s="197"/>
      <c r="J432" s="193"/>
      <c r="K432" s="193"/>
      <c r="L432" s="198"/>
      <c r="M432" s="199"/>
      <c r="N432" s="200"/>
      <c r="O432" s="200"/>
      <c r="P432" s="200"/>
      <c r="Q432" s="200"/>
      <c r="R432" s="200"/>
      <c r="S432" s="200"/>
      <c r="T432" s="201"/>
      <c r="AT432" s="202" t="s">
        <v>193</v>
      </c>
      <c r="AU432" s="202" t="s">
        <v>90</v>
      </c>
      <c r="AV432" s="13" t="s">
        <v>88</v>
      </c>
      <c r="AW432" s="13" t="s">
        <v>41</v>
      </c>
      <c r="AX432" s="13" t="s">
        <v>80</v>
      </c>
      <c r="AY432" s="202" t="s">
        <v>182</v>
      </c>
    </row>
    <row r="433" spans="1:65" s="14" customFormat="1" ht="11.25">
      <c r="B433" s="203"/>
      <c r="C433" s="204"/>
      <c r="D433" s="194" t="s">
        <v>193</v>
      </c>
      <c r="E433" s="205" t="s">
        <v>43</v>
      </c>
      <c r="F433" s="206" t="s">
        <v>2535</v>
      </c>
      <c r="G433" s="204"/>
      <c r="H433" s="207">
        <v>15</v>
      </c>
      <c r="I433" s="208"/>
      <c r="J433" s="204"/>
      <c r="K433" s="204"/>
      <c r="L433" s="209"/>
      <c r="M433" s="210"/>
      <c r="N433" s="211"/>
      <c r="O433" s="211"/>
      <c r="P433" s="211"/>
      <c r="Q433" s="211"/>
      <c r="R433" s="211"/>
      <c r="S433" s="211"/>
      <c r="T433" s="212"/>
      <c r="AT433" s="213" t="s">
        <v>193</v>
      </c>
      <c r="AU433" s="213" t="s">
        <v>90</v>
      </c>
      <c r="AV433" s="14" t="s">
        <v>90</v>
      </c>
      <c r="AW433" s="14" t="s">
        <v>41</v>
      </c>
      <c r="AX433" s="14" t="s">
        <v>80</v>
      </c>
      <c r="AY433" s="213" t="s">
        <v>182</v>
      </c>
    </row>
    <row r="434" spans="1:65" s="13" customFormat="1" ht="11.25">
      <c r="B434" s="192"/>
      <c r="C434" s="193"/>
      <c r="D434" s="194" t="s">
        <v>193</v>
      </c>
      <c r="E434" s="195" t="s">
        <v>43</v>
      </c>
      <c r="F434" s="196" t="s">
        <v>1636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4" customFormat="1" ht="11.25">
      <c r="B435" s="203"/>
      <c r="C435" s="204"/>
      <c r="D435" s="194" t="s">
        <v>193</v>
      </c>
      <c r="E435" s="205" t="s">
        <v>43</v>
      </c>
      <c r="F435" s="206" t="s">
        <v>1640</v>
      </c>
      <c r="G435" s="204"/>
      <c r="H435" s="207">
        <v>40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193</v>
      </c>
      <c r="AU435" s="213" t="s">
        <v>90</v>
      </c>
      <c r="AV435" s="14" t="s">
        <v>90</v>
      </c>
      <c r="AW435" s="14" t="s">
        <v>41</v>
      </c>
      <c r="AX435" s="14" t="s">
        <v>80</v>
      </c>
      <c r="AY435" s="213" t="s">
        <v>182</v>
      </c>
    </row>
    <row r="436" spans="1:65" s="13" customFormat="1" ht="11.25">
      <c r="B436" s="192"/>
      <c r="C436" s="193"/>
      <c r="D436" s="194" t="s">
        <v>193</v>
      </c>
      <c r="E436" s="195" t="s">
        <v>43</v>
      </c>
      <c r="F436" s="196" t="s">
        <v>1637</v>
      </c>
      <c r="G436" s="193"/>
      <c r="H436" s="195" t="s">
        <v>43</v>
      </c>
      <c r="I436" s="197"/>
      <c r="J436" s="193"/>
      <c r="K436" s="193"/>
      <c r="L436" s="198"/>
      <c r="M436" s="199"/>
      <c r="N436" s="200"/>
      <c r="O436" s="200"/>
      <c r="P436" s="200"/>
      <c r="Q436" s="200"/>
      <c r="R436" s="200"/>
      <c r="S436" s="200"/>
      <c r="T436" s="201"/>
      <c r="AT436" s="202" t="s">
        <v>193</v>
      </c>
      <c r="AU436" s="202" t="s">
        <v>90</v>
      </c>
      <c r="AV436" s="13" t="s">
        <v>88</v>
      </c>
      <c r="AW436" s="13" t="s">
        <v>41</v>
      </c>
      <c r="AX436" s="13" t="s">
        <v>80</v>
      </c>
      <c r="AY436" s="202" t="s">
        <v>182</v>
      </c>
    </row>
    <row r="437" spans="1:65" s="14" customFormat="1" ht="11.25">
      <c r="B437" s="203"/>
      <c r="C437" s="204"/>
      <c r="D437" s="194" t="s">
        <v>193</v>
      </c>
      <c r="E437" s="205" t="s">
        <v>43</v>
      </c>
      <c r="F437" s="206" t="s">
        <v>2535</v>
      </c>
      <c r="G437" s="204"/>
      <c r="H437" s="207">
        <v>15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193</v>
      </c>
      <c r="AU437" s="213" t="s">
        <v>90</v>
      </c>
      <c r="AV437" s="14" t="s">
        <v>90</v>
      </c>
      <c r="AW437" s="14" t="s">
        <v>41</v>
      </c>
      <c r="AX437" s="14" t="s">
        <v>80</v>
      </c>
      <c r="AY437" s="213" t="s">
        <v>182</v>
      </c>
    </row>
    <row r="438" spans="1:65" s="13" customFormat="1" ht="11.25">
      <c r="B438" s="192"/>
      <c r="C438" s="193"/>
      <c r="D438" s="194" t="s">
        <v>193</v>
      </c>
      <c r="E438" s="195" t="s">
        <v>43</v>
      </c>
      <c r="F438" s="196" t="s">
        <v>1638</v>
      </c>
      <c r="G438" s="193"/>
      <c r="H438" s="195" t="s">
        <v>43</v>
      </c>
      <c r="I438" s="197"/>
      <c r="J438" s="193"/>
      <c r="K438" s="193"/>
      <c r="L438" s="198"/>
      <c r="M438" s="199"/>
      <c r="N438" s="200"/>
      <c r="O438" s="200"/>
      <c r="P438" s="200"/>
      <c r="Q438" s="200"/>
      <c r="R438" s="200"/>
      <c r="S438" s="200"/>
      <c r="T438" s="201"/>
      <c r="AT438" s="202" t="s">
        <v>193</v>
      </c>
      <c r="AU438" s="202" t="s">
        <v>90</v>
      </c>
      <c r="AV438" s="13" t="s">
        <v>88</v>
      </c>
      <c r="AW438" s="13" t="s">
        <v>41</v>
      </c>
      <c r="AX438" s="13" t="s">
        <v>80</v>
      </c>
      <c r="AY438" s="202" t="s">
        <v>182</v>
      </c>
    </row>
    <row r="439" spans="1:65" s="14" customFormat="1" ht="11.25">
      <c r="B439" s="203"/>
      <c r="C439" s="204"/>
      <c r="D439" s="194" t="s">
        <v>193</v>
      </c>
      <c r="E439" s="205" t="s">
        <v>43</v>
      </c>
      <c r="F439" s="206" t="s">
        <v>2911</v>
      </c>
      <c r="G439" s="204"/>
      <c r="H439" s="207">
        <v>25</v>
      </c>
      <c r="I439" s="208"/>
      <c r="J439" s="204"/>
      <c r="K439" s="204"/>
      <c r="L439" s="209"/>
      <c r="M439" s="210"/>
      <c r="N439" s="211"/>
      <c r="O439" s="211"/>
      <c r="P439" s="211"/>
      <c r="Q439" s="211"/>
      <c r="R439" s="211"/>
      <c r="S439" s="211"/>
      <c r="T439" s="212"/>
      <c r="AT439" s="213" t="s">
        <v>193</v>
      </c>
      <c r="AU439" s="213" t="s">
        <v>90</v>
      </c>
      <c r="AV439" s="14" t="s">
        <v>90</v>
      </c>
      <c r="AW439" s="14" t="s">
        <v>41</v>
      </c>
      <c r="AX439" s="14" t="s">
        <v>80</v>
      </c>
      <c r="AY439" s="213" t="s">
        <v>182</v>
      </c>
    </row>
    <row r="440" spans="1:65" s="13" customFormat="1" ht="11.25">
      <c r="B440" s="192"/>
      <c r="C440" s="193"/>
      <c r="D440" s="194" t="s">
        <v>193</v>
      </c>
      <c r="E440" s="195" t="s">
        <v>43</v>
      </c>
      <c r="F440" s="196" t="s">
        <v>1639</v>
      </c>
      <c r="G440" s="193"/>
      <c r="H440" s="195" t="s">
        <v>43</v>
      </c>
      <c r="I440" s="197"/>
      <c r="J440" s="193"/>
      <c r="K440" s="193"/>
      <c r="L440" s="198"/>
      <c r="M440" s="199"/>
      <c r="N440" s="200"/>
      <c r="O440" s="200"/>
      <c r="P440" s="200"/>
      <c r="Q440" s="200"/>
      <c r="R440" s="200"/>
      <c r="S440" s="200"/>
      <c r="T440" s="201"/>
      <c r="AT440" s="202" t="s">
        <v>193</v>
      </c>
      <c r="AU440" s="202" t="s">
        <v>90</v>
      </c>
      <c r="AV440" s="13" t="s">
        <v>88</v>
      </c>
      <c r="AW440" s="13" t="s">
        <v>41</v>
      </c>
      <c r="AX440" s="13" t="s">
        <v>80</v>
      </c>
      <c r="AY440" s="202" t="s">
        <v>182</v>
      </c>
    </row>
    <row r="441" spans="1:65" s="14" customFormat="1" ht="11.25">
      <c r="B441" s="203"/>
      <c r="C441" s="204"/>
      <c r="D441" s="194" t="s">
        <v>193</v>
      </c>
      <c r="E441" s="205" t="s">
        <v>43</v>
      </c>
      <c r="F441" s="206" t="s">
        <v>641</v>
      </c>
      <c r="G441" s="204"/>
      <c r="H441" s="207">
        <v>10</v>
      </c>
      <c r="I441" s="208"/>
      <c r="J441" s="204"/>
      <c r="K441" s="204"/>
      <c r="L441" s="209"/>
      <c r="M441" s="210"/>
      <c r="N441" s="211"/>
      <c r="O441" s="211"/>
      <c r="P441" s="211"/>
      <c r="Q441" s="211"/>
      <c r="R441" s="211"/>
      <c r="S441" s="211"/>
      <c r="T441" s="212"/>
      <c r="AT441" s="213" t="s">
        <v>193</v>
      </c>
      <c r="AU441" s="213" t="s">
        <v>90</v>
      </c>
      <c r="AV441" s="14" t="s">
        <v>90</v>
      </c>
      <c r="AW441" s="14" t="s">
        <v>41</v>
      </c>
      <c r="AX441" s="14" t="s">
        <v>80</v>
      </c>
      <c r="AY441" s="213" t="s">
        <v>182</v>
      </c>
    </row>
    <row r="442" spans="1:65" s="13" customFormat="1" ht="11.25">
      <c r="B442" s="192"/>
      <c r="C442" s="193"/>
      <c r="D442" s="194" t="s">
        <v>193</v>
      </c>
      <c r="E442" s="195" t="s">
        <v>43</v>
      </c>
      <c r="F442" s="196" t="s">
        <v>1641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4" customFormat="1" ht="11.25">
      <c r="B443" s="203"/>
      <c r="C443" s="204"/>
      <c r="D443" s="194" t="s">
        <v>193</v>
      </c>
      <c r="E443" s="205" t="s">
        <v>43</v>
      </c>
      <c r="F443" s="206" t="s">
        <v>641</v>
      </c>
      <c r="G443" s="204"/>
      <c r="H443" s="207">
        <v>10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80</v>
      </c>
      <c r="AY443" s="213" t="s">
        <v>182</v>
      </c>
    </row>
    <row r="444" spans="1:65" s="13" customFormat="1" ht="11.25">
      <c r="B444" s="192"/>
      <c r="C444" s="193"/>
      <c r="D444" s="194" t="s">
        <v>193</v>
      </c>
      <c r="E444" s="195" t="s">
        <v>43</v>
      </c>
      <c r="F444" s="196" t="s">
        <v>1643</v>
      </c>
      <c r="G444" s="193"/>
      <c r="H444" s="195" t="s">
        <v>43</v>
      </c>
      <c r="I444" s="197"/>
      <c r="J444" s="193"/>
      <c r="K444" s="193"/>
      <c r="L444" s="198"/>
      <c r="M444" s="199"/>
      <c r="N444" s="200"/>
      <c r="O444" s="200"/>
      <c r="P444" s="200"/>
      <c r="Q444" s="200"/>
      <c r="R444" s="200"/>
      <c r="S444" s="200"/>
      <c r="T444" s="201"/>
      <c r="AT444" s="202" t="s">
        <v>193</v>
      </c>
      <c r="AU444" s="202" t="s">
        <v>90</v>
      </c>
      <c r="AV444" s="13" t="s">
        <v>88</v>
      </c>
      <c r="AW444" s="13" t="s">
        <v>41</v>
      </c>
      <c r="AX444" s="13" t="s">
        <v>80</v>
      </c>
      <c r="AY444" s="202" t="s">
        <v>182</v>
      </c>
    </row>
    <row r="445" spans="1:65" s="14" customFormat="1" ht="11.25">
      <c r="B445" s="203"/>
      <c r="C445" s="204"/>
      <c r="D445" s="194" t="s">
        <v>193</v>
      </c>
      <c r="E445" s="205" t="s">
        <v>43</v>
      </c>
      <c r="F445" s="206" t="s">
        <v>641</v>
      </c>
      <c r="G445" s="204"/>
      <c r="H445" s="207">
        <v>10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193</v>
      </c>
      <c r="AU445" s="213" t="s">
        <v>90</v>
      </c>
      <c r="AV445" s="14" t="s">
        <v>90</v>
      </c>
      <c r="AW445" s="14" t="s">
        <v>41</v>
      </c>
      <c r="AX445" s="14" t="s">
        <v>80</v>
      </c>
      <c r="AY445" s="213" t="s">
        <v>182</v>
      </c>
    </row>
    <row r="446" spans="1:65" s="15" customFormat="1" ht="11.25">
      <c r="B446" s="227"/>
      <c r="C446" s="228"/>
      <c r="D446" s="194" t="s">
        <v>193</v>
      </c>
      <c r="E446" s="229" t="s">
        <v>43</v>
      </c>
      <c r="F446" s="230" t="s">
        <v>436</v>
      </c>
      <c r="G446" s="228"/>
      <c r="H446" s="231">
        <v>150</v>
      </c>
      <c r="I446" s="232"/>
      <c r="J446" s="228"/>
      <c r="K446" s="228"/>
      <c r="L446" s="233"/>
      <c r="M446" s="234"/>
      <c r="N446" s="235"/>
      <c r="O446" s="235"/>
      <c r="P446" s="235"/>
      <c r="Q446" s="235"/>
      <c r="R446" s="235"/>
      <c r="S446" s="235"/>
      <c r="T446" s="236"/>
      <c r="AT446" s="237" t="s">
        <v>193</v>
      </c>
      <c r="AU446" s="237" t="s">
        <v>90</v>
      </c>
      <c r="AV446" s="15" t="s">
        <v>205</v>
      </c>
      <c r="AW446" s="15" t="s">
        <v>41</v>
      </c>
      <c r="AX446" s="15" t="s">
        <v>88</v>
      </c>
      <c r="AY446" s="237" t="s">
        <v>182</v>
      </c>
    </row>
    <row r="447" spans="1:65" s="2" customFormat="1" ht="14.45" customHeight="1">
      <c r="A447" s="35"/>
      <c r="B447" s="36"/>
      <c r="C447" s="214" t="s">
        <v>630</v>
      </c>
      <c r="D447" s="214" t="s">
        <v>179</v>
      </c>
      <c r="E447" s="215" t="s">
        <v>643</v>
      </c>
      <c r="F447" s="216" t="s">
        <v>644</v>
      </c>
      <c r="G447" s="217" t="s">
        <v>481</v>
      </c>
      <c r="H447" s="218">
        <v>157.5</v>
      </c>
      <c r="I447" s="219"/>
      <c r="J447" s="220">
        <f>ROUND(I447*H447,2)</f>
        <v>0</v>
      </c>
      <c r="K447" s="216" t="s">
        <v>198</v>
      </c>
      <c r="L447" s="221"/>
      <c r="M447" s="222" t="s">
        <v>43</v>
      </c>
      <c r="N447" s="223" t="s">
        <v>51</v>
      </c>
      <c r="O447" s="65"/>
      <c r="P447" s="188">
        <f>O447*H447</f>
        <v>0</v>
      </c>
      <c r="Q447" s="188">
        <v>0</v>
      </c>
      <c r="R447" s="188">
        <f>Q447*H447</f>
        <v>0</v>
      </c>
      <c r="S447" s="188">
        <v>0</v>
      </c>
      <c r="T447" s="189">
        <f>S447*H447</f>
        <v>0</v>
      </c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R447" s="190" t="s">
        <v>90</v>
      </c>
      <c r="AT447" s="190" t="s">
        <v>179</v>
      </c>
      <c r="AU447" s="190" t="s">
        <v>90</v>
      </c>
      <c r="AY447" s="17" t="s">
        <v>182</v>
      </c>
      <c r="BE447" s="191">
        <f>IF(N447="základní",J447,0)</f>
        <v>0</v>
      </c>
      <c r="BF447" s="191">
        <f>IF(N447="snížená",J447,0)</f>
        <v>0</v>
      </c>
      <c r="BG447" s="191">
        <f>IF(N447="zákl. přenesená",J447,0)</f>
        <v>0</v>
      </c>
      <c r="BH447" s="191">
        <f>IF(N447="sníž. přenesená",J447,0)</f>
        <v>0</v>
      </c>
      <c r="BI447" s="191">
        <f>IF(N447="nulová",J447,0)</f>
        <v>0</v>
      </c>
      <c r="BJ447" s="17" t="s">
        <v>88</v>
      </c>
      <c r="BK447" s="191">
        <f>ROUND(I447*H447,2)</f>
        <v>0</v>
      </c>
      <c r="BL447" s="17" t="s">
        <v>88</v>
      </c>
      <c r="BM447" s="190" t="s">
        <v>645</v>
      </c>
    </row>
    <row r="448" spans="1:65" s="13" customFormat="1" ht="11.25">
      <c r="B448" s="192"/>
      <c r="C448" s="193"/>
      <c r="D448" s="194" t="s">
        <v>193</v>
      </c>
      <c r="E448" s="195" t="s">
        <v>43</v>
      </c>
      <c r="F448" s="196" t="s">
        <v>431</v>
      </c>
      <c r="G448" s="193"/>
      <c r="H448" s="195" t="s">
        <v>43</v>
      </c>
      <c r="I448" s="197"/>
      <c r="J448" s="193"/>
      <c r="K448" s="193"/>
      <c r="L448" s="198"/>
      <c r="M448" s="199"/>
      <c r="N448" s="200"/>
      <c r="O448" s="200"/>
      <c r="P448" s="200"/>
      <c r="Q448" s="200"/>
      <c r="R448" s="200"/>
      <c r="S448" s="200"/>
      <c r="T448" s="201"/>
      <c r="AT448" s="202" t="s">
        <v>193</v>
      </c>
      <c r="AU448" s="202" t="s">
        <v>90</v>
      </c>
      <c r="AV448" s="13" t="s">
        <v>88</v>
      </c>
      <c r="AW448" s="13" t="s">
        <v>41</v>
      </c>
      <c r="AX448" s="13" t="s">
        <v>80</v>
      </c>
      <c r="AY448" s="202" t="s">
        <v>182</v>
      </c>
    </row>
    <row r="449" spans="2:51" s="13" customFormat="1" ht="11.25">
      <c r="B449" s="192"/>
      <c r="C449" s="193"/>
      <c r="D449" s="194" t="s">
        <v>193</v>
      </c>
      <c r="E449" s="195" t="s">
        <v>43</v>
      </c>
      <c r="F449" s="196" t="s">
        <v>646</v>
      </c>
      <c r="G449" s="193"/>
      <c r="H449" s="195" t="s">
        <v>43</v>
      </c>
      <c r="I449" s="197"/>
      <c r="J449" s="193"/>
      <c r="K449" s="193"/>
      <c r="L449" s="198"/>
      <c r="M449" s="199"/>
      <c r="N449" s="200"/>
      <c r="O449" s="200"/>
      <c r="P449" s="200"/>
      <c r="Q449" s="200"/>
      <c r="R449" s="200"/>
      <c r="S449" s="200"/>
      <c r="T449" s="201"/>
      <c r="AT449" s="202" t="s">
        <v>193</v>
      </c>
      <c r="AU449" s="202" t="s">
        <v>90</v>
      </c>
      <c r="AV449" s="13" t="s">
        <v>88</v>
      </c>
      <c r="AW449" s="13" t="s">
        <v>41</v>
      </c>
      <c r="AX449" s="13" t="s">
        <v>80</v>
      </c>
      <c r="AY449" s="202" t="s">
        <v>182</v>
      </c>
    </row>
    <row r="450" spans="2:51" s="13" customFormat="1" ht="11.25">
      <c r="B450" s="192"/>
      <c r="C450" s="193"/>
      <c r="D450" s="194" t="s">
        <v>193</v>
      </c>
      <c r="E450" s="195" t="s">
        <v>43</v>
      </c>
      <c r="F450" s="196" t="s">
        <v>638</v>
      </c>
      <c r="G450" s="193"/>
      <c r="H450" s="195" t="s">
        <v>43</v>
      </c>
      <c r="I450" s="197"/>
      <c r="J450" s="193"/>
      <c r="K450" s="193"/>
      <c r="L450" s="198"/>
      <c r="M450" s="199"/>
      <c r="N450" s="200"/>
      <c r="O450" s="200"/>
      <c r="P450" s="200"/>
      <c r="Q450" s="200"/>
      <c r="R450" s="200"/>
      <c r="S450" s="200"/>
      <c r="T450" s="201"/>
      <c r="AT450" s="202" t="s">
        <v>193</v>
      </c>
      <c r="AU450" s="202" t="s">
        <v>90</v>
      </c>
      <c r="AV450" s="13" t="s">
        <v>88</v>
      </c>
      <c r="AW450" s="13" t="s">
        <v>41</v>
      </c>
      <c r="AX450" s="13" t="s">
        <v>80</v>
      </c>
      <c r="AY450" s="202" t="s">
        <v>182</v>
      </c>
    </row>
    <row r="451" spans="2:51" s="14" customFormat="1" ht="11.25">
      <c r="B451" s="203"/>
      <c r="C451" s="204"/>
      <c r="D451" s="194" t="s">
        <v>193</v>
      </c>
      <c r="E451" s="205" t="s">
        <v>43</v>
      </c>
      <c r="F451" s="206" t="s">
        <v>2912</v>
      </c>
      <c r="G451" s="204"/>
      <c r="H451" s="207">
        <v>26.25</v>
      </c>
      <c r="I451" s="208"/>
      <c r="J451" s="204"/>
      <c r="K451" s="204"/>
      <c r="L451" s="209"/>
      <c r="M451" s="210"/>
      <c r="N451" s="211"/>
      <c r="O451" s="211"/>
      <c r="P451" s="211"/>
      <c r="Q451" s="211"/>
      <c r="R451" s="211"/>
      <c r="S451" s="211"/>
      <c r="T451" s="212"/>
      <c r="AT451" s="213" t="s">
        <v>193</v>
      </c>
      <c r="AU451" s="213" t="s">
        <v>90</v>
      </c>
      <c r="AV451" s="14" t="s">
        <v>90</v>
      </c>
      <c r="AW451" s="14" t="s">
        <v>41</v>
      </c>
      <c r="AX451" s="14" t="s">
        <v>80</v>
      </c>
      <c r="AY451" s="213" t="s">
        <v>182</v>
      </c>
    </row>
    <row r="452" spans="2:51" s="13" customFormat="1" ht="11.25">
      <c r="B452" s="192"/>
      <c r="C452" s="193"/>
      <c r="D452" s="194" t="s">
        <v>193</v>
      </c>
      <c r="E452" s="195" t="s">
        <v>43</v>
      </c>
      <c r="F452" s="196" t="s">
        <v>640</v>
      </c>
      <c r="G452" s="193"/>
      <c r="H452" s="195" t="s">
        <v>43</v>
      </c>
      <c r="I452" s="197"/>
      <c r="J452" s="193"/>
      <c r="K452" s="193"/>
      <c r="L452" s="198"/>
      <c r="M452" s="199"/>
      <c r="N452" s="200"/>
      <c r="O452" s="200"/>
      <c r="P452" s="200"/>
      <c r="Q452" s="200"/>
      <c r="R452" s="200"/>
      <c r="S452" s="200"/>
      <c r="T452" s="201"/>
      <c r="AT452" s="202" t="s">
        <v>193</v>
      </c>
      <c r="AU452" s="202" t="s">
        <v>90</v>
      </c>
      <c r="AV452" s="13" t="s">
        <v>88</v>
      </c>
      <c r="AW452" s="13" t="s">
        <v>41</v>
      </c>
      <c r="AX452" s="13" t="s">
        <v>80</v>
      </c>
      <c r="AY452" s="202" t="s">
        <v>182</v>
      </c>
    </row>
    <row r="453" spans="2:51" s="14" customFormat="1" ht="11.25">
      <c r="B453" s="203"/>
      <c r="C453" s="204"/>
      <c r="D453" s="194" t="s">
        <v>193</v>
      </c>
      <c r="E453" s="205" t="s">
        <v>43</v>
      </c>
      <c r="F453" s="206" t="s">
        <v>2540</v>
      </c>
      <c r="G453" s="204"/>
      <c r="H453" s="207">
        <v>15.75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193</v>
      </c>
      <c r="AU453" s="213" t="s">
        <v>90</v>
      </c>
      <c r="AV453" s="14" t="s">
        <v>90</v>
      </c>
      <c r="AW453" s="14" t="s">
        <v>41</v>
      </c>
      <c r="AX453" s="14" t="s">
        <v>80</v>
      </c>
      <c r="AY453" s="213" t="s">
        <v>182</v>
      </c>
    </row>
    <row r="454" spans="2:51" s="13" customFormat="1" ht="11.25">
      <c r="B454" s="192"/>
      <c r="C454" s="193"/>
      <c r="D454" s="194" t="s">
        <v>193</v>
      </c>
      <c r="E454" s="195" t="s">
        <v>43</v>
      </c>
      <c r="F454" s="196" t="s">
        <v>1636</v>
      </c>
      <c r="G454" s="193"/>
      <c r="H454" s="195" t="s">
        <v>43</v>
      </c>
      <c r="I454" s="197"/>
      <c r="J454" s="193"/>
      <c r="K454" s="193"/>
      <c r="L454" s="198"/>
      <c r="M454" s="199"/>
      <c r="N454" s="200"/>
      <c r="O454" s="200"/>
      <c r="P454" s="200"/>
      <c r="Q454" s="200"/>
      <c r="R454" s="200"/>
      <c r="S454" s="200"/>
      <c r="T454" s="201"/>
      <c r="AT454" s="202" t="s">
        <v>193</v>
      </c>
      <c r="AU454" s="202" t="s">
        <v>90</v>
      </c>
      <c r="AV454" s="13" t="s">
        <v>88</v>
      </c>
      <c r="AW454" s="13" t="s">
        <v>41</v>
      </c>
      <c r="AX454" s="13" t="s">
        <v>80</v>
      </c>
      <c r="AY454" s="202" t="s">
        <v>182</v>
      </c>
    </row>
    <row r="455" spans="2:51" s="14" customFormat="1" ht="11.25">
      <c r="B455" s="203"/>
      <c r="C455" s="204"/>
      <c r="D455" s="194" t="s">
        <v>193</v>
      </c>
      <c r="E455" s="205" t="s">
        <v>43</v>
      </c>
      <c r="F455" s="206" t="s">
        <v>1648</v>
      </c>
      <c r="G455" s="204"/>
      <c r="H455" s="207">
        <v>42</v>
      </c>
      <c r="I455" s="208"/>
      <c r="J455" s="204"/>
      <c r="K455" s="204"/>
      <c r="L455" s="209"/>
      <c r="M455" s="210"/>
      <c r="N455" s="211"/>
      <c r="O455" s="211"/>
      <c r="P455" s="211"/>
      <c r="Q455" s="211"/>
      <c r="R455" s="211"/>
      <c r="S455" s="211"/>
      <c r="T455" s="212"/>
      <c r="AT455" s="213" t="s">
        <v>193</v>
      </c>
      <c r="AU455" s="213" t="s">
        <v>90</v>
      </c>
      <c r="AV455" s="14" t="s">
        <v>90</v>
      </c>
      <c r="AW455" s="14" t="s">
        <v>41</v>
      </c>
      <c r="AX455" s="14" t="s">
        <v>80</v>
      </c>
      <c r="AY455" s="213" t="s">
        <v>182</v>
      </c>
    </row>
    <row r="456" spans="2:51" s="13" customFormat="1" ht="11.25">
      <c r="B456" s="192"/>
      <c r="C456" s="193"/>
      <c r="D456" s="194" t="s">
        <v>193</v>
      </c>
      <c r="E456" s="195" t="s">
        <v>43</v>
      </c>
      <c r="F456" s="196" t="s">
        <v>1637</v>
      </c>
      <c r="G456" s="193"/>
      <c r="H456" s="195" t="s">
        <v>43</v>
      </c>
      <c r="I456" s="197"/>
      <c r="J456" s="193"/>
      <c r="K456" s="193"/>
      <c r="L456" s="198"/>
      <c r="M456" s="199"/>
      <c r="N456" s="200"/>
      <c r="O456" s="200"/>
      <c r="P456" s="200"/>
      <c r="Q456" s="200"/>
      <c r="R456" s="200"/>
      <c r="S456" s="200"/>
      <c r="T456" s="201"/>
      <c r="AT456" s="202" t="s">
        <v>193</v>
      </c>
      <c r="AU456" s="202" t="s">
        <v>90</v>
      </c>
      <c r="AV456" s="13" t="s">
        <v>88</v>
      </c>
      <c r="AW456" s="13" t="s">
        <v>41</v>
      </c>
      <c r="AX456" s="13" t="s">
        <v>80</v>
      </c>
      <c r="AY456" s="202" t="s">
        <v>182</v>
      </c>
    </row>
    <row r="457" spans="2:51" s="14" customFormat="1" ht="11.25">
      <c r="B457" s="203"/>
      <c r="C457" s="204"/>
      <c r="D457" s="194" t="s">
        <v>193</v>
      </c>
      <c r="E457" s="205" t="s">
        <v>43</v>
      </c>
      <c r="F457" s="206" t="s">
        <v>2540</v>
      </c>
      <c r="G457" s="204"/>
      <c r="H457" s="207">
        <v>15.75</v>
      </c>
      <c r="I457" s="208"/>
      <c r="J457" s="204"/>
      <c r="K457" s="204"/>
      <c r="L457" s="209"/>
      <c r="M457" s="210"/>
      <c r="N457" s="211"/>
      <c r="O457" s="211"/>
      <c r="P457" s="211"/>
      <c r="Q457" s="211"/>
      <c r="R457" s="211"/>
      <c r="S457" s="211"/>
      <c r="T457" s="212"/>
      <c r="AT457" s="213" t="s">
        <v>193</v>
      </c>
      <c r="AU457" s="213" t="s">
        <v>90</v>
      </c>
      <c r="AV457" s="14" t="s">
        <v>90</v>
      </c>
      <c r="AW457" s="14" t="s">
        <v>41</v>
      </c>
      <c r="AX457" s="14" t="s">
        <v>80</v>
      </c>
      <c r="AY457" s="213" t="s">
        <v>182</v>
      </c>
    </row>
    <row r="458" spans="2:51" s="13" customFormat="1" ht="11.25">
      <c r="B458" s="192"/>
      <c r="C458" s="193"/>
      <c r="D458" s="194" t="s">
        <v>193</v>
      </c>
      <c r="E458" s="195" t="s">
        <v>43</v>
      </c>
      <c r="F458" s="196" t="s">
        <v>1638</v>
      </c>
      <c r="G458" s="193"/>
      <c r="H458" s="195" t="s">
        <v>43</v>
      </c>
      <c r="I458" s="197"/>
      <c r="J458" s="193"/>
      <c r="K458" s="193"/>
      <c r="L458" s="198"/>
      <c r="M458" s="199"/>
      <c r="N458" s="200"/>
      <c r="O458" s="200"/>
      <c r="P458" s="200"/>
      <c r="Q458" s="200"/>
      <c r="R458" s="200"/>
      <c r="S458" s="200"/>
      <c r="T458" s="201"/>
      <c r="AT458" s="202" t="s">
        <v>193</v>
      </c>
      <c r="AU458" s="202" t="s">
        <v>90</v>
      </c>
      <c r="AV458" s="13" t="s">
        <v>88</v>
      </c>
      <c r="AW458" s="13" t="s">
        <v>41</v>
      </c>
      <c r="AX458" s="13" t="s">
        <v>80</v>
      </c>
      <c r="AY458" s="202" t="s">
        <v>182</v>
      </c>
    </row>
    <row r="459" spans="2:51" s="14" customFormat="1" ht="11.25">
      <c r="B459" s="203"/>
      <c r="C459" s="204"/>
      <c r="D459" s="194" t="s">
        <v>193</v>
      </c>
      <c r="E459" s="205" t="s">
        <v>43</v>
      </c>
      <c r="F459" s="206" t="s">
        <v>2912</v>
      </c>
      <c r="G459" s="204"/>
      <c r="H459" s="207">
        <v>26.25</v>
      </c>
      <c r="I459" s="208"/>
      <c r="J459" s="204"/>
      <c r="K459" s="204"/>
      <c r="L459" s="209"/>
      <c r="M459" s="210"/>
      <c r="N459" s="211"/>
      <c r="O459" s="211"/>
      <c r="P459" s="211"/>
      <c r="Q459" s="211"/>
      <c r="R459" s="211"/>
      <c r="S459" s="211"/>
      <c r="T459" s="212"/>
      <c r="AT459" s="213" t="s">
        <v>193</v>
      </c>
      <c r="AU459" s="213" t="s">
        <v>90</v>
      </c>
      <c r="AV459" s="14" t="s">
        <v>90</v>
      </c>
      <c r="AW459" s="14" t="s">
        <v>41</v>
      </c>
      <c r="AX459" s="14" t="s">
        <v>80</v>
      </c>
      <c r="AY459" s="213" t="s">
        <v>182</v>
      </c>
    </row>
    <row r="460" spans="2:51" s="13" customFormat="1" ht="11.25">
      <c r="B460" s="192"/>
      <c r="C460" s="193"/>
      <c r="D460" s="194" t="s">
        <v>193</v>
      </c>
      <c r="E460" s="195" t="s">
        <v>43</v>
      </c>
      <c r="F460" s="196" t="s">
        <v>1639</v>
      </c>
      <c r="G460" s="193"/>
      <c r="H460" s="195" t="s">
        <v>43</v>
      </c>
      <c r="I460" s="197"/>
      <c r="J460" s="193"/>
      <c r="K460" s="193"/>
      <c r="L460" s="198"/>
      <c r="M460" s="199"/>
      <c r="N460" s="200"/>
      <c r="O460" s="200"/>
      <c r="P460" s="200"/>
      <c r="Q460" s="200"/>
      <c r="R460" s="200"/>
      <c r="S460" s="200"/>
      <c r="T460" s="201"/>
      <c r="AT460" s="202" t="s">
        <v>193</v>
      </c>
      <c r="AU460" s="202" t="s">
        <v>90</v>
      </c>
      <c r="AV460" s="13" t="s">
        <v>88</v>
      </c>
      <c r="AW460" s="13" t="s">
        <v>41</v>
      </c>
      <c r="AX460" s="13" t="s">
        <v>80</v>
      </c>
      <c r="AY460" s="202" t="s">
        <v>182</v>
      </c>
    </row>
    <row r="461" spans="2:51" s="14" customFormat="1" ht="11.25">
      <c r="B461" s="203"/>
      <c r="C461" s="204"/>
      <c r="D461" s="194" t="s">
        <v>193</v>
      </c>
      <c r="E461" s="205" t="s">
        <v>43</v>
      </c>
      <c r="F461" s="206" t="s">
        <v>648</v>
      </c>
      <c r="G461" s="204"/>
      <c r="H461" s="207">
        <v>10.5</v>
      </c>
      <c r="I461" s="208"/>
      <c r="J461" s="204"/>
      <c r="K461" s="204"/>
      <c r="L461" s="209"/>
      <c r="M461" s="210"/>
      <c r="N461" s="211"/>
      <c r="O461" s="211"/>
      <c r="P461" s="211"/>
      <c r="Q461" s="211"/>
      <c r="R461" s="211"/>
      <c r="S461" s="211"/>
      <c r="T461" s="212"/>
      <c r="AT461" s="213" t="s">
        <v>193</v>
      </c>
      <c r="AU461" s="213" t="s">
        <v>90</v>
      </c>
      <c r="AV461" s="14" t="s">
        <v>90</v>
      </c>
      <c r="AW461" s="14" t="s">
        <v>41</v>
      </c>
      <c r="AX461" s="14" t="s">
        <v>80</v>
      </c>
      <c r="AY461" s="213" t="s">
        <v>182</v>
      </c>
    </row>
    <row r="462" spans="2:51" s="13" customFormat="1" ht="11.25">
      <c r="B462" s="192"/>
      <c r="C462" s="193"/>
      <c r="D462" s="194" t="s">
        <v>193</v>
      </c>
      <c r="E462" s="195" t="s">
        <v>43</v>
      </c>
      <c r="F462" s="196" t="s">
        <v>1641</v>
      </c>
      <c r="G462" s="193"/>
      <c r="H462" s="195" t="s">
        <v>43</v>
      </c>
      <c r="I462" s="197"/>
      <c r="J462" s="193"/>
      <c r="K462" s="193"/>
      <c r="L462" s="198"/>
      <c r="M462" s="199"/>
      <c r="N462" s="200"/>
      <c r="O462" s="200"/>
      <c r="P462" s="200"/>
      <c r="Q462" s="200"/>
      <c r="R462" s="200"/>
      <c r="S462" s="200"/>
      <c r="T462" s="201"/>
      <c r="AT462" s="202" t="s">
        <v>193</v>
      </c>
      <c r="AU462" s="202" t="s">
        <v>90</v>
      </c>
      <c r="AV462" s="13" t="s">
        <v>88</v>
      </c>
      <c r="AW462" s="13" t="s">
        <v>41</v>
      </c>
      <c r="AX462" s="13" t="s">
        <v>80</v>
      </c>
      <c r="AY462" s="202" t="s">
        <v>182</v>
      </c>
    </row>
    <row r="463" spans="2:51" s="14" customFormat="1" ht="11.25">
      <c r="B463" s="203"/>
      <c r="C463" s="204"/>
      <c r="D463" s="194" t="s">
        <v>193</v>
      </c>
      <c r="E463" s="205" t="s">
        <v>43</v>
      </c>
      <c r="F463" s="206" t="s">
        <v>648</v>
      </c>
      <c r="G463" s="204"/>
      <c r="H463" s="207">
        <v>10.5</v>
      </c>
      <c r="I463" s="208"/>
      <c r="J463" s="204"/>
      <c r="K463" s="204"/>
      <c r="L463" s="209"/>
      <c r="M463" s="210"/>
      <c r="N463" s="211"/>
      <c r="O463" s="211"/>
      <c r="P463" s="211"/>
      <c r="Q463" s="211"/>
      <c r="R463" s="211"/>
      <c r="S463" s="211"/>
      <c r="T463" s="212"/>
      <c r="AT463" s="213" t="s">
        <v>193</v>
      </c>
      <c r="AU463" s="213" t="s">
        <v>90</v>
      </c>
      <c r="AV463" s="14" t="s">
        <v>90</v>
      </c>
      <c r="AW463" s="14" t="s">
        <v>41</v>
      </c>
      <c r="AX463" s="14" t="s">
        <v>80</v>
      </c>
      <c r="AY463" s="213" t="s">
        <v>182</v>
      </c>
    </row>
    <row r="464" spans="2:51" s="13" customFormat="1" ht="11.25">
      <c r="B464" s="192"/>
      <c r="C464" s="193"/>
      <c r="D464" s="194" t="s">
        <v>193</v>
      </c>
      <c r="E464" s="195" t="s">
        <v>43</v>
      </c>
      <c r="F464" s="196" t="s">
        <v>1643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1:65" s="14" customFormat="1" ht="11.25">
      <c r="B465" s="203"/>
      <c r="C465" s="204"/>
      <c r="D465" s="194" t="s">
        <v>193</v>
      </c>
      <c r="E465" s="205" t="s">
        <v>43</v>
      </c>
      <c r="F465" s="206" t="s">
        <v>648</v>
      </c>
      <c r="G465" s="204"/>
      <c r="H465" s="207">
        <v>10.5</v>
      </c>
      <c r="I465" s="208"/>
      <c r="J465" s="204"/>
      <c r="K465" s="204"/>
      <c r="L465" s="209"/>
      <c r="M465" s="210"/>
      <c r="N465" s="211"/>
      <c r="O465" s="211"/>
      <c r="P465" s="211"/>
      <c r="Q465" s="211"/>
      <c r="R465" s="211"/>
      <c r="S465" s="211"/>
      <c r="T465" s="212"/>
      <c r="AT465" s="213" t="s">
        <v>193</v>
      </c>
      <c r="AU465" s="213" t="s">
        <v>90</v>
      </c>
      <c r="AV465" s="14" t="s">
        <v>90</v>
      </c>
      <c r="AW465" s="14" t="s">
        <v>41</v>
      </c>
      <c r="AX465" s="14" t="s">
        <v>80</v>
      </c>
      <c r="AY465" s="213" t="s">
        <v>182</v>
      </c>
    </row>
    <row r="466" spans="1:65" s="15" customFormat="1" ht="11.25">
      <c r="B466" s="227"/>
      <c r="C466" s="228"/>
      <c r="D466" s="194" t="s">
        <v>193</v>
      </c>
      <c r="E466" s="229" t="s">
        <v>43</v>
      </c>
      <c r="F466" s="230" t="s">
        <v>436</v>
      </c>
      <c r="G466" s="228"/>
      <c r="H466" s="231">
        <v>157.5</v>
      </c>
      <c r="I466" s="232"/>
      <c r="J466" s="228"/>
      <c r="K466" s="228"/>
      <c r="L466" s="233"/>
      <c r="M466" s="234"/>
      <c r="N466" s="235"/>
      <c r="O466" s="235"/>
      <c r="P466" s="235"/>
      <c r="Q466" s="235"/>
      <c r="R466" s="235"/>
      <c r="S466" s="235"/>
      <c r="T466" s="236"/>
      <c r="AT466" s="237" t="s">
        <v>193</v>
      </c>
      <c r="AU466" s="237" t="s">
        <v>90</v>
      </c>
      <c r="AV466" s="15" t="s">
        <v>205</v>
      </c>
      <c r="AW466" s="15" t="s">
        <v>41</v>
      </c>
      <c r="AX466" s="15" t="s">
        <v>88</v>
      </c>
      <c r="AY466" s="237" t="s">
        <v>182</v>
      </c>
    </row>
    <row r="467" spans="1:65" s="2" customFormat="1" ht="37.9" customHeight="1">
      <c r="A467" s="35"/>
      <c r="B467" s="36"/>
      <c r="C467" s="179" t="s">
        <v>634</v>
      </c>
      <c r="D467" s="179" t="s">
        <v>187</v>
      </c>
      <c r="E467" s="180" t="s">
        <v>650</v>
      </c>
      <c r="F467" s="181" t="s">
        <v>651</v>
      </c>
      <c r="G467" s="182" t="s">
        <v>481</v>
      </c>
      <c r="H467" s="183">
        <v>145</v>
      </c>
      <c r="I467" s="184"/>
      <c r="J467" s="185">
        <f>ROUND(I467*H467,2)</f>
        <v>0</v>
      </c>
      <c r="K467" s="181" t="s">
        <v>191</v>
      </c>
      <c r="L467" s="40"/>
      <c r="M467" s="186" t="s">
        <v>43</v>
      </c>
      <c r="N467" s="187" t="s">
        <v>51</v>
      </c>
      <c r="O467" s="65"/>
      <c r="P467" s="188">
        <f>O467*H467</f>
        <v>0</v>
      </c>
      <c r="Q467" s="188">
        <v>0</v>
      </c>
      <c r="R467" s="188">
        <f>Q467*H467</f>
        <v>0</v>
      </c>
      <c r="S467" s="188">
        <v>0</v>
      </c>
      <c r="T467" s="189">
        <f>S467*H467</f>
        <v>0</v>
      </c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R467" s="190" t="s">
        <v>88</v>
      </c>
      <c r="AT467" s="190" t="s">
        <v>187</v>
      </c>
      <c r="AU467" s="190" t="s">
        <v>90</v>
      </c>
      <c r="AY467" s="17" t="s">
        <v>182</v>
      </c>
      <c r="BE467" s="191">
        <f>IF(N467="základní",J467,0)</f>
        <v>0</v>
      </c>
      <c r="BF467" s="191">
        <f>IF(N467="snížená",J467,0)</f>
        <v>0</v>
      </c>
      <c r="BG467" s="191">
        <f>IF(N467="zákl. přenesená",J467,0)</f>
        <v>0</v>
      </c>
      <c r="BH467" s="191">
        <f>IF(N467="sníž. přenesená",J467,0)</f>
        <v>0</v>
      </c>
      <c r="BI467" s="191">
        <f>IF(N467="nulová",J467,0)</f>
        <v>0</v>
      </c>
      <c r="BJ467" s="17" t="s">
        <v>88</v>
      </c>
      <c r="BK467" s="191">
        <f>ROUND(I467*H467,2)</f>
        <v>0</v>
      </c>
      <c r="BL467" s="17" t="s">
        <v>88</v>
      </c>
      <c r="BM467" s="190" t="s">
        <v>652</v>
      </c>
    </row>
    <row r="468" spans="1:65" s="13" customFormat="1" ht="11.25">
      <c r="B468" s="192"/>
      <c r="C468" s="193"/>
      <c r="D468" s="194" t="s">
        <v>193</v>
      </c>
      <c r="E468" s="195" t="s">
        <v>43</v>
      </c>
      <c r="F468" s="196" t="s">
        <v>431</v>
      </c>
      <c r="G468" s="193"/>
      <c r="H468" s="195" t="s">
        <v>43</v>
      </c>
      <c r="I468" s="197"/>
      <c r="J468" s="193"/>
      <c r="K468" s="193"/>
      <c r="L468" s="198"/>
      <c r="M468" s="199"/>
      <c r="N468" s="200"/>
      <c r="O468" s="200"/>
      <c r="P468" s="200"/>
      <c r="Q468" s="200"/>
      <c r="R468" s="200"/>
      <c r="S468" s="200"/>
      <c r="T468" s="201"/>
      <c r="AT468" s="202" t="s">
        <v>193</v>
      </c>
      <c r="AU468" s="202" t="s">
        <v>90</v>
      </c>
      <c r="AV468" s="13" t="s">
        <v>88</v>
      </c>
      <c r="AW468" s="13" t="s">
        <v>41</v>
      </c>
      <c r="AX468" s="13" t="s">
        <v>80</v>
      </c>
      <c r="AY468" s="202" t="s">
        <v>182</v>
      </c>
    </row>
    <row r="469" spans="1:65" s="13" customFormat="1" ht="11.25">
      <c r="B469" s="192"/>
      <c r="C469" s="193"/>
      <c r="D469" s="194" t="s">
        <v>193</v>
      </c>
      <c r="E469" s="195" t="s">
        <v>43</v>
      </c>
      <c r="F469" s="196" t="s">
        <v>638</v>
      </c>
      <c r="G469" s="193"/>
      <c r="H469" s="195" t="s">
        <v>43</v>
      </c>
      <c r="I469" s="197"/>
      <c r="J469" s="193"/>
      <c r="K469" s="193"/>
      <c r="L469" s="198"/>
      <c r="M469" s="199"/>
      <c r="N469" s="200"/>
      <c r="O469" s="200"/>
      <c r="P469" s="200"/>
      <c r="Q469" s="200"/>
      <c r="R469" s="200"/>
      <c r="S469" s="200"/>
      <c r="T469" s="201"/>
      <c r="AT469" s="202" t="s">
        <v>193</v>
      </c>
      <c r="AU469" s="202" t="s">
        <v>90</v>
      </c>
      <c r="AV469" s="13" t="s">
        <v>88</v>
      </c>
      <c r="AW469" s="13" t="s">
        <v>41</v>
      </c>
      <c r="AX469" s="13" t="s">
        <v>80</v>
      </c>
      <c r="AY469" s="202" t="s">
        <v>182</v>
      </c>
    </row>
    <row r="470" spans="1:65" s="14" customFormat="1" ht="11.25">
      <c r="B470" s="203"/>
      <c r="C470" s="204"/>
      <c r="D470" s="194" t="s">
        <v>193</v>
      </c>
      <c r="E470" s="205" t="s">
        <v>43</v>
      </c>
      <c r="F470" s="206" t="s">
        <v>2543</v>
      </c>
      <c r="G470" s="204"/>
      <c r="H470" s="207">
        <v>50</v>
      </c>
      <c r="I470" s="208"/>
      <c r="J470" s="204"/>
      <c r="K470" s="204"/>
      <c r="L470" s="209"/>
      <c r="M470" s="210"/>
      <c r="N470" s="211"/>
      <c r="O470" s="211"/>
      <c r="P470" s="211"/>
      <c r="Q470" s="211"/>
      <c r="R470" s="211"/>
      <c r="S470" s="211"/>
      <c r="T470" s="212"/>
      <c r="AT470" s="213" t="s">
        <v>193</v>
      </c>
      <c r="AU470" s="213" t="s">
        <v>90</v>
      </c>
      <c r="AV470" s="14" t="s">
        <v>90</v>
      </c>
      <c r="AW470" s="14" t="s">
        <v>41</v>
      </c>
      <c r="AX470" s="14" t="s">
        <v>80</v>
      </c>
      <c r="AY470" s="213" t="s">
        <v>182</v>
      </c>
    </row>
    <row r="471" spans="1:65" s="13" customFormat="1" ht="11.25">
      <c r="B471" s="192"/>
      <c r="C471" s="193"/>
      <c r="D471" s="194" t="s">
        <v>193</v>
      </c>
      <c r="E471" s="195" t="s">
        <v>43</v>
      </c>
      <c r="F471" s="196" t="s">
        <v>640</v>
      </c>
      <c r="G471" s="193"/>
      <c r="H471" s="195" t="s">
        <v>43</v>
      </c>
      <c r="I471" s="197"/>
      <c r="J471" s="193"/>
      <c r="K471" s="193"/>
      <c r="L471" s="198"/>
      <c r="M471" s="199"/>
      <c r="N471" s="200"/>
      <c r="O471" s="200"/>
      <c r="P471" s="200"/>
      <c r="Q471" s="200"/>
      <c r="R471" s="200"/>
      <c r="S471" s="200"/>
      <c r="T471" s="201"/>
      <c r="AT471" s="202" t="s">
        <v>193</v>
      </c>
      <c r="AU471" s="202" t="s">
        <v>90</v>
      </c>
      <c r="AV471" s="13" t="s">
        <v>88</v>
      </c>
      <c r="AW471" s="13" t="s">
        <v>41</v>
      </c>
      <c r="AX471" s="13" t="s">
        <v>80</v>
      </c>
      <c r="AY471" s="202" t="s">
        <v>182</v>
      </c>
    </row>
    <row r="472" spans="1:65" s="14" customFormat="1" ht="11.25">
      <c r="B472" s="203"/>
      <c r="C472" s="204"/>
      <c r="D472" s="194" t="s">
        <v>193</v>
      </c>
      <c r="E472" s="205" t="s">
        <v>43</v>
      </c>
      <c r="F472" s="206" t="s">
        <v>654</v>
      </c>
      <c r="G472" s="204"/>
      <c r="H472" s="207">
        <v>5</v>
      </c>
      <c r="I472" s="208"/>
      <c r="J472" s="204"/>
      <c r="K472" s="204"/>
      <c r="L472" s="209"/>
      <c r="M472" s="210"/>
      <c r="N472" s="211"/>
      <c r="O472" s="211"/>
      <c r="P472" s="211"/>
      <c r="Q472" s="211"/>
      <c r="R472" s="211"/>
      <c r="S472" s="211"/>
      <c r="T472" s="212"/>
      <c r="AT472" s="213" t="s">
        <v>193</v>
      </c>
      <c r="AU472" s="213" t="s">
        <v>90</v>
      </c>
      <c r="AV472" s="14" t="s">
        <v>90</v>
      </c>
      <c r="AW472" s="14" t="s">
        <v>41</v>
      </c>
      <c r="AX472" s="14" t="s">
        <v>80</v>
      </c>
      <c r="AY472" s="213" t="s">
        <v>182</v>
      </c>
    </row>
    <row r="473" spans="1:65" s="13" customFormat="1" ht="11.25">
      <c r="B473" s="192"/>
      <c r="C473" s="193"/>
      <c r="D473" s="194" t="s">
        <v>193</v>
      </c>
      <c r="E473" s="195" t="s">
        <v>43</v>
      </c>
      <c r="F473" s="196" t="s">
        <v>1636</v>
      </c>
      <c r="G473" s="193"/>
      <c r="H473" s="195" t="s">
        <v>43</v>
      </c>
      <c r="I473" s="197"/>
      <c r="J473" s="193"/>
      <c r="K473" s="193"/>
      <c r="L473" s="198"/>
      <c r="M473" s="199"/>
      <c r="N473" s="200"/>
      <c r="O473" s="200"/>
      <c r="P473" s="200"/>
      <c r="Q473" s="200"/>
      <c r="R473" s="200"/>
      <c r="S473" s="200"/>
      <c r="T473" s="201"/>
      <c r="AT473" s="202" t="s">
        <v>193</v>
      </c>
      <c r="AU473" s="202" t="s">
        <v>90</v>
      </c>
      <c r="AV473" s="13" t="s">
        <v>88</v>
      </c>
      <c r="AW473" s="13" t="s">
        <v>41</v>
      </c>
      <c r="AX473" s="13" t="s">
        <v>80</v>
      </c>
      <c r="AY473" s="202" t="s">
        <v>182</v>
      </c>
    </row>
    <row r="474" spans="1:65" s="14" customFormat="1" ht="11.25">
      <c r="B474" s="203"/>
      <c r="C474" s="204"/>
      <c r="D474" s="194" t="s">
        <v>193</v>
      </c>
      <c r="E474" s="205" t="s">
        <v>43</v>
      </c>
      <c r="F474" s="206" t="s">
        <v>1651</v>
      </c>
      <c r="G474" s="204"/>
      <c r="H474" s="207">
        <v>30</v>
      </c>
      <c r="I474" s="208"/>
      <c r="J474" s="204"/>
      <c r="K474" s="204"/>
      <c r="L474" s="209"/>
      <c r="M474" s="210"/>
      <c r="N474" s="211"/>
      <c r="O474" s="211"/>
      <c r="P474" s="211"/>
      <c r="Q474" s="211"/>
      <c r="R474" s="211"/>
      <c r="S474" s="211"/>
      <c r="T474" s="212"/>
      <c r="AT474" s="213" t="s">
        <v>193</v>
      </c>
      <c r="AU474" s="213" t="s">
        <v>90</v>
      </c>
      <c r="AV474" s="14" t="s">
        <v>90</v>
      </c>
      <c r="AW474" s="14" t="s">
        <v>41</v>
      </c>
      <c r="AX474" s="14" t="s">
        <v>80</v>
      </c>
      <c r="AY474" s="213" t="s">
        <v>182</v>
      </c>
    </row>
    <row r="475" spans="1:65" s="13" customFormat="1" ht="11.25">
      <c r="B475" s="192"/>
      <c r="C475" s="193"/>
      <c r="D475" s="194" t="s">
        <v>193</v>
      </c>
      <c r="E475" s="195" t="s">
        <v>43</v>
      </c>
      <c r="F475" s="196" t="s">
        <v>1637</v>
      </c>
      <c r="G475" s="193"/>
      <c r="H475" s="195" t="s">
        <v>43</v>
      </c>
      <c r="I475" s="197"/>
      <c r="J475" s="193"/>
      <c r="K475" s="193"/>
      <c r="L475" s="198"/>
      <c r="M475" s="199"/>
      <c r="N475" s="200"/>
      <c r="O475" s="200"/>
      <c r="P475" s="200"/>
      <c r="Q475" s="200"/>
      <c r="R475" s="200"/>
      <c r="S475" s="200"/>
      <c r="T475" s="201"/>
      <c r="AT475" s="202" t="s">
        <v>193</v>
      </c>
      <c r="AU475" s="202" t="s">
        <v>90</v>
      </c>
      <c r="AV475" s="13" t="s">
        <v>88</v>
      </c>
      <c r="AW475" s="13" t="s">
        <v>41</v>
      </c>
      <c r="AX475" s="13" t="s">
        <v>80</v>
      </c>
      <c r="AY475" s="202" t="s">
        <v>182</v>
      </c>
    </row>
    <row r="476" spans="1:65" s="14" customFormat="1" ht="11.25">
      <c r="B476" s="203"/>
      <c r="C476" s="204"/>
      <c r="D476" s="194" t="s">
        <v>193</v>
      </c>
      <c r="E476" s="205" t="s">
        <v>43</v>
      </c>
      <c r="F476" s="206" t="s">
        <v>654</v>
      </c>
      <c r="G476" s="204"/>
      <c r="H476" s="207">
        <v>5</v>
      </c>
      <c r="I476" s="208"/>
      <c r="J476" s="204"/>
      <c r="K476" s="204"/>
      <c r="L476" s="209"/>
      <c r="M476" s="210"/>
      <c r="N476" s="211"/>
      <c r="O476" s="211"/>
      <c r="P476" s="211"/>
      <c r="Q476" s="211"/>
      <c r="R476" s="211"/>
      <c r="S476" s="211"/>
      <c r="T476" s="212"/>
      <c r="AT476" s="213" t="s">
        <v>193</v>
      </c>
      <c r="AU476" s="213" t="s">
        <v>90</v>
      </c>
      <c r="AV476" s="14" t="s">
        <v>90</v>
      </c>
      <c r="AW476" s="14" t="s">
        <v>41</v>
      </c>
      <c r="AX476" s="14" t="s">
        <v>80</v>
      </c>
      <c r="AY476" s="213" t="s">
        <v>182</v>
      </c>
    </row>
    <row r="477" spans="1:65" s="13" customFormat="1" ht="11.25">
      <c r="B477" s="192"/>
      <c r="C477" s="193"/>
      <c r="D477" s="194" t="s">
        <v>193</v>
      </c>
      <c r="E477" s="195" t="s">
        <v>43</v>
      </c>
      <c r="F477" s="196" t="s">
        <v>1638</v>
      </c>
      <c r="G477" s="193"/>
      <c r="H477" s="195" t="s">
        <v>43</v>
      </c>
      <c r="I477" s="197"/>
      <c r="J477" s="193"/>
      <c r="K477" s="193"/>
      <c r="L477" s="198"/>
      <c r="M477" s="199"/>
      <c r="N477" s="200"/>
      <c r="O477" s="200"/>
      <c r="P477" s="200"/>
      <c r="Q477" s="200"/>
      <c r="R477" s="200"/>
      <c r="S477" s="200"/>
      <c r="T477" s="201"/>
      <c r="AT477" s="202" t="s">
        <v>193</v>
      </c>
      <c r="AU477" s="202" t="s">
        <v>90</v>
      </c>
      <c r="AV477" s="13" t="s">
        <v>88</v>
      </c>
      <c r="AW477" s="13" t="s">
        <v>41</v>
      </c>
      <c r="AX477" s="13" t="s">
        <v>80</v>
      </c>
      <c r="AY477" s="202" t="s">
        <v>182</v>
      </c>
    </row>
    <row r="478" spans="1:65" s="14" customFormat="1" ht="11.25">
      <c r="B478" s="203"/>
      <c r="C478" s="204"/>
      <c r="D478" s="194" t="s">
        <v>193</v>
      </c>
      <c r="E478" s="205" t="s">
        <v>43</v>
      </c>
      <c r="F478" s="206" t="s">
        <v>1640</v>
      </c>
      <c r="G478" s="204"/>
      <c r="H478" s="207">
        <v>40</v>
      </c>
      <c r="I478" s="208"/>
      <c r="J478" s="204"/>
      <c r="K478" s="204"/>
      <c r="L478" s="209"/>
      <c r="M478" s="210"/>
      <c r="N478" s="211"/>
      <c r="O478" s="211"/>
      <c r="P478" s="211"/>
      <c r="Q478" s="211"/>
      <c r="R478" s="211"/>
      <c r="S478" s="211"/>
      <c r="T478" s="212"/>
      <c r="AT478" s="213" t="s">
        <v>193</v>
      </c>
      <c r="AU478" s="213" t="s">
        <v>90</v>
      </c>
      <c r="AV478" s="14" t="s">
        <v>90</v>
      </c>
      <c r="AW478" s="14" t="s">
        <v>41</v>
      </c>
      <c r="AX478" s="14" t="s">
        <v>80</v>
      </c>
      <c r="AY478" s="213" t="s">
        <v>182</v>
      </c>
    </row>
    <row r="479" spans="1:65" s="13" customFormat="1" ht="11.25">
      <c r="B479" s="192"/>
      <c r="C479" s="193"/>
      <c r="D479" s="194" t="s">
        <v>193</v>
      </c>
      <c r="E479" s="195" t="s">
        <v>43</v>
      </c>
      <c r="F479" s="196" t="s">
        <v>1639</v>
      </c>
      <c r="G479" s="193"/>
      <c r="H479" s="195" t="s">
        <v>43</v>
      </c>
      <c r="I479" s="197"/>
      <c r="J479" s="193"/>
      <c r="K479" s="193"/>
      <c r="L479" s="198"/>
      <c r="M479" s="199"/>
      <c r="N479" s="200"/>
      <c r="O479" s="200"/>
      <c r="P479" s="200"/>
      <c r="Q479" s="200"/>
      <c r="R479" s="200"/>
      <c r="S479" s="200"/>
      <c r="T479" s="201"/>
      <c r="AT479" s="202" t="s">
        <v>193</v>
      </c>
      <c r="AU479" s="202" t="s">
        <v>90</v>
      </c>
      <c r="AV479" s="13" t="s">
        <v>88</v>
      </c>
      <c r="AW479" s="13" t="s">
        <v>41</v>
      </c>
      <c r="AX479" s="13" t="s">
        <v>80</v>
      </c>
      <c r="AY479" s="202" t="s">
        <v>182</v>
      </c>
    </row>
    <row r="480" spans="1:65" s="14" customFormat="1" ht="11.25">
      <c r="B480" s="203"/>
      <c r="C480" s="204"/>
      <c r="D480" s="194" t="s">
        <v>193</v>
      </c>
      <c r="E480" s="205" t="s">
        <v>43</v>
      </c>
      <c r="F480" s="206" t="s">
        <v>654</v>
      </c>
      <c r="G480" s="204"/>
      <c r="H480" s="207">
        <v>5</v>
      </c>
      <c r="I480" s="208"/>
      <c r="J480" s="204"/>
      <c r="K480" s="204"/>
      <c r="L480" s="209"/>
      <c r="M480" s="210"/>
      <c r="N480" s="211"/>
      <c r="O480" s="211"/>
      <c r="P480" s="211"/>
      <c r="Q480" s="211"/>
      <c r="R480" s="211"/>
      <c r="S480" s="211"/>
      <c r="T480" s="212"/>
      <c r="AT480" s="213" t="s">
        <v>193</v>
      </c>
      <c r="AU480" s="213" t="s">
        <v>90</v>
      </c>
      <c r="AV480" s="14" t="s">
        <v>90</v>
      </c>
      <c r="AW480" s="14" t="s">
        <v>41</v>
      </c>
      <c r="AX480" s="14" t="s">
        <v>80</v>
      </c>
      <c r="AY480" s="213" t="s">
        <v>182</v>
      </c>
    </row>
    <row r="481" spans="1:65" s="13" customFormat="1" ht="11.25">
      <c r="B481" s="192"/>
      <c r="C481" s="193"/>
      <c r="D481" s="194" t="s">
        <v>193</v>
      </c>
      <c r="E481" s="195" t="s">
        <v>43</v>
      </c>
      <c r="F481" s="196" t="s">
        <v>1641</v>
      </c>
      <c r="G481" s="193"/>
      <c r="H481" s="195" t="s">
        <v>43</v>
      </c>
      <c r="I481" s="197"/>
      <c r="J481" s="193"/>
      <c r="K481" s="193"/>
      <c r="L481" s="198"/>
      <c r="M481" s="199"/>
      <c r="N481" s="200"/>
      <c r="O481" s="200"/>
      <c r="P481" s="200"/>
      <c r="Q481" s="200"/>
      <c r="R481" s="200"/>
      <c r="S481" s="200"/>
      <c r="T481" s="201"/>
      <c r="AT481" s="202" t="s">
        <v>193</v>
      </c>
      <c r="AU481" s="202" t="s">
        <v>90</v>
      </c>
      <c r="AV481" s="13" t="s">
        <v>88</v>
      </c>
      <c r="AW481" s="13" t="s">
        <v>41</v>
      </c>
      <c r="AX481" s="13" t="s">
        <v>80</v>
      </c>
      <c r="AY481" s="202" t="s">
        <v>182</v>
      </c>
    </row>
    <row r="482" spans="1:65" s="14" customFormat="1" ht="11.25">
      <c r="B482" s="203"/>
      <c r="C482" s="204"/>
      <c r="D482" s="194" t="s">
        <v>193</v>
      </c>
      <c r="E482" s="205" t="s">
        <v>43</v>
      </c>
      <c r="F482" s="206" t="s">
        <v>654</v>
      </c>
      <c r="G482" s="204"/>
      <c r="H482" s="207">
        <v>5</v>
      </c>
      <c r="I482" s="208"/>
      <c r="J482" s="204"/>
      <c r="K482" s="204"/>
      <c r="L482" s="209"/>
      <c r="M482" s="210"/>
      <c r="N482" s="211"/>
      <c r="O482" s="211"/>
      <c r="P482" s="211"/>
      <c r="Q482" s="211"/>
      <c r="R482" s="211"/>
      <c r="S482" s="211"/>
      <c r="T482" s="212"/>
      <c r="AT482" s="213" t="s">
        <v>193</v>
      </c>
      <c r="AU482" s="213" t="s">
        <v>90</v>
      </c>
      <c r="AV482" s="14" t="s">
        <v>90</v>
      </c>
      <c r="AW482" s="14" t="s">
        <v>41</v>
      </c>
      <c r="AX482" s="14" t="s">
        <v>80</v>
      </c>
      <c r="AY482" s="213" t="s">
        <v>182</v>
      </c>
    </row>
    <row r="483" spans="1:65" s="13" customFormat="1" ht="11.25">
      <c r="B483" s="192"/>
      <c r="C483" s="193"/>
      <c r="D483" s="194" t="s">
        <v>193</v>
      </c>
      <c r="E483" s="195" t="s">
        <v>43</v>
      </c>
      <c r="F483" s="196" t="s">
        <v>1643</v>
      </c>
      <c r="G483" s="193"/>
      <c r="H483" s="195" t="s">
        <v>43</v>
      </c>
      <c r="I483" s="197"/>
      <c r="J483" s="193"/>
      <c r="K483" s="193"/>
      <c r="L483" s="198"/>
      <c r="M483" s="199"/>
      <c r="N483" s="200"/>
      <c r="O483" s="200"/>
      <c r="P483" s="200"/>
      <c r="Q483" s="200"/>
      <c r="R483" s="200"/>
      <c r="S483" s="200"/>
      <c r="T483" s="201"/>
      <c r="AT483" s="202" t="s">
        <v>193</v>
      </c>
      <c r="AU483" s="202" t="s">
        <v>90</v>
      </c>
      <c r="AV483" s="13" t="s">
        <v>88</v>
      </c>
      <c r="AW483" s="13" t="s">
        <v>41</v>
      </c>
      <c r="AX483" s="13" t="s">
        <v>80</v>
      </c>
      <c r="AY483" s="202" t="s">
        <v>182</v>
      </c>
    </row>
    <row r="484" spans="1:65" s="14" customFormat="1" ht="11.25">
      <c r="B484" s="203"/>
      <c r="C484" s="204"/>
      <c r="D484" s="194" t="s">
        <v>193</v>
      </c>
      <c r="E484" s="205" t="s">
        <v>43</v>
      </c>
      <c r="F484" s="206" t="s">
        <v>654</v>
      </c>
      <c r="G484" s="204"/>
      <c r="H484" s="207">
        <v>5</v>
      </c>
      <c r="I484" s="208"/>
      <c r="J484" s="204"/>
      <c r="K484" s="204"/>
      <c r="L484" s="209"/>
      <c r="M484" s="210"/>
      <c r="N484" s="211"/>
      <c r="O484" s="211"/>
      <c r="P484" s="211"/>
      <c r="Q484" s="211"/>
      <c r="R484" s="211"/>
      <c r="S484" s="211"/>
      <c r="T484" s="212"/>
      <c r="AT484" s="213" t="s">
        <v>193</v>
      </c>
      <c r="AU484" s="213" t="s">
        <v>90</v>
      </c>
      <c r="AV484" s="14" t="s">
        <v>90</v>
      </c>
      <c r="AW484" s="14" t="s">
        <v>41</v>
      </c>
      <c r="AX484" s="14" t="s">
        <v>80</v>
      </c>
      <c r="AY484" s="213" t="s">
        <v>182</v>
      </c>
    </row>
    <row r="485" spans="1:65" s="15" customFormat="1" ht="11.25">
      <c r="B485" s="227"/>
      <c r="C485" s="228"/>
      <c r="D485" s="194" t="s">
        <v>193</v>
      </c>
      <c r="E485" s="229" t="s">
        <v>43</v>
      </c>
      <c r="F485" s="230" t="s">
        <v>436</v>
      </c>
      <c r="G485" s="228"/>
      <c r="H485" s="231">
        <v>145</v>
      </c>
      <c r="I485" s="232"/>
      <c r="J485" s="228"/>
      <c r="K485" s="228"/>
      <c r="L485" s="233"/>
      <c r="M485" s="234"/>
      <c r="N485" s="235"/>
      <c r="O485" s="235"/>
      <c r="P485" s="235"/>
      <c r="Q485" s="235"/>
      <c r="R485" s="235"/>
      <c r="S485" s="235"/>
      <c r="T485" s="236"/>
      <c r="AT485" s="237" t="s">
        <v>193</v>
      </c>
      <c r="AU485" s="237" t="s">
        <v>90</v>
      </c>
      <c r="AV485" s="15" t="s">
        <v>205</v>
      </c>
      <c r="AW485" s="15" t="s">
        <v>41</v>
      </c>
      <c r="AX485" s="15" t="s">
        <v>88</v>
      </c>
      <c r="AY485" s="237" t="s">
        <v>182</v>
      </c>
    </row>
    <row r="486" spans="1:65" s="2" customFormat="1" ht="14.45" customHeight="1">
      <c r="A486" s="35"/>
      <c r="B486" s="36"/>
      <c r="C486" s="214" t="s">
        <v>642</v>
      </c>
      <c r="D486" s="214" t="s">
        <v>179</v>
      </c>
      <c r="E486" s="215" t="s">
        <v>656</v>
      </c>
      <c r="F486" s="216" t="s">
        <v>657</v>
      </c>
      <c r="G486" s="217" t="s">
        <v>481</v>
      </c>
      <c r="H486" s="218">
        <v>152.25</v>
      </c>
      <c r="I486" s="219"/>
      <c r="J486" s="220">
        <f>ROUND(I486*H486,2)</f>
        <v>0</v>
      </c>
      <c r="K486" s="216" t="s">
        <v>198</v>
      </c>
      <c r="L486" s="221"/>
      <c r="M486" s="222" t="s">
        <v>43</v>
      </c>
      <c r="N486" s="223" t="s">
        <v>51</v>
      </c>
      <c r="O486" s="65"/>
      <c r="P486" s="188">
        <f>O486*H486</f>
        <v>0</v>
      </c>
      <c r="Q486" s="188">
        <v>0</v>
      </c>
      <c r="R486" s="188">
        <f>Q486*H486</f>
        <v>0</v>
      </c>
      <c r="S486" s="188">
        <v>0</v>
      </c>
      <c r="T486" s="189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90" t="s">
        <v>90</v>
      </c>
      <c r="AT486" s="190" t="s">
        <v>179</v>
      </c>
      <c r="AU486" s="190" t="s">
        <v>90</v>
      </c>
      <c r="AY486" s="17" t="s">
        <v>182</v>
      </c>
      <c r="BE486" s="191">
        <f>IF(N486="základní",J486,0)</f>
        <v>0</v>
      </c>
      <c r="BF486" s="191">
        <f>IF(N486="snížená",J486,0)</f>
        <v>0</v>
      </c>
      <c r="BG486" s="191">
        <f>IF(N486="zákl. přenesená",J486,0)</f>
        <v>0</v>
      </c>
      <c r="BH486" s="191">
        <f>IF(N486="sníž. přenesená",J486,0)</f>
        <v>0</v>
      </c>
      <c r="BI486" s="191">
        <f>IF(N486="nulová",J486,0)</f>
        <v>0</v>
      </c>
      <c r="BJ486" s="17" t="s">
        <v>88</v>
      </c>
      <c r="BK486" s="191">
        <f>ROUND(I486*H486,2)</f>
        <v>0</v>
      </c>
      <c r="BL486" s="17" t="s">
        <v>88</v>
      </c>
      <c r="BM486" s="190" t="s">
        <v>658</v>
      </c>
    </row>
    <row r="487" spans="1:65" s="13" customFormat="1" ht="11.25">
      <c r="B487" s="192"/>
      <c r="C487" s="193"/>
      <c r="D487" s="194" t="s">
        <v>193</v>
      </c>
      <c r="E487" s="195" t="s">
        <v>43</v>
      </c>
      <c r="F487" s="196" t="s">
        <v>431</v>
      </c>
      <c r="G487" s="193"/>
      <c r="H487" s="195" t="s">
        <v>43</v>
      </c>
      <c r="I487" s="197"/>
      <c r="J487" s="193"/>
      <c r="K487" s="193"/>
      <c r="L487" s="198"/>
      <c r="M487" s="199"/>
      <c r="N487" s="200"/>
      <c r="O487" s="200"/>
      <c r="P487" s="200"/>
      <c r="Q487" s="200"/>
      <c r="R487" s="200"/>
      <c r="S487" s="200"/>
      <c r="T487" s="201"/>
      <c r="AT487" s="202" t="s">
        <v>193</v>
      </c>
      <c r="AU487" s="202" t="s">
        <v>90</v>
      </c>
      <c r="AV487" s="13" t="s">
        <v>88</v>
      </c>
      <c r="AW487" s="13" t="s">
        <v>41</v>
      </c>
      <c r="AX487" s="13" t="s">
        <v>80</v>
      </c>
      <c r="AY487" s="202" t="s">
        <v>182</v>
      </c>
    </row>
    <row r="488" spans="1:65" s="13" customFormat="1" ht="11.25">
      <c r="B488" s="192"/>
      <c r="C488" s="193"/>
      <c r="D488" s="194" t="s">
        <v>193</v>
      </c>
      <c r="E488" s="195" t="s">
        <v>43</v>
      </c>
      <c r="F488" s="196" t="s">
        <v>646</v>
      </c>
      <c r="G488" s="193"/>
      <c r="H488" s="195" t="s">
        <v>43</v>
      </c>
      <c r="I488" s="197"/>
      <c r="J488" s="193"/>
      <c r="K488" s="193"/>
      <c r="L488" s="198"/>
      <c r="M488" s="199"/>
      <c r="N488" s="200"/>
      <c r="O488" s="200"/>
      <c r="P488" s="200"/>
      <c r="Q488" s="200"/>
      <c r="R488" s="200"/>
      <c r="S488" s="200"/>
      <c r="T488" s="201"/>
      <c r="AT488" s="202" t="s">
        <v>193</v>
      </c>
      <c r="AU488" s="202" t="s">
        <v>90</v>
      </c>
      <c r="AV488" s="13" t="s">
        <v>88</v>
      </c>
      <c r="AW488" s="13" t="s">
        <v>41</v>
      </c>
      <c r="AX488" s="13" t="s">
        <v>80</v>
      </c>
      <c r="AY488" s="202" t="s">
        <v>182</v>
      </c>
    </row>
    <row r="489" spans="1:65" s="13" customFormat="1" ht="11.25">
      <c r="B489" s="192"/>
      <c r="C489" s="193"/>
      <c r="D489" s="194" t="s">
        <v>193</v>
      </c>
      <c r="E489" s="195" t="s">
        <v>43</v>
      </c>
      <c r="F489" s="196" t="s">
        <v>638</v>
      </c>
      <c r="G489" s="193"/>
      <c r="H489" s="195" t="s">
        <v>43</v>
      </c>
      <c r="I489" s="197"/>
      <c r="J489" s="193"/>
      <c r="K489" s="193"/>
      <c r="L489" s="198"/>
      <c r="M489" s="199"/>
      <c r="N489" s="200"/>
      <c r="O489" s="200"/>
      <c r="P489" s="200"/>
      <c r="Q489" s="200"/>
      <c r="R489" s="200"/>
      <c r="S489" s="200"/>
      <c r="T489" s="201"/>
      <c r="AT489" s="202" t="s">
        <v>193</v>
      </c>
      <c r="AU489" s="202" t="s">
        <v>90</v>
      </c>
      <c r="AV489" s="13" t="s">
        <v>88</v>
      </c>
      <c r="AW489" s="13" t="s">
        <v>41</v>
      </c>
      <c r="AX489" s="13" t="s">
        <v>80</v>
      </c>
      <c r="AY489" s="202" t="s">
        <v>182</v>
      </c>
    </row>
    <row r="490" spans="1:65" s="14" customFormat="1" ht="11.25">
      <c r="B490" s="203"/>
      <c r="C490" s="204"/>
      <c r="D490" s="194" t="s">
        <v>193</v>
      </c>
      <c r="E490" s="205" t="s">
        <v>43</v>
      </c>
      <c r="F490" s="206" t="s">
        <v>2544</v>
      </c>
      <c r="G490" s="204"/>
      <c r="H490" s="207">
        <v>52.5</v>
      </c>
      <c r="I490" s="208"/>
      <c r="J490" s="204"/>
      <c r="K490" s="204"/>
      <c r="L490" s="209"/>
      <c r="M490" s="210"/>
      <c r="N490" s="211"/>
      <c r="O490" s="211"/>
      <c r="P490" s="211"/>
      <c r="Q490" s="211"/>
      <c r="R490" s="211"/>
      <c r="S490" s="211"/>
      <c r="T490" s="212"/>
      <c r="AT490" s="213" t="s">
        <v>193</v>
      </c>
      <c r="AU490" s="213" t="s">
        <v>90</v>
      </c>
      <c r="AV490" s="14" t="s">
        <v>90</v>
      </c>
      <c r="AW490" s="14" t="s">
        <v>41</v>
      </c>
      <c r="AX490" s="14" t="s">
        <v>80</v>
      </c>
      <c r="AY490" s="213" t="s">
        <v>182</v>
      </c>
    </row>
    <row r="491" spans="1:65" s="13" customFormat="1" ht="11.25">
      <c r="B491" s="192"/>
      <c r="C491" s="193"/>
      <c r="D491" s="194" t="s">
        <v>193</v>
      </c>
      <c r="E491" s="195" t="s">
        <v>43</v>
      </c>
      <c r="F491" s="196" t="s">
        <v>640</v>
      </c>
      <c r="G491" s="193"/>
      <c r="H491" s="195" t="s">
        <v>43</v>
      </c>
      <c r="I491" s="197"/>
      <c r="J491" s="193"/>
      <c r="K491" s="193"/>
      <c r="L491" s="198"/>
      <c r="M491" s="199"/>
      <c r="N491" s="200"/>
      <c r="O491" s="200"/>
      <c r="P491" s="200"/>
      <c r="Q491" s="200"/>
      <c r="R491" s="200"/>
      <c r="S491" s="200"/>
      <c r="T491" s="201"/>
      <c r="AT491" s="202" t="s">
        <v>193</v>
      </c>
      <c r="AU491" s="202" t="s">
        <v>90</v>
      </c>
      <c r="AV491" s="13" t="s">
        <v>88</v>
      </c>
      <c r="AW491" s="13" t="s">
        <v>41</v>
      </c>
      <c r="AX491" s="13" t="s">
        <v>80</v>
      </c>
      <c r="AY491" s="202" t="s">
        <v>182</v>
      </c>
    </row>
    <row r="492" spans="1:65" s="14" customFormat="1" ht="11.25">
      <c r="B492" s="203"/>
      <c r="C492" s="204"/>
      <c r="D492" s="194" t="s">
        <v>193</v>
      </c>
      <c r="E492" s="205" t="s">
        <v>43</v>
      </c>
      <c r="F492" s="206" t="s">
        <v>660</v>
      </c>
      <c r="G492" s="204"/>
      <c r="H492" s="207">
        <v>5.25</v>
      </c>
      <c r="I492" s="208"/>
      <c r="J492" s="204"/>
      <c r="K492" s="204"/>
      <c r="L492" s="209"/>
      <c r="M492" s="210"/>
      <c r="N492" s="211"/>
      <c r="O492" s="211"/>
      <c r="P492" s="211"/>
      <c r="Q492" s="211"/>
      <c r="R492" s="211"/>
      <c r="S492" s="211"/>
      <c r="T492" s="212"/>
      <c r="AT492" s="213" t="s">
        <v>193</v>
      </c>
      <c r="AU492" s="213" t="s">
        <v>90</v>
      </c>
      <c r="AV492" s="14" t="s">
        <v>90</v>
      </c>
      <c r="AW492" s="14" t="s">
        <v>41</v>
      </c>
      <c r="AX492" s="14" t="s">
        <v>80</v>
      </c>
      <c r="AY492" s="213" t="s">
        <v>182</v>
      </c>
    </row>
    <row r="493" spans="1:65" s="13" customFormat="1" ht="11.25">
      <c r="B493" s="192"/>
      <c r="C493" s="193"/>
      <c r="D493" s="194" t="s">
        <v>193</v>
      </c>
      <c r="E493" s="195" t="s">
        <v>43</v>
      </c>
      <c r="F493" s="196" t="s">
        <v>1636</v>
      </c>
      <c r="G493" s="193"/>
      <c r="H493" s="195" t="s">
        <v>43</v>
      </c>
      <c r="I493" s="197"/>
      <c r="J493" s="193"/>
      <c r="K493" s="193"/>
      <c r="L493" s="198"/>
      <c r="M493" s="199"/>
      <c r="N493" s="200"/>
      <c r="O493" s="200"/>
      <c r="P493" s="200"/>
      <c r="Q493" s="200"/>
      <c r="R493" s="200"/>
      <c r="S493" s="200"/>
      <c r="T493" s="201"/>
      <c r="AT493" s="202" t="s">
        <v>193</v>
      </c>
      <c r="AU493" s="202" t="s">
        <v>90</v>
      </c>
      <c r="AV493" s="13" t="s">
        <v>88</v>
      </c>
      <c r="AW493" s="13" t="s">
        <v>41</v>
      </c>
      <c r="AX493" s="13" t="s">
        <v>80</v>
      </c>
      <c r="AY493" s="202" t="s">
        <v>182</v>
      </c>
    </row>
    <row r="494" spans="1:65" s="14" customFormat="1" ht="11.25">
      <c r="B494" s="203"/>
      <c r="C494" s="204"/>
      <c r="D494" s="194" t="s">
        <v>193</v>
      </c>
      <c r="E494" s="205" t="s">
        <v>43</v>
      </c>
      <c r="F494" s="206" t="s">
        <v>1653</v>
      </c>
      <c r="G494" s="204"/>
      <c r="H494" s="207">
        <v>31.5</v>
      </c>
      <c r="I494" s="208"/>
      <c r="J494" s="204"/>
      <c r="K494" s="204"/>
      <c r="L494" s="209"/>
      <c r="M494" s="210"/>
      <c r="N494" s="211"/>
      <c r="O494" s="211"/>
      <c r="P494" s="211"/>
      <c r="Q494" s="211"/>
      <c r="R494" s="211"/>
      <c r="S494" s="211"/>
      <c r="T494" s="212"/>
      <c r="AT494" s="213" t="s">
        <v>193</v>
      </c>
      <c r="AU494" s="213" t="s">
        <v>90</v>
      </c>
      <c r="AV494" s="14" t="s">
        <v>90</v>
      </c>
      <c r="AW494" s="14" t="s">
        <v>41</v>
      </c>
      <c r="AX494" s="14" t="s">
        <v>80</v>
      </c>
      <c r="AY494" s="213" t="s">
        <v>182</v>
      </c>
    </row>
    <row r="495" spans="1:65" s="13" customFormat="1" ht="11.25">
      <c r="B495" s="192"/>
      <c r="C495" s="193"/>
      <c r="D495" s="194" t="s">
        <v>193</v>
      </c>
      <c r="E495" s="195" t="s">
        <v>43</v>
      </c>
      <c r="F495" s="196" t="s">
        <v>1637</v>
      </c>
      <c r="G495" s="193"/>
      <c r="H495" s="195" t="s">
        <v>43</v>
      </c>
      <c r="I495" s="197"/>
      <c r="J495" s="193"/>
      <c r="K495" s="193"/>
      <c r="L495" s="198"/>
      <c r="M495" s="199"/>
      <c r="N495" s="200"/>
      <c r="O495" s="200"/>
      <c r="P495" s="200"/>
      <c r="Q495" s="200"/>
      <c r="R495" s="200"/>
      <c r="S495" s="200"/>
      <c r="T495" s="201"/>
      <c r="AT495" s="202" t="s">
        <v>193</v>
      </c>
      <c r="AU495" s="202" t="s">
        <v>90</v>
      </c>
      <c r="AV495" s="13" t="s">
        <v>88</v>
      </c>
      <c r="AW495" s="13" t="s">
        <v>41</v>
      </c>
      <c r="AX495" s="13" t="s">
        <v>80</v>
      </c>
      <c r="AY495" s="202" t="s">
        <v>182</v>
      </c>
    </row>
    <row r="496" spans="1:65" s="14" customFormat="1" ht="11.25">
      <c r="B496" s="203"/>
      <c r="C496" s="204"/>
      <c r="D496" s="194" t="s">
        <v>193</v>
      </c>
      <c r="E496" s="205" t="s">
        <v>43</v>
      </c>
      <c r="F496" s="206" t="s">
        <v>660</v>
      </c>
      <c r="G496" s="204"/>
      <c r="H496" s="207">
        <v>5.25</v>
      </c>
      <c r="I496" s="208"/>
      <c r="J496" s="204"/>
      <c r="K496" s="204"/>
      <c r="L496" s="209"/>
      <c r="M496" s="210"/>
      <c r="N496" s="211"/>
      <c r="O496" s="211"/>
      <c r="P496" s="211"/>
      <c r="Q496" s="211"/>
      <c r="R496" s="211"/>
      <c r="S496" s="211"/>
      <c r="T496" s="212"/>
      <c r="AT496" s="213" t="s">
        <v>193</v>
      </c>
      <c r="AU496" s="213" t="s">
        <v>90</v>
      </c>
      <c r="AV496" s="14" t="s">
        <v>90</v>
      </c>
      <c r="AW496" s="14" t="s">
        <v>41</v>
      </c>
      <c r="AX496" s="14" t="s">
        <v>80</v>
      </c>
      <c r="AY496" s="213" t="s">
        <v>182</v>
      </c>
    </row>
    <row r="497" spans="1:65" s="13" customFormat="1" ht="11.25">
      <c r="B497" s="192"/>
      <c r="C497" s="193"/>
      <c r="D497" s="194" t="s">
        <v>193</v>
      </c>
      <c r="E497" s="195" t="s">
        <v>43</v>
      </c>
      <c r="F497" s="196" t="s">
        <v>1638</v>
      </c>
      <c r="G497" s="193"/>
      <c r="H497" s="195" t="s">
        <v>43</v>
      </c>
      <c r="I497" s="197"/>
      <c r="J497" s="193"/>
      <c r="K497" s="193"/>
      <c r="L497" s="198"/>
      <c r="M497" s="199"/>
      <c r="N497" s="200"/>
      <c r="O497" s="200"/>
      <c r="P497" s="200"/>
      <c r="Q497" s="200"/>
      <c r="R497" s="200"/>
      <c r="S497" s="200"/>
      <c r="T497" s="201"/>
      <c r="AT497" s="202" t="s">
        <v>193</v>
      </c>
      <c r="AU497" s="202" t="s">
        <v>90</v>
      </c>
      <c r="AV497" s="13" t="s">
        <v>88</v>
      </c>
      <c r="AW497" s="13" t="s">
        <v>41</v>
      </c>
      <c r="AX497" s="13" t="s">
        <v>80</v>
      </c>
      <c r="AY497" s="202" t="s">
        <v>182</v>
      </c>
    </row>
    <row r="498" spans="1:65" s="14" customFormat="1" ht="11.25">
      <c r="B498" s="203"/>
      <c r="C498" s="204"/>
      <c r="D498" s="194" t="s">
        <v>193</v>
      </c>
      <c r="E498" s="205" t="s">
        <v>43</v>
      </c>
      <c r="F498" s="206" t="s">
        <v>1648</v>
      </c>
      <c r="G498" s="204"/>
      <c r="H498" s="207">
        <v>42</v>
      </c>
      <c r="I498" s="208"/>
      <c r="J498" s="204"/>
      <c r="K498" s="204"/>
      <c r="L498" s="209"/>
      <c r="M498" s="210"/>
      <c r="N498" s="211"/>
      <c r="O498" s="211"/>
      <c r="P498" s="211"/>
      <c r="Q498" s="211"/>
      <c r="R498" s="211"/>
      <c r="S498" s="211"/>
      <c r="T498" s="212"/>
      <c r="AT498" s="213" t="s">
        <v>193</v>
      </c>
      <c r="AU498" s="213" t="s">
        <v>90</v>
      </c>
      <c r="AV498" s="14" t="s">
        <v>90</v>
      </c>
      <c r="AW498" s="14" t="s">
        <v>41</v>
      </c>
      <c r="AX498" s="14" t="s">
        <v>80</v>
      </c>
      <c r="AY498" s="213" t="s">
        <v>182</v>
      </c>
    </row>
    <row r="499" spans="1:65" s="13" customFormat="1" ht="11.25">
      <c r="B499" s="192"/>
      <c r="C499" s="193"/>
      <c r="D499" s="194" t="s">
        <v>193</v>
      </c>
      <c r="E499" s="195" t="s">
        <v>43</v>
      </c>
      <c r="F499" s="196" t="s">
        <v>1639</v>
      </c>
      <c r="G499" s="193"/>
      <c r="H499" s="195" t="s">
        <v>43</v>
      </c>
      <c r="I499" s="197"/>
      <c r="J499" s="193"/>
      <c r="K499" s="193"/>
      <c r="L499" s="198"/>
      <c r="M499" s="199"/>
      <c r="N499" s="200"/>
      <c r="O499" s="200"/>
      <c r="P499" s="200"/>
      <c r="Q499" s="200"/>
      <c r="R499" s="200"/>
      <c r="S499" s="200"/>
      <c r="T499" s="201"/>
      <c r="AT499" s="202" t="s">
        <v>193</v>
      </c>
      <c r="AU499" s="202" t="s">
        <v>90</v>
      </c>
      <c r="AV499" s="13" t="s">
        <v>88</v>
      </c>
      <c r="AW499" s="13" t="s">
        <v>41</v>
      </c>
      <c r="AX499" s="13" t="s">
        <v>80</v>
      </c>
      <c r="AY499" s="202" t="s">
        <v>182</v>
      </c>
    </row>
    <row r="500" spans="1:65" s="14" customFormat="1" ht="11.25">
      <c r="B500" s="203"/>
      <c r="C500" s="204"/>
      <c r="D500" s="194" t="s">
        <v>193</v>
      </c>
      <c r="E500" s="205" t="s">
        <v>43</v>
      </c>
      <c r="F500" s="206" t="s">
        <v>660</v>
      </c>
      <c r="G500" s="204"/>
      <c r="H500" s="207">
        <v>5.25</v>
      </c>
      <c r="I500" s="208"/>
      <c r="J500" s="204"/>
      <c r="K500" s="204"/>
      <c r="L500" s="209"/>
      <c r="M500" s="210"/>
      <c r="N500" s="211"/>
      <c r="O500" s="211"/>
      <c r="P500" s="211"/>
      <c r="Q500" s="211"/>
      <c r="R500" s="211"/>
      <c r="S500" s="211"/>
      <c r="T500" s="212"/>
      <c r="AT500" s="213" t="s">
        <v>193</v>
      </c>
      <c r="AU500" s="213" t="s">
        <v>90</v>
      </c>
      <c r="AV500" s="14" t="s">
        <v>90</v>
      </c>
      <c r="AW500" s="14" t="s">
        <v>41</v>
      </c>
      <c r="AX500" s="14" t="s">
        <v>80</v>
      </c>
      <c r="AY500" s="213" t="s">
        <v>182</v>
      </c>
    </row>
    <row r="501" spans="1:65" s="13" customFormat="1" ht="11.25">
      <c r="B501" s="192"/>
      <c r="C501" s="193"/>
      <c r="D501" s="194" t="s">
        <v>193</v>
      </c>
      <c r="E501" s="195" t="s">
        <v>43</v>
      </c>
      <c r="F501" s="196" t="s">
        <v>1641</v>
      </c>
      <c r="G501" s="193"/>
      <c r="H501" s="195" t="s">
        <v>43</v>
      </c>
      <c r="I501" s="197"/>
      <c r="J501" s="193"/>
      <c r="K501" s="193"/>
      <c r="L501" s="198"/>
      <c r="M501" s="199"/>
      <c r="N501" s="200"/>
      <c r="O501" s="200"/>
      <c r="P501" s="200"/>
      <c r="Q501" s="200"/>
      <c r="R501" s="200"/>
      <c r="S501" s="200"/>
      <c r="T501" s="201"/>
      <c r="AT501" s="202" t="s">
        <v>193</v>
      </c>
      <c r="AU501" s="202" t="s">
        <v>90</v>
      </c>
      <c r="AV501" s="13" t="s">
        <v>88</v>
      </c>
      <c r="AW501" s="13" t="s">
        <v>41</v>
      </c>
      <c r="AX501" s="13" t="s">
        <v>80</v>
      </c>
      <c r="AY501" s="202" t="s">
        <v>182</v>
      </c>
    </row>
    <row r="502" spans="1:65" s="14" customFormat="1" ht="11.25">
      <c r="B502" s="203"/>
      <c r="C502" s="204"/>
      <c r="D502" s="194" t="s">
        <v>193</v>
      </c>
      <c r="E502" s="205" t="s">
        <v>43</v>
      </c>
      <c r="F502" s="206" t="s">
        <v>660</v>
      </c>
      <c r="G502" s="204"/>
      <c r="H502" s="207">
        <v>5.25</v>
      </c>
      <c r="I502" s="208"/>
      <c r="J502" s="204"/>
      <c r="K502" s="204"/>
      <c r="L502" s="209"/>
      <c r="M502" s="210"/>
      <c r="N502" s="211"/>
      <c r="O502" s="211"/>
      <c r="P502" s="211"/>
      <c r="Q502" s="211"/>
      <c r="R502" s="211"/>
      <c r="S502" s="211"/>
      <c r="T502" s="212"/>
      <c r="AT502" s="213" t="s">
        <v>193</v>
      </c>
      <c r="AU502" s="213" t="s">
        <v>90</v>
      </c>
      <c r="AV502" s="14" t="s">
        <v>90</v>
      </c>
      <c r="AW502" s="14" t="s">
        <v>41</v>
      </c>
      <c r="AX502" s="14" t="s">
        <v>80</v>
      </c>
      <c r="AY502" s="213" t="s">
        <v>182</v>
      </c>
    </row>
    <row r="503" spans="1:65" s="13" customFormat="1" ht="11.25">
      <c r="B503" s="192"/>
      <c r="C503" s="193"/>
      <c r="D503" s="194" t="s">
        <v>193</v>
      </c>
      <c r="E503" s="195" t="s">
        <v>43</v>
      </c>
      <c r="F503" s="196" t="s">
        <v>1643</v>
      </c>
      <c r="G503" s="193"/>
      <c r="H503" s="195" t="s">
        <v>43</v>
      </c>
      <c r="I503" s="197"/>
      <c r="J503" s="193"/>
      <c r="K503" s="193"/>
      <c r="L503" s="198"/>
      <c r="M503" s="199"/>
      <c r="N503" s="200"/>
      <c r="O503" s="200"/>
      <c r="P503" s="200"/>
      <c r="Q503" s="200"/>
      <c r="R503" s="200"/>
      <c r="S503" s="200"/>
      <c r="T503" s="201"/>
      <c r="AT503" s="202" t="s">
        <v>193</v>
      </c>
      <c r="AU503" s="202" t="s">
        <v>90</v>
      </c>
      <c r="AV503" s="13" t="s">
        <v>88</v>
      </c>
      <c r="AW503" s="13" t="s">
        <v>41</v>
      </c>
      <c r="AX503" s="13" t="s">
        <v>80</v>
      </c>
      <c r="AY503" s="202" t="s">
        <v>182</v>
      </c>
    </row>
    <row r="504" spans="1:65" s="14" customFormat="1" ht="11.25">
      <c r="B504" s="203"/>
      <c r="C504" s="204"/>
      <c r="D504" s="194" t="s">
        <v>193</v>
      </c>
      <c r="E504" s="205" t="s">
        <v>43</v>
      </c>
      <c r="F504" s="206" t="s">
        <v>660</v>
      </c>
      <c r="G504" s="204"/>
      <c r="H504" s="207">
        <v>5.25</v>
      </c>
      <c r="I504" s="208"/>
      <c r="J504" s="204"/>
      <c r="K504" s="204"/>
      <c r="L504" s="209"/>
      <c r="M504" s="210"/>
      <c r="N504" s="211"/>
      <c r="O504" s="211"/>
      <c r="P504" s="211"/>
      <c r="Q504" s="211"/>
      <c r="R504" s="211"/>
      <c r="S504" s="211"/>
      <c r="T504" s="212"/>
      <c r="AT504" s="213" t="s">
        <v>193</v>
      </c>
      <c r="AU504" s="213" t="s">
        <v>90</v>
      </c>
      <c r="AV504" s="14" t="s">
        <v>90</v>
      </c>
      <c r="AW504" s="14" t="s">
        <v>41</v>
      </c>
      <c r="AX504" s="14" t="s">
        <v>80</v>
      </c>
      <c r="AY504" s="213" t="s">
        <v>182</v>
      </c>
    </row>
    <row r="505" spans="1:65" s="15" customFormat="1" ht="11.25">
      <c r="B505" s="227"/>
      <c r="C505" s="228"/>
      <c r="D505" s="194" t="s">
        <v>193</v>
      </c>
      <c r="E505" s="229" t="s">
        <v>43</v>
      </c>
      <c r="F505" s="230" t="s">
        <v>436</v>
      </c>
      <c r="G505" s="228"/>
      <c r="H505" s="231">
        <v>152.25</v>
      </c>
      <c r="I505" s="232"/>
      <c r="J505" s="228"/>
      <c r="K505" s="228"/>
      <c r="L505" s="233"/>
      <c r="M505" s="234"/>
      <c r="N505" s="235"/>
      <c r="O505" s="235"/>
      <c r="P505" s="235"/>
      <c r="Q505" s="235"/>
      <c r="R505" s="235"/>
      <c r="S505" s="235"/>
      <c r="T505" s="236"/>
      <c r="AT505" s="237" t="s">
        <v>193</v>
      </c>
      <c r="AU505" s="237" t="s">
        <v>90</v>
      </c>
      <c r="AV505" s="15" t="s">
        <v>205</v>
      </c>
      <c r="AW505" s="15" t="s">
        <v>41</v>
      </c>
      <c r="AX505" s="15" t="s">
        <v>88</v>
      </c>
      <c r="AY505" s="237" t="s">
        <v>182</v>
      </c>
    </row>
    <row r="506" spans="1:65" s="2" customFormat="1" ht="37.9" customHeight="1">
      <c r="A506" s="35"/>
      <c r="B506" s="36"/>
      <c r="C506" s="179" t="s">
        <v>649</v>
      </c>
      <c r="D506" s="179" t="s">
        <v>187</v>
      </c>
      <c r="E506" s="180" t="s">
        <v>1662</v>
      </c>
      <c r="F506" s="181" t="s">
        <v>1663</v>
      </c>
      <c r="G506" s="182" t="s">
        <v>481</v>
      </c>
      <c r="H506" s="183">
        <v>140</v>
      </c>
      <c r="I506" s="184"/>
      <c r="J506" s="185">
        <f>ROUND(I506*H506,2)</f>
        <v>0</v>
      </c>
      <c r="K506" s="181" t="s">
        <v>191</v>
      </c>
      <c r="L506" s="40"/>
      <c r="M506" s="186" t="s">
        <v>43</v>
      </c>
      <c r="N506" s="187" t="s">
        <v>51</v>
      </c>
      <c r="O506" s="65"/>
      <c r="P506" s="188">
        <f>O506*H506</f>
        <v>0</v>
      </c>
      <c r="Q506" s="188">
        <v>0</v>
      </c>
      <c r="R506" s="188">
        <f>Q506*H506</f>
        <v>0</v>
      </c>
      <c r="S506" s="188">
        <v>0</v>
      </c>
      <c r="T506" s="189">
        <f>S506*H506</f>
        <v>0</v>
      </c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R506" s="190" t="s">
        <v>88</v>
      </c>
      <c r="AT506" s="190" t="s">
        <v>187</v>
      </c>
      <c r="AU506" s="190" t="s">
        <v>90</v>
      </c>
      <c r="AY506" s="17" t="s">
        <v>182</v>
      </c>
      <c r="BE506" s="191">
        <f>IF(N506="základní",J506,0)</f>
        <v>0</v>
      </c>
      <c r="BF506" s="191">
        <f>IF(N506="snížená",J506,0)</f>
        <v>0</v>
      </c>
      <c r="BG506" s="191">
        <f>IF(N506="zákl. přenesená",J506,0)</f>
        <v>0</v>
      </c>
      <c r="BH506" s="191">
        <f>IF(N506="sníž. přenesená",J506,0)</f>
        <v>0</v>
      </c>
      <c r="BI506" s="191">
        <f>IF(N506="nulová",J506,0)</f>
        <v>0</v>
      </c>
      <c r="BJ506" s="17" t="s">
        <v>88</v>
      </c>
      <c r="BK506" s="191">
        <f>ROUND(I506*H506,2)</f>
        <v>0</v>
      </c>
      <c r="BL506" s="17" t="s">
        <v>88</v>
      </c>
      <c r="BM506" s="190" t="s">
        <v>3208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532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3" customFormat="1" ht="11.25">
      <c r="B508" s="192"/>
      <c r="C508" s="193"/>
      <c r="D508" s="194" t="s">
        <v>193</v>
      </c>
      <c r="E508" s="195" t="s">
        <v>43</v>
      </c>
      <c r="F508" s="196" t="s">
        <v>362</v>
      </c>
      <c r="G508" s="193"/>
      <c r="H508" s="195" t="s">
        <v>43</v>
      </c>
      <c r="I508" s="197"/>
      <c r="J508" s="193"/>
      <c r="K508" s="193"/>
      <c r="L508" s="198"/>
      <c r="M508" s="199"/>
      <c r="N508" s="200"/>
      <c r="O508" s="200"/>
      <c r="P508" s="200"/>
      <c r="Q508" s="200"/>
      <c r="R508" s="200"/>
      <c r="S508" s="200"/>
      <c r="T508" s="201"/>
      <c r="AT508" s="202" t="s">
        <v>193</v>
      </c>
      <c r="AU508" s="202" t="s">
        <v>90</v>
      </c>
      <c r="AV508" s="13" t="s">
        <v>88</v>
      </c>
      <c r="AW508" s="13" t="s">
        <v>41</v>
      </c>
      <c r="AX508" s="13" t="s">
        <v>80</v>
      </c>
      <c r="AY508" s="202" t="s">
        <v>182</v>
      </c>
    </row>
    <row r="509" spans="1:65" s="14" customFormat="1" ht="11.25">
      <c r="B509" s="203"/>
      <c r="C509" s="204"/>
      <c r="D509" s="194" t="s">
        <v>193</v>
      </c>
      <c r="E509" s="205" t="s">
        <v>43</v>
      </c>
      <c r="F509" s="206" t="s">
        <v>3209</v>
      </c>
      <c r="G509" s="204"/>
      <c r="H509" s="207">
        <v>140</v>
      </c>
      <c r="I509" s="208"/>
      <c r="J509" s="204"/>
      <c r="K509" s="204"/>
      <c r="L509" s="209"/>
      <c r="M509" s="210"/>
      <c r="N509" s="211"/>
      <c r="O509" s="211"/>
      <c r="P509" s="211"/>
      <c r="Q509" s="211"/>
      <c r="R509" s="211"/>
      <c r="S509" s="211"/>
      <c r="T509" s="212"/>
      <c r="AT509" s="213" t="s">
        <v>193</v>
      </c>
      <c r="AU509" s="213" t="s">
        <v>90</v>
      </c>
      <c r="AV509" s="14" t="s">
        <v>90</v>
      </c>
      <c r="AW509" s="14" t="s">
        <v>41</v>
      </c>
      <c r="AX509" s="14" t="s">
        <v>88</v>
      </c>
      <c r="AY509" s="213" t="s">
        <v>182</v>
      </c>
    </row>
    <row r="510" spans="1:65" s="2" customFormat="1" ht="37.9" customHeight="1">
      <c r="A510" s="35"/>
      <c r="B510" s="36"/>
      <c r="C510" s="179" t="s">
        <v>655</v>
      </c>
      <c r="D510" s="179" t="s">
        <v>187</v>
      </c>
      <c r="E510" s="180" t="s">
        <v>673</v>
      </c>
      <c r="F510" s="181" t="s">
        <v>674</v>
      </c>
      <c r="G510" s="182" t="s">
        <v>481</v>
      </c>
      <c r="H510" s="183">
        <v>20</v>
      </c>
      <c r="I510" s="184"/>
      <c r="J510" s="185">
        <f>ROUND(I510*H510,2)</f>
        <v>0</v>
      </c>
      <c r="K510" s="181" t="s">
        <v>191</v>
      </c>
      <c r="L510" s="40"/>
      <c r="M510" s="186" t="s">
        <v>43</v>
      </c>
      <c r="N510" s="187" t="s">
        <v>51</v>
      </c>
      <c r="O510" s="65"/>
      <c r="P510" s="188">
        <f>O510*H510</f>
        <v>0</v>
      </c>
      <c r="Q510" s="188">
        <v>0</v>
      </c>
      <c r="R510" s="188">
        <f>Q510*H510</f>
        <v>0</v>
      </c>
      <c r="S510" s="188">
        <v>0</v>
      </c>
      <c r="T510" s="189">
        <f>S510*H510</f>
        <v>0</v>
      </c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R510" s="190" t="s">
        <v>88</v>
      </c>
      <c r="AT510" s="190" t="s">
        <v>187</v>
      </c>
      <c r="AU510" s="190" t="s">
        <v>90</v>
      </c>
      <c r="AY510" s="17" t="s">
        <v>182</v>
      </c>
      <c r="BE510" s="191">
        <f>IF(N510="základní",J510,0)</f>
        <v>0</v>
      </c>
      <c r="BF510" s="191">
        <f>IF(N510="snížená",J510,0)</f>
        <v>0</v>
      </c>
      <c r="BG510" s="191">
        <f>IF(N510="zákl. přenesená",J510,0)</f>
        <v>0</v>
      </c>
      <c r="BH510" s="191">
        <f>IF(N510="sníž. přenesená",J510,0)</f>
        <v>0</v>
      </c>
      <c r="BI510" s="191">
        <f>IF(N510="nulová",J510,0)</f>
        <v>0</v>
      </c>
      <c r="BJ510" s="17" t="s">
        <v>88</v>
      </c>
      <c r="BK510" s="191">
        <f>ROUND(I510*H510,2)</f>
        <v>0</v>
      </c>
      <c r="BL510" s="17" t="s">
        <v>88</v>
      </c>
      <c r="BM510" s="190" t="s">
        <v>1674</v>
      </c>
    </row>
    <row r="511" spans="1:65" s="13" customFormat="1" ht="11.25">
      <c r="B511" s="192"/>
      <c r="C511" s="193"/>
      <c r="D511" s="194" t="s">
        <v>193</v>
      </c>
      <c r="E511" s="195" t="s">
        <v>43</v>
      </c>
      <c r="F511" s="196" t="s">
        <v>532</v>
      </c>
      <c r="G511" s="193"/>
      <c r="H511" s="195" t="s">
        <v>43</v>
      </c>
      <c r="I511" s="197"/>
      <c r="J511" s="193"/>
      <c r="K511" s="193"/>
      <c r="L511" s="198"/>
      <c r="M511" s="199"/>
      <c r="N511" s="200"/>
      <c r="O511" s="200"/>
      <c r="P511" s="200"/>
      <c r="Q511" s="200"/>
      <c r="R511" s="200"/>
      <c r="S511" s="200"/>
      <c r="T511" s="201"/>
      <c r="AT511" s="202" t="s">
        <v>193</v>
      </c>
      <c r="AU511" s="202" t="s">
        <v>90</v>
      </c>
      <c r="AV511" s="13" t="s">
        <v>88</v>
      </c>
      <c r="AW511" s="13" t="s">
        <v>41</v>
      </c>
      <c r="AX511" s="13" t="s">
        <v>80</v>
      </c>
      <c r="AY511" s="202" t="s">
        <v>182</v>
      </c>
    </row>
    <row r="512" spans="1:65" s="13" customFormat="1" ht="11.25">
      <c r="B512" s="192"/>
      <c r="C512" s="193"/>
      <c r="D512" s="194" t="s">
        <v>193</v>
      </c>
      <c r="E512" s="195" t="s">
        <v>43</v>
      </c>
      <c r="F512" s="196" t="s">
        <v>362</v>
      </c>
      <c r="G512" s="193"/>
      <c r="H512" s="195" t="s">
        <v>43</v>
      </c>
      <c r="I512" s="197"/>
      <c r="J512" s="193"/>
      <c r="K512" s="193"/>
      <c r="L512" s="198"/>
      <c r="M512" s="199"/>
      <c r="N512" s="200"/>
      <c r="O512" s="200"/>
      <c r="P512" s="200"/>
      <c r="Q512" s="200"/>
      <c r="R512" s="200"/>
      <c r="S512" s="200"/>
      <c r="T512" s="201"/>
      <c r="AT512" s="202" t="s">
        <v>193</v>
      </c>
      <c r="AU512" s="202" t="s">
        <v>90</v>
      </c>
      <c r="AV512" s="13" t="s">
        <v>88</v>
      </c>
      <c r="AW512" s="13" t="s">
        <v>41</v>
      </c>
      <c r="AX512" s="13" t="s">
        <v>80</v>
      </c>
      <c r="AY512" s="202" t="s">
        <v>182</v>
      </c>
    </row>
    <row r="513" spans="1:65" s="14" customFormat="1" ht="11.25">
      <c r="B513" s="203"/>
      <c r="C513" s="204"/>
      <c r="D513" s="194" t="s">
        <v>193</v>
      </c>
      <c r="E513" s="205" t="s">
        <v>43</v>
      </c>
      <c r="F513" s="206" t="s">
        <v>281</v>
      </c>
      <c r="G513" s="204"/>
      <c r="H513" s="207">
        <v>20</v>
      </c>
      <c r="I513" s="208"/>
      <c r="J513" s="204"/>
      <c r="K513" s="204"/>
      <c r="L513" s="209"/>
      <c r="M513" s="210"/>
      <c r="N513" s="211"/>
      <c r="O513" s="211"/>
      <c r="P513" s="211"/>
      <c r="Q513" s="211"/>
      <c r="R513" s="211"/>
      <c r="S513" s="211"/>
      <c r="T513" s="212"/>
      <c r="AT513" s="213" t="s">
        <v>193</v>
      </c>
      <c r="AU513" s="213" t="s">
        <v>90</v>
      </c>
      <c r="AV513" s="14" t="s">
        <v>90</v>
      </c>
      <c r="AW513" s="14" t="s">
        <v>41</v>
      </c>
      <c r="AX513" s="14" t="s">
        <v>88</v>
      </c>
      <c r="AY513" s="213" t="s">
        <v>182</v>
      </c>
    </row>
    <row r="514" spans="1:65" s="2" customFormat="1" ht="37.9" customHeight="1">
      <c r="A514" s="35"/>
      <c r="B514" s="36"/>
      <c r="C514" s="179" t="s">
        <v>661</v>
      </c>
      <c r="D514" s="179" t="s">
        <v>187</v>
      </c>
      <c r="E514" s="180" t="s">
        <v>662</v>
      </c>
      <c r="F514" s="181" t="s">
        <v>663</v>
      </c>
      <c r="G514" s="182" t="s">
        <v>481</v>
      </c>
      <c r="H514" s="183">
        <v>225</v>
      </c>
      <c r="I514" s="184"/>
      <c r="J514" s="185">
        <f>ROUND(I514*H514,2)</f>
        <v>0</v>
      </c>
      <c r="K514" s="181" t="s">
        <v>191</v>
      </c>
      <c r="L514" s="40"/>
      <c r="M514" s="186" t="s">
        <v>43</v>
      </c>
      <c r="N514" s="187" t="s">
        <v>51</v>
      </c>
      <c r="O514" s="65"/>
      <c r="P514" s="188">
        <f>O514*H514</f>
        <v>0</v>
      </c>
      <c r="Q514" s="188">
        <v>0</v>
      </c>
      <c r="R514" s="188">
        <f>Q514*H514</f>
        <v>0</v>
      </c>
      <c r="S514" s="188">
        <v>0</v>
      </c>
      <c r="T514" s="189">
        <f>S514*H514</f>
        <v>0</v>
      </c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R514" s="190" t="s">
        <v>88</v>
      </c>
      <c r="AT514" s="190" t="s">
        <v>187</v>
      </c>
      <c r="AU514" s="190" t="s">
        <v>90</v>
      </c>
      <c r="AY514" s="17" t="s">
        <v>182</v>
      </c>
      <c r="BE514" s="191">
        <f>IF(N514="základní",J514,0)</f>
        <v>0</v>
      </c>
      <c r="BF514" s="191">
        <f>IF(N514="snížená",J514,0)</f>
        <v>0</v>
      </c>
      <c r="BG514" s="191">
        <f>IF(N514="zákl. přenesená",J514,0)</f>
        <v>0</v>
      </c>
      <c r="BH514" s="191">
        <f>IF(N514="sníž. přenesená",J514,0)</f>
        <v>0</v>
      </c>
      <c r="BI514" s="191">
        <f>IF(N514="nulová",J514,0)</f>
        <v>0</v>
      </c>
      <c r="BJ514" s="17" t="s">
        <v>88</v>
      </c>
      <c r="BK514" s="191">
        <f>ROUND(I514*H514,2)</f>
        <v>0</v>
      </c>
      <c r="BL514" s="17" t="s">
        <v>88</v>
      </c>
      <c r="BM514" s="190" t="s">
        <v>1676</v>
      </c>
    </row>
    <row r="515" spans="1:65" s="13" customFormat="1" ht="11.25">
      <c r="B515" s="192"/>
      <c r="C515" s="193"/>
      <c r="D515" s="194" t="s">
        <v>193</v>
      </c>
      <c r="E515" s="195" t="s">
        <v>43</v>
      </c>
      <c r="F515" s="196" t="s">
        <v>554</v>
      </c>
      <c r="G515" s="193"/>
      <c r="H515" s="195" t="s">
        <v>43</v>
      </c>
      <c r="I515" s="197"/>
      <c r="J515" s="193"/>
      <c r="K515" s="193"/>
      <c r="L515" s="198"/>
      <c r="M515" s="199"/>
      <c r="N515" s="200"/>
      <c r="O515" s="200"/>
      <c r="P515" s="200"/>
      <c r="Q515" s="200"/>
      <c r="R515" s="200"/>
      <c r="S515" s="200"/>
      <c r="T515" s="201"/>
      <c r="AT515" s="202" t="s">
        <v>193</v>
      </c>
      <c r="AU515" s="202" t="s">
        <v>90</v>
      </c>
      <c r="AV515" s="13" t="s">
        <v>88</v>
      </c>
      <c r="AW515" s="13" t="s">
        <v>41</v>
      </c>
      <c r="AX515" s="13" t="s">
        <v>80</v>
      </c>
      <c r="AY515" s="202" t="s">
        <v>182</v>
      </c>
    </row>
    <row r="516" spans="1:65" s="13" customFormat="1" ht="11.25">
      <c r="B516" s="192"/>
      <c r="C516" s="193"/>
      <c r="D516" s="194" t="s">
        <v>193</v>
      </c>
      <c r="E516" s="195" t="s">
        <v>43</v>
      </c>
      <c r="F516" s="196" t="s">
        <v>2919</v>
      </c>
      <c r="G516" s="193"/>
      <c r="H516" s="195" t="s">
        <v>43</v>
      </c>
      <c r="I516" s="197"/>
      <c r="J516" s="193"/>
      <c r="K516" s="193"/>
      <c r="L516" s="198"/>
      <c r="M516" s="199"/>
      <c r="N516" s="200"/>
      <c r="O516" s="200"/>
      <c r="P516" s="200"/>
      <c r="Q516" s="200"/>
      <c r="R516" s="200"/>
      <c r="S516" s="200"/>
      <c r="T516" s="201"/>
      <c r="AT516" s="202" t="s">
        <v>193</v>
      </c>
      <c r="AU516" s="202" t="s">
        <v>90</v>
      </c>
      <c r="AV516" s="13" t="s">
        <v>88</v>
      </c>
      <c r="AW516" s="13" t="s">
        <v>41</v>
      </c>
      <c r="AX516" s="13" t="s">
        <v>80</v>
      </c>
      <c r="AY516" s="202" t="s">
        <v>182</v>
      </c>
    </row>
    <row r="517" spans="1:65" s="14" customFormat="1" ht="11.25">
      <c r="B517" s="203"/>
      <c r="C517" s="204"/>
      <c r="D517" s="194" t="s">
        <v>193</v>
      </c>
      <c r="E517" s="205" t="s">
        <v>43</v>
      </c>
      <c r="F517" s="206" t="s">
        <v>3210</v>
      </c>
      <c r="G517" s="204"/>
      <c r="H517" s="207">
        <v>225</v>
      </c>
      <c r="I517" s="208"/>
      <c r="J517" s="204"/>
      <c r="K517" s="204"/>
      <c r="L517" s="209"/>
      <c r="M517" s="210"/>
      <c r="N517" s="211"/>
      <c r="O517" s="211"/>
      <c r="P517" s="211"/>
      <c r="Q517" s="211"/>
      <c r="R517" s="211"/>
      <c r="S517" s="211"/>
      <c r="T517" s="212"/>
      <c r="AT517" s="213" t="s">
        <v>193</v>
      </c>
      <c r="AU517" s="213" t="s">
        <v>90</v>
      </c>
      <c r="AV517" s="14" t="s">
        <v>90</v>
      </c>
      <c r="AW517" s="14" t="s">
        <v>41</v>
      </c>
      <c r="AX517" s="14" t="s">
        <v>88</v>
      </c>
      <c r="AY517" s="213" t="s">
        <v>182</v>
      </c>
    </row>
    <row r="518" spans="1:65" s="2" customFormat="1" ht="14.45" customHeight="1">
      <c r="A518" s="35"/>
      <c r="B518" s="36"/>
      <c r="C518" s="214" t="s">
        <v>666</v>
      </c>
      <c r="D518" s="214" t="s">
        <v>179</v>
      </c>
      <c r="E518" s="215" t="s">
        <v>667</v>
      </c>
      <c r="F518" s="216" t="s">
        <v>668</v>
      </c>
      <c r="G518" s="217" t="s">
        <v>481</v>
      </c>
      <c r="H518" s="218">
        <v>236.25</v>
      </c>
      <c r="I518" s="219"/>
      <c r="J518" s="220">
        <f>ROUND(I518*H518,2)</f>
        <v>0</v>
      </c>
      <c r="K518" s="216" t="s">
        <v>191</v>
      </c>
      <c r="L518" s="221"/>
      <c r="M518" s="222" t="s">
        <v>43</v>
      </c>
      <c r="N518" s="223" t="s">
        <v>51</v>
      </c>
      <c r="O518" s="65"/>
      <c r="P518" s="188">
        <f>O518*H518</f>
        <v>0</v>
      </c>
      <c r="Q518" s="188">
        <v>6.2E-4</v>
      </c>
      <c r="R518" s="188">
        <f>Q518*H518</f>
        <v>0.14647499999999999</v>
      </c>
      <c r="S518" s="188">
        <v>0</v>
      </c>
      <c r="T518" s="189">
        <f>S518*H518</f>
        <v>0</v>
      </c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R518" s="190" t="s">
        <v>90</v>
      </c>
      <c r="AT518" s="190" t="s">
        <v>179</v>
      </c>
      <c r="AU518" s="190" t="s">
        <v>90</v>
      </c>
      <c r="AY518" s="17" t="s">
        <v>182</v>
      </c>
      <c r="BE518" s="191">
        <f>IF(N518="základní",J518,0)</f>
        <v>0</v>
      </c>
      <c r="BF518" s="191">
        <f>IF(N518="snížená",J518,0)</f>
        <v>0</v>
      </c>
      <c r="BG518" s="191">
        <f>IF(N518="zákl. přenesená",J518,0)</f>
        <v>0</v>
      </c>
      <c r="BH518" s="191">
        <f>IF(N518="sníž. přenesená",J518,0)</f>
        <v>0</v>
      </c>
      <c r="BI518" s="191">
        <f>IF(N518="nulová",J518,0)</f>
        <v>0</v>
      </c>
      <c r="BJ518" s="17" t="s">
        <v>88</v>
      </c>
      <c r="BK518" s="191">
        <f>ROUND(I518*H518,2)</f>
        <v>0</v>
      </c>
      <c r="BL518" s="17" t="s">
        <v>88</v>
      </c>
      <c r="BM518" s="190" t="s">
        <v>1679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554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3" customFormat="1" ht="11.25">
      <c r="B520" s="192"/>
      <c r="C520" s="193"/>
      <c r="D520" s="194" t="s">
        <v>193</v>
      </c>
      <c r="E520" s="195" t="s">
        <v>43</v>
      </c>
      <c r="F520" s="196" t="s">
        <v>1680</v>
      </c>
      <c r="G520" s="193"/>
      <c r="H520" s="195" t="s">
        <v>43</v>
      </c>
      <c r="I520" s="197"/>
      <c r="J520" s="193"/>
      <c r="K520" s="193"/>
      <c r="L520" s="198"/>
      <c r="M520" s="199"/>
      <c r="N520" s="200"/>
      <c r="O520" s="200"/>
      <c r="P520" s="200"/>
      <c r="Q520" s="200"/>
      <c r="R520" s="200"/>
      <c r="S520" s="200"/>
      <c r="T520" s="201"/>
      <c r="AT520" s="202" t="s">
        <v>193</v>
      </c>
      <c r="AU520" s="202" t="s">
        <v>90</v>
      </c>
      <c r="AV520" s="13" t="s">
        <v>88</v>
      </c>
      <c r="AW520" s="13" t="s">
        <v>41</v>
      </c>
      <c r="AX520" s="13" t="s">
        <v>80</v>
      </c>
      <c r="AY520" s="202" t="s">
        <v>182</v>
      </c>
    </row>
    <row r="521" spans="1:65" s="14" customFormat="1" ht="11.25">
      <c r="B521" s="203"/>
      <c r="C521" s="204"/>
      <c r="D521" s="194" t="s">
        <v>193</v>
      </c>
      <c r="E521" s="205" t="s">
        <v>43</v>
      </c>
      <c r="F521" s="206" t="s">
        <v>3211</v>
      </c>
      <c r="G521" s="204"/>
      <c r="H521" s="207">
        <v>236.25</v>
      </c>
      <c r="I521" s="208"/>
      <c r="J521" s="204"/>
      <c r="K521" s="204"/>
      <c r="L521" s="209"/>
      <c r="M521" s="210"/>
      <c r="N521" s="211"/>
      <c r="O521" s="211"/>
      <c r="P521" s="211"/>
      <c r="Q521" s="211"/>
      <c r="R521" s="211"/>
      <c r="S521" s="211"/>
      <c r="T521" s="212"/>
      <c r="AT521" s="213" t="s">
        <v>193</v>
      </c>
      <c r="AU521" s="213" t="s">
        <v>90</v>
      </c>
      <c r="AV521" s="14" t="s">
        <v>90</v>
      </c>
      <c r="AW521" s="14" t="s">
        <v>41</v>
      </c>
      <c r="AX521" s="14" t="s">
        <v>88</v>
      </c>
      <c r="AY521" s="213" t="s">
        <v>182</v>
      </c>
    </row>
    <row r="522" spans="1:65" s="2" customFormat="1" ht="37.9" customHeight="1">
      <c r="A522" s="35"/>
      <c r="B522" s="36"/>
      <c r="C522" s="179" t="s">
        <v>672</v>
      </c>
      <c r="D522" s="179" t="s">
        <v>187</v>
      </c>
      <c r="E522" s="180" t="s">
        <v>677</v>
      </c>
      <c r="F522" s="181" t="s">
        <v>678</v>
      </c>
      <c r="G522" s="182" t="s">
        <v>481</v>
      </c>
      <c r="H522" s="183">
        <v>160</v>
      </c>
      <c r="I522" s="184"/>
      <c r="J522" s="185">
        <f>ROUND(I522*H522,2)</f>
        <v>0</v>
      </c>
      <c r="K522" s="181" t="s">
        <v>191</v>
      </c>
      <c r="L522" s="40"/>
      <c r="M522" s="186" t="s">
        <v>43</v>
      </c>
      <c r="N522" s="187" t="s">
        <v>51</v>
      </c>
      <c r="O522" s="65"/>
      <c r="P522" s="188">
        <f>O522*H522</f>
        <v>0</v>
      </c>
      <c r="Q522" s="188">
        <v>0</v>
      </c>
      <c r="R522" s="188">
        <f>Q522*H522</f>
        <v>0</v>
      </c>
      <c r="S522" s="188">
        <v>0</v>
      </c>
      <c r="T522" s="189">
        <f>S522*H522</f>
        <v>0</v>
      </c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R522" s="190" t="s">
        <v>88</v>
      </c>
      <c r="AT522" s="190" t="s">
        <v>187</v>
      </c>
      <c r="AU522" s="190" t="s">
        <v>90</v>
      </c>
      <c r="AY522" s="17" t="s">
        <v>182</v>
      </c>
      <c r="BE522" s="191">
        <f>IF(N522="základní",J522,0)</f>
        <v>0</v>
      </c>
      <c r="BF522" s="191">
        <f>IF(N522="snížená",J522,0)</f>
        <v>0</v>
      </c>
      <c r="BG522" s="191">
        <f>IF(N522="zákl. přenesená",J522,0)</f>
        <v>0</v>
      </c>
      <c r="BH522" s="191">
        <f>IF(N522="sníž. přenesená",J522,0)</f>
        <v>0</v>
      </c>
      <c r="BI522" s="191">
        <f>IF(N522="nulová",J522,0)</f>
        <v>0</v>
      </c>
      <c r="BJ522" s="17" t="s">
        <v>88</v>
      </c>
      <c r="BK522" s="191">
        <f>ROUND(I522*H522,2)</f>
        <v>0</v>
      </c>
      <c r="BL522" s="17" t="s">
        <v>88</v>
      </c>
      <c r="BM522" s="190" t="s">
        <v>1682</v>
      </c>
    </row>
    <row r="523" spans="1:65" s="13" customFormat="1" ht="11.25">
      <c r="B523" s="192"/>
      <c r="C523" s="193"/>
      <c r="D523" s="194" t="s">
        <v>193</v>
      </c>
      <c r="E523" s="195" t="s">
        <v>43</v>
      </c>
      <c r="F523" s="196" t="s">
        <v>532</v>
      </c>
      <c r="G523" s="193"/>
      <c r="H523" s="195" t="s">
        <v>43</v>
      </c>
      <c r="I523" s="197"/>
      <c r="J523" s="193"/>
      <c r="K523" s="193"/>
      <c r="L523" s="198"/>
      <c r="M523" s="199"/>
      <c r="N523" s="200"/>
      <c r="O523" s="200"/>
      <c r="P523" s="200"/>
      <c r="Q523" s="200"/>
      <c r="R523" s="200"/>
      <c r="S523" s="200"/>
      <c r="T523" s="201"/>
      <c r="AT523" s="202" t="s">
        <v>193</v>
      </c>
      <c r="AU523" s="202" t="s">
        <v>90</v>
      </c>
      <c r="AV523" s="13" t="s">
        <v>88</v>
      </c>
      <c r="AW523" s="13" t="s">
        <v>41</v>
      </c>
      <c r="AX523" s="13" t="s">
        <v>80</v>
      </c>
      <c r="AY523" s="202" t="s">
        <v>182</v>
      </c>
    </row>
    <row r="524" spans="1:65" s="13" customFormat="1" ht="11.25">
      <c r="B524" s="192"/>
      <c r="C524" s="193"/>
      <c r="D524" s="194" t="s">
        <v>193</v>
      </c>
      <c r="E524" s="195" t="s">
        <v>43</v>
      </c>
      <c r="F524" s="196" t="s">
        <v>362</v>
      </c>
      <c r="G524" s="193"/>
      <c r="H524" s="195" t="s">
        <v>43</v>
      </c>
      <c r="I524" s="197"/>
      <c r="J524" s="193"/>
      <c r="K524" s="193"/>
      <c r="L524" s="198"/>
      <c r="M524" s="199"/>
      <c r="N524" s="200"/>
      <c r="O524" s="200"/>
      <c r="P524" s="200"/>
      <c r="Q524" s="200"/>
      <c r="R524" s="200"/>
      <c r="S524" s="200"/>
      <c r="T524" s="201"/>
      <c r="AT524" s="202" t="s">
        <v>193</v>
      </c>
      <c r="AU524" s="202" t="s">
        <v>90</v>
      </c>
      <c r="AV524" s="13" t="s">
        <v>88</v>
      </c>
      <c r="AW524" s="13" t="s">
        <v>41</v>
      </c>
      <c r="AX524" s="13" t="s">
        <v>80</v>
      </c>
      <c r="AY524" s="202" t="s">
        <v>182</v>
      </c>
    </row>
    <row r="525" spans="1:65" s="14" customFormat="1" ht="11.25">
      <c r="B525" s="203"/>
      <c r="C525" s="204"/>
      <c r="D525" s="194" t="s">
        <v>193</v>
      </c>
      <c r="E525" s="205" t="s">
        <v>43</v>
      </c>
      <c r="F525" s="206" t="s">
        <v>3212</v>
      </c>
      <c r="G525" s="204"/>
      <c r="H525" s="207">
        <v>160</v>
      </c>
      <c r="I525" s="208"/>
      <c r="J525" s="204"/>
      <c r="K525" s="204"/>
      <c r="L525" s="209"/>
      <c r="M525" s="210"/>
      <c r="N525" s="211"/>
      <c r="O525" s="211"/>
      <c r="P525" s="211"/>
      <c r="Q525" s="211"/>
      <c r="R525" s="211"/>
      <c r="S525" s="211"/>
      <c r="T525" s="212"/>
      <c r="AT525" s="213" t="s">
        <v>193</v>
      </c>
      <c r="AU525" s="213" t="s">
        <v>90</v>
      </c>
      <c r="AV525" s="14" t="s">
        <v>90</v>
      </c>
      <c r="AW525" s="14" t="s">
        <v>41</v>
      </c>
      <c r="AX525" s="14" t="s">
        <v>88</v>
      </c>
      <c r="AY525" s="213" t="s">
        <v>182</v>
      </c>
    </row>
    <row r="526" spans="1:65" s="2" customFormat="1" ht="37.9" customHeight="1">
      <c r="A526" s="35"/>
      <c r="B526" s="36"/>
      <c r="C526" s="179" t="s">
        <v>676</v>
      </c>
      <c r="D526" s="179" t="s">
        <v>187</v>
      </c>
      <c r="E526" s="180" t="s">
        <v>1684</v>
      </c>
      <c r="F526" s="181" t="s">
        <v>1685</v>
      </c>
      <c r="G526" s="182" t="s">
        <v>481</v>
      </c>
      <c r="H526" s="183">
        <v>220</v>
      </c>
      <c r="I526" s="184"/>
      <c r="J526" s="185">
        <f>ROUND(I526*H526,2)</f>
        <v>0</v>
      </c>
      <c r="K526" s="181" t="s">
        <v>191</v>
      </c>
      <c r="L526" s="40"/>
      <c r="M526" s="186" t="s">
        <v>43</v>
      </c>
      <c r="N526" s="187" t="s">
        <v>51</v>
      </c>
      <c r="O526" s="65"/>
      <c r="P526" s="188">
        <f>O526*H526</f>
        <v>0</v>
      </c>
      <c r="Q526" s="188">
        <v>0</v>
      </c>
      <c r="R526" s="188">
        <f>Q526*H526</f>
        <v>0</v>
      </c>
      <c r="S526" s="188">
        <v>0</v>
      </c>
      <c r="T526" s="189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90" t="s">
        <v>88</v>
      </c>
      <c r="AT526" s="190" t="s">
        <v>187</v>
      </c>
      <c r="AU526" s="190" t="s">
        <v>90</v>
      </c>
      <c r="AY526" s="17" t="s">
        <v>182</v>
      </c>
      <c r="BE526" s="191">
        <f>IF(N526="základní",J526,0)</f>
        <v>0</v>
      </c>
      <c r="BF526" s="191">
        <f>IF(N526="snížená",J526,0)</f>
        <v>0</v>
      </c>
      <c r="BG526" s="191">
        <f>IF(N526="zákl. přenesená",J526,0)</f>
        <v>0</v>
      </c>
      <c r="BH526" s="191">
        <f>IF(N526="sníž. přenesená",J526,0)</f>
        <v>0</v>
      </c>
      <c r="BI526" s="191">
        <f>IF(N526="nulová",J526,0)</f>
        <v>0</v>
      </c>
      <c r="BJ526" s="17" t="s">
        <v>88</v>
      </c>
      <c r="BK526" s="191">
        <f>ROUND(I526*H526,2)</f>
        <v>0</v>
      </c>
      <c r="BL526" s="17" t="s">
        <v>88</v>
      </c>
      <c r="BM526" s="190" t="s">
        <v>1686</v>
      </c>
    </row>
    <row r="527" spans="1:65" s="13" customFormat="1" ht="11.25">
      <c r="B527" s="192"/>
      <c r="C527" s="193"/>
      <c r="D527" s="194" t="s">
        <v>193</v>
      </c>
      <c r="E527" s="195" t="s">
        <v>43</v>
      </c>
      <c r="F527" s="196" t="s">
        <v>1687</v>
      </c>
      <c r="G527" s="193"/>
      <c r="H527" s="195" t="s">
        <v>43</v>
      </c>
      <c r="I527" s="197"/>
      <c r="J527" s="193"/>
      <c r="K527" s="193"/>
      <c r="L527" s="198"/>
      <c r="M527" s="199"/>
      <c r="N527" s="200"/>
      <c r="O527" s="200"/>
      <c r="P527" s="200"/>
      <c r="Q527" s="200"/>
      <c r="R527" s="200"/>
      <c r="S527" s="200"/>
      <c r="T527" s="201"/>
      <c r="AT527" s="202" t="s">
        <v>193</v>
      </c>
      <c r="AU527" s="202" t="s">
        <v>90</v>
      </c>
      <c r="AV527" s="13" t="s">
        <v>88</v>
      </c>
      <c r="AW527" s="13" t="s">
        <v>41</v>
      </c>
      <c r="AX527" s="13" t="s">
        <v>80</v>
      </c>
      <c r="AY527" s="202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2923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1:65" s="14" customFormat="1" ht="11.25">
      <c r="B529" s="203"/>
      <c r="C529" s="204"/>
      <c r="D529" s="194" t="s">
        <v>193</v>
      </c>
      <c r="E529" s="205" t="s">
        <v>43</v>
      </c>
      <c r="F529" s="206" t="s">
        <v>3213</v>
      </c>
      <c r="G529" s="204"/>
      <c r="H529" s="207">
        <v>220</v>
      </c>
      <c r="I529" s="208"/>
      <c r="J529" s="204"/>
      <c r="K529" s="204"/>
      <c r="L529" s="209"/>
      <c r="M529" s="210"/>
      <c r="N529" s="211"/>
      <c r="O529" s="211"/>
      <c r="P529" s="211"/>
      <c r="Q529" s="211"/>
      <c r="R529" s="211"/>
      <c r="S529" s="211"/>
      <c r="T529" s="212"/>
      <c r="AT529" s="213" t="s">
        <v>193</v>
      </c>
      <c r="AU529" s="213" t="s">
        <v>90</v>
      </c>
      <c r="AV529" s="14" t="s">
        <v>90</v>
      </c>
      <c r="AW529" s="14" t="s">
        <v>41</v>
      </c>
      <c r="AX529" s="14" t="s">
        <v>88</v>
      </c>
      <c r="AY529" s="213" t="s">
        <v>182</v>
      </c>
    </row>
    <row r="530" spans="1:65" s="2" customFormat="1" ht="14.45" customHeight="1">
      <c r="A530" s="35"/>
      <c r="B530" s="36"/>
      <c r="C530" s="214" t="s">
        <v>680</v>
      </c>
      <c r="D530" s="214" t="s">
        <v>179</v>
      </c>
      <c r="E530" s="215" t="s">
        <v>1690</v>
      </c>
      <c r="F530" s="216" t="s">
        <v>1691</v>
      </c>
      <c r="G530" s="217" t="s">
        <v>481</v>
      </c>
      <c r="H530" s="218">
        <v>231</v>
      </c>
      <c r="I530" s="219"/>
      <c r="J530" s="220">
        <f>ROUND(I530*H530,2)</f>
        <v>0</v>
      </c>
      <c r="K530" s="216" t="s">
        <v>43</v>
      </c>
      <c r="L530" s="221"/>
      <c r="M530" s="222" t="s">
        <v>43</v>
      </c>
      <c r="N530" s="223" t="s">
        <v>51</v>
      </c>
      <c r="O530" s="65"/>
      <c r="P530" s="188">
        <f>O530*H530</f>
        <v>0</v>
      </c>
      <c r="Q530" s="188">
        <v>0</v>
      </c>
      <c r="R530" s="188">
        <f>Q530*H530</f>
        <v>0</v>
      </c>
      <c r="S530" s="188">
        <v>0</v>
      </c>
      <c r="T530" s="189">
        <f>S530*H530</f>
        <v>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R530" s="190" t="s">
        <v>90</v>
      </c>
      <c r="AT530" s="190" t="s">
        <v>179</v>
      </c>
      <c r="AU530" s="190" t="s">
        <v>90</v>
      </c>
      <c r="AY530" s="17" t="s">
        <v>182</v>
      </c>
      <c r="BE530" s="191">
        <f>IF(N530="základní",J530,0)</f>
        <v>0</v>
      </c>
      <c r="BF530" s="191">
        <f>IF(N530="snížená",J530,0)</f>
        <v>0</v>
      </c>
      <c r="BG530" s="191">
        <f>IF(N530="zákl. přenesená",J530,0)</f>
        <v>0</v>
      </c>
      <c r="BH530" s="191">
        <f>IF(N530="sníž. přenesená",J530,0)</f>
        <v>0</v>
      </c>
      <c r="BI530" s="191">
        <f>IF(N530="nulová",J530,0)</f>
        <v>0</v>
      </c>
      <c r="BJ530" s="17" t="s">
        <v>88</v>
      </c>
      <c r="BK530" s="191">
        <f>ROUND(I530*H530,2)</f>
        <v>0</v>
      </c>
      <c r="BL530" s="17" t="s">
        <v>88</v>
      </c>
      <c r="BM530" s="190" t="s">
        <v>1692</v>
      </c>
    </row>
    <row r="531" spans="1:65" s="13" customFormat="1" ht="11.25">
      <c r="B531" s="192"/>
      <c r="C531" s="193"/>
      <c r="D531" s="194" t="s">
        <v>193</v>
      </c>
      <c r="E531" s="195" t="s">
        <v>43</v>
      </c>
      <c r="F531" s="196" t="s">
        <v>554</v>
      </c>
      <c r="G531" s="193"/>
      <c r="H531" s="195" t="s">
        <v>43</v>
      </c>
      <c r="I531" s="197"/>
      <c r="J531" s="193"/>
      <c r="K531" s="193"/>
      <c r="L531" s="198"/>
      <c r="M531" s="199"/>
      <c r="N531" s="200"/>
      <c r="O531" s="200"/>
      <c r="P531" s="200"/>
      <c r="Q531" s="200"/>
      <c r="R531" s="200"/>
      <c r="S531" s="200"/>
      <c r="T531" s="201"/>
      <c r="AT531" s="202" t="s">
        <v>193</v>
      </c>
      <c r="AU531" s="202" t="s">
        <v>90</v>
      </c>
      <c r="AV531" s="13" t="s">
        <v>88</v>
      </c>
      <c r="AW531" s="13" t="s">
        <v>41</v>
      </c>
      <c r="AX531" s="13" t="s">
        <v>80</v>
      </c>
      <c r="AY531" s="202" t="s">
        <v>182</v>
      </c>
    </row>
    <row r="532" spans="1:65" s="13" customFormat="1" ht="11.25">
      <c r="B532" s="192"/>
      <c r="C532" s="193"/>
      <c r="D532" s="194" t="s">
        <v>193</v>
      </c>
      <c r="E532" s="195" t="s">
        <v>43</v>
      </c>
      <c r="F532" s="196" t="s">
        <v>1693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1:65" s="14" customFormat="1" ht="11.25">
      <c r="B533" s="203"/>
      <c r="C533" s="204"/>
      <c r="D533" s="194" t="s">
        <v>193</v>
      </c>
      <c r="E533" s="205" t="s">
        <v>43</v>
      </c>
      <c r="F533" s="206" t="s">
        <v>3214</v>
      </c>
      <c r="G533" s="204"/>
      <c r="H533" s="207">
        <v>231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193</v>
      </c>
      <c r="AU533" s="213" t="s">
        <v>90</v>
      </c>
      <c r="AV533" s="14" t="s">
        <v>90</v>
      </c>
      <c r="AW533" s="14" t="s">
        <v>41</v>
      </c>
      <c r="AX533" s="14" t="s">
        <v>88</v>
      </c>
      <c r="AY533" s="213" t="s">
        <v>182</v>
      </c>
    </row>
    <row r="534" spans="1:65" s="2" customFormat="1" ht="37.9" customHeight="1">
      <c r="A534" s="35"/>
      <c r="B534" s="36"/>
      <c r="C534" s="179" t="s">
        <v>685</v>
      </c>
      <c r="D534" s="179" t="s">
        <v>187</v>
      </c>
      <c r="E534" s="180" t="s">
        <v>681</v>
      </c>
      <c r="F534" s="181" t="s">
        <v>682</v>
      </c>
      <c r="G534" s="182" t="s">
        <v>481</v>
      </c>
      <c r="H534" s="183">
        <v>50</v>
      </c>
      <c r="I534" s="184"/>
      <c r="J534" s="185">
        <f>ROUND(I534*H534,2)</f>
        <v>0</v>
      </c>
      <c r="K534" s="181" t="s">
        <v>191</v>
      </c>
      <c r="L534" s="40"/>
      <c r="M534" s="186" t="s">
        <v>43</v>
      </c>
      <c r="N534" s="187" t="s">
        <v>51</v>
      </c>
      <c r="O534" s="65"/>
      <c r="P534" s="188">
        <f>O534*H534</f>
        <v>0</v>
      </c>
      <c r="Q534" s="188">
        <v>0</v>
      </c>
      <c r="R534" s="188">
        <f>Q534*H534</f>
        <v>0</v>
      </c>
      <c r="S534" s="188">
        <v>0</v>
      </c>
      <c r="T534" s="189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90" t="s">
        <v>88</v>
      </c>
      <c r="AT534" s="190" t="s">
        <v>187</v>
      </c>
      <c r="AU534" s="190" t="s">
        <v>90</v>
      </c>
      <c r="AY534" s="17" t="s">
        <v>182</v>
      </c>
      <c r="BE534" s="191">
        <f>IF(N534="základní",J534,0)</f>
        <v>0</v>
      </c>
      <c r="BF534" s="191">
        <f>IF(N534="snížená",J534,0)</f>
        <v>0</v>
      </c>
      <c r="BG534" s="191">
        <f>IF(N534="zákl. přenesená",J534,0)</f>
        <v>0</v>
      </c>
      <c r="BH534" s="191">
        <f>IF(N534="sníž. přenesená",J534,0)</f>
        <v>0</v>
      </c>
      <c r="BI534" s="191">
        <f>IF(N534="nulová",J534,0)</f>
        <v>0</v>
      </c>
      <c r="BJ534" s="17" t="s">
        <v>88</v>
      </c>
      <c r="BK534" s="191">
        <f>ROUND(I534*H534,2)</f>
        <v>0</v>
      </c>
      <c r="BL534" s="17" t="s">
        <v>88</v>
      </c>
      <c r="BM534" s="190" t="s">
        <v>1695</v>
      </c>
    </row>
    <row r="535" spans="1:65" s="13" customFormat="1" ht="11.25">
      <c r="B535" s="192"/>
      <c r="C535" s="193"/>
      <c r="D535" s="194" t="s">
        <v>193</v>
      </c>
      <c r="E535" s="195" t="s">
        <v>43</v>
      </c>
      <c r="F535" s="196" t="s">
        <v>1687</v>
      </c>
      <c r="G535" s="193"/>
      <c r="H535" s="195" t="s">
        <v>43</v>
      </c>
      <c r="I535" s="197"/>
      <c r="J535" s="193"/>
      <c r="K535" s="193"/>
      <c r="L535" s="198"/>
      <c r="M535" s="199"/>
      <c r="N535" s="200"/>
      <c r="O535" s="200"/>
      <c r="P535" s="200"/>
      <c r="Q535" s="200"/>
      <c r="R535" s="200"/>
      <c r="S535" s="200"/>
      <c r="T535" s="201"/>
      <c r="AT535" s="202" t="s">
        <v>193</v>
      </c>
      <c r="AU535" s="202" t="s">
        <v>90</v>
      </c>
      <c r="AV535" s="13" t="s">
        <v>88</v>
      </c>
      <c r="AW535" s="13" t="s">
        <v>41</v>
      </c>
      <c r="AX535" s="13" t="s">
        <v>80</v>
      </c>
      <c r="AY535" s="202" t="s">
        <v>182</v>
      </c>
    </row>
    <row r="536" spans="1:65" s="13" customFormat="1" ht="11.25">
      <c r="B536" s="192"/>
      <c r="C536" s="193"/>
      <c r="D536" s="194" t="s">
        <v>193</v>
      </c>
      <c r="E536" s="195" t="s">
        <v>43</v>
      </c>
      <c r="F536" s="196" t="s">
        <v>2926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1:65" s="14" customFormat="1" ht="11.25">
      <c r="B537" s="203"/>
      <c r="C537" s="204"/>
      <c r="D537" s="194" t="s">
        <v>193</v>
      </c>
      <c r="E537" s="205" t="s">
        <v>43</v>
      </c>
      <c r="F537" s="206" t="s">
        <v>598</v>
      </c>
      <c r="G537" s="204"/>
      <c r="H537" s="207">
        <v>50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88</v>
      </c>
      <c r="AY537" s="213" t="s">
        <v>182</v>
      </c>
    </row>
    <row r="538" spans="1:65" s="2" customFormat="1" ht="14.45" customHeight="1">
      <c r="A538" s="35"/>
      <c r="B538" s="36"/>
      <c r="C538" s="214" t="s">
        <v>691</v>
      </c>
      <c r="D538" s="214" t="s">
        <v>179</v>
      </c>
      <c r="E538" s="215" t="s">
        <v>686</v>
      </c>
      <c r="F538" s="216" t="s">
        <v>687</v>
      </c>
      <c r="G538" s="217" t="s">
        <v>481</v>
      </c>
      <c r="H538" s="218">
        <v>52.5</v>
      </c>
      <c r="I538" s="219"/>
      <c r="J538" s="220">
        <f>ROUND(I538*H538,2)</f>
        <v>0</v>
      </c>
      <c r="K538" s="216" t="s">
        <v>43</v>
      </c>
      <c r="L538" s="221"/>
      <c r="M538" s="222" t="s">
        <v>43</v>
      </c>
      <c r="N538" s="223" t="s">
        <v>51</v>
      </c>
      <c r="O538" s="65"/>
      <c r="P538" s="188">
        <f>O538*H538</f>
        <v>0</v>
      </c>
      <c r="Q538" s="188">
        <v>0</v>
      </c>
      <c r="R538" s="188">
        <f>Q538*H538</f>
        <v>0</v>
      </c>
      <c r="S538" s="188">
        <v>0</v>
      </c>
      <c r="T538" s="189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90" t="s">
        <v>90</v>
      </c>
      <c r="AT538" s="190" t="s">
        <v>179</v>
      </c>
      <c r="AU538" s="190" t="s">
        <v>90</v>
      </c>
      <c r="AY538" s="17" t="s">
        <v>182</v>
      </c>
      <c r="BE538" s="191">
        <f>IF(N538="základní",J538,0)</f>
        <v>0</v>
      </c>
      <c r="BF538" s="191">
        <f>IF(N538="snížená",J538,0)</f>
        <v>0</v>
      </c>
      <c r="BG538" s="191">
        <f>IF(N538="zákl. přenesená",J538,0)</f>
        <v>0</v>
      </c>
      <c r="BH538" s="191">
        <f>IF(N538="sníž. přenesená",J538,0)</f>
        <v>0</v>
      </c>
      <c r="BI538" s="191">
        <f>IF(N538="nulová",J538,0)</f>
        <v>0</v>
      </c>
      <c r="BJ538" s="17" t="s">
        <v>88</v>
      </c>
      <c r="BK538" s="191">
        <f>ROUND(I538*H538,2)</f>
        <v>0</v>
      </c>
      <c r="BL538" s="17" t="s">
        <v>88</v>
      </c>
      <c r="BM538" s="190" t="s">
        <v>1698</v>
      </c>
    </row>
    <row r="539" spans="1:65" s="13" customFormat="1" ht="11.25">
      <c r="B539" s="192"/>
      <c r="C539" s="193"/>
      <c r="D539" s="194" t="s">
        <v>193</v>
      </c>
      <c r="E539" s="195" t="s">
        <v>43</v>
      </c>
      <c r="F539" s="196" t="s">
        <v>554</v>
      </c>
      <c r="G539" s="193"/>
      <c r="H539" s="195" t="s">
        <v>43</v>
      </c>
      <c r="I539" s="197"/>
      <c r="J539" s="193"/>
      <c r="K539" s="193"/>
      <c r="L539" s="198"/>
      <c r="M539" s="199"/>
      <c r="N539" s="200"/>
      <c r="O539" s="200"/>
      <c r="P539" s="200"/>
      <c r="Q539" s="200"/>
      <c r="R539" s="200"/>
      <c r="S539" s="200"/>
      <c r="T539" s="201"/>
      <c r="AT539" s="202" t="s">
        <v>193</v>
      </c>
      <c r="AU539" s="202" t="s">
        <v>90</v>
      </c>
      <c r="AV539" s="13" t="s">
        <v>88</v>
      </c>
      <c r="AW539" s="13" t="s">
        <v>41</v>
      </c>
      <c r="AX539" s="13" t="s">
        <v>80</v>
      </c>
      <c r="AY539" s="202" t="s">
        <v>182</v>
      </c>
    </row>
    <row r="540" spans="1:65" s="13" customFormat="1" ht="11.25">
      <c r="B540" s="192"/>
      <c r="C540" s="193"/>
      <c r="D540" s="194" t="s">
        <v>193</v>
      </c>
      <c r="E540" s="195" t="s">
        <v>43</v>
      </c>
      <c r="F540" s="196" t="s">
        <v>1699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1:65" s="14" customFormat="1" ht="11.25">
      <c r="B541" s="203"/>
      <c r="C541" s="204"/>
      <c r="D541" s="194" t="s">
        <v>193</v>
      </c>
      <c r="E541" s="205" t="s">
        <v>43</v>
      </c>
      <c r="F541" s="206" t="s">
        <v>3207</v>
      </c>
      <c r="G541" s="204"/>
      <c r="H541" s="207">
        <v>52.5</v>
      </c>
      <c r="I541" s="208"/>
      <c r="J541" s="204"/>
      <c r="K541" s="204"/>
      <c r="L541" s="209"/>
      <c r="M541" s="210"/>
      <c r="N541" s="211"/>
      <c r="O541" s="211"/>
      <c r="P541" s="211"/>
      <c r="Q541" s="211"/>
      <c r="R541" s="211"/>
      <c r="S541" s="211"/>
      <c r="T541" s="212"/>
      <c r="AT541" s="213" t="s">
        <v>193</v>
      </c>
      <c r="AU541" s="213" t="s">
        <v>90</v>
      </c>
      <c r="AV541" s="14" t="s">
        <v>90</v>
      </c>
      <c r="AW541" s="14" t="s">
        <v>41</v>
      </c>
      <c r="AX541" s="14" t="s">
        <v>88</v>
      </c>
      <c r="AY541" s="213" t="s">
        <v>182</v>
      </c>
    </row>
    <row r="542" spans="1:65" s="12" customFormat="1" ht="22.9" customHeight="1">
      <c r="B542" s="163"/>
      <c r="C542" s="164"/>
      <c r="D542" s="165" t="s">
        <v>79</v>
      </c>
      <c r="E542" s="177" t="s">
        <v>183</v>
      </c>
      <c r="F542" s="177" t="s">
        <v>184</v>
      </c>
      <c r="G542" s="164"/>
      <c r="H542" s="164"/>
      <c r="I542" s="167"/>
      <c r="J542" s="178">
        <f>BK542</f>
        <v>0</v>
      </c>
      <c r="K542" s="164"/>
      <c r="L542" s="169"/>
      <c r="M542" s="170"/>
      <c r="N542" s="171"/>
      <c r="O542" s="171"/>
      <c r="P542" s="172">
        <f>SUM(P543:P1465)</f>
        <v>0</v>
      </c>
      <c r="Q542" s="171"/>
      <c r="R542" s="172">
        <f>SUM(R543:R1465)</f>
        <v>19.364124399999998</v>
      </c>
      <c r="S542" s="171"/>
      <c r="T542" s="173">
        <f>SUM(T543:T1465)</f>
        <v>0</v>
      </c>
      <c r="AR542" s="174" t="s">
        <v>181</v>
      </c>
      <c r="AT542" s="175" t="s">
        <v>79</v>
      </c>
      <c r="AU542" s="175" t="s">
        <v>88</v>
      </c>
      <c r="AY542" s="174" t="s">
        <v>182</v>
      </c>
      <c r="BK542" s="176">
        <f>SUM(BK543:BK1465)</f>
        <v>0</v>
      </c>
    </row>
    <row r="543" spans="1:65" s="2" customFormat="1" ht="101.25" customHeight="1">
      <c r="A543" s="35"/>
      <c r="B543" s="36"/>
      <c r="C543" s="179" t="s">
        <v>698</v>
      </c>
      <c r="D543" s="179" t="s">
        <v>187</v>
      </c>
      <c r="E543" s="180" t="s">
        <v>1701</v>
      </c>
      <c r="F543" s="181" t="s">
        <v>1702</v>
      </c>
      <c r="G543" s="182" t="s">
        <v>481</v>
      </c>
      <c r="H543" s="183">
        <v>575</v>
      </c>
      <c r="I543" s="184"/>
      <c r="J543" s="185">
        <f>ROUND(I543*H543,2)</f>
        <v>0</v>
      </c>
      <c r="K543" s="181" t="s">
        <v>191</v>
      </c>
      <c r="L543" s="40"/>
      <c r="M543" s="186" t="s">
        <v>43</v>
      </c>
      <c r="N543" s="187" t="s">
        <v>51</v>
      </c>
      <c r="O543" s="65"/>
      <c r="P543" s="188">
        <f>O543*H543</f>
        <v>0</v>
      </c>
      <c r="Q543" s="188">
        <v>0</v>
      </c>
      <c r="R543" s="188">
        <f>Q543*H543</f>
        <v>0</v>
      </c>
      <c r="S543" s="188">
        <v>0</v>
      </c>
      <c r="T543" s="189">
        <f>S543*H543</f>
        <v>0</v>
      </c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R543" s="190" t="s">
        <v>88</v>
      </c>
      <c r="AT543" s="190" t="s">
        <v>187</v>
      </c>
      <c r="AU543" s="190" t="s">
        <v>90</v>
      </c>
      <c r="AY543" s="17" t="s">
        <v>182</v>
      </c>
      <c r="BE543" s="191">
        <f>IF(N543="základní",J543,0)</f>
        <v>0</v>
      </c>
      <c r="BF543" s="191">
        <f>IF(N543="snížená",J543,0)</f>
        <v>0</v>
      </c>
      <c r="BG543" s="191">
        <f>IF(N543="zákl. přenesená",J543,0)</f>
        <v>0</v>
      </c>
      <c r="BH543" s="191">
        <f>IF(N543="sníž. přenesená",J543,0)</f>
        <v>0</v>
      </c>
      <c r="BI543" s="191">
        <f>IF(N543="nulová",J543,0)</f>
        <v>0</v>
      </c>
      <c r="BJ543" s="17" t="s">
        <v>88</v>
      </c>
      <c r="BK543" s="191">
        <f>ROUND(I543*H543,2)</f>
        <v>0</v>
      </c>
      <c r="BL543" s="17" t="s">
        <v>88</v>
      </c>
      <c r="BM543" s="190" t="s">
        <v>1703</v>
      </c>
    </row>
    <row r="544" spans="1:65" s="13" customFormat="1" ht="11.25">
      <c r="B544" s="192"/>
      <c r="C544" s="193"/>
      <c r="D544" s="194" t="s">
        <v>193</v>
      </c>
      <c r="E544" s="195" t="s">
        <v>43</v>
      </c>
      <c r="F544" s="196" t="s">
        <v>532</v>
      </c>
      <c r="G544" s="193"/>
      <c r="H544" s="195" t="s">
        <v>43</v>
      </c>
      <c r="I544" s="197"/>
      <c r="J544" s="193"/>
      <c r="K544" s="193"/>
      <c r="L544" s="198"/>
      <c r="M544" s="199"/>
      <c r="N544" s="200"/>
      <c r="O544" s="200"/>
      <c r="P544" s="200"/>
      <c r="Q544" s="200"/>
      <c r="R544" s="200"/>
      <c r="S544" s="200"/>
      <c r="T544" s="201"/>
      <c r="AT544" s="202" t="s">
        <v>193</v>
      </c>
      <c r="AU544" s="202" t="s">
        <v>90</v>
      </c>
      <c r="AV544" s="13" t="s">
        <v>88</v>
      </c>
      <c r="AW544" s="13" t="s">
        <v>41</v>
      </c>
      <c r="AX544" s="13" t="s">
        <v>80</v>
      </c>
      <c r="AY544" s="202" t="s">
        <v>182</v>
      </c>
    </row>
    <row r="545" spans="1:65" s="13" customFormat="1" ht="11.25">
      <c r="B545" s="192"/>
      <c r="C545" s="193"/>
      <c r="D545" s="194" t="s">
        <v>193</v>
      </c>
      <c r="E545" s="195" t="s">
        <v>43</v>
      </c>
      <c r="F545" s="196" t="s">
        <v>362</v>
      </c>
      <c r="G545" s="193"/>
      <c r="H545" s="195" t="s">
        <v>43</v>
      </c>
      <c r="I545" s="197"/>
      <c r="J545" s="193"/>
      <c r="K545" s="193"/>
      <c r="L545" s="198"/>
      <c r="M545" s="199"/>
      <c r="N545" s="200"/>
      <c r="O545" s="200"/>
      <c r="P545" s="200"/>
      <c r="Q545" s="200"/>
      <c r="R545" s="200"/>
      <c r="S545" s="200"/>
      <c r="T545" s="201"/>
      <c r="AT545" s="202" t="s">
        <v>193</v>
      </c>
      <c r="AU545" s="202" t="s">
        <v>90</v>
      </c>
      <c r="AV545" s="13" t="s">
        <v>88</v>
      </c>
      <c r="AW545" s="13" t="s">
        <v>41</v>
      </c>
      <c r="AX545" s="13" t="s">
        <v>80</v>
      </c>
      <c r="AY545" s="202" t="s">
        <v>182</v>
      </c>
    </row>
    <row r="546" spans="1:65" s="14" customFormat="1" ht="11.25">
      <c r="B546" s="203"/>
      <c r="C546" s="204"/>
      <c r="D546" s="194" t="s">
        <v>193</v>
      </c>
      <c r="E546" s="205" t="s">
        <v>43</v>
      </c>
      <c r="F546" s="206" t="s">
        <v>3215</v>
      </c>
      <c r="G546" s="204"/>
      <c r="H546" s="207">
        <v>575</v>
      </c>
      <c r="I546" s="208"/>
      <c r="J546" s="204"/>
      <c r="K546" s="204"/>
      <c r="L546" s="209"/>
      <c r="M546" s="210"/>
      <c r="N546" s="211"/>
      <c r="O546" s="211"/>
      <c r="P546" s="211"/>
      <c r="Q546" s="211"/>
      <c r="R546" s="211"/>
      <c r="S546" s="211"/>
      <c r="T546" s="212"/>
      <c r="AT546" s="213" t="s">
        <v>193</v>
      </c>
      <c r="AU546" s="213" t="s">
        <v>90</v>
      </c>
      <c r="AV546" s="14" t="s">
        <v>90</v>
      </c>
      <c r="AW546" s="14" t="s">
        <v>41</v>
      </c>
      <c r="AX546" s="14" t="s">
        <v>88</v>
      </c>
      <c r="AY546" s="213" t="s">
        <v>182</v>
      </c>
    </row>
    <row r="547" spans="1:65" s="2" customFormat="1" ht="101.25" customHeight="1">
      <c r="A547" s="35"/>
      <c r="B547" s="36"/>
      <c r="C547" s="179" t="s">
        <v>703</v>
      </c>
      <c r="D547" s="179" t="s">
        <v>187</v>
      </c>
      <c r="E547" s="180" t="s">
        <v>1705</v>
      </c>
      <c r="F547" s="181" t="s">
        <v>1706</v>
      </c>
      <c r="G547" s="182" t="s">
        <v>481</v>
      </c>
      <c r="H547" s="183">
        <v>365</v>
      </c>
      <c r="I547" s="184"/>
      <c r="J547" s="185">
        <f>ROUND(I547*H547,2)</f>
        <v>0</v>
      </c>
      <c r="K547" s="181" t="s">
        <v>191</v>
      </c>
      <c r="L547" s="40"/>
      <c r="M547" s="186" t="s">
        <v>43</v>
      </c>
      <c r="N547" s="187" t="s">
        <v>51</v>
      </c>
      <c r="O547" s="65"/>
      <c r="P547" s="188">
        <f>O547*H547</f>
        <v>0</v>
      </c>
      <c r="Q547" s="188">
        <v>0</v>
      </c>
      <c r="R547" s="188">
        <f>Q547*H547</f>
        <v>0</v>
      </c>
      <c r="S547" s="188">
        <v>0</v>
      </c>
      <c r="T547" s="189">
        <f>S547*H547</f>
        <v>0</v>
      </c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R547" s="190" t="s">
        <v>88</v>
      </c>
      <c r="AT547" s="190" t="s">
        <v>187</v>
      </c>
      <c r="AU547" s="190" t="s">
        <v>90</v>
      </c>
      <c r="AY547" s="17" t="s">
        <v>182</v>
      </c>
      <c r="BE547" s="191">
        <f>IF(N547="základní",J547,0)</f>
        <v>0</v>
      </c>
      <c r="BF547" s="191">
        <f>IF(N547="snížená",J547,0)</f>
        <v>0</v>
      </c>
      <c r="BG547" s="191">
        <f>IF(N547="zákl. přenesená",J547,0)</f>
        <v>0</v>
      </c>
      <c r="BH547" s="191">
        <f>IF(N547="sníž. přenesená",J547,0)</f>
        <v>0</v>
      </c>
      <c r="BI547" s="191">
        <f>IF(N547="nulová",J547,0)</f>
        <v>0</v>
      </c>
      <c r="BJ547" s="17" t="s">
        <v>88</v>
      </c>
      <c r="BK547" s="191">
        <f>ROUND(I547*H547,2)</f>
        <v>0</v>
      </c>
      <c r="BL547" s="17" t="s">
        <v>88</v>
      </c>
      <c r="BM547" s="190" t="s">
        <v>1707</v>
      </c>
    </row>
    <row r="548" spans="1:65" s="13" customFormat="1" ht="11.25">
      <c r="B548" s="192"/>
      <c r="C548" s="193"/>
      <c r="D548" s="194" t="s">
        <v>193</v>
      </c>
      <c r="E548" s="195" t="s">
        <v>43</v>
      </c>
      <c r="F548" s="196" t="s">
        <v>554</v>
      </c>
      <c r="G548" s="193"/>
      <c r="H548" s="195" t="s">
        <v>43</v>
      </c>
      <c r="I548" s="197"/>
      <c r="J548" s="193"/>
      <c r="K548" s="193"/>
      <c r="L548" s="198"/>
      <c r="M548" s="199"/>
      <c r="N548" s="200"/>
      <c r="O548" s="200"/>
      <c r="P548" s="200"/>
      <c r="Q548" s="200"/>
      <c r="R548" s="200"/>
      <c r="S548" s="200"/>
      <c r="T548" s="201"/>
      <c r="AT548" s="202" t="s">
        <v>193</v>
      </c>
      <c r="AU548" s="202" t="s">
        <v>90</v>
      </c>
      <c r="AV548" s="13" t="s">
        <v>88</v>
      </c>
      <c r="AW548" s="13" t="s">
        <v>41</v>
      </c>
      <c r="AX548" s="13" t="s">
        <v>80</v>
      </c>
      <c r="AY548" s="202" t="s">
        <v>182</v>
      </c>
    </row>
    <row r="549" spans="1:65" s="13" customFormat="1" ht="11.25">
      <c r="B549" s="192"/>
      <c r="C549" s="193"/>
      <c r="D549" s="194" t="s">
        <v>193</v>
      </c>
      <c r="E549" s="195" t="s">
        <v>43</v>
      </c>
      <c r="F549" s="196" t="s">
        <v>1708</v>
      </c>
      <c r="G549" s="193"/>
      <c r="H549" s="195" t="s">
        <v>43</v>
      </c>
      <c r="I549" s="197"/>
      <c r="J549" s="193"/>
      <c r="K549" s="193"/>
      <c r="L549" s="198"/>
      <c r="M549" s="199"/>
      <c r="N549" s="200"/>
      <c r="O549" s="200"/>
      <c r="P549" s="200"/>
      <c r="Q549" s="200"/>
      <c r="R549" s="200"/>
      <c r="S549" s="200"/>
      <c r="T549" s="201"/>
      <c r="AT549" s="202" t="s">
        <v>193</v>
      </c>
      <c r="AU549" s="202" t="s">
        <v>90</v>
      </c>
      <c r="AV549" s="13" t="s">
        <v>88</v>
      </c>
      <c r="AW549" s="13" t="s">
        <v>41</v>
      </c>
      <c r="AX549" s="13" t="s">
        <v>80</v>
      </c>
      <c r="AY549" s="202" t="s">
        <v>182</v>
      </c>
    </row>
    <row r="550" spans="1:65" s="14" customFormat="1" ht="11.25">
      <c r="B550" s="203"/>
      <c r="C550" s="204"/>
      <c r="D550" s="194" t="s">
        <v>193</v>
      </c>
      <c r="E550" s="205" t="s">
        <v>43</v>
      </c>
      <c r="F550" s="206" t="s">
        <v>3216</v>
      </c>
      <c r="G550" s="204"/>
      <c r="H550" s="207">
        <v>365</v>
      </c>
      <c r="I550" s="208"/>
      <c r="J550" s="204"/>
      <c r="K550" s="204"/>
      <c r="L550" s="209"/>
      <c r="M550" s="210"/>
      <c r="N550" s="211"/>
      <c r="O550" s="211"/>
      <c r="P550" s="211"/>
      <c r="Q550" s="211"/>
      <c r="R550" s="211"/>
      <c r="S550" s="211"/>
      <c r="T550" s="212"/>
      <c r="AT550" s="213" t="s">
        <v>193</v>
      </c>
      <c r="AU550" s="213" t="s">
        <v>90</v>
      </c>
      <c r="AV550" s="14" t="s">
        <v>90</v>
      </c>
      <c r="AW550" s="14" t="s">
        <v>41</v>
      </c>
      <c r="AX550" s="14" t="s">
        <v>88</v>
      </c>
      <c r="AY550" s="213" t="s">
        <v>182</v>
      </c>
    </row>
    <row r="551" spans="1:65" s="2" customFormat="1" ht="14.45" customHeight="1">
      <c r="A551" s="35"/>
      <c r="B551" s="36"/>
      <c r="C551" s="214" t="s">
        <v>707</v>
      </c>
      <c r="D551" s="214" t="s">
        <v>179</v>
      </c>
      <c r="E551" s="215" t="s">
        <v>1710</v>
      </c>
      <c r="F551" s="216" t="s">
        <v>1711</v>
      </c>
      <c r="G551" s="217" t="s">
        <v>481</v>
      </c>
      <c r="H551" s="218">
        <v>383.25</v>
      </c>
      <c r="I551" s="219"/>
      <c r="J551" s="220">
        <f>ROUND(I551*H551,2)</f>
        <v>0</v>
      </c>
      <c r="K551" s="216" t="s">
        <v>191</v>
      </c>
      <c r="L551" s="221"/>
      <c r="M551" s="222" t="s">
        <v>43</v>
      </c>
      <c r="N551" s="223" t="s">
        <v>51</v>
      </c>
      <c r="O551" s="65"/>
      <c r="P551" s="188">
        <f>O551*H551</f>
        <v>0</v>
      </c>
      <c r="Q551" s="188">
        <v>1.3999999999999999E-4</v>
      </c>
      <c r="R551" s="188">
        <f>Q551*H551</f>
        <v>5.3654999999999994E-2</v>
      </c>
      <c r="S551" s="188">
        <v>0</v>
      </c>
      <c r="T551" s="189">
        <f>S551*H551</f>
        <v>0</v>
      </c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R551" s="190" t="s">
        <v>90</v>
      </c>
      <c r="AT551" s="190" t="s">
        <v>179</v>
      </c>
      <c r="AU551" s="190" t="s">
        <v>90</v>
      </c>
      <c r="AY551" s="17" t="s">
        <v>182</v>
      </c>
      <c r="BE551" s="191">
        <f>IF(N551="základní",J551,0)</f>
        <v>0</v>
      </c>
      <c r="BF551" s="191">
        <f>IF(N551="snížená",J551,0)</f>
        <v>0</v>
      </c>
      <c r="BG551" s="191">
        <f>IF(N551="zákl. přenesená",J551,0)</f>
        <v>0</v>
      </c>
      <c r="BH551" s="191">
        <f>IF(N551="sníž. přenesená",J551,0)</f>
        <v>0</v>
      </c>
      <c r="BI551" s="191">
        <f>IF(N551="nulová",J551,0)</f>
        <v>0</v>
      </c>
      <c r="BJ551" s="17" t="s">
        <v>88</v>
      </c>
      <c r="BK551" s="191">
        <f>ROUND(I551*H551,2)</f>
        <v>0</v>
      </c>
      <c r="BL551" s="17" t="s">
        <v>88</v>
      </c>
      <c r="BM551" s="190" t="s">
        <v>1712</v>
      </c>
    </row>
    <row r="552" spans="1:65" s="13" customFormat="1" ht="11.25">
      <c r="B552" s="192"/>
      <c r="C552" s="193"/>
      <c r="D552" s="194" t="s">
        <v>193</v>
      </c>
      <c r="E552" s="195" t="s">
        <v>43</v>
      </c>
      <c r="F552" s="196" t="s">
        <v>554</v>
      </c>
      <c r="G552" s="193"/>
      <c r="H552" s="195" t="s">
        <v>43</v>
      </c>
      <c r="I552" s="197"/>
      <c r="J552" s="193"/>
      <c r="K552" s="193"/>
      <c r="L552" s="198"/>
      <c r="M552" s="199"/>
      <c r="N552" s="200"/>
      <c r="O552" s="200"/>
      <c r="P552" s="200"/>
      <c r="Q552" s="200"/>
      <c r="R552" s="200"/>
      <c r="S552" s="200"/>
      <c r="T552" s="201"/>
      <c r="AT552" s="202" t="s">
        <v>193</v>
      </c>
      <c r="AU552" s="202" t="s">
        <v>90</v>
      </c>
      <c r="AV552" s="13" t="s">
        <v>88</v>
      </c>
      <c r="AW552" s="13" t="s">
        <v>41</v>
      </c>
      <c r="AX552" s="13" t="s">
        <v>80</v>
      </c>
      <c r="AY552" s="202" t="s">
        <v>182</v>
      </c>
    </row>
    <row r="553" spans="1:65" s="13" customFormat="1" ht="11.25">
      <c r="B553" s="192"/>
      <c r="C553" s="193"/>
      <c r="D553" s="194" t="s">
        <v>193</v>
      </c>
      <c r="E553" s="195" t="s">
        <v>43</v>
      </c>
      <c r="F553" s="196" t="s">
        <v>1713</v>
      </c>
      <c r="G553" s="193"/>
      <c r="H553" s="195" t="s">
        <v>43</v>
      </c>
      <c r="I553" s="197"/>
      <c r="J553" s="193"/>
      <c r="K553" s="193"/>
      <c r="L553" s="198"/>
      <c r="M553" s="199"/>
      <c r="N553" s="200"/>
      <c r="O553" s="200"/>
      <c r="P553" s="200"/>
      <c r="Q553" s="200"/>
      <c r="R553" s="200"/>
      <c r="S553" s="200"/>
      <c r="T553" s="201"/>
      <c r="AT553" s="202" t="s">
        <v>193</v>
      </c>
      <c r="AU553" s="202" t="s">
        <v>90</v>
      </c>
      <c r="AV553" s="13" t="s">
        <v>88</v>
      </c>
      <c r="AW553" s="13" t="s">
        <v>41</v>
      </c>
      <c r="AX553" s="13" t="s">
        <v>80</v>
      </c>
      <c r="AY553" s="202" t="s">
        <v>182</v>
      </c>
    </row>
    <row r="554" spans="1:65" s="14" customFormat="1" ht="11.25">
      <c r="B554" s="203"/>
      <c r="C554" s="204"/>
      <c r="D554" s="194" t="s">
        <v>193</v>
      </c>
      <c r="E554" s="205" t="s">
        <v>43</v>
      </c>
      <c r="F554" s="206" t="s">
        <v>3217</v>
      </c>
      <c r="G554" s="204"/>
      <c r="H554" s="207">
        <v>383.25</v>
      </c>
      <c r="I554" s="208"/>
      <c r="J554" s="204"/>
      <c r="K554" s="204"/>
      <c r="L554" s="209"/>
      <c r="M554" s="210"/>
      <c r="N554" s="211"/>
      <c r="O554" s="211"/>
      <c r="P554" s="211"/>
      <c r="Q554" s="211"/>
      <c r="R554" s="211"/>
      <c r="S554" s="211"/>
      <c r="T554" s="212"/>
      <c r="AT554" s="213" t="s">
        <v>193</v>
      </c>
      <c r="AU554" s="213" t="s">
        <v>90</v>
      </c>
      <c r="AV554" s="14" t="s">
        <v>90</v>
      </c>
      <c r="AW554" s="14" t="s">
        <v>41</v>
      </c>
      <c r="AX554" s="14" t="s">
        <v>88</v>
      </c>
      <c r="AY554" s="213" t="s">
        <v>182</v>
      </c>
    </row>
    <row r="555" spans="1:65" s="2" customFormat="1" ht="37.9" customHeight="1">
      <c r="A555" s="35"/>
      <c r="B555" s="36"/>
      <c r="C555" s="179" t="s">
        <v>713</v>
      </c>
      <c r="D555" s="179" t="s">
        <v>187</v>
      </c>
      <c r="E555" s="180" t="s">
        <v>692</v>
      </c>
      <c r="F555" s="181" t="s">
        <v>693</v>
      </c>
      <c r="G555" s="182" t="s">
        <v>481</v>
      </c>
      <c r="H555" s="183">
        <v>40</v>
      </c>
      <c r="I555" s="184"/>
      <c r="J555" s="185">
        <f>ROUND(I555*H555,2)</f>
        <v>0</v>
      </c>
      <c r="K555" s="181" t="s">
        <v>191</v>
      </c>
      <c r="L555" s="40"/>
      <c r="M555" s="186" t="s">
        <v>43</v>
      </c>
      <c r="N555" s="187" t="s">
        <v>51</v>
      </c>
      <c r="O555" s="65"/>
      <c r="P555" s="188">
        <f>O555*H555</f>
        <v>0</v>
      </c>
      <c r="Q555" s="188">
        <v>0</v>
      </c>
      <c r="R555" s="188">
        <f>Q555*H555</f>
        <v>0</v>
      </c>
      <c r="S555" s="188">
        <v>0</v>
      </c>
      <c r="T555" s="189">
        <f>S555*H555</f>
        <v>0</v>
      </c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R555" s="190" t="s">
        <v>88</v>
      </c>
      <c r="AT555" s="190" t="s">
        <v>187</v>
      </c>
      <c r="AU555" s="190" t="s">
        <v>90</v>
      </c>
      <c r="AY555" s="17" t="s">
        <v>182</v>
      </c>
      <c r="BE555" s="191">
        <f>IF(N555="základní",J555,0)</f>
        <v>0</v>
      </c>
      <c r="BF555" s="191">
        <f>IF(N555="snížená",J555,0)</f>
        <v>0</v>
      </c>
      <c r="BG555" s="191">
        <f>IF(N555="zákl. přenesená",J555,0)</f>
        <v>0</v>
      </c>
      <c r="BH555" s="191">
        <f>IF(N555="sníž. přenesená",J555,0)</f>
        <v>0</v>
      </c>
      <c r="BI555" s="191">
        <f>IF(N555="nulová",J555,0)</f>
        <v>0</v>
      </c>
      <c r="BJ555" s="17" t="s">
        <v>88</v>
      </c>
      <c r="BK555" s="191">
        <f>ROUND(I555*H555,2)</f>
        <v>0</v>
      </c>
      <c r="BL555" s="17" t="s">
        <v>88</v>
      </c>
      <c r="BM555" s="190" t="s">
        <v>694</v>
      </c>
    </row>
    <row r="556" spans="1:65" s="13" customFormat="1" ht="11.25">
      <c r="B556" s="192"/>
      <c r="C556" s="193"/>
      <c r="D556" s="194" t="s">
        <v>193</v>
      </c>
      <c r="E556" s="195" t="s">
        <v>43</v>
      </c>
      <c r="F556" s="196" t="s">
        <v>554</v>
      </c>
      <c r="G556" s="193"/>
      <c r="H556" s="195" t="s">
        <v>43</v>
      </c>
      <c r="I556" s="197"/>
      <c r="J556" s="193"/>
      <c r="K556" s="193"/>
      <c r="L556" s="198"/>
      <c r="M556" s="199"/>
      <c r="N556" s="200"/>
      <c r="O556" s="200"/>
      <c r="P556" s="200"/>
      <c r="Q556" s="200"/>
      <c r="R556" s="200"/>
      <c r="S556" s="200"/>
      <c r="T556" s="201"/>
      <c r="AT556" s="202" t="s">
        <v>193</v>
      </c>
      <c r="AU556" s="202" t="s">
        <v>90</v>
      </c>
      <c r="AV556" s="13" t="s">
        <v>88</v>
      </c>
      <c r="AW556" s="13" t="s">
        <v>41</v>
      </c>
      <c r="AX556" s="13" t="s">
        <v>80</v>
      </c>
      <c r="AY556" s="202" t="s">
        <v>182</v>
      </c>
    </row>
    <row r="557" spans="1:65" s="13" customFormat="1" ht="11.25">
      <c r="B557" s="192"/>
      <c r="C557" s="193"/>
      <c r="D557" s="194" t="s">
        <v>193</v>
      </c>
      <c r="E557" s="195" t="s">
        <v>43</v>
      </c>
      <c r="F557" s="196" t="s">
        <v>570</v>
      </c>
      <c r="G557" s="193"/>
      <c r="H557" s="195" t="s">
        <v>43</v>
      </c>
      <c r="I557" s="197"/>
      <c r="J557" s="193"/>
      <c r="K557" s="193"/>
      <c r="L557" s="198"/>
      <c r="M557" s="199"/>
      <c r="N557" s="200"/>
      <c r="O557" s="200"/>
      <c r="P557" s="200"/>
      <c r="Q557" s="200"/>
      <c r="R557" s="200"/>
      <c r="S557" s="200"/>
      <c r="T557" s="201"/>
      <c r="AT557" s="202" t="s">
        <v>193</v>
      </c>
      <c r="AU557" s="202" t="s">
        <v>90</v>
      </c>
      <c r="AV557" s="13" t="s">
        <v>88</v>
      </c>
      <c r="AW557" s="13" t="s">
        <v>41</v>
      </c>
      <c r="AX557" s="13" t="s">
        <v>80</v>
      </c>
      <c r="AY557" s="202" t="s">
        <v>182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1715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4" customFormat="1" ht="11.25">
      <c r="B559" s="203"/>
      <c r="C559" s="204"/>
      <c r="D559" s="194" t="s">
        <v>193</v>
      </c>
      <c r="E559" s="205" t="s">
        <v>43</v>
      </c>
      <c r="F559" s="206" t="s">
        <v>3218</v>
      </c>
      <c r="G559" s="204"/>
      <c r="H559" s="207">
        <v>34</v>
      </c>
      <c r="I559" s="208"/>
      <c r="J559" s="204"/>
      <c r="K559" s="204"/>
      <c r="L559" s="209"/>
      <c r="M559" s="210"/>
      <c r="N559" s="211"/>
      <c r="O559" s="211"/>
      <c r="P559" s="211"/>
      <c r="Q559" s="211"/>
      <c r="R559" s="211"/>
      <c r="S559" s="211"/>
      <c r="T559" s="212"/>
      <c r="AT559" s="213" t="s">
        <v>193</v>
      </c>
      <c r="AU559" s="213" t="s">
        <v>90</v>
      </c>
      <c r="AV559" s="14" t="s">
        <v>90</v>
      </c>
      <c r="AW559" s="14" t="s">
        <v>41</v>
      </c>
      <c r="AX559" s="14" t="s">
        <v>80</v>
      </c>
      <c r="AY559" s="213" t="s">
        <v>182</v>
      </c>
    </row>
    <row r="560" spans="1:65" s="13" customFormat="1" ht="11.25">
      <c r="B560" s="192"/>
      <c r="C560" s="193"/>
      <c r="D560" s="194" t="s">
        <v>193</v>
      </c>
      <c r="E560" s="195" t="s">
        <v>43</v>
      </c>
      <c r="F560" s="196" t="s">
        <v>1717</v>
      </c>
      <c r="G560" s="193"/>
      <c r="H560" s="195" t="s">
        <v>43</v>
      </c>
      <c r="I560" s="197"/>
      <c r="J560" s="193"/>
      <c r="K560" s="193"/>
      <c r="L560" s="198"/>
      <c r="M560" s="199"/>
      <c r="N560" s="200"/>
      <c r="O560" s="200"/>
      <c r="P560" s="200"/>
      <c r="Q560" s="200"/>
      <c r="R560" s="200"/>
      <c r="S560" s="200"/>
      <c r="T560" s="201"/>
      <c r="AT560" s="202" t="s">
        <v>193</v>
      </c>
      <c r="AU560" s="202" t="s">
        <v>90</v>
      </c>
      <c r="AV560" s="13" t="s">
        <v>88</v>
      </c>
      <c r="AW560" s="13" t="s">
        <v>41</v>
      </c>
      <c r="AX560" s="13" t="s">
        <v>80</v>
      </c>
      <c r="AY560" s="202" t="s">
        <v>182</v>
      </c>
    </row>
    <row r="561" spans="1:65" s="14" customFormat="1" ht="11.25">
      <c r="B561" s="203"/>
      <c r="C561" s="204"/>
      <c r="D561" s="194" t="s">
        <v>193</v>
      </c>
      <c r="E561" s="205" t="s">
        <v>43</v>
      </c>
      <c r="F561" s="206" t="s">
        <v>1809</v>
      </c>
      <c r="G561" s="204"/>
      <c r="H561" s="207">
        <v>6</v>
      </c>
      <c r="I561" s="208"/>
      <c r="J561" s="204"/>
      <c r="K561" s="204"/>
      <c r="L561" s="209"/>
      <c r="M561" s="210"/>
      <c r="N561" s="211"/>
      <c r="O561" s="211"/>
      <c r="P561" s="211"/>
      <c r="Q561" s="211"/>
      <c r="R561" s="211"/>
      <c r="S561" s="211"/>
      <c r="T561" s="212"/>
      <c r="AT561" s="213" t="s">
        <v>193</v>
      </c>
      <c r="AU561" s="213" t="s">
        <v>90</v>
      </c>
      <c r="AV561" s="14" t="s">
        <v>90</v>
      </c>
      <c r="AW561" s="14" t="s">
        <v>41</v>
      </c>
      <c r="AX561" s="14" t="s">
        <v>80</v>
      </c>
      <c r="AY561" s="213" t="s">
        <v>182</v>
      </c>
    </row>
    <row r="562" spans="1:65" s="15" customFormat="1" ht="11.25">
      <c r="B562" s="227"/>
      <c r="C562" s="228"/>
      <c r="D562" s="194" t="s">
        <v>193</v>
      </c>
      <c r="E562" s="229" t="s">
        <v>43</v>
      </c>
      <c r="F562" s="230" t="s">
        <v>436</v>
      </c>
      <c r="G562" s="228"/>
      <c r="H562" s="231">
        <v>40</v>
      </c>
      <c r="I562" s="232"/>
      <c r="J562" s="228"/>
      <c r="K562" s="228"/>
      <c r="L562" s="233"/>
      <c r="M562" s="234"/>
      <c r="N562" s="235"/>
      <c r="O562" s="235"/>
      <c r="P562" s="235"/>
      <c r="Q562" s="235"/>
      <c r="R562" s="235"/>
      <c r="S562" s="235"/>
      <c r="T562" s="236"/>
      <c r="AT562" s="237" t="s">
        <v>193</v>
      </c>
      <c r="AU562" s="237" t="s">
        <v>90</v>
      </c>
      <c r="AV562" s="15" t="s">
        <v>205</v>
      </c>
      <c r="AW562" s="15" t="s">
        <v>41</v>
      </c>
      <c r="AX562" s="15" t="s">
        <v>88</v>
      </c>
      <c r="AY562" s="237" t="s">
        <v>182</v>
      </c>
    </row>
    <row r="563" spans="1:65" s="2" customFormat="1" ht="24.2" customHeight="1">
      <c r="A563" s="35"/>
      <c r="B563" s="36"/>
      <c r="C563" s="179" t="s">
        <v>719</v>
      </c>
      <c r="D563" s="179" t="s">
        <v>187</v>
      </c>
      <c r="E563" s="180" t="s">
        <v>1721</v>
      </c>
      <c r="F563" s="181" t="s">
        <v>1722</v>
      </c>
      <c r="G563" s="182" t="s">
        <v>190</v>
      </c>
      <c r="H563" s="183">
        <v>7</v>
      </c>
      <c r="I563" s="184"/>
      <c r="J563" s="185">
        <f>ROUND(I563*H563,2)</f>
        <v>0</v>
      </c>
      <c r="K563" s="181" t="s">
        <v>191</v>
      </c>
      <c r="L563" s="40"/>
      <c r="M563" s="186" t="s">
        <v>43</v>
      </c>
      <c r="N563" s="187" t="s">
        <v>51</v>
      </c>
      <c r="O563" s="65"/>
      <c r="P563" s="188">
        <f>O563*H563</f>
        <v>0</v>
      </c>
      <c r="Q563" s="188">
        <v>1.2999999999999999E-4</v>
      </c>
      <c r="R563" s="188">
        <f>Q563*H563</f>
        <v>9.0999999999999989E-4</v>
      </c>
      <c r="S563" s="188">
        <v>0</v>
      </c>
      <c r="T563" s="189">
        <f>S563*H563</f>
        <v>0</v>
      </c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R563" s="190" t="s">
        <v>88</v>
      </c>
      <c r="AT563" s="190" t="s">
        <v>187</v>
      </c>
      <c r="AU563" s="190" t="s">
        <v>90</v>
      </c>
      <c r="AY563" s="17" t="s">
        <v>182</v>
      </c>
      <c r="BE563" s="191">
        <f>IF(N563="základní",J563,0)</f>
        <v>0</v>
      </c>
      <c r="BF563" s="191">
        <f>IF(N563="snížená",J563,0)</f>
        <v>0</v>
      </c>
      <c r="BG563" s="191">
        <f>IF(N563="zákl. přenesená",J563,0)</f>
        <v>0</v>
      </c>
      <c r="BH563" s="191">
        <f>IF(N563="sníž. přenesená",J563,0)</f>
        <v>0</v>
      </c>
      <c r="BI563" s="191">
        <f>IF(N563="nulová",J563,0)</f>
        <v>0</v>
      </c>
      <c r="BJ563" s="17" t="s">
        <v>88</v>
      </c>
      <c r="BK563" s="191">
        <f>ROUND(I563*H563,2)</f>
        <v>0</v>
      </c>
      <c r="BL563" s="17" t="s">
        <v>88</v>
      </c>
      <c r="BM563" s="190" t="s">
        <v>1723</v>
      </c>
    </row>
    <row r="564" spans="1:65" s="13" customFormat="1" ht="11.25">
      <c r="B564" s="192"/>
      <c r="C564" s="193"/>
      <c r="D564" s="194" t="s">
        <v>193</v>
      </c>
      <c r="E564" s="195" t="s">
        <v>43</v>
      </c>
      <c r="F564" s="196" t="s">
        <v>554</v>
      </c>
      <c r="G564" s="193"/>
      <c r="H564" s="195" t="s">
        <v>43</v>
      </c>
      <c r="I564" s="197"/>
      <c r="J564" s="193"/>
      <c r="K564" s="193"/>
      <c r="L564" s="198"/>
      <c r="M564" s="199"/>
      <c r="N564" s="200"/>
      <c r="O564" s="200"/>
      <c r="P564" s="200"/>
      <c r="Q564" s="200"/>
      <c r="R564" s="200"/>
      <c r="S564" s="200"/>
      <c r="T564" s="201"/>
      <c r="AT564" s="202" t="s">
        <v>193</v>
      </c>
      <c r="AU564" s="202" t="s">
        <v>90</v>
      </c>
      <c r="AV564" s="13" t="s">
        <v>88</v>
      </c>
      <c r="AW564" s="13" t="s">
        <v>41</v>
      </c>
      <c r="AX564" s="13" t="s">
        <v>80</v>
      </c>
      <c r="AY564" s="202" t="s">
        <v>182</v>
      </c>
    </row>
    <row r="565" spans="1:65" s="13" customFormat="1" ht="11.25">
      <c r="B565" s="192"/>
      <c r="C565" s="193"/>
      <c r="D565" s="194" t="s">
        <v>193</v>
      </c>
      <c r="E565" s="195" t="s">
        <v>43</v>
      </c>
      <c r="F565" s="196" t="s">
        <v>1724</v>
      </c>
      <c r="G565" s="193"/>
      <c r="H565" s="195" t="s">
        <v>43</v>
      </c>
      <c r="I565" s="197"/>
      <c r="J565" s="193"/>
      <c r="K565" s="193"/>
      <c r="L565" s="198"/>
      <c r="M565" s="199"/>
      <c r="N565" s="200"/>
      <c r="O565" s="200"/>
      <c r="P565" s="200"/>
      <c r="Q565" s="200"/>
      <c r="R565" s="200"/>
      <c r="S565" s="200"/>
      <c r="T565" s="201"/>
      <c r="AT565" s="202" t="s">
        <v>193</v>
      </c>
      <c r="AU565" s="202" t="s">
        <v>90</v>
      </c>
      <c r="AV565" s="13" t="s">
        <v>88</v>
      </c>
      <c r="AW565" s="13" t="s">
        <v>41</v>
      </c>
      <c r="AX565" s="13" t="s">
        <v>80</v>
      </c>
      <c r="AY565" s="202" t="s">
        <v>182</v>
      </c>
    </row>
    <row r="566" spans="1:65" s="14" customFormat="1" ht="11.25">
      <c r="B566" s="203"/>
      <c r="C566" s="204"/>
      <c r="D566" s="194" t="s">
        <v>193</v>
      </c>
      <c r="E566" s="205" t="s">
        <v>43</v>
      </c>
      <c r="F566" s="206" t="s">
        <v>220</v>
      </c>
      <c r="G566" s="204"/>
      <c r="H566" s="207">
        <v>7</v>
      </c>
      <c r="I566" s="208"/>
      <c r="J566" s="204"/>
      <c r="K566" s="204"/>
      <c r="L566" s="209"/>
      <c r="M566" s="210"/>
      <c r="N566" s="211"/>
      <c r="O566" s="211"/>
      <c r="P566" s="211"/>
      <c r="Q566" s="211"/>
      <c r="R566" s="211"/>
      <c r="S566" s="211"/>
      <c r="T566" s="212"/>
      <c r="AT566" s="213" t="s">
        <v>193</v>
      </c>
      <c r="AU566" s="213" t="s">
        <v>90</v>
      </c>
      <c r="AV566" s="14" t="s">
        <v>90</v>
      </c>
      <c r="AW566" s="14" t="s">
        <v>41</v>
      </c>
      <c r="AX566" s="14" t="s">
        <v>88</v>
      </c>
      <c r="AY566" s="213" t="s">
        <v>182</v>
      </c>
    </row>
    <row r="567" spans="1:65" s="2" customFormat="1" ht="14.45" customHeight="1">
      <c r="A567" s="35"/>
      <c r="B567" s="36"/>
      <c r="C567" s="214" t="s">
        <v>723</v>
      </c>
      <c r="D567" s="214" t="s">
        <v>179</v>
      </c>
      <c r="E567" s="215" t="s">
        <v>1725</v>
      </c>
      <c r="F567" s="216" t="s">
        <v>1726</v>
      </c>
      <c r="G567" s="217" t="s">
        <v>190</v>
      </c>
      <c r="H567" s="218">
        <v>7</v>
      </c>
      <c r="I567" s="219"/>
      <c r="J567" s="220">
        <f>ROUND(I567*H567,2)</f>
        <v>0</v>
      </c>
      <c r="K567" s="216" t="s">
        <v>198</v>
      </c>
      <c r="L567" s="221"/>
      <c r="M567" s="222" t="s">
        <v>43</v>
      </c>
      <c r="N567" s="223" t="s">
        <v>51</v>
      </c>
      <c r="O567" s="65"/>
      <c r="P567" s="188">
        <f>O567*H567</f>
        <v>0</v>
      </c>
      <c r="Q567" s="188">
        <v>0</v>
      </c>
      <c r="R567" s="188">
        <f>Q567*H567</f>
        <v>0</v>
      </c>
      <c r="S567" s="188">
        <v>0</v>
      </c>
      <c r="T567" s="189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90" t="s">
        <v>90</v>
      </c>
      <c r="AT567" s="190" t="s">
        <v>179</v>
      </c>
      <c r="AU567" s="190" t="s">
        <v>90</v>
      </c>
      <c r="AY567" s="17" t="s">
        <v>182</v>
      </c>
      <c r="BE567" s="191">
        <f>IF(N567="základní",J567,0)</f>
        <v>0</v>
      </c>
      <c r="BF567" s="191">
        <f>IF(N567="snížená",J567,0)</f>
        <v>0</v>
      </c>
      <c r="BG567" s="191">
        <f>IF(N567="zákl. přenesená",J567,0)</f>
        <v>0</v>
      </c>
      <c r="BH567" s="191">
        <f>IF(N567="sníž. přenesená",J567,0)</f>
        <v>0</v>
      </c>
      <c r="BI567" s="191">
        <f>IF(N567="nulová",J567,0)</f>
        <v>0</v>
      </c>
      <c r="BJ567" s="17" t="s">
        <v>88</v>
      </c>
      <c r="BK567" s="191">
        <f>ROUND(I567*H567,2)</f>
        <v>0</v>
      </c>
      <c r="BL567" s="17" t="s">
        <v>88</v>
      </c>
      <c r="BM567" s="190" t="s">
        <v>1727</v>
      </c>
    </row>
    <row r="568" spans="1:65" s="13" customFormat="1" ht="11.25">
      <c r="B568" s="192"/>
      <c r="C568" s="193"/>
      <c r="D568" s="194" t="s">
        <v>193</v>
      </c>
      <c r="E568" s="195" t="s">
        <v>43</v>
      </c>
      <c r="F568" s="196" t="s">
        <v>554</v>
      </c>
      <c r="G568" s="193"/>
      <c r="H568" s="195" t="s">
        <v>43</v>
      </c>
      <c r="I568" s="197"/>
      <c r="J568" s="193"/>
      <c r="K568" s="193"/>
      <c r="L568" s="198"/>
      <c r="M568" s="199"/>
      <c r="N568" s="200"/>
      <c r="O568" s="200"/>
      <c r="P568" s="200"/>
      <c r="Q568" s="200"/>
      <c r="R568" s="200"/>
      <c r="S568" s="200"/>
      <c r="T568" s="201"/>
      <c r="AT568" s="202" t="s">
        <v>193</v>
      </c>
      <c r="AU568" s="202" t="s">
        <v>90</v>
      </c>
      <c r="AV568" s="13" t="s">
        <v>88</v>
      </c>
      <c r="AW568" s="13" t="s">
        <v>41</v>
      </c>
      <c r="AX568" s="13" t="s">
        <v>80</v>
      </c>
      <c r="AY568" s="202" t="s">
        <v>182</v>
      </c>
    </row>
    <row r="569" spans="1:65" s="13" customFormat="1" ht="11.25">
      <c r="B569" s="192"/>
      <c r="C569" s="193"/>
      <c r="D569" s="194" t="s">
        <v>193</v>
      </c>
      <c r="E569" s="195" t="s">
        <v>43</v>
      </c>
      <c r="F569" s="196" t="s">
        <v>1724</v>
      </c>
      <c r="G569" s="193"/>
      <c r="H569" s="195" t="s">
        <v>43</v>
      </c>
      <c r="I569" s="197"/>
      <c r="J569" s="193"/>
      <c r="K569" s="193"/>
      <c r="L569" s="198"/>
      <c r="M569" s="199"/>
      <c r="N569" s="200"/>
      <c r="O569" s="200"/>
      <c r="P569" s="200"/>
      <c r="Q569" s="200"/>
      <c r="R569" s="200"/>
      <c r="S569" s="200"/>
      <c r="T569" s="201"/>
      <c r="AT569" s="202" t="s">
        <v>193</v>
      </c>
      <c r="AU569" s="202" t="s">
        <v>90</v>
      </c>
      <c r="AV569" s="13" t="s">
        <v>88</v>
      </c>
      <c r="AW569" s="13" t="s">
        <v>41</v>
      </c>
      <c r="AX569" s="13" t="s">
        <v>80</v>
      </c>
      <c r="AY569" s="202" t="s">
        <v>182</v>
      </c>
    </row>
    <row r="570" spans="1:65" s="14" customFormat="1" ht="11.25">
      <c r="B570" s="203"/>
      <c r="C570" s="204"/>
      <c r="D570" s="194" t="s">
        <v>193</v>
      </c>
      <c r="E570" s="205" t="s">
        <v>43</v>
      </c>
      <c r="F570" s="206" t="s">
        <v>220</v>
      </c>
      <c r="G570" s="204"/>
      <c r="H570" s="207">
        <v>7</v>
      </c>
      <c r="I570" s="208"/>
      <c r="J570" s="204"/>
      <c r="K570" s="204"/>
      <c r="L570" s="209"/>
      <c r="M570" s="210"/>
      <c r="N570" s="211"/>
      <c r="O570" s="211"/>
      <c r="P570" s="211"/>
      <c r="Q570" s="211"/>
      <c r="R570" s="211"/>
      <c r="S570" s="211"/>
      <c r="T570" s="212"/>
      <c r="AT570" s="213" t="s">
        <v>193</v>
      </c>
      <c r="AU570" s="213" t="s">
        <v>90</v>
      </c>
      <c r="AV570" s="14" t="s">
        <v>90</v>
      </c>
      <c r="AW570" s="14" t="s">
        <v>41</v>
      </c>
      <c r="AX570" s="14" t="s">
        <v>88</v>
      </c>
      <c r="AY570" s="213" t="s">
        <v>182</v>
      </c>
    </row>
    <row r="571" spans="1:65" s="2" customFormat="1" ht="37.9" customHeight="1">
      <c r="A571" s="35"/>
      <c r="B571" s="36"/>
      <c r="C571" s="179" t="s">
        <v>728</v>
      </c>
      <c r="D571" s="179" t="s">
        <v>187</v>
      </c>
      <c r="E571" s="180" t="s">
        <v>699</v>
      </c>
      <c r="F571" s="181" t="s">
        <v>700</v>
      </c>
      <c r="G571" s="182" t="s">
        <v>190</v>
      </c>
      <c r="H571" s="183">
        <v>41</v>
      </c>
      <c r="I571" s="184"/>
      <c r="J571" s="185">
        <f>ROUND(I571*H571,2)</f>
        <v>0</v>
      </c>
      <c r="K571" s="181" t="s">
        <v>191</v>
      </c>
      <c r="L571" s="40"/>
      <c r="M571" s="186" t="s">
        <v>43</v>
      </c>
      <c r="N571" s="187" t="s">
        <v>51</v>
      </c>
      <c r="O571" s="65"/>
      <c r="P571" s="188">
        <f>O571*H571</f>
        <v>0</v>
      </c>
      <c r="Q571" s="188">
        <v>0</v>
      </c>
      <c r="R571" s="188">
        <f>Q571*H571</f>
        <v>0</v>
      </c>
      <c r="S571" s="188">
        <v>0</v>
      </c>
      <c r="T571" s="189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90" t="s">
        <v>88</v>
      </c>
      <c r="AT571" s="190" t="s">
        <v>187</v>
      </c>
      <c r="AU571" s="190" t="s">
        <v>90</v>
      </c>
      <c r="AY571" s="17" t="s">
        <v>182</v>
      </c>
      <c r="BE571" s="191">
        <f>IF(N571="základní",J571,0)</f>
        <v>0</v>
      </c>
      <c r="BF571" s="191">
        <f>IF(N571="snížená",J571,0)</f>
        <v>0</v>
      </c>
      <c r="BG571" s="191">
        <f>IF(N571="zákl. přenesená",J571,0)</f>
        <v>0</v>
      </c>
      <c r="BH571" s="191">
        <f>IF(N571="sníž. přenesená",J571,0)</f>
        <v>0</v>
      </c>
      <c r="BI571" s="191">
        <f>IF(N571="nulová",J571,0)</f>
        <v>0</v>
      </c>
      <c r="BJ571" s="17" t="s">
        <v>88</v>
      </c>
      <c r="BK571" s="191">
        <f>ROUND(I571*H571,2)</f>
        <v>0</v>
      </c>
      <c r="BL571" s="17" t="s">
        <v>88</v>
      </c>
      <c r="BM571" s="190" t="s">
        <v>701</v>
      </c>
    </row>
    <row r="572" spans="1:65" s="13" customFormat="1" ht="11.25">
      <c r="B572" s="192"/>
      <c r="C572" s="193"/>
      <c r="D572" s="194" t="s">
        <v>193</v>
      </c>
      <c r="E572" s="195" t="s">
        <v>43</v>
      </c>
      <c r="F572" s="196" t="s">
        <v>554</v>
      </c>
      <c r="G572" s="193"/>
      <c r="H572" s="195" t="s">
        <v>43</v>
      </c>
      <c r="I572" s="197"/>
      <c r="J572" s="193"/>
      <c r="K572" s="193"/>
      <c r="L572" s="198"/>
      <c r="M572" s="199"/>
      <c r="N572" s="200"/>
      <c r="O572" s="200"/>
      <c r="P572" s="200"/>
      <c r="Q572" s="200"/>
      <c r="R572" s="200"/>
      <c r="S572" s="200"/>
      <c r="T572" s="201"/>
      <c r="AT572" s="202" t="s">
        <v>193</v>
      </c>
      <c r="AU572" s="202" t="s">
        <v>90</v>
      </c>
      <c r="AV572" s="13" t="s">
        <v>88</v>
      </c>
      <c r="AW572" s="13" t="s">
        <v>41</v>
      </c>
      <c r="AX572" s="13" t="s">
        <v>80</v>
      </c>
      <c r="AY572" s="202" t="s">
        <v>182</v>
      </c>
    </row>
    <row r="573" spans="1:65" s="13" customFormat="1" ht="11.25">
      <c r="B573" s="192"/>
      <c r="C573" s="193"/>
      <c r="D573" s="194" t="s">
        <v>193</v>
      </c>
      <c r="E573" s="195" t="s">
        <v>43</v>
      </c>
      <c r="F573" s="196" t="s">
        <v>1728</v>
      </c>
      <c r="G573" s="193"/>
      <c r="H573" s="195" t="s">
        <v>43</v>
      </c>
      <c r="I573" s="197"/>
      <c r="J573" s="193"/>
      <c r="K573" s="193"/>
      <c r="L573" s="198"/>
      <c r="M573" s="199"/>
      <c r="N573" s="200"/>
      <c r="O573" s="200"/>
      <c r="P573" s="200"/>
      <c r="Q573" s="200"/>
      <c r="R573" s="200"/>
      <c r="S573" s="200"/>
      <c r="T573" s="201"/>
      <c r="AT573" s="202" t="s">
        <v>193</v>
      </c>
      <c r="AU573" s="202" t="s">
        <v>90</v>
      </c>
      <c r="AV573" s="13" t="s">
        <v>88</v>
      </c>
      <c r="AW573" s="13" t="s">
        <v>41</v>
      </c>
      <c r="AX573" s="13" t="s">
        <v>80</v>
      </c>
      <c r="AY573" s="202" t="s">
        <v>182</v>
      </c>
    </row>
    <row r="574" spans="1:65" s="14" customFormat="1" ht="11.25">
      <c r="B574" s="203"/>
      <c r="C574" s="204"/>
      <c r="D574" s="194" t="s">
        <v>193</v>
      </c>
      <c r="E574" s="205" t="s">
        <v>43</v>
      </c>
      <c r="F574" s="206" t="s">
        <v>3219</v>
      </c>
      <c r="G574" s="204"/>
      <c r="H574" s="207">
        <v>34</v>
      </c>
      <c r="I574" s="208"/>
      <c r="J574" s="204"/>
      <c r="K574" s="204"/>
      <c r="L574" s="209"/>
      <c r="M574" s="210"/>
      <c r="N574" s="211"/>
      <c r="O574" s="211"/>
      <c r="P574" s="211"/>
      <c r="Q574" s="211"/>
      <c r="R574" s="211"/>
      <c r="S574" s="211"/>
      <c r="T574" s="212"/>
      <c r="AT574" s="213" t="s">
        <v>193</v>
      </c>
      <c r="AU574" s="213" t="s">
        <v>90</v>
      </c>
      <c r="AV574" s="14" t="s">
        <v>90</v>
      </c>
      <c r="AW574" s="14" t="s">
        <v>41</v>
      </c>
      <c r="AX574" s="14" t="s">
        <v>80</v>
      </c>
      <c r="AY574" s="213" t="s">
        <v>182</v>
      </c>
    </row>
    <row r="575" spans="1:65" s="13" customFormat="1" ht="11.25">
      <c r="B575" s="192"/>
      <c r="C575" s="193"/>
      <c r="D575" s="194" t="s">
        <v>193</v>
      </c>
      <c r="E575" s="195" t="s">
        <v>43</v>
      </c>
      <c r="F575" s="196" t="s">
        <v>1730</v>
      </c>
      <c r="G575" s="193"/>
      <c r="H575" s="195" t="s">
        <v>43</v>
      </c>
      <c r="I575" s="197"/>
      <c r="J575" s="193"/>
      <c r="K575" s="193"/>
      <c r="L575" s="198"/>
      <c r="M575" s="199"/>
      <c r="N575" s="200"/>
      <c r="O575" s="200"/>
      <c r="P575" s="200"/>
      <c r="Q575" s="200"/>
      <c r="R575" s="200"/>
      <c r="S575" s="200"/>
      <c r="T575" s="201"/>
      <c r="AT575" s="202" t="s">
        <v>193</v>
      </c>
      <c r="AU575" s="202" t="s">
        <v>90</v>
      </c>
      <c r="AV575" s="13" t="s">
        <v>88</v>
      </c>
      <c r="AW575" s="13" t="s">
        <v>41</v>
      </c>
      <c r="AX575" s="13" t="s">
        <v>80</v>
      </c>
      <c r="AY575" s="202" t="s">
        <v>182</v>
      </c>
    </row>
    <row r="576" spans="1:65" s="14" customFormat="1" ht="11.25">
      <c r="B576" s="203"/>
      <c r="C576" s="204"/>
      <c r="D576" s="194" t="s">
        <v>193</v>
      </c>
      <c r="E576" s="205" t="s">
        <v>43</v>
      </c>
      <c r="F576" s="206" t="s">
        <v>3220</v>
      </c>
      <c r="G576" s="204"/>
      <c r="H576" s="207">
        <v>7</v>
      </c>
      <c r="I576" s="208"/>
      <c r="J576" s="204"/>
      <c r="K576" s="204"/>
      <c r="L576" s="209"/>
      <c r="M576" s="210"/>
      <c r="N576" s="211"/>
      <c r="O576" s="211"/>
      <c r="P576" s="211"/>
      <c r="Q576" s="211"/>
      <c r="R576" s="211"/>
      <c r="S576" s="211"/>
      <c r="T576" s="212"/>
      <c r="AT576" s="213" t="s">
        <v>193</v>
      </c>
      <c r="AU576" s="213" t="s">
        <v>90</v>
      </c>
      <c r="AV576" s="14" t="s">
        <v>90</v>
      </c>
      <c r="AW576" s="14" t="s">
        <v>41</v>
      </c>
      <c r="AX576" s="14" t="s">
        <v>80</v>
      </c>
      <c r="AY576" s="213" t="s">
        <v>182</v>
      </c>
    </row>
    <row r="577" spans="1:65" s="15" customFormat="1" ht="11.25">
      <c r="B577" s="227"/>
      <c r="C577" s="228"/>
      <c r="D577" s="194" t="s">
        <v>193</v>
      </c>
      <c r="E577" s="229" t="s">
        <v>43</v>
      </c>
      <c r="F577" s="230" t="s">
        <v>436</v>
      </c>
      <c r="G577" s="228"/>
      <c r="H577" s="231">
        <v>41</v>
      </c>
      <c r="I577" s="232"/>
      <c r="J577" s="228"/>
      <c r="K577" s="228"/>
      <c r="L577" s="233"/>
      <c r="M577" s="234"/>
      <c r="N577" s="235"/>
      <c r="O577" s="235"/>
      <c r="P577" s="235"/>
      <c r="Q577" s="235"/>
      <c r="R577" s="235"/>
      <c r="S577" s="235"/>
      <c r="T577" s="236"/>
      <c r="AT577" s="237" t="s">
        <v>193</v>
      </c>
      <c r="AU577" s="237" t="s">
        <v>90</v>
      </c>
      <c r="AV577" s="15" t="s">
        <v>205</v>
      </c>
      <c r="AW577" s="15" t="s">
        <v>41</v>
      </c>
      <c r="AX577" s="15" t="s">
        <v>88</v>
      </c>
      <c r="AY577" s="237" t="s">
        <v>182</v>
      </c>
    </row>
    <row r="578" spans="1:65" s="2" customFormat="1" ht="14.45" customHeight="1">
      <c r="A578" s="35"/>
      <c r="B578" s="36"/>
      <c r="C578" s="214" t="s">
        <v>732</v>
      </c>
      <c r="D578" s="214" t="s">
        <v>179</v>
      </c>
      <c r="E578" s="215" t="s">
        <v>704</v>
      </c>
      <c r="F578" s="216" t="s">
        <v>705</v>
      </c>
      <c r="G578" s="217" t="s">
        <v>190</v>
      </c>
      <c r="H578" s="218">
        <v>41</v>
      </c>
      <c r="I578" s="219"/>
      <c r="J578" s="220">
        <f>ROUND(I578*H578,2)</f>
        <v>0</v>
      </c>
      <c r="K578" s="216" t="s">
        <v>198</v>
      </c>
      <c r="L578" s="221"/>
      <c r="M578" s="222" t="s">
        <v>43</v>
      </c>
      <c r="N578" s="223" t="s">
        <v>51</v>
      </c>
      <c r="O578" s="65"/>
      <c r="P578" s="188">
        <f>O578*H578</f>
        <v>0</v>
      </c>
      <c r="Q578" s="188">
        <v>0</v>
      </c>
      <c r="R578" s="188">
        <f>Q578*H578</f>
        <v>0</v>
      </c>
      <c r="S578" s="188">
        <v>0</v>
      </c>
      <c r="T578" s="189">
        <f>S578*H578</f>
        <v>0</v>
      </c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R578" s="190" t="s">
        <v>90</v>
      </c>
      <c r="AT578" s="190" t="s">
        <v>179</v>
      </c>
      <c r="AU578" s="190" t="s">
        <v>90</v>
      </c>
      <c r="AY578" s="17" t="s">
        <v>182</v>
      </c>
      <c r="BE578" s="191">
        <f>IF(N578="základní",J578,0)</f>
        <v>0</v>
      </c>
      <c r="BF578" s="191">
        <f>IF(N578="snížená",J578,0)</f>
        <v>0</v>
      </c>
      <c r="BG578" s="191">
        <f>IF(N578="zákl. přenesená",J578,0)</f>
        <v>0</v>
      </c>
      <c r="BH578" s="191">
        <f>IF(N578="sníž. přenesená",J578,0)</f>
        <v>0</v>
      </c>
      <c r="BI578" s="191">
        <f>IF(N578="nulová",J578,0)</f>
        <v>0</v>
      </c>
      <c r="BJ578" s="17" t="s">
        <v>88</v>
      </c>
      <c r="BK578" s="191">
        <f>ROUND(I578*H578,2)</f>
        <v>0</v>
      </c>
      <c r="BL578" s="17" t="s">
        <v>88</v>
      </c>
      <c r="BM578" s="190" t="s">
        <v>706</v>
      </c>
    </row>
    <row r="579" spans="1:65" s="13" customFormat="1" ht="11.25">
      <c r="B579" s="192"/>
      <c r="C579" s="193"/>
      <c r="D579" s="194" t="s">
        <v>193</v>
      </c>
      <c r="E579" s="195" t="s">
        <v>43</v>
      </c>
      <c r="F579" s="196" t="s">
        <v>554</v>
      </c>
      <c r="G579" s="193"/>
      <c r="H579" s="195" t="s">
        <v>43</v>
      </c>
      <c r="I579" s="197"/>
      <c r="J579" s="193"/>
      <c r="K579" s="193"/>
      <c r="L579" s="198"/>
      <c r="M579" s="199"/>
      <c r="N579" s="200"/>
      <c r="O579" s="200"/>
      <c r="P579" s="200"/>
      <c r="Q579" s="200"/>
      <c r="R579" s="200"/>
      <c r="S579" s="200"/>
      <c r="T579" s="201"/>
      <c r="AT579" s="202" t="s">
        <v>193</v>
      </c>
      <c r="AU579" s="202" t="s">
        <v>90</v>
      </c>
      <c r="AV579" s="13" t="s">
        <v>88</v>
      </c>
      <c r="AW579" s="13" t="s">
        <v>41</v>
      </c>
      <c r="AX579" s="13" t="s">
        <v>80</v>
      </c>
      <c r="AY579" s="202" t="s">
        <v>182</v>
      </c>
    </row>
    <row r="580" spans="1:65" s="13" customFormat="1" ht="11.25">
      <c r="B580" s="192"/>
      <c r="C580" s="193"/>
      <c r="D580" s="194" t="s">
        <v>193</v>
      </c>
      <c r="E580" s="195" t="s">
        <v>43</v>
      </c>
      <c r="F580" s="196" t="s">
        <v>1728</v>
      </c>
      <c r="G580" s="193"/>
      <c r="H580" s="195" t="s">
        <v>43</v>
      </c>
      <c r="I580" s="197"/>
      <c r="J580" s="193"/>
      <c r="K580" s="193"/>
      <c r="L580" s="198"/>
      <c r="M580" s="199"/>
      <c r="N580" s="200"/>
      <c r="O580" s="200"/>
      <c r="P580" s="200"/>
      <c r="Q580" s="200"/>
      <c r="R580" s="200"/>
      <c r="S580" s="200"/>
      <c r="T580" s="201"/>
      <c r="AT580" s="202" t="s">
        <v>193</v>
      </c>
      <c r="AU580" s="202" t="s">
        <v>90</v>
      </c>
      <c r="AV580" s="13" t="s">
        <v>88</v>
      </c>
      <c r="AW580" s="13" t="s">
        <v>41</v>
      </c>
      <c r="AX580" s="13" t="s">
        <v>80</v>
      </c>
      <c r="AY580" s="202" t="s">
        <v>182</v>
      </c>
    </row>
    <row r="581" spans="1:65" s="14" customFormat="1" ht="11.25">
      <c r="B581" s="203"/>
      <c r="C581" s="204"/>
      <c r="D581" s="194" t="s">
        <v>193</v>
      </c>
      <c r="E581" s="205" t="s">
        <v>43</v>
      </c>
      <c r="F581" s="206" t="s">
        <v>3219</v>
      </c>
      <c r="G581" s="204"/>
      <c r="H581" s="207">
        <v>34</v>
      </c>
      <c r="I581" s="208"/>
      <c r="J581" s="204"/>
      <c r="K581" s="204"/>
      <c r="L581" s="209"/>
      <c r="M581" s="210"/>
      <c r="N581" s="211"/>
      <c r="O581" s="211"/>
      <c r="P581" s="211"/>
      <c r="Q581" s="211"/>
      <c r="R581" s="211"/>
      <c r="S581" s="211"/>
      <c r="T581" s="212"/>
      <c r="AT581" s="213" t="s">
        <v>193</v>
      </c>
      <c r="AU581" s="213" t="s">
        <v>90</v>
      </c>
      <c r="AV581" s="14" t="s">
        <v>90</v>
      </c>
      <c r="AW581" s="14" t="s">
        <v>41</v>
      </c>
      <c r="AX581" s="14" t="s">
        <v>80</v>
      </c>
      <c r="AY581" s="213" t="s">
        <v>182</v>
      </c>
    </row>
    <row r="582" spans="1:65" s="13" customFormat="1" ht="11.25">
      <c r="B582" s="192"/>
      <c r="C582" s="193"/>
      <c r="D582" s="194" t="s">
        <v>193</v>
      </c>
      <c r="E582" s="195" t="s">
        <v>43</v>
      </c>
      <c r="F582" s="196" t="s">
        <v>1730</v>
      </c>
      <c r="G582" s="193"/>
      <c r="H582" s="195" t="s">
        <v>43</v>
      </c>
      <c r="I582" s="197"/>
      <c r="J582" s="193"/>
      <c r="K582" s="193"/>
      <c r="L582" s="198"/>
      <c r="M582" s="199"/>
      <c r="N582" s="200"/>
      <c r="O582" s="200"/>
      <c r="P582" s="200"/>
      <c r="Q582" s="200"/>
      <c r="R582" s="200"/>
      <c r="S582" s="200"/>
      <c r="T582" s="201"/>
      <c r="AT582" s="202" t="s">
        <v>193</v>
      </c>
      <c r="AU582" s="202" t="s">
        <v>90</v>
      </c>
      <c r="AV582" s="13" t="s">
        <v>88</v>
      </c>
      <c r="AW582" s="13" t="s">
        <v>41</v>
      </c>
      <c r="AX582" s="13" t="s">
        <v>80</v>
      </c>
      <c r="AY582" s="202" t="s">
        <v>182</v>
      </c>
    </row>
    <row r="583" spans="1:65" s="14" customFormat="1" ht="11.25">
      <c r="B583" s="203"/>
      <c r="C583" s="204"/>
      <c r="D583" s="194" t="s">
        <v>193</v>
      </c>
      <c r="E583" s="205" t="s">
        <v>43</v>
      </c>
      <c r="F583" s="206" t="s">
        <v>3220</v>
      </c>
      <c r="G583" s="204"/>
      <c r="H583" s="207">
        <v>7</v>
      </c>
      <c r="I583" s="208"/>
      <c r="J583" s="204"/>
      <c r="K583" s="204"/>
      <c r="L583" s="209"/>
      <c r="M583" s="210"/>
      <c r="N583" s="211"/>
      <c r="O583" s="211"/>
      <c r="P583" s="211"/>
      <c r="Q583" s="211"/>
      <c r="R583" s="211"/>
      <c r="S583" s="211"/>
      <c r="T583" s="212"/>
      <c r="AT583" s="213" t="s">
        <v>193</v>
      </c>
      <c r="AU583" s="213" t="s">
        <v>90</v>
      </c>
      <c r="AV583" s="14" t="s">
        <v>90</v>
      </c>
      <c r="AW583" s="14" t="s">
        <v>41</v>
      </c>
      <c r="AX583" s="14" t="s">
        <v>80</v>
      </c>
      <c r="AY583" s="213" t="s">
        <v>182</v>
      </c>
    </row>
    <row r="584" spans="1:65" s="15" customFormat="1" ht="11.25">
      <c r="B584" s="227"/>
      <c r="C584" s="228"/>
      <c r="D584" s="194" t="s">
        <v>193</v>
      </c>
      <c r="E584" s="229" t="s">
        <v>43</v>
      </c>
      <c r="F584" s="230" t="s">
        <v>436</v>
      </c>
      <c r="G584" s="228"/>
      <c r="H584" s="231">
        <v>41</v>
      </c>
      <c r="I584" s="232"/>
      <c r="J584" s="228"/>
      <c r="K584" s="228"/>
      <c r="L584" s="233"/>
      <c r="M584" s="234"/>
      <c r="N584" s="235"/>
      <c r="O584" s="235"/>
      <c r="P584" s="235"/>
      <c r="Q584" s="235"/>
      <c r="R584" s="235"/>
      <c r="S584" s="235"/>
      <c r="T584" s="236"/>
      <c r="AT584" s="237" t="s">
        <v>193</v>
      </c>
      <c r="AU584" s="237" t="s">
        <v>90</v>
      </c>
      <c r="AV584" s="15" t="s">
        <v>205</v>
      </c>
      <c r="AW584" s="15" t="s">
        <v>41</v>
      </c>
      <c r="AX584" s="15" t="s">
        <v>88</v>
      </c>
      <c r="AY584" s="237" t="s">
        <v>182</v>
      </c>
    </row>
    <row r="585" spans="1:65" s="2" customFormat="1" ht="62.65" customHeight="1">
      <c r="A585" s="35"/>
      <c r="B585" s="36"/>
      <c r="C585" s="179" t="s">
        <v>737</v>
      </c>
      <c r="D585" s="179" t="s">
        <v>187</v>
      </c>
      <c r="E585" s="180" t="s">
        <v>708</v>
      </c>
      <c r="F585" s="181" t="s">
        <v>709</v>
      </c>
      <c r="G585" s="182" t="s">
        <v>190</v>
      </c>
      <c r="H585" s="183">
        <v>229</v>
      </c>
      <c r="I585" s="184"/>
      <c r="J585" s="185">
        <f>ROUND(I585*H585,2)</f>
        <v>0</v>
      </c>
      <c r="K585" s="181" t="s">
        <v>191</v>
      </c>
      <c r="L585" s="40"/>
      <c r="M585" s="186" t="s">
        <v>43</v>
      </c>
      <c r="N585" s="187" t="s">
        <v>51</v>
      </c>
      <c r="O585" s="65"/>
      <c r="P585" s="188">
        <f>O585*H585</f>
        <v>0</v>
      </c>
      <c r="Q585" s="188">
        <v>0</v>
      </c>
      <c r="R585" s="188">
        <f>Q585*H585</f>
        <v>0</v>
      </c>
      <c r="S585" s="188">
        <v>0</v>
      </c>
      <c r="T585" s="189">
        <f>S585*H585</f>
        <v>0</v>
      </c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R585" s="190" t="s">
        <v>88</v>
      </c>
      <c r="AT585" s="190" t="s">
        <v>187</v>
      </c>
      <c r="AU585" s="190" t="s">
        <v>90</v>
      </c>
      <c r="AY585" s="17" t="s">
        <v>182</v>
      </c>
      <c r="BE585" s="191">
        <f>IF(N585="základní",J585,0)</f>
        <v>0</v>
      </c>
      <c r="BF585" s="191">
        <f>IF(N585="snížená",J585,0)</f>
        <v>0</v>
      </c>
      <c r="BG585" s="191">
        <f>IF(N585="zákl. přenesená",J585,0)</f>
        <v>0</v>
      </c>
      <c r="BH585" s="191">
        <f>IF(N585="sníž. přenesená",J585,0)</f>
        <v>0</v>
      </c>
      <c r="BI585" s="191">
        <f>IF(N585="nulová",J585,0)</f>
        <v>0</v>
      </c>
      <c r="BJ585" s="17" t="s">
        <v>88</v>
      </c>
      <c r="BK585" s="191">
        <f>ROUND(I585*H585,2)</f>
        <v>0</v>
      </c>
      <c r="BL585" s="17" t="s">
        <v>88</v>
      </c>
      <c r="BM585" s="190" t="s">
        <v>710</v>
      </c>
    </row>
    <row r="586" spans="1:65" s="13" customFormat="1" ht="11.25">
      <c r="B586" s="192"/>
      <c r="C586" s="193"/>
      <c r="D586" s="194" t="s">
        <v>193</v>
      </c>
      <c r="E586" s="195" t="s">
        <v>43</v>
      </c>
      <c r="F586" s="196" t="s">
        <v>554</v>
      </c>
      <c r="G586" s="193"/>
      <c r="H586" s="195" t="s">
        <v>43</v>
      </c>
      <c r="I586" s="197"/>
      <c r="J586" s="193"/>
      <c r="K586" s="193"/>
      <c r="L586" s="198"/>
      <c r="M586" s="199"/>
      <c r="N586" s="200"/>
      <c r="O586" s="200"/>
      <c r="P586" s="200"/>
      <c r="Q586" s="200"/>
      <c r="R586" s="200"/>
      <c r="S586" s="200"/>
      <c r="T586" s="201"/>
      <c r="AT586" s="202" t="s">
        <v>193</v>
      </c>
      <c r="AU586" s="202" t="s">
        <v>90</v>
      </c>
      <c r="AV586" s="13" t="s">
        <v>88</v>
      </c>
      <c r="AW586" s="13" t="s">
        <v>41</v>
      </c>
      <c r="AX586" s="13" t="s">
        <v>80</v>
      </c>
      <c r="AY586" s="202" t="s">
        <v>182</v>
      </c>
    </row>
    <row r="587" spans="1:65" s="13" customFormat="1" ht="11.25">
      <c r="B587" s="192"/>
      <c r="C587" s="193"/>
      <c r="D587" s="194" t="s">
        <v>193</v>
      </c>
      <c r="E587" s="195" t="s">
        <v>43</v>
      </c>
      <c r="F587" s="196" t="s">
        <v>1734</v>
      </c>
      <c r="G587" s="193"/>
      <c r="H587" s="195" t="s">
        <v>43</v>
      </c>
      <c r="I587" s="197"/>
      <c r="J587" s="193"/>
      <c r="K587" s="193"/>
      <c r="L587" s="198"/>
      <c r="M587" s="199"/>
      <c r="N587" s="200"/>
      <c r="O587" s="200"/>
      <c r="P587" s="200"/>
      <c r="Q587" s="200"/>
      <c r="R587" s="200"/>
      <c r="S587" s="200"/>
      <c r="T587" s="201"/>
      <c r="AT587" s="202" t="s">
        <v>193</v>
      </c>
      <c r="AU587" s="202" t="s">
        <v>90</v>
      </c>
      <c r="AV587" s="13" t="s">
        <v>88</v>
      </c>
      <c r="AW587" s="13" t="s">
        <v>41</v>
      </c>
      <c r="AX587" s="13" t="s">
        <v>80</v>
      </c>
      <c r="AY587" s="202" t="s">
        <v>182</v>
      </c>
    </row>
    <row r="588" spans="1:65" s="14" customFormat="1" ht="11.25">
      <c r="B588" s="203"/>
      <c r="C588" s="204"/>
      <c r="D588" s="194" t="s">
        <v>193</v>
      </c>
      <c r="E588" s="205" t="s">
        <v>43</v>
      </c>
      <c r="F588" s="206" t="s">
        <v>3221</v>
      </c>
      <c r="G588" s="204"/>
      <c r="H588" s="207">
        <v>226</v>
      </c>
      <c r="I588" s="208"/>
      <c r="J588" s="204"/>
      <c r="K588" s="204"/>
      <c r="L588" s="209"/>
      <c r="M588" s="210"/>
      <c r="N588" s="211"/>
      <c r="O588" s="211"/>
      <c r="P588" s="211"/>
      <c r="Q588" s="211"/>
      <c r="R588" s="211"/>
      <c r="S588" s="211"/>
      <c r="T588" s="212"/>
      <c r="AT588" s="213" t="s">
        <v>193</v>
      </c>
      <c r="AU588" s="213" t="s">
        <v>90</v>
      </c>
      <c r="AV588" s="14" t="s">
        <v>90</v>
      </c>
      <c r="AW588" s="14" t="s">
        <v>41</v>
      </c>
      <c r="AX588" s="14" t="s">
        <v>80</v>
      </c>
      <c r="AY588" s="213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1736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1737</v>
      </c>
      <c r="G590" s="204"/>
      <c r="H590" s="207">
        <v>3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80</v>
      </c>
      <c r="AY590" s="213" t="s">
        <v>182</v>
      </c>
    </row>
    <row r="591" spans="1:65" s="15" customFormat="1" ht="11.25">
      <c r="B591" s="227"/>
      <c r="C591" s="228"/>
      <c r="D591" s="194" t="s">
        <v>193</v>
      </c>
      <c r="E591" s="229" t="s">
        <v>43</v>
      </c>
      <c r="F591" s="230" t="s">
        <v>436</v>
      </c>
      <c r="G591" s="228"/>
      <c r="H591" s="231">
        <v>229</v>
      </c>
      <c r="I591" s="232"/>
      <c r="J591" s="228"/>
      <c r="K591" s="228"/>
      <c r="L591" s="233"/>
      <c r="M591" s="234"/>
      <c r="N591" s="235"/>
      <c r="O591" s="235"/>
      <c r="P591" s="235"/>
      <c r="Q591" s="235"/>
      <c r="R591" s="235"/>
      <c r="S591" s="235"/>
      <c r="T591" s="236"/>
      <c r="AT591" s="237" t="s">
        <v>193</v>
      </c>
      <c r="AU591" s="237" t="s">
        <v>90</v>
      </c>
      <c r="AV591" s="15" t="s">
        <v>205</v>
      </c>
      <c r="AW591" s="15" t="s">
        <v>41</v>
      </c>
      <c r="AX591" s="15" t="s">
        <v>88</v>
      </c>
      <c r="AY591" s="237" t="s">
        <v>182</v>
      </c>
    </row>
    <row r="592" spans="1:65" s="2" customFormat="1" ht="37.9" customHeight="1">
      <c r="A592" s="35"/>
      <c r="B592" s="36"/>
      <c r="C592" s="179" t="s">
        <v>743</v>
      </c>
      <c r="D592" s="179" t="s">
        <v>187</v>
      </c>
      <c r="E592" s="180" t="s">
        <v>714</v>
      </c>
      <c r="F592" s="181" t="s">
        <v>715</v>
      </c>
      <c r="G592" s="182" t="s">
        <v>190</v>
      </c>
      <c r="H592" s="183">
        <v>10</v>
      </c>
      <c r="I592" s="184"/>
      <c r="J592" s="185">
        <f>ROUND(I592*H592,2)</f>
        <v>0</v>
      </c>
      <c r="K592" s="181" t="s">
        <v>191</v>
      </c>
      <c r="L592" s="40"/>
      <c r="M592" s="186" t="s">
        <v>43</v>
      </c>
      <c r="N592" s="187" t="s">
        <v>51</v>
      </c>
      <c r="O592" s="65"/>
      <c r="P592" s="188">
        <f>O592*H592</f>
        <v>0</v>
      </c>
      <c r="Q592" s="188">
        <v>0</v>
      </c>
      <c r="R592" s="188">
        <f>Q592*H592</f>
        <v>0</v>
      </c>
      <c r="S592" s="188">
        <v>0</v>
      </c>
      <c r="T592" s="189">
        <f>S592*H592</f>
        <v>0</v>
      </c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R592" s="190" t="s">
        <v>88</v>
      </c>
      <c r="AT592" s="190" t="s">
        <v>187</v>
      </c>
      <c r="AU592" s="190" t="s">
        <v>90</v>
      </c>
      <c r="AY592" s="17" t="s">
        <v>182</v>
      </c>
      <c r="BE592" s="191">
        <f>IF(N592="základní",J592,0)</f>
        <v>0</v>
      </c>
      <c r="BF592" s="191">
        <f>IF(N592="snížená",J592,0)</f>
        <v>0</v>
      </c>
      <c r="BG592" s="191">
        <f>IF(N592="zákl. přenesená",J592,0)</f>
        <v>0</v>
      </c>
      <c r="BH592" s="191">
        <f>IF(N592="sníž. přenesená",J592,0)</f>
        <v>0</v>
      </c>
      <c r="BI592" s="191">
        <f>IF(N592="nulová",J592,0)</f>
        <v>0</v>
      </c>
      <c r="BJ592" s="17" t="s">
        <v>88</v>
      </c>
      <c r="BK592" s="191">
        <f>ROUND(I592*H592,2)</f>
        <v>0</v>
      </c>
      <c r="BL592" s="17" t="s">
        <v>88</v>
      </c>
      <c r="BM592" s="190" t="s">
        <v>716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591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3" customFormat="1" ht="22.5">
      <c r="B594" s="192"/>
      <c r="C594" s="193"/>
      <c r="D594" s="194" t="s">
        <v>193</v>
      </c>
      <c r="E594" s="195" t="s">
        <v>43</v>
      </c>
      <c r="F594" s="196" t="s">
        <v>2936</v>
      </c>
      <c r="G594" s="193"/>
      <c r="H594" s="195" t="s">
        <v>43</v>
      </c>
      <c r="I594" s="197"/>
      <c r="J594" s="193"/>
      <c r="K594" s="193"/>
      <c r="L594" s="198"/>
      <c r="M594" s="199"/>
      <c r="N594" s="200"/>
      <c r="O594" s="200"/>
      <c r="P594" s="200"/>
      <c r="Q594" s="200"/>
      <c r="R594" s="200"/>
      <c r="S594" s="200"/>
      <c r="T594" s="201"/>
      <c r="AT594" s="202" t="s">
        <v>193</v>
      </c>
      <c r="AU594" s="202" t="s">
        <v>90</v>
      </c>
      <c r="AV594" s="13" t="s">
        <v>88</v>
      </c>
      <c r="AW594" s="13" t="s">
        <v>41</v>
      </c>
      <c r="AX594" s="13" t="s">
        <v>80</v>
      </c>
      <c r="AY594" s="202" t="s">
        <v>182</v>
      </c>
    </row>
    <row r="595" spans="1:65" s="14" customFormat="1" ht="11.25">
      <c r="B595" s="203"/>
      <c r="C595" s="204"/>
      <c r="D595" s="194" t="s">
        <v>193</v>
      </c>
      <c r="E595" s="205" t="s">
        <v>43</v>
      </c>
      <c r="F595" s="206" t="s">
        <v>3222</v>
      </c>
      <c r="G595" s="204"/>
      <c r="H595" s="207">
        <v>10</v>
      </c>
      <c r="I595" s="208"/>
      <c r="J595" s="204"/>
      <c r="K595" s="204"/>
      <c r="L595" s="209"/>
      <c r="M595" s="210"/>
      <c r="N595" s="211"/>
      <c r="O595" s="211"/>
      <c r="P595" s="211"/>
      <c r="Q595" s="211"/>
      <c r="R595" s="211"/>
      <c r="S595" s="211"/>
      <c r="T595" s="212"/>
      <c r="AT595" s="213" t="s">
        <v>193</v>
      </c>
      <c r="AU595" s="213" t="s">
        <v>90</v>
      </c>
      <c r="AV595" s="14" t="s">
        <v>90</v>
      </c>
      <c r="AW595" s="14" t="s">
        <v>41</v>
      </c>
      <c r="AX595" s="14" t="s">
        <v>88</v>
      </c>
      <c r="AY595" s="213" t="s">
        <v>182</v>
      </c>
    </row>
    <row r="596" spans="1:65" s="2" customFormat="1" ht="14.45" customHeight="1">
      <c r="A596" s="35"/>
      <c r="B596" s="36"/>
      <c r="C596" s="214" t="s">
        <v>747</v>
      </c>
      <c r="D596" s="214" t="s">
        <v>179</v>
      </c>
      <c r="E596" s="215" t="s">
        <v>720</v>
      </c>
      <c r="F596" s="216" t="s">
        <v>721</v>
      </c>
      <c r="G596" s="217" t="s">
        <v>190</v>
      </c>
      <c r="H596" s="218">
        <v>10</v>
      </c>
      <c r="I596" s="219"/>
      <c r="J596" s="220">
        <f>ROUND(I596*H596,2)</f>
        <v>0</v>
      </c>
      <c r="K596" s="216" t="s">
        <v>191</v>
      </c>
      <c r="L596" s="221"/>
      <c r="M596" s="222" t="s">
        <v>43</v>
      </c>
      <c r="N596" s="223" t="s">
        <v>51</v>
      </c>
      <c r="O596" s="65"/>
      <c r="P596" s="188">
        <f>O596*H596</f>
        <v>0</v>
      </c>
      <c r="Q596" s="188">
        <v>2.0000000000000001E-4</v>
      </c>
      <c r="R596" s="188">
        <f>Q596*H596</f>
        <v>2E-3</v>
      </c>
      <c r="S596" s="188">
        <v>0</v>
      </c>
      <c r="T596" s="189">
        <f>S596*H596</f>
        <v>0</v>
      </c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R596" s="190" t="s">
        <v>90</v>
      </c>
      <c r="AT596" s="190" t="s">
        <v>179</v>
      </c>
      <c r="AU596" s="190" t="s">
        <v>90</v>
      </c>
      <c r="AY596" s="17" t="s">
        <v>182</v>
      </c>
      <c r="BE596" s="191">
        <f>IF(N596="základní",J596,0)</f>
        <v>0</v>
      </c>
      <c r="BF596" s="191">
        <f>IF(N596="snížená",J596,0)</f>
        <v>0</v>
      </c>
      <c r="BG596" s="191">
        <f>IF(N596="zákl. přenesená",J596,0)</f>
        <v>0</v>
      </c>
      <c r="BH596" s="191">
        <f>IF(N596="sníž. přenesená",J596,0)</f>
        <v>0</v>
      </c>
      <c r="BI596" s="191">
        <f>IF(N596="nulová",J596,0)</f>
        <v>0</v>
      </c>
      <c r="BJ596" s="17" t="s">
        <v>88</v>
      </c>
      <c r="BK596" s="191">
        <f>ROUND(I596*H596,2)</f>
        <v>0</v>
      </c>
      <c r="BL596" s="17" t="s">
        <v>88</v>
      </c>
      <c r="BM596" s="190" t="s">
        <v>722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591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3" customFormat="1" ht="22.5">
      <c r="B598" s="192"/>
      <c r="C598" s="193"/>
      <c r="D598" s="194" t="s">
        <v>193</v>
      </c>
      <c r="E598" s="195" t="s">
        <v>43</v>
      </c>
      <c r="F598" s="196" t="s">
        <v>2936</v>
      </c>
      <c r="G598" s="193"/>
      <c r="H598" s="195" t="s">
        <v>43</v>
      </c>
      <c r="I598" s="197"/>
      <c r="J598" s="193"/>
      <c r="K598" s="193"/>
      <c r="L598" s="198"/>
      <c r="M598" s="199"/>
      <c r="N598" s="200"/>
      <c r="O598" s="200"/>
      <c r="P598" s="200"/>
      <c r="Q598" s="200"/>
      <c r="R598" s="200"/>
      <c r="S598" s="200"/>
      <c r="T598" s="201"/>
      <c r="AT598" s="202" t="s">
        <v>193</v>
      </c>
      <c r="AU598" s="202" t="s">
        <v>90</v>
      </c>
      <c r="AV598" s="13" t="s">
        <v>88</v>
      </c>
      <c r="AW598" s="13" t="s">
        <v>41</v>
      </c>
      <c r="AX598" s="13" t="s">
        <v>80</v>
      </c>
      <c r="AY598" s="202" t="s">
        <v>182</v>
      </c>
    </row>
    <row r="599" spans="1:65" s="14" customFormat="1" ht="11.25">
      <c r="B599" s="203"/>
      <c r="C599" s="204"/>
      <c r="D599" s="194" t="s">
        <v>193</v>
      </c>
      <c r="E599" s="205" t="s">
        <v>43</v>
      </c>
      <c r="F599" s="206" t="s">
        <v>3222</v>
      </c>
      <c r="G599" s="204"/>
      <c r="H599" s="207">
        <v>10</v>
      </c>
      <c r="I599" s="208"/>
      <c r="J599" s="204"/>
      <c r="K599" s="204"/>
      <c r="L599" s="209"/>
      <c r="M599" s="210"/>
      <c r="N599" s="211"/>
      <c r="O599" s="211"/>
      <c r="P599" s="211"/>
      <c r="Q599" s="211"/>
      <c r="R599" s="211"/>
      <c r="S599" s="211"/>
      <c r="T599" s="212"/>
      <c r="AT599" s="213" t="s">
        <v>193</v>
      </c>
      <c r="AU599" s="213" t="s">
        <v>90</v>
      </c>
      <c r="AV599" s="14" t="s">
        <v>90</v>
      </c>
      <c r="AW599" s="14" t="s">
        <v>41</v>
      </c>
      <c r="AX599" s="14" t="s">
        <v>88</v>
      </c>
      <c r="AY599" s="213" t="s">
        <v>182</v>
      </c>
    </row>
    <row r="600" spans="1:65" s="2" customFormat="1" ht="24.2" customHeight="1">
      <c r="A600" s="35"/>
      <c r="B600" s="36"/>
      <c r="C600" s="179" t="s">
        <v>751</v>
      </c>
      <c r="D600" s="179" t="s">
        <v>187</v>
      </c>
      <c r="E600" s="180" t="s">
        <v>724</v>
      </c>
      <c r="F600" s="181" t="s">
        <v>725</v>
      </c>
      <c r="G600" s="182" t="s">
        <v>481</v>
      </c>
      <c r="H600" s="183">
        <v>260</v>
      </c>
      <c r="I600" s="184"/>
      <c r="J600" s="185">
        <f>ROUND(I600*H600,2)</f>
        <v>0</v>
      </c>
      <c r="K600" s="181" t="s">
        <v>191</v>
      </c>
      <c r="L600" s="40"/>
      <c r="M600" s="186" t="s">
        <v>43</v>
      </c>
      <c r="N600" s="187" t="s">
        <v>51</v>
      </c>
      <c r="O600" s="65"/>
      <c r="P600" s="188">
        <f>O600*H600</f>
        <v>0</v>
      </c>
      <c r="Q600" s="188">
        <v>0</v>
      </c>
      <c r="R600" s="188">
        <f>Q600*H600</f>
        <v>0</v>
      </c>
      <c r="S600" s="188">
        <v>0</v>
      </c>
      <c r="T600" s="189">
        <f>S600*H600</f>
        <v>0</v>
      </c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R600" s="190" t="s">
        <v>88</v>
      </c>
      <c r="AT600" s="190" t="s">
        <v>187</v>
      </c>
      <c r="AU600" s="190" t="s">
        <v>90</v>
      </c>
      <c r="AY600" s="17" t="s">
        <v>182</v>
      </c>
      <c r="BE600" s="191">
        <f>IF(N600="základní",J600,0)</f>
        <v>0</v>
      </c>
      <c r="BF600" s="191">
        <f>IF(N600="snížená",J600,0)</f>
        <v>0</v>
      </c>
      <c r="BG600" s="191">
        <f>IF(N600="zákl. přenesená",J600,0)</f>
        <v>0</v>
      </c>
      <c r="BH600" s="191">
        <f>IF(N600="sníž. přenesená",J600,0)</f>
        <v>0</v>
      </c>
      <c r="BI600" s="191">
        <f>IF(N600="nulová",J600,0)</f>
        <v>0</v>
      </c>
      <c r="BJ600" s="17" t="s">
        <v>88</v>
      </c>
      <c r="BK600" s="191">
        <f>ROUND(I600*H600,2)</f>
        <v>0</v>
      </c>
      <c r="BL600" s="17" t="s">
        <v>88</v>
      </c>
      <c r="BM600" s="190" t="s">
        <v>1742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554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3" customFormat="1" ht="22.5">
      <c r="B602" s="192"/>
      <c r="C602" s="193"/>
      <c r="D602" s="194" t="s">
        <v>193</v>
      </c>
      <c r="E602" s="195" t="s">
        <v>43</v>
      </c>
      <c r="F602" s="196" t="s">
        <v>727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4" customFormat="1" ht="11.25">
      <c r="B603" s="203"/>
      <c r="C603" s="204"/>
      <c r="D603" s="194" t="s">
        <v>193</v>
      </c>
      <c r="E603" s="205" t="s">
        <v>43</v>
      </c>
      <c r="F603" s="206" t="s">
        <v>598</v>
      </c>
      <c r="G603" s="204"/>
      <c r="H603" s="207">
        <v>50</v>
      </c>
      <c r="I603" s="208"/>
      <c r="J603" s="204"/>
      <c r="K603" s="204"/>
      <c r="L603" s="209"/>
      <c r="M603" s="210"/>
      <c r="N603" s="211"/>
      <c r="O603" s="211"/>
      <c r="P603" s="211"/>
      <c r="Q603" s="211"/>
      <c r="R603" s="211"/>
      <c r="S603" s="211"/>
      <c r="T603" s="212"/>
      <c r="AT603" s="213" t="s">
        <v>193</v>
      </c>
      <c r="AU603" s="213" t="s">
        <v>90</v>
      </c>
      <c r="AV603" s="14" t="s">
        <v>90</v>
      </c>
      <c r="AW603" s="14" t="s">
        <v>41</v>
      </c>
      <c r="AX603" s="14" t="s">
        <v>80</v>
      </c>
      <c r="AY603" s="213" t="s">
        <v>182</v>
      </c>
    </row>
    <row r="604" spans="1:65" s="13" customFormat="1" ht="11.25">
      <c r="B604" s="192"/>
      <c r="C604" s="193"/>
      <c r="D604" s="194" t="s">
        <v>193</v>
      </c>
      <c r="E604" s="195" t="s">
        <v>43</v>
      </c>
      <c r="F604" s="196" t="s">
        <v>1743</v>
      </c>
      <c r="G604" s="193"/>
      <c r="H604" s="195" t="s">
        <v>43</v>
      </c>
      <c r="I604" s="197"/>
      <c r="J604" s="193"/>
      <c r="K604" s="193"/>
      <c r="L604" s="198"/>
      <c r="M604" s="199"/>
      <c r="N604" s="200"/>
      <c r="O604" s="200"/>
      <c r="P604" s="200"/>
      <c r="Q604" s="200"/>
      <c r="R604" s="200"/>
      <c r="S604" s="200"/>
      <c r="T604" s="201"/>
      <c r="AT604" s="202" t="s">
        <v>193</v>
      </c>
      <c r="AU604" s="202" t="s">
        <v>90</v>
      </c>
      <c r="AV604" s="13" t="s">
        <v>88</v>
      </c>
      <c r="AW604" s="13" t="s">
        <v>41</v>
      </c>
      <c r="AX604" s="13" t="s">
        <v>80</v>
      </c>
      <c r="AY604" s="202" t="s">
        <v>182</v>
      </c>
    </row>
    <row r="605" spans="1:65" s="14" customFormat="1" ht="11.25">
      <c r="B605" s="203"/>
      <c r="C605" s="204"/>
      <c r="D605" s="194" t="s">
        <v>193</v>
      </c>
      <c r="E605" s="205" t="s">
        <v>43</v>
      </c>
      <c r="F605" s="206" t="s">
        <v>3223</v>
      </c>
      <c r="G605" s="204"/>
      <c r="H605" s="207">
        <v>210</v>
      </c>
      <c r="I605" s="208"/>
      <c r="J605" s="204"/>
      <c r="K605" s="204"/>
      <c r="L605" s="209"/>
      <c r="M605" s="210"/>
      <c r="N605" s="211"/>
      <c r="O605" s="211"/>
      <c r="P605" s="211"/>
      <c r="Q605" s="211"/>
      <c r="R605" s="211"/>
      <c r="S605" s="211"/>
      <c r="T605" s="212"/>
      <c r="AT605" s="213" t="s">
        <v>193</v>
      </c>
      <c r="AU605" s="213" t="s">
        <v>90</v>
      </c>
      <c r="AV605" s="14" t="s">
        <v>90</v>
      </c>
      <c r="AW605" s="14" t="s">
        <v>41</v>
      </c>
      <c r="AX605" s="14" t="s">
        <v>80</v>
      </c>
      <c r="AY605" s="213" t="s">
        <v>182</v>
      </c>
    </row>
    <row r="606" spans="1:65" s="15" customFormat="1" ht="11.25">
      <c r="B606" s="227"/>
      <c r="C606" s="228"/>
      <c r="D606" s="194" t="s">
        <v>193</v>
      </c>
      <c r="E606" s="229" t="s">
        <v>43</v>
      </c>
      <c r="F606" s="230" t="s">
        <v>436</v>
      </c>
      <c r="G606" s="228"/>
      <c r="H606" s="231">
        <v>260</v>
      </c>
      <c r="I606" s="232"/>
      <c r="J606" s="228"/>
      <c r="K606" s="228"/>
      <c r="L606" s="233"/>
      <c r="M606" s="234"/>
      <c r="N606" s="235"/>
      <c r="O606" s="235"/>
      <c r="P606" s="235"/>
      <c r="Q606" s="235"/>
      <c r="R606" s="235"/>
      <c r="S606" s="235"/>
      <c r="T606" s="236"/>
      <c r="AT606" s="237" t="s">
        <v>193</v>
      </c>
      <c r="AU606" s="237" t="s">
        <v>90</v>
      </c>
      <c r="AV606" s="15" t="s">
        <v>205</v>
      </c>
      <c r="AW606" s="15" t="s">
        <v>41</v>
      </c>
      <c r="AX606" s="15" t="s">
        <v>88</v>
      </c>
      <c r="AY606" s="237" t="s">
        <v>182</v>
      </c>
    </row>
    <row r="607" spans="1:65" s="2" customFormat="1" ht="14.45" customHeight="1">
      <c r="A607" s="35"/>
      <c r="B607" s="36"/>
      <c r="C607" s="214" t="s">
        <v>755</v>
      </c>
      <c r="D607" s="214" t="s">
        <v>179</v>
      </c>
      <c r="E607" s="215" t="s">
        <v>1745</v>
      </c>
      <c r="F607" s="216" t="s">
        <v>730</v>
      </c>
      <c r="G607" s="217" t="s">
        <v>481</v>
      </c>
      <c r="H607" s="218">
        <v>50</v>
      </c>
      <c r="I607" s="219"/>
      <c r="J607" s="220">
        <f>ROUND(I607*H607,2)</f>
        <v>0</v>
      </c>
      <c r="K607" s="216" t="s">
        <v>198</v>
      </c>
      <c r="L607" s="221"/>
      <c r="M607" s="222" t="s">
        <v>43</v>
      </c>
      <c r="N607" s="223" t="s">
        <v>51</v>
      </c>
      <c r="O607" s="65"/>
      <c r="P607" s="188">
        <f>O607*H607</f>
        <v>0</v>
      </c>
      <c r="Q607" s="188">
        <v>0</v>
      </c>
      <c r="R607" s="188">
        <f>Q607*H607</f>
        <v>0</v>
      </c>
      <c r="S607" s="188">
        <v>0</v>
      </c>
      <c r="T607" s="189">
        <f>S607*H607</f>
        <v>0</v>
      </c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R607" s="190" t="s">
        <v>90</v>
      </c>
      <c r="AT607" s="190" t="s">
        <v>179</v>
      </c>
      <c r="AU607" s="190" t="s">
        <v>90</v>
      </c>
      <c r="AY607" s="17" t="s">
        <v>182</v>
      </c>
      <c r="BE607" s="191">
        <f>IF(N607="základní",J607,0)</f>
        <v>0</v>
      </c>
      <c r="BF607" s="191">
        <f>IF(N607="snížená",J607,0)</f>
        <v>0</v>
      </c>
      <c r="BG607" s="191">
        <f>IF(N607="zákl. přenesená",J607,0)</f>
        <v>0</v>
      </c>
      <c r="BH607" s="191">
        <f>IF(N607="sníž. přenesená",J607,0)</f>
        <v>0</v>
      </c>
      <c r="BI607" s="191">
        <f>IF(N607="nulová",J607,0)</f>
        <v>0</v>
      </c>
      <c r="BJ607" s="17" t="s">
        <v>88</v>
      </c>
      <c r="BK607" s="191">
        <f>ROUND(I607*H607,2)</f>
        <v>0</v>
      </c>
      <c r="BL607" s="17" t="s">
        <v>88</v>
      </c>
      <c r="BM607" s="190" t="s">
        <v>2563</v>
      </c>
    </row>
    <row r="608" spans="1:65" s="13" customFormat="1" ht="11.25">
      <c r="B608" s="192"/>
      <c r="C608" s="193"/>
      <c r="D608" s="194" t="s">
        <v>193</v>
      </c>
      <c r="E608" s="195" t="s">
        <v>43</v>
      </c>
      <c r="F608" s="196" t="s">
        <v>554</v>
      </c>
      <c r="G608" s="193"/>
      <c r="H608" s="195" t="s">
        <v>43</v>
      </c>
      <c r="I608" s="197"/>
      <c r="J608" s="193"/>
      <c r="K608" s="193"/>
      <c r="L608" s="198"/>
      <c r="M608" s="199"/>
      <c r="N608" s="200"/>
      <c r="O608" s="200"/>
      <c r="P608" s="200"/>
      <c r="Q608" s="200"/>
      <c r="R608" s="200"/>
      <c r="S608" s="200"/>
      <c r="T608" s="201"/>
      <c r="AT608" s="202" t="s">
        <v>193</v>
      </c>
      <c r="AU608" s="202" t="s">
        <v>90</v>
      </c>
      <c r="AV608" s="13" t="s">
        <v>88</v>
      </c>
      <c r="AW608" s="13" t="s">
        <v>41</v>
      </c>
      <c r="AX608" s="13" t="s">
        <v>80</v>
      </c>
      <c r="AY608" s="202" t="s">
        <v>182</v>
      </c>
    </row>
    <row r="609" spans="1:65" s="13" customFormat="1" ht="22.5">
      <c r="B609" s="192"/>
      <c r="C609" s="193"/>
      <c r="D609" s="194" t="s">
        <v>193</v>
      </c>
      <c r="E609" s="195" t="s">
        <v>43</v>
      </c>
      <c r="F609" s="196" t="s">
        <v>727</v>
      </c>
      <c r="G609" s="193"/>
      <c r="H609" s="195" t="s">
        <v>43</v>
      </c>
      <c r="I609" s="197"/>
      <c r="J609" s="193"/>
      <c r="K609" s="193"/>
      <c r="L609" s="198"/>
      <c r="M609" s="199"/>
      <c r="N609" s="200"/>
      <c r="O609" s="200"/>
      <c r="P609" s="200"/>
      <c r="Q609" s="200"/>
      <c r="R609" s="200"/>
      <c r="S609" s="200"/>
      <c r="T609" s="201"/>
      <c r="AT609" s="202" t="s">
        <v>193</v>
      </c>
      <c r="AU609" s="202" t="s">
        <v>90</v>
      </c>
      <c r="AV609" s="13" t="s">
        <v>88</v>
      </c>
      <c r="AW609" s="13" t="s">
        <v>41</v>
      </c>
      <c r="AX609" s="13" t="s">
        <v>80</v>
      </c>
      <c r="AY609" s="202" t="s">
        <v>182</v>
      </c>
    </row>
    <row r="610" spans="1:65" s="14" customFormat="1" ht="11.25">
      <c r="B610" s="203"/>
      <c r="C610" s="204"/>
      <c r="D610" s="194" t="s">
        <v>193</v>
      </c>
      <c r="E610" s="205" t="s">
        <v>43</v>
      </c>
      <c r="F610" s="206" t="s">
        <v>598</v>
      </c>
      <c r="G610" s="204"/>
      <c r="H610" s="207">
        <v>50</v>
      </c>
      <c r="I610" s="208"/>
      <c r="J610" s="204"/>
      <c r="K610" s="204"/>
      <c r="L610" s="209"/>
      <c r="M610" s="210"/>
      <c r="N610" s="211"/>
      <c r="O610" s="211"/>
      <c r="P610" s="211"/>
      <c r="Q610" s="211"/>
      <c r="R610" s="211"/>
      <c r="S610" s="211"/>
      <c r="T610" s="212"/>
      <c r="AT610" s="213" t="s">
        <v>193</v>
      </c>
      <c r="AU610" s="213" t="s">
        <v>90</v>
      </c>
      <c r="AV610" s="14" t="s">
        <v>90</v>
      </c>
      <c r="AW610" s="14" t="s">
        <v>41</v>
      </c>
      <c r="AX610" s="14" t="s">
        <v>88</v>
      </c>
      <c r="AY610" s="213" t="s">
        <v>182</v>
      </c>
    </row>
    <row r="611" spans="1:65" s="2" customFormat="1" ht="14.45" customHeight="1">
      <c r="A611" s="35"/>
      <c r="B611" s="36"/>
      <c r="C611" s="214" t="s">
        <v>760</v>
      </c>
      <c r="D611" s="214" t="s">
        <v>179</v>
      </c>
      <c r="E611" s="215" t="s">
        <v>1747</v>
      </c>
      <c r="F611" s="216" t="s">
        <v>1748</v>
      </c>
      <c r="G611" s="217" t="s">
        <v>481</v>
      </c>
      <c r="H611" s="218">
        <v>210</v>
      </c>
      <c r="I611" s="219"/>
      <c r="J611" s="220">
        <f>ROUND(I611*H611,2)</f>
        <v>0</v>
      </c>
      <c r="K611" s="216" t="s">
        <v>198</v>
      </c>
      <c r="L611" s="221"/>
      <c r="M611" s="222" t="s">
        <v>43</v>
      </c>
      <c r="N611" s="223" t="s">
        <v>51</v>
      </c>
      <c r="O611" s="65"/>
      <c r="P611" s="188">
        <f>O611*H611</f>
        <v>0</v>
      </c>
      <c r="Q611" s="188">
        <v>0</v>
      </c>
      <c r="R611" s="188">
        <f>Q611*H611</f>
        <v>0</v>
      </c>
      <c r="S611" s="188">
        <v>0</v>
      </c>
      <c r="T611" s="189">
        <f>S611*H611</f>
        <v>0</v>
      </c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R611" s="190" t="s">
        <v>90</v>
      </c>
      <c r="AT611" s="190" t="s">
        <v>179</v>
      </c>
      <c r="AU611" s="190" t="s">
        <v>90</v>
      </c>
      <c r="AY611" s="17" t="s">
        <v>182</v>
      </c>
      <c r="BE611" s="191">
        <f>IF(N611="základní",J611,0)</f>
        <v>0</v>
      </c>
      <c r="BF611" s="191">
        <f>IF(N611="snížená",J611,0)</f>
        <v>0</v>
      </c>
      <c r="BG611" s="191">
        <f>IF(N611="zákl. přenesená",J611,0)</f>
        <v>0</v>
      </c>
      <c r="BH611" s="191">
        <f>IF(N611="sníž. přenesená",J611,0)</f>
        <v>0</v>
      </c>
      <c r="BI611" s="191">
        <f>IF(N611="nulová",J611,0)</f>
        <v>0</v>
      </c>
      <c r="BJ611" s="17" t="s">
        <v>88</v>
      </c>
      <c r="BK611" s="191">
        <f>ROUND(I611*H611,2)</f>
        <v>0</v>
      </c>
      <c r="BL611" s="17" t="s">
        <v>88</v>
      </c>
      <c r="BM611" s="190" t="s">
        <v>1749</v>
      </c>
    </row>
    <row r="612" spans="1:65" s="13" customFormat="1" ht="11.25">
      <c r="B612" s="192"/>
      <c r="C612" s="193"/>
      <c r="D612" s="194" t="s">
        <v>193</v>
      </c>
      <c r="E612" s="195" t="s">
        <v>43</v>
      </c>
      <c r="F612" s="196" t="s">
        <v>554</v>
      </c>
      <c r="G612" s="193"/>
      <c r="H612" s="195" t="s">
        <v>43</v>
      </c>
      <c r="I612" s="197"/>
      <c r="J612" s="193"/>
      <c r="K612" s="193"/>
      <c r="L612" s="198"/>
      <c r="M612" s="199"/>
      <c r="N612" s="200"/>
      <c r="O612" s="200"/>
      <c r="P612" s="200"/>
      <c r="Q612" s="200"/>
      <c r="R612" s="200"/>
      <c r="S612" s="200"/>
      <c r="T612" s="201"/>
      <c r="AT612" s="202" t="s">
        <v>193</v>
      </c>
      <c r="AU612" s="202" t="s">
        <v>90</v>
      </c>
      <c r="AV612" s="13" t="s">
        <v>88</v>
      </c>
      <c r="AW612" s="13" t="s">
        <v>41</v>
      </c>
      <c r="AX612" s="13" t="s">
        <v>80</v>
      </c>
      <c r="AY612" s="202" t="s">
        <v>182</v>
      </c>
    </row>
    <row r="613" spans="1:65" s="13" customFormat="1" ht="11.25">
      <c r="B613" s="192"/>
      <c r="C613" s="193"/>
      <c r="D613" s="194" t="s">
        <v>193</v>
      </c>
      <c r="E613" s="195" t="s">
        <v>43</v>
      </c>
      <c r="F613" s="196" t="s">
        <v>1743</v>
      </c>
      <c r="G613" s="193"/>
      <c r="H613" s="195" t="s">
        <v>43</v>
      </c>
      <c r="I613" s="197"/>
      <c r="J613" s="193"/>
      <c r="K613" s="193"/>
      <c r="L613" s="198"/>
      <c r="M613" s="199"/>
      <c r="N613" s="200"/>
      <c r="O613" s="200"/>
      <c r="P613" s="200"/>
      <c r="Q613" s="200"/>
      <c r="R613" s="200"/>
      <c r="S613" s="200"/>
      <c r="T613" s="201"/>
      <c r="AT613" s="202" t="s">
        <v>193</v>
      </c>
      <c r="AU613" s="202" t="s">
        <v>90</v>
      </c>
      <c r="AV613" s="13" t="s">
        <v>88</v>
      </c>
      <c r="AW613" s="13" t="s">
        <v>41</v>
      </c>
      <c r="AX613" s="13" t="s">
        <v>80</v>
      </c>
      <c r="AY613" s="202" t="s">
        <v>182</v>
      </c>
    </row>
    <row r="614" spans="1:65" s="14" customFormat="1" ht="11.25">
      <c r="B614" s="203"/>
      <c r="C614" s="204"/>
      <c r="D614" s="194" t="s">
        <v>193</v>
      </c>
      <c r="E614" s="205" t="s">
        <v>43</v>
      </c>
      <c r="F614" s="206" t="s">
        <v>3223</v>
      </c>
      <c r="G614" s="204"/>
      <c r="H614" s="207">
        <v>210</v>
      </c>
      <c r="I614" s="208"/>
      <c r="J614" s="204"/>
      <c r="K614" s="204"/>
      <c r="L614" s="209"/>
      <c r="M614" s="210"/>
      <c r="N614" s="211"/>
      <c r="O614" s="211"/>
      <c r="P614" s="211"/>
      <c r="Q614" s="211"/>
      <c r="R614" s="211"/>
      <c r="S614" s="211"/>
      <c r="T614" s="212"/>
      <c r="AT614" s="213" t="s">
        <v>193</v>
      </c>
      <c r="AU614" s="213" t="s">
        <v>90</v>
      </c>
      <c r="AV614" s="14" t="s">
        <v>90</v>
      </c>
      <c r="AW614" s="14" t="s">
        <v>41</v>
      </c>
      <c r="AX614" s="14" t="s">
        <v>88</v>
      </c>
      <c r="AY614" s="213" t="s">
        <v>182</v>
      </c>
    </row>
    <row r="615" spans="1:65" s="2" customFormat="1" ht="14.45" customHeight="1">
      <c r="A615" s="35"/>
      <c r="B615" s="36"/>
      <c r="C615" s="179" t="s">
        <v>765</v>
      </c>
      <c r="D615" s="179" t="s">
        <v>187</v>
      </c>
      <c r="E615" s="180" t="s">
        <v>733</v>
      </c>
      <c r="F615" s="181" t="s">
        <v>734</v>
      </c>
      <c r="G615" s="182" t="s">
        <v>190</v>
      </c>
      <c r="H615" s="183">
        <v>4</v>
      </c>
      <c r="I615" s="184"/>
      <c r="J615" s="185">
        <f>ROUND(I615*H615,2)</f>
        <v>0</v>
      </c>
      <c r="K615" s="181" t="s">
        <v>191</v>
      </c>
      <c r="L615" s="40"/>
      <c r="M615" s="186" t="s">
        <v>43</v>
      </c>
      <c r="N615" s="187" t="s">
        <v>51</v>
      </c>
      <c r="O615" s="65"/>
      <c r="P615" s="188">
        <f>O615*H615</f>
        <v>0</v>
      </c>
      <c r="Q615" s="188">
        <v>0</v>
      </c>
      <c r="R615" s="188">
        <f>Q615*H615</f>
        <v>0</v>
      </c>
      <c r="S615" s="188">
        <v>0</v>
      </c>
      <c r="T615" s="189">
        <f>S615*H615</f>
        <v>0</v>
      </c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R615" s="190" t="s">
        <v>88</v>
      </c>
      <c r="AT615" s="190" t="s">
        <v>187</v>
      </c>
      <c r="AU615" s="190" t="s">
        <v>90</v>
      </c>
      <c r="AY615" s="17" t="s">
        <v>182</v>
      </c>
      <c r="BE615" s="191">
        <f>IF(N615="základní",J615,0)</f>
        <v>0</v>
      </c>
      <c r="BF615" s="191">
        <f>IF(N615="snížená",J615,0)</f>
        <v>0</v>
      </c>
      <c r="BG615" s="191">
        <f>IF(N615="zákl. přenesená",J615,0)</f>
        <v>0</v>
      </c>
      <c r="BH615" s="191">
        <f>IF(N615="sníž. přenesená",J615,0)</f>
        <v>0</v>
      </c>
      <c r="BI615" s="191">
        <f>IF(N615="nulová",J615,0)</f>
        <v>0</v>
      </c>
      <c r="BJ615" s="17" t="s">
        <v>88</v>
      </c>
      <c r="BK615" s="191">
        <f>ROUND(I615*H615,2)</f>
        <v>0</v>
      </c>
      <c r="BL615" s="17" t="s">
        <v>88</v>
      </c>
      <c r="BM615" s="190" t="s">
        <v>1750</v>
      </c>
    </row>
    <row r="616" spans="1:65" s="13" customFormat="1" ht="11.25">
      <c r="B616" s="192"/>
      <c r="C616" s="193"/>
      <c r="D616" s="194" t="s">
        <v>193</v>
      </c>
      <c r="E616" s="195" t="s">
        <v>43</v>
      </c>
      <c r="F616" s="196" t="s">
        <v>554</v>
      </c>
      <c r="G616" s="193"/>
      <c r="H616" s="195" t="s">
        <v>43</v>
      </c>
      <c r="I616" s="197"/>
      <c r="J616" s="193"/>
      <c r="K616" s="193"/>
      <c r="L616" s="198"/>
      <c r="M616" s="199"/>
      <c r="N616" s="200"/>
      <c r="O616" s="200"/>
      <c r="P616" s="200"/>
      <c r="Q616" s="200"/>
      <c r="R616" s="200"/>
      <c r="S616" s="200"/>
      <c r="T616" s="201"/>
      <c r="AT616" s="202" t="s">
        <v>193</v>
      </c>
      <c r="AU616" s="202" t="s">
        <v>90</v>
      </c>
      <c r="AV616" s="13" t="s">
        <v>88</v>
      </c>
      <c r="AW616" s="13" t="s">
        <v>41</v>
      </c>
      <c r="AX616" s="13" t="s">
        <v>80</v>
      </c>
      <c r="AY616" s="202" t="s">
        <v>182</v>
      </c>
    </row>
    <row r="617" spans="1:65" s="13" customFormat="1" ht="11.25">
      <c r="B617" s="192"/>
      <c r="C617" s="193"/>
      <c r="D617" s="194" t="s">
        <v>193</v>
      </c>
      <c r="E617" s="195" t="s">
        <v>43</v>
      </c>
      <c r="F617" s="196" t="s">
        <v>736</v>
      </c>
      <c r="G617" s="193"/>
      <c r="H617" s="195" t="s">
        <v>43</v>
      </c>
      <c r="I617" s="197"/>
      <c r="J617" s="193"/>
      <c r="K617" s="193"/>
      <c r="L617" s="198"/>
      <c r="M617" s="199"/>
      <c r="N617" s="200"/>
      <c r="O617" s="200"/>
      <c r="P617" s="200"/>
      <c r="Q617" s="200"/>
      <c r="R617" s="200"/>
      <c r="S617" s="200"/>
      <c r="T617" s="201"/>
      <c r="AT617" s="202" t="s">
        <v>193</v>
      </c>
      <c r="AU617" s="202" t="s">
        <v>90</v>
      </c>
      <c r="AV617" s="13" t="s">
        <v>88</v>
      </c>
      <c r="AW617" s="13" t="s">
        <v>41</v>
      </c>
      <c r="AX617" s="13" t="s">
        <v>80</v>
      </c>
      <c r="AY617" s="202" t="s">
        <v>182</v>
      </c>
    </row>
    <row r="618" spans="1:65" s="14" customFormat="1" ht="11.25">
      <c r="B618" s="203"/>
      <c r="C618" s="204"/>
      <c r="D618" s="194" t="s">
        <v>193</v>
      </c>
      <c r="E618" s="205" t="s">
        <v>43</v>
      </c>
      <c r="F618" s="206" t="s">
        <v>88</v>
      </c>
      <c r="G618" s="204"/>
      <c r="H618" s="207">
        <v>1</v>
      </c>
      <c r="I618" s="208"/>
      <c r="J618" s="204"/>
      <c r="K618" s="204"/>
      <c r="L618" s="209"/>
      <c r="M618" s="210"/>
      <c r="N618" s="211"/>
      <c r="O618" s="211"/>
      <c r="P618" s="211"/>
      <c r="Q618" s="211"/>
      <c r="R618" s="211"/>
      <c r="S618" s="211"/>
      <c r="T618" s="212"/>
      <c r="AT618" s="213" t="s">
        <v>193</v>
      </c>
      <c r="AU618" s="213" t="s">
        <v>90</v>
      </c>
      <c r="AV618" s="14" t="s">
        <v>90</v>
      </c>
      <c r="AW618" s="14" t="s">
        <v>41</v>
      </c>
      <c r="AX618" s="14" t="s">
        <v>80</v>
      </c>
      <c r="AY618" s="213" t="s">
        <v>182</v>
      </c>
    </row>
    <row r="619" spans="1:65" s="13" customFormat="1" ht="11.25">
      <c r="B619" s="192"/>
      <c r="C619" s="193"/>
      <c r="D619" s="194" t="s">
        <v>193</v>
      </c>
      <c r="E619" s="195" t="s">
        <v>43</v>
      </c>
      <c r="F619" s="196" t="s">
        <v>1751</v>
      </c>
      <c r="G619" s="193"/>
      <c r="H619" s="195" t="s">
        <v>43</v>
      </c>
      <c r="I619" s="197"/>
      <c r="J619" s="193"/>
      <c r="K619" s="193"/>
      <c r="L619" s="198"/>
      <c r="M619" s="199"/>
      <c r="N619" s="200"/>
      <c r="O619" s="200"/>
      <c r="P619" s="200"/>
      <c r="Q619" s="200"/>
      <c r="R619" s="200"/>
      <c r="S619" s="200"/>
      <c r="T619" s="201"/>
      <c r="AT619" s="202" t="s">
        <v>193</v>
      </c>
      <c r="AU619" s="202" t="s">
        <v>90</v>
      </c>
      <c r="AV619" s="13" t="s">
        <v>88</v>
      </c>
      <c r="AW619" s="13" t="s">
        <v>41</v>
      </c>
      <c r="AX619" s="13" t="s">
        <v>80</v>
      </c>
      <c r="AY619" s="202" t="s">
        <v>182</v>
      </c>
    </row>
    <row r="620" spans="1:65" s="14" customFormat="1" ht="11.25">
      <c r="B620" s="203"/>
      <c r="C620" s="204"/>
      <c r="D620" s="194" t="s">
        <v>193</v>
      </c>
      <c r="E620" s="205" t="s">
        <v>43</v>
      </c>
      <c r="F620" s="206" t="s">
        <v>181</v>
      </c>
      <c r="G620" s="204"/>
      <c r="H620" s="207">
        <v>3</v>
      </c>
      <c r="I620" s="208"/>
      <c r="J620" s="204"/>
      <c r="K620" s="204"/>
      <c r="L620" s="209"/>
      <c r="M620" s="210"/>
      <c r="N620" s="211"/>
      <c r="O620" s="211"/>
      <c r="P620" s="211"/>
      <c r="Q620" s="211"/>
      <c r="R620" s="211"/>
      <c r="S620" s="211"/>
      <c r="T620" s="212"/>
      <c r="AT620" s="213" t="s">
        <v>193</v>
      </c>
      <c r="AU620" s="213" t="s">
        <v>90</v>
      </c>
      <c r="AV620" s="14" t="s">
        <v>90</v>
      </c>
      <c r="AW620" s="14" t="s">
        <v>41</v>
      </c>
      <c r="AX620" s="14" t="s">
        <v>80</v>
      </c>
      <c r="AY620" s="213" t="s">
        <v>182</v>
      </c>
    </row>
    <row r="621" spans="1:65" s="15" customFormat="1" ht="11.25">
      <c r="B621" s="227"/>
      <c r="C621" s="228"/>
      <c r="D621" s="194" t="s">
        <v>193</v>
      </c>
      <c r="E621" s="229" t="s">
        <v>43</v>
      </c>
      <c r="F621" s="230" t="s">
        <v>436</v>
      </c>
      <c r="G621" s="228"/>
      <c r="H621" s="231">
        <v>4</v>
      </c>
      <c r="I621" s="232"/>
      <c r="J621" s="228"/>
      <c r="K621" s="228"/>
      <c r="L621" s="233"/>
      <c r="M621" s="234"/>
      <c r="N621" s="235"/>
      <c r="O621" s="235"/>
      <c r="P621" s="235"/>
      <c r="Q621" s="235"/>
      <c r="R621" s="235"/>
      <c r="S621" s="235"/>
      <c r="T621" s="236"/>
      <c r="AT621" s="237" t="s">
        <v>193</v>
      </c>
      <c r="AU621" s="237" t="s">
        <v>90</v>
      </c>
      <c r="AV621" s="15" t="s">
        <v>205</v>
      </c>
      <c r="AW621" s="15" t="s">
        <v>41</v>
      </c>
      <c r="AX621" s="15" t="s">
        <v>88</v>
      </c>
      <c r="AY621" s="237" t="s">
        <v>182</v>
      </c>
    </row>
    <row r="622" spans="1:65" s="2" customFormat="1" ht="14.45" customHeight="1">
      <c r="A622" s="35"/>
      <c r="B622" s="36"/>
      <c r="C622" s="179" t="s">
        <v>770</v>
      </c>
      <c r="D622" s="179" t="s">
        <v>187</v>
      </c>
      <c r="E622" s="180" t="s">
        <v>738</v>
      </c>
      <c r="F622" s="181" t="s">
        <v>739</v>
      </c>
      <c r="G622" s="182" t="s">
        <v>740</v>
      </c>
      <c r="H622" s="183">
        <v>0.26</v>
      </c>
      <c r="I622" s="184"/>
      <c r="J622" s="185">
        <f>ROUND(I622*H622,2)</f>
        <v>0</v>
      </c>
      <c r="K622" s="181" t="s">
        <v>191</v>
      </c>
      <c r="L622" s="40"/>
      <c r="M622" s="186" t="s">
        <v>43</v>
      </c>
      <c r="N622" s="187" t="s">
        <v>51</v>
      </c>
      <c r="O622" s="65"/>
      <c r="P622" s="188">
        <f>O622*H622</f>
        <v>0</v>
      </c>
      <c r="Q622" s="188">
        <v>0</v>
      </c>
      <c r="R622" s="188">
        <f>Q622*H622</f>
        <v>0</v>
      </c>
      <c r="S622" s="188">
        <v>0</v>
      </c>
      <c r="T622" s="189">
        <f>S622*H622</f>
        <v>0</v>
      </c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R622" s="190" t="s">
        <v>88</v>
      </c>
      <c r="AT622" s="190" t="s">
        <v>187</v>
      </c>
      <c r="AU622" s="190" t="s">
        <v>90</v>
      </c>
      <c r="AY622" s="17" t="s">
        <v>182</v>
      </c>
      <c r="BE622" s="191">
        <f>IF(N622="základní",J622,0)</f>
        <v>0</v>
      </c>
      <c r="BF622" s="191">
        <f>IF(N622="snížená",J622,0)</f>
        <v>0</v>
      </c>
      <c r="BG622" s="191">
        <f>IF(N622="zákl. přenesená",J622,0)</f>
        <v>0</v>
      </c>
      <c r="BH622" s="191">
        <f>IF(N622="sníž. přenesená",J622,0)</f>
        <v>0</v>
      </c>
      <c r="BI622" s="191">
        <f>IF(N622="nulová",J622,0)</f>
        <v>0</v>
      </c>
      <c r="BJ622" s="17" t="s">
        <v>88</v>
      </c>
      <c r="BK622" s="191">
        <f>ROUND(I622*H622,2)</f>
        <v>0</v>
      </c>
      <c r="BL622" s="17" t="s">
        <v>88</v>
      </c>
      <c r="BM622" s="190" t="s">
        <v>1752</v>
      </c>
    </row>
    <row r="623" spans="1:65" s="13" customFormat="1" ht="11.25">
      <c r="B623" s="192"/>
      <c r="C623" s="193"/>
      <c r="D623" s="194" t="s">
        <v>193</v>
      </c>
      <c r="E623" s="195" t="s">
        <v>43</v>
      </c>
      <c r="F623" s="196" t="s">
        <v>554</v>
      </c>
      <c r="G623" s="193"/>
      <c r="H623" s="195" t="s">
        <v>43</v>
      </c>
      <c r="I623" s="197"/>
      <c r="J623" s="193"/>
      <c r="K623" s="193"/>
      <c r="L623" s="198"/>
      <c r="M623" s="199"/>
      <c r="N623" s="200"/>
      <c r="O623" s="200"/>
      <c r="P623" s="200"/>
      <c r="Q623" s="200"/>
      <c r="R623" s="200"/>
      <c r="S623" s="200"/>
      <c r="T623" s="201"/>
      <c r="AT623" s="202" t="s">
        <v>193</v>
      </c>
      <c r="AU623" s="202" t="s">
        <v>90</v>
      </c>
      <c r="AV623" s="13" t="s">
        <v>88</v>
      </c>
      <c r="AW623" s="13" t="s">
        <v>41</v>
      </c>
      <c r="AX623" s="13" t="s">
        <v>80</v>
      </c>
      <c r="AY623" s="202" t="s">
        <v>182</v>
      </c>
    </row>
    <row r="624" spans="1:65" s="13" customFormat="1" ht="22.5">
      <c r="B624" s="192"/>
      <c r="C624" s="193"/>
      <c r="D624" s="194" t="s">
        <v>193</v>
      </c>
      <c r="E624" s="195" t="s">
        <v>43</v>
      </c>
      <c r="F624" s="196" t="s">
        <v>727</v>
      </c>
      <c r="G624" s="193"/>
      <c r="H624" s="195" t="s">
        <v>43</v>
      </c>
      <c r="I624" s="197"/>
      <c r="J624" s="193"/>
      <c r="K624" s="193"/>
      <c r="L624" s="198"/>
      <c r="M624" s="199"/>
      <c r="N624" s="200"/>
      <c r="O624" s="200"/>
      <c r="P624" s="200"/>
      <c r="Q624" s="200"/>
      <c r="R624" s="200"/>
      <c r="S624" s="200"/>
      <c r="T624" s="201"/>
      <c r="AT624" s="202" t="s">
        <v>193</v>
      </c>
      <c r="AU624" s="202" t="s">
        <v>90</v>
      </c>
      <c r="AV624" s="13" t="s">
        <v>88</v>
      </c>
      <c r="AW624" s="13" t="s">
        <v>41</v>
      </c>
      <c r="AX624" s="13" t="s">
        <v>80</v>
      </c>
      <c r="AY624" s="202" t="s">
        <v>182</v>
      </c>
    </row>
    <row r="625" spans="1:65" s="14" customFormat="1" ht="11.25">
      <c r="B625" s="203"/>
      <c r="C625" s="204"/>
      <c r="D625" s="194" t="s">
        <v>193</v>
      </c>
      <c r="E625" s="205" t="s">
        <v>43</v>
      </c>
      <c r="F625" s="206" t="s">
        <v>3224</v>
      </c>
      <c r="G625" s="204"/>
      <c r="H625" s="207">
        <v>0.05</v>
      </c>
      <c r="I625" s="208"/>
      <c r="J625" s="204"/>
      <c r="K625" s="204"/>
      <c r="L625" s="209"/>
      <c r="M625" s="210"/>
      <c r="N625" s="211"/>
      <c r="O625" s="211"/>
      <c r="P625" s="211"/>
      <c r="Q625" s="211"/>
      <c r="R625" s="211"/>
      <c r="S625" s="211"/>
      <c r="T625" s="212"/>
      <c r="AT625" s="213" t="s">
        <v>193</v>
      </c>
      <c r="AU625" s="213" t="s">
        <v>90</v>
      </c>
      <c r="AV625" s="14" t="s">
        <v>90</v>
      </c>
      <c r="AW625" s="14" t="s">
        <v>41</v>
      </c>
      <c r="AX625" s="14" t="s">
        <v>80</v>
      </c>
      <c r="AY625" s="213" t="s">
        <v>182</v>
      </c>
    </row>
    <row r="626" spans="1:65" s="13" customFormat="1" ht="11.25">
      <c r="B626" s="192"/>
      <c r="C626" s="193"/>
      <c r="D626" s="194" t="s">
        <v>193</v>
      </c>
      <c r="E626" s="195" t="s">
        <v>43</v>
      </c>
      <c r="F626" s="196" t="s">
        <v>1743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4" customFormat="1" ht="11.25">
      <c r="B627" s="203"/>
      <c r="C627" s="204"/>
      <c r="D627" s="194" t="s">
        <v>193</v>
      </c>
      <c r="E627" s="205" t="s">
        <v>43</v>
      </c>
      <c r="F627" s="206" t="s">
        <v>3225</v>
      </c>
      <c r="G627" s="204"/>
      <c r="H627" s="207">
        <v>0.21</v>
      </c>
      <c r="I627" s="208"/>
      <c r="J627" s="204"/>
      <c r="K627" s="204"/>
      <c r="L627" s="209"/>
      <c r="M627" s="210"/>
      <c r="N627" s="211"/>
      <c r="O627" s="211"/>
      <c r="P627" s="211"/>
      <c r="Q627" s="211"/>
      <c r="R627" s="211"/>
      <c r="S627" s="211"/>
      <c r="T627" s="212"/>
      <c r="AT627" s="213" t="s">
        <v>193</v>
      </c>
      <c r="AU627" s="213" t="s">
        <v>90</v>
      </c>
      <c r="AV627" s="14" t="s">
        <v>90</v>
      </c>
      <c r="AW627" s="14" t="s">
        <v>41</v>
      </c>
      <c r="AX627" s="14" t="s">
        <v>80</v>
      </c>
      <c r="AY627" s="213" t="s">
        <v>182</v>
      </c>
    </row>
    <row r="628" spans="1:65" s="15" customFormat="1" ht="11.25">
      <c r="B628" s="227"/>
      <c r="C628" s="228"/>
      <c r="D628" s="194" t="s">
        <v>193</v>
      </c>
      <c r="E628" s="229" t="s">
        <v>43</v>
      </c>
      <c r="F628" s="230" t="s">
        <v>436</v>
      </c>
      <c r="G628" s="228"/>
      <c r="H628" s="231">
        <v>0.26</v>
      </c>
      <c r="I628" s="232"/>
      <c r="J628" s="228"/>
      <c r="K628" s="228"/>
      <c r="L628" s="233"/>
      <c r="M628" s="234"/>
      <c r="N628" s="235"/>
      <c r="O628" s="235"/>
      <c r="P628" s="235"/>
      <c r="Q628" s="235"/>
      <c r="R628" s="235"/>
      <c r="S628" s="235"/>
      <c r="T628" s="236"/>
      <c r="AT628" s="237" t="s">
        <v>193</v>
      </c>
      <c r="AU628" s="237" t="s">
        <v>90</v>
      </c>
      <c r="AV628" s="15" t="s">
        <v>205</v>
      </c>
      <c r="AW628" s="15" t="s">
        <v>41</v>
      </c>
      <c r="AX628" s="15" t="s">
        <v>88</v>
      </c>
      <c r="AY628" s="237" t="s">
        <v>182</v>
      </c>
    </row>
    <row r="629" spans="1:65" s="2" customFormat="1" ht="24.2" customHeight="1">
      <c r="A629" s="35"/>
      <c r="B629" s="36"/>
      <c r="C629" s="179" t="s">
        <v>776</v>
      </c>
      <c r="D629" s="179" t="s">
        <v>187</v>
      </c>
      <c r="E629" s="180" t="s">
        <v>744</v>
      </c>
      <c r="F629" s="181" t="s">
        <v>745</v>
      </c>
      <c r="G629" s="182" t="s">
        <v>190</v>
      </c>
      <c r="H629" s="183">
        <v>8</v>
      </c>
      <c r="I629" s="184"/>
      <c r="J629" s="185">
        <f>ROUND(I629*H629,2)</f>
        <v>0</v>
      </c>
      <c r="K629" s="181" t="s">
        <v>191</v>
      </c>
      <c r="L629" s="40"/>
      <c r="M629" s="186" t="s">
        <v>43</v>
      </c>
      <c r="N629" s="187" t="s">
        <v>51</v>
      </c>
      <c r="O629" s="65"/>
      <c r="P629" s="188">
        <f>O629*H629</f>
        <v>0</v>
      </c>
      <c r="Q629" s="188">
        <v>0</v>
      </c>
      <c r="R629" s="188">
        <f>Q629*H629</f>
        <v>0</v>
      </c>
      <c r="S629" s="188">
        <v>0</v>
      </c>
      <c r="T629" s="189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90" t="s">
        <v>88</v>
      </c>
      <c r="AT629" s="190" t="s">
        <v>187</v>
      </c>
      <c r="AU629" s="190" t="s">
        <v>90</v>
      </c>
      <c r="AY629" s="17" t="s">
        <v>182</v>
      </c>
      <c r="BE629" s="191">
        <f>IF(N629="základní",J629,0)</f>
        <v>0</v>
      </c>
      <c r="BF629" s="191">
        <f>IF(N629="snížená",J629,0)</f>
        <v>0</v>
      </c>
      <c r="BG629" s="191">
        <f>IF(N629="zákl. přenesená",J629,0)</f>
        <v>0</v>
      </c>
      <c r="BH629" s="191">
        <f>IF(N629="sníž. přenesená",J629,0)</f>
        <v>0</v>
      </c>
      <c r="BI629" s="191">
        <f>IF(N629="nulová",J629,0)</f>
        <v>0</v>
      </c>
      <c r="BJ629" s="17" t="s">
        <v>88</v>
      </c>
      <c r="BK629" s="191">
        <f>ROUND(I629*H629,2)</f>
        <v>0</v>
      </c>
      <c r="BL629" s="17" t="s">
        <v>88</v>
      </c>
      <c r="BM629" s="190" t="s">
        <v>1755</v>
      </c>
    </row>
    <row r="630" spans="1:65" s="13" customFormat="1" ht="11.25">
      <c r="B630" s="192"/>
      <c r="C630" s="193"/>
      <c r="D630" s="194" t="s">
        <v>193</v>
      </c>
      <c r="E630" s="195" t="s">
        <v>43</v>
      </c>
      <c r="F630" s="196" t="s">
        <v>554</v>
      </c>
      <c r="G630" s="193"/>
      <c r="H630" s="195" t="s">
        <v>43</v>
      </c>
      <c r="I630" s="197"/>
      <c r="J630" s="193"/>
      <c r="K630" s="193"/>
      <c r="L630" s="198"/>
      <c r="M630" s="199"/>
      <c r="N630" s="200"/>
      <c r="O630" s="200"/>
      <c r="P630" s="200"/>
      <c r="Q630" s="200"/>
      <c r="R630" s="200"/>
      <c r="S630" s="200"/>
      <c r="T630" s="201"/>
      <c r="AT630" s="202" t="s">
        <v>193</v>
      </c>
      <c r="AU630" s="202" t="s">
        <v>90</v>
      </c>
      <c r="AV630" s="13" t="s">
        <v>88</v>
      </c>
      <c r="AW630" s="13" t="s">
        <v>41</v>
      </c>
      <c r="AX630" s="13" t="s">
        <v>80</v>
      </c>
      <c r="AY630" s="202" t="s">
        <v>182</v>
      </c>
    </row>
    <row r="631" spans="1:65" s="13" customFormat="1" ht="11.25">
      <c r="B631" s="192"/>
      <c r="C631" s="193"/>
      <c r="D631" s="194" t="s">
        <v>193</v>
      </c>
      <c r="E631" s="195" t="s">
        <v>43</v>
      </c>
      <c r="F631" s="196" t="s">
        <v>736</v>
      </c>
      <c r="G631" s="193"/>
      <c r="H631" s="195" t="s">
        <v>43</v>
      </c>
      <c r="I631" s="197"/>
      <c r="J631" s="193"/>
      <c r="K631" s="193"/>
      <c r="L631" s="198"/>
      <c r="M631" s="199"/>
      <c r="N631" s="200"/>
      <c r="O631" s="200"/>
      <c r="P631" s="200"/>
      <c r="Q631" s="200"/>
      <c r="R631" s="200"/>
      <c r="S631" s="200"/>
      <c r="T631" s="201"/>
      <c r="AT631" s="202" t="s">
        <v>193</v>
      </c>
      <c r="AU631" s="202" t="s">
        <v>90</v>
      </c>
      <c r="AV631" s="13" t="s">
        <v>88</v>
      </c>
      <c r="AW631" s="13" t="s">
        <v>41</v>
      </c>
      <c r="AX631" s="13" t="s">
        <v>80</v>
      </c>
      <c r="AY631" s="202" t="s">
        <v>182</v>
      </c>
    </row>
    <row r="632" spans="1:65" s="14" customFormat="1" ht="11.25">
      <c r="B632" s="203"/>
      <c r="C632" s="204"/>
      <c r="D632" s="194" t="s">
        <v>193</v>
      </c>
      <c r="E632" s="205" t="s">
        <v>43</v>
      </c>
      <c r="F632" s="206" t="s">
        <v>478</v>
      </c>
      <c r="G632" s="204"/>
      <c r="H632" s="207">
        <v>2</v>
      </c>
      <c r="I632" s="208"/>
      <c r="J632" s="204"/>
      <c r="K632" s="204"/>
      <c r="L632" s="209"/>
      <c r="M632" s="210"/>
      <c r="N632" s="211"/>
      <c r="O632" s="211"/>
      <c r="P632" s="211"/>
      <c r="Q632" s="211"/>
      <c r="R632" s="211"/>
      <c r="S632" s="211"/>
      <c r="T632" s="212"/>
      <c r="AT632" s="213" t="s">
        <v>193</v>
      </c>
      <c r="AU632" s="213" t="s">
        <v>90</v>
      </c>
      <c r="AV632" s="14" t="s">
        <v>90</v>
      </c>
      <c r="AW632" s="14" t="s">
        <v>41</v>
      </c>
      <c r="AX632" s="14" t="s">
        <v>80</v>
      </c>
      <c r="AY632" s="213" t="s">
        <v>182</v>
      </c>
    </row>
    <row r="633" spans="1:65" s="13" customFormat="1" ht="11.25">
      <c r="B633" s="192"/>
      <c r="C633" s="193"/>
      <c r="D633" s="194" t="s">
        <v>193</v>
      </c>
      <c r="E633" s="195" t="s">
        <v>43</v>
      </c>
      <c r="F633" s="196" t="s">
        <v>1751</v>
      </c>
      <c r="G633" s="193"/>
      <c r="H633" s="195" t="s">
        <v>43</v>
      </c>
      <c r="I633" s="197"/>
      <c r="J633" s="193"/>
      <c r="K633" s="193"/>
      <c r="L633" s="198"/>
      <c r="M633" s="199"/>
      <c r="N633" s="200"/>
      <c r="O633" s="200"/>
      <c r="P633" s="200"/>
      <c r="Q633" s="200"/>
      <c r="R633" s="200"/>
      <c r="S633" s="200"/>
      <c r="T633" s="201"/>
      <c r="AT633" s="202" t="s">
        <v>193</v>
      </c>
      <c r="AU633" s="202" t="s">
        <v>90</v>
      </c>
      <c r="AV633" s="13" t="s">
        <v>88</v>
      </c>
      <c r="AW633" s="13" t="s">
        <v>41</v>
      </c>
      <c r="AX633" s="13" t="s">
        <v>80</v>
      </c>
      <c r="AY633" s="202" t="s">
        <v>182</v>
      </c>
    </row>
    <row r="634" spans="1:65" s="14" customFormat="1" ht="11.25">
      <c r="B634" s="203"/>
      <c r="C634" s="204"/>
      <c r="D634" s="194" t="s">
        <v>193</v>
      </c>
      <c r="E634" s="205" t="s">
        <v>43</v>
      </c>
      <c r="F634" s="206" t="s">
        <v>1809</v>
      </c>
      <c r="G634" s="204"/>
      <c r="H634" s="207">
        <v>6</v>
      </c>
      <c r="I634" s="208"/>
      <c r="J634" s="204"/>
      <c r="K634" s="204"/>
      <c r="L634" s="209"/>
      <c r="M634" s="210"/>
      <c r="N634" s="211"/>
      <c r="O634" s="211"/>
      <c r="P634" s="211"/>
      <c r="Q634" s="211"/>
      <c r="R634" s="211"/>
      <c r="S634" s="211"/>
      <c r="T634" s="212"/>
      <c r="AT634" s="213" t="s">
        <v>193</v>
      </c>
      <c r="AU634" s="213" t="s">
        <v>90</v>
      </c>
      <c r="AV634" s="14" t="s">
        <v>90</v>
      </c>
      <c r="AW634" s="14" t="s">
        <v>41</v>
      </c>
      <c r="AX634" s="14" t="s">
        <v>80</v>
      </c>
      <c r="AY634" s="213" t="s">
        <v>182</v>
      </c>
    </row>
    <row r="635" spans="1:65" s="15" customFormat="1" ht="11.25">
      <c r="B635" s="227"/>
      <c r="C635" s="228"/>
      <c r="D635" s="194" t="s">
        <v>193</v>
      </c>
      <c r="E635" s="229" t="s">
        <v>43</v>
      </c>
      <c r="F635" s="230" t="s">
        <v>436</v>
      </c>
      <c r="G635" s="228"/>
      <c r="H635" s="231">
        <v>8</v>
      </c>
      <c r="I635" s="232"/>
      <c r="J635" s="228"/>
      <c r="K635" s="228"/>
      <c r="L635" s="233"/>
      <c r="M635" s="234"/>
      <c r="N635" s="235"/>
      <c r="O635" s="235"/>
      <c r="P635" s="235"/>
      <c r="Q635" s="235"/>
      <c r="R635" s="235"/>
      <c r="S635" s="235"/>
      <c r="T635" s="236"/>
      <c r="AT635" s="237" t="s">
        <v>193</v>
      </c>
      <c r="AU635" s="237" t="s">
        <v>90</v>
      </c>
      <c r="AV635" s="15" t="s">
        <v>205</v>
      </c>
      <c r="AW635" s="15" t="s">
        <v>41</v>
      </c>
      <c r="AX635" s="15" t="s">
        <v>88</v>
      </c>
      <c r="AY635" s="237" t="s">
        <v>182</v>
      </c>
    </row>
    <row r="636" spans="1:65" s="2" customFormat="1" ht="14.45" customHeight="1">
      <c r="A636" s="35"/>
      <c r="B636" s="36"/>
      <c r="C636" s="214" t="s">
        <v>781</v>
      </c>
      <c r="D636" s="214" t="s">
        <v>179</v>
      </c>
      <c r="E636" s="215" t="s">
        <v>1757</v>
      </c>
      <c r="F636" s="216" t="s">
        <v>1758</v>
      </c>
      <c r="G636" s="217" t="s">
        <v>190</v>
      </c>
      <c r="H636" s="218">
        <v>3</v>
      </c>
      <c r="I636" s="219"/>
      <c r="J636" s="220">
        <f>ROUND(I636*H636,2)</f>
        <v>0</v>
      </c>
      <c r="K636" s="216" t="s">
        <v>198</v>
      </c>
      <c r="L636" s="221"/>
      <c r="M636" s="222" t="s">
        <v>43</v>
      </c>
      <c r="N636" s="223" t="s">
        <v>51</v>
      </c>
      <c r="O636" s="65"/>
      <c r="P636" s="188">
        <f>O636*H636</f>
        <v>0</v>
      </c>
      <c r="Q636" s="188">
        <v>0</v>
      </c>
      <c r="R636" s="188">
        <f>Q636*H636</f>
        <v>0</v>
      </c>
      <c r="S636" s="188">
        <v>0</v>
      </c>
      <c r="T636" s="189">
        <f>S636*H636</f>
        <v>0</v>
      </c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R636" s="190" t="s">
        <v>90</v>
      </c>
      <c r="AT636" s="190" t="s">
        <v>179</v>
      </c>
      <c r="AU636" s="190" t="s">
        <v>90</v>
      </c>
      <c r="AY636" s="17" t="s">
        <v>182</v>
      </c>
      <c r="BE636" s="191">
        <f>IF(N636="základní",J636,0)</f>
        <v>0</v>
      </c>
      <c r="BF636" s="191">
        <f>IF(N636="snížená",J636,0)</f>
        <v>0</v>
      </c>
      <c r="BG636" s="191">
        <f>IF(N636="zákl. přenesená",J636,0)</f>
        <v>0</v>
      </c>
      <c r="BH636" s="191">
        <f>IF(N636="sníž. přenesená",J636,0)</f>
        <v>0</v>
      </c>
      <c r="BI636" s="191">
        <f>IF(N636="nulová",J636,0)</f>
        <v>0</v>
      </c>
      <c r="BJ636" s="17" t="s">
        <v>88</v>
      </c>
      <c r="BK636" s="191">
        <f>ROUND(I636*H636,2)</f>
        <v>0</v>
      </c>
      <c r="BL636" s="17" t="s">
        <v>88</v>
      </c>
      <c r="BM636" s="190" t="s">
        <v>1759</v>
      </c>
    </row>
    <row r="637" spans="1:65" s="13" customFormat="1" ht="11.25">
      <c r="B637" s="192"/>
      <c r="C637" s="193"/>
      <c r="D637" s="194" t="s">
        <v>193</v>
      </c>
      <c r="E637" s="195" t="s">
        <v>43</v>
      </c>
      <c r="F637" s="196" t="s">
        <v>554</v>
      </c>
      <c r="G637" s="193"/>
      <c r="H637" s="195" t="s">
        <v>43</v>
      </c>
      <c r="I637" s="197"/>
      <c r="J637" s="193"/>
      <c r="K637" s="193"/>
      <c r="L637" s="198"/>
      <c r="M637" s="199"/>
      <c r="N637" s="200"/>
      <c r="O637" s="200"/>
      <c r="P637" s="200"/>
      <c r="Q637" s="200"/>
      <c r="R637" s="200"/>
      <c r="S637" s="200"/>
      <c r="T637" s="201"/>
      <c r="AT637" s="202" t="s">
        <v>193</v>
      </c>
      <c r="AU637" s="202" t="s">
        <v>90</v>
      </c>
      <c r="AV637" s="13" t="s">
        <v>88</v>
      </c>
      <c r="AW637" s="13" t="s">
        <v>41</v>
      </c>
      <c r="AX637" s="13" t="s">
        <v>80</v>
      </c>
      <c r="AY637" s="202" t="s">
        <v>182</v>
      </c>
    </row>
    <row r="638" spans="1:65" s="13" customFormat="1" ht="11.25">
      <c r="B638" s="192"/>
      <c r="C638" s="193"/>
      <c r="D638" s="194" t="s">
        <v>193</v>
      </c>
      <c r="E638" s="195" t="s">
        <v>43</v>
      </c>
      <c r="F638" s="196" t="s">
        <v>1751</v>
      </c>
      <c r="G638" s="193"/>
      <c r="H638" s="195" t="s">
        <v>43</v>
      </c>
      <c r="I638" s="197"/>
      <c r="J638" s="193"/>
      <c r="K638" s="193"/>
      <c r="L638" s="198"/>
      <c r="M638" s="199"/>
      <c r="N638" s="200"/>
      <c r="O638" s="200"/>
      <c r="P638" s="200"/>
      <c r="Q638" s="200"/>
      <c r="R638" s="200"/>
      <c r="S638" s="200"/>
      <c r="T638" s="201"/>
      <c r="AT638" s="202" t="s">
        <v>193</v>
      </c>
      <c r="AU638" s="202" t="s">
        <v>90</v>
      </c>
      <c r="AV638" s="13" t="s">
        <v>88</v>
      </c>
      <c r="AW638" s="13" t="s">
        <v>41</v>
      </c>
      <c r="AX638" s="13" t="s">
        <v>80</v>
      </c>
      <c r="AY638" s="202" t="s">
        <v>182</v>
      </c>
    </row>
    <row r="639" spans="1:65" s="14" customFormat="1" ht="11.25">
      <c r="B639" s="203"/>
      <c r="C639" s="204"/>
      <c r="D639" s="194" t="s">
        <v>193</v>
      </c>
      <c r="E639" s="205" t="s">
        <v>43</v>
      </c>
      <c r="F639" s="206" t="s">
        <v>181</v>
      </c>
      <c r="G639" s="204"/>
      <c r="H639" s="207">
        <v>3</v>
      </c>
      <c r="I639" s="208"/>
      <c r="J639" s="204"/>
      <c r="K639" s="204"/>
      <c r="L639" s="209"/>
      <c r="M639" s="210"/>
      <c r="N639" s="211"/>
      <c r="O639" s="211"/>
      <c r="P639" s="211"/>
      <c r="Q639" s="211"/>
      <c r="R639" s="211"/>
      <c r="S639" s="211"/>
      <c r="T639" s="212"/>
      <c r="AT639" s="213" t="s">
        <v>193</v>
      </c>
      <c r="AU639" s="213" t="s">
        <v>90</v>
      </c>
      <c r="AV639" s="14" t="s">
        <v>90</v>
      </c>
      <c r="AW639" s="14" t="s">
        <v>41</v>
      </c>
      <c r="AX639" s="14" t="s">
        <v>88</v>
      </c>
      <c r="AY639" s="213" t="s">
        <v>182</v>
      </c>
    </row>
    <row r="640" spans="1:65" s="2" customFormat="1" ht="14.45" customHeight="1">
      <c r="A640" s="35"/>
      <c r="B640" s="36"/>
      <c r="C640" s="214" t="s">
        <v>785</v>
      </c>
      <c r="D640" s="214" t="s">
        <v>179</v>
      </c>
      <c r="E640" s="215" t="s">
        <v>1760</v>
      </c>
      <c r="F640" s="216" t="s">
        <v>1761</v>
      </c>
      <c r="G640" s="217" t="s">
        <v>190</v>
      </c>
      <c r="H640" s="218">
        <v>3</v>
      </c>
      <c r="I640" s="219"/>
      <c r="J640" s="220">
        <f>ROUND(I640*H640,2)</f>
        <v>0</v>
      </c>
      <c r="K640" s="216" t="s">
        <v>198</v>
      </c>
      <c r="L640" s="221"/>
      <c r="M640" s="222" t="s">
        <v>43</v>
      </c>
      <c r="N640" s="223" t="s">
        <v>51</v>
      </c>
      <c r="O640" s="65"/>
      <c r="P640" s="188">
        <f>O640*H640</f>
        <v>0</v>
      </c>
      <c r="Q640" s="188">
        <v>0</v>
      </c>
      <c r="R640" s="188">
        <f>Q640*H640</f>
        <v>0</v>
      </c>
      <c r="S640" s="188">
        <v>0</v>
      </c>
      <c r="T640" s="189">
        <f>S640*H640</f>
        <v>0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90" t="s">
        <v>90</v>
      </c>
      <c r="AT640" s="190" t="s">
        <v>179</v>
      </c>
      <c r="AU640" s="190" t="s">
        <v>90</v>
      </c>
      <c r="AY640" s="17" t="s">
        <v>182</v>
      </c>
      <c r="BE640" s="191">
        <f>IF(N640="základní",J640,0)</f>
        <v>0</v>
      </c>
      <c r="BF640" s="191">
        <f>IF(N640="snížená",J640,0)</f>
        <v>0</v>
      </c>
      <c r="BG640" s="191">
        <f>IF(N640="zákl. přenesená",J640,0)</f>
        <v>0</v>
      </c>
      <c r="BH640" s="191">
        <f>IF(N640="sníž. přenesená",J640,0)</f>
        <v>0</v>
      </c>
      <c r="BI640" s="191">
        <f>IF(N640="nulová",J640,0)</f>
        <v>0</v>
      </c>
      <c r="BJ640" s="17" t="s">
        <v>88</v>
      </c>
      <c r="BK640" s="191">
        <f>ROUND(I640*H640,2)</f>
        <v>0</v>
      </c>
      <c r="BL640" s="17" t="s">
        <v>88</v>
      </c>
      <c r="BM640" s="190" t="s">
        <v>1762</v>
      </c>
    </row>
    <row r="641" spans="1:65" s="13" customFormat="1" ht="11.25">
      <c r="B641" s="192"/>
      <c r="C641" s="193"/>
      <c r="D641" s="194" t="s">
        <v>193</v>
      </c>
      <c r="E641" s="195" t="s">
        <v>43</v>
      </c>
      <c r="F641" s="196" t="s">
        <v>554</v>
      </c>
      <c r="G641" s="193"/>
      <c r="H641" s="195" t="s">
        <v>43</v>
      </c>
      <c r="I641" s="197"/>
      <c r="J641" s="193"/>
      <c r="K641" s="193"/>
      <c r="L641" s="198"/>
      <c r="M641" s="199"/>
      <c r="N641" s="200"/>
      <c r="O641" s="200"/>
      <c r="P641" s="200"/>
      <c r="Q641" s="200"/>
      <c r="R641" s="200"/>
      <c r="S641" s="200"/>
      <c r="T641" s="201"/>
      <c r="AT641" s="202" t="s">
        <v>193</v>
      </c>
      <c r="AU641" s="202" t="s">
        <v>90</v>
      </c>
      <c r="AV641" s="13" t="s">
        <v>88</v>
      </c>
      <c r="AW641" s="13" t="s">
        <v>41</v>
      </c>
      <c r="AX641" s="13" t="s">
        <v>80</v>
      </c>
      <c r="AY641" s="202" t="s">
        <v>182</v>
      </c>
    </row>
    <row r="642" spans="1:65" s="13" customFormat="1" ht="11.25">
      <c r="B642" s="192"/>
      <c r="C642" s="193"/>
      <c r="D642" s="194" t="s">
        <v>193</v>
      </c>
      <c r="E642" s="195" t="s">
        <v>43</v>
      </c>
      <c r="F642" s="196" t="s">
        <v>1751</v>
      </c>
      <c r="G642" s="193"/>
      <c r="H642" s="195" t="s">
        <v>43</v>
      </c>
      <c r="I642" s="197"/>
      <c r="J642" s="193"/>
      <c r="K642" s="193"/>
      <c r="L642" s="198"/>
      <c r="M642" s="199"/>
      <c r="N642" s="200"/>
      <c r="O642" s="200"/>
      <c r="P642" s="200"/>
      <c r="Q642" s="200"/>
      <c r="R642" s="200"/>
      <c r="S642" s="200"/>
      <c r="T642" s="201"/>
      <c r="AT642" s="202" t="s">
        <v>193</v>
      </c>
      <c r="AU642" s="202" t="s">
        <v>90</v>
      </c>
      <c r="AV642" s="13" t="s">
        <v>88</v>
      </c>
      <c r="AW642" s="13" t="s">
        <v>41</v>
      </c>
      <c r="AX642" s="13" t="s">
        <v>80</v>
      </c>
      <c r="AY642" s="202" t="s">
        <v>182</v>
      </c>
    </row>
    <row r="643" spans="1:65" s="14" customFormat="1" ht="11.25">
      <c r="B643" s="203"/>
      <c r="C643" s="204"/>
      <c r="D643" s="194" t="s">
        <v>193</v>
      </c>
      <c r="E643" s="205" t="s">
        <v>43</v>
      </c>
      <c r="F643" s="206" t="s">
        <v>181</v>
      </c>
      <c r="G643" s="204"/>
      <c r="H643" s="207">
        <v>3</v>
      </c>
      <c r="I643" s="208"/>
      <c r="J643" s="204"/>
      <c r="K643" s="204"/>
      <c r="L643" s="209"/>
      <c r="M643" s="210"/>
      <c r="N643" s="211"/>
      <c r="O643" s="211"/>
      <c r="P643" s="211"/>
      <c r="Q643" s="211"/>
      <c r="R643" s="211"/>
      <c r="S643" s="211"/>
      <c r="T643" s="212"/>
      <c r="AT643" s="213" t="s">
        <v>193</v>
      </c>
      <c r="AU643" s="213" t="s">
        <v>90</v>
      </c>
      <c r="AV643" s="14" t="s">
        <v>90</v>
      </c>
      <c r="AW643" s="14" t="s">
        <v>41</v>
      </c>
      <c r="AX643" s="14" t="s">
        <v>88</v>
      </c>
      <c r="AY643" s="213" t="s">
        <v>182</v>
      </c>
    </row>
    <row r="644" spans="1:65" s="2" customFormat="1" ht="14.45" customHeight="1">
      <c r="A644" s="35"/>
      <c r="B644" s="36"/>
      <c r="C644" s="214" t="s">
        <v>790</v>
      </c>
      <c r="D644" s="214" t="s">
        <v>179</v>
      </c>
      <c r="E644" s="215" t="s">
        <v>748</v>
      </c>
      <c r="F644" s="216" t="s">
        <v>749</v>
      </c>
      <c r="G644" s="217" t="s">
        <v>190</v>
      </c>
      <c r="H644" s="218">
        <v>1</v>
      </c>
      <c r="I644" s="219"/>
      <c r="J644" s="220">
        <f>ROUND(I644*H644,2)</f>
        <v>0</v>
      </c>
      <c r="K644" s="216" t="s">
        <v>198</v>
      </c>
      <c r="L644" s="221"/>
      <c r="M644" s="222" t="s">
        <v>43</v>
      </c>
      <c r="N644" s="223" t="s">
        <v>51</v>
      </c>
      <c r="O644" s="65"/>
      <c r="P644" s="188">
        <f>O644*H644</f>
        <v>0</v>
      </c>
      <c r="Q644" s="188">
        <v>0</v>
      </c>
      <c r="R644" s="188">
        <f>Q644*H644</f>
        <v>0</v>
      </c>
      <c r="S644" s="188">
        <v>0</v>
      </c>
      <c r="T644" s="189">
        <f>S644*H644</f>
        <v>0</v>
      </c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R644" s="190" t="s">
        <v>90</v>
      </c>
      <c r="AT644" s="190" t="s">
        <v>179</v>
      </c>
      <c r="AU644" s="190" t="s">
        <v>90</v>
      </c>
      <c r="AY644" s="17" t="s">
        <v>182</v>
      </c>
      <c r="BE644" s="191">
        <f>IF(N644="základní",J644,0)</f>
        <v>0</v>
      </c>
      <c r="BF644" s="191">
        <f>IF(N644="snížená",J644,0)</f>
        <v>0</v>
      </c>
      <c r="BG644" s="191">
        <f>IF(N644="zákl. přenesená",J644,0)</f>
        <v>0</v>
      </c>
      <c r="BH644" s="191">
        <f>IF(N644="sníž. přenesená",J644,0)</f>
        <v>0</v>
      </c>
      <c r="BI644" s="191">
        <f>IF(N644="nulová",J644,0)</f>
        <v>0</v>
      </c>
      <c r="BJ644" s="17" t="s">
        <v>88</v>
      </c>
      <c r="BK644" s="191">
        <f>ROUND(I644*H644,2)</f>
        <v>0</v>
      </c>
      <c r="BL644" s="17" t="s">
        <v>88</v>
      </c>
      <c r="BM644" s="190" t="s">
        <v>1763</v>
      </c>
    </row>
    <row r="645" spans="1:65" s="13" customFormat="1" ht="11.25">
      <c r="B645" s="192"/>
      <c r="C645" s="193"/>
      <c r="D645" s="194" t="s">
        <v>193</v>
      </c>
      <c r="E645" s="195" t="s">
        <v>43</v>
      </c>
      <c r="F645" s="196" t="s">
        <v>554</v>
      </c>
      <c r="G645" s="193"/>
      <c r="H645" s="195" t="s">
        <v>43</v>
      </c>
      <c r="I645" s="197"/>
      <c r="J645" s="193"/>
      <c r="K645" s="193"/>
      <c r="L645" s="198"/>
      <c r="M645" s="199"/>
      <c r="N645" s="200"/>
      <c r="O645" s="200"/>
      <c r="P645" s="200"/>
      <c r="Q645" s="200"/>
      <c r="R645" s="200"/>
      <c r="S645" s="200"/>
      <c r="T645" s="201"/>
      <c r="AT645" s="202" t="s">
        <v>193</v>
      </c>
      <c r="AU645" s="202" t="s">
        <v>90</v>
      </c>
      <c r="AV645" s="13" t="s">
        <v>88</v>
      </c>
      <c r="AW645" s="13" t="s">
        <v>41</v>
      </c>
      <c r="AX645" s="13" t="s">
        <v>80</v>
      </c>
      <c r="AY645" s="202" t="s">
        <v>182</v>
      </c>
    </row>
    <row r="646" spans="1:65" s="13" customFormat="1" ht="11.25">
      <c r="B646" s="192"/>
      <c r="C646" s="193"/>
      <c r="D646" s="194" t="s">
        <v>193</v>
      </c>
      <c r="E646" s="195" t="s">
        <v>43</v>
      </c>
      <c r="F646" s="196" t="s">
        <v>736</v>
      </c>
      <c r="G646" s="193"/>
      <c r="H646" s="195" t="s">
        <v>43</v>
      </c>
      <c r="I646" s="197"/>
      <c r="J646" s="193"/>
      <c r="K646" s="193"/>
      <c r="L646" s="198"/>
      <c r="M646" s="199"/>
      <c r="N646" s="200"/>
      <c r="O646" s="200"/>
      <c r="P646" s="200"/>
      <c r="Q646" s="200"/>
      <c r="R646" s="200"/>
      <c r="S646" s="200"/>
      <c r="T646" s="201"/>
      <c r="AT646" s="202" t="s">
        <v>193</v>
      </c>
      <c r="AU646" s="202" t="s">
        <v>90</v>
      </c>
      <c r="AV646" s="13" t="s">
        <v>88</v>
      </c>
      <c r="AW646" s="13" t="s">
        <v>41</v>
      </c>
      <c r="AX646" s="13" t="s">
        <v>80</v>
      </c>
      <c r="AY646" s="202" t="s">
        <v>182</v>
      </c>
    </row>
    <row r="647" spans="1:65" s="14" customFormat="1" ht="11.25">
      <c r="B647" s="203"/>
      <c r="C647" s="204"/>
      <c r="D647" s="194" t="s">
        <v>193</v>
      </c>
      <c r="E647" s="205" t="s">
        <v>43</v>
      </c>
      <c r="F647" s="206" t="s">
        <v>88</v>
      </c>
      <c r="G647" s="204"/>
      <c r="H647" s="207">
        <v>1</v>
      </c>
      <c r="I647" s="208"/>
      <c r="J647" s="204"/>
      <c r="K647" s="204"/>
      <c r="L647" s="209"/>
      <c r="M647" s="210"/>
      <c r="N647" s="211"/>
      <c r="O647" s="211"/>
      <c r="P647" s="211"/>
      <c r="Q647" s="211"/>
      <c r="R647" s="211"/>
      <c r="S647" s="211"/>
      <c r="T647" s="212"/>
      <c r="AT647" s="213" t="s">
        <v>193</v>
      </c>
      <c r="AU647" s="213" t="s">
        <v>90</v>
      </c>
      <c r="AV647" s="14" t="s">
        <v>90</v>
      </c>
      <c r="AW647" s="14" t="s">
        <v>41</v>
      </c>
      <c r="AX647" s="14" t="s">
        <v>88</v>
      </c>
      <c r="AY647" s="213" t="s">
        <v>182</v>
      </c>
    </row>
    <row r="648" spans="1:65" s="2" customFormat="1" ht="14.45" customHeight="1">
      <c r="A648" s="35"/>
      <c r="B648" s="36"/>
      <c r="C648" s="214" t="s">
        <v>793</v>
      </c>
      <c r="D648" s="214" t="s">
        <v>179</v>
      </c>
      <c r="E648" s="215" t="s">
        <v>752</v>
      </c>
      <c r="F648" s="216" t="s">
        <v>753</v>
      </c>
      <c r="G648" s="217" t="s">
        <v>190</v>
      </c>
      <c r="H648" s="218">
        <v>1</v>
      </c>
      <c r="I648" s="219"/>
      <c r="J648" s="220">
        <f>ROUND(I648*H648,2)</f>
        <v>0</v>
      </c>
      <c r="K648" s="216" t="s">
        <v>198</v>
      </c>
      <c r="L648" s="221"/>
      <c r="M648" s="222" t="s">
        <v>43</v>
      </c>
      <c r="N648" s="223" t="s">
        <v>51</v>
      </c>
      <c r="O648" s="65"/>
      <c r="P648" s="188">
        <f>O648*H648</f>
        <v>0</v>
      </c>
      <c r="Q648" s="188">
        <v>0</v>
      </c>
      <c r="R648" s="188">
        <f>Q648*H648</f>
        <v>0</v>
      </c>
      <c r="S648" s="188">
        <v>0</v>
      </c>
      <c r="T648" s="189">
        <f>S648*H648</f>
        <v>0</v>
      </c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R648" s="190" t="s">
        <v>90</v>
      </c>
      <c r="AT648" s="190" t="s">
        <v>179</v>
      </c>
      <c r="AU648" s="190" t="s">
        <v>90</v>
      </c>
      <c r="AY648" s="17" t="s">
        <v>182</v>
      </c>
      <c r="BE648" s="191">
        <f>IF(N648="základní",J648,0)</f>
        <v>0</v>
      </c>
      <c r="BF648" s="191">
        <f>IF(N648="snížená",J648,0)</f>
        <v>0</v>
      </c>
      <c r="BG648" s="191">
        <f>IF(N648="zákl. přenesená",J648,0)</f>
        <v>0</v>
      </c>
      <c r="BH648" s="191">
        <f>IF(N648="sníž. přenesená",J648,0)</f>
        <v>0</v>
      </c>
      <c r="BI648" s="191">
        <f>IF(N648="nulová",J648,0)</f>
        <v>0</v>
      </c>
      <c r="BJ648" s="17" t="s">
        <v>88</v>
      </c>
      <c r="BK648" s="191">
        <f>ROUND(I648*H648,2)</f>
        <v>0</v>
      </c>
      <c r="BL648" s="17" t="s">
        <v>88</v>
      </c>
      <c r="BM648" s="190" t="s">
        <v>1764</v>
      </c>
    </row>
    <row r="649" spans="1:65" s="13" customFormat="1" ht="11.25">
      <c r="B649" s="192"/>
      <c r="C649" s="193"/>
      <c r="D649" s="194" t="s">
        <v>193</v>
      </c>
      <c r="E649" s="195" t="s">
        <v>43</v>
      </c>
      <c r="F649" s="196" t="s">
        <v>554</v>
      </c>
      <c r="G649" s="193"/>
      <c r="H649" s="195" t="s">
        <v>43</v>
      </c>
      <c r="I649" s="197"/>
      <c r="J649" s="193"/>
      <c r="K649" s="193"/>
      <c r="L649" s="198"/>
      <c r="M649" s="199"/>
      <c r="N649" s="200"/>
      <c r="O649" s="200"/>
      <c r="P649" s="200"/>
      <c r="Q649" s="200"/>
      <c r="R649" s="200"/>
      <c r="S649" s="200"/>
      <c r="T649" s="201"/>
      <c r="AT649" s="202" t="s">
        <v>193</v>
      </c>
      <c r="AU649" s="202" t="s">
        <v>90</v>
      </c>
      <c r="AV649" s="13" t="s">
        <v>88</v>
      </c>
      <c r="AW649" s="13" t="s">
        <v>41</v>
      </c>
      <c r="AX649" s="13" t="s">
        <v>80</v>
      </c>
      <c r="AY649" s="202" t="s">
        <v>182</v>
      </c>
    </row>
    <row r="650" spans="1:65" s="13" customFormat="1" ht="11.25">
      <c r="B650" s="192"/>
      <c r="C650" s="193"/>
      <c r="D650" s="194" t="s">
        <v>193</v>
      </c>
      <c r="E650" s="195" t="s">
        <v>43</v>
      </c>
      <c r="F650" s="196" t="s">
        <v>736</v>
      </c>
      <c r="G650" s="193"/>
      <c r="H650" s="195" t="s">
        <v>43</v>
      </c>
      <c r="I650" s="197"/>
      <c r="J650" s="193"/>
      <c r="K650" s="193"/>
      <c r="L650" s="198"/>
      <c r="M650" s="199"/>
      <c r="N650" s="200"/>
      <c r="O650" s="200"/>
      <c r="P650" s="200"/>
      <c r="Q650" s="200"/>
      <c r="R650" s="200"/>
      <c r="S650" s="200"/>
      <c r="T650" s="201"/>
      <c r="AT650" s="202" t="s">
        <v>193</v>
      </c>
      <c r="AU650" s="202" t="s">
        <v>90</v>
      </c>
      <c r="AV650" s="13" t="s">
        <v>88</v>
      </c>
      <c r="AW650" s="13" t="s">
        <v>41</v>
      </c>
      <c r="AX650" s="13" t="s">
        <v>80</v>
      </c>
      <c r="AY650" s="202" t="s">
        <v>182</v>
      </c>
    </row>
    <row r="651" spans="1:65" s="14" customFormat="1" ht="11.25">
      <c r="B651" s="203"/>
      <c r="C651" s="204"/>
      <c r="D651" s="194" t="s">
        <v>193</v>
      </c>
      <c r="E651" s="205" t="s">
        <v>43</v>
      </c>
      <c r="F651" s="206" t="s">
        <v>88</v>
      </c>
      <c r="G651" s="204"/>
      <c r="H651" s="207">
        <v>1</v>
      </c>
      <c r="I651" s="208"/>
      <c r="J651" s="204"/>
      <c r="K651" s="204"/>
      <c r="L651" s="209"/>
      <c r="M651" s="210"/>
      <c r="N651" s="211"/>
      <c r="O651" s="211"/>
      <c r="P651" s="211"/>
      <c r="Q651" s="211"/>
      <c r="R651" s="211"/>
      <c r="S651" s="211"/>
      <c r="T651" s="212"/>
      <c r="AT651" s="213" t="s">
        <v>193</v>
      </c>
      <c r="AU651" s="213" t="s">
        <v>90</v>
      </c>
      <c r="AV651" s="14" t="s">
        <v>90</v>
      </c>
      <c r="AW651" s="14" t="s">
        <v>41</v>
      </c>
      <c r="AX651" s="14" t="s">
        <v>88</v>
      </c>
      <c r="AY651" s="213" t="s">
        <v>182</v>
      </c>
    </row>
    <row r="652" spans="1:65" s="2" customFormat="1" ht="14.45" customHeight="1">
      <c r="A652" s="35"/>
      <c r="B652" s="36"/>
      <c r="C652" s="179" t="s">
        <v>797</v>
      </c>
      <c r="D652" s="179" t="s">
        <v>187</v>
      </c>
      <c r="E652" s="180" t="s">
        <v>756</v>
      </c>
      <c r="F652" s="181" t="s">
        <v>757</v>
      </c>
      <c r="G652" s="182" t="s">
        <v>481</v>
      </c>
      <c r="H652" s="183">
        <v>50</v>
      </c>
      <c r="I652" s="184"/>
      <c r="J652" s="185">
        <f>ROUND(I652*H652,2)</f>
        <v>0</v>
      </c>
      <c r="K652" s="181" t="s">
        <v>198</v>
      </c>
      <c r="L652" s="40"/>
      <c r="M652" s="186" t="s">
        <v>43</v>
      </c>
      <c r="N652" s="187" t="s">
        <v>51</v>
      </c>
      <c r="O652" s="65"/>
      <c r="P652" s="188">
        <f>O652*H652</f>
        <v>0</v>
      </c>
      <c r="Q652" s="188">
        <v>0</v>
      </c>
      <c r="R652" s="188">
        <f>Q652*H652</f>
        <v>0</v>
      </c>
      <c r="S652" s="188">
        <v>0</v>
      </c>
      <c r="T652" s="189">
        <f>S652*H652</f>
        <v>0</v>
      </c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R652" s="190" t="s">
        <v>88</v>
      </c>
      <c r="AT652" s="190" t="s">
        <v>187</v>
      </c>
      <c r="AU652" s="190" t="s">
        <v>90</v>
      </c>
      <c r="AY652" s="17" t="s">
        <v>182</v>
      </c>
      <c r="BE652" s="191">
        <f>IF(N652="základní",J652,0)</f>
        <v>0</v>
      </c>
      <c r="BF652" s="191">
        <f>IF(N652="snížená",J652,0)</f>
        <v>0</v>
      </c>
      <c r="BG652" s="191">
        <f>IF(N652="zákl. přenesená",J652,0)</f>
        <v>0</v>
      </c>
      <c r="BH652" s="191">
        <f>IF(N652="sníž. přenesená",J652,0)</f>
        <v>0</v>
      </c>
      <c r="BI652" s="191">
        <f>IF(N652="nulová",J652,0)</f>
        <v>0</v>
      </c>
      <c r="BJ652" s="17" t="s">
        <v>88</v>
      </c>
      <c r="BK652" s="191">
        <f>ROUND(I652*H652,2)</f>
        <v>0</v>
      </c>
      <c r="BL652" s="17" t="s">
        <v>88</v>
      </c>
      <c r="BM652" s="190" t="s">
        <v>1765</v>
      </c>
    </row>
    <row r="653" spans="1:65" s="13" customFormat="1" ht="11.25">
      <c r="B653" s="192"/>
      <c r="C653" s="193"/>
      <c r="D653" s="194" t="s">
        <v>193</v>
      </c>
      <c r="E653" s="195" t="s">
        <v>43</v>
      </c>
      <c r="F653" s="196" t="s">
        <v>554</v>
      </c>
      <c r="G653" s="193"/>
      <c r="H653" s="195" t="s">
        <v>43</v>
      </c>
      <c r="I653" s="197"/>
      <c r="J653" s="193"/>
      <c r="K653" s="193"/>
      <c r="L653" s="198"/>
      <c r="M653" s="199"/>
      <c r="N653" s="200"/>
      <c r="O653" s="200"/>
      <c r="P653" s="200"/>
      <c r="Q653" s="200"/>
      <c r="R653" s="200"/>
      <c r="S653" s="200"/>
      <c r="T653" s="201"/>
      <c r="AT653" s="202" t="s">
        <v>193</v>
      </c>
      <c r="AU653" s="202" t="s">
        <v>90</v>
      </c>
      <c r="AV653" s="13" t="s">
        <v>88</v>
      </c>
      <c r="AW653" s="13" t="s">
        <v>41</v>
      </c>
      <c r="AX653" s="13" t="s">
        <v>80</v>
      </c>
      <c r="AY653" s="202" t="s">
        <v>182</v>
      </c>
    </row>
    <row r="654" spans="1:65" s="13" customFormat="1" ht="11.25">
      <c r="B654" s="192"/>
      <c r="C654" s="193"/>
      <c r="D654" s="194" t="s">
        <v>193</v>
      </c>
      <c r="E654" s="195" t="s">
        <v>43</v>
      </c>
      <c r="F654" s="196" t="s">
        <v>2565</v>
      </c>
      <c r="G654" s="193"/>
      <c r="H654" s="195" t="s">
        <v>43</v>
      </c>
      <c r="I654" s="197"/>
      <c r="J654" s="193"/>
      <c r="K654" s="193"/>
      <c r="L654" s="198"/>
      <c r="M654" s="199"/>
      <c r="N654" s="200"/>
      <c r="O654" s="200"/>
      <c r="P654" s="200"/>
      <c r="Q654" s="200"/>
      <c r="R654" s="200"/>
      <c r="S654" s="200"/>
      <c r="T654" s="201"/>
      <c r="AT654" s="202" t="s">
        <v>193</v>
      </c>
      <c r="AU654" s="202" t="s">
        <v>90</v>
      </c>
      <c r="AV654" s="13" t="s">
        <v>88</v>
      </c>
      <c r="AW654" s="13" t="s">
        <v>41</v>
      </c>
      <c r="AX654" s="13" t="s">
        <v>80</v>
      </c>
      <c r="AY654" s="202" t="s">
        <v>182</v>
      </c>
    </row>
    <row r="655" spans="1:65" s="14" customFormat="1" ht="11.25">
      <c r="B655" s="203"/>
      <c r="C655" s="204"/>
      <c r="D655" s="194" t="s">
        <v>193</v>
      </c>
      <c r="E655" s="205" t="s">
        <v>43</v>
      </c>
      <c r="F655" s="206" t="s">
        <v>598</v>
      </c>
      <c r="G655" s="204"/>
      <c r="H655" s="207">
        <v>50</v>
      </c>
      <c r="I655" s="208"/>
      <c r="J655" s="204"/>
      <c r="K655" s="204"/>
      <c r="L655" s="209"/>
      <c r="M655" s="210"/>
      <c r="N655" s="211"/>
      <c r="O655" s="211"/>
      <c r="P655" s="211"/>
      <c r="Q655" s="211"/>
      <c r="R655" s="211"/>
      <c r="S655" s="211"/>
      <c r="T655" s="212"/>
      <c r="AT655" s="213" t="s">
        <v>193</v>
      </c>
      <c r="AU655" s="213" t="s">
        <v>90</v>
      </c>
      <c r="AV655" s="14" t="s">
        <v>90</v>
      </c>
      <c r="AW655" s="14" t="s">
        <v>41</v>
      </c>
      <c r="AX655" s="14" t="s">
        <v>88</v>
      </c>
      <c r="AY655" s="213" t="s">
        <v>182</v>
      </c>
    </row>
    <row r="656" spans="1:65" s="2" customFormat="1" ht="14.45" customHeight="1">
      <c r="A656" s="35"/>
      <c r="B656" s="36"/>
      <c r="C656" s="214" t="s">
        <v>801</v>
      </c>
      <c r="D656" s="214" t="s">
        <v>179</v>
      </c>
      <c r="E656" s="215" t="s">
        <v>761</v>
      </c>
      <c r="F656" s="216" t="s">
        <v>762</v>
      </c>
      <c r="G656" s="217" t="s">
        <v>481</v>
      </c>
      <c r="H656" s="218">
        <v>52.5</v>
      </c>
      <c r="I656" s="219"/>
      <c r="J656" s="220">
        <f>ROUND(I656*H656,2)</f>
        <v>0</v>
      </c>
      <c r="K656" s="216" t="s">
        <v>198</v>
      </c>
      <c r="L656" s="221"/>
      <c r="M656" s="222" t="s">
        <v>43</v>
      </c>
      <c r="N656" s="223" t="s">
        <v>51</v>
      </c>
      <c r="O656" s="65"/>
      <c r="P656" s="188">
        <f>O656*H656</f>
        <v>0</v>
      </c>
      <c r="Q656" s="188">
        <v>0</v>
      </c>
      <c r="R656" s="188">
        <f>Q656*H656</f>
        <v>0</v>
      </c>
      <c r="S656" s="188">
        <v>0</v>
      </c>
      <c r="T656" s="189">
        <f>S656*H656</f>
        <v>0</v>
      </c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R656" s="190" t="s">
        <v>90</v>
      </c>
      <c r="AT656" s="190" t="s">
        <v>179</v>
      </c>
      <c r="AU656" s="190" t="s">
        <v>90</v>
      </c>
      <c r="AY656" s="17" t="s">
        <v>182</v>
      </c>
      <c r="BE656" s="191">
        <f>IF(N656="základní",J656,0)</f>
        <v>0</v>
      </c>
      <c r="BF656" s="191">
        <f>IF(N656="snížená",J656,0)</f>
        <v>0</v>
      </c>
      <c r="BG656" s="191">
        <f>IF(N656="zákl. přenesená",J656,0)</f>
        <v>0</v>
      </c>
      <c r="BH656" s="191">
        <f>IF(N656="sníž. přenesená",J656,0)</f>
        <v>0</v>
      </c>
      <c r="BI656" s="191">
        <f>IF(N656="nulová",J656,0)</f>
        <v>0</v>
      </c>
      <c r="BJ656" s="17" t="s">
        <v>88</v>
      </c>
      <c r="BK656" s="191">
        <f>ROUND(I656*H656,2)</f>
        <v>0</v>
      </c>
      <c r="BL656" s="17" t="s">
        <v>88</v>
      </c>
      <c r="BM656" s="190" t="s">
        <v>1766</v>
      </c>
    </row>
    <row r="657" spans="1:65" s="13" customFormat="1" ht="11.25">
      <c r="B657" s="192"/>
      <c r="C657" s="193"/>
      <c r="D657" s="194" t="s">
        <v>193</v>
      </c>
      <c r="E657" s="195" t="s">
        <v>43</v>
      </c>
      <c r="F657" s="196" t="s">
        <v>554</v>
      </c>
      <c r="G657" s="193"/>
      <c r="H657" s="195" t="s">
        <v>43</v>
      </c>
      <c r="I657" s="197"/>
      <c r="J657" s="193"/>
      <c r="K657" s="193"/>
      <c r="L657" s="198"/>
      <c r="M657" s="199"/>
      <c r="N657" s="200"/>
      <c r="O657" s="200"/>
      <c r="P657" s="200"/>
      <c r="Q657" s="200"/>
      <c r="R657" s="200"/>
      <c r="S657" s="200"/>
      <c r="T657" s="201"/>
      <c r="AT657" s="202" t="s">
        <v>193</v>
      </c>
      <c r="AU657" s="202" t="s">
        <v>90</v>
      </c>
      <c r="AV657" s="13" t="s">
        <v>88</v>
      </c>
      <c r="AW657" s="13" t="s">
        <v>41</v>
      </c>
      <c r="AX657" s="13" t="s">
        <v>80</v>
      </c>
      <c r="AY657" s="202" t="s">
        <v>182</v>
      </c>
    </row>
    <row r="658" spans="1:65" s="13" customFormat="1" ht="22.5">
      <c r="B658" s="192"/>
      <c r="C658" s="193"/>
      <c r="D658" s="194" t="s">
        <v>193</v>
      </c>
      <c r="E658" s="195" t="s">
        <v>43</v>
      </c>
      <c r="F658" s="196" t="s">
        <v>2566</v>
      </c>
      <c r="G658" s="193"/>
      <c r="H658" s="195" t="s">
        <v>43</v>
      </c>
      <c r="I658" s="197"/>
      <c r="J658" s="193"/>
      <c r="K658" s="193"/>
      <c r="L658" s="198"/>
      <c r="M658" s="199"/>
      <c r="N658" s="200"/>
      <c r="O658" s="200"/>
      <c r="P658" s="200"/>
      <c r="Q658" s="200"/>
      <c r="R658" s="200"/>
      <c r="S658" s="200"/>
      <c r="T658" s="201"/>
      <c r="AT658" s="202" t="s">
        <v>193</v>
      </c>
      <c r="AU658" s="202" t="s">
        <v>90</v>
      </c>
      <c r="AV658" s="13" t="s">
        <v>88</v>
      </c>
      <c r="AW658" s="13" t="s">
        <v>41</v>
      </c>
      <c r="AX658" s="13" t="s">
        <v>80</v>
      </c>
      <c r="AY658" s="202" t="s">
        <v>182</v>
      </c>
    </row>
    <row r="659" spans="1:65" s="14" customFormat="1" ht="11.25">
      <c r="B659" s="203"/>
      <c r="C659" s="204"/>
      <c r="D659" s="194" t="s">
        <v>193</v>
      </c>
      <c r="E659" s="205" t="s">
        <v>43</v>
      </c>
      <c r="F659" s="206" t="s">
        <v>3207</v>
      </c>
      <c r="G659" s="204"/>
      <c r="H659" s="207">
        <v>52.5</v>
      </c>
      <c r="I659" s="208"/>
      <c r="J659" s="204"/>
      <c r="K659" s="204"/>
      <c r="L659" s="209"/>
      <c r="M659" s="210"/>
      <c r="N659" s="211"/>
      <c r="O659" s="211"/>
      <c r="P659" s="211"/>
      <c r="Q659" s="211"/>
      <c r="R659" s="211"/>
      <c r="S659" s="211"/>
      <c r="T659" s="212"/>
      <c r="AT659" s="213" t="s">
        <v>193</v>
      </c>
      <c r="AU659" s="213" t="s">
        <v>90</v>
      </c>
      <c r="AV659" s="14" t="s">
        <v>90</v>
      </c>
      <c r="AW659" s="14" t="s">
        <v>41</v>
      </c>
      <c r="AX659" s="14" t="s">
        <v>88</v>
      </c>
      <c r="AY659" s="213" t="s">
        <v>182</v>
      </c>
    </row>
    <row r="660" spans="1:65" s="2" customFormat="1" ht="14.45" customHeight="1">
      <c r="A660" s="35"/>
      <c r="B660" s="36"/>
      <c r="C660" s="214" t="s">
        <v>807</v>
      </c>
      <c r="D660" s="214" t="s">
        <v>179</v>
      </c>
      <c r="E660" s="215" t="s">
        <v>766</v>
      </c>
      <c r="F660" s="216" t="s">
        <v>767</v>
      </c>
      <c r="G660" s="217" t="s">
        <v>190</v>
      </c>
      <c r="H660" s="218">
        <v>2</v>
      </c>
      <c r="I660" s="219"/>
      <c r="J660" s="220">
        <f>ROUND(I660*H660,2)</f>
        <v>0</v>
      </c>
      <c r="K660" s="216" t="s">
        <v>198</v>
      </c>
      <c r="L660" s="221"/>
      <c r="M660" s="222" t="s">
        <v>43</v>
      </c>
      <c r="N660" s="223" t="s">
        <v>51</v>
      </c>
      <c r="O660" s="65"/>
      <c r="P660" s="188">
        <f>O660*H660</f>
        <v>0</v>
      </c>
      <c r="Q660" s="188">
        <v>0</v>
      </c>
      <c r="R660" s="188">
        <f>Q660*H660</f>
        <v>0</v>
      </c>
      <c r="S660" s="188">
        <v>0</v>
      </c>
      <c r="T660" s="189">
        <f>S660*H660</f>
        <v>0</v>
      </c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R660" s="190" t="s">
        <v>90</v>
      </c>
      <c r="AT660" s="190" t="s">
        <v>179</v>
      </c>
      <c r="AU660" s="190" t="s">
        <v>90</v>
      </c>
      <c r="AY660" s="17" t="s">
        <v>182</v>
      </c>
      <c r="BE660" s="191">
        <f>IF(N660="základní",J660,0)</f>
        <v>0</v>
      </c>
      <c r="BF660" s="191">
        <f>IF(N660="snížená",J660,0)</f>
        <v>0</v>
      </c>
      <c r="BG660" s="191">
        <f>IF(N660="zákl. přenesená",J660,0)</f>
        <v>0</v>
      </c>
      <c r="BH660" s="191">
        <f>IF(N660="sníž. přenesená",J660,0)</f>
        <v>0</v>
      </c>
      <c r="BI660" s="191">
        <f>IF(N660="nulová",J660,0)</f>
        <v>0</v>
      </c>
      <c r="BJ660" s="17" t="s">
        <v>88</v>
      </c>
      <c r="BK660" s="191">
        <f>ROUND(I660*H660,2)</f>
        <v>0</v>
      </c>
      <c r="BL660" s="17" t="s">
        <v>88</v>
      </c>
      <c r="BM660" s="190" t="s">
        <v>1767</v>
      </c>
    </row>
    <row r="661" spans="1:65" s="13" customFormat="1" ht="11.25">
      <c r="B661" s="192"/>
      <c r="C661" s="193"/>
      <c r="D661" s="194" t="s">
        <v>193</v>
      </c>
      <c r="E661" s="195" t="s">
        <v>43</v>
      </c>
      <c r="F661" s="196" t="s">
        <v>769</v>
      </c>
      <c r="G661" s="193"/>
      <c r="H661" s="195" t="s">
        <v>43</v>
      </c>
      <c r="I661" s="197"/>
      <c r="J661" s="193"/>
      <c r="K661" s="193"/>
      <c r="L661" s="198"/>
      <c r="M661" s="199"/>
      <c r="N661" s="200"/>
      <c r="O661" s="200"/>
      <c r="P661" s="200"/>
      <c r="Q661" s="200"/>
      <c r="R661" s="200"/>
      <c r="S661" s="200"/>
      <c r="T661" s="201"/>
      <c r="AT661" s="202" t="s">
        <v>193</v>
      </c>
      <c r="AU661" s="202" t="s">
        <v>90</v>
      </c>
      <c r="AV661" s="13" t="s">
        <v>88</v>
      </c>
      <c r="AW661" s="13" t="s">
        <v>41</v>
      </c>
      <c r="AX661" s="13" t="s">
        <v>80</v>
      </c>
      <c r="AY661" s="202" t="s">
        <v>182</v>
      </c>
    </row>
    <row r="662" spans="1:65" s="14" customFormat="1" ht="11.25">
      <c r="B662" s="203"/>
      <c r="C662" s="204"/>
      <c r="D662" s="194" t="s">
        <v>193</v>
      </c>
      <c r="E662" s="205" t="s">
        <v>43</v>
      </c>
      <c r="F662" s="206" t="s">
        <v>90</v>
      </c>
      <c r="G662" s="204"/>
      <c r="H662" s="207">
        <v>2</v>
      </c>
      <c r="I662" s="208"/>
      <c r="J662" s="204"/>
      <c r="K662" s="204"/>
      <c r="L662" s="209"/>
      <c r="M662" s="210"/>
      <c r="N662" s="211"/>
      <c r="O662" s="211"/>
      <c r="P662" s="211"/>
      <c r="Q662" s="211"/>
      <c r="R662" s="211"/>
      <c r="S662" s="211"/>
      <c r="T662" s="212"/>
      <c r="AT662" s="213" t="s">
        <v>193</v>
      </c>
      <c r="AU662" s="213" t="s">
        <v>90</v>
      </c>
      <c r="AV662" s="14" t="s">
        <v>90</v>
      </c>
      <c r="AW662" s="14" t="s">
        <v>41</v>
      </c>
      <c r="AX662" s="14" t="s">
        <v>88</v>
      </c>
      <c r="AY662" s="213" t="s">
        <v>182</v>
      </c>
    </row>
    <row r="663" spans="1:65" s="2" customFormat="1" ht="24.2" customHeight="1">
      <c r="A663" s="35"/>
      <c r="B663" s="36"/>
      <c r="C663" s="179" t="s">
        <v>811</v>
      </c>
      <c r="D663" s="179" t="s">
        <v>187</v>
      </c>
      <c r="E663" s="180" t="s">
        <v>771</v>
      </c>
      <c r="F663" s="181" t="s">
        <v>772</v>
      </c>
      <c r="G663" s="182" t="s">
        <v>190</v>
      </c>
      <c r="H663" s="183">
        <v>430</v>
      </c>
      <c r="I663" s="184"/>
      <c r="J663" s="185">
        <f>ROUND(I663*H663,2)</f>
        <v>0</v>
      </c>
      <c r="K663" s="181" t="s">
        <v>191</v>
      </c>
      <c r="L663" s="40"/>
      <c r="M663" s="186" t="s">
        <v>43</v>
      </c>
      <c r="N663" s="187" t="s">
        <v>51</v>
      </c>
      <c r="O663" s="65"/>
      <c r="P663" s="188">
        <f>O663*H663</f>
        <v>0</v>
      </c>
      <c r="Q663" s="188">
        <v>0</v>
      </c>
      <c r="R663" s="188">
        <f>Q663*H663</f>
        <v>0</v>
      </c>
      <c r="S663" s="188">
        <v>0</v>
      </c>
      <c r="T663" s="189">
        <f>S663*H663</f>
        <v>0</v>
      </c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R663" s="190" t="s">
        <v>88</v>
      </c>
      <c r="AT663" s="190" t="s">
        <v>187</v>
      </c>
      <c r="AU663" s="190" t="s">
        <v>90</v>
      </c>
      <c r="AY663" s="17" t="s">
        <v>182</v>
      </c>
      <c r="BE663" s="191">
        <f>IF(N663="základní",J663,0)</f>
        <v>0</v>
      </c>
      <c r="BF663" s="191">
        <f>IF(N663="snížená",J663,0)</f>
        <v>0</v>
      </c>
      <c r="BG663" s="191">
        <f>IF(N663="zákl. přenesená",J663,0)</f>
        <v>0</v>
      </c>
      <c r="BH663" s="191">
        <f>IF(N663="sníž. přenesená",J663,0)</f>
        <v>0</v>
      </c>
      <c r="BI663" s="191">
        <f>IF(N663="nulová",J663,0)</f>
        <v>0</v>
      </c>
      <c r="BJ663" s="17" t="s">
        <v>88</v>
      </c>
      <c r="BK663" s="191">
        <f>ROUND(I663*H663,2)</f>
        <v>0</v>
      </c>
      <c r="BL663" s="17" t="s">
        <v>88</v>
      </c>
      <c r="BM663" s="190" t="s">
        <v>773</v>
      </c>
    </row>
    <row r="664" spans="1:65" s="13" customFormat="1" ht="11.25">
      <c r="B664" s="192"/>
      <c r="C664" s="193"/>
      <c r="D664" s="194" t="s">
        <v>193</v>
      </c>
      <c r="E664" s="195" t="s">
        <v>43</v>
      </c>
      <c r="F664" s="196" t="s">
        <v>431</v>
      </c>
      <c r="G664" s="193"/>
      <c r="H664" s="195" t="s">
        <v>43</v>
      </c>
      <c r="I664" s="197"/>
      <c r="J664" s="193"/>
      <c r="K664" s="193"/>
      <c r="L664" s="198"/>
      <c r="M664" s="199"/>
      <c r="N664" s="200"/>
      <c r="O664" s="200"/>
      <c r="P664" s="200"/>
      <c r="Q664" s="200"/>
      <c r="R664" s="200"/>
      <c r="S664" s="200"/>
      <c r="T664" s="201"/>
      <c r="AT664" s="202" t="s">
        <v>193</v>
      </c>
      <c r="AU664" s="202" t="s">
        <v>90</v>
      </c>
      <c r="AV664" s="13" t="s">
        <v>88</v>
      </c>
      <c r="AW664" s="13" t="s">
        <v>41</v>
      </c>
      <c r="AX664" s="13" t="s">
        <v>80</v>
      </c>
      <c r="AY664" s="202" t="s">
        <v>182</v>
      </c>
    </row>
    <row r="665" spans="1:65" s="13" customFormat="1" ht="11.25">
      <c r="B665" s="192"/>
      <c r="C665" s="193"/>
      <c r="D665" s="194" t="s">
        <v>193</v>
      </c>
      <c r="E665" s="195" t="s">
        <v>43</v>
      </c>
      <c r="F665" s="196" t="s">
        <v>638</v>
      </c>
      <c r="G665" s="193"/>
      <c r="H665" s="195" t="s">
        <v>43</v>
      </c>
      <c r="I665" s="197"/>
      <c r="J665" s="193"/>
      <c r="K665" s="193"/>
      <c r="L665" s="198"/>
      <c r="M665" s="199"/>
      <c r="N665" s="200"/>
      <c r="O665" s="200"/>
      <c r="P665" s="200"/>
      <c r="Q665" s="200"/>
      <c r="R665" s="200"/>
      <c r="S665" s="200"/>
      <c r="T665" s="201"/>
      <c r="AT665" s="202" t="s">
        <v>193</v>
      </c>
      <c r="AU665" s="202" t="s">
        <v>90</v>
      </c>
      <c r="AV665" s="13" t="s">
        <v>88</v>
      </c>
      <c r="AW665" s="13" t="s">
        <v>41</v>
      </c>
      <c r="AX665" s="13" t="s">
        <v>80</v>
      </c>
      <c r="AY665" s="202" t="s">
        <v>182</v>
      </c>
    </row>
    <row r="666" spans="1:65" s="14" customFormat="1" ht="11.25">
      <c r="B666" s="203"/>
      <c r="C666" s="204"/>
      <c r="D666" s="194" t="s">
        <v>193</v>
      </c>
      <c r="E666" s="205" t="s">
        <v>43</v>
      </c>
      <c r="F666" s="206" t="s">
        <v>3226</v>
      </c>
      <c r="G666" s="204"/>
      <c r="H666" s="207">
        <v>86</v>
      </c>
      <c r="I666" s="208"/>
      <c r="J666" s="204"/>
      <c r="K666" s="204"/>
      <c r="L666" s="209"/>
      <c r="M666" s="210"/>
      <c r="N666" s="211"/>
      <c r="O666" s="211"/>
      <c r="P666" s="211"/>
      <c r="Q666" s="211"/>
      <c r="R666" s="211"/>
      <c r="S666" s="211"/>
      <c r="T666" s="212"/>
      <c r="AT666" s="213" t="s">
        <v>193</v>
      </c>
      <c r="AU666" s="213" t="s">
        <v>90</v>
      </c>
      <c r="AV666" s="14" t="s">
        <v>90</v>
      </c>
      <c r="AW666" s="14" t="s">
        <v>41</v>
      </c>
      <c r="AX666" s="14" t="s">
        <v>80</v>
      </c>
      <c r="AY666" s="213" t="s">
        <v>182</v>
      </c>
    </row>
    <row r="667" spans="1:65" s="13" customFormat="1" ht="11.25">
      <c r="B667" s="192"/>
      <c r="C667" s="193"/>
      <c r="D667" s="194" t="s">
        <v>193</v>
      </c>
      <c r="E667" s="195" t="s">
        <v>43</v>
      </c>
      <c r="F667" s="196" t="s">
        <v>640</v>
      </c>
      <c r="G667" s="193"/>
      <c r="H667" s="195" t="s">
        <v>43</v>
      </c>
      <c r="I667" s="197"/>
      <c r="J667" s="193"/>
      <c r="K667" s="193"/>
      <c r="L667" s="198"/>
      <c r="M667" s="199"/>
      <c r="N667" s="200"/>
      <c r="O667" s="200"/>
      <c r="P667" s="200"/>
      <c r="Q667" s="200"/>
      <c r="R667" s="200"/>
      <c r="S667" s="200"/>
      <c r="T667" s="201"/>
      <c r="AT667" s="202" t="s">
        <v>193</v>
      </c>
      <c r="AU667" s="202" t="s">
        <v>90</v>
      </c>
      <c r="AV667" s="13" t="s">
        <v>88</v>
      </c>
      <c r="AW667" s="13" t="s">
        <v>41</v>
      </c>
      <c r="AX667" s="13" t="s">
        <v>80</v>
      </c>
      <c r="AY667" s="202" t="s">
        <v>182</v>
      </c>
    </row>
    <row r="668" spans="1:65" s="14" customFormat="1" ht="11.25">
      <c r="B668" s="203"/>
      <c r="C668" s="204"/>
      <c r="D668" s="194" t="s">
        <v>193</v>
      </c>
      <c r="E668" s="205" t="s">
        <v>43</v>
      </c>
      <c r="F668" s="206" t="s">
        <v>2570</v>
      </c>
      <c r="G668" s="204"/>
      <c r="H668" s="207">
        <v>44</v>
      </c>
      <c r="I668" s="208"/>
      <c r="J668" s="204"/>
      <c r="K668" s="204"/>
      <c r="L668" s="209"/>
      <c r="M668" s="210"/>
      <c r="N668" s="211"/>
      <c r="O668" s="211"/>
      <c r="P668" s="211"/>
      <c r="Q668" s="211"/>
      <c r="R668" s="211"/>
      <c r="S668" s="211"/>
      <c r="T668" s="212"/>
      <c r="AT668" s="213" t="s">
        <v>193</v>
      </c>
      <c r="AU668" s="213" t="s">
        <v>90</v>
      </c>
      <c r="AV668" s="14" t="s">
        <v>90</v>
      </c>
      <c r="AW668" s="14" t="s">
        <v>41</v>
      </c>
      <c r="AX668" s="14" t="s">
        <v>80</v>
      </c>
      <c r="AY668" s="213" t="s">
        <v>182</v>
      </c>
    </row>
    <row r="669" spans="1:65" s="13" customFormat="1" ht="11.25">
      <c r="B669" s="192"/>
      <c r="C669" s="193"/>
      <c r="D669" s="194" t="s">
        <v>193</v>
      </c>
      <c r="E669" s="195" t="s">
        <v>43</v>
      </c>
      <c r="F669" s="196" t="s">
        <v>1636</v>
      </c>
      <c r="G669" s="193"/>
      <c r="H669" s="195" t="s">
        <v>43</v>
      </c>
      <c r="I669" s="197"/>
      <c r="J669" s="193"/>
      <c r="K669" s="193"/>
      <c r="L669" s="198"/>
      <c r="M669" s="199"/>
      <c r="N669" s="200"/>
      <c r="O669" s="200"/>
      <c r="P669" s="200"/>
      <c r="Q669" s="200"/>
      <c r="R669" s="200"/>
      <c r="S669" s="200"/>
      <c r="T669" s="201"/>
      <c r="AT669" s="202" t="s">
        <v>193</v>
      </c>
      <c r="AU669" s="202" t="s">
        <v>90</v>
      </c>
      <c r="AV669" s="13" t="s">
        <v>88</v>
      </c>
      <c r="AW669" s="13" t="s">
        <v>41</v>
      </c>
      <c r="AX669" s="13" t="s">
        <v>80</v>
      </c>
      <c r="AY669" s="202" t="s">
        <v>182</v>
      </c>
    </row>
    <row r="670" spans="1:65" s="14" customFormat="1" ht="11.25">
      <c r="B670" s="203"/>
      <c r="C670" s="204"/>
      <c r="D670" s="194" t="s">
        <v>193</v>
      </c>
      <c r="E670" s="205" t="s">
        <v>43</v>
      </c>
      <c r="F670" s="206" t="s">
        <v>1776</v>
      </c>
      <c r="G670" s="204"/>
      <c r="H670" s="207">
        <v>68</v>
      </c>
      <c r="I670" s="208"/>
      <c r="J670" s="204"/>
      <c r="K670" s="204"/>
      <c r="L670" s="209"/>
      <c r="M670" s="210"/>
      <c r="N670" s="211"/>
      <c r="O670" s="211"/>
      <c r="P670" s="211"/>
      <c r="Q670" s="211"/>
      <c r="R670" s="211"/>
      <c r="S670" s="211"/>
      <c r="T670" s="212"/>
      <c r="AT670" s="213" t="s">
        <v>193</v>
      </c>
      <c r="AU670" s="213" t="s">
        <v>90</v>
      </c>
      <c r="AV670" s="14" t="s">
        <v>90</v>
      </c>
      <c r="AW670" s="14" t="s">
        <v>41</v>
      </c>
      <c r="AX670" s="14" t="s">
        <v>80</v>
      </c>
      <c r="AY670" s="213" t="s">
        <v>182</v>
      </c>
    </row>
    <row r="671" spans="1:65" s="13" customFormat="1" ht="11.25">
      <c r="B671" s="192"/>
      <c r="C671" s="193"/>
      <c r="D671" s="194" t="s">
        <v>193</v>
      </c>
      <c r="E671" s="195" t="s">
        <v>43</v>
      </c>
      <c r="F671" s="196" t="s">
        <v>1637</v>
      </c>
      <c r="G671" s="193"/>
      <c r="H671" s="195" t="s">
        <v>43</v>
      </c>
      <c r="I671" s="197"/>
      <c r="J671" s="193"/>
      <c r="K671" s="193"/>
      <c r="L671" s="198"/>
      <c r="M671" s="199"/>
      <c r="N671" s="200"/>
      <c r="O671" s="200"/>
      <c r="P671" s="200"/>
      <c r="Q671" s="200"/>
      <c r="R671" s="200"/>
      <c r="S671" s="200"/>
      <c r="T671" s="201"/>
      <c r="AT671" s="202" t="s">
        <v>193</v>
      </c>
      <c r="AU671" s="202" t="s">
        <v>90</v>
      </c>
      <c r="AV671" s="13" t="s">
        <v>88</v>
      </c>
      <c r="AW671" s="13" t="s">
        <v>41</v>
      </c>
      <c r="AX671" s="13" t="s">
        <v>80</v>
      </c>
      <c r="AY671" s="202" t="s">
        <v>182</v>
      </c>
    </row>
    <row r="672" spans="1:65" s="14" customFormat="1" ht="11.25">
      <c r="B672" s="203"/>
      <c r="C672" s="204"/>
      <c r="D672" s="194" t="s">
        <v>193</v>
      </c>
      <c r="E672" s="205" t="s">
        <v>43</v>
      </c>
      <c r="F672" s="206" t="s">
        <v>2570</v>
      </c>
      <c r="G672" s="204"/>
      <c r="H672" s="207">
        <v>44</v>
      </c>
      <c r="I672" s="208"/>
      <c r="J672" s="204"/>
      <c r="K672" s="204"/>
      <c r="L672" s="209"/>
      <c r="M672" s="210"/>
      <c r="N672" s="211"/>
      <c r="O672" s="211"/>
      <c r="P672" s="211"/>
      <c r="Q672" s="211"/>
      <c r="R672" s="211"/>
      <c r="S672" s="211"/>
      <c r="T672" s="212"/>
      <c r="AT672" s="213" t="s">
        <v>193</v>
      </c>
      <c r="AU672" s="213" t="s">
        <v>90</v>
      </c>
      <c r="AV672" s="14" t="s">
        <v>90</v>
      </c>
      <c r="AW672" s="14" t="s">
        <v>41</v>
      </c>
      <c r="AX672" s="14" t="s">
        <v>80</v>
      </c>
      <c r="AY672" s="213" t="s">
        <v>182</v>
      </c>
    </row>
    <row r="673" spans="1:65" s="13" customFormat="1" ht="11.25">
      <c r="B673" s="192"/>
      <c r="C673" s="193"/>
      <c r="D673" s="194" t="s">
        <v>193</v>
      </c>
      <c r="E673" s="195" t="s">
        <v>43</v>
      </c>
      <c r="F673" s="196" t="s">
        <v>1638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1:65" s="14" customFormat="1" ht="11.25">
      <c r="B674" s="203"/>
      <c r="C674" s="204"/>
      <c r="D674" s="194" t="s">
        <v>193</v>
      </c>
      <c r="E674" s="205" t="s">
        <v>43</v>
      </c>
      <c r="F674" s="206" t="s">
        <v>3226</v>
      </c>
      <c r="G674" s="204"/>
      <c r="H674" s="207">
        <v>86</v>
      </c>
      <c r="I674" s="208"/>
      <c r="J674" s="204"/>
      <c r="K674" s="204"/>
      <c r="L674" s="209"/>
      <c r="M674" s="210"/>
      <c r="N674" s="211"/>
      <c r="O674" s="211"/>
      <c r="P674" s="211"/>
      <c r="Q674" s="211"/>
      <c r="R674" s="211"/>
      <c r="S674" s="211"/>
      <c r="T674" s="212"/>
      <c r="AT674" s="213" t="s">
        <v>193</v>
      </c>
      <c r="AU674" s="213" t="s">
        <v>90</v>
      </c>
      <c r="AV674" s="14" t="s">
        <v>90</v>
      </c>
      <c r="AW674" s="14" t="s">
        <v>41</v>
      </c>
      <c r="AX674" s="14" t="s">
        <v>80</v>
      </c>
      <c r="AY674" s="213" t="s">
        <v>182</v>
      </c>
    </row>
    <row r="675" spans="1:65" s="13" customFormat="1" ht="11.25">
      <c r="B675" s="192"/>
      <c r="C675" s="193"/>
      <c r="D675" s="194" t="s">
        <v>193</v>
      </c>
      <c r="E675" s="195" t="s">
        <v>43</v>
      </c>
      <c r="F675" s="196" t="s">
        <v>1639</v>
      </c>
      <c r="G675" s="193"/>
      <c r="H675" s="195" t="s">
        <v>43</v>
      </c>
      <c r="I675" s="197"/>
      <c r="J675" s="193"/>
      <c r="K675" s="193"/>
      <c r="L675" s="198"/>
      <c r="M675" s="199"/>
      <c r="N675" s="200"/>
      <c r="O675" s="200"/>
      <c r="P675" s="200"/>
      <c r="Q675" s="200"/>
      <c r="R675" s="200"/>
      <c r="S675" s="200"/>
      <c r="T675" s="201"/>
      <c r="AT675" s="202" t="s">
        <v>193</v>
      </c>
      <c r="AU675" s="202" t="s">
        <v>90</v>
      </c>
      <c r="AV675" s="13" t="s">
        <v>88</v>
      </c>
      <c r="AW675" s="13" t="s">
        <v>41</v>
      </c>
      <c r="AX675" s="13" t="s">
        <v>80</v>
      </c>
      <c r="AY675" s="202" t="s">
        <v>182</v>
      </c>
    </row>
    <row r="676" spans="1:65" s="14" customFormat="1" ht="11.25">
      <c r="B676" s="203"/>
      <c r="C676" s="204"/>
      <c r="D676" s="194" t="s">
        <v>193</v>
      </c>
      <c r="E676" s="205" t="s">
        <v>43</v>
      </c>
      <c r="F676" s="206" t="s">
        <v>775</v>
      </c>
      <c r="G676" s="204"/>
      <c r="H676" s="207">
        <v>34</v>
      </c>
      <c r="I676" s="208"/>
      <c r="J676" s="204"/>
      <c r="K676" s="204"/>
      <c r="L676" s="209"/>
      <c r="M676" s="210"/>
      <c r="N676" s="211"/>
      <c r="O676" s="211"/>
      <c r="P676" s="211"/>
      <c r="Q676" s="211"/>
      <c r="R676" s="211"/>
      <c r="S676" s="211"/>
      <c r="T676" s="212"/>
      <c r="AT676" s="213" t="s">
        <v>193</v>
      </c>
      <c r="AU676" s="213" t="s">
        <v>90</v>
      </c>
      <c r="AV676" s="14" t="s">
        <v>90</v>
      </c>
      <c r="AW676" s="14" t="s">
        <v>41</v>
      </c>
      <c r="AX676" s="14" t="s">
        <v>80</v>
      </c>
      <c r="AY676" s="213" t="s">
        <v>182</v>
      </c>
    </row>
    <row r="677" spans="1:65" s="13" customFormat="1" ht="11.25">
      <c r="B677" s="192"/>
      <c r="C677" s="193"/>
      <c r="D677" s="194" t="s">
        <v>193</v>
      </c>
      <c r="E677" s="195" t="s">
        <v>43</v>
      </c>
      <c r="F677" s="196" t="s">
        <v>1641</v>
      </c>
      <c r="G677" s="193"/>
      <c r="H677" s="195" t="s">
        <v>43</v>
      </c>
      <c r="I677" s="197"/>
      <c r="J677" s="193"/>
      <c r="K677" s="193"/>
      <c r="L677" s="198"/>
      <c r="M677" s="199"/>
      <c r="N677" s="200"/>
      <c r="O677" s="200"/>
      <c r="P677" s="200"/>
      <c r="Q677" s="200"/>
      <c r="R677" s="200"/>
      <c r="S677" s="200"/>
      <c r="T677" s="201"/>
      <c r="AT677" s="202" t="s">
        <v>193</v>
      </c>
      <c r="AU677" s="202" t="s">
        <v>90</v>
      </c>
      <c r="AV677" s="13" t="s">
        <v>88</v>
      </c>
      <c r="AW677" s="13" t="s">
        <v>41</v>
      </c>
      <c r="AX677" s="13" t="s">
        <v>80</v>
      </c>
      <c r="AY677" s="202" t="s">
        <v>182</v>
      </c>
    </row>
    <row r="678" spans="1:65" s="14" customFormat="1" ht="11.25">
      <c r="B678" s="203"/>
      <c r="C678" s="204"/>
      <c r="D678" s="194" t="s">
        <v>193</v>
      </c>
      <c r="E678" s="205" t="s">
        <v>43</v>
      </c>
      <c r="F678" s="206" t="s">
        <v>775</v>
      </c>
      <c r="G678" s="204"/>
      <c r="H678" s="207">
        <v>34</v>
      </c>
      <c r="I678" s="208"/>
      <c r="J678" s="204"/>
      <c r="K678" s="204"/>
      <c r="L678" s="209"/>
      <c r="M678" s="210"/>
      <c r="N678" s="211"/>
      <c r="O678" s="211"/>
      <c r="P678" s="211"/>
      <c r="Q678" s="211"/>
      <c r="R678" s="211"/>
      <c r="S678" s="211"/>
      <c r="T678" s="212"/>
      <c r="AT678" s="213" t="s">
        <v>193</v>
      </c>
      <c r="AU678" s="213" t="s">
        <v>90</v>
      </c>
      <c r="AV678" s="14" t="s">
        <v>90</v>
      </c>
      <c r="AW678" s="14" t="s">
        <v>41</v>
      </c>
      <c r="AX678" s="14" t="s">
        <v>80</v>
      </c>
      <c r="AY678" s="213" t="s">
        <v>182</v>
      </c>
    </row>
    <row r="679" spans="1:65" s="13" customFormat="1" ht="11.25">
      <c r="B679" s="192"/>
      <c r="C679" s="193"/>
      <c r="D679" s="194" t="s">
        <v>193</v>
      </c>
      <c r="E679" s="195" t="s">
        <v>43</v>
      </c>
      <c r="F679" s="196" t="s">
        <v>1643</v>
      </c>
      <c r="G679" s="193"/>
      <c r="H679" s="195" t="s">
        <v>43</v>
      </c>
      <c r="I679" s="197"/>
      <c r="J679" s="193"/>
      <c r="K679" s="193"/>
      <c r="L679" s="198"/>
      <c r="M679" s="199"/>
      <c r="N679" s="200"/>
      <c r="O679" s="200"/>
      <c r="P679" s="200"/>
      <c r="Q679" s="200"/>
      <c r="R679" s="200"/>
      <c r="S679" s="200"/>
      <c r="T679" s="201"/>
      <c r="AT679" s="202" t="s">
        <v>193</v>
      </c>
      <c r="AU679" s="202" t="s">
        <v>90</v>
      </c>
      <c r="AV679" s="13" t="s">
        <v>88</v>
      </c>
      <c r="AW679" s="13" t="s">
        <v>41</v>
      </c>
      <c r="AX679" s="13" t="s">
        <v>80</v>
      </c>
      <c r="AY679" s="202" t="s">
        <v>182</v>
      </c>
    </row>
    <row r="680" spans="1:65" s="14" customFormat="1" ht="11.25">
      <c r="B680" s="203"/>
      <c r="C680" s="204"/>
      <c r="D680" s="194" t="s">
        <v>193</v>
      </c>
      <c r="E680" s="205" t="s">
        <v>43</v>
      </c>
      <c r="F680" s="206" t="s">
        <v>775</v>
      </c>
      <c r="G680" s="204"/>
      <c r="H680" s="207">
        <v>34</v>
      </c>
      <c r="I680" s="208"/>
      <c r="J680" s="204"/>
      <c r="K680" s="204"/>
      <c r="L680" s="209"/>
      <c r="M680" s="210"/>
      <c r="N680" s="211"/>
      <c r="O680" s="211"/>
      <c r="P680" s="211"/>
      <c r="Q680" s="211"/>
      <c r="R680" s="211"/>
      <c r="S680" s="211"/>
      <c r="T680" s="212"/>
      <c r="AT680" s="213" t="s">
        <v>193</v>
      </c>
      <c r="AU680" s="213" t="s">
        <v>90</v>
      </c>
      <c r="AV680" s="14" t="s">
        <v>90</v>
      </c>
      <c r="AW680" s="14" t="s">
        <v>41</v>
      </c>
      <c r="AX680" s="14" t="s">
        <v>80</v>
      </c>
      <c r="AY680" s="213" t="s">
        <v>182</v>
      </c>
    </row>
    <row r="681" spans="1:65" s="15" customFormat="1" ht="11.25">
      <c r="B681" s="227"/>
      <c r="C681" s="228"/>
      <c r="D681" s="194" t="s">
        <v>193</v>
      </c>
      <c r="E681" s="229" t="s">
        <v>43</v>
      </c>
      <c r="F681" s="230" t="s">
        <v>436</v>
      </c>
      <c r="G681" s="228"/>
      <c r="H681" s="231">
        <v>430</v>
      </c>
      <c r="I681" s="232"/>
      <c r="J681" s="228"/>
      <c r="K681" s="228"/>
      <c r="L681" s="233"/>
      <c r="M681" s="234"/>
      <c r="N681" s="235"/>
      <c r="O681" s="235"/>
      <c r="P681" s="235"/>
      <c r="Q681" s="235"/>
      <c r="R681" s="235"/>
      <c r="S681" s="235"/>
      <c r="T681" s="236"/>
      <c r="AT681" s="237" t="s">
        <v>193</v>
      </c>
      <c r="AU681" s="237" t="s">
        <v>90</v>
      </c>
      <c r="AV681" s="15" t="s">
        <v>205</v>
      </c>
      <c r="AW681" s="15" t="s">
        <v>41</v>
      </c>
      <c r="AX681" s="15" t="s">
        <v>88</v>
      </c>
      <c r="AY681" s="237" t="s">
        <v>182</v>
      </c>
    </row>
    <row r="682" spans="1:65" s="2" customFormat="1" ht="49.15" customHeight="1">
      <c r="A682" s="35"/>
      <c r="B682" s="36"/>
      <c r="C682" s="179" t="s">
        <v>815</v>
      </c>
      <c r="D682" s="179" t="s">
        <v>187</v>
      </c>
      <c r="E682" s="180" t="s">
        <v>1778</v>
      </c>
      <c r="F682" s="181" t="s">
        <v>1779</v>
      </c>
      <c r="G682" s="182" t="s">
        <v>190</v>
      </c>
      <c r="H682" s="183">
        <v>14</v>
      </c>
      <c r="I682" s="184"/>
      <c r="J682" s="185">
        <f>ROUND(I682*H682,2)</f>
        <v>0</v>
      </c>
      <c r="K682" s="181" t="s">
        <v>191</v>
      </c>
      <c r="L682" s="40"/>
      <c r="M682" s="186" t="s">
        <v>43</v>
      </c>
      <c r="N682" s="187" t="s">
        <v>51</v>
      </c>
      <c r="O682" s="65"/>
      <c r="P682" s="188">
        <f>O682*H682</f>
        <v>0</v>
      </c>
      <c r="Q682" s="188">
        <v>6.0000000000000002E-5</v>
      </c>
      <c r="R682" s="188">
        <f>Q682*H682</f>
        <v>8.4000000000000003E-4</v>
      </c>
      <c r="S682" s="188">
        <v>0</v>
      </c>
      <c r="T682" s="189">
        <f>S682*H682</f>
        <v>0</v>
      </c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R682" s="190" t="s">
        <v>88</v>
      </c>
      <c r="AT682" s="190" t="s">
        <v>187</v>
      </c>
      <c r="AU682" s="190" t="s">
        <v>90</v>
      </c>
      <c r="AY682" s="17" t="s">
        <v>182</v>
      </c>
      <c r="BE682" s="191">
        <f>IF(N682="základní",J682,0)</f>
        <v>0</v>
      </c>
      <c r="BF682" s="191">
        <f>IF(N682="snížená",J682,0)</f>
        <v>0</v>
      </c>
      <c r="BG682" s="191">
        <f>IF(N682="zákl. přenesená",J682,0)</f>
        <v>0</v>
      </c>
      <c r="BH682" s="191">
        <f>IF(N682="sníž. přenesená",J682,0)</f>
        <v>0</v>
      </c>
      <c r="BI682" s="191">
        <f>IF(N682="nulová",J682,0)</f>
        <v>0</v>
      </c>
      <c r="BJ682" s="17" t="s">
        <v>88</v>
      </c>
      <c r="BK682" s="191">
        <f>ROUND(I682*H682,2)</f>
        <v>0</v>
      </c>
      <c r="BL682" s="17" t="s">
        <v>88</v>
      </c>
      <c r="BM682" s="190" t="s">
        <v>1780</v>
      </c>
    </row>
    <row r="683" spans="1:65" s="13" customFormat="1" ht="11.25">
      <c r="B683" s="192"/>
      <c r="C683" s="193"/>
      <c r="D683" s="194" t="s">
        <v>193</v>
      </c>
      <c r="E683" s="195" t="s">
        <v>43</v>
      </c>
      <c r="F683" s="196" t="s">
        <v>554</v>
      </c>
      <c r="G683" s="193"/>
      <c r="H683" s="195" t="s">
        <v>43</v>
      </c>
      <c r="I683" s="197"/>
      <c r="J683" s="193"/>
      <c r="K683" s="193"/>
      <c r="L683" s="198"/>
      <c r="M683" s="199"/>
      <c r="N683" s="200"/>
      <c r="O683" s="200"/>
      <c r="P683" s="200"/>
      <c r="Q683" s="200"/>
      <c r="R683" s="200"/>
      <c r="S683" s="200"/>
      <c r="T683" s="201"/>
      <c r="AT683" s="202" t="s">
        <v>193</v>
      </c>
      <c r="AU683" s="202" t="s">
        <v>90</v>
      </c>
      <c r="AV683" s="13" t="s">
        <v>88</v>
      </c>
      <c r="AW683" s="13" t="s">
        <v>41</v>
      </c>
      <c r="AX683" s="13" t="s">
        <v>80</v>
      </c>
      <c r="AY683" s="202" t="s">
        <v>182</v>
      </c>
    </row>
    <row r="684" spans="1:65" s="13" customFormat="1" ht="11.25">
      <c r="B684" s="192"/>
      <c r="C684" s="193"/>
      <c r="D684" s="194" t="s">
        <v>193</v>
      </c>
      <c r="E684" s="195" t="s">
        <v>43</v>
      </c>
      <c r="F684" s="196" t="s">
        <v>1781</v>
      </c>
      <c r="G684" s="193"/>
      <c r="H684" s="195" t="s">
        <v>43</v>
      </c>
      <c r="I684" s="197"/>
      <c r="J684" s="193"/>
      <c r="K684" s="193"/>
      <c r="L684" s="198"/>
      <c r="M684" s="199"/>
      <c r="N684" s="200"/>
      <c r="O684" s="200"/>
      <c r="P684" s="200"/>
      <c r="Q684" s="200"/>
      <c r="R684" s="200"/>
      <c r="S684" s="200"/>
      <c r="T684" s="201"/>
      <c r="AT684" s="202" t="s">
        <v>193</v>
      </c>
      <c r="AU684" s="202" t="s">
        <v>90</v>
      </c>
      <c r="AV684" s="13" t="s">
        <v>88</v>
      </c>
      <c r="AW684" s="13" t="s">
        <v>41</v>
      </c>
      <c r="AX684" s="13" t="s">
        <v>80</v>
      </c>
      <c r="AY684" s="202" t="s">
        <v>182</v>
      </c>
    </row>
    <row r="685" spans="1:65" s="14" customFormat="1" ht="11.25">
      <c r="B685" s="203"/>
      <c r="C685" s="204"/>
      <c r="D685" s="194" t="s">
        <v>193</v>
      </c>
      <c r="E685" s="205" t="s">
        <v>43</v>
      </c>
      <c r="F685" s="206" t="s">
        <v>1579</v>
      </c>
      <c r="G685" s="204"/>
      <c r="H685" s="207">
        <v>14</v>
      </c>
      <c r="I685" s="208"/>
      <c r="J685" s="204"/>
      <c r="K685" s="204"/>
      <c r="L685" s="209"/>
      <c r="M685" s="210"/>
      <c r="N685" s="211"/>
      <c r="O685" s="211"/>
      <c r="P685" s="211"/>
      <c r="Q685" s="211"/>
      <c r="R685" s="211"/>
      <c r="S685" s="211"/>
      <c r="T685" s="212"/>
      <c r="AT685" s="213" t="s">
        <v>193</v>
      </c>
      <c r="AU685" s="213" t="s">
        <v>90</v>
      </c>
      <c r="AV685" s="14" t="s">
        <v>90</v>
      </c>
      <c r="AW685" s="14" t="s">
        <v>41</v>
      </c>
      <c r="AX685" s="14" t="s">
        <v>88</v>
      </c>
      <c r="AY685" s="213" t="s">
        <v>182</v>
      </c>
    </row>
    <row r="686" spans="1:65" s="2" customFormat="1" ht="24.2" customHeight="1">
      <c r="A686" s="35"/>
      <c r="B686" s="36"/>
      <c r="C686" s="214" t="s">
        <v>819</v>
      </c>
      <c r="D686" s="214" t="s">
        <v>179</v>
      </c>
      <c r="E686" s="215" t="s">
        <v>1783</v>
      </c>
      <c r="F686" s="216" t="s">
        <v>1784</v>
      </c>
      <c r="G686" s="217" t="s">
        <v>481</v>
      </c>
      <c r="H686" s="218">
        <v>1.4</v>
      </c>
      <c r="I686" s="219"/>
      <c r="J686" s="220">
        <f>ROUND(I686*H686,2)</f>
        <v>0</v>
      </c>
      <c r="K686" s="216" t="s">
        <v>191</v>
      </c>
      <c r="L686" s="221"/>
      <c r="M686" s="222" t="s">
        <v>43</v>
      </c>
      <c r="N686" s="223" t="s">
        <v>51</v>
      </c>
      <c r="O686" s="65"/>
      <c r="P686" s="188">
        <f>O686*H686</f>
        <v>0</v>
      </c>
      <c r="Q686" s="188">
        <v>9.0000000000000006E-5</v>
      </c>
      <c r="R686" s="188">
        <f>Q686*H686</f>
        <v>1.26E-4</v>
      </c>
      <c r="S686" s="188">
        <v>0</v>
      </c>
      <c r="T686" s="189">
        <f>S686*H686</f>
        <v>0</v>
      </c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R686" s="190" t="s">
        <v>90</v>
      </c>
      <c r="AT686" s="190" t="s">
        <v>179</v>
      </c>
      <c r="AU686" s="190" t="s">
        <v>90</v>
      </c>
      <c r="AY686" s="17" t="s">
        <v>182</v>
      </c>
      <c r="BE686" s="191">
        <f>IF(N686="základní",J686,0)</f>
        <v>0</v>
      </c>
      <c r="BF686" s="191">
        <f>IF(N686="snížená",J686,0)</f>
        <v>0</v>
      </c>
      <c r="BG686" s="191">
        <f>IF(N686="zákl. přenesená",J686,0)</f>
        <v>0</v>
      </c>
      <c r="BH686" s="191">
        <f>IF(N686="sníž. přenesená",J686,0)</f>
        <v>0</v>
      </c>
      <c r="BI686" s="191">
        <f>IF(N686="nulová",J686,0)</f>
        <v>0</v>
      </c>
      <c r="BJ686" s="17" t="s">
        <v>88</v>
      </c>
      <c r="BK686" s="191">
        <f>ROUND(I686*H686,2)</f>
        <v>0</v>
      </c>
      <c r="BL686" s="17" t="s">
        <v>88</v>
      </c>
      <c r="BM686" s="190" t="s">
        <v>1785</v>
      </c>
    </row>
    <row r="687" spans="1:65" s="13" customFormat="1" ht="11.25">
      <c r="B687" s="192"/>
      <c r="C687" s="193"/>
      <c r="D687" s="194" t="s">
        <v>193</v>
      </c>
      <c r="E687" s="195" t="s">
        <v>43</v>
      </c>
      <c r="F687" s="196" t="s">
        <v>554</v>
      </c>
      <c r="G687" s="193"/>
      <c r="H687" s="195" t="s">
        <v>43</v>
      </c>
      <c r="I687" s="197"/>
      <c r="J687" s="193"/>
      <c r="K687" s="193"/>
      <c r="L687" s="198"/>
      <c r="M687" s="199"/>
      <c r="N687" s="200"/>
      <c r="O687" s="200"/>
      <c r="P687" s="200"/>
      <c r="Q687" s="200"/>
      <c r="R687" s="200"/>
      <c r="S687" s="200"/>
      <c r="T687" s="201"/>
      <c r="AT687" s="202" t="s">
        <v>193</v>
      </c>
      <c r="AU687" s="202" t="s">
        <v>90</v>
      </c>
      <c r="AV687" s="13" t="s">
        <v>88</v>
      </c>
      <c r="AW687" s="13" t="s">
        <v>41</v>
      </c>
      <c r="AX687" s="13" t="s">
        <v>80</v>
      </c>
      <c r="AY687" s="202" t="s">
        <v>182</v>
      </c>
    </row>
    <row r="688" spans="1:65" s="13" customFormat="1" ht="11.25">
      <c r="B688" s="192"/>
      <c r="C688" s="193"/>
      <c r="D688" s="194" t="s">
        <v>193</v>
      </c>
      <c r="E688" s="195" t="s">
        <v>43</v>
      </c>
      <c r="F688" s="196" t="s">
        <v>1781</v>
      </c>
      <c r="G688" s="193"/>
      <c r="H688" s="195" t="s">
        <v>43</v>
      </c>
      <c r="I688" s="197"/>
      <c r="J688" s="193"/>
      <c r="K688" s="193"/>
      <c r="L688" s="198"/>
      <c r="M688" s="199"/>
      <c r="N688" s="200"/>
      <c r="O688" s="200"/>
      <c r="P688" s="200"/>
      <c r="Q688" s="200"/>
      <c r="R688" s="200"/>
      <c r="S688" s="200"/>
      <c r="T688" s="201"/>
      <c r="AT688" s="202" t="s">
        <v>193</v>
      </c>
      <c r="AU688" s="202" t="s">
        <v>90</v>
      </c>
      <c r="AV688" s="13" t="s">
        <v>88</v>
      </c>
      <c r="AW688" s="13" t="s">
        <v>41</v>
      </c>
      <c r="AX688" s="13" t="s">
        <v>80</v>
      </c>
      <c r="AY688" s="202" t="s">
        <v>182</v>
      </c>
    </row>
    <row r="689" spans="1:65" s="14" customFormat="1" ht="11.25">
      <c r="B689" s="203"/>
      <c r="C689" s="204"/>
      <c r="D689" s="194" t="s">
        <v>193</v>
      </c>
      <c r="E689" s="205" t="s">
        <v>43</v>
      </c>
      <c r="F689" s="206" t="s">
        <v>3227</v>
      </c>
      <c r="G689" s="204"/>
      <c r="H689" s="207">
        <v>1.4</v>
      </c>
      <c r="I689" s="208"/>
      <c r="J689" s="204"/>
      <c r="K689" s="204"/>
      <c r="L689" s="209"/>
      <c r="M689" s="210"/>
      <c r="N689" s="211"/>
      <c r="O689" s="211"/>
      <c r="P689" s="211"/>
      <c r="Q689" s="211"/>
      <c r="R689" s="211"/>
      <c r="S689" s="211"/>
      <c r="T689" s="212"/>
      <c r="AT689" s="213" t="s">
        <v>193</v>
      </c>
      <c r="AU689" s="213" t="s">
        <v>90</v>
      </c>
      <c r="AV689" s="14" t="s">
        <v>90</v>
      </c>
      <c r="AW689" s="14" t="s">
        <v>41</v>
      </c>
      <c r="AX689" s="14" t="s">
        <v>88</v>
      </c>
      <c r="AY689" s="213" t="s">
        <v>182</v>
      </c>
    </row>
    <row r="690" spans="1:65" s="2" customFormat="1" ht="62.65" customHeight="1">
      <c r="A690" s="35"/>
      <c r="B690" s="36"/>
      <c r="C690" s="179" t="s">
        <v>823</v>
      </c>
      <c r="D690" s="179" t="s">
        <v>187</v>
      </c>
      <c r="E690" s="180" t="s">
        <v>777</v>
      </c>
      <c r="F690" s="181" t="s">
        <v>778</v>
      </c>
      <c r="G690" s="182" t="s">
        <v>190</v>
      </c>
      <c r="H690" s="183">
        <v>8</v>
      </c>
      <c r="I690" s="184"/>
      <c r="J690" s="185">
        <f>ROUND(I690*H690,2)</f>
        <v>0</v>
      </c>
      <c r="K690" s="181" t="s">
        <v>191</v>
      </c>
      <c r="L690" s="40"/>
      <c r="M690" s="186" t="s">
        <v>43</v>
      </c>
      <c r="N690" s="187" t="s">
        <v>51</v>
      </c>
      <c r="O690" s="65"/>
      <c r="P690" s="188">
        <f>O690*H690</f>
        <v>0</v>
      </c>
      <c r="Q690" s="188">
        <v>0</v>
      </c>
      <c r="R690" s="188">
        <f>Q690*H690</f>
        <v>0</v>
      </c>
      <c r="S690" s="188">
        <v>0</v>
      </c>
      <c r="T690" s="189">
        <f>S690*H690</f>
        <v>0</v>
      </c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R690" s="190" t="s">
        <v>88</v>
      </c>
      <c r="AT690" s="190" t="s">
        <v>187</v>
      </c>
      <c r="AU690" s="190" t="s">
        <v>90</v>
      </c>
      <c r="AY690" s="17" t="s">
        <v>182</v>
      </c>
      <c r="BE690" s="191">
        <f>IF(N690="základní",J690,0)</f>
        <v>0</v>
      </c>
      <c r="BF690" s="191">
        <f>IF(N690="snížená",J690,0)</f>
        <v>0</v>
      </c>
      <c r="BG690" s="191">
        <f>IF(N690="zákl. přenesená",J690,0)</f>
        <v>0</v>
      </c>
      <c r="BH690" s="191">
        <f>IF(N690="sníž. přenesená",J690,0)</f>
        <v>0</v>
      </c>
      <c r="BI690" s="191">
        <f>IF(N690="nulová",J690,0)</f>
        <v>0</v>
      </c>
      <c r="BJ690" s="17" t="s">
        <v>88</v>
      </c>
      <c r="BK690" s="191">
        <f>ROUND(I690*H690,2)</f>
        <v>0</v>
      </c>
      <c r="BL690" s="17" t="s">
        <v>88</v>
      </c>
      <c r="BM690" s="190" t="s">
        <v>1803</v>
      </c>
    </row>
    <row r="691" spans="1:65" s="13" customFormat="1" ht="11.25">
      <c r="B691" s="192"/>
      <c r="C691" s="193"/>
      <c r="D691" s="194" t="s">
        <v>193</v>
      </c>
      <c r="E691" s="195" t="s">
        <v>43</v>
      </c>
      <c r="F691" s="196" t="s">
        <v>554</v>
      </c>
      <c r="G691" s="193"/>
      <c r="H691" s="195" t="s">
        <v>43</v>
      </c>
      <c r="I691" s="197"/>
      <c r="J691" s="193"/>
      <c r="K691" s="193"/>
      <c r="L691" s="198"/>
      <c r="M691" s="199"/>
      <c r="N691" s="200"/>
      <c r="O691" s="200"/>
      <c r="P691" s="200"/>
      <c r="Q691" s="200"/>
      <c r="R691" s="200"/>
      <c r="S691" s="200"/>
      <c r="T691" s="201"/>
      <c r="AT691" s="202" t="s">
        <v>193</v>
      </c>
      <c r="AU691" s="202" t="s">
        <v>90</v>
      </c>
      <c r="AV691" s="13" t="s">
        <v>88</v>
      </c>
      <c r="AW691" s="13" t="s">
        <v>41</v>
      </c>
      <c r="AX691" s="13" t="s">
        <v>80</v>
      </c>
      <c r="AY691" s="202" t="s">
        <v>182</v>
      </c>
    </row>
    <row r="692" spans="1:65" s="13" customFormat="1" ht="11.25">
      <c r="B692" s="192"/>
      <c r="C692" s="193"/>
      <c r="D692" s="194" t="s">
        <v>193</v>
      </c>
      <c r="E692" s="195" t="s">
        <v>43</v>
      </c>
      <c r="F692" s="196" t="s">
        <v>1804</v>
      </c>
      <c r="G692" s="193"/>
      <c r="H692" s="195" t="s">
        <v>43</v>
      </c>
      <c r="I692" s="197"/>
      <c r="J692" s="193"/>
      <c r="K692" s="193"/>
      <c r="L692" s="198"/>
      <c r="M692" s="199"/>
      <c r="N692" s="200"/>
      <c r="O692" s="200"/>
      <c r="P692" s="200"/>
      <c r="Q692" s="200"/>
      <c r="R692" s="200"/>
      <c r="S692" s="200"/>
      <c r="T692" s="201"/>
      <c r="AT692" s="202" t="s">
        <v>193</v>
      </c>
      <c r="AU692" s="202" t="s">
        <v>90</v>
      </c>
      <c r="AV692" s="13" t="s">
        <v>88</v>
      </c>
      <c r="AW692" s="13" t="s">
        <v>41</v>
      </c>
      <c r="AX692" s="13" t="s">
        <v>80</v>
      </c>
      <c r="AY692" s="202" t="s">
        <v>182</v>
      </c>
    </row>
    <row r="693" spans="1:65" s="14" customFormat="1" ht="11.25">
      <c r="B693" s="203"/>
      <c r="C693" s="204"/>
      <c r="D693" s="194" t="s">
        <v>193</v>
      </c>
      <c r="E693" s="205" t="s">
        <v>43</v>
      </c>
      <c r="F693" s="206" t="s">
        <v>905</v>
      </c>
      <c r="G693" s="204"/>
      <c r="H693" s="207">
        <v>8</v>
      </c>
      <c r="I693" s="208"/>
      <c r="J693" s="204"/>
      <c r="K693" s="204"/>
      <c r="L693" s="209"/>
      <c r="M693" s="210"/>
      <c r="N693" s="211"/>
      <c r="O693" s="211"/>
      <c r="P693" s="211"/>
      <c r="Q693" s="211"/>
      <c r="R693" s="211"/>
      <c r="S693" s="211"/>
      <c r="T693" s="212"/>
      <c r="AT693" s="213" t="s">
        <v>193</v>
      </c>
      <c r="AU693" s="213" t="s">
        <v>90</v>
      </c>
      <c r="AV693" s="14" t="s">
        <v>90</v>
      </c>
      <c r="AW693" s="14" t="s">
        <v>41</v>
      </c>
      <c r="AX693" s="14" t="s">
        <v>88</v>
      </c>
      <c r="AY693" s="213" t="s">
        <v>182</v>
      </c>
    </row>
    <row r="694" spans="1:65" s="2" customFormat="1" ht="37.9" customHeight="1">
      <c r="A694" s="35"/>
      <c r="B694" s="36"/>
      <c r="C694" s="179" t="s">
        <v>827</v>
      </c>
      <c r="D694" s="179" t="s">
        <v>187</v>
      </c>
      <c r="E694" s="180" t="s">
        <v>782</v>
      </c>
      <c r="F694" s="181" t="s">
        <v>783</v>
      </c>
      <c r="G694" s="182" t="s">
        <v>190</v>
      </c>
      <c r="H694" s="183">
        <v>8</v>
      </c>
      <c r="I694" s="184"/>
      <c r="J694" s="185">
        <f>ROUND(I694*H694,2)</f>
        <v>0</v>
      </c>
      <c r="K694" s="181" t="s">
        <v>191</v>
      </c>
      <c r="L694" s="40"/>
      <c r="M694" s="186" t="s">
        <v>43</v>
      </c>
      <c r="N694" s="187" t="s">
        <v>51</v>
      </c>
      <c r="O694" s="65"/>
      <c r="P694" s="188">
        <f>O694*H694</f>
        <v>0</v>
      </c>
      <c r="Q694" s="188">
        <v>0</v>
      </c>
      <c r="R694" s="188">
        <f>Q694*H694</f>
        <v>0</v>
      </c>
      <c r="S694" s="188">
        <v>0</v>
      </c>
      <c r="T694" s="189">
        <f>S694*H694</f>
        <v>0</v>
      </c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R694" s="190" t="s">
        <v>88</v>
      </c>
      <c r="AT694" s="190" t="s">
        <v>187</v>
      </c>
      <c r="AU694" s="190" t="s">
        <v>90</v>
      </c>
      <c r="AY694" s="17" t="s">
        <v>182</v>
      </c>
      <c r="BE694" s="191">
        <f>IF(N694="základní",J694,0)</f>
        <v>0</v>
      </c>
      <c r="BF694" s="191">
        <f>IF(N694="snížená",J694,0)</f>
        <v>0</v>
      </c>
      <c r="BG694" s="191">
        <f>IF(N694="zákl. přenesená",J694,0)</f>
        <v>0</v>
      </c>
      <c r="BH694" s="191">
        <f>IF(N694="sníž. přenesená",J694,0)</f>
        <v>0</v>
      </c>
      <c r="BI694" s="191">
        <f>IF(N694="nulová",J694,0)</f>
        <v>0</v>
      </c>
      <c r="BJ694" s="17" t="s">
        <v>88</v>
      </c>
      <c r="BK694" s="191">
        <f>ROUND(I694*H694,2)</f>
        <v>0</v>
      </c>
      <c r="BL694" s="17" t="s">
        <v>88</v>
      </c>
      <c r="BM694" s="190" t="s">
        <v>1805</v>
      </c>
    </row>
    <row r="695" spans="1:65" s="13" customFormat="1" ht="11.25">
      <c r="B695" s="192"/>
      <c r="C695" s="193"/>
      <c r="D695" s="194" t="s">
        <v>193</v>
      </c>
      <c r="E695" s="195" t="s">
        <v>43</v>
      </c>
      <c r="F695" s="196" t="s">
        <v>554</v>
      </c>
      <c r="G695" s="193"/>
      <c r="H695" s="195" t="s">
        <v>43</v>
      </c>
      <c r="I695" s="197"/>
      <c r="J695" s="193"/>
      <c r="K695" s="193"/>
      <c r="L695" s="198"/>
      <c r="M695" s="199"/>
      <c r="N695" s="200"/>
      <c r="O695" s="200"/>
      <c r="P695" s="200"/>
      <c r="Q695" s="200"/>
      <c r="R695" s="200"/>
      <c r="S695" s="200"/>
      <c r="T695" s="201"/>
      <c r="AT695" s="202" t="s">
        <v>193</v>
      </c>
      <c r="AU695" s="202" t="s">
        <v>90</v>
      </c>
      <c r="AV695" s="13" t="s">
        <v>88</v>
      </c>
      <c r="AW695" s="13" t="s">
        <v>41</v>
      </c>
      <c r="AX695" s="13" t="s">
        <v>80</v>
      </c>
      <c r="AY695" s="202" t="s">
        <v>182</v>
      </c>
    </row>
    <row r="696" spans="1:65" s="13" customFormat="1" ht="11.25">
      <c r="B696" s="192"/>
      <c r="C696" s="193"/>
      <c r="D696" s="194" t="s">
        <v>193</v>
      </c>
      <c r="E696" s="195" t="s">
        <v>43</v>
      </c>
      <c r="F696" s="196" t="s">
        <v>1804</v>
      </c>
      <c r="G696" s="193"/>
      <c r="H696" s="195" t="s">
        <v>43</v>
      </c>
      <c r="I696" s="197"/>
      <c r="J696" s="193"/>
      <c r="K696" s="193"/>
      <c r="L696" s="198"/>
      <c r="M696" s="199"/>
      <c r="N696" s="200"/>
      <c r="O696" s="200"/>
      <c r="P696" s="200"/>
      <c r="Q696" s="200"/>
      <c r="R696" s="200"/>
      <c r="S696" s="200"/>
      <c r="T696" s="201"/>
      <c r="AT696" s="202" t="s">
        <v>193</v>
      </c>
      <c r="AU696" s="202" t="s">
        <v>90</v>
      </c>
      <c r="AV696" s="13" t="s">
        <v>88</v>
      </c>
      <c r="AW696" s="13" t="s">
        <v>41</v>
      </c>
      <c r="AX696" s="13" t="s">
        <v>80</v>
      </c>
      <c r="AY696" s="202" t="s">
        <v>182</v>
      </c>
    </row>
    <row r="697" spans="1:65" s="14" customFormat="1" ht="11.25">
      <c r="B697" s="203"/>
      <c r="C697" s="204"/>
      <c r="D697" s="194" t="s">
        <v>193</v>
      </c>
      <c r="E697" s="205" t="s">
        <v>43</v>
      </c>
      <c r="F697" s="206" t="s">
        <v>905</v>
      </c>
      <c r="G697" s="204"/>
      <c r="H697" s="207">
        <v>8</v>
      </c>
      <c r="I697" s="208"/>
      <c r="J697" s="204"/>
      <c r="K697" s="204"/>
      <c r="L697" s="209"/>
      <c r="M697" s="210"/>
      <c r="N697" s="211"/>
      <c r="O697" s="211"/>
      <c r="P697" s="211"/>
      <c r="Q697" s="211"/>
      <c r="R697" s="211"/>
      <c r="S697" s="211"/>
      <c r="T697" s="212"/>
      <c r="AT697" s="213" t="s">
        <v>193</v>
      </c>
      <c r="AU697" s="213" t="s">
        <v>90</v>
      </c>
      <c r="AV697" s="14" t="s">
        <v>90</v>
      </c>
      <c r="AW697" s="14" t="s">
        <v>41</v>
      </c>
      <c r="AX697" s="14" t="s">
        <v>88</v>
      </c>
      <c r="AY697" s="213" t="s">
        <v>182</v>
      </c>
    </row>
    <row r="698" spans="1:65" s="2" customFormat="1" ht="24.2" customHeight="1">
      <c r="A698" s="35"/>
      <c r="B698" s="36"/>
      <c r="C698" s="214" t="s">
        <v>831</v>
      </c>
      <c r="D698" s="214" t="s">
        <v>179</v>
      </c>
      <c r="E698" s="215" t="s">
        <v>786</v>
      </c>
      <c r="F698" s="216" t="s">
        <v>787</v>
      </c>
      <c r="G698" s="217" t="s">
        <v>481</v>
      </c>
      <c r="H698" s="218">
        <v>0.8</v>
      </c>
      <c r="I698" s="219"/>
      <c r="J698" s="220">
        <f>ROUND(I698*H698,2)</f>
        <v>0</v>
      </c>
      <c r="K698" s="216" t="s">
        <v>191</v>
      </c>
      <c r="L698" s="221"/>
      <c r="M698" s="222" t="s">
        <v>43</v>
      </c>
      <c r="N698" s="223" t="s">
        <v>51</v>
      </c>
      <c r="O698" s="65"/>
      <c r="P698" s="188">
        <f>O698*H698</f>
        <v>0</v>
      </c>
      <c r="Q698" s="188">
        <v>1E-4</v>
      </c>
      <c r="R698" s="188">
        <f>Q698*H698</f>
        <v>8.0000000000000007E-5</v>
      </c>
      <c r="S698" s="188">
        <v>0</v>
      </c>
      <c r="T698" s="189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90" t="s">
        <v>90</v>
      </c>
      <c r="AT698" s="190" t="s">
        <v>179</v>
      </c>
      <c r="AU698" s="190" t="s">
        <v>90</v>
      </c>
      <c r="AY698" s="17" t="s">
        <v>182</v>
      </c>
      <c r="BE698" s="191">
        <f>IF(N698="základní",J698,0)</f>
        <v>0</v>
      </c>
      <c r="BF698" s="191">
        <f>IF(N698="snížená",J698,0)</f>
        <v>0</v>
      </c>
      <c r="BG698" s="191">
        <f>IF(N698="zákl. přenesená",J698,0)</f>
        <v>0</v>
      </c>
      <c r="BH698" s="191">
        <f>IF(N698="sníž. přenesená",J698,0)</f>
        <v>0</v>
      </c>
      <c r="BI698" s="191">
        <f>IF(N698="nulová",J698,0)</f>
        <v>0</v>
      </c>
      <c r="BJ698" s="17" t="s">
        <v>88</v>
      </c>
      <c r="BK698" s="191">
        <f>ROUND(I698*H698,2)</f>
        <v>0</v>
      </c>
      <c r="BL698" s="17" t="s">
        <v>88</v>
      </c>
      <c r="BM698" s="190" t="s">
        <v>1806</v>
      </c>
    </row>
    <row r="699" spans="1:65" s="13" customFormat="1" ht="11.25">
      <c r="B699" s="192"/>
      <c r="C699" s="193"/>
      <c r="D699" s="194" t="s">
        <v>193</v>
      </c>
      <c r="E699" s="195" t="s">
        <v>43</v>
      </c>
      <c r="F699" s="196" t="s">
        <v>554</v>
      </c>
      <c r="G699" s="193"/>
      <c r="H699" s="195" t="s">
        <v>43</v>
      </c>
      <c r="I699" s="197"/>
      <c r="J699" s="193"/>
      <c r="K699" s="193"/>
      <c r="L699" s="198"/>
      <c r="M699" s="199"/>
      <c r="N699" s="200"/>
      <c r="O699" s="200"/>
      <c r="P699" s="200"/>
      <c r="Q699" s="200"/>
      <c r="R699" s="200"/>
      <c r="S699" s="200"/>
      <c r="T699" s="201"/>
      <c r="AT699" s="202" t="s">
        <v>193</v>
      </c>
      <c r="AU699" s="202" t="s">
        <v>90</v>
      </c>
      <c r="AV699" s="13" t="s">
        <v>88</v>
      </c>
      <c r="AW699" s="13" t="s">
        <v>41</v>
      </c>
      <c r="AX699" s="13" t="s">
        <v>80</v>
      </c>
      <c r="AY699" s="202" t="s">
        <v>182</v>
      </c>
    </row>
    <row r="700" spans="1:65" s="13" customFormat="1" ht="11.25">
      <c r="B700" s="192"/>
      <c r="C700" s="193"/>
      <c r="D700" s="194" t="s">
        <v>193</v>
      </c>
      <c r="E700" s="195" t="s">
        <v>43</v>
      </c>
      <c r="F700" s="196" t="s">
        <v>1804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4" customFormat="1" ht="11.25">
      <c r="B701" s="203"/>
      <c r="C701" s="204"/>
      <c r="D701" s="194" t="s">
        <v>193</v>
      </c>
      <c r="E701" s="205" t="s">
        <v>43</v>
      </c>
      <c r="F701" s="206" t="s">
        <v>1821</v>
      </c>
      <c r="G701" s="204"/>
      <c r="H701" s="207">
        <v>0.8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193</v>
      </c>
      <c r="AU701" s="213" t="s">
        <v>90</v>
      </c>
      <c r="AV701" s="14" t="s">
        <v>90</v>
      </c>
      <c r="AW701" s="14" t="s">
        <v>41</v>
      </c>
      <c r="AX701" s="14" t="s">
        <v>88</v>
      </c>
      <c r="AY701" s="213" t="s">
        <v>182</v>
      </c>
    </row>
    <row r="702" spans="1:65" s="2" customFormat="1" ht="62.65" customHeight="1">
      <c r="A702" s="35"/>
      <c r="B702" s="36"/>
      <c r="C702" s="179" t="s">
        <v>835</v>
      </c>
      <c r="D702" s="179" t="s">
        <v>187</v>
      </c>
      <c r="E702" s="180" t="s">
        <v>777</v>
      </c>
      <c r="F702" s="181" t="s">
        <v>778</v>
      </c>
      <c r="G702" s="182" t="s">
        <v>190</v>
      </c>
      <c r="H702" s="183">
        <v>6</v>
      </c>
      <c r="I702" s="184"/>
      <c r="J702" s="185">
        <f>ROUND(I702*H702,2)</f>
        <v>0</v>
      </c>
      <c r="K702" s="181" t="s">
        <v>191</v>
      </c>
      <c r="L702" s="40"/>
      <c r="M702" s="186" t="s">
        <v>43</v>
      </c>
      <c r="N702" s="187" t="s">
        <v>51</v>
      </c>
      <c r="O702" s="65"/>
      <c r="P702" s="188">
        <f>O702*H702</f>
        <v>0</v>
      </c>
      <c r="Q702" s="188">
        <v>0</v>
      </c>
      <c r="R702" s="188">
        <f>Q702*H702</f>
        <v>0</v>
      </c>
      <c r="S702" s="188">
        <v>0</v>
      </c>
      <c r="T702" s="189">
        <f>S702*H702</f>
        <v>0</v>
      </c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R702" s="190" t="s">
        <v>88</v>
      </c>
      <c r="AT702" s="190" t="s">
        <v>187</v>
      </c>
      <c r="AU702" s="190" t="s">
        <v>90</v>
      </c>
      <c r="AY702" s="17" t="s">
        <v>182</v>
      </c>
      <c r="BE702" s="191">
        <f>IF(N702="základní",J702,0)</f>
        <v>0</v>
      </c>
      <c r="BF702" s="191">
        <f>IF(N702="snížená",J702,0)</f>
        <v>0</v>
      </c>
      <c r="BG702" s="191">
        <f>IF(N702="zákl. přenesená",J702,0)</f>
        <v>0</v>
      </c>
      <c r="BH702" s="191">
        <f>IF(N702="sníž. přenesená",J702,0)</f>
        <v>0</v>
      </c>
      <c r="BI702" s="191">
        <f>IF(N702="nulová",J702,0)</f>
        <v>0</v>
      </c>
      <c r="BJ702" s="17" t="s">
        <v>88</v>
      </c>
      <c r="BK702" s="191">
        <f>ROUND(I702*H702,2)</f>
        <v>0</v>
      </c>
      <c r="BL702" s="17" t="s">
        <v>88</v>
      </c>
      <c r="BM702" s="190" t="s">
        <v>791</v>
      </c>
    </row>
    <row r="703" spans="1:65" s="13" customFormat="1" ht="11.25">
      <c r="B703" s="192"/>
      <c r="C703" s="193"/>
      <c r="D703" s="194" t="s">
        <v>193</v>
      </c>
      <c r="E703" s="195" t="s">
        <v>43</v>
      </c>
      <c r="F703" s="196" t="s">
        <v>554</v>
      </c>
      <c r="G703" s="193"/>
      <c r="H703" s="195" t="s">
        <v>43</v>
      </c>
      <c r="I703" s="197"/>
      <c r="J703" s="193"/>
      <c r="K703" s="193"/>
      <c r="L703" s="198"/>
      <c r="M703" s="199"/>
      <c r="N703" s="200"/>
      <c r="O703" s="200"/>
      <c r="P703" s="200"/>
      <c r="Q703" s="200"/>
      <c r="R703" s="200"/>
      <c r="S703" s="200"/>
      <c r="T703" s="201"/>
      <c r="AT703" s="202" t="s">
        <v>193</v>
      </c>
      <c r="AU703" s="202" t="s">
        <v>90</v>
      </c>
      <c r="AV703" s="13" t="s">
        <v>88</v>
      </c>
      <c r="AW703" s="13" t="s">
        <v>41</v>
      </c>
      <c r="AX703" s="13" t="s">
        <v>80</v>
      </c>
      <c r="AY703" s="202" t="s">
        <v>182</v>
      </c>
    </row>
    <row r="704" spans="1:65" s="13" customFormat="1" ht="11.25">
      <c r="B704" s="192"/>
      <c r="C704" s="193"/>
      <c r="D704" s="194" t="s">
        <v>193</v>
      </c>
      <c r="E704" s="195" t="s">
        <v>43</v>
      </c>
      <c r="F704" s="196" t="s">
        <v>1808</v>
      </c>
      <c r="G704" s="193"/>
      <c r="H704" s="195" t="s">
        <v>43</v>
      </c>
      <c r="I704" s="197"/>
      <c r="J704" s="193"/>
      <c r="K704" s="193"/>
      <c r="L704" s="198"/>
      <c r="M704" s="199"/>
      <c r="N704" s="200"/>
      <c r="O704" s="200"/>
      <c r="P704" s="200"/>
      <c r="Q704" s="200"/>
      <c r="R704" s="200"/>
      <c r="S704" s="200"/>
      <c r="T704" s="201"/>
      <c r="AT704" s="202" t="s">
        <v>193</v>
      </c>
      <c r="AU704" s="202" t="s">
        <v>90</v>
      </c>
      <c r="AV704" s="13" t="s">
        <v>88</v>
      </c>
      <c r="AW704" s="13" t="s">
        <v>41</v>
      </c>
      <c r="AX704" s="13" t="s">
        <v>80</v>
      </c>
      <c r="AY704" s="202" t="s">
        <v>182</v>
      </c>
    </row>
    <row r="705" spans="1:65" s="14" customFormat="1" ht="11.25">
      <c r="B705" s="203"/>
      <c r="C705" s="204"/>
      <c r="D705" s="194" t="s">
        <v>193</v>
      </c>
      <c r="E705" s="205" t="s">
        <v>43</v>
      </c>
      <c r="F705" s="206" t="s">
        <v>1809</v>
      </c>
      <c r="G705" s="204"/>
      <c r="H705" s="207">
        <v>6</v>
      </c>
      <c r="I705" s="208"/>
      <c r="J705" s="204"/>
      <c r="K705" s="204"/>
      <c r="L705" s="209"/>
      <c r="M705" s="210"/>
      <c r="N705" s="211"/>
      <c r="O705" s="211"/>
      <c r="P705" s="211"/>
      <c r="Q705" s="211"/>
      <c r="R705" s="211"/>
      <c r="S705" s="211"/>
      <c r="T705" s="212"/>
      <c r="AT705" s="213" t="s">
        <v>193</v>
      </c>
      <c r="AU705" s="213" t="s">
        <v>90</v>
      </c>
      <c r="AV705" s="14" t="s">
        <v>90</v>
      </c>
      <c r="AW705" s="14" t="s">
        <v>41</v>
      </c>
      <c r="AX705" s="14" t="s">
        <v>88</v>
      </c>
      <c r="AY705" s="213" t="s">
        <v>182</v>
      </c>
    </row>
    <row r="706" spans="1:65" s="2" customFormat="1" ht="37.9" customHeight="1">
      <c r="A706" s="35"/>
      <c r="B706" s="36"/>
      <c r="C706" s="179" t="s">
        <v>839</v>
      </c>
      <c r="D706" s="179" t="s">
        <v>187</v>
      </c>
      <c r="E706" s="180" t="s">
        <v>1810</v>
      </c>
      <c r="F706" s="181" t="s">
        <v>1811</v>
      </c>
      <c r="G706" s="182" t="s">
        <v>190</v>
      </c>
      <c r="H706" s="183">
        <v>6</v>
      </c>
      <c r="I706" s="184"/>
      <c r="J706" s="185">
        <f>ROUND(I706*H706,2)</f>
        <v>0</v>
      </c>
      <c r="K706" s="181" t="s">
        <v>191</v>
      </c>
      <c r="L706" s="40"/>
      <c r="M706" s="186" t="s">
        <v>43</v>
      </c>
      <c r="N706" s="187" t="s">
        <v>51</v>
      </c>
      <c r="O706" s="65"/>
      <c r="P706" s="188">
        <f>O706*H706</f>
        <v>0</v>
      </c>
      <c r="Q706" s="188">
        <v>0</v>
      </c>
      <c r="R706" s="188">
        <f>Q706*H706</f>
        <v>0</v>
      </c>
      <c r="S706" s="188">
        <v>0</v>
      </c>
      <c r="T706" s="189">
        <f>S706*H706</f>
        <v>0</v>
      </c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R706" s="190" t="s">
        <v>88</v>
      </c>
      <c r="AT706" s="190" t="s">
        <v>187</v>
      </c>
      <c r="AU706" s="190" t="s">
        <v>90</v>
      </c>
      <c r="AY706" s="17" t="s">
        <v>182</v>
      </c>
      <c r="BE706" s="191">
        <f>IF(N706="základní",J706,0)</f>
        <v>0</v>
      </c>
      <c r="BF706" s="191">
        <f>IF(N706="snížená",J706,0)</f>
        <v>0</v>
      </c>
      <c r="BG706" s="191">
        <f>IF(N706="zákl. přenesená",J706,0)</f>
        <v>0</v>
      </c>
      <c r="BH706" s="191">
        <f>IF(N706="sníž. přenesená",J706,0)</f>
        <v>0</v>
      </c>
      <c r="BI706" s="191">
        <f>IF(N706="nulová",J706,0)</f>
        <v>0</v>
      </c>
      <c r="BJ706" s="17" t="s">
        <v>88</v>
      </c>
      <c r="BK706" s="191">
        <f>ROUND(I706*H706,2)</f>
        <v>0</v>
      </c>
      <c r="BL706" s="17" t="s">
        <v>88</v>
      </c>
      <c r="BM706" s="190" t="s">
        <v>1812</v>
      </c>
    </row>
    <row r="707" spans="1:65" s="13" customFormat="1" ht="11.25">
      <c r="B707" s="192"/>
      <c r="C707" s="193"/>
      <c r="D707" s="194" t="s">
        <v>193</v>
      </c>
      <c r="E707" s="195" t="s">
        <v>43</v>
      </c>
      <c r="F707" s="196" t="s">
        <v>554</v>
      </c>
      <c r="G707" s="193"/>
      <c r="H707" s="195" t="s">
        <v>43</v>
      </c>
      <c r="I707" s="197"/>
      <c r="J707" s="193"/>
      <c r="K707" s="193"/>
      <c r="L707" s="198"/>
      <c r="M707" s="199"/>
      <c r="N707" s="200"/>
      <c r="O707" s="200"/>
      <c r="P707" s="200"/>
      <c r="Q707" s="200"/>
      <c r="R707" s="200"/>
      <c r="S707" s="200"/>
      <c r="T707" s="201"/>
      <c r="AT707" s="202" t="s">
        <v>193</v>
      </c>
      <c r="AU707" s="202" t="s">
        <v>90</v>
      </c>
      <c r="AV707" s="13" t="s">
        <v>88</v>
      </c>
      <c r="AW707" s="13" t="s">
        <v>41</v>
      </c>
      <c r="AX707" s="13" t="s">
        <v>80</v>
      </c>
      <c r="AY707" s="202" t="s">
        <v>182</v>
      </c>
    </row>
    <row r="708" spans="1:65" s="13" customFormat="1" ht="11.25">
      <c r="B708" s="192"/>
      <c r="C708" s="193"/>
      <c r="D708" s="194" t="s">
        <v>193</v>
      </c>
      <c r="E708" s="195" t="s">
        <v>43</v>
      </c>
      <c r="F708" s="196" t="s">
        <v>1808</v>
      </c>
      <c r="G708" s="193"/>
      <c r="H708" s="195" t="s">
        <v>43</v>
      </c>
      <c r="I708" s="197"/>
      <c r="J708" s="193"/>
      <c r="K708" s="193"/>
      <c r="L708" s="198"/>
      <c r="M708" s="199"/>
      <c r="N708" s="200"/>
      <c r="O708" s="200"/>
      <c r="P708" s="200"/>
      <c r="Q708" s="200"/>
      <c r="R708" s="200"/>
      <c r="S708" s="200"/>
      <c r="T708" s="201"/>
      <c r="AT708" s="202" t="s">
        <v>193</v>
      </c>
      <c r="AU708" s="202" t="s">
        <v>90</v>
      </c>
      <c r="AV708" s="13" t="s">
        <v>88</v>
      </c>
      <c r="AW708" s="13" t="s">
        <v>41</v>
      </c>
      <c r="AX708" s="13" t="s">
        <v>80</v>
      </c>
      <c r="AY708" s="202" t="s">
        <v>182</v>
      </c>
    </row>
    <row r="709" spans="1:65" s="14" customFormat="1" ht="11.25">
      <c r="B709" s="203"/>
      <c r="C709" s="204"/>
      <c r="D709" s="194" t="s">
        <v>193</v>
      </c>
      <c r="E709" s="205" t="s">
        <v>43</v>
      </c>
      <c r="F709" s="206" t="s">
        <v>1809</v>
      </c>
      <c r="G709" s="204"/>
      <c r="H709" s="207">
        <v>6</v>
      </c>
      <c r="I709" s="208"/>
      <c r="J709" s="204"/>
      <c r="K709" s="204"/>
      <c r="L709" s="209"/>
      <c r="M709" s="210"/>
      <c r="N709" s="211"/>
      <c r="O709" s="211"/>
      <c r="P709" s="211"/>
      <c r="Q709" s="211"/>
      <c r="R709" s="211"/>
      <c r="S709" s="211"/>
      <c r="T709" s="212"/>
      <c r="AT709" s="213" t="s">
        <v>193</v>
      </c>
      <c r="AU709" s="213" t="s">
        <v>90</v>
      </c>
      <c r="AV709" s="14" t="s">
        <v>90</v>
      </c>
      <c r="AW709" s="14" t="s">
        <v>41</v>
      </c>
      <c r="AX709" s="14" t="s">
        <v>88</v>
      </c>
      <c r="AY709" s="213" t="s">
        <v>182</v>
      </c>
    </row>
    <row r="710" spans="1:65" s="2" customFormat="1" ht="24.2" customHeight="1">
      <c r="A710" s="35"/>
      <c r="B710" s="36"/>
      <c r="C710" s="214" t="s">
        <v>843</v>
      </c>
      <c r="D710" s="214" t="s">
        <v>179</v>
      </c>
      <c r="E710" s="215" t="s">
        <v>1813</v>
      </c>
      <c r="F710" s="216" t="s">
        <v>1814</v>
      </c>
      <c r="G710" s="217" t="s">
        <v>481</v>
      </c>
      <c r="H710" s="218">
        <v>0.6</v>
      </c>
      <c r="I710" s="219"/>
      <c r="J710" s="220">
        <f>ROUND(I710*H710,2)</f>
        <v>0</v>
      </c>
      <c r="K710" s="216" t="s">
        <v>191</v>
      </c>
      <c r="L710" s="221"/>
      <c r="M710" s="222" t="s">
        <v>43</v>
      </c>
      <c r="N710" s="223" t="s">
        <v>51</v>
      </c>
      <c r="O710" s="65"/>
      <c r="P710" s="188">
        <f>O710*H710</f>
        <v>0</v>
      </c>
      <c r="Q710" s="188">
        <v>1.1E-4</v>
      </c>
      <c r="R710" s="188">
        <f>Q710*H710</f>
        <v>6.6000000000000005E-5</v>
      </c>
      <c r="S710" s="188">
        <v>0</v>
      </c>
      <c r="T710" s="189">
        <f>S710*H710</f>
        <v>0</v>
      </c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R710" s="190" t="s">
        <v>90</v>
      </c>
      <c r="AT710" s="190" t="s">
        <v>179</v>
      </c>
      <c r="AU710" s="190" t="s">
        <v>90</v>
      </c>
      <c r="AY710" s="17" t="s">
        <v>182</v>
      </c>
      <c r="BE710" s="191">
        <f>IF(N710="základní",J710,0)</f>
        <v>0</v>
      </c>
      <c r="BF710" s="191">
        <f>IF(N710="snížená",J710,0)</f>
        <v>0</v>
      </c>
      <c r="BG710" s="191">
        <f>IF(N710="zákl. přenesená",J710,0)</f>
        <v>0</v>
      </c>
      <c r="BH710" s="191">
        <f>IF(N710="sníž. přenesená",J710,0)</f>
        <v>0</v>
      </c>
      <c r="BI710" s="191">
        <f>IF(N710="nulová",J710,0)</f>
        <v>0</v>
      </c>
      <c r="BJ710" s="17" t="s">
        <v>88</v>
      </c>
      <c r="BK710" s="191">
        <f>ROUND(I710*H710,2)</f>
        <v>0</v>
      </c>
      <c r="BL710" s="17" t="s">
        <v>88</v>
      </c>
      <c r="BM710" s="190" t="s">
        <v>1815</v>
      </c>
    </row>
    <row r="711" spans="1:65" s="13" customFormat="1" ht="11.25">
      <c r="B711" s="192"/>
      <c r="C711" s="193"/>
      <c r="D711" s="194" t="s">
        <v>193</v>
      </c>
      <c r="E711" s="195" t="s">
        <v>43</v>
      </c>
      <c r="F711" s="196" t="s">
        <v>554</v>
      </c>
      <c r="G711" s="193"/>
      <c r="H711" s="195" t="s">
        <v>43</v>
      </c>
      <c r="I711" s="197"/>
      <c r="J711" s="193"/>
      <c r="K711" s="193"/>
      <c r="L711" s="198"/>
      <c r="M711" s="199"/>
      <c r="N711" s="200"/>
      <c r="O711" s="200"/>
      <c r="P711" s="200"/>
      <c r="Q711" s="200"/>
      <c r="R711" s="200"/>
      <c r="S711" s="200"/>
      <c r="T711" s="201"/>
      <c r="AT711" s="202" t="s">
        <v>193</v>
      </c>
      <c r="AU711" s="202" t="s">
        <v>90</v>
      </c>
      <c r="AV711" s="13" t="s">
        <v>88</v>
      </c>
      <c r="AW711" s="13" t="s">
        <v>41</v>
      </c>
      <c r="AX711" s="13" t="s">
        <v>80</v>
      </c>
      <c r="AY711" s="202" t="s">
        <v>182</v>
      </c>
    </row>
    <row r="712" spans="1:65" s="13" customFormat="1" ht="11.25">
      <c r="B712" s="192"/>
      <c r="C712" s="193"/>
      <c r="D712" s="194" t="s">
        <v>193</v>
      </c>
      <c r="E712" s="195" t="s">
        <v>43</v>
      </c>
      <c r="F712" s="196" t="s">
        <v>1808</v>
      </c>
      <c r="G712" s="193"/>
      <c r="H712" s="195" t="s">
        <v>43</v>
      </c>
      <c r="I712" s="197"/>
      <c r="J712" s="193"/>
      <c r="K712" s="193"/>
      <c r="L712" s="198"/>
      <c r="M712" s="199"/>
      <c r="N712" s="200"/>
      <c r="O712" s="200"/>
      <c r="P712" s="200"/>
      <c r="Q712" s="200"/>
      <c r="R712" s="200"/>
      <c r="S712" s="200"/>
      <c r="T712" s="201"/>
      <c r="AT712" s="202" t="s">
        <v>193</v>
      </c>
      <c r="AU712" s="202" t="s">
        <v>90</v>
      </c>
      <c r="AV712" s="13" t="s">
        <v>88</v>
      </c>
      <c r="AW712" s="13" t="s">
        <v>41</v>
      </c>
      <c r="AX712" s="13" t="s">
        <v>80</v>
      </c>
      <c r="AY712" s="202" t="s">
        <v>182</v>
      </c>
    </row>
    <row r="713" spans="1:65" s="14" customFormat="1" ht="11.25">
      <c r="B713" s="203"/>
      <c r="C713" s="204"/>
      <c r="D713" s="194" t="s">
        <v>193</v>
      </c>
      <c r="E713" s="205" t="s">
        <v>43</v>
      </c>
      <c r="F713" s="206" t="s">
        <v>1816</v>
      </c>
      <c r="G713" s="204"/>
      <c r="H713" s="207">
        <v>0.6</v>
      </c>
      <c r="I713" s="208"/>
      <c r="J713" s="204"/>
      <c r="K713" s="204"/>
      <c r="L713" s="209"/>
      <c r="M713" s="210"/>
      <c r="N713" s="211"/>
      <c r="O713" s="211"/>
      <c r="P713" s="211"/>
      <c r="Q713" s="211"/>
      <c r="R713" s="211"/>
      <c r="S713" s="211"/>
      <c r="T713" s="212"/>
      <c r="AT713" s="213" t="s">
        <v>193</v>
      </c>
      <c r="AU713" s="213" t="s">
        <v>90</v>
      </c>
      <c r="AV713" s="14" t="s">
        <v>90</v>
      </c>
      <c r="AW713" s="14" t="s">
        <v>41</v>
      </c>
      <c r="AX713" s="14" t="s">
        <v>88</v>
      </c>
      <c r="AY713" s="213" t="s">
        <v>182</v>
      </c>
    </row>
    <row r="714" spans="1:65" s="2" customFormat="1" ht="62.65" customHeight="1">
      <c r="A714" s="35"/>
      <c r="B714" s="36"/>
      <c r="C714" s="179" t="s">
        <v>847</v>
      </c>
      <c r="D714" s="179" t="s">
        <v>187</v>
      </c>
      <c r="E714" s="180" t="s">
        <v>777</v>
      </c>
      <c r="F714" s="181" t="s">
        <v>778</v>
      </c>
      <c r="G714" s="182" t="s">
        <v>190</v>
      </c>
      <c r="H714" s="183">
        <v>2</v>
      </c>
      <c r="I714" s="184"/>
      <c r="J714" s="185">
        <f>ROUND(I714*H714,2)</f>
        <v>0</v>
      </c>
      <c r="K714" s="181" t="s">
        <v>191</v>
      </c>
      <c r="L714" s="40"/>
      <c r="M714" s="186" t="s">
        <v>43</v>
      </c>
      <c r="N714" s="187" t="s">
        <v>51</v>
      </c>
      <c r="O714" s="65"/>
      <c r="P714" s="188">
        <f>O714*H714</f>
        <v>0</v>
      </c>
      <c r="Q714" s="188">
        <v>0</v>
      </c>
      <c r="R714" s="188">
        <f>Q714*H714</f>
        <v>0</v>
      </c>
      <c r="S714" s="188">
        <v>0</v>
      </c>
      <c r="T714" s="189">
        <f>S714*H714</f>
        <v>0</v>
      </c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R714" s="190" t="s">
        <v>88</v>
      </c>
      <c r="AT714" s="190" t="s">
        <v>187</v>
      </c>
      <c r="AU714" s="190" t="s">
        <v>90</v>
      </c>
      <c r="AY714" s="17" t="s">
        <v>182</v>
      </c>
      <c r="BE714" s="191">
        <f>IF(N714="základní",J714,0)</f>
        <v>0</v>
      </c>
      <c r="BF714" s="191">
        <f>IF(N714="snížená",J714,0)</f>
        <v>0</v>
      </c>
      <c r="BG714" s="191">
        <f>IF(N714="zákl. přenesená",J714,0)</f>
        <v>0</v>
      </c>
      <c r="BH714" s="191">
        <f>IF(N714="sníž. přenesená",J714,0)</f>
        <v>0</v>
      </c>
      <c r="BI714" s="191">
        <f>IF(N714="nulová",J714,0)</f>
        <v>0</v>
      </c>
      <c r="BJ714" s="17" t="s">
        <v>88</v>
      </c>
      <c r="BK714" s="191">
        <f>ROUND(I714*H714,2)</f>
        <v>0</v>
      </c>
      <c r="BL714" s="17" t="s">
        <v>88</v>
      </c>
      <c r="BM714" s="190" t="s">
        <v>1817</v>
      </c>
    </row>
    <row r="715" spans="1:65" s="13" customFormat="1" ht="11.25">
      <c r="B715" s="192"/>
      <c r="C715" s="193"/>
      <c r="D715" s="194" t="s">
        <v>193</v>
      </c>
      <c r="E715" s="195" t="s">
        <v>43</v>
      </c>
      <c r="F715" s="196" t="s">
        <v>554</v>
      </c>
      <c r="G715" s="193"/>
      <c r="H715" s="195" t="s">
        <v>43</v>
      </c>
      <c r="I715" s="197"/>
      <c r="J715" s="193"/>
      <c r="K715" s="193"/>
      <c r="L715" s="198"/>
      <c r="M715" s="199"/>
      <c r="N715" s="200"/>
      <c r="O715" s="200"/>
      <c r="P715" s="200"/>
      <c r="Q715" s="200"/>
      <c r="R715" s="200"/>
      <c r="S715" s="200"/>
      <c r="T715" s="201"/>
      <c r="AT715" s="202" t="s">
        <v>193</v>
      </c>
      <c r="AU715" s="202" t="s">
        <v>90</v>
      </c>
      <c r="AV715" s="13" t="s">
        <v>88</v>
      </c>
      <c r="AW715" s="13" t="s">
        <v>41</v>
      </c>
      <c r="AX715" s="13" t="s">
        <v>80</v>
      </c>
      <c r="AY715" s="202" t="s">
        <v>182</v>
      </c>
    </row>
    <row r="716" spans="1:65" s="13" customFormat="1" ht="11.25">
      <c r="B716" s="192"/>
      <c r="C716" s="193"/>
      <c r="D716" s="194" t="s">
        <v>193</v>
      </c>
      <c r="E716" s="195" t="s">
        <v>43</v>
      </c>
      <c r="F716" s="196" t="s">
        <v>792</v>
      </c>
      <c r="G716" s="193"/>
      <c r="H716" s="195" t="s">
        <v>43</v>
      </c>
      <c r="I716" s="197"/>
      <c r="J716" s="193"/>
      <c r="K716" s="193"/>
      <c r="L716" s="198"/>
      <c r="M716" s="199"/>
      <c r="N716" s="200"/>
      <c r="O716" s="200"/>
      <c r="P716" s="200"/>
      <c r="Q716" s="200"/>
      <c r="R716" s="200"/>
      <c r="S716" s="200"/>
      <c r="T716" s="201"/>
      <c r="AT716" s="202" t="s">
        <v>193</v>
      </c>
      <c r="AU716" s="202" t="s">
        <v>90</v>
      </c>
      <c r="AV716" s="13" t="s">
        <v>88</v>
      </c>
      <c r="AW716" s="13" t="s">
        <v>41</v>
      </c>
      <c r="AX716" s="13" t="s">
        <v>80</v>
      </c>
      <c r="AY716" s="202" t="s">
        <v>182</v>
      </c>
    </row>
    <row r="717" spans="1:65" s="14" customFormat="1" ht="11.25">
      <c r="B717" s="203"/>
      <c r="C717" s="204"/>
      <c r="D717" s="194" t="s">
        <v>193</v>
      </c>
      <c r="E717" s="205" t="s">
        <v>43</v>
      </c>
      <c r="F717" s="206" t="s">
        <v>478</v>
      </c>
      <c r="G717" s="204"/>
      <c r="H717" s="207">
        <v>2</v>
      </c>
      <c r="I717" s="208"/>
      <c r="J717" s="204"/>
      <c r="K717" s="204"/>
      <c r="L717" s="209"/>
      <c r="M717" s="210"/>
      <c r="N717" s="211"/>
      <c r="O717" s="211"/>
      <c r="P717" s="211"/>
      <c r="Q717" s="211"/>
      <c r="R717" s="211"/>
      <c r="S717" s="211"/>
      <c r="T717" s="212"/>
      <c r="AT717" s="213" t="s">
        <v>193</v>
      </c>
      <c r="AU717" s="213" t="s">
        <v>90</v>
      </c>
      <c r="AV717" s="14" t="s">
        <v>90</v>
      </c>
      <c r="AW717" s="14" t="s">
        <v>41</v>
      </c>
      <c r="AX717" s="14" t="s">
        <v>88</v>
      </c>
      <c r="AY717" s="213" t="s">
        <v>182</v>
      </c>
    </row>
    <row r="718" spans="1:65" s="2" customFormat="1" ht="37.9" customHeight="1">
      <c r="A718" s="35"/>
      <c r="B718" s="36"/>
      <c r="C718" s="179" t="s">
        <v>851</v>
      </c>
      <c r="D718" s="179" t="s">
        <v>187</v>
      </c>
      <c r="E718" s="180" t="s">
        <v>794</v>
      </c>
      <c r="F718" s="181" t="s">
        <v>795</v>
      </c>
      <c r="G718" s="182" t="s">
        <v>190</v>
      </c>
      <c r="H718" s="183">
        <v>2</v>
      </c>
      <c r="I718" s="184"/>
      <c r="J718" s="185">
        <f>ROUND(I718*H718,2)</f>
        <v>0</v>
      </c>
      <c r="K718" s="181" t="s">
        <v>191</v>
      </c>
      <c r="L718" s="40"/>
      <c r="M718" s="186" t="s">
        <v>43</v>
      </c>
      <c r="N718" s="187" t="s">
        <v>51</v>
      </c>
      <c r="O718" s="65"/>
      <c r="P718" s="188">
        <f>O718*H718</f>
        <v>0</v>
      </c>
      <c r="Q718" s="188">
        <v>0</v>
      </c>
      <c r="R718" s="188">
        <f>Q718*H718</f>
        <v>0</v>
      </c>
      <c r="S718" s="188">
        <v>0</v>
      </c>
      <c r="T718" s="189">
        <f>S718*H718</f>
        <v>0</v>
      </c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R718" s="190" t="s">
        <v>88</v>
      </c>
      <c r="AT718" s="190" t="s">
        <v>187</v>
      </c>
      <c r="AU718" s="190" t="s">
        <v>90</v>
      </c>
      <c r="AY718" s="17" t="s">
        <v>182</v>
      </c>
      <c r="BE718" s="191">
        <f>IF(N718="základní",J718,0)</f>
        <v>0</v>
      </c>
      <c r="BF718" s="191">
        <f>IF(N718="snížená",J718,0)</f>
        <v>0</v>
      </c>
      <c r="BG718" s="191">
        <f>IF(N718="zákl. přenesená",J718,0)</f>
        <v>0</v>
      </c>
      <c r="BH718" s="191">
        <f>IF(N718="sníž. přenesená",J718,0)</f>
        <v>0</v>
      </c>
      <c r="BI718" s="191">
        <f>IF(N718="nulová",J718,0)</f>
        <v>0</v>
      </c>
      <c r="BJ718" s="17" t="s">
        <v>88</v>
      </c>
      <c r="BK718" s="191">
        <f>ROUND(I718*H718,2)</f>
        <v>0</v>
      </c>
      <c r="BL718" s="17" t="s">
        <v>88</v>
      </c>
      <c r="BM718" s="190" t="s">
        <v>1819</v>
      </c>
    </row>
    <row r="719" spans="1:65" s="13" customFormat="1" ht="11.25">
      <c r="B719" s="192"/>
      <c r="C719" s="193"/>
      <c r="D719" s="194" t="s">
        <v>193</v>
      </c>
      <c r="E719" s="195" t="s">
        <v>43</v>
      </c>
      <c r="F719" s="196" t="s">
        <v>554</v>
      </c>
      <c r="G719" s="193"/>
      <c r="H719" s="195" t="s">
        <v>43</v>
      </c>
      <c r="I719" s="197"/>
      <c r="J719" s="193"/>
      <c r="K719" s="193"/>
      <c r="L719" s="198"/>
      <c r="M719" s="199"/>
      <c r="N719" s="200"/>
      <c r="O719" s="200"/>
      <c r="P719" s="200"/>
      <c r="Q719" s="200"/>
      <c r="R719" s="200"/>
      <c r="S719" s="200"/>
      <c r="T719" s="201"/>
      <c r="AT719" s="202" t="s">
        <v>193</v>
      </c>
      <c r="AU719" s="202" t="s">
        <v>90</v>
      </c>
      <c r="AV719" s="13" t="s">
        <v>88</v>
      </c>
      <c r="AW719" s="13" t="s">
        <v>41</v>
      </c>
      <c r="AX719" s="13" t="s">
        <v>80</v>
      </c>
      <c r="AY719" s="202" t="s">
        <v>182</v>
      </c>
    </row>
    <row r="720" spans="1:65" s="13" customFormat="1" ht="11.25">
      <c r="B720" s="192"/>
      <c r="C720" s="193"/>
      <c r="D720" s="194" t="s">
        <v>193</v>
      </c>
      <c r="E720" s="195" t="s">
        <v>43</v>
      </c>
      <c r="F720" s="196" t="s">
        <v>792</v>
      </c>
      <c r="G720" s="193"/>
      <c r="H720" s="195" t="s">
        <v>43</v>
      </c>
      <c r="I720" s="197"/>
      <c r="J720" s="193"/>
      <c r="K720" s="193"/>
      <c r="L720" s="198"/>
      <c r="M720" s="199"/>
      <c r="N720" s="200"/>
      <c r="O720" s="200"/>
      <c r="P720" s="200"/>
      <c r="Q720" s="200"/>
      <c r="R720" s="200"/>
      <c r="S720" s="200"/>
      <c r="T720" s="201"/>
      <c r="AT720" s="202" t="s">
        <v>193</v>
      </c>
      <c r="AU720" s="202" t="s">
        <v>90</v>
      </c>
      <c r="AV720" s="13" t="s">
        <v>88</v>
      </c>
      <c r="AW720" s="13" t="s">
        <v>41</v>
      </c>
      <c r="AX720" s="13" t="s">
        <v>80</v>
      </c>
      <c r="AY720" s="202" t="s">
        <v>182</v>
      </c>
    </row>
    <row r="721" spans="1:65" s="14" customFormat="1" ht="11.25">
      <c r="B721" s="203"/>
      <c r="C721" s="204"/>
      <c r="D721" s="194" t="s">
        <v>193</v>
      </c>
      <c r="E721" s="205" t="s">
        <v>43</v>
      </c>
      <c r="F721" s="206" t="s">
        <v>478</v>
      </c>
      <c r="G721" s="204"/>
      <c r="H721" s="207">
        <v>2</v>
      </c>
      <c r="I721" s="208"/>
      <c r="J721" s="204"/>
      <c r="K721" s="204"/>
      <c r="L721" s="209"/>
      <c r="M721" s="210"/>
      <c r="N721" s="211"/>
      <c r="O721" s="211"/>
      <c r="P721" s="211"/>
      <c r="Q721" s="211"/>
      <c r="R721" s="211"/>
      <c r="S721" s="211"/>
      <c r="T721" s="212"/>
      <c r="AT721" s="213" t="s">
        <v>193</v>
      </c>
      <c r="AU721" s="213" t="s">
        <v>90</v>
      </c>
      <c r="AV721" s="14" t="s">
        <v>90</v>
      </c>
      <c r="AW721" s="14" t="s">
        <v>41</v>
      </c>
      <c r="AX721" s="14" t="s">
        <v>88</v>
      </c>
      <c r="AY721" s="213" t="s">
        <v>182</v>
      </c>
    </row>
    <row r="722" spans="1:65" s="2" customFormat="1" ht="24.2" customHeight="1">
      <c r="A722" s="35"/>
      <c r="B722" s="36"/>
      <c r="C722" s="214" t="s">
        <v>855</v>
      </c>
      <c r="D722" s="214" t="s">
        <v>179</v>
      </c>
      <c r="E722" s="215" t="s">
        <v>798</v>
      </c>
      <c r="F722" s="216" t="s">
        <v>799</v>
      </c>
      <c r="G722" s="217" t="s">
        <v>481</v>
      </c>
      <c r="H722" s="218">
        <v>0.2</v>
      </c>
      <c r="I722" s="219"/>
      <c r="J722" s="220">
        <f>ROUND(I722*H722,2)</f>
        <v>0</v>
      </c>
      <c r="K722" s="216" t="s">
        <v>191</v>
      </c>
      <c r="L722" s="221"/>
      <c r="M722" s="222" t="s">
        <v>43</v>
      </c>
      <c r="N722" s="223" t="s">
        <v>51</v>
      </c>
      <c r="O722" s="65"/>
      <c r="P722" s="188">
        <f>O722*H722</f>
        <v>0</v>
      </c>
      <c r="Q722" s="188">
        <v>1.2E-4</v>
      </c>
      <c r="R722" s="188">
        <f>Q722*H722</f>
        <v>2.4000000000000001E-5</v>
      </c>
      <c r="S722" s="188">
        <v>0</v>
      </c>
      <c r="T722" s="189">
        <f>S722*H722</f>
        <v>0</v>
      </c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R722" s="190" t="s">
        <v>90</v>
      </c>
      <c r="AT722" s="190" t="s">
        <v>179</v>
      </c>
      <c r="AU722" s="190" t="s">
        <v>90</v>
      </c>
      <c r="AY722" s="17" t="s">
        <v>182</v>
      </c>
      <c r="BE722" s="191">
        <f>IF(N722="základní",J722,0)</f>
        <v>0</v>
      </c>
      <c r="BF722" s="191">
        <f>IF(N722="snížená",J722,0)</f>
        <v>0</v>
      </c>
      <c r="BG722" s="191">
        <f>IF(N722="zákl. přenesená",J722,0)</f>
        <v>0</v>
      </c>
      <c r="BH722" s="191">
        <f>IF(N722="sníž. přenesená",J722,0)</f>
        <v>0</v>
      </c>
      <c r="BI722" s="191">
        <f>IF(N722="nulová",J722,0)</f>
        <v>0</v>
      </c>
      <c r="BJ722" s="17" t="s">
        <v>88</v>
      </c>
      <c r="BK722" s="191">
        <f>ROUND(I722*H722,2)</f>
        <v>0</v>
      </c>
      <c r="BL722" s="17" t="s">
        <v>88</v>
      </c>
      <c r="BM722" s="190" t="s">
        <v>1820</v>
      </c>
    </row>
    <row r="723" spans="1:65" s="13" customFormat="1" ht="11.25">
      <c r="B723" s="192"/>
      <c r="C723" s="193"/>
      <c r="D723" s="194" t="s">
        <v>193</v>
      </c>
      <c r="E723" s="195" t="s">
        <v>43</v>
      </c>
      <c r="F723" s="196" t="s">
        <v>554</v>
      </c>
      <c r="G723" s="193"/>
      <c r="H723" s="195" t="s">
        <v>43</v>
      </c>
      <c r="I723" s="197"/>
      <c r="J723" s="193"/>
      <c r="K723" s="193"/>
      <c r="L723" s="198"/>
      <c r="M723" s="199"/>
      <c r="N723" s="200"/>
      <c r="O723" s="200"/>
      <c r="P723" s="200"/>
      <c r="Q723" s="200"/>
      <c r="R723" s="200"/>
      <c r="S723" s="200"/>
      <c r="T723" s="201"/>
      <c r="AT723" s="202" t="s">
        <v>193</v>
      </c>
      <c r="AU723" s="202" t="s">
        <v>90</v>
      </c>
      <c r="AV723" s="13" t="s">
        <v>88</v>
      </c>
      <c r="AW723" s="13" t="s">
        <v>41</v>
      </c>
      <c r="AX723" s="13" t="s">
        <v>80</v>
      </c>
      <c r="AY723" s="202" t="s">
        <v>182</v>
      </c>
    </row>
    <row r="724" spans="1:65" s="13" customFormat="1" ht="11.25">
      <c r="B724" s="192"/>
      <c r="C724" s="193"/>
      <c r="D724" s="194" t="s">
        <v>193</v>
      </c>
      <c r="E724" s="195" t="s">
        <v>43</v>
      </c>
      <c r="F724" s="196" t="s">
        <v>792</v>
      </c>
      <c r="G724" s="193"/>
      <c r="H724" s="195" t="s">
        <v>43</v>
      </c>
      <c r="I724" s="197"/>
      <c r="J724" s="193"/>
      <c r="K724" s="193"/>
      <c r="L724" s="198"/>
      <c r="M724" s="199"/>
      <c r="N724" s="200"/>
      <c r="O724" s="200"/>
      <c r="P724" s="200"/>
      <c r="Q724" s="200"/>
      <c r="R724" s="200"/>
      <c r="S724" s="200"/>
      <c r="T724" s="201"/>
      <c r="AT724" s="202" t="s">
        <v>193</v>
      </c>
      <c r="AU724" s="202" t="s">
        <v>90</v>
      </c>
      <c r="AV724" s="13" t="s">
        <v>88</v>
      </c>
      <c r="AW724" s="13" t="s">
        <v>41</v>
      </c>
      <c r="AX724" s="13" t="s">
        <v>80</v>
      </c>
      <c r="AY724" s="202" t="s">
        <v>182</v>
      </c>
    </row>
    <row r="725" spans="1:65" s="14" customFormat="1" ht="11.25">
      <c r="B725" s="203"/>
      <c r="C725" s="204"/>
      <c r="D725" s="194" t="s">
        <v>193</v>
      </c>
      <c r="E725" s="205" t="s">
        <v>43</v>
      </c>
      <c r="F725" s="206" t="s">
        <v>789</v>
      </c>
      <c r="G725" s="204"/>
      <c r="H725" s="207">
        <v>0.2</v>
      </c>
      <c r="I725" s="208"/>
      <c r="J725" s="204"/>
      <c r="K725" s="204"/>
      <c r="L725" s="209"/>
      <c r="M725" s="210"/>
      <c r="N725" s="211"/>
      <c r="O725" s="211"/>
      <c r="P725" s="211"/>
      <c r="Q725" s="211"/>
      <c r="R725" s="211"/>
      <c r="S725" s="211"/>
      <c r="T725" s="212"/>
      <c r="AT725" s="213" t="s">
        <v>193</v>
      </c>
      <c r="AU725" s="213" t="s">
        <v>90</v>
      </c>
      <c r="AV725" s="14" t="s">
        <v>90</v>
      </c>
      <c r="AW725" s="14" t="s">
        <v>41</v>
      </c>
      <c r="AX725" s="14" t="s">
        <v>88</v>
      </c>
      <c r="AY725" s="213" t="s">
        <v>182</v>
      </c>
    </row>
    <row r="726" spans="1:65" s="2" customFormat="1" ht="24.2" customHeight="1">
      <c r="A726" s="35"/>
      <c r="B726" s="36"/>
      <c r="C726" s="179" t="s">
        <v>859</v>
      </c>
      <c r="D726" s="179" t="s">
        <v>187</v>
      </c>
      <c r="E726" s="180" t="s">
        <v>802</v>
      </c>
      <c r="F726" s="181" t="s">
        <v>803</v>
      </c>
      <c r="G726" s="182" t="s">
        <v>190</v>
      </c>
      <c r="H726" s="183">
        <v>74</v>
      </c>
      <c r="I726" s="184"/>
      <c r="J726" s="185">
        <f>ROUND(I726*H726,2)</f>
        <v>0</v>
      </c>
      <c r="K726" s="181" t="s">
        <v>191</v>
      </c>
      <c r="L726" s="40"/>
      <c r="M726" s="186" t="s">
        <v>43</v>
      </c>
      <c r="N726" s="187" t="s">
        <v>51</v>
      </c>
      <c r="O726" s="65"/>
      <c r="P726" s="188">
        <f>O726*H726</f>
        <v>0</v>
      </c>
      <c r="Q726" s="188">
        <v>0</v>
      </c>
      <c r="R726" s="188">
        <f>Q726*H726</f>
        <v>0</v>
      </c>
      <c r="S726" s="188">
        <v>0</v>
      </c>
      <c r="T726" s="189">
        <f>S726*H726</f>
        <v>0</v>
      </c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R726" s="190" t="s">
        <v>88</v>
      </c>
      <c r="AT726" s="190" t="s">
        <v>187</v>
      </c>
      <c r="AU726" s="190" t="s">
        <v>90</v>
      </c>
      <c r="AY726" s="17" t="s">
        <v>182</v>
      </c>
      <c r="BE726" s="191">
        <f>IF(N726="základní",J726,0)</f>
        <v>0</v>
      </c>
      <c r="BF726" s="191">
        <f>IF(N726="snížená",J726,0)</f>
        <v>0</v>
      </c>
      <c r="BG726" s="191">
        <f>IF(N726="zákl. přenesená",J726,0)</f>
        <v>0</v>
      </c>
      <c r="BH726" s="191">
        <f>IF(N726="sníž. přenesená",J726,0)</f>
        <v>0</v>
      </c>
      <c r="BI726" s="191">
        <f>IF(N726="nulová",J726,0)</f>
        <v>0</v>
      </c>
      <c r="BJ726" s="17" t="s">
        <v>88</v>
      </c>
      <c r="BK726" s="191">
        <f>ROUND(I726*H726,2)</f>
        <v>0</v>
      </c>
      <c r="BL726" s="17" t="s">
        <v>88</v>
      </c>
      <c r="BM726" s="190" t="s">
        <v>804</v>
      </c>
    </row>
    <row r="727" spans="1:65" s="13" customFormat="1" ht="11.25">
      <c r="B727" s="192"/>
      <c r="C727" s="193"/>
      <c r="D727" s="194" t="s">
        <v>193</v>
      </c>
      <c r="E727" s="195" t="s">
        <v>43</v>
      </c>
      <c r="F727" s="196" t="s">
        <v>431</v>
      </c>
      <c r="G727" s="193"/>
      <c r="H727" s="195" t="s">
        <v>43</v>
      </c>
      <c r="I727" s="197"/>
      <c r="J727" s="193"/>
      <c r="K727" s="193"/>
      <c r="L727" s="198"/>
      <c r="M727" s="199"/>
      <c r="N727" s="200"/>
      <c r="O727" s="200"/>
      <c r="P727" s="200"/>
      <c r="Q727" s="200"/>
      <c r="R727" s="200"/>
      <c r="S727" s="200"/>
      <c r="T727" s="201"/>
      <c r="AT727" s="202" t="s">
        <v>193</v>
      </c>
      <c r="AU727" s="202" t="s">
        <v>90</v>
      </c>
      <c r="AV727" s="13" t="s">
        <v>88</v>
      </c>
      <c r="AW727" s="13" t="s">
        <v>41</v>
      </c>
      <c r="AX727" s="13" t="s">
        <v>80</v>
      </c>
      <c r="AY727" s="202" t="s">
        <v>182</v>
      </c>
    </row>
    <row r="728" spans="1:65" s="13" customFormat="1" ht="11.25">
      <c r="B728" s="192"/>
      <c r="C728" s="193"/>
      <c r="D728" s="194" t="s">
        <v>193</v>
      </c>
      <c r="E728" s="195" t="s">
        <v>43</v>
      </c>
      <c r="F728" s="196" t="s">
        <v>638</v>
      </c>
      <c r="G728" s="193"/>
      <c r="H728" s="195" t="s">
        <v>43</v>
      </c>
      <c r="I728" s="197"/>
      <c r="J728" s="193"/>
      <c r="K728" s="193"/>
      <c r="L728" s="198"/>
      <c r="M728" s="199"/>
      <c r="N728" s="200"/>
      <c r="O728" s="200"/>
      <c r="P728" s="200"/>
      <c r="Q728" s="200"/>
      <c r="R728" s="200"/>
      <c r="S728" s="200"/>
      <c r="T728" s="201"/>
      <c r="AT728" s="202" t="s">
        <v>193</v>
      </c>
      <c r="AU728" s="202" t="s">
        <v>90</v>
      </c>
      <c r="AV728" s="13" t="s">
        <v>88</v>
      </c>
      <c r="AW728" s="13" t="s">
        <v>41</v>
      </c>
      <c r="AX728" s="13" t="s">
        <v>80</v>
      </c>
      <c r="AY728" s="202" t="s">
        <v>182</v>
      </c>
    </row>
    <row r="729" spans="1:65" s="14" customFormat="1" ht="11.25">
      <c r="B729" s="203"/>
      <c r="C729" s="204"/>
      <c r="D729" s="194" t="s">
        <v>193</v>
      </c>
      <c r="E729" s="205" t="s">
        <v>43</v>
      </c>
      <c r="F729" s="206" t="s">
        <v>3228</v>
      </c>
      <c r="G729" s="204"/>
      <c r="H729" s="207">
        <v>14</v>
      </c>
      <c r="I729" s="208"/>
      <c r="J729" s="204"/>
      <c r="K729" s="204"/>
      <c r="L729" s="209"/>
      <c r="M729" s="210"/>
      <c r="N729" s="211"/>
      <c r="O729" s="211"/>
      <c r="P729" s="211"/>
      <c r="Q729" s="211"/>
      <c r="R729" s="211"/>
      <c r="S729" s="211"/>
      <c r="T729" s="212"/>
      <c r="AT729" s="213" t="s">
        <v>193</v>
      </c>
      <c r="AU729" s="213" t="s">
        <v>90</v>
      </c>
      <c r="AV729" s="14" t="s">
        <v>90</v>
      </c>
      <c r="AW729" s="14" t="s">
        <v>41</v>
      </c>
      <c r="AX729" s="14" t="s">
        <v>80</v>
      </c>
      <c r="AY729" s="213" t="s">
        <v>182</v>
      </c>
    </row>
    <row r="730" spans="1:65" s="13" customFormat="1" ht="11.25">
      <c r="B730" s="192"/>
      <c r="C730" s="193"/>
      <c r="D730" s="194" t="s">
        <v>193</v>
      </c>
      <c r="E730" s="195" t="s">
        <v>43</v>
      </c>
      <c r="F730" s="196" t="s">
        <v>640</v>
      </c>
      <c r="G730" s="193"/>
      <c r="H730" s="195" t="s">
        <v>43</v>
      </c>
      <c r="I730" s="197"/>
      <c r="J730" s="193"/>
      <c r="K730" s="193"/>
      <c r="L730" s="198"/>
      <c r="M730" s="199"/>
      <c r="N730" s="200"/>
      <c r="O730" s="200"/>
      <c r="P730" s="200"/>
      <c r="Q730" s="200"/>
      <c r="R730" s="200"/>
      <c r="S730" s="200"/>
      <c r="T730" s="201"/>
      <c r="AT730" s="202" t="s">
        <v>193</v>
      </c>
      <c r="AU730" s="202" t="s">
        <v>90</v>
      </c>
      <c r="AV730" s="13" t="s">
        <v>88</v>
      </c>
      <c r="AW730" s="13" t="s">
        <v>41</v>
      </c>
      <c r="AX730" s="13" t="s">
        <v>80</v>
      </c>
      <c r="AY730" s="202" t="s">
        <v>182</v>
      </c>
    </row>
    <row r="731" spans="1:65" s="14" customFormat="1" ht="11.25">
      <c r="B731" s="203"/>
      <c r="C731" s="204"/>
      <c r="D731" s="194" t="s">
        <v>193</v>
      </c>
      <c r="E731" s="205" t="s">
        <v>43</v>
      </c>
      <c r="F731" s="206" t="s">
        <v>3229</v>
      </c>
      <c r="G731" s="204"/>
      <c r="H731" s="207">
        <v>8</v>
      </c>
      <c r="I731" s="208"/>
      <c r="J731" s="204"/>
      <c r="K731" s="204"/>
      <c r="L731" s="209"/>
      <c r="M731" s="210"/>
      <c r="N731" s="211"/>
      <c r="O731" s="211"/>
      <c r="P731" s="211"/>
      <c r="Q731" s="211"/>
      <c r="R731" s="211"/>
      <c r="S731" s="211"/>
      <c r="T731" s="212"/>
      <c r="AT731" s="213" t="s">
        <v>193</v>
      </c>
      <c r="AU731" s="213" t="s">
        <v>90</v>
      </c>
      <c r="AV731" s="14" t="s">
        <v>90</v>
      </c>
      <c r="AW731" s="14" t="s">
        <v>41</v>
      </c>
      <c r="AX731" s="14" t="s">
        <v>80</v>
      </c>
      <c r="AY731" s="213" t="s">
        <v>182</v>
      </c>
    </row>
    <row r="732" spans="1:65" s="13" customFormat="1" ht="11.25">
      <c r="B732" s="192"/>
      <c r="C732" s="193"/>
      <c r="D732" s="194" t="s">
        <v>193</v>
      </c>
      <c r="E732" s="195" t="s">
        <v>43</v>
      </c>
      <c r="F732" s="196" t="s">
        <v>1636</v>
      </c>
      <c r="G732" s="193"/>
      <c r="H732" s="195" t="s">
        <v>43</v>
      </c>
      <c r="I732" s="197"/>
      <c r="J732" s="193"/>
      <c r="K732" s="193"/>
      <c r="L732" s="198"/>
      <c r="M732" s="199"/>
      <c r="N732" s="200"/>
      <c r="O732" s="200"/>
      <c r="P732" s="200"/>
      <c r="Q732" s="200"/>
      <c r="R732" s="200"/>
      <c r="S732" s="200"/>
      <c r="T732" s="201"/>
      <c r="AT732" s="202" t="s">
        <v>193</v>
      </c>
      <c r="AU732" s="202" t="s">
        <v>90</v>
      </c>
      <c r="AV732" s="13" t="s">
        <v>88</v>
      </c>
      <c r="AW732" s="13" t="s">
        <v>41</v>
      </c>
      <c r="AX732" s="13" t="s">
        <v>80</v>
      </c>
      <c r="AY732" s="202" t="s">
        <v>182</v>
      </c>
    </row>
    <row r="733" spans="1:65" s="14" customFormat="1" ht="11.25">
      <c r="B733" s="203"/>
      <c r="C733" s="204"/>
      <c r="D733" s="194" t="s">
        <v>193</v>
      </c>
      <c r="E733" s="205" t="s">
        <v>43</v>
      </c>
      <c r="F733" s="206" t="s">
        <v>3230</v>
      </c>
      <c r="G733" s="204"/>
      <c r="H733" s="207">
        <v>12</v>
      </c>
      <c r="I733" s="208"/>
      <c r="J733" s="204"/>
      <c r="K733" s="204"/>
      <c r="L733" s="209"/>
      <c r="M733" s="210"/>
      <c r="N733" s="211"/>
      <c r="O733" s="211"/>
      <c r="P733" s="211"/>
      <c r="Q733" s="211"/>
      <c r="R733" s="211"/>
      <c r="S733" s="211"/>
      <c r="T733" s="212"/>
      <c r="AT733" s="213" t="s">
        <v>193</v>
      </c>
      <c r="AU733" s="213" t="s">
        <v>90</v>
      </c>
      <c r="AV733" s="14" t="s">
        <v>90</v>
      </c>
      <c r="AW733" s="14" t="s">
        <v>41</v>
      </c>
      <c r="AX733" s="14" t="s">
        <v>80</v>
      </c>
      <c r="AY733" s="213" t="s">
        <v>182</v>
      </c>
    </row>
    <row r="734" spans="1:65" s="13" customFormat="1" ht="11.25">
      <c r="B734" s="192"/>
      <c r="C734" s="193"/>
      <c r="D734" s="194" t="s">
        <v>193</v>
      </c>
      <c r="E734" s="195" t="s">
        <v>43</v>
      </c>
      <c r="F734" s="196" t="s">
        <v>1637</v>
      </c>
      <c r="G734" s="193"/>
      <c r="H734" s="195" t="s">
        <v>43</v>
      </c>
      <c r="I734" s="197"/>
      <c r="J734" s="193"/>
      <c r="K734" s="193"/>
      <c r="L734" s="198"/>
      <c r="M734" s="199"/>
      <c r="N734" s="200"/>
      <c r="O734" s="200"/>
      <c r="P734" s="200"/>
      <c r="Q734" s="200"/>
      <c r="R734" s="200"/>
      <c r="S734" s="200"/>
      <c r="T734" s="201"/>
      <c r="AT734" s="202" t="s">
        <v>193</v>
      </c>
      <c r="AU734" s="202" t="s">
        <v>90</v>
      </c>
      <c r="AV734" s="13" t="s">
        <v>88</v>
      </c>
      <c r="AW734" s="13" t="s">
        <v>41</v>
      </c>
      <c r="AX734" s="13" t="s">
        <v>80</v>
      </c>
      <c r="AY734" s="202" t="s">
        <v>182</v>
      </c>
    </row>
    <row r="735" spans="1:65" s="14" customFormat="1" ht="11.25">
      <c r="B735" s="203"/>
      <c r="C735" s="204"/>
      <c r="D735" s="194" t="s">
        <v>193</v>
      </c>
      <c r="E735" s="205" t="s">
        <v>43</v>
      </c>
      <c r="F735" s="206" t="s">
        <v>3229</v>
      </c>
      <c r="G735" s="204"/>
      <c r="H735" s="207">
        <v>8</v>
      </c>
      <c r="I735" s="208"/>
      <c r="J735" s="204"/>
      <c r="K735" s="204"/>
      <c r="L735" s="209"/>
      <c r="M735" s="210"/>
      <c r="N735" s="211"/>
      <c r="O735" s="211"/>
      <c r="P735" s="211"/>
      <c r="Q735" s="211"/>
      <c r="R735" s="211"/>
      <c r="S735" s="211"/>
      <c r="T735" s="212"/>
      <c r="AT735" s="213" t="s">
        <v>193</v>
      </c>
      <c r="AU735" s="213" t="s">
        <v>90</v>
      </c>
      <c r="AV735" s="14" t="s">
        <v>90</v>
      </c>
      <c r="AW735" s="14" t="s">
        <v>41</v>
      </c>
      <c r="AX735" s="14" t="s">
        <v>80</v>
      </c>
      <c r="AY735" s="213" t="s">
        <v>182</v>
      </c>
    </row>
    <row r="736" spans="1:65" s="13" customFormat="1" ht="11.25">
      <c r="B736" s="192"/>
      <c r="C736" s="193"/>
      <c r="D736" s="194" t="s">
        <v>193</v>
      </c>
      <c r="E736" s="195" t="s">
        <v>43</v>
      </c>
      <c r="F736" s="196" t="s">
        <v>1638</v>
      </c>
      <c r="G736" s="193"/>
      <c r="H736" s="195" t="s">
        <v>43</v>
      </c>
      <c r="I736" s="197"/>
      <c r="J736" s="193"/>
      <c r="K736" s="193"/>
      <c r="L736" s="198"/>
      <c r="M736" s="199"/>
      <c r="N736" s="200"/>
      <c r="O736" s="200"/>
      <c r="P736" s="200"/>
      <c r="Q736" s="200"/>
      <c r="R736" s="200"/>
      <c r="S736" s="200"/>
      <c r="T736" s="201"/>
      <c r="AT736" s="202" t="s">
        <v>193</v>
      </c>
      <c r="AU736" s="202" t="s">
        <v>90</v>
      </c>
      <c r="AV736" s="13" t="s">
        <v>88</v>
      </c>
      <c r="AW736" s="13" t="s">
        <v>41</v>
      </c>
      <c r="AX736" s="13" t="s">
        <v>80</v>
      </c>
      <c r="AY736" s="202" t="s">
        <v>182</v>
      </c>
    </row>
    <row r="737" spans="1:65" s="14" customFormat="1" ht="11.25">
      <c r="B737" s="203"/>
      <c r="C737" s="204"/>
      <c r="D737" s="194" t="s">
        <v>193</v>
      </c>
      <c r="E737" s="205" t="s">
        <v>43</v>
      </c>
      <c r="F737" s="206" t="s">
        <v>3228</v>
      </c>
      <c r="G737" s="204"/>
      <c r="H737" s="207">
        <v>14</v>
      </c>
      <c r="I737" s="208"/>
      <c r="J737" s="204"/>
      <c r="K737" s="204"/>
      <c r="L737" s="209"/>
      <c r="M737" s="210"/>
      <c r="N737" s="211"/>
      <c r="O737" s="211"/>
      <c r="P737" s="211"/>
      <c r="Q737" s="211"/>
      <c r="R737" s="211"/>
      <c r="S737" s="211"/>
      <c r="T737" s="212"/>
      <c r="AT737" s="213" t="s">
        <v>193</v>
      </c>
      <c r="AU737" s="213" t="s">
        <v>90</v>
      </c>
      <c r="AV737" s="14" t="s">
        <v>90</v>
      </c>
      <c r="AW737" s="14" t="s">
        <v>41</v>
      </c>
      <c r="AX737" s="14" t="s">
        <v>80</v>
      </c>
      <c r="AY737" s="213" t="s">
        <v>182</v>
      </c>
    </row>
    <row r="738" spans="1:65" s="13" customFormat="1" ht="11.25">
      <c r="B738" s="192"/>
      <c r="C738" s="193"/>
      <c r="D738" s="194" t="s">
        <v>193</v>
      </c>
      <c r="E738" s="195" t="s">
        <v>43</v>
      </c>
      <c r="F738" s="196" t="s">
        <v>1639</v>
      </c>
      <c r="G738" s="193"/>
      <c r="H738" s="195" t="s">
        <v>43</v>
      </c>
      <c r="I738" s="197"/>
      <c r="J738" s="193"/>
      <c r="K738" s="193"/>
      <c r="L738" s="198"/>
      <c r="M738" s="199"/>
      <c r="N738" s="200"/>
      <c r="O738" s="200"/>
      <c r="P738" s="200"/>
      <c r="Q738" s="200"/>
      <c r="R738" s="200"/>
      <c r="S738" s="200"/>
      <c r="T738" s="201"/>
      <c r="AT738" s="202" t="s">
        <v>193</v>
      </c>
      <c r="AU738" s="202" t="s">
        <v>90</v>
      </c>
      <c r="AV738" s="13" t="s">
        <v>88</v>
      </c>
      <c r="AW738" s="13" t="s">
        <v>41</v>
      </c>
      <c r="AX738" s="13" t="s">
        <v>80</v>
      </c>
      <c r="AY738" s="202" t="s">
        <v>182</v>
      </c>
    </row>
    <row r="739" spans="1:65" s="14" customFormat="1" ht="11.25">
      <c r="B739" s="203"/>
      <c r="C739" s="204"/>
      <c r="D739" s="194" t="s">
        <v>193</v>
      </c>
      <c r="E739" s="205" t="s">
        <v>43</v>
      </c>
      <c r="F739" s="206" t="s">
        <v>3231</v>
      </c>
      <c r="G739" s="204"/>
      <c r="H739" s="207">
        <v>6</v>
      </c>
      <c r="I739" s="208"/>
      <c r="J739" s="204"/>
      <c r="K739" s="204"/>
      <c r="L739" s="209"/>
      <c r="M739" s="210"/>
      <c r="N739" s="211"/>
      <c r="O739" s="211"/>
      <c r="P739" s="211"/>
      <c r="Q739" s="211"/>
      <c r="R739" s="211"/>
      <c r="S739" s="211"/>
      <c r="T739" s="212"/>
      <c r="AT739" s="213" t="s">
        <v>193</v>
      </c>
      <c r="AU739" s="213" t="s">
        <v>90</v>
      </c>
      <c r="AV739" s="14" t="s">
        <v>90</v>
      </c>
      <c r="AW739" s="14" t="s">
        <v>41</v>
      </c>
      <c r="AX739" s="14" t="s">
        <v>80</v>
      </c>
      <c r="AY739" s="213" t="s">
        <v>182</v>
      </c>
    </row>
    <row r="740" spans="1:65" s="13" customFormat="1" ht="11.25">
      <c r="B740" s="192"/>
      <c r="C740" s="193"/>
      <c r="D740" s="194" t="s">
        <v>193</v>
      </c>
      <c r="E740" s="195" t="s">
        <v>43</v>
      </c>
      <c r="F740" s="196" t="s">
        <v>1641</v>
      </c>
      <c r="G740" s="193"/>
      <c r="H740" s="195" t="s">
        <v>43</v>
      </c>
      <c r="I740" s="197"/>
      <c r="J740" s="193"/>
      <c r="K740" s="193"/>
      <c r="L740" s="198"/>
      <c r="M740" s="199"/>
      <c r="N740" s="200"/>
      <c r="O740" s="200"/>
      <c r="P740" s="200"/>
      <c r="Q740" s="200"/>
      <c r="R740" s="200"/>
      <c r="S740" s="200"/>
      <c r="T740" s="201"/>
      <c r="AT740" s="202" t="s">
        <v>193</v>
      </c>
      <c r="AU740" s="202" t="s">
        <v>90</v>
      </c>
      <c r="AV740" s="13" t="s">
        <v>88</v>
      </c>
      <c r="AW740" s="13" t="s">
        <v>41</v>
      </c>
      <c r="AX740" s="13" t="s">
        <v>80</v>
      </c>
      <c r="AY740" s="202" t="s">
        <v>182</v>
      </c>
    </row>
    <row r="741" spans="1:65" s="14" customFormat="1" ht="11.25">
      <c r="B741" s="203"/>
      <c r="C741" s="204"/>
      <c r="D741" s="194" t="s">
        <v>193</v>
      </c>
      <c r="E741" s="205" t="s">
        <v>43</v>
      </c>
      <c r="F741" s="206" t="s">
        <v>3231</v>
      </c>
      <c r="G741" s="204"/>
      <c r="H741" s="207">
        <v>6</v>
      </c>
      <c r="I741" s="208"/>
      <c r="J741" s="204"/>
      <c r="K741" s="204"/>
      <c r="L741" s="209"/>
      <c r="M741" s="210"/>
      <c r="N741" s="211"/>
      <c r="O741" s="211"/>
      <c r="P741" s="211"/>
      <c r="Q741" s="211"/>
      <c r="R741" s="211"/>
      <c r="S741" s="211"/>
      <c r="T741" s="212"/>
      <c r="AT741" s="213" t="s">
        <v>193</v>
      </c>
      <c r="AU741" s="213" t="s">
        <v>90</v>
      </c>
      <c r="AV741" s="14" t="s">
        <v>90</v>
      </c>
      <c r="AW741" s="14" t="s">
        <v>41</v>
      </c>
      <c r="AX741" s="14" t="s">
        <v>80</v>
      </c>
      <c r="AY741" s="213" t="s">
        <v>182</v>
      </c>
    </row>
    <row r="742" spans="1:65" s="13" customFormat="1" ht="11.25">
      <c r="B742" s="192"/>
      <c r="C742" s="193"/>
      <c r="D742" s="194" t="s">
        <v>193</v>
      </c>
      <c r="E742" s="195" t="s">
        <v>43</v>
      </c>
      <c r="F742" s="196" t="s">
        <v>1643</v>
      </c>
      <c r="G742" s="193"/>
      <c r="H742" s="195" t="s">
        <v>43</v>
      </c>
      <c r="I742" s="197"/>
      <c r="J742" s="193"/>
      <c r="K742" s="193"/>
      <c r="L742" s="198"/>
      <c r="M742" s="199"/>
      <c r="N742" s="200"/>
      <c r="O742" s="200"/>
      <c r="P742" s="200"/>
      <c r="Q742" s="200"/>
      <c r="R742" s="200"/>
      <c r="S742" s="200"/>
      <c r="T742" s="201"/>
      <c r="AT742" s="202" t="s">
        <v>193</v>
      </c>
      <c r="AU742" s="202" t="s">
        <v>90</v>
      </c>
      <c r="AV742" s="13" t="s">
        <v>88</v>
      </c>
      <c r="AW742" s="13" t="s">
        <v>41</v>
      </c>
      <c r="AX742" s="13" t="s">
        <v>80</v>
      </c>
      <c r="AY742" s="202" t="s">
        <v>182</v>
      </c>
    </row>
    <row r="743" spans="1:65" s="14" customFormat="1" ht="11.25">
      <c r="B743" s="203"/>
      <c r="C743" s="204"/>
      <c r="D743" s="194" t="s">
        <v>193</v>
      </c>
      <c r="E743" s="205" t="s">
        <v>43</v>
      </c>
      <c r="F743" s="206" t="s">
        <v>3231</v>
      </c>
      <c r="G743" s="204"/>
      <c r="H743" s="207">
        <v>6</v>
      </c>
      <c r="I743" s="208"/>
      <c r="J743" s="204"/>
      <c r="K743" s="204"/>
      <c r="L743" s="209"/>
      <c r="M743" s="210"/>
      <c r="N743" s="211"/>
      <c r="O743" s="211"/>
      <c r="P743" s="211"/>
      <c r="Q743" s="211"/>
      <c r="R743" s="211"/>
      <c r="S743" s="211"/>
      <c r="T743" s="212"/>
      <c r="AT743" s="213" t="s">
        <v>193</v>
      </c>
      <c r="AU743" s="213" t="s">
        <v>90</v>
      </c>
      <c r="AV743" s="14" t="s">
        <v>90</v>
      </c>
      <c r="AW743" s="14" t="s">
        <v>41</v>
      </c>
      <c r="AX743" s="14" t="s">
        <v>80</v>
      </c>
      <c r="AY743" s="213" t="s">
        <v>182</v>
      </c>
    </row>
    <row r="744" spans="1:65" s="15" customFormat="1" ht="11.25">
      <c r="B744" s="227"/>
      <c r="C744" s="228"/>
      <c r="D744" s="194" t="s">
        <v>193</v>
      </c>
      <c r="E744" s="229" t="s">
        <v>43</v>
      </c>
      <c r="F744" s="230" t="s">
        <v>436</v>
      </c>
      <c r="G744" s="228"/>
      <c r="H744" s="231">
        <v>74</v>
      </c>
      <c r="I744" s="232"/>
      <c r="J744" s="228"/>
      <c r="K744" s="228"/>
      <c r="L744" s="233"/>
      <c r="M744" s="234"/>
      <c r="N744" s="235"/>
      <c r="O744" s="235"/>
      <c r="P744" s="235"/>
      <c r="Q744" s="235"/>
      <c r="R744" s="235"/>
      <c r="S744" s="235"/>
      <c r="T744" s="236"/>
      <c r="AT744" s="237" t="s">
        <v>193</v>
      </c>
      <c r="AU744" s="237" t="s">
        <v>90</v>
      </c>
      <c r="AV744" s="15" t="s">
        <v>205</v>
      </c>
      <c r="AW744" s="15" t="s">
        <v>41</v>
      </c>
      <c r="AX744" s="15" t="s">
        <v>88</v>
      </c>
      <c r="AY744" s="237" t="s">
        <v>182</v>
      </c>
    </row>
    <row r="745" spans="1:65" s="2" customFormat="1" ht="14.45" customHeight="1">
      <c r="A745" s="35"/>
      <c r="B745" s="36"/>
      <c r="C745" s="179" t="s">
        <v>863</v>
      </c>
      <c r="D745" s="179" t="s">
        <v>187</v>
      </c>
      <c r="E745" s="180" t="s">
        <v>1824</v>
      </c>
      <c r="F745" s="181" t="s">
        <v>1825</v>
      </c>
      <c r="G745" s="182" t="s">
        <v>481</v>
      </c>
      <c r="H745" s="183">
        <v>20</v>
      </c>
      <c r="I745" s="184"/>
      <c r="J745" s="185">
        <f>ROUND(I745*H745,2)</f>
        <v>0</v>
      </c>
      <c r="K745" s="181" t="s">
        <v>198</v>
      </c>
      <c r="L745" s="40"/>
      <c r="M745" s="186" t="s">
        <v>43</v>
      </c>
      <c r="N745" s="187" t="s">
        <v>51</v>
      </c>
      <c r="O745" s="65"/>
      <c r="P745" s="188">
        <f>O745*H745</f>
        <v>0</v>
      </c>
      <c r="Q745" s="188">
        <v>0</v>
      </c>
      <c r="R745" s="188">
        <f>Q745*H745</f>
        <v>0</v>
      </c>
      <c r="S745" s="188">
        <v>0</v>
      </c>
      <c r="T745" s="189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90" t="s">
        <v>88</v>
      </c>
      <c r="AT745" s="190" t="s">
        <v>187</v>
      </c>
      <c r="AU745" s="190" t="s">
        <v>90</v>
      </c>
      <c r="AY745" s="17" t="s">
        <v>182</v>
      </c>
      <c r="BE745" s="191">
        <f>IF(N745="základní",J745,0)</f>
        <v>0</v>
      </c>
      <c r="BF745" s="191">
        <f>IF(N745="snížená",J745,0)</f>
        <v>0</v>
      </c>
      <c r="BG745" s="191">
        <f>IF(N745="zákl. přenesená",J745,0)</f>
        <v>0</v>
      </c>
      <c r="BH745" s="191">
        <f>IF(N745="sníž. přenesená",J745,0)</f>
        <v>0</v>
      </c>
      <c r="BI745" s="191">
        <f>IF(N745="nulová",J745,0)</f>
        <v>0</v>
      </c>
      <c r="BJ745" s="17" t="s">
        <v>88</v>
      </c>
      <c r="BK745" s="191">
        <f>ROUND(I745*H745,2)</f>
        <v>0</v>
      </c>
      <c r="BL745" s="17" t="s">
        <v>88</v>
      </c>
      <c r="BM745" s="190" t="s">
        <v>2952</v>
      </c>
    </row>
    <row r="746" spans="1:65" s="13" customFormat="1" ht="11.25">
      <c r="B746" s="192"/>
      <c r="C746" s="193"/>
      <c r="D746" s="194" t="s">
        <v>193</v>
      </c>
      <c r="E746" s="195" t="s">
        <v>43</v>
      </c>
      <c r="F746" s="196" t="s">
        <v>532</v>
      </c>
      <c r="G746" s="193"/>
      <c r="H746" s="195" t="s">
        <v>43</v>
      </c>
      <c r="I746" s="197"/>
      <c r="J746" s="193"/>
      <c r="K746" s="193"/>
      <c r="L746" s="198"/>
      <c r="M746" s="199"/>
      <c r="N746" s="200"/>
      <c r="O746" s="200"/>
      <c r="P746" s="200"/>
      <c r="Q746" s="200"/>
      <c r="R746" s="200"/>
      <c r="S746" s="200"/>
      <c r="T746" s="201"/>
      <c r="AT746" s="202" t="s">
        <v>193</v>
      </c>
      <c r="AU746" s="202" t="s">
        <v>90</v>
      </c>
      <c r="AV746" s="13" t="s">
        <v>88</v>
      </c>
      <c r="AW746" s="13" t="s">
        <v>41</v>
      </c>
      <c r="AX746" s="13" t="s">
        <v>80</v>
      </c>
      <c r="AY746" s="202" t="s">
        <v>182</v>
      </c>
    </row>
    <row r="747" spans="1:65" s="13" customFormat="1" ht="11.25">
      <c r="B747" s="192"/>
      <c r="C747" s="193"/>
      <c r="D747" s="194" t="s">
        <v>193</v>
      </c>
      <c r="E747" s="195" t="s">
        <v>43</v>
      </c>
      <c r="F747" s="196" t="s">
        <v>362</v>
      </c>
      <c r="G747" s="193"/>
      <c r="H747" s="195" t="s">
        <v>43</v>
      </c>
      <c r="I747" s="197"/>
      <c r="J747" s="193"/>
      <c r="K747" s="193"/>
      <c r="L747" s="198"/>
      <c r="M747" s="199"/>
      <c r="N747" s="200"/>
      <c r="O747" s="200"/>
      <c r="P747" s="200"/>
      <c r="Q747" s="200"/>
      <c r="R747" s="200"/>
      <c r="S747" s="200"/>
      <c r="T747" s="201"/>
      <c r="AT747" s="202" t="s">
        <v>193</v>
      </c>
      <c r="AU747" s="202" t="s">
        <v>90</v>
      </c>
      <c r="AV747" s="13" t="s">
        <v>88</v>
      </c>
      <c r="AW747" s="13" t="s">
        <v>41</v>
      </c>
      <c r="AX747" s="13" t="s">
        <v>80</v>
      </c>
      <c r="AY747" s="202" t="s">
        <v>182</v>
      </c>
    </row>
    <row r="748" spans="1:65" s="14" customFormat="1" ht="11.25">
      <c r="B748" s="203"/>
      <c r="C748" s="204"/>
      <c r="D748" s="194" t="s">
        <v>193</v>
      </c>
      <c r="E748" s="205" t="s">
        <v>43</v>
      </c>
      <c r="F748" s="206" t="s">
        <v>281</v>
      </c>
      <c r="G748" s="204"/>
      <c r="H748" s="207">
        <v>20</v>
      </c>
      <c r="I748" s="208"/>
      <c r="J748" s="204"/>
      <c r="K748" s="204"/>
      <c r="L748" s="209"/>
      <c r="M748" s="210"/>
      <c r="N748" s="211"/>
      <c r="O748" s="211"/>
      <c r="P748" s="211"/>
      <c r="Q748" s="211"/>
      <c r="R748" s="211"/>
      <c r="S748" s="211"/>
      <c r="T748" s="212"/>
      <c r="AT748" s="213" t="s">
        <v>193</v>
      </c>
      <c r="AU748" s="213" t="s">
        <v>90</v>
      </c>
      <c r="AV748" s="14" t="s">
        <v>90</v>
      </c>
      <c r="AW748" s="14" t="s">
        <v>41</v>
      </c>
      <c r="AX748" s="14" t="s">
        <v>88</v>
      </c>
      <c r="AY748" s="213" t="s">
        <v>182</v>
      </c>
    </row>
    <row r="749" spans="1:65" s="2" customFormat="1" ht="14.45" customHeight="1">
      <c r="A749" s="35"/>
      <c r="B749" s="36"/>
      <c r="C749" s="179" t="s">
        <v>867</v>
      </c>
      <c r="D749" s="179" t="s">
        <v>187</v>
      </c>
      <c r="E749" s="180" t="s">
        <v>1827</v>
      </c>
      <c r="F749" s="181" t="s">
        <v>1828</v>
      </c>
      <c r="G749" s="182" t="s">
        <v>190</v>
      </c>
      <c r="H749" s="183">
        <v>1</v>
      </c>
      <c r="I749" s="184"/>
      <c r="J749" s="185">
        <f>ROUND(I749*H749,2)</f>
        <v>0</v>
      </c>
      <c r="K749" s="181" t="s">
        <v>191</v>
      </c>
      <c r="L749" s="40"/>
      <c r="M749" s="186" t="s">
        <v>43</v>
      </c>
      <c r="N749" s="187" t="s">
        <v>51</v>
      </c>
      <c r="O749" s="65"/>
      <c r="P749" s="188">
        <f>O749*H749</f>
        <v>0</v>
      </c>
      <c r="Q749" s="188">
        <v>0</v>
      </c>
      <c r="R749" s="188">
        <f>Q749*H749</f>
        <v>0</v>
      </c>
      <c r="S749" s="188">
        <v>0</v>
      </c>
      <c r="T749" s="189">
        <f>S749*H749</f>
        <v>0</v>
      </c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R749" s="190" t="s">
        <v>88</v>
      </c>
      <c r="AT749" s="190" t="s">
        <v>187</v>
      </c>
      <c r="AU749" s="190" t="s">
        <v>90</v>
      </c>
      <c r="AY749" s="17" t="s">
        <v>182</v>
      </c>
      <c r="BE749" s="191">
        <f>IF(N749="základní",J749,0)</f>
        <v>0</v>
      </c>
      <c r="BF749" s="191">
        <f>IF(N749="snížená",J749,0)</f>
        <v>0</v>
      </c>
      <c r="BG749" s="191">
        <f>IF(N749="zákl. přenesená",J749,0)</f>
        <v>0</v>
      </c>
      <c r="BH749" s="191">
        <f>IF(N749="sníž. přenesená",J749,0)</f>
        <v>0</v>
      </c>
      <c r="BI749" s="191">
        <f>IF(N749="nulová",J749,0)</f>
        <v>0</v>
      </c>
      <c r="BJ749" s="17" t="s">
        <v>88</v>
      </c>
      <c r="BK749" s="191">
        <f>ROUND(I749*H749,2)</f>
        <v>0</v>
      </c>
      <c r="BL749" s="17" t="s">
        <v>88</v>
      </c>
      <c r="BM749" s="190" t="s">
        <v>2953</v>
      </c>
    </row>
    <row r="750" spans="1:65" s="13" customFormat="1" ht="11.25">
      <c r="B750" s="192"/>
      <c r="C750" s="193"/>
      <c r="D750" s="194" t="s">
        <v>193</v>
      </c>
      <c r="E750" s="195" t="s">
        <v>43</v>
      </c>
      <c r="F750" s="196" t="s">
        <v>532</v>
      </c>
      <c r="G750" s="193"/>
      <c r="H750" s="195" t="s">
        <v>43</v>
      </c>
      <c r="I750" s="197"/>
      <c r="J750" s="193"/>
      <c r="K750" s="193"/>
      <c r="L750" s="198"/>
      <c r="M750" s="199"/>
      <c r="N750" s="200"/>
      <c r="O750" s="200"/>
      <c r="P750" s="200"/>
      <c r="Q750" s="200"/>
      <c r="R750" s="200"/>
      <c r="S750" s="200"/>
      <c r="T750" s="201"/>
      <c r="AT750" s="202" t="s">
        <v>193</v>
      </c>
      <c r="AU750" s="202" t="s">
        <v>90</v>
      </c>
      <c r="AV750" s="13" t="s">
        <v>88</v>
      </c>
      <c r="AW750" s="13" t="s">
        <v>41</v>
      </c>
      <c r="AX750" s="13" t="s">
        <v>80</v>
      </c>
      <c r="AY750" s="202" t="s">
        <v>182</v>
      </c>
    </row>
    <row r="751" spans="1:65" s="13" customFormat="1" ht="11.25">
      <c r="B751" s="192"/>
      <c r="C751" s="193"/>
      <c r="D751" s="194" t="s">
        <v>193</v>
      </c>
      <c r="E751" s="195" t="s">
        <v>43</v>
      </c>
      <c r="F751" s="196" t="s">
        <v>362</v>
      </c>
      <c r="G751" s="193"/>
      <c r="H751" s="195" t="s">
        <v>43</v>
      </c>
      <c r="I751" s="197"/>
      <c r="J751" s="193"/>
      <c r="K751" s="193"/>
      <c r="L751" s="198"/>
      <c r="M751" s="199"/>
      <c r="N751" s="200"/>
      <c r="O751" s="200"/>
      <c r="P751" s="200"/>
      <c r="Q751" s="200"/>
      <c r="R751" s="200"/>
      <c r="S751" s="200"/>
      <c r="T751" s="201"/>
      <c r="AT751" s="202" t="s">
        <v>193</v>
      </c>
      <c r="AU751" s="202" t="s">
        <v>90</v>
      </c>
      <c r="AV751" s="13" t="s">
        <v>88</v>
      </c>
      <c r="AW751" s="13" t="s">
        <v>41</v>
      </c>
      <c r="AX751" s="13" t="s">
        <v>80</v>
      </c>
      <c r="AY751" s="202" t="s">
        <v>182</v>
      </c>
    </row>
    <row r="752" spans="1:65" s="14" customFormat="1" ht="11.25">
      <c r="B752" s="203"/>
      <c r="C752" s="204"/>
      <c r="D752" s="194" t="s">
        <v>193</v>
      </c>
      <c r="E752" s="205" t="s">
        <v>43</v>
      </c>
      <c r="F752" s="206" t="s">
        <v>88</v>
      </c>
      <c r="G752" s="204"/>
      <c r="H752" s="207">
        <v>1</v>
      </c>
      <c r="I752" s="208"/>
      <c r="J752" s="204"/>
      <c r="K752" s="204"/>
      <c r="L752" s="209"/>
      <c r="M752" s="210"/>
      <c r="N752" s="211"/>
      <c r="O752" s="211"/>
      <c r="P752" s="211"/>
      <c r="Q752" s="211"/>
      <c r="R752" s="211"/>
      <c r="S752" s="211"/>
      <c r="T752" s="212"/>
      <c r="AT752" s="213" t="s">
        <v>193</v>
      </c>
      <c r="AU752" s="213" t="s">
        <v>90</v>
      </c>
      <c r="AV752" s="14" t="s">
        <v>90</v>
      </c>
      <c r="AW752" s="14" t="s">
        <v>41</v>
      </c>
      <c r="AX752" s="14" t="s">
        <v>88</v>
      </c>
      <c r="AY752" s="213" t="s">
        <v>182</v>
      </c>
    </row>
    <row r="753" spans="1:65" s="2" customFormat="1" ht="49.15" customHeight="1">
      <c r="A753" s="35"/>
      <c r="B753" s="36"/>
      <c r="C753" s="179" t="s">
        <v>871</v>
      </c>
      <c r="D753" s="179" t="s">
        <v>187</v>
      </c>
      <c r="E753" s="180" t="s">
        <v>808</v>
      </c>
      <c r="F753" s="181" t="s">
        <v>809</v>
      </c>
      <c r="G753" s="182" t="s">
        <v>190</v>
      </c>
      <c r="H753" s="183">
        <v>5</v>
      </c>
      <c r="I753" s="184"/>
      <c r="J753" s="185">
        <f>ROUND(I753*H753,2)</f>
        <v>0</v>
      </c>
      <c r="K753" s="181" t="s">
        <v>191</v>
      </c>
      <c r="L753" s="40"/>
      <c r="M753" s="186" t="s">
        <v>43</v>
      </c>
      <c r="N753" s="187" t="s">
        <v>51</v>
      </c>
      <c r="O753" s="65"/>
      <c r="P753" s="188">
        <f>O753*H753</f>
        <v>0</v>
      </c>
      <c r="Q753" s="188">
        <v>0.57010000000000005</v>
      </c>
      <c r="R753" s="188">
        <f>Q753*H753</f>
        <v>2.8505000000000003</v>
      </c>
      <c r="S753" s="188">
        <v>0</v>
      </c>
      <c r="T753" s="189">
        <f>S753*H753</f>
        <v>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R753" s="190" t="s">
        <v>88</v>
      </c>
      <c r="AT753" s="190" t="s">
        <v>187</v>
      </c>
      <c r="AU753" s="190" t="s">
        <v>90</v>
      </c>
      <c r="AY753" s="17" t="s">
        <v>182</v>
      </c>
      <c r="BE753" s="191">
        <f>IF(N753="základní",J753,0)</f>
        <v>0</v>
      </c>
      <c r="BF753" s="191">
        <f>IF(N753="snížená",J753,0)</f>
        <v>0</v>
      </c>
      <c r="BG753" s="191">
        <f>IF(N753="zákl. přenesená",J753,0)</f>
        <v>0</v>
      </c>
      <c r="BH753" s="191">
        <f>IF(N753="sníž. přenesená",J753,0)</f>
        <v>0</v>
      </c>
      <c r="BI753" s="191">
        <f>IF(N753="nulová",J753,0)</f>
        <v>0</v>
      </c>
      <c r="BJ753" s="17" t="s">
        <v>88</v>
      </c>
      <c r="BK753" s="191">
        <f>ROUND(I753*H753,2)</f>
        <v>0</v>
      </c>
      <c r="BL753" s="17" t="s">
        <v>88</v>
      </c>
      <c r="BM753" s="190" t="s">
        <v>1830</v>
      </c>
    </row>
    <row r="754" spans="1:65" s="13" customFormat="1" ht="11.25">
      <c r="B754" s="192"/>
      <c r="C754" s="193"/>
      <c r="D754" s="194" t="s">
        <v>193</v>
      </c>
      <c r="E754" s="195" t="s">
        <v>43</v>
      </c>
      <c r="F754" s="196" t="s">
        <v>532</v>
      </c>
      <c r="G754" s="193"/>
      <c r="H754" s="195" t="s">
        <v>43</v>
      </c>
      <c r="I754" s="197"/>
      <c r="J754" s="193"/>
      <c r="K754" s="193"/>
      <c r="L754" s="198"/>
      <c r="M754" s="199"/>
      <c r="N754" s="200"/>
      <c r="O754" s="200"/>
      <c r="P754" s="200"/>
      <c r="Q754" s="200"/>
      <c r="R754" s="200"/>
      <c r="S754" s="200"/>
      <c r="T754" s="201"/>
      <c r="AT754" s="202" t="s">
        <v>193</v>
      </c>
      <c r="AU754" s="202" t="s">
        <v>90</v>
      </c>
      <c r="AV754" s="13" t="s">
        <v>88</v>
      </c>
      <c r="AW754" s="13" t="s">
        <v>41</v>
      </c>
      <c r="AX754" s="13" t="s">
        <v>80</v>
      </c>
      <c r="AY754" s="202" t="s">
        <v>182</v>
      </c>
    </row>
    <row r="755" spans="1:65" s="13" customFormat="1" ht="11.25">
      <c r="B755" s="192"/>
      <c r="C755" s="193"/>
      <c r="D755" s="194" t="s">
        <v>193</v>
      </c>
      <c r="E755" s="195" t="s">
        <v>43</v>
      </c>
      <c r="F755" s="196" t="s">
        <v>362</v>
      </c>
      <c r="G755" s="193"/>
      <c r="H755" s="195" t="s">
        <v>43</v>
      </c>
      <c r="I755" s="197"/>
      <c r="J755" s="193"/>
      <c r="K755" s="193"/>
      <c r="L755" s="198"/>
      <c r="M755" s="199"/>
      <c r="N755" s="200"/>
      <c r="O755" s="200"/>
      <c r="P755" s="200"/>
      <c r="Q755" s="200"/>
      <c r="R755" s="200"/>
      <c r="S755" s="200"/>
      <c r="T755" s="201"/>
      <c r="AT755" s="202" t="s">
        <v>193</v>
      </c>
      <c r="AU755" s="202" t="s">
        <v>90</v>
      </c>
      <c r="AV755" s="13" t="s">
        <v>88</v>
      </c>
      <c r="AW755" s="13" t="s">
        <v>41</v>
      </c>
      <c r="AX755" s="13" t="s">
        <v>80</v>
      </c>
      <c r="AY755" s="202" t="s">
        <v>182</v>
      </c>
    </row>
    <row r="756" spans="1:65" s="14" customFormat="1" ht="11.25">
      <c r="B756" s="203"/>
      <c r="C756" s="204"/>
      <c r="D756" s="194" t="s">
        <v>193</v>
      </c>
      <c r="E756" s="205" t="s">
        <v>43</v>
      </c>
      <c r="F756" s="206" t="s">
        <v>210</v>
      </c>
      <c r="G756" s="204"/>
      <c r="H756" s="207">
        <v>5</v>
      </c>
      <c r="I756" s="208"/>
      <c r="J756" s="204"/>
      <c r="K756" s="204"/>
      <c r="L756" s="209"/>
      <c r="M756" s="210"/>
      <c r="N756" s="211"/>
      <c r="O756" s="211"/>
      <c r="P756" s="211"/>
      <c r="Q756" s="211"/>
      <c r="R756" s="211"/>
      <c r="S756" s="211"/>
      <c r="T756" s="212"/>
      <c r="AT756" s="213" t="s">
        <v>193</v>
      </c>
      <c r="AU756" s="213" t="s">
        <v>90</v>
      </c>
      <c r="AV756" s="14" t="s">
        <v>90</v>
      </c>
      <c r="AW756" s="14" t="s">
        <v>41</v>
      </c>
      <c r="AX756" s="14" t="s">
        <v>88</v>
      </c>
      <c r="AY756" s="213" t="s">
        <v>182</v>
      </c>
    </row>
    <row r="757" spans="1:65" s="2" customFormat="1" ht="49.15" customHeight="1">
      <c r="A757" s="35"/>
      <c r="B757" s="36"/>
      <c r="C757" s="179" t="s">
        <v>875</v>
      </c>
      <c r="D757" s="179" t="s">
        <v>187</v>
      </c>
      <c r="E757" s="180" t="s">
        <v>812</v>
      </c>
      <c r="F757" s="181" t="s">
        <v>813</v>
      </c>
      <c r="G757" s="182" t="s">
        <v>190</v>
      </c>
      <c r="H757" s="183">
        <v>5</v>
      </c>
      <c r="I757" s="184"/>
      <c r="J757" s="185">
        <f>ROUND(I757*H757,2)</f>
        <v>0</v>
      </c>
      <c r="K757" s="181" t="s">
        <v>191</v>
      </c>
      <c r="L757" s="40"/>
      <c r="M757" s="186" t="s">
        <v>43</v>
      </c>
      <c r="N757" s="187" t="s">
        <v>51</v>
      </c>
      <c r="O757" s="65"/>
      <c r="P757" s="188">
        <f>O757*H757</f>
        <v>0</v>
      </c>
      <c r="Q757" s="188">
        <v>0.57010000000000005</v>
      </c>
      <c r="R757" s="188">
        <f>Q757*H757</f>
        <v>2.8505000000000003</v>
      </c>
      <c r="S757" s="188">
        <v>0</v>
      </c>
      <c r="T757" s="189">
        <f>S757*H757</f>
        <v>0</v>
      </c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R757" s="190" t="s">
        <v>88</v>
      </c>
      <c r="AT757" s="190" t="s">
        <v>187</v>
      </c>
      <c r="AU757" s="190" t="s">
        <v>90</v>
      </c>
      <c r="AY757" s="17" t="s">
        <v>182</v>
      </c>
      <c r="BE757" s="191">
        <f>IF(N757="základní",J757,0)</f>
        <v>0</v>
      </c>
      <c r="BF757" s="191">
        <f>IF(N757="snížená",J757,0)</f>
        <v>0</v>
      </c>
      <c r="BG757" s="191">
        <f>IF(N757="zákl. přenesená",J757,0)</f>
        <v>0</v>
      </c>
      <c r="BH757" s="191">
        <f>IF(N757="sníž. přenesená",J757,0)</f>
        <v>0</v>
      </c>
      <c r="BI757" s="191">
        <f>IF(N757="nulová",J757,0)</f>
        <v>0</v>
      </c>
      <c r="BJ757" s="17" t="s">
        <v>88</v>
      </c>
      <c r="BK757" s="191">
        <f>ROUND(I757*H757,2)</f>
        <v>0</v>
      </c>
      <c r="BL757" s="17" t="s">
        <v>88</v>
      </c>
      <c r="BM757" s="190" t="s">
        <v>1832</v>
      </c>
    </row>
    <row r="758" spans="1:65" s="13" customFormat="1" ht="11.25">
      <c r="B758" s="192"/>
      <c r="C758" s="193"/>
      <c r="D758" s="194" t="s">
        <v>193</v>
      </c>
      <c r="E758" s="195" t="s">
        <v>43</v>
      </c>
      <c r="F758" s="196" t="s">
        <v>431</v>
      </c>
      <c r="G758" s="193"/>
      <c r="H758" s="195" t="s">
        <v>43</v>
      </c>
      <c r="I758" s="197"/>
      <c r="J758" s="193"/>
      <c r="K758" s="193"/>
      <c r="L758" s="198"/>
      <c r="M758" s="199"/>
      <c r="N758" s="200"/>
      <c r="O758" s="200"/>
      <c r="P758" s="200"/>
      <c r="Q758" s="200"/>
      <c r="R758" s="200"/>
      <c r="S758" s="200"/>
      <c r="T758" s="201"/>
      <c r="AT758" s="202" t="s">
        <v>193</v>
      </c>
      <c r="AU758" s="202" t="s">
        <v>90</v>
      </c>
      <c r="AV758" s="13" t="s">
        <v>88</v>
      </c>
      <c r="AW758" s="13" t="s">
        <v>41</v>
      </c>
      <c r="AX758" s="13" t="s">
        <v>80</v>
      </c>
      <c r="AY758" s="202" t="s">
        <v>182</v>
      </c>
    </row>
    <row r="759" spans="1:65" s="13" customFormat="1" ht="11.25">
      <c r="B759" s="192"/>
      <c r="C759" s="193"/>
      <c r="D759" s="194" t="s">
        <v>193</v>
      </c>
      <c r="E759" s="195" t="s">
        <v>43</v>
      </c>
      <c r="F759" s="196" t="s">
        <v>640</v>
      </c>
      <c r="G759" s="193"/>
      <c r="H759" s="195" t="s">
        <v>43</v>
      </c>
      <c r="I759" s="197"/>
      <c r="J759" s="193"/>
      <c r="K759" s="193"/>
      <c r="L759" s="198"/>
      <c r="M759" s="199"/>
      <c r="N759" s="200"/>
      <c r="O759" s="200"/>
      <c r="P759" s="200"/>
      <c r="Q759" s="200"/>
      <c r="R759" s="200"/>
      <c r="S759" s="200"/>
      <c r="T759" s="201"/>
      <c r="AT759" s="202" t="s">
        <v>193</v>
      </c>
      <c r="AU759" s="202" t="s">
        <v>90</v>
      </c>
      <c r="AV759" s="13" t="s">
        <v>88</v>
      </c>
      <c r="AW759" s="13" t="s">
        <v>41</v>
      </c>
      <c r="AX759" s="13" t="s">
        <v>80</v>
      </c>
      <c r="AY759" s="202" t="s">
        <v>182</v>
      </c>
    </row>
    <row r="760" spans="1:65" s="14" customFormat="1" ht="11.25">
      <c r="B760" s="203"/>
      <c r="C760" s="204"/>
      <c r="D760" s="194" t="s">
        <v>193</v>
      </c>
      <c r="E760" s="205" t="s">
        <v>43</v>
      </c>
      <c r="F760" s="206" t="s">
        <v>88</v>
      </c>
      <c r="G760" s="204"/>
      <c r="H760" s="207">
        <v>1</v>
      </c>
      <c r="I760" s="208"/>
      <c r="J760" s="204"/>
      <c r="K760" s="204"/>
      <c r="L760" s="209"/>
      <c r="M760" s="210"/>
      <c r="N760" s="211"/>
      <c r="O760" s="211"/>
      <c r="P760" s="211"/>
      <c r="Q760" s="211"/>
      <c r="R760" s="211"/>
      <c r="S760" s="211"/>
      <c r="T760" s="212"/>
      <c r="AT760" s="213" t="s">
        <v>193</v>
      </c>
      <c r="AU760" s="213" t="s">
        <v>90</v>
      </c>
      <c r="AV760" s="14" t="s">
        <v>90</v>
      </c>
      <c r="AW760" s="14" t="s">
        <v>41</v>
      </c>
      <c r="AX760" s="14" t="s">
        <v>80</v>
      </c>
      <c r="AY760" s="213" t="s">
        <v>182</v>
      </c>
    </row>
    <row r="761" spans="1:65" s="13" customFormat="1" ht="11.25">
      <c r="B761" s="192"/>
      <c r="C761" s="193"/>
      <c r="D761" s="194" t="s">
        <v>193</v>
      </c>
      <c r="E761" s="195" t="s">
        <v>43</v>
      </c>
      <c r="F761" s="196" t="s">
        <v>1637</v>
      </c>
      <c r="G761" s="193"/>
      <c r="H761" s="195" t="s">
        <v>43</v>
      </c>
      <c r="I761" s="197"/>
      <c r="J761" s="193"/>
      <c r="K761" s="193"/>
      <c r="L761" s="198"/>
      <c r="M761" s="199"/>
      <c r="N761" s="200"/>
      <c r="O761" s="200"/>
      <c r="P761" s="200"/>
      <c r="Q761" s="200"/>
      <c r="R761" s="200"/>
      <c r="S761" s="200"/>
      <c r="T761" s="201"/>
      <c r="AT761" s="202" t="s">
        <v>193</v>
      </c>
      <c r="AU761" s="202" t="s">
        <v>90</v>
      </c>
      <c r="AV761" s="13" t="s">
        <v>88</v>
      </c>
      <c r="AW761" s="13" t="s">
        <v>41</v>
      </c>
      <c r="AX761" s="13" t="s">
        <v>80</v>
      </c>
      <c r="AY761" s="202" t="s">
        <v>182</v>
      </c>
    </row>
    <row r="762" spans="1:65" s="14" customFormat="1" ht="11.25">
      <c r="B762" s="203"/>
      <c r="C762" s="204"/>
      <c r="D762" s="194" t="s">
        <v>193</v>
      </c>
      <c r="E762" s="205" t="s">
        <v>43</v>
      </c>
      <c r="F762" s="206" t="s">
        <v>88</v>
      </c>
      <c r="G762" s="204"/>
      <c r="H762" s="207">
        <v>1</v>
      </c>
      <c r="I762" s="208"/>
      <c r="J762" s="204"/>
      <c r="K762" s="204"/>
      <c r="L762" s="209"/>
      <c r="M762" s="210"/>
      <c r="N762" s="211"/>
      <c r="O762" s="211"/>
      <c r="P762" s="211"/>
      <c r="Q762" s="211"/>
      <c r="R762" s="211"/>
      <c r="S762" s="211"/>
      <c r="T762" s="212"/>
      <c r="AT762" s="213" t="s">
        <v>193</v>
      </c>
      <c r="AU762" s="213" t="s">
        <v>90</v>
      </c>
      <c r="AV762" s="14" t="s">
        <v>90</v>
      </c>
      <c r="AW762" s="14" t="s">
        <v>41</v>
      </c>
      <c r="AX762" s="14" t="s">
        <v>80</v>
      </c>
      <c r="AY762" s="213" t="s">
        <v>182</v>
      </c>
    </row>
    <row r="763" spans="1:65" s="13" customFormat="1" ht="11.25">
      <c r="B763" s="192"/>
      <c r="C763" s="193"/>
      <c r="D763" s="194" t="s">
        <v>193</v>
      </c>
      <c r="E763" s="195" t="s">
        <v>43</v>
      </c>
      <c r="F763" s="196" t="s">
        <v>1639</v>
      </c>
      <c r="G763" s="193"/>
      <c r="H763" s="195" t="s">
        <v>43</v>
      </c>
      <c r="I763" s="197"/>
      <c r="J763" s="193"/>
      <c r="K763" s="193"/>
      <c r="L763" s="198"/>
      <c r="M763" s="199"/>
      <c r="N763" s="200"/>
      <c r="O763" s="200"/>
      <c r="P763" s="200"/>
      <c r="Q763" s="200"/>
      <c r="R763" s="200"/>
      <c r="S763" s="200"/>
      <c r="T763" s="201"/>
      <c r="AT763" s="202" t="s">
        <v>193</v>
      </c>
      <c r="AU763" s="202" t="s">
        <v>90</v>
      </c>
      <c r="AV763" s="13" t="s">
        <v>88</v>
      </c>
      <c r="AW763" s="13" t="s">
        <v>41</v>
      </c>
      <c r="AX763" s="13" t="s">
        <v>80</v>
      </c>
      <c r="AY763" s="202" t="s">
        <v>182</v>
      </c>
    </row>
    <row r="764" spans="1:65" s="14" customFormat="1" ht="11.25">
      <c r="B764" s="203"/>
      <c r="C764" s="204"/>
      <c r="D764" s="194" t="s">
        <v>193</v>
      </c>
      <c r="E764" s="205" t="s">
        <v>43</v>
      </c>
      <c r="F764" s="206" t="s">
        <v>88</v>
      </c>
      <c r="G764" s="204"/>
      <c r="H764" s="207">
        <v>1</v>
      </c>
      <c r="I764" s="208"/>
      <c r="J764" s="204"/>
      <c r="K764" s="204"/>
      <c r="L764" s="209"/>
      <c r="M764" s="210"/>
      <c r="N764" s="211"/>
      <c r="O764" s="211"/>
      <c r="P764" s="211"/>
      <c r="Q764" s="211"/>
      <c r="R764" s="211"/>
      <c r="S764" s="211"/>
      <c r="T764" s="212"/>
      <c r="AT764" s="213" t="s">
        <v>193</v>
      </c>
      <c r="AU764" s="213" t="s">
        <v>90</v>
      </c>
      <c r="AV764" s="14" t="s">
        <v>90</v>
      </c>
      <c r="AW764" s="14" t="s">
        <v>41</v>
      </c>
      <c r="AX764" s="14" t="s">
        <v>80</v>
      </c>
      <c r="AY764" s="213" t="s">
        <v>182</v>
      </c>
    </row>
    <row r="765" spans="1:65" s="13" customFormat="1" ht="11.25">
      <c r="B765" s="192"/>
      <c r="C765" s="193"/>
      <c r="D765" s="194" t="s">
        <v>193</v>
      </c>
      <c r="E765" s="195" t="s">
        <v>43</v>
      </c>
      <c r="F765" s="196" t="s">
        <v>1641</v>
      </c>
      <c r="G765" s="193"/>
      <c r="H765" s="195" t="s">
        <v>43</v>
      </c>
      <c r="I765" s="197"/>
      <c r="J765" s="193"/>
      <c r="K765" s="193"/>
      <c r="L765" s="198"/>
      <c r="M765" s="199"/>
      <c r="N765" s="200"/>
      <c r="O765" s="200"/>
      <c r="P765" s="200"/>
      <c r="Q765" s="200"/>
      <c r="R765" s="200"/>
      <c r="S765" s="200"/>
      <c r="T765" s="201"/>
      <c r="AT765" s="202" t="s">
        <v>193</v>
      </c>
      <c r="AU765" s="202" t="s">
        <v>90</v>
      </c>
      <c r="AV765" s="13" t="s">
        <v>88</v>
      </c>
      <c r="AW765" s="13" t="s">
        <v>41</v>
      </c>
      <c r="AX765" s="13" t="s">
        <v>80</v>
      </c>
      <c r="AY765" s="202" t="s">
        <v>182</v>
      </c>
    </row>
    <row r="766" spans="1:65" s="14" customFormat="1" ht="11.25">
      <c r="B766" s="203"/>
      <c r="C766" s="204"/>
      <c r="D766" s="194" t="s">
        <v>193</v>
      </c>
      <c r="E766" s="205" t="s">
        <v>43</v>
      </c>
      <c r="F766" s="206" t="s">
        <v>88</v>
      </c>
      <c r="G766" s="204"/>
      <c r="H766" s="207">
        <v>1</v>
      </c>
      <c r="I766" s="208"/>
      <c r="J766" s="204"/>
      <c r="K766" s="204"/>
      <c r="L766" s="209"/>
      <c r="M766" s="210"/>
      <c r="N766" s="211"/>
      <c r="O766" s="211"/>
      <c r="P766" s="211"/>
      <c r="Q766" s="211"/>
      <c r="R766" s="211"/>
      <c r="S766" s="211"/>
      <c r="T766" s="212"/>
      <c r="AT766" s="213" t="s">
        <v>193</v>
      </c>
      <c r="AU766" s="213" t="s">
        <v>90</v>
      </c>
      <c r="AV766" s="14" t="s">
        <v>90</v>
      </c>
      <c r="AW766" s="14" t="s">
        <v>41</v>
      </c>
      <c r="AX766" s="14" t="s">
        <v>80</v>
      </c>
      <c r="AY766" s="213" t="s">
        <v>182</v>
      </c>
    </row>
    <row r="767" spans="1:65" s="13" customFormat="1" ht="11.25">
      <c r="B767" s="192"/>
      <c r="C767" s="193"/>
      <c r="D767" s="194" t="s">
        <v>193</v>
      </c>
      <c r="E767" s="195" t="s">
        <v>43</v>
      </c>
      <c r="F767" s="196" t="s">
        <v>1643</v>
      </c>
      <c r="G767" s="193"/>
      <c r="H767" s="195" t="s">
        <v>43</v>
      </c>
      <c r="I767" s="197"/>
      <c r="J767" s="193"/>
      <c r="K767" s="193"/>
      <c r="L767" s="198"/>
      <c r="M767" s="199"/>
      <c r="N767" s="200"/>
      <c r="O767" s="200"/>
      <c r="P767" s="200"/>
      <c r="Q767" s="200"/>
      <c r="R767" s="200"/>
      <c r="S767" s="200"/>
      <c r="T767" s="201"/>
      <c r="AT767" s="202" t="s">
        <v>193</v>
      </c>
      <c r="AU767" s="202" t="s">
        <v>90</v>
      </c>
      <c r="AV767" s="13" t="s">
        <v>88</v>
      </c>
      <c r="AW767" s="13" t="s">
        <v>41</v>
      </c>
      <c r="AX767" s="13" t="s">
        <v>80</v>
      </c>
      <c r="AY767" s="202" t="s">
        <v>182</v>
      </c>
    </row>
    <row r="768" spans="1:65" s="14" customFormat="1" ht="11.25">
      <c r="B768" s="203"/>
      <c r="C768" s="204"/>
      <c r="D768" s="194" t="s">
        <v>193</v>
      </c>
      <c r="E768" s="205" t="s">
        <v>43</v>
      </c>
      <c r="F768" s="206" t="s">
        <v>88</v>
      </c>
      <c r="G768" s="204"/>
      <c r="H768" s="207">
        <v>1</v>
      </c>
      <c r="I768" s="208"/>
      <c r="J768" s="204"/>
      <c r="K768" s="204"/>
      <c r="L768" s="209"/>
      <c r="M768" s="210"/>
      <c r="N768" s="211"/>
      <c r="O768" s="211"/>
      <c r="P768" s="211"/>
      <c r="Q768" s="211"/>
      <c r="R768" s="211"/>
      <c r="S768" s="211"/>
      <c r="T768" s="212"/>
      <c r="AT768" s="213" t="s">
        <v>193</v>
      </c>
      <c r="AU768" s="213" t="s">
        <v>90</v>
      </c>
      <c r="AV768" s="14" t="s">
        <v>90</v>
      </c>
      <c r="AW768" s="14" t="s">
        <v>41</v>
      </c>
      <c r="AX768" s="14" t="s">
        <v>80</v>
      </c>
      <c r="AY768" s="213" t="s">
        <v>182</v>
      </c>
    </row>
    <row r="769" spans="1:65" s="15" customFormat="1" ht="11.25">
      <c r="B769" s="227"/>
      <c r="C769" s="228"/>
      <c r="D769" s="194" t="s">
        <v>193</v>
      </c>
      <c r="E769" s="229" t="s">
        <v>43</v>
      </c>
      <c r="F769" s="230" t="s">
        <v>436</v>
      </c>
      <c r="G769" s="228"/>
      <c r="H769" s="231">
        <v>5</v>
      </c>
      <c r="I769" s="232"/>
      <c r="J769" s="228"/>
      <c r="K769" s="228"/>
      <c r="L769" s="233"/>
      <c r="M769" s="234"/>
      <c r="N769" s="235"/>
      <c r="O769" s="235"/>
      <c r="P769" s="235"/>
      <c r="Q769" s="235"/>
      <c r="R769" s="235"/>
      <c r="S769" s="235"/>
      <c r="T769" s="236"/>
      <c r="AT769" s="237" t="s">
        <v>193</v>
      </c>
      <c r="AU769" s="237" t="s">
        <v>90</v>
      </c>
      <c r="AV769" s="15" t="s">
        <v>205</v>
      </c>
      <c r="AW769" s="15" t="s">
        <v>41</v>
      </c>
      <c r="AX769" s="15" t="s">
        <v>88</v>
      </c>
      <c r="AY769" s="237" t="s">
        <v>182</v>
      </c>
    </row>
    <row r="770" spans="1:65" s="2" customFormat="1" ht="14.45" customHeight="1">
      <c r="A770" s="35"/>
      <c r="B770" s="36"/>
      <c r="C770" s="214" t="s">
        <v>879</v>
      </c>
      <c r="D770" s="214" t="s">
        <v>179</v>
      </c>
      <c r="E770" s="215" t="s">
        <v>816</v>
      </c>
      <c r="F770" s="216" t="s">
        <v>2956</v>
      </c>
      <c r="G770" s="217" t="s">
        <v>190</v>
      </c>
      <c r="H770" s="218">
        <v>4</v>
      </c>
      <c r="I770" s="219"/>
      <c r="J770" s="220">
        <f>ROUND(I770*H770,2)</f>
        <v>0</v>
      </c>
      <c r="K770" s="216" t="s">
        <v>198</v>
      </c>
      <c r="L770" s="221"/>
      <c r="M770" s="222" t="s">
        <v>43</v>
      </c>
      <c r="N770" s="223" t="s">
        <v>51</v>
      </c>
      <c r="O770" s="65"/>
      <c r="P770" s="188">
        <f>O770*H770</f>
        <v>0</v>
      </c>
      <c r="Q770" s="188">
        <v>0</v>
      </c>
      <c r="R770" s="188">
        <f>Q770*H770</f>
        <v>0</v>
      </c>
      <c r="S770" s="188">
        <v>0</v>
      </c>
      <c r="T770" s="189">
        <f>S770*H770</f>
        <v>0</v>
      </c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R770" s="190" t="s">
        <v>90</v>
      </c>
      <c r="AT770" s="190" t="s">
        <v>179</v>
      </c>
      <c r="AU770" s="190" t="s">
        <v>90</v>
      </c>
      <c r="AY770" s="17" t="s">
        <v>182</v>
      </c>
      <c r="BE770" s="191">
        <f>IF(N770="základní",J770,0)</f>
        <v>0</v>
      </c>
      <c r="BF770" s="191">
        <f>IF(N770="snížená",J770,0)</f>
        <v>0</v>
      </c>
      <c r="BG770" s="191">
        <f>IF(N770="zákl. přenesená",J770,0)</f>
        <v>0</v>
      </c>
      <c r="BH770" s="191">
        <f>IF(N770="sníž. přenesená",J770,0)</f>
        <v>0</v>
      </c>
      <c r="BI770" s="191">
        <f>IF(N770="nulová",J770,0)</f>
        <v>0</v>
      </c>
      <c r="BJ770" s="17" t="s">
        <v>88</v>
      </c>
      <c r="BK770" s="191">
        <f>ROUND(I770*H770,2)</f>
        <v>0</v>
      </c>
      <c r="BL770" s="17" t="s">
        <v>88</v>
      </c>
      <c r="BM770" s="190" t="s">
        <v>2957</v>
      </c>
    </row>
    <row r="771" spans="1:65" s="13" customFormat="1" ht="11.25">
      <c r="B771" s="192"/>
      <c r="C771" s="193"/>
      <c r="D771" s="194" t="s">
        <v>193</v>
      </c>
      <c r="E771" s="195" t="s">
        <v>43</v>
      </c>
      <c r="F771" s="196" t="s">
        <v>431</v>
      </c>
      <c r="G771" s="193"/>
      <c r="H771" s="195" t="s">
        <v>43</v>
      </c>
      <c r="I771" s="197"/>
      <c r="J771" s="193"/>
      <c r="K771" s="193"/>
      <c r="L771" s="198"/>
      <c r="M771" s="199"/>
      <c r="N771" s="200"/>
      <c r="O771" s="200"/>
      <c r="P771" s="200"/>
      <c r="Q771" s="200"/>
      <c r="R771" s="200"/>
      <c r="S771" s="200"/>
      <c r="T771" s="201"/>
      <c r="AT771" s="202" t="s">
        <v>193</v>
      </c>
      <c r="AU771" s="202" t="s">
        <v>90</v>
      </c>
      <c r="AV771" s="13" t="s">
        <v>88</v>
      </c>
      <c r="AW771" s="13" t="s">
        <v>41</v>
      </c>
      <c r="AX771" s="13" t="s">
        <v>80</v>
      </c>
      <c r="AY771" s="202" t="s">
        <v>182</v>
      </c>
    </row>
    <row r="772" spans="1:65" s="13" customFormat="1" ht="11.25">
      <c r="B772" s="192"/>
      <c r="C772" s="193"/>
      <c r="D772" s="194" t="s">
        <v>193</v>
      </c>
      <c r="E772" s="195" t="s">
        <v>43</v>
      </c>
      <c r="F772" s="196" t="s">
        <v>640</v>
      </c>
      <c r="G772" s="193"/>
      <c r="H772" s="195" t="s">
        <v>43</v>
      </c>
      <c r="I772" s="197"/>
      <c r="J772" s="193"/>
      <c r="K772" s="193"/>
      <c r="L772" s="198"/>
      <c r="M772" s="199"/>
      <c r="N772" s="200"/>
      <c r="O772" s="200"/>
      <c r="P772" s="200"/>
      <c r="Q772" s="200"/>
      <c r="R772" s="200"/>
      <c r="S772" s="200"/>
      <c r="T772" s="201"/>
      <c r="AT772" s="202" t="s">
        <v>193</v>
      </c>
      <c r="AU772" s="202" t="s">
        <v>90</v>
      </c>
      <c r="AV772" s="13" t="s">
        <v>88</v>
      </c>
      <c r="AW772" s="13" t="s">
        <v>41</v>
      </c>
      <c r="AX772" s="13" t="s">
        <v>80</v>
      </c>
      <c r="AY772" s="202" t="s">
        <v>182</v>
      </c>
    </row>
    <row r="773" spans="1:65" s="14" customFormat="1" ht="11.25">
      <c r="B773" s="203"/>
      <c r="C773" s="204"/>
      <c r="D773" s="194" t="s">
        <v>193</v>
      </c>
      <c r="E773" s="205" t="s">
        <v>43</v>
      </c>
      <c r="F773" s="206" t="s">
        <v>88</v>
      </c>
      <c r="G773" s="204"/>
      <c r="H773" s="207">
        <v>1</v>
      </c>
      <c r="I773" s="208"/>
      <c r="J773" s="204"/>
      <c r="K773" s="204"/>
      <c r="L773" s="209"/>
      <c r="M773" s="210"/>
      <c r="N773" s="211"/>
      <c r="O773" s="211"/>
      <c r="P773" s="211"/>
      <c r="Q773" s="211"/>
      <c r="R773" s="211"/>
      <c r="S773" s="211"/>
      <c r="T773" s="212"/>
      <c r="AT773" s="213" t="s">
        <v>193</v>
      </c>
      <c r="AU773" s="213" t="s">
        <v>90</v>
      </c>
      <c r="AV773" s="14" t="s">
        <v>90</v>
      </c>
      <c r="AW773" s="14" t="s">
        <v>41</v>
      </c>
      <c r="AX773" s="14" t="s">
        <v>80</v>
      </c>
      <c r="AY773" s="213" t="s">
        <v>182</v>
      </c>
    </row>
    <row r="774" spans="1:65" s="13" customFormat="1" ht="11.25">
      <c r="B774" s="192"/>
      <c r="C774" s="193"/>
      <c r="D774" s="194" t="s">
        <v>193</v>
      </c>
      <c r="E774" s="195" t="s">
        <v>43</v>
      </c>
      <c r="F774" s="196" t="s">
        <v>1637</v>
      </c>
      <c r="G774" s="193"/>
      <c r="H774" s="195" t="s">
        <v>43</v>
      </c>
      <c r="I774" s="197"/>
      <c r="J774" s="193"/>
      <c r="K774" s="193"/>
      <c r="L774" s="198"/>
      <c r="M774" s="199"/>
      <c r="N774" s="200"/>
      <c r="O774" s="200"/>
      <c r="P774" s="200"/>
      <c r="Q774" s="200"/>
      <c r="R774" s="200"/>
      <c r="S774" s="200"/>
      <c r="T774" s="201"/>
      <c r="AT774" s="202" t="s">
        <v>193</v>
      </c>
      <c r="AU774" s="202" t="s">
        <v>90</v>
      </c>
      <c r="AV774" s="13" t="s">
        <v>88</v>
      </c>
      <c r="AW774" s="13" t="s">
        <v>41</v>
      </c>
      <c r="AX774" s="13" t="s">
        <v>80</v>
      </c>
      <c r="AY774" s="202" t="s">
        <v>182</v>
      </c>
    </row>
    <row r="775" spans="1:65" s="14" customFormat="1" ht="11.25">
      <c r="B775" s="203"/>
      <c r="C775" s="204"/>
      <c r="D775" s="194" t="s">
        <v>193</v>
      </c>
      <c r="E775" s="205" t="s">
        <v>43</v>
      </c>
      <c r="F775" s="206" t="s">
        <v>88</v>
      </c>
      <c r="G775" s="204"/>
      <c r="H775" s="207">
        <v>1</v>
      </c>
      <c r="I775" s="208"/>
      <c r="J775" s="204"/>
      <c r="K775" s="204"/>
      <c r="L775" s="209"/>
      <c r="M775" s="210"/>
      <c r="N775" s="211"/>
      <c r="O775" s="211"/>
      <c r="P775" s="211"/>
      <c r="Q775" s="211"/>
      <c r="R775" s="211"/>
      <c r="S775" s="211"/>
      <c r="T775" s="212"/>
      <c r="AT775" s="213" t="s">
        <v>193</v>
      </c>
      <c r="AU775" s="213" t="s">
        <v>90</v>
      </c>
      <c r="AV775" s="14" t="s">
        <v>90</v>
      </c>
      <c r="AW775" s="14" t="s">
        <v>41</v>
      </c>
      <c r="AX775" s="14" t="s">
        <v>80</v>
      </c>
      <c r="AY775" s="213" t="s">
        <v>182</v>
      </c>
    </row>
    <row r="776" spans="1:65" s="13" customFormat="1" ht="11.25">
      <c r="B776" s="192"/>
      <c r="C776" s="193"/>
      <c r="D776" s="194" t="s">
        <v>193</v>
      </c>
      <c r="E776" s="195" t="s">
        <v>43</v>
      </c>
      <c r="F776" s="196" t="s">
        <v>1639</v>
      </c>
      <c r="G776" s="193"/>
      <c r="H776" s="195" t="s">
        <v>43</v>
      </c>
      <c r="I776" s="197"/>
      <c r="J776" s="193"/>
      <c r="K776" s="193"/>
      <c r="L776" s="198"/>
      <c r="M776" s="199"/>
      <c r="N776" s="200"/>
      <c r="O776" s="200"/>
      <c r="P776" s="200"/>
      <c r="Q776" s="200"/>
      <c r="R776" s="200"/>
      <c r="S776" s="200"/>
      <c r="T776" s="201"/>
      <c r="AT776" s="202" t="s">
        <v>193</v>
      </c>
      <c r="AU776" s="202" t="s">
        <v>90</v>
      </c>
      <c r="AV776" s="13" t="s">
        <v>88</v>
      </c>
      <c r="AW776" s="13" t="s">
        <v>41</v>
      </c>
      <c r="AX776" s="13" t="s">
        <v>80</v>
      </c>
      <c r="AY776" s="202" t="s">
        <v>182</v>
      </c>
    </row>
    <row r="777" spans="1:65" s="14" customFormat="1" ht="11.25">
      <c r="B777" s="203"/>
      <c r="C777" s="204"/>
      <c r="D777" s="194" t="s">
        <v>193</v>
      </c>
      <c r="E777" s="205" t="s">
        <v>43</v>
      </c>
      <c r="F777" s="206" t="s">
        <v>88</v>
      </c>
      <c r="G777" s="204"/>
      <c r="H777" s="207">
        <v>1</v>
      </c>
      <c r="I777" s="208"/>
      <c r="J777" s="204"/>
      <c r="K777" s="204"/>
      <c r="L777" s="209"/>
      <c r="M777" s="210"/>
      <c r="N777" s="211"/>
      <c r="O777" s="211"/>
      <c r="P777" s="211"/>
      <c r="Q777" s="211"/>
      <c r="R777" s="211"/>
      <c r="S777" s="211"/>
      <c r="T777" s="212"/>
      <c r="AT777" s="213" t="s">
        <v>193</v>
      </c>
      <c r="AU777" s="213" t="s">
        <v>90</v>
      </c>
      <c r="AV777" s="14" t="s">
        <v>90</v>
      </c>
      <c r="AW777" s="14" t="s">
        <v>41</v>
      </c>
      <c r="AX777" s="14" t="s">
        <v>80</v>
      </c>
      <c r="AY777" s="213" t="s">
        <v>182</v>
      </c>
    </row>
    <row r="778" spans="1:65" s="13" customFormat="1" ht="11.25">
      <c r="B778" s="192"/>
      <c r="C778" s="193"/>
      <c r="D778" s="194" t="s">
        <v>193</v>
      </c>
      <c r="E778" s="195" t="s">
        <v>43</v>
      </c>
      <c r="F778" s="196" t="s">
        <v>1641</v>
      </c>
      <c r="G778" s="193"/>
      <c r="H778" s="195" t="s">
        <v>43</v>
      </c>
      <c r="I778" s="197"/>
      <c r="J778" s="193"/>
      <c r="K778" s="193"/>
      <c r="L778" s="198"/>
      <c r="M778" s="199"/>
      <c r="N778" s="200"/>
      <c r="O778" s="200"/>
      <c r="P778" s="200"/>
      <c r="Q778" s="200"/>
      <c r="R778" s="200"/>
      <c r="S778" s="200"/>
      <c r="T778" s="201"/>
      <c r="AT778" s="202" t="s">
        <v>193</v>
      </c>
      <c r="AU778" s="202" t="s">
        <v>90</v>
      </c>
      <c r="AV778" s="13" t="s">
        <v>88</v>
      </c>
      <c r="AW778" s="13" t="s">
        <v>41</v>
      </c>
      <c r="AX778" s="13" t="s">
        <v>80</v>
      </c>
      <c r="AY778" s="202" t="s">
        <v>182</v>
      </c>
    </row>
    <row r="779" spans="1:65" s="14" customFormat="1" ht="11.25">
      <c r="B779" s="203"/>
      <c r="C779" s="204"/>
      <c r="D779" s="194" t="s">
        <v>193</v>
      </c>
      <c r="E779" s="205" t="s">
        <v>43</v>
      </c>
      <c r="F779" s="206" t="s">
        <v>88</v>
      </c>
      <c r="G779" s="204"/>
      <c r="H779" s="207">
        <v>1</v>
      </c>
      <c r="I779" s="208"/>
      <c r="J779" s="204"/>
      <c r="K779" s="204"/>
      <c r="L779" s="209"/>
      <c r="M779" s="210"/>
      <c r="N779" s="211"/>
      <c r="O779" s="211"/>
      <c r="P779" s="211"/>
      <c r="Q779" s="211"/>
      <c r="R779" s="211"/>
      <c r="S779" s="211"/>
      <c r="T779" s="212"/>
      <c r="AT779" s="213" t="s">
        <v>193</v>
      </c>
      <c r="AU779" s="213" t="s">
        <v>90</v>
      </c>
      <c r="AV779" s="14" t="s">
        <v>90</v>
      </c>
      <c r="AW779" s="14" t="s">
        <v>41</v>
      </c>
      <c r="AX779" s="14" t="s">
        <v>80</v>
      </c>
      <c r="AY779" s="213" t="s">
        <v>182</v>
      </c>
    </row>
    <row r="780" spans="1:65" s="15" customFormat="1" ht="11.25">
      <c r="B780" s="227"/>
      <c r="C780" s="228"/>
      <c r="D780" s="194" t="s">
        <v>193</v>
      </c>
      <c r="E780" s="229" t="s">
        <v>43</v>
      </c>
      <c r="F780" s="230" t="s">
        <v>436</v>
      </c>
      <c r="G780" s="228"/>
      <c r="H780" s="231">
        <v>4</v>
      </c>
      <c r="I780" s="232"/>
      <c r="J780" s="228"/>
      <c r="K780" s="228"/>
      <c r="L780" s="233"/>
      <c r="M780" s="234"/>
      <c r="N780" s="235"/>
      <c r="O780" s="235"/>
      <c r="P780" s="235"/>
      <c r="Q780" s="235"/>
      <c r="R780" s="235"/>
      <c r="S780" s="235"/>
      <c r="T780" s="236"/>
      <c r="AT780" s="237" t="s">
        <v>193</v>
      </c>
      <c r="AU780" s="237" t="s">
        <v>90</v>
      </c>
      <c r="AV780" s="15" t="s">
        <v>205</v>
      </c>
      <c r="AW780" s="15" t="s">
        <v>41</v>
      </c>
      <c r="AX780" s="15" t="s">
        <v>88</v>
      </c>
      <c r="AY780" s="237" t="s">
        <v>182</v>
      </c>
    </row>
    <row r="781" spans="1:65" s="2" customFormat="1" ht="14.45" customHeight="1">
      <c r="A781" s="35"/>
      <c r="B781" s="36"/>
      <c r="C781" s="214" t="s">
        <v>883</v>
      </c>
      <c r="D781" s="214" t="s">
        <v>179</v>
      </c>
      <c r="E781" s="215" t="s">
        <v>2582</v>
      </c>
      <c r="F781" s="216" t="s">
        <v>2583</v>
      </c>
      <c r="G781" s="217" t="s">
        <v>190</v>
      </c>
      <c r="H781" s="218">
        <v>1</v>
      </c>
      <c r="I781" s="219"/>
      <c r="J781" s="220">
        <f>ROUND(I781*H781,2)</f>
        <v>0</v>
      </c>
      <c r="K781" s="216" t="s">
        <v>198</v>
      </c>
      <c r="L781" s="221"/>
      <c r="M781" s="222" t="s">
        <v>43</v>
      </c>
      <c r="N781" s="223" t="s">
        <v>51</v>
      </c>
      <c r="O781" s="65"/>
      <c r="P781" s="188">
        <f>O781*H781</f>
        <v>0</v>
      </c>
      <c r="Q781" s="188">
        <v>0</v>
      </c>
      <c r="R781" s="188">
        <f>Q781*H781</f>
        <v>0</v>
      </c>
      <c r="S781" s="188">
        <v>0</v>
      </c>
      <c r="T781" s="189">
        <f>S781*H781</f>
        <v>0</v>
      </c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R781" s="190" t="s">
        <v>90</v>
      </c>
      <c r="AT781" s="190" t="s">
        <v>179</v>
      </c>
      <c r="AU781" s="190" t="s">
        <v>90</v>
      </c>
      <c r="AY781" s="17" t="s">
        <v>182</v>
      </c>
      <c r="BE781" s="191">
        <f>IF(N781="základní",J781,0)</f>
        <v>0</v>
      </c>
      <c r="BF781" s="191">
        <f>IF(N781="snížená",J781,0)</f>
        <v>0</v>
      </c>
      <c r="BG781" s="191">
        <f>IF(N781="zákl. přenesená",J781,0)</f>
        <v>0</v>
      </c>
      <c r="BH781" s="191">
        <f>IF(N781="sníž. přenesená",J781,0)</f>
        <v>0</v>
      </c>
      <c r="BI781" s="191">
        <f>IF(N781="nulová",J781,0)</f>
        <v>0</v>
      </c>
      <c r="BJ781" s="17" t="s">
        <v>88</v>
      </c>
      <c r="BK781" s="191">
        <f>ROUND(I781*H781,2)</f>
        <v>0</v>
      </c>
      <c r="BL781" s="17" t="s">
        <v>88</v>
      </c>
      <c r="BM781" s="190" t="s">
        <v>2584</v>
      </c>
    </row>
    <row r="782" spans="1:65" s="13" customFormat="1" ht="11.25">
      <c r="B782" s="192"/>
      <c r="C782" s="193"/>
      <c r="D782" s="194" t="s">
        <v>193</v>
      </c>
      <c r="E782" s="195" t="s">
        <v>43</v>
      </c>
      <c r="F782" s="196" t="s">
        <v>431</v>
      </c>
      <c r="G782" s="193"/>
      <c r="H782" s="195" t="s">
        <v>43</v>
      </c>
      <c r="I782" s="197"/>
      <c r="J782" s="193"/>
      <c r="K782" s="193"/>
      <c r="L782" s="198"/>
      <c r="M782" s="199"/>
      <c r="N782" s="200"/>
      <c r="O782" s="200"/>
      <c r="P782" s="200"/>
      <c r="Q782" s="200"/>
      <c r="R782" s="200"/>
      <c r="S782" s="200"/>
      <c r="T782" s="201"/>
      <c r="AT782" s="202" t="s">
        <v>193</v>
      </c>
      <c r="AU782" s="202" t="s">
        <v>90</v>
      </c>
      <c r="AV782" s="13" t="s">
        <v>88</v>
      </c>
      <c r="AW782" s="13" t="s">
        <v>41</v>
      </c>
      <c r="AX782" s="13" t="s">
        <v>80</v>
      </c>
      <c r="AY782" s="202" t="s">
        <v>182</v>
      </c>
    </row>
    <row r="783" spans="1:65" s="13" customFormat="1" ht="11.25">
      <c r="B783" s="192"/>
      <c r="C783" s="193"/>
      <c r="D783" s="194" t="s">
        <v>193</v>
      </c>
      <c r="E783" s="195" t="s">
        <v>43</v>
      </c>
      <c r="F783" s="196" t="s">
        <v>1643</v>
      </c>
      <c r="G783" s="193"/>
      <c r="H783" s="195" t="s">
        <v>43</v>
      </c>
      <c r="I783" s="197"/>
      <c r="J783" s="193"/>
      <c r="K783" s="193"/>
      <c r="L783" s="198"/>
      <c r="M783" s="199"/>
      <c r="N783" s="200"/>
      <c r="O783" s="200"/>
      <c r="P783" s="200"/>
      <c r="Q783" s="200"/>
      <c r="R783" s="200"/>
      <c r="S783" s="200"/>
      <c r="T783" s="201"/>
      <c r="AT783" s="202" t="s">
        <v>193</v>
      </c>
      <c r="AU783" s="202" t="s">
        <v>90</v>
      </c>
      <c r="AV783" s="13" t="s">
        <v>88</v>
      </c>
      <c r="AW783" s="13" t="s">
        <v>41</v>
      </c>
      <c r="AX783" s="13" t="s">
        <v>80</v>
      </c>
      <c r="AY783" s="202" t="s">
        <v>182</v>
      </c>
    </row>
    <row r="784" spans="1:65" s="14" customFormat="1" ht="11.25">
      <c r="B784" s="203"/>
      <c r="C784" s="204"/>
      <c r="D784" s="194" t="s">
        <v>193</v>
      </c>
      <c r="E784" s="205" t="s">
        <v>43</v>
      </c>
      <c r="F784" s="206" t="s">
        <v>88</v>
      </c>
      <c r="G784" s="204"/>
      <c r="H784" s="207">
        <v>1</v>
      </c>
      <c r="I784" s="208"/>
      <c r="J784" s="204"/>
      <c r="K784" s="204"/>
      <c r="L784" s="209"/>
      <c r="M784" s="210"/>
      <c r="N784" s="211"/>
      <c r="O784" s="211"/>
      <c r="P784" s="211"/>
      <c r="Q784" s="211"/>
      <c r="R784" s="211"/>
      <c r="S784" s="211"/>
      <c r="T784" s="212"/>
      <c r="AT784" s="213" t="s">
        <v>193</v>
      </c>
      <c r="AU784" s="213" t="s">
        <v>90</v>
      </c>
      <c r="AV784" s="14" t="s">
        <v>90</v>
      </c>
      <c r="AW784" s="14" t="s">
        <v>41</v>
      </c>
      <c r="AX784" s="14" t="s">
        <v>88</v>
      </c>
      <c r="AY784" s="213" t="s">
        <v>182</v>
      </c>
    </row>
    <row r="785" spans="1:65" s="2" customFormat="1" ht="14.45" customHeight="1">
      <c r="A785" s="35"/>
      <c r="B785" s="36"/>
      <c r="C785" s="214" t="s">
        <v>887</v>
      </c>
      <c r="D785" s="214" t="s">
        <v>179</v>
      </c>
      <c r="E785" s="215" t="s">
        <v>820</v>
      </c>
      <c r="F785" s="216" t="s">
        <v>821</v>
      </c>
      <c r="G785" s="217" t="s">
        <v>190</v>
      </c>
      <c r="H785" s="218">
        <v>5</v>
      </c>
      <c r="I785" s="219"/>
      <c r="J785" s="220">
        <f>ROUND(I785*H785,2)</f>
        <v>0</v>
      </c>
      <c r="K785" s="216" t="s">
        <v>198</v>
      </c>
      <c r="L785" s="221"/>
      <c r="M785" s="222" t="s">
        <v>43</v>
      </c>
      <c r="N785" s="223" t="s">
        <v>51</v>
      </c>
      <c r="O785" s="65"/>
      <c r="P785" s="188">
        <f>O785*H785</f>
        <v>0</v>
      </c>
      <c r="Q785" s="188">
        <v>0</v>
      </c>
      <c r="R785" s="188">
        <f>Q785*H785</f>
        <v>0</v>
      </c>
      <c r="S785" s="188">
        <v>0</v>
      </c>
      <c r="T785" s="189">
        <f>S785*H785</f>
        <v>0</v>
      </c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R785" s="190" t="s">
        <v>90</v>
      </c>
      <c r="AT785" s="190" t="s">
        <v>179</v>
      </c>
      <c r="AU785" s="190" t="s">
        <v>90</v>
      </c>
      <c r="AY785" s="17" t="s">
        <v>182</v>
      </c>
      <c r="BE785" s="191">
        <f>IF(N785="základní",J785,0)</f>
        <v>0</v>
      </c>
      <c r="BF785" s="191">
        <f>IF(N785="snížená",J785,0)</f>
        <v>0</v>
      </c>
      <c r="BG785" s="191">
        <f>IF(N785="zákl. přenesená",J785,0)</f>
        <v>0</v>
      </c>
      <c r="BH785" s="191">
        <f>IF(N785="sníž. přenesená",J785,0)</f>
        <v>0</v>
      </c>
      <c r="BI785" s="191">
        <f>IF(N785="nulová",J785,0)</f>
        <v>0</v>
      </c>
      <c r="BJ785" s="17" t="s">
        <v>88</v>
      </c>
      <c r="BK785" s="191">
        <f>ROUND(I785*H785,2)</f>
        <v>0</v>
      </c>
      <c r="BL785" s="17" t="s">
        <v>88</v>
      </c>
      <c r="BM785" s="190" t="s">
        <v>1837</v>
      </c>
    </row>
    <row r="786" spans="1:65" s="13" customFormat="1" ht="11.25">
      <c r="B786" s="192"/>
      <c r="C786" s="193"/>
      <c r="D786" s="194" t="s">
        <v>193</v>
      </c>
      <c r="E786" s="195" t="s">
        <v>43</v>
      </c>
      <c r="F786" s="196" t="s">
        <v>431</v>
      </c>
      <c r="G786" s="193"/>
      <c r="H786" s="195" t="s">
        <v>43</v>
      </c>
      <c r="I786" s="197"/>
      <c r="J786" s="193"/>
      <c r="K786" s="193"/>
      <c r="L786" s="198"/>
      <c r="M786" s="199"/>
      <c r="N786" s="200"/>
      <c r="O786" s="200"/>
      <c r="P786" s="200"/>
      <c r="Q786" s="200"/>
      <c r="R786" s="200"/>
      <c r="S786" s="200"/>
      <c r="T786" s="201"/>
      <c r="AT786" s="202" t="s">
        <v>193</v>
      </c>
      <c r="AU786" s="202" t="s">
        <v>90</v>
      </c>
      <c r="AV786" s="13" t="s">
        <v>88</v>
      </c>
      <c r="AW786" s="13" t="s">
        <v>41</v>
      </c>
      <c r="AX786" s="13" t="s">
        <v>80</v>
      </c>
      <c r="AY786" s="202" t="s">
        <v>182</v>
      </c>
    </row>
    <row r="787" spans="1:65" s="13" customFormat="1" ht="11.25">
      <c r="B787" s="192"/>
      <c r="C787" s="193"/>
      <c r="D787" s="194" t="s">
        <v>193</v>
      </c>
      <c r="E787" s="195" t="s">
        <v>43</v>
      </c>
      <c r="F787" s="196" t="s">
        <v>640</v>
      </c>
      <c r="G787" s="193"/>
      <c r="H787" s="195" t="s">
        <v>43</v>
      </c>
      <c r="I787" s="197"/>
      <c r="J787" s="193"/>
      <c r="K787" s="193"/>
      <c r="L787" s="198"/>
      <c r="M787" s="199"/>
      <c r="N787" s="200"/>
      <c r="O787" s="200"/>
      <c r="P787" s="200"/>
      <c r="Q787" s="200"/>
      <c r="R787" s="200"/>
      <c r="S787" s="200"/>
      <c r="T787" s="201"/>
      <c r="AT787" s="202" t="s">
        <v>193</v>
      </c>
      <c r="AU787" s="202" t="s">
        <v>90</v>
      </c>
      <c r="AV787" s="13" t="s">
        <v>88</v>
      </c>
      <c r="AW787" s="13" t="s">
        <v>41</v>
      </c>
      <c r="AX787" s="13" t="s">
        <v>80</v>
      </c>
      <c r="AY787" s="202" t="s">
        <v>182</v>
      </c>
    </row>
    <row r="788" spans="1:65" s="14" customFormat="1" ht="11.25">
      <c r="B788" s="203"/>
      <c r="C788" s="204"/>
      <c r="D788" s="194" t="s">
        <v>193</v>
      </c>
      <c r="E788" s="205" t="s">
        <v>43</v>
      </c>
      <c r="F788" s="206" t="s">
        <v>88</v>
      </c>
      <c r="G788" s="204"/>
      <c r="H788" s="207">
        <v>1</v>
      </c>
      <c r="I788" s="208"/>
      <c r="J788" s="204"/>
      <c r="K788" s="204"/>
      <c r="L788" s="209"/>
      <c r="M788" s="210"/>
      <c r="N788" s="211"/>
      <c r="O788" s="211"/>
      <c r="P788" s="211"/>
      <c r="Q788" s="211"/>
      <c r="R788" s="211"/>
      <c r="S788" s="211"/>
      <c r="T788" s="212"/>
      <c r="AT788" s="213" t="s">
        <v>193</v>
      </c>
      <c r="AU788" s="213" t="s">
        <v>90</v>
      </c>
      <c r="AV788" s="14" t="s">
        <v>90</v>
      </c>
      <c r="AW788" s="14" t="s">
        <v>41</v>
      </c>
      <c r="AX788" s="14" t="s">
        <v>80</v>
      </c>
      <c r="AY788" s="213" t="s">
        <v>182</v>
      </c>
    </row>
    <row r="789" spans="1:65" s="13" customFormat="1" ht="11.25">
      <c r="B789" s="192"/>
      <c r="C789" s="193"/>
      <c r="D789" s="194" t="s">
        <v>193</v>
      </c>
      <c r="E789" s="195" t="s">
        <v>43</v>
      </c>
      <c r="F789" s="196" t="s">
        <v>1637</v>
      </c>
      <c r="G789" s="193"/>
      <c r="H789" s="195" t="s">
        <v>43</v>
      </c>
      <c r="I789" s="197"/>
      <c r="J789" s="193"/>
      <c r="K789" s="193"/>
      <c r="L789" s="198"/>
      <c r="M789" s="199"/>
      <c r="N789" s="200"/>
      <c r="O789" s="200"/>
      <c r="P789" s="200"/>
      <c r="Q789" s="200"/>
      <c r="R789" s="200"/>
      <c r="S789" s="200"/>
      <c r="T789" s="201"/>
      <c r="AT789" s="202" t="s">
        <v>193</v>
      </c>
      <c r="AU789" s="202" t="s">
        <v>90</v>
      </c>
      <c r="AV789" s="13" t="s">
        <v>88</v>
      </c>
      <c r="AW789" s="13" t="s">
        <v>41</v>
      </c>
      <c r="AX789" s="13" t="s">
        <v>80</v>
      </c>
      <c r="AY789" s="202" t="s">
        <v>182</v>
      </c>
    </row>
    <row r="790" spans="1:65" s="14" customFormat="1" ht="11.25">
      <c r="B790" s="203"/>
      <c r="C790" s="204"/>
      <c r="D790" s="194" t="s">
        <v>193</v>
      </c>
      <c r="E790" s="205" t="s">
        <v>43</v>
      </c>
      <c r="F790" s="206" t="s">
        <v>88</v>
      </c>
      <c r="G790" s="204"/>
      <c r="H790" s="207">
        <v>1</v>
      </c>
      <c r="I790" s="208"/>
      <c r="J790" s="204"/>
      <c r="K790" s="204"/>
      <c r="L790" s="209"/>
      <c r="M790" s="210"/>
      <c r="N790" s="211"/>
      <c r="O790" s="211"/>
      <c r="P790" s="211"/>
      <c r="Q790" s="211"/>
      <c r="R790" s="211"/>
      <c r="S790" s="211"/>
      <c r="T790" s="212"/>
      <c r="AT790" s="213" t="s">
        <v>193</v>
      </c>
      <c r="AU790" s="213" t="s">
        <v>90</v>
      </c>
      <c r="AV790" s="14" t="s">
        <v>90</v>
      </c>
      <c r="AW790" s="14" t="s">
        <v>41</v>
      </c>
      <c r="AX790" s="14" t="s">
        <v>80</v>
      </c>
      <c r="AY790" s="213" t="s">
        <v>182</v>
      </c>
    </row>
    <row r="791" spans="1:65" s="13" customFormat="1" ht="11.25">
      <c r="B791" s="192"/>
      <c r="C791" s="193"/>
      <c r="D791" s="194" t="s">
        <v>193</v>
      </c>
      <c r="E791" s="195" t="s">
        <v>43</v>
      </c>
      <c r="F791" s="196" t="s">
        <v>1639</v>
      </c>
      <c r="G791" s="193"/>
      <c r="H791" s="195" t="s">
        <v>43</v>
      </c>
      <c r="I791" s="197"/>
      <c r="J791" s="193"/>
      <c r="K791" s="193"/>
      <c r="L791" s="198"/>
      <c r="M791" s="199"/>
      <c r="N791" s="200"/>
      <c r="O791" s="200"/>
      <c r="P791" s="200"/>
      <c r="Q791" s="200"/>
      <c r="R791" s="200"/>
      <c r="S791" s="200"/>
      <c r="T791" s="201"/>
      <c r="AT791" s="202" t="s">
        <v>193</v>
      </c>
      <c r="AU791" s="202" t="s">
        <v>90</v>
      </c>
      <c r="AV791" s="13" t="s">
        <v>88</v>
      </c>
      <c r="AW791" s="13" t="s">
        <v>41</v>
      </c>
      <c r="AX791" s="13" t="s">
        <v>80</v>
      </c>
      <c r="AY791" s="202" t="s">
        <v>182</v>
      </c>
    </row>
    <row r="792" spans="1:65" s="14" customFormat="1" ht="11.25">
      <c r="B792" s="203"/>
      <c r="C792" s="204"/>
      <c r="D792" s="194" t="s">
        <v>193</v>
      </c>
      <c r="E792" s="205" t="s">
        <v>43</v>
      </c>
      <c r="F792" s="206" t="s">
        <v>88</v>
      </c>
      <c r="G792" s="204"/>
      <c r="H792" s="207">
        <v>1</v>
      </c>
      <c r="I792" s="208"/>
      <c r="J792" s="204"/>
      <c r="K792" s="204"/>
      <c r="L792" s="209"/>
      <c r="M792" s="210"/>
      <c r="N792" s="211"/>
      <c r="O792" s="211"/>
      <c r="P792" s="211"/>
      <c r="Q792" s="211"/>
      <c r="R792" s="211"/>
      <c r="S792" s="211"/>
      <c r="T792" s="212"/>
      <c r="AT792" s="213" t="s">
        <v>193</v>
      </c>
      <c r="AU792" s="213" t="s">
        <v>90</v>
      </c>
      <c r="AV792" s="14" t="s">
        <v>90</v>
      </c>
      <c r="AW792" s="14" t="s">
        <v>41</v>
      </c>
      <c r="AX792" s="14" t="s">
        <v>80</v>
      </c>
      <c r="AY792" s="213" t="s">
        <v>182</v>
      </c>
    </row>
    <row r="793" spans="1:65" s="13" customFormat="1" ht="11.25">
      <c r="B793" s="192"/>
      <c r="C793" s="193"/>
      <c r="D793" s="194" t="s">
        <v>193</v>
      </c>
      <c r="E793" s="195" t="s">
        <v>43</v>
      </c>
      <c r="F793" s="196" t="s">
        <v>1641</v>
      </c>
      <c r="G793" s="193"/>
      <c r="H793" s="195" t="s">
        <v>43</v>
      </c>
      <c r="I793" s="197"/>
      <c r="J793" s="193"/>
      <c r="K793" s="193"/>
      <c r="L793" s="198"/>
      <c r="M793" s="199"/>
      <c r="N793" s="200"/>
      <c r="O793" s="200"/>
      <c r="P793" s="200"/>
      <c r="Q793" s="200"/>
      <c r="R793" s="200"/>
      <c r="S793" s="200"/>
      <c r="T793" s="201"/>
      <c r="AT793" s="202" t="s">
        <v>193</v>
      </c>
      <c r="AU793" s="202" t="s">
        <v>90</v>
      </c>
      <c r="AV793" s="13" t="s">
        <v>88</v>
      </c>
      <c r="AW793" s="13" t="s">
        <v>41</v>
      </c>
      <c r="AX793" s="13" t="s">
        <v>80</v>
      </c>
      <c r="AY793" s="202" t="s">
        <v>182</v>
      </c>
    </row>
    <row r="794" spans="1:65" s="14" customFormat="1" ht="11.25">
      <c r="B794" s="203"/>
      <c r="C794" s="204"/>
      <c r="D794" s="194" t="s">
        <v>193</v>
      </c>
      <c r="E794" s="205" t="s">
        <v>43</v>
      </c>
      <c r="F794" s="206" t="s">
        <v>88</v>
      </c>
      <c r="G794" s="204"/>
      <c r="H794" s="207">
        <v>1</v>
      </c>
      <c r="I794" s="208"/>
      <c r="J794" s="204"/>
      <c r="K794" s="204"/>
      <c r="L794" s="209"/>
      <c r="M794" s="210"/>
      <c r="N794" s="211"/>
      <c r="O794" s="211"/>
      <c r="P794" s="211"/>
      <c r="Q794" s="211"/>
      <c r="R794" s="211"/>
      <c r="S794" s="211"/>
      <c r="T794" s="212"/>
      <c r="AT794" s="213" t="s">
        <v>193</v>
      </c>
      <c r="AU794" s="213" t="s">
        <v>90</v>
      </c>
      <c r="AV794" s="14" t="s">
        <v>90</v>
      </c>
      <c r="AW794" s="14" t="s">
        <v>41</v>
      </c>
      <c r="AX794" s="14" t="s">
        <v>80</v>
      </c>
      <c r="AY794" s="213" t="s">
        <v>182</v>
      </c>
    </row>
    <row r="795" spans="1:65" s="13" customFormat="1" ht="11.25">
      <c r="B795" s="192"/>
      <c r="C795" s="193"/>
      <c r="D795" s="194" t="s">
        <v>193</v>
      </c>
      <c r="E795" s="195" t="s">
        <v>43</v>
      </c>
      <c r="F795" s="196" t="s">
        <v>1643</v>
      </c>
      <c r="G795" s="193"/>
      <c r="H795" s="195" t="s">
        <v>43</v>
      </c>
      <c r="I795" s="197"/>
      <c r="J795" s="193"/>
      <c r="K795" s="193"/>
      <c r="L795" s="198"/>
      <c r="M795" s="199"/>
      <c r="N795" s="200"/>
      <c r="O795" s="200"/>
      <c r="P795" s="200"/>
      <c r="Q795" s="200"/>
      <c r="R795" s="200"/>
      <c r="S795" s="200"/>
      <c r="T795" s="201"/>
      <c r="AT795" s="202" t="s">
        <v>193</v>
      </c>
      <c r="AU795" s="202" t="s">
        <v>90</v>
      </c>
      <c r="AV795" s="13" t="s">
        <v>88</v>
      </c>
      <c r="AW795" s="13" t="s">
        <v>41</v>
      </c>
      <c r="AX795" s="13" t="s">
        <v>80</v>
      </c>
      <c r="AY795" s="202" t="s">
        <v>182</v>
      </c>
    </row>
    <row r="796" spans="1:65" s="14" customFormat="1" ht="11.25">
      <c r="B796" s="203"/>
      <c r="C796" s="204"/>
      <c r="D796" s="194" t="s">
        <v>193</v>
      </c>
      <c r="E796" s="205" t="s">
        <v>43</v>
      </c>
      <c r="F796" s="206" t="s">
        <v>88</v>
      </c>
      <c r="G796" s="204"/>
      <c r="H796" s="207">
        <v>1</v>
      </c>
      <c r="I796" s="208"/>
      <c r="J796" s="204"/>
      <c r="K796" s="204"/>
      <c r="L796" s="209"/>
      <c r="M796" s="210"/>
      <c r="N796" s="211"/>
      <c r="O796" s="211"/>
      <c r="P796" s="211"/>
      <c r="Q796" s="211"/>
      <c r="R796" s="211"/>
      <c r="S796" s="211"/>
      <c r="T796" s="212"/>
      <c r="AT796" s="213" t="s">
        <v>193</v>
      </c>
      <c r="AU796" s="213" t="s">
        <v>90</v>
      </c>
      <c r="AV796" s="14" t="s">
        <v>90</v>
      </c>
      <c r="AW796" s="14" t="s">
        <v>41</v>
      </c>
      <c r="AX796" s="14" t="s">
        <v>80</v>
      </c>
      <c r="AY796" s="213" t="s">
        <v>182</v>
      </c>
    </row>
    <row r="797" spans="1:65" s="15" customFormat="1" ht="11.25">
      <c r="B797" s="227"/>
      <c r="C797" s="228"/>
      <c r="D797" s="194" t="s">
        <v>193</v>
      </c>
      <c r="E797" s="229" t="s">
        <v>43</v>
      </c>
      <c r="F797" s="230" t="s">
        <v>436</v>
      </c>
      <c r="G797" s="228"/>
      <c r="H797" s="231">
        <v>5</v>
      </c>
      <c r="I797" s="232"/>
      <c r="J797" s="228"/>
      <c r="K797" s="228"/>
      <c r="L797" s="233"/>
      <c r="M797" s="234"/>
      <c r="N797" s="235"/>
      <c r="O797" s="235"/>
      <c r="P797" s="235"/>
      <c r="Q797" s="235"/>
      <c r="R797" s="235"/>
      <c r="S797" s="235"/>
      <c r="T797" s="236"/>
      <c r="AT797" s="237" t="s">
        <v>193</v>
      </c>
      <c r="AU797" s="237" t="s">
        <v>90</v>
      </c>
      <c r="AV797" s="15" t="s">
        <v>205</v>
      </c>
      <c r="AW797" s="15" t="s">
        <v>41</v>
      </c>
      <c r="AX797" s="15" t="s">
        <v>88</v>
      </c>
      <c r="AY797" s="237" t="s">
        <v>182</v>
      </c>
    </row>
    <row r="798" spans="1:65" s="2" customFormat="1" ht="49.15" customHeight="1">
      <c r="A798" s="35"/>
      <c r="B798" s="36"/>
      <c r="C798" s="179" t="s">
        <v>892</v>
      </c>
      <c r="D798" s="179" t="s">
        <v>187</v>
      </c>
      <c r="E798" s="180" t="s">
        <v>2585</v>
      </c>
      <c r="F798" s="181" t="s">
        <v>2586</v>
      </c>
      <c r="G798" s="182" t="s">
        <v>190</v>
      </c>
      <c r="H798" s="183">
        <v>1</v>
      </c>
      <c r="I798" s="184"/>
      <c r="J798" s="185">
        <f>ROUND(I798*H798,2)</f>
        <v>0</v>
      </c>
      <c r="K798" s="181" t="s">
        <v>191</v>
      </c>
      <c r="L798" s="40"/>
      <c r="M798" s="186" t="s">
        <v>43</v>
      </c>
      <c r="N798" s="187" t="s">
        <v>51</v>
      </c>
      <c r="O798" s="65"/>
      <c r="P798" s="188">
        <f>O798*H798</f>
        <v>0</v>
      </c>
      <c r="Q798" s="188">
        <v>0.37009999999999998</v>
      </c>
      <c r="R798" s="188">
        <f>Q798*H798</f>
        <v>0.37009999999999998</v>
      </c>
      <c r="S798" s="188">
        <v>0</v>
      </c>
      <c r="T798" s="189">
        <f>S798*H798</f>
        <v>0</v>
      </c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R798" s="190" t="s">
        <v>88</v>
      </c>
      <c r="AT798" s="190" t="s">
        <v>187</v>
      </c>
      <c r="AU798" s="190" t="s">
        <v>90</v>
      </c>
      <c r="AY798" s="17" t="s">
        <v>182</v>
      </c>
      <c r="BE798" s="191">
        <f>IF(N798="základní",J798,0)</f>
        <v>0</v>
      </c>
      <c r="BF798" s="191">
        <f>IF(N798="snížená",J798,0)</f>
        <v>0</v>
      </c>
      <c r="BG798" s="191">
        <f>IF(N798="zákl. přenesená",J798,0)</f>
        <v>0</v>
      </c>
      <c r="BH798" s="191">
        <f>IF(N798="sníž. přenesená",J798,0)</f>
        <v>0</v>
      </c>
      <c r="BI798" s="191">
        <f>IF(N798="nulová",J798,0)</f>
        <v>0</v>
      </c>
      <c r="BJ798" s="17" t="s">
        <v>88</v>
      </c>
      <c r="BK798" s="191">
        <f>ROUND(I798*H798,2)</f>
        <v>0</v>
      </c>
      <c r="BL798" s="17" t="s">
        <v>88</v>
      </c>
      <c r="BM798" s="190" t="s">
        <v>3232</v>
      </c>
    </row>
    <row r="799" spans="1:65" s="13" customFormat="1" ht="11.25">
      <c r="B799" s="192"/>
      <c r="C799" s="193"/>
      <c r="D799" s="194" t="s">
        <v>193</v>
      </c>
      <c r="E799" s="195" t="s">
        <v>43</v>
      </c>
      <c r="F799" s="196" t="s">
        <v>532</v>
      </c>
      <c r="G799" s="193"/>
      <c r="H799" s="195" t="s">
        <v>43</v>
      </c>
      <c r="I799" s="197"/>
      <c r="J799" s="193"/>
      <c r="K799" s="193"/>
      <c r="L799" s="198"/>
      <c r="M799" s="199"/>
      <c r="N799" s="200"/>
      <c r="O799" s="200"/>
      <c r="P799" s="200"/>
      <c r="Q799" s="200"/>
      <c r="R799" s="200"/>
      <c r="S799" s="200"/>
      <c r="T799" s="201"/>
      <c r="AT799" s="202" t="s">
        <v>193</v>
      </c>
      <c r="AU799" s="202" t="s">
        <v>90</v>
      </c>
      <c r="AV799" s="13" t="s">
        <v>88</v>
      </c>
      <c r="AW799" s="13" t="s">
        <v>41</v>
      </c>
      <c r="AX799" s="13" t="s">
        <v>80</v>
      </c>
      <c r="AY799" s="202" t="s">
        <v>182</v>
      </c>
    </row>
    <row r="800" spans="1:65" s="13" customFormat="1" ht="11.25">
      <c r="B800" s="192"/>
      <c r="C800" s="193"/>
      <c r="D800" s="194" t="s">
        <v>193</v>
      </c>
      <c r="E800" s="195" t="s">
        <v>43</v>
      </c>
      <c r="F800" s="196" t="s">
        <v>362</v>
      </c>
      <c r="G800" s="193"/>
      <c r="H800" s="195" t="s">
        <v>43</v>
      </c>
      <c r="I800" s="197"/>
      <c r="J800" s="193"/>
      <c r="K800" s="193"/>
      <c r="L800" s="198"/>
      <c r="M800" s="199"/>
      <c r="N800" s="200"/>
      <c r="O800" s="200"/>
      <c r="P800" s="200"/>
      <c r="Q800" s="200"/>
      <c r="R800" s="200"/>
      <c r="S800" s="200"/>
      <c r="T800" s="201"/>
      <c r="AT800" s="202" t="s">
        <v>193</v>
      </c>
      <c r="AU800" s="202" t="s">
        <v>90</v>
      </c>
      <c r="AV800" s="13" t="s">
        <v>88</v>
      </c>
      <c r="AW800" s="13" t="s">
        <v>41</v>
      </c>
      <c r="AX800" s="13" t="s">
        <v>80</v>
      </c>
      <c r="AY800" s="202" t="s">
        <v>182</v>
      </c>
    </row>
    <row r="801" spans="1:65" s="14" customFormat="1" ht="11.25">
      <c r="B801" s="203"/>
      <c r="C801" s="204"/>
      <c r="D801" s="194" t="s">
        <v>193</v>
      </c>
      <c r="E801" s="205" t="s">
        <v>43</v>
      </c>
      <c r="F801" s="206" t="s">
        <v>88</v>
      </c>
      <c r="G801" s="204"/>
      <c r="H801" s="207">
        <v>1</v>
      </c>
      <c r="I801" s="208"/>
      <c r="J801" s="204"/>
      <c r="K801" s="204"/>
      <c r="L801" s="209"/>
      <c r="M801" s="210"/>
      <c r="N801" s="211"/>
      <c r="O801" s="211"/>
      <c r="P801" s="211"/>
      <c r="Q801" s="211"/>
      <c r="R801" s="211"/>
      <c r="S801" s="211"/>
      <c r="T801" s="212"/>
      <c r="AT801" s="213" t="s">
        <v>193</v>
      </c>
      <c r="AU801" s="213" t="s">
        <v>90</v>
      </c>
      <c r="AV801" s="14" t="s">
        <v>90</v>
      </c>
      <c r="AW801" s="14" t="s">
        <v>41</v>
      </c>
      <c r="AX801" s="14" t="s">
        <v>88</v>
      </c>
      <c r="AY801" s="213" t="s">
        <v>182</v>
      </c>
    </row>
    <row r="802" spans="1:65" s="2" customFormat="1" ht="49.15" customHeight="1">
      <c r="A802" s="35"/>
      <c r="B802" s="36"/>
      <c r="C802" s="179" t="s">
        <v>897</v>
      </c>
      <c r="D802" s="179" t="s">
        <v>187</v>
      </c>
      <c r="E802" s="180" t="s">
        <v>824</v>
      </c>
      <c r="F802" s="181" t="s">
        <v>825</v>
      </c>
      <c r="G802" s="182" t="s">
        <v>190</v>
      </c>
      <c r="H802" s="183">
        <v>3</v>
      </c>
      <c r="I802" s="184"/>
      <c r="J802" s="185">
        <f>ROUND(I802*H802,2)</f>
        <v>0</v>
      </c>
      <c r="K802" s="181" t="s">
        <v>191</v>
      </c>
      <c r="L802" s="40"/>
      <c r="M802" s="186" t="s">
        <v>43</v>
      </c>
      <c r="N802" s="187" t="s">
        <v>51</v>
      </c>
      <c r="O802" s="65"/>
      <c r="P802" s="188">
        <f>O802*H802</f>
        <v>0</v>
      </c>
      <c r="Q802" s="188">
        <v>2.2001499999999998</v>
      </c>
      <c r="R802" s="188">
        <f>Q802*H802</f>
        <v>6.6004499999999995</v>
      </c>
      <c r="S802" s="188">
        <v>0</v>
      </c>
      <c r="T802" s="18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90" t="s">
        <v>88</v>
      </c>
      <c r="AT802" s="190" t="s">
        <v>187</v>
      </c>
      <c r="AU802" s="190" t="s">
        <v>90</v>
      </c>
      <c r="AY802" s="17" t="s">
        <v>182</v>
      </c>
      <c r="BE802" s="191">
        <f>IF(N802="základní",J802,0)</f>
        <v>0</v>
      </c>
      <c r="BF802" s="191">
        <f>IF(N802="snížená",J802,0)</f>
        <v>0</v>
      </c>
      <c r="BG802" s="191">
        <f>IF(N802="zákl. přenesená",J802,0)</f>
        <v>0</v>
      </c>
      <c r="BH802" s="191">
        <f>IF(N802="sníž. přenesená",J802,0)</f>
        <v>0</v>
      </c>
      <c r="BI802" s="191">
        <f>IF(N802="nulová",J802,0)</f>
        <v>0</v>
      </c>
      <c r="BJ802" s="17" t="s">
        <v>88</v>
      </c>
      <c r="BK802" s="191">
        <f>ROUND(I802*H802,2)</f>
        <v>0</v>
      </c>
      <c r="BL802" s="17" t="s">
        <v>88</v>
      </c>
      <c r="BM802" s="190" t="s">
        <v>1838</v>
      </c>
    </row>
    <row r="803" spans="1:65" s="13" customFormat="1" ht="11.25">
      <c r="B803" s="192"/>
      <c r="C803" s="193"/>
      <c r="D803" s="194" t="s">
        <v>193</v>
      </c>
      <c r="E803" s="195" t="s">
        <v>43</v>
      </c>
      <c r="F803" s="196" t="s">
        <v>532</v>
      </c>
      <c r="G803" s="193"/>
      <c r="H803" s="195" t="s">
        <v>43</v>
      </c>
      <c r="I803" s="197"/>
      <c r="J803" s="193"/>
      <c r="K803" s="193"/>
      <c r="L803" s="198"/>
      <c r="M803" s="199"/>
      <c r="N803" s="200"/>
      <c r="O803" s="200"/>
      <c r="P803" s="200"/>
      <c r="Q803" s="200"/>
      <c r="R803" s="200"/>
      <c r="S803" s="200"/>
      <c r="T803" s="201"/>
      <c r="AT803" s="202" t="s">
        <v>193</v>
      </c>
      <c r="AU803" s="202" t="s">
        <v>90</v>
      </c>
      <c r="AV803" s="13" t="s">
        <v>88</v>
      </c>
      <c r="AW803" s="13" t="s">
        <v>41</v>
      </c>
      <c r="AX803" s="13" t="s">
        <v>80</v>
      </c>
      <c r="AY803" s="202" t="s">
        <v>182</v>
      </c>
    </row>
    <row r="804" spans="1:65" s="13" customFormat="1" ht="11.25">
      <c r="B804" s="192"/>
      <c r="C804" s="193"/>
      <c r="D804" s="194" t="s">
        <v>193</v>
      </c>
      <c r="E804" s="195" t="s">
        <v>43</v>
      </c>
      <c r="F804" s="196" t="s">
        <v>362</v>
      </c>
      <c r="G804" s="193"/>
      <c r="H804" s="195" t="s">
        <v>43</v>
      </c>
      <c r="I804" s="197"/>
      <c r="J804" s="193"/>
      <c r="K804" s="193"/>
      <c r="L804" s="198"/>
      <c r="M804" s="199"/>
      <c r="N804" s="200"/>
      <c r="O804" s="200"/>
      <c r="P804" s="200"/>
      <c r="Q804" s="200"/>
      <c r="R804" s="200"/>
      <c r="S804" s="200"/>
      <c r="T804" s="201"/>
      <c r="AT804" s="202" t="s">
        <v>193</v>
      </c>
      <c r="AU804" s="202" t="s">
        <v>90</v>
      </c>
      <c r="AV804" s="13" t="s">
        <v>88</v>
      </c>
      <c r="AW804" s="13" t="s">
        <v>41</v>
      </c>
      <c r="AX804" s="13" t="s">
        <v>80</v>
      </c>
      <c r="AY804" s="202" t="s">
        <v>182</v>
      </c>
    </row>
    <row r="805" spans="1:65" s="14" customFormat="1" ht="11.25">
      <c r="B805" s="203"/>
      <c r="C805" s="204"/>
      <c r="D805" s="194" t="s">
        <v>193</v>
      </c>
      <c r="E805" s="205" t="s">
        <v>43</v>
      </c>
      <c r="F805" s="206" t="s">
        <v>181</v>
      </c>
      <c r="G805" s="204"/>
      <c r="H805" s="207">
        <v>3</v>
      </c>
      <c r="I805" s="208"/>
      <c r="J805" s="204"/>
      <c r="K805" s="204"/>
      <c r="L805" s="209"/>
      <c r="M805" s="210"/>
      <c r="N805" s="211"/>
      <c r="O805" s="211"/>
      <c r="P805" s="211"/>
      <c r="Q805" s="211"/>
      <c r="R805" s="211"/>
      <c r="S805" s="211"/>
      <c r="T805" s="212"/>
      <c r="AT805" s="213" t="s">
        <v>193</v>
      </c>
      <c r="AU805" s="213" t="s">
        <v>90</v>
      </c>
      <c r="AV805" s="14" t="s">
        <v>90</v>
      </c>
      <c r="AW805" s="14" t="s">
        <v>41</v>
      </c>
      <c r="AX805" s="14" t="s">
        <v>88</v>
      </c>
      <c r="AY805" s="213" t="s">
        <v>182</v>
      </c>
    </row>
    <row r="806" spans="1:65" s="2" customFormat="1" ht="49.15" customHeight="1">
      <c r="A806" s="35"/>
      <c r="B806" s="36"/>
      <c r="C806" s="179" t="s">
        <v>901</v>
      </c>
      <c r="D806" s="179" t="s">
        <v>187</v>
      </c>
      <c r="E806" s="180" t="s">
        <v>828</v>
      </c>
      <c r="F806" s="181" t="s">
        <v>829</v>
      </c>
      <c r="G806" s="182" t="s">
        <v>190</v>
      </c>
      <c r="H806" s="183">
        <v>3</v>
      </c>
      <c r="I806" s="184"/>
      <c r="J806" s="185">
        <f>ROUND(I806*H806,2)</f>
        <v>0</v>
      </c>
      <c r="K806" s="181" t="s">
        <v>191</v>
      </c>
      <c r="L806" s="40"/>
      <c r="M806" s="186" t="s">
        <v>43</v>
      </c>
      <c r="N806" s="187" t="s">
        <v>51</v>
      </c>
      <c r="O806" s="65"/>
      <c r="P806" s="188">
        <f>O806*H806</f>
        <v>0</v>
      </c>
      <c r="Q806" s="188">
        <v>0</v>
      </c>
      <c r="R806" s="188">
        <f>Q806*H806</f>
        <v>0</v>
      </c>
      <c r="S806" s="188">
        <v>0</v>
      </c>
      <c r="T806" s="189">
        <f>S806*H806</f>
        <v>0</v>
      </c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R806" s="190" t="s">
        <v>88</v>
      </c>
      <c r="AT806" s="190" t="s">
        <v>187</v>
      </c>
      <c r="AU806" s="190" t="s">
        <v>90</v>
      </c>
      <c r="AY806" s="17" t="s">
        <v>182</v>
      </c>
      <c r="BE806" s="191">
        <f>IF(N806="základní",J806,0)</f>
        <v>0</v>
      </c>
      <c r="BF806" s="191">
        <f>IF(N806="snížená",J806,0)</f>
        <v>0</v>
      </c>
      <c r="BG806" s="191">
        <f>IF(N806="zákl. přenesená",J806,0)</f>
        <v>0</v>
      </c>
      <c r="BH806" s="191">
        <f>IF(N806="sníž. přenesená",J806,0)</f>
        <v>0</v>
      </c>
      <c r="BI806" s="191">
        <f>IF(N806="nulová",J806,0)</f>
        <v>0</v>
      </c>
      <c r="BJ806" s="17" t="s">
        <v>88</v>
      </c>
      <c r="BK806" s="191">
        <f>ROUND(I806*H806,2)</f>
        <v>0</v>
      </c>
      <c r="BL806" s="17" t="s">
        <v>88</v>
      </c>
      <c r="BM806" s="190" t="s">
        <v>1839</v>
      </c>
    </row>
    <row r="807" spans="1:65" s="13" customFormat="1" ht="11.25">
      <c r="B807" s="192"/>
      <c r="C807" s="193"/>
      <c r="D807" s="194" t="s">
        <v>193</v>
      </c>
      <c r="E807" s="195" t="s">
        <v>43</v>
      </c>
      <c r="F807" s="196" t="s">
        <v>532</v>
      </c>
      <c r="G807" s="193"/>
      <c r="H807" s="195" t="s">
        <v>43</v>
      </c>
      <c r="I807" s="197"/>
      <c r="J807" s="193"/>
      <c r="K807" s="193"/>
      <c r="L807" s="198"/>
      <c r="M807" s="199"/>
      <c r="N807" s="200"/>
      <c r="O807" s="200"/>
      <c r="P807" s="200"/>
      <c r="Q807" s="200"/>
      <c r="R807" s="200"/>
      <c r="S807" s="200"/>
      <c r="T807" s="201"/>
      <c r="AT807" s="202" t="s">
        <v>193</v>
      </c>
      <c r="AU807" s="202" t="s">
        <v>90</v>
      </c>
      <c r="AV807" s="13" t="s">
        <v>88</v>
      </c>
      <c r="AW807" s="13" t="s">
        <v>41</v>
      </c>
      <c r="AX807" s="13" t="s">
        <v>80</v>
      </c>
      <c r="AY807" s="202" t="s">
        <v>182</v>
      </c>
    </row>
    <row r="808" spans="1:65" s="13" customFormat="1" ht="11.25">
      <c r="B808" s="192"/>
      <c r="C808" s="193"/>
      <c r="D808" s="194" t="s">
        <v>193</v>
      </c>
      <c r="E808" s="195" t="s">
        <v>43</v>
      </c>
      <c r="F808" s="196" t="s">
        <v>362</v>
      </c>
      <c r="G808" s="193"/>
      <c r="H808" s="195" t="s">
        <v>43</v>
      </c>
      <c r="I808" s="197"/>
      <c r="J808" s="193"/>
      <c r="K808" s="193"/>
      <c r="L808" s="198"/>
      <c r="M808" s="199"/>
      <c r="N808" s="200"/>
      <c r="O808" s="200"/>
      <c r="P808" s="200"/>
      <c r="Q808" s="200"/>
      <c r="R808" s="200"/>
      <c r="S808" s="200"/>
      <c r="T808" s="201"/>
      <c r="AT808" s="202" t="s">
        <v>193</v>
      </c>
      <c r="AU808" s="202" t="s">
        <v>90</v>
      </c>
      <c r="AV808" s="13" t="s">
        <v>88</v>
      </c>
      <c r="AW808" s="13" t="s">
        <v>41</v>
      </c>
      <c r="AX808" s="13" t="s">
        <v>80</v>
      </c>
      <c r="AY808" s="202" t="s">
        <v>182</v>
      </c>
    </row>
    <row r="809" spans="1:65" s="14" customFormat="1" ht="11.25">
      <c r="B809" s="203"/>
      <c r="C809" s="204"/>
      <c r="D809" s="194" t="s">
        <v>193</v>
      </c>
      <c r="E809" s="205" t="s">
        <v>43</v>
      </c>
      <c r="F809" s="206" t="s">
        <v>181</v>
      </c>
      <c r="G809" s="204"/>
      <c r="H809" s="207">
        <v>3</v>
      </c>
      <c r="I809" s="208"/>
      <c r="J809" s="204"/>
      <c r="K809" s="204"/>
      <c r="L809" s="209"/>
      <c r="M809" s="210"/>
      <c r="N809" s="211"/>
      <c r="O809" s="211"/>
      <c r="P809" s="211"/>
      <c r="Q809" s="211"/>
      <c r="R809" s="211"/>
      <c r="S809" s="211"/>
      <c r="T809" s="212"/>
      <c r="AT809" s="213" t="s">
        <v>193</v>
      </c>
      <c r="AU809" s="213" t="s">
        <v>90</v>
      </c>
      <c r="AV809" s="14" t="s">
        <v>90</v>
      </c>
      <c r="AW809" s="14" t="s">
        <v>41</v>
      </c>
      <c r="AX809" s="14" t="s">
        <v>88</v>
      </c>
      <c r="AY809" s="213" t="s">
        <v>182</v>
      </c>
    </row>
    <row r="810" spans="1:65" s="2" customFormat="1" ht="49.15" customHeight="1">
      <c r="A810" s="35"/>
      <c r="B810" s="36"/>
      <c r="C810" s="179" t="s">
        <v>907</v>
      </c>
      <c r="D810" s="179" t="s">
        <v>187</v>
      </c>
      <c r="E810" s="180" t="s">
        <v>832</v>
      </c>
      <c r="F810" s="181" t="s">
        <v>833</v>
      </c>
      <c r="G810" s="182" t="s">
        <v>190</v>
      </c>
      <c r="H810" s="183">
        <v>3</v>
      </c>
      <c r="I810" s="184"/>
      <c r="J810" s="185">
        <f>ROUND(I810*H810,2)</f>
        <v>0</v>
      </c>
      <c r="K810" s="181" t="s">
        <v>191</v>
      </c>
      <c r="L810" s="40"/>
      <c r="M810" s="186" t="s">
        <v>43</v>
      </c>
      <c r="N810" s="187" t="s">
        <v>51</v>
      </c>
      <c r="O810" s="65"/>
      <c r="P810" s="188">
        <f>O810*H810</f>
        <v>0</v>
      </c>
      <c r="Q810" s="188">
        <v>2.2001499999999998</v>
      </c>
      <c r="R810" s="188">
        <f>Q810*H810</f>
        <v>6.6004499999999995</v>
      </c>
      <c r="S810" s="188">
        <v>0</v>
      </c>
      <c r="T810" s="189">
        <f>S810*H810</f>
        <v>0</v>
      </c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R810" s="190" t="s">
        <v>88</v>
      </c>
      <c r="AT810" s="190" t="s">
        <v>187</v>
      </c>
      <c r="AU810" s="190" t="s">
        <v>90</v>
      </c>
      <c r="AY810" s="17" t="s">
        <v>182</v>
      </c>
      <c r="BE810" s="191">
        <f>IF(N810="základní",J810,0)</f>
        <v>0</v>
      </c>
      <c r="BF810" s="191">
        <f>IF(N810="snížená",J810,0)</f>
        <v>0</v>
      </c>
      <c r="BG810" s="191">
        <f>IF(N810="zákl. přenesená",J810,0)</f>
        <v>0</v>
      </c>
      <c r="BH810" s="191">
        <f>IF(N810="sníž. přenesená",J810,0)</f>
        <v>0</v>
      </c>
      <c r="BI810" s="191">
        <f>IF(N810="nulová",J810,0)</f>
        <v>0</v>
      </c>
      <c r="BJ810" s="17" t="s">
        <v>88</v>
      </c>
      <c r="BK810" s="191">
        <f>ROUND(I810*H810,2)</f>
        <v>0</v>
      </c>
      <c r="BL810" s="17" t="s">
        <v>88</v>
      </c>
      <c r="BM810" s="190" t="s">
        <v>834</v>
      </c>
    </row>
    <row r="811" spans="1:65" s="13" customFormat="1" ht="11.25">
      <c r="B811" s="192"/>
      <c r="C811" s="193"/>
      <c r="D811" s="194" t="s">
        <v>193</v>
      </c>
      <c r="E811" s="195" t="s">
        <v>43</v>
      </c>
      <c r="F811" s="196" t="s">
        <v>431</v>
      </c>
      <c r="G811" s="193"/>
      <c r="H811" s="195" t="s">
        <v>43</v>
      </c>
      <c r="I811" s="197"/>
      <c r="J811" s="193"/>
      <c r="K811" s="193"/>
      <c r="L811" s="198"/>
      <c r="M811" s="199"/>
      <c r="N811" s="200"/>
      <c r="O811" s="200"/>
      <c r="P811" s="200"/>
      <c r="Q811" s="200"/>
      <c r="R811" s="200"/>
      <c r="S811" s="200"/>
      <c r="T811" s="201"/>
      <c r="AT811" s="202" t="s">
        <v>193</v>
      </c>
      <c r="AU811" s="202" t="s">
        <v>90</v>
      </c>
      <c r="AV811" s="13" t="s">
        <v>88</v>
      </c>
      <c r="AW811" s="13" t="s">
        <v>41</v>
      </c>
      <c r="AX811" s="13" t="s">
        <v>80</v>
      </c>
      <c r="AY811" s="202" t="s">
        <v>182</v>
      </c>
    </row>
    <row r="812" spans="1:65" s="13" customFormat="1" ht="11.25">
      <c r="B812" s="192"/>
      <c r="C812" s="193"/>
      <c r="D812" s="194" t="s">
        <v>193</v>
      </c>
      <c r="E812" s="195" t="s">
        <v>43</v>
      </c>
      <c r="F812" s="196" t="s">
        <v>638</v>
      </c>
      <c r="G812" s="193"/>
      <c r="H812" s="195" t="s">
        <v>43</v>
      </c>
      <c r="I812" s="197"/>
      <c r="J812" s="193"/>
      <c r="K812" s="193"/>
      <c r="L812" s="198"/>
      <c r="M812" s="199"/>
      <c r="N812" s="200"/>
      <c r="O812" s="200"/>
      <c r="P812" s="200"/>
      <c r="Q812" s="200"/>
      <c r="R812" s="200"/>
      <c r="S812" s="200"/>
      <c r="T812" s="201"/>
      <c r="AT812" s="202" t="s">
        <v>193</v>
      </c>
      <c r="AU812" s="202" t="s">
        <v>90</v>
      </c>
      <c r="AV812" s="13" t="s">
        <v>88</v>
      </c>
      <c r="AW812" s="13" t="s">
        <v>41</v>
      </c>
      <c r="AX812" s="13" t="s">
        <v>80</v>
      </c>
      <c r="AY812" s="202" t="s">
        <v>182</v>
      </c>
    </row>
    <row r="813" spans="1:65" s="14" customFormat="1" ht="11.25">
      <c r="B813" s="203"/>
      <c r="C813" s="204"/>
      <c r="D813" s="194" t="s">
        <v>193</v>
      </c>
      <c r="E813" s="205" t="s">
        <v>43</v>
      </c>
      <c r="F813" s="206" t="s">
        <v>88</v>
      </c>
      <c r="G813" s="204"/>
      <c r="H813" s="207">
        <v>1</v>
      </c>
      <c r="I813" s="208"/>
      <c r="J813" s="204"/>
      <c r="K813" s="204"/>
      <c r="L813" s="209"/>
      <c r="M813" s="210"/>
      <c r="N813" s="211"/>
      <c r="O813" s="211"/>
      <c r="P813" s="211"/>
      <c r="Q813" s="211"/>
      <c r="R813" s="211"/>
      <c r="S813" s="211"/>
      <c r="T813" s="212"/>
      <c r="AT813" s="213" t="s">
        <v>193</v>
      </c>
      <c r="AU813" s="213" t="s">
        <v>90</v>
      </c>
      <c r="AV813" s="14" t="s">
        <v>90</v>
      </c>
      <c r="AW813" s="14" t="s">
        <v>41</v>
      </c>
      <c r="AX813" s="14" t="s">
        <v>80</v>
      </c>
      <c r="AY813" s="213" t="s">
        <v>182</v>
      </c>
    </row>
    <row r="814" spans="1:65" s="13" customFormat="1" ht="11.25">
      <c r="B814" s="192"/>
      <c r="C814" s="193"/>
      <c r="D814" s="194" t="s">
        <v>193</v>
      </c>
      <c r="E814" s="195" t="s">
        <v>43</v>
      </c>
      <c r="F814" s="196" t="s">
        <v>1636</v>
      </c>
      <c r="G814" s="193"/>
      <c r="H814" s="195" t="s">
        <v>43</v>
      </c>
      <c r="I814" s="197"/>
      <c r="J814" s="193"/>
      <c r="K814" s="193"/>
      <c r="L814" s="198"/>
      <c r="M814" s="199"/>
      <c r="N814" s="200"/>
      <c r="O814" s="200"/>
      <c r="P814" s="200"/>
      <c r="Q814" s="200"/>
      <c r="R814" s="200"/>
      <c r="S814" s="200"/>
      <c r="T814" s="201"/>
      <c r="AT814" s="202" t="s">
        <v>193</v>
      </c>
      <c r="AU814" s="202" t="s">
        <v>90</v>
      </c>
      <c r="AV814" s="13" t="s">
        <v>88</v>
      </c>
      <c r="AW814" s="13" t="s">
        <v>41</v>
      </c>
      <c r="AX814" s="13" t="s">
        <v>80</v>
      </c>
      <c r="AY814" s="202" t="s">
        <v>182</v>
      </c>
    </row>
    <row r="815" spans="1:65" s="14" customFormat="1" ht="11.25">
      <c r="B815" s="203"/>
      <c r="C815" s="204"/>
      <c r="D815" s="194" t="s">
        <v>193</v>
      </c>
      <c r="E815" s="205" t="s">
        <v>43</v>
      </c>
      <c r="F815" s="206" t="s">
        <v>88</v>
      </c>
      <c r="G815" s="204"/>
      <c r="H815" s="207">
        <v>1</v>
      </c>
      <c r="I815" s="208"/>
      <c r="J815" s="204"/>
      <c r="K815" s="204"/>
      <c r="L815" s="209"/>
      <c r="M815" s="210"/>
      <c r="N815" s="211"/>
      <c r="O815" s="211"/>
      <c r="P815" s="211"/>
      <c r="Q815" s="211"/>
      <c r="R815" s="211"/>
      <c r="S815" s="211"/>
      <c r="T815" s="212"/>
      <c r="AT815" s="213" t="s">
        <v>193</v>
      </c>
      <c r="AU815" s="213" t="s">
        <v>90</v>
      </c>
      <c r="AV815" s="14" t="s">
        <v>90</v>
      </c>
      <c r="AW815" s="14" t="s">
        <v>41</v>
      </c>
      <c r="AX815" s="14" t="s">
        <v>80</v>
      </c>
      <c r="AY815" s="213" t="s">
        <v>182</v>
      </c>
    </row>
    <row r="816" spans="1:65" s="13" customFormat="1" ht="11.25">
      <c r="B816" s="192"/>
      <c r="C816" s="193"/>
      <c r="D816" s="194" t="s">
        <v>193</v>
      </c>
      <c r="E816" s="195" t="s">
        <v>43</v>
      </c>
      <c r="F816" s="196" t="s">
        <v>1638</v>
      </c>
      <c r="G816" s="193"/>
      <c r="H816" s="195" t="s">
        <v>43</v>
      </c>
      <c r="I816" s="197"/>
      <c r="J816" s="193"/>
      <c r="K816" s="193"/>
      <c r="L816" s="198"/>
      <c r="M816" s="199"/>
      <c r="N816" s="200"/>
      <c r="O816" s="200"/>
      <c r="P816" s="200"/>
      <c r="Q816" s="200"/>
      <c r="R816" s="200"/>
      <c r="S816" s="200"/>
      <c r="T816" s="201"/>
      <c r="AT816" s="202" t="s">
        <v>193</v>
      </c>
      <c r="AU816" s="202" t="s">
        <v>90</v>
      </c>
      <c r="AV816" s="13" t="s">
        <v>88</v>
      </c>
      <c r="AW816" s="13" t="s">
        <v>41</v>
      </c>
      <c r="AX816" s="13" t="s">
        <v>80</v>
      </c>
      <c r="AY816" s="202" t="s">
        <v>182</v>
      </c>
    </row>
    <row r="817" spans="1:65" s="14" customFormat="1" ht="11.25">
      <c r="B817" s="203"/>
      <c r="C817" s="204"/>
      <c r="D817" s="194" t="s">
        <v>193</v>
      </c>
      <c r="E817" s="205" t="s">
        <v>43</v>
      </c>
      <c r="F817" s="206" t="s">
        <v>88</v>
      </c>
      <c r="G817" s="204"/>
      <c r="H817" s="207">
        <v>1</v>
      </c>
      <c r="I817" s="208"/>
      <c r="J817" s="204"/>
      <c r="K817" s="204"/>
      <c r="L817" s="209"/>
      <c r="M817" s="210"/>
      <c r="N817" s="211"/>
      <c r="O817" s="211"/>
      <c r="P817" s="211"/>
      <c r="Q817" s="211"/>
      <c r="R817" s="211"/>
      <c r="S817" s="211"/>
      <c r="T817" s="212"/>
      <c r="AT817" s="213" t="s">
        <v>193</v>
      </c>
      <c r="AU817" s="213" t="s">
        <v>90</v>
      </c>
      <c r="AV817" s="14" t="s">
        <v>90</v>
      </c>
      <c r="AW817" s="14" t="s">
        <v>41</v>
      </c>
      <c r="AX817" s="14" t="s">
        <v>80</v>
      </c>
      <c r="AY817" s="213" t="s">
        <v>182</v>
      </c>
    </row>
    <row r="818" spans="1:65" s="15" customFormat="1" ht="11.25">
      <c r="B818" s="227"/>
      <c r="C818" s="228"/>
      <c r="D818" s="194" t="s">
        <v>193</v>
      </c>
      <c r="E818" s="229" t="s">
        <v>43</v>
      </c>
      <c r="F818" s="230" t="s">
        <v>436</v>
      </c>
      <c r="G818" s="228"/>
      <c r="H818" s="231">
        <v>3</v>
      </c>
      <c r="I818" s="232"/>
      <c r="J818" s="228"/>
      <c r="K818" s="228"/>
      <c r="L818" s="233"/>
      <c r="M818" s="234"/>
      <c r="N818" s="235"/>
      <c r="O818" s="235"/>
      <c r="P818" s="235"/>
      <c r="Q818" s="235"/>
      <c r="R818" s="235"/>
      <c r="S818" s="235"/>
      <c r="T818" s="236"/>
      <c r="AT818" s="237" t="s">
        <v>193</v>
      </c>
      <c r="AU818" s="237" t="s">
        <v>90</v>
      </c>
      <c r="AV818" s="15" t="s">
        <v>205</v>
      </c>
      <c r="AW818" s="15" t="s">
        <v>41</v>
      </c>
      <c r="AX818" s="15" t="s">
        <v>88</v>
      </c>
      <c r="AY818" s="237" t="s">
        <v>182</v>
      </c>
    </row>
    <row r="819" spans="1:65" s="2" customFormat="1" ht="49.15" customHeight="1">
      <c r="A819" s="35"/>
      <c r="B819" s="36"/>
      <c r="C819" s="179" t="s">
        <v>912</v>
      </c>
      <c r="D819" s="179" t="s">
        <v>187</v>
      </c>
      <c r="E819" s="180" t="s">
        <v>836</v>
      </c>
      <c r="F819" s="181" t="s">
        <v>837</v>
      </c>
      <c r="G819" s="182" t="s">
        <v>190</v>
      </c>
      <c r="H819" s="183">
        <v>3</v>
      </c>
      <c r="I819" s="184"/>
      <c r="J819" s="185">
        <f>ROUND(I819*H819,2)</f>
        <v>0</v>
      </c>
      <c r="K819" s="181" t="s">
        <v>191</v>
      </c>
      <c r="L819" s="40"/>
      <c r="M819" s="186" t="s">
        <v>43</v>
      </c>
      <c r="N819" s="187" t="s">
        <v>51</v>
      </c>
      <c r="O819" s="65"/>
      <c r="P819" s="188">
        <f>O819*H819</f>
        <v>0</v>
      </c>
      <c r="Q819" s="188">
        <v>0</v>
      </c>
      <c r="R819" s="188">
        <f>Q819*H819</f>
        <v>0</v>
      </c>
      <c r="S819" s="188">
        <v>0</v>
      </c>
      <c r="T819" s="189">
        <f>S819*H819</f>
        <v>0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R819" s="190" t="s">
        <v>88</v>
      </c>
      <c r="AT819" s="190" t="s">
        <v>187</v>
      </c>
      <c r="AU819" s="190" t="s">
        <v>90</v>
      </c>
      <c r="AY819" s="17" t="s">
        <v>182</v>
      </c>
      <c r="BE819" s="191">
        <f>IF(N819="základní",J819,0)</f>
        <v>0</v>
      </c>
      <c r="BF819" s="191">
        <f>IF(N819="snížená",J819,0)</f>
        <v>0</v>
      </c>
      <c r="BG819" s="191">
        <f>IF(N819="zákl. přenesená",J819,0)</f>
        <v>0</v>
      </c>
      <c r="BH819" s="191">
        <f>IF(N819="sníž. přenesená",J819,0)</f>
        <v>0</v>
      </c>
      <c r="BI819" s="191">
        <f>IF(N819="nulová",J819,0)</f>
        <v>0</v>
      </c>
      <c r="BJ819" s="17" t="s">
        <v>88</v>
      </c>
      <c r="BK819" s="191">
        <f>ROUND(I819*H819,2)</f>
        <v>0</v>
      </c>
      <c r="BL819" s="17" t="s">
        <v>88</v>
      </c>
      <c r="BM819" s="190" t="s">
        <v>838</v>
      </c>
    </row>
    <row r="820" spans="1:65" s="13" customFormat="1" ht="11.25">
      <c r="B820" s="192"/>
      <c r="C820" s="193"/>
      <c r="D820" s="194" t="s">
        <v>193</v>
      </c>
      <c r="E820" s="195" t="s">
        <v>43</v>
      </c>
      <c r="F820" s="196" t="s">
        <v>431</v>
      </c>
      <c r="G820" s="193"/>
      <c r="H820" s="195" t="s">
        <v>43</v>
      </c>
      <c r="I820" s="197"/>
      <c r="J820" s="193"/>
      <c r="K820" s="193"/>
      <c r="L820" s="198"/>
      <c r="M820" s="199"/>
      <c r="N820" s="200"/>
      <c r="O820" s="200"/>
      <c r="P820" s="200"/>
      <c r="Q820" s="200"/>
      <c r="R820" s="200"/>
      <c r="S820" s="200"/>
      <c r="T820" s="201"/>
      <c r="AT820" s="202" t="s">
        <v>193</v>
      </c>
      <c r="AU820" s="202" t="s">
        <v>90</v>
      </c>
      <c r="AV820" s="13" t="s">
        <v>88</v>
      </c>
      <c r="AW820" s="13" t="s">
        <v>41</v>
      </c>
      <c r="AX820" s="13" t="s">
        <v>80</v>
      </c>
      <c r="AY820" s="202" t="s">
        <v>182</v>
      </c>
    </row>
    <row r="821" spans="1:65" s="13" customFormat="1" ht="11.25">
      <c r="B821" s="192"/>
      <c r="C821" s="193"/>
      <c r="D821" s="194" t="s">
        <v>193</v>
      </c>
      <c r="E821" s="195" t="s">
        <v>43</v>
      </c>
      <c r="F821" s="196" t="s">
        <v>638</v>
      </c>
      <c r="G821" s="193"/>
      <c r="H821" s="195" t="s">
        <v>43</v>
      </c>
      <c r="I821" s="197"/>
      <c r="J821" s="193"/>
      <c r="K821" s="193"/>
      <c r="L821" s="198"/>
      <c r="M821" s="199"/>
      <c r="N821" s="200"/>
      <c r="O821" s="200"/>
      <c r="P821" s="200"/>
      <c r="Q821" s="200"/>
      <c r="R821" s="200"/>
      <c r="S821" s="200"/>
      <c r="T821" s="201"/>
      <c r="AT821" s="202" t="s">
        <v>193</v>
      </c>
      <c r="AU821" s="202" t="s">
        <v>90</v>
      </c>
      <c r="AV821" s="13" t="s">
        <v>88</v>
      </c>
      <c r="AW821" s="13" t="s">
        <v>41</v>
      </c>
      <c r="AX821" s="13" t="s">
        <v>80</v>
      </c>
      <c r="AY821" s="202" t="s">
        <v>182</v>
      </c>
    </row>
    <row r="822" spans="1:65" s="14" customFormat="1" ht="11.25">
      <c r="B822" s="203"/>
      <c r="C822" s="204"/>
      <c r="D822" s="194" t="s">
        <v>193</v>
      </c>
      <c r="E822" s="205" t="s">
        <v>43</v>
      </c>
      <c r="F822" s="206" t="s">
        <v>88</v>
      </c>
      <c r="G822" s="204"/>
      <c r="H822" s="207">
        <v>1</v>
      </c>
      <c r="I822" s="208"/>
      <c r="J822" s="204"/>
      <c r="K822" s="204"/>
      <c r="L822" s="209"/>
      <c r="M822" s="210"/>
      <c r="N822" s="211"/>
      <c r="O822" s="211"/>
      <c r="P822" s="211"/>
      <c r="Q822" s="211"/>
      <c r="R822" s="211"/>
      <c r="S822" s="211"/>
      <c r="T822" s="212"/>
      <c r="AT822" s="213" t="s">
        <v>193</v>
      </c>
      <c r="AU822" s="213" t="s">
        <v>90</v>
      </c>
      <c r="AV822" s="14" t="s">
        <v>90</v>
      </c>
      <c r="AW822" s="14" t="s">
        <v>41</v>
      </c>
      <c r="AX822" s="14" t="s">
        <v>80</v>
      </c>
      <c r="AY822" s="213" t="s">
        <v>182</v>
      </c>
    </row>
    <row r="823" spans="1:65" s="13" customFormat="1" ht="11.25">
      <c r="B823" s="192"/>
      <c r="C823" s="193"/>
      <c r="D823" s="194" t="s">
        <v>193</v>
      </c>
      <c r="E823" s="195" t="s">
        <v>43</v>
      </c>
      <c r="F823" s="196" t="s">
        <v>1636</v>
      </c>
      <c r="G823" s="193"/>
      <c r="H823" s="195" t="s">
        <v>43</v>
      </c>
      <c r="I823" s="197"/>
      <c r="J823" s="193"/>
      <c r="K823" s="193"/>
      <c r="L823" s="198"/>
      <c r="M823" s="199"/>
      <c r="N823" s="200"/>
      <c r="O823" s="200"/>
      <c r="P823" s="200"/>
      <c r="Q823" s="200"/>
      <c r="R823" s="200"/>
      <c r="S823" s="200"/>
      <c r="T823" s="201"/>
      <c r="AT823" s="202" t="s">
        <v>193</v>
      </c>
      <c r="AU823" s="202" t="s">
        <v>90</v>
      </c>
      <c r="AV823" s="13" t="s">
        <v>88</v>
      </c>
      <c r="AW823" s="13" t="s">
        <v>41</v>
      </c>
      <c r="AX823" s="13" t="s">
        <v>80</v>
      </c>
      <c r="AY823" s="202" t="s">
        <v>182</v>
      </c>
    </row>
    <row r="824" spans="1:65" s="14" customFormat="1" ht="11.25">
      <c r="B824" s="203"/>
      <c r="C824" s="204"/>
      <c r="D824" s="194" t="s">
        <v>193</v>
      </c>
      <c r="E824" s="205" t="s">
        <v>43</v>
      </c>
      <c r="F824" s="206" t="s">
        <v>88</v>
      </c>
      <c r="G824" s="204"/>
      <c r="H824" s="207">
        <v>1</v>
      </c>
      <c r="I824" s="208"/>
      <c r="J824" s="204"/>
      <c r="K824" s="204"/>
      <c r="L824" s="209"/>
      <c r="M824" s="210"/>
      <c r="N824" s="211"/>
      <c r="O824" s="211"/>
      <c r="P824" s="211"/>
      <c r="Q824" s="211"/>
      <c r="R824" s="211"/>
      <c r="S824" s="211"/>
      <c r="T824" s="212"/>
      <c r="AT824" s="213" t="s">
        <v>193</v>
      </c>
      <c r="AU824" s="213" t="s">
        <v>90</v>
      </c>
      <c r="AV824" s="14" t="s">
        <v>90</v>
      </c>
      <c r="AW824" s="14" t="s">
        <v>41</v>
      </c>
      <c r="AX824" s="14" t="s">
        <v>80</v>
      </c>
      <c r="AY824" s="213" t="s">
        <v>182</v>
      </c>
    </row>
    <row r="825" spans="1:65" s="13" customFormat="1" ht="11.25">
      <c r="B825" s="192"/>
      <c r="C825" s="193"/>
      <c r="D825" s="194" t="s">
        <v>193</v>
      </c>
      <c r="E825" s="195" t="s">
        <v>43</v>
      </c>
      <c r="F825" s="196" t="s">
        <v>1638</v>
      </c>
      <c r="G825" s="193"/>
      <c r="H825" s="195" t="s">
        <v>43</v>
      </c>
      <c r="I825" s="197"/>
      <c r="J825" s="193"/>
      <c r="K825" s="193"/>
      <c r="L825" s="198"/>
      <c r="M825" s="199"/>
      <c r="N825" s="200"/>
      <c r="O825" s="200"/>
      <c r="P825" s="200"/>
      <c r="Q825" s="200"/>
      <c r="R825" s="200"/>
      <c r="S825" s="200"/>
      <c r="T825" s="201"/>
      <c r="AT825" s="202" t="s">
        <v>193</v>
      </c>
      <c r="AU825" s="202" t="s">
        <v>90</v>
      </c>
      <c r="AV825" s="13" t="s">
        <v>88</v>
      </c>
      <c r="AW825" s="13" t="s">
        <v>41</v>
      </c>
      <c r="AX825" s="13" t="s">
        <v>80</v>
      </c>
      <c r="AY825" s="202" t="s">
        <v>182</v>
      </c>
    </row>
    <row r="826" spans="1:65" s="14" customFormat="1" ht="11.25">
      <c r="B826" s="203"/>
      <c r="C826" s="204"/>
      <c r="D826" s="194" t="s">
        <v>193</v>
      </c>
      <c r="E826" s="205" t="s">
        <v>43</v>
      </c>
      <c r="F826" s="206" t="s">
        <v>88</v>
      </c>
      <c r="G826" s="204"/>
      <c r="H826" s="207">
        <v>1</v>
      </c>
      <c r="I826" s="208"/>
      <c r="J826" s="204"/>
      <c r="K826" s="204"/>
      <c r="L826" s="209"/>
      <c r="M826" s="210"/>
      <c r="N826" s="211"/>
      <c r="O826" s="211"/>
      <c r="P826" s="211"/>
      <c r="Q826" s="211"/>
      <c r="R826" s="211"/>
      <c r="S826" s="211"/>
      <c r="T826" s="212"/>
      <c r="AT826" s="213" t="s">
        <v>193</v>
      </c>
      <c r="AU826" s="213" t="s">
        <v>90</v>
      </c>
      <c r="AV826" s="14" t="s">
        <v>90</v>
      </c>
      <c r="AW826" s="14" t="s">
        <v>41</v>
      </c>
      <c r="AX826" s="14" t="s">
        <v>80</v>
      </c>
      <c r="AY826" s="213" t="s">
        <v>182</v>
      </c>
    </row>
    <row r="827" spans="1:65" s="15" customFormat="1" ht="11.25">
      <c r="B827" s="227"/>
      <c r="C827" s="228"/>
      <c r="D827" s="194" t="s">
        <v>193</v>
      </c>
      <c r="E827" s="229" t="s">
        <v>43</v>
      </c>
      <c r="F827" s="230" t="s">
        <v>436</v>
      </c>
      <c r="G827" s="228"/>
      <c r="H827" s="231">
        <v>3</v>
      </c>
      <c r="I827" s="232"/>
      <c r="J827" s="228"/>
      <c r="K827" s="228"/>
      <c r="L827" s="233"/>
      <c r="M827" s="234"/>
      <c r="N827" s="235"/>
      <c r="O827" s="235"/>
      <c r="P827" s="235"/>
      <c r="Q827" s="235"/>
      <c r="R827" s="235"/>
      <c r="S827" s="235"/>
      <c r="T827" s="236"/>
      <c r="AT827" s="237" t="s">
        <v>193</v>
      </c>
      <c r="AU827" s="237" t="s">
        <v>90</v>
      </c>
      <c r="AV827" s="15" t="s">
        <v>205</v>
      </c>
      <c r="AW827" s="15" t="s">
        <v>41</v>
      </c>
      <c r="AX827" s="15" t="s">
        <v>88</v>
      </c>
      <c r="AY827" s="237" t="s">
        <v>182</v>
      </c>
    </row>
    <row r="828" spans="1:65" s="2" customFormat="1" ht="24.2" customHeight="1">
      <c r="A828" s="35"/>
      <c r="B828" s="36"/>
      <c r="C828" s="214" t="s">
        <v>916</v>
      </c>
      <c r="D828" s="214" t="s">
        <v>179</v>
      </c>
      <c r="E828" s="215" t="s">
        <v>3233</v>
      </c>
      <c r="F828" s="216" t="s">
        <v>3234</v>
      </c>
      <c r="G828" s="217" t="s">
        <v>190</v>
      </c>
      <c r="H828" s="218">
        <v>1</v>
      </c>
      <c r="I828" s="219"/>
      <c r="J828" s="220">
        <f>ROUND(I828*H828,2)</f>
        <v>0</v>
      </c>
      <c r="K828" s="216" t="s">
        <v>198</v>
      </c>
      <c r="L828" s="221"/>
      <c r="M828" s="222" t="s">
        <v>43</v>
      </c>
      <c r="N828" s="223" t="s">
        <v>51</v>
      </c>
      <c r="O828" s="65"/>
      <c r="P828" s="188">
        <f>O828*H828</f>
        <v>0</v>
      </c>
      <c r="Q828" s="188">
        <v>0</v>
      </c>
      <c r="R828" s="188">
        <f>Q828*H828</f>
        <v>0</v>
      </c>
      <c r="S828" s="188">
        <v>0</v>
      </c>
      <c r="T828" s="189">
        <f>S828*H828</f>
        <v>0</v>
      </c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R828" s="190" t="s">
        <v>90</v>
      </c>
      <c r="AT828" s="190" t="s">
        <v>179</v>
      </c>
      <c r="AU828" s="190" t="s">
        <v>90</v>
      </c>
      <c r="AY828" s="17" t="s">
        <v>182</v>
      </c>
      <c r="BE828" s="191">
        <f>IF(N828="základní",J828,0)</f>
        <v>0</v>
      </c>
      <c r="BF828" s="191">
        <f>IF(N828="snížená",J828,0)</f>
        <v>0</v>
      </c>
      <c r="BG828" s="191">
        <f>IF(N828="zákl. přenesená",J828,0)</f>
        <v>0</v>
      </c>
      <c r="BH828" s="191">
        <f>IF(N828="sníž. přenesená",J828,0)</f>
        <v>0</v>
      </c>
      <c r="BI828" s="191">
        <f>IF(N828="nulová",J828,0)</f>
        <v>0</v>
      </c>
      <c r="BJ828" s="17" t="s">
        <v>88</v>
      </c>
      <c r="BK828" s="191">
        <f>ROUND(I828*H828,2)</f>
        <v>0</v>
      </c>
      <c r="BL828" s="17" t="s">
        <v>88</v>
      </c>
      <c r="BM828" s="190" t="s">
        <v>3235</v>
      </c>
    </row>
    <row r="829" spans="1:65" s="13" customFormat="1" ht="11.25">
      <c r="B829" s="192"/>
      <c r="C829" s="193"/>
      <c r="D829" s="194" t="s">
        <v>193</v>
      </c>
      <c r="E829" s="195" t="s">
        <v>43</v>
      </c>
      <c r="F829" s="196" t="s">
        <v>431</v>
      </c>
      <c r="G829" s="193"/>
      <c r="H829" s="195" t="s">
        <v>43</v>
      </c>
      <c r="I829" s="197"/>
      <c r="J829" s="193"/>
      <c r="K829" s="193"/>
      <c r="L829" s="198"/>
      <c r="M829" s="199"/>
      <c r="N829" s="200"/>
      <c r="O829" s="200"/>
      <c r="P829" s="200"/>
      <c r="Q829" s="200"/>
      <c r="R829" s="200"/>
      <c r="S829" s="200"/>
      <c r="T829" s="201"/>
      <c r="AT829" s="202" t="s">
        <v>193</v>
      </c>
      <c r="AU829" s="202" t="s">
        <v>90</v>
      </c>
      <c r="AV829" s="13" t="s">
        <v>88</v>
      </c>
      <c r="AW829" s="13" t="s">
        <v>41</v>
      </c>
      <c r="AX829" s="13" t="s">
        <v>80</v>
      </c>
      <c r="AY829" s="202" t="s">
        <v>182</v>
      </c>
    </row>
    <row r="830" spans="1:65" s="13" customFormat="1" ht="11.25">
      <c r="B830" s="192"/>
      <c r="C830" s="193"/>
      <c r="D830" s="194" t="s">
        <v>193</v>
      </c>
      <c r="E830" s="195" t="s">
        <v>43</v>
      </c>
      <c r="F830" s="196" t="s">
        <v>638</v>
      </c>
      <c r="G830" s="193"/>
      <c r="H830" s="195" t="s">
        <v>43</v>
      </c>
      <c r="I830" s="197"/>
      <c r="J830" s="193"/>
      <c r="K830" s="193"/>
      <c r="L830" s="198"/>
      <c r="M830" s="199"/>
      <c r="N830" s="200"/>
      <c r="O830" s="200"/>
      <c r="P830" s="200"/>
      <c r="Q830" s="200"/>
      <c r="R830" s="200"/>
      <c r="S830" s="200"/>
      <c r="T830" s="201"/>
      <c r="AT830" s="202" t="s">
        <v>193</v>
      </c>
      <c r="AU830" s="202" t="s">
        <v>90</v>
      </c>
      <c r="AV830" s="13" t="s">
        <v>88</v>
      </c>
      <c r="AW830" s="13" t="s">
        <v>41</v>
      </c>
      <c r="AX830" s="13" t="s">
        <v>80</v>
      </c>
      <c r="AY830" s="202" t="s">
        <v>182</v>
      </c>
    </row>
    <row r="831" spans="1:65" s="14" customFormat="1" ht="11.25">
      <c r="B831" s="203"/>
      <c r="C831" s="204"/>
      <c r="D831" s="194" t="s">
        <v>193</v>
      </c>
      <c r="E831" s="205" t="s">
        <v>43</v>
      </c>
      <c r="F831" s="206" t="s">
        <v>88</v>
      </c>
      <c r="G831" s="204"/>
      <c r="H831" s="207">
        <v>1</v>
      </c>
      <c r="I831" s="208"/>
      <c r="J831" s="204"/>
      <c r="K831" s="204"/>
      <c r="L831" s="209"/>
      <c r="M831" s="210"/>
      <c r="N831" s="211"/>
      <c r="O831" s="211"/>
      <c r="P831" s="211"/>
      <c r="Q831" s="211"/>
      <c r="R831" s="211"/>
      <c r="S831" s="211"/>
      <c r="T831" s="212"/>
      <c r="AT831" s="213" t="s">
        <v>193</v>
      </c>
      <c r="AU831" s="213" t="s">
        <v>90</v>
      </c>
      <c r="AV831" s="14" t="s">
        <v>90</v>
      </c>
      <c r="AW831" s="14" t="s">
        <v>41</v>
      </c>
      <c r="AX831" s="14" t="s">
        <v>88</v>
      </c>
      <c r="AY831" s="213" t="s">
        <v>182</v>
      </c>
    </row>
    <row r="832" spans="1:65" s="2" customFormat="1" ht="24.2" customHeight="1">
      <c r="A832" s="35"/>
      <c r="B832" s="36"/>
      <c r="C832" s="214" t="s">
        <v>920</v>
      </c>
      <c r="D832" s="214" t="s">
        <v>179</v>
      </c>
      <c r="E832" s="215" t="s">
        <v>1846</v>
      </c>
      <c r="F832" s="216" t="s">
        <v>1847</v>
      </c>
      <c r="G832" s="217" t="s">
        <v>190</v>
      </c>
      <c r="H832" s="218">
        <v>1</v>
      </c>
      <c r="I832" s="219"/>
      <c r="J832" s="220">
        <f>ROUND(I832*H832,2)</f>
        <v>0</v>
      </c>
      <c r="K832" s="216" t="s">
        <v>198</v>
      </c>
      <c r="L832" s="221"/>
      <c r="M832" s="222" t="s">
        <v>43</v>
      </c>
      <c r="N832" s="223" t="s">
        <v>51</v>
      </c>
      <c r="O832" s="65"/>
      <c r="P832" s="188">
        <f>O832*H832</f>
        <v>0</v>
      </c>
      <c r="Q832" s="188">
        <v>0</v>
      </c>
      <c r="R832" s="188">
        <f>Q832*H832</f>
        <v>0</v>
      </c>
      <c r="S832" s="188">
        <v>0</v>
      </c>
      <c r="T832" s="189">
        <f>S832*H832</f>
        <v>0</v>
      </c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R832" s="190" t="s">
        <v>90</v>
      </c>
      <c r="AT832" s="190" t="s">
        <v>179</v>
      </c>
      <c r="AU832" s="190" t="s">
        <v>90</v>
      </c>
      <c r="AY832" s="17" t="s">
        <v>182</v>
      </c>
      <c r="BE832" s="191">
        <f>IF(N832="základní",J832,0)</f>
        <v>0</v>
      </c>
      <c r="BF832" s="191">
        <f>IF(N832="snížená",J832,0)</f>
        <v>0</v>
      </c>
      <c r="BG832" s="191">
        <f>IF(N832="zákl. přenesená",J832,0)</f>
        <v>0</v>
      </c>
      <c r="BH832" s="191">
        <f>IF(N832="sníž. přenesená",J832,0)</f>
        <v>0</v>
      </c>
      <c r="BI832" s="191">
        <f>IF(N832="nulová",J832,0)</f>
        <v>0</v>
      </c>
      <c r="BJ832" s="17" t="s">
        <v>88</v>
      </c>
      <c r="BK832" s="191">
        <f>ROUND(I832*H832,2)</f>
        <v>0</v>
      </c>
      <c r="BL832" s="17" t="s">
        <v>88</v>
      </c>
      <c r="BM832" s="190" t="s">
        <v>3236</v>
      </c>
    </row>
    <row r="833" spans="1:65" s="13" customFormat="1" ht="11.25">
      <c r="B833" s="192"/>
      <c r="C833" s="193"/>
      <c r="D833" s="194" t="s">
        <v>193</v>
      </c>
      <c r="E833" s="195" t="s">
        <v>43</v>
      </c>
      <c r="F833" s="196" t="s">
        <v>431</v>
      </c>
      <c r="G833" s="193"/>
      <c r="H833" s="195" t="s">
        <v>43</v>
      </c>
      <c r="I833" s="197"/>
      <c r="J833" s="193"/>
      <c r="K833" s="193"/>
      <c r="L833" s="198"/>
      <c r="M833" s="199"/>
      <c r="N833" s="200"/>
      <c r="O833" s="200"/>
      <c r="P833" s="200"/>
      <c r="Q833" s="200"/>
      <c r="R833" s="200"/>
      <c r="S833" s="200"/>
      <c r="T833" s="201"/>
      <c r="AT833" s="202" t="s">
        <v>193</v>
      </c>
      <c r="AU833" s="202" t="s">
        <v>90</v>
      </c>
      <c r="AV833" s="13" t="s">
        <v>88</v>
      </c>
      <c r="AW833" s="13" t="s">
        <v>41</v>
      </c>
      <c r="AX833" s="13" t="s">
        <v>80</v>
      </c>
      <c r="AY833" s="202" t="s">
        <v>182</v>
      </c>
    </row>
    <row r="834" spans="1:65" s="13" customFormat="1" ht="11.25">
      <c r="B834" s="192"/>
      <c r="C834" s="193"/>
      <c r="D834" s="194" t="s">
        <v>193</v>
      </c>
      <c r="E834" s="195" t="s">
        <v>43</v>
      </c>
      <c r="F834" s="196" t="s">
        <v>1638</v>
      </c>
      <c r="G834" s="193"/>
      <c r="H834" s="195" t="s">
        <v>43</v>
      </c>
      <c r="I834" s="197"/>
      <c r="J834" s="193"/>
      <c r="K834" s="193"/>
      <c r="L834" s="198"/>
      <c r="M834" s="199"/>
      <c r="N834" s="200"/>
      <c r="O834" s="200"/>
      <c r="P834" s="200"/>
      <c r="Q834" s="200"/>
      <c r="R834" s="200"/>
      <c r="S834" s="200"/>
      <c r="T834" s="201"/>
      <c r="AT834" s="202" t="s">
        <v>193</v>
      </c>
      <c r="AU834" s="202" t="s">
        <v>90</v>
      </c>
      <c r="AV834" s="13" t="s">
        <v>88</v>
      </c>
      <c r="AW834" s="13" t="s">
        <v>41</v>
      </c>
      <c r="AX834" s="13" t="s">
        <v>80</v>
      </c>
      <c r="AY834" s="202" t="s">
        <v>182</v>
      </c>
    </row>
    <row r="835" spans="1:65" s="14" customFormat="1" ht="11.25">
      <c r="B835" s="203"/>
      <c r="C835" s="204"/>
      <c r="D835" s="194" t="s">
        <v>193</v>
      </c>
      <c r="E835" s="205" t="s">
        <v>43</v>
      </c>
      <c r="F835" s="206" t="s">
        <v>88</v>
      </c>
      <c r="G835" s="204"/>
      <c r="H835" s="207">
        <v>1</v>
      </c>
      <c r="I835" s="208"/>
      <c r="J835" s="204"/>
      <c r="K835" s="204"/>
      <c r="L835" s="209"/>
      <c r="M835" s="210"/>
      <c r="N835" s="211"/>
      <c r="O835" s="211"/>
      <c r="P835" s="211"/>
      <c r="Q835" s="211"/>
      <c r="R835" s="211"/>
      <c r="S835" s="211"/>
      <c r="T835" s="212"/>
      <c r="AT835" s="213" t="s">
        <v>193</v>
      </c>
      <c r="AU835" s="213" t="s">
        <v>90</v>
      </c>
      <c r="AV835" s="14" t="s">
        <v>90</v>
      </c>
      <c r="AW835" s="14" t="s">
        <v>41</v>
      </c>
      <c r="AX835" s="14" t="s">
        <v>88</v>
      </c>
      <c r="AY835" s="213" t="s">
        <v>182</v>
      </c>
    </row>
    <row r="836" spans="1:65" s="2" customFormat="1" ht="24.2" customHeight="1">
      <c r="A836" s="35"/>
      <c r="B836" s="36"/>
      <c r="C836" s="214" t="s">
        <v>924</v>
      </c>
      <c r="D836" s="214" t="s">
        <v>179</v>
      </c>
      <c r="E836" s="215" t="s">
        <v>3237</v>
      </c>
      <c r="F836" s="216" t="s">
        <v>3238</v>
      </c>
      <c r="G836" s="217" t="s">
        <v>190</v>
      </c>
      <c r="H836" s="218">
        <v>1</v>
      </c>
      <c r="I836" s="219"/>
      <c r="J836" s="220">
        <f>ROUND(I836*H836,2)</f>
        <v>0</v>
      </c>
      <c r="K836" s="216" t="s">
        <v>198</v>
      </c>
      <c r="L836" s="221"/>
      <c r="M836" s="222" t="s">
        <v>43</v>
      </c>
      <c r="N836" s="223" t="s">
        <v>51</v>
      </c>
      <c r="O836" s="65"/>
      <c r="P836" s="188">
        <f>O836*H836</f>
        <v>0</v>
      </c>
      <c r="Q836" s="188">
        <v>0</v>
      </c>
      <c r="R836" s="188">
        <f>Q836*H836</f>
        <v>0</v>
      </c>
      <c r="S836" s="188">
        <v>0</v>
      </c>
      <c r="T836" s="189">
        <f>S836*H836</f>
        <v>0</v>
      </c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R836" s="190" t="s">
        <v>90</v>
      </c>
      <c r="AT836" s="190" t="s">
        <v>179</v>
      </c>
      <c r="AU836" s="190" t="s">
        <v>90</v>
      </c>
      <c r="AY836" s="17" t="s">
        <v>182</v>
      </c>
      <c r="BE836" s="191">
        <f>IF(N836="základní",J836,0)</f>
        <v>0</v>
      </c>
      <c r="BF836" s="191">
        <f>IF(N836="snížená",J836,0)</f>
        <v>0</v>
      </c>
      <c r="BG836" s="191">
        <f>IF(N836="zákl. přenesená",J836,0)</f>
        <v>0</v>
      </c>
      <c r="BH836" s="191">
        <f>IF(N836="sníž. přenesená",J836,0)</f>
        <v>0</v>
      </c>
      <c r="BI836" s="191">
        <f>IF(N836="nulová",J836,0)</f>
        <v>0</v>
      </c>
      <c r="BJ836" s="17" t="s">
        <v>88</v>
      </c>
      <c r="BK836" s="191">
        <f>ROUND(I836*H836,2)</f>
        <v>0</v>
      </c>
      <c r="BL836" s="17" t="s">
        <v>88</v>
      </c>
      <c r="BM836" s="190" t="s">
        <v>3239</v>
      </c>
    </row>
    <row r="837" spans="1:65" s="13" customFormat="1" ht="11.25">
      <c r="B837" s="192"/>
      <c r="C837" s="193"/>
      <c r="D837" s="194" t="s">
        <v>193</v>
      </c>
      <c r="E837" s="195" t="s">
        <v>43</v>
      </c>
      <c r="F837" s="196" t="s">
        <v>431</v>
      </c>
      <c r="G837" s="193"/>
      <c r="H837" s="195" t="s">
        <v>43</v>
      </c>
      <c r="I837" s="197"/>
      <c r="J837" s="193"/>
      <c r="K837" s="193"/>
      <c r="L837" s="198"/>
      <c r="M837" s="199"/>
      <c r="N837" s="200"/>
      <c r="O837" s="200"/>
      <c r="P837" s="200"/>
      <c r="Q837" s="200"/>
      <c r="R837" s="200"/>
      <c r="S837" s="200"/>
      <c r="T837" s="201"/>
      <c r="AT837" s="202" t="s">
        <v>193</v>
      </c>
      <c r="AU837" s="202" t="s">
        <v>90</v>
      </c>
      <c r="AV837" s="13" t="s">
        <v>88</v>
      </c>
      <c r="AW837" s="13" t="s">
        <v>41</v>
      </c>
      <c r="AX837" s="13" t="s">
        <v>80</v>
      </c>
      <c r="AY837" s="202" t="s">
        <v>182</v>
      </c>
    </row>
    <row r="838" spans="1:65" s="13" customFormat="1" ht="11.25">
      <c r="B838" s="192"/>
      <c r="C838" s="193"/>
      <c r="D838" s="194" t="s">
        <v>193</v>
      </c>
      <c r="E838" s="195" t="s">
        <v>43</v>
      </c>
      <c r="F838" s="196" t="s">
        <v>1636</v>
      </c>
      <c r="G838" s="193"/>
      <c r="H838" s="195" t="s">
        <v>43</v>
      </c>
      <c r="I838" s="197"/>
      <c r="J838" s="193"/>
      <c r="K838" s="193"/>
      <c r="L838" s="198"/>
      <c r="M838" s="199"/>
      <c r="N838" s="200"/>
      <c r="O838" s="200"/>
      <c r="P838" s="200"/>
      <c r="Q838" s="200"/>
      <c r="R838" s="200"/>
      <c r="S838" s="200"/>
      <c r="T838" s="201"/>
      <c r="AT838" s="202" t="s">
        <v>193</v>
      </c>
      <c r="AU838" s="202" t="s">
        <v>90</v>
      </c>
      <c r="AV838" s="13" t="s">
        <v>88</v>
      </c>
      <c r="AW838" s="13" t="s">
        <v>41</v>
      </c>
      <c r="AX838" s="13" t="s">
        <v>80</v>
      </c>
      <c r="AY838" s="202" t="s">
        <v>182</v>
      </c>
    </row>
    <row r="839" spans="1:65" s="14" customFormat="1" ht="11.25">
      <c r="B839" s="203"/>
      <c r="C839" s="204"/>
      <c r="D839" s="194" t="s">
        <v>193</v>
      </c>
      <c r="E839" s="205" t="s">
        <v>43</v>
      </c>
      <c r="F839" s="206" t="s">
        <v>88</v>
      </c>
      <c r="G839" s="204"/>
      <c r="H839" s="207">
        <v>1</v>
      </c>
      <c r="I839" s="208"/>
      <c r="J839" s="204"/>
      <c r="K839" s="204"/>
      <c r="L839" s="209"/>
      <c r="M839" s="210"/>
      <c r="N839" s="211"/>
      <c r="O839" s="211"/>
      <c r="P839" s="211"/>
      <c r="Q839" s="211"/>
      <c r="R839" s="211"/>
      <c r="S839" s="211"/>
      <c r="T839" s="212"/>
      <c r="AT839" s="213" t="s">
        <v>193</v>
      </c>
      <c r="AU839" s="213" t="s">
        <v>90</v>
      </c>
      <c r="AV839" s="14" t="s">
        <v>90</v>
      </c>
      <c r="AW839" s="14" t="s">
        <v>41</v>
      </c>
      <c r="AX839" s="14" t="s">
        <v>88</v>
      </c>
      <c r="AY839" s="213" t="s">
        <v>182</v>
      </c>
    </row>
    <row r="840" spans="1:65" s="2" customFormat="1" ht="14.45" customHeight="1">
      <c r="A840" s="35"/>
      <c r="B840" s="36"/>
      <c r="C840" s="179" t="s">
        <v>928</v>
      </c>
      <c r="D840" s="179" t="s">
        <v>187</v>
      </c>
      <c r="E840" s="180" t="s">
        <v>844</v>
      </c>
      <c r="F840" s="181" t="s">
        <v>845</v>
      </c>
      <c r="G840" s="182" t="s">
        <v>190</v>
      </c>
      <c r="H840" s="183">
        <v>9</v>
      </c>
      <c r="I840" s="184"/>
      <c r="J840" s="185">
        <f>ROUND(I840*H840,2)</f>
        <v>0</v>
      </c>
      <c r="K840" s="181" t="s">
        <v>191</v>
      </c>
      <c r="L840" s="40"/>
      <c r="M840" s="186" t="s">
        <v>43</v>
      </c>
      <c r="N840" s="187" t="s">
        <v>51</v>
      </c>
      <c r="O840" s="65"/>
      <c r="P840" s="188">
        <f>O840*H840</f>
        <v>0</v>
      </c>
      <c r="Q840" s="188">
        <v>0</v>
      </c>
      <c r="R840" s="188">
        <f>Q840*H840</f>
        <v>0</v>
      </c>
      <c r="S840" s="188">
        <v>0</v>
      </c>
      <c r="T840" s="189">
        <f>S840*H840</f>
        <v>0</v>
      </c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R840" s="190" t="s">
        <v>88</v>
      </c>
      <c r="AT840" s="190" t="s">
        <v>187</v>
      </c>
      <c r="AU840" s="190" t="s">
        <v>90</v>
      </c>
      <c r="AY840" s="17" t="s">
        <v>182</v>
      </c>
      <c r="BE840" s="191">
        <f>IF(N840="základní",J840,0)</f>
        <v>0</v>
      </c>
      <c r="BF840" s="191">
        <f>IF(N840="snížená",J840,0)</f>
        <v>0</v>
      </c>
      <c r="BG840" s="191">
        <f>IF(N840="zákl. přenesená",J840,0)</f>
        <v>0</v>
      </c>
      <c r="BH840" s="191">
        <f>IF(N840="sníž. přenesená",J840,0)</f>
        <v>0</v>
      </c>
      <c r="BI840" s="191">
        <f>IF(N840="nulová",J840,0)</f>
        <v>0</v>
      </c>
      <c r="BJ840" s="17" t="s">
        <v>88</v>
      </c>
      <c r="BK840" s="191">
        <f>ROUND(I840*H840,2)</f>
        <v>0</v>
      </c>
      <c r="BL840" s="17" t="s">
        <v>88</v>
      </c>
      <c r="BM840" s="190" t="s">
        <v>1856</v>
      </c>
    </row>
    <row r="841" spans="1:65" s="13" customFormat="1" ht="11.25">
      <c r="B841" s="192"/>
      <c r="C841" s="193"/>
      <c r="D841" s="194" t="s">
        <v>193</v>
      </c>
      <c r="E841" s="195" t="s">
        <v>43</v>
      </c>
      <c r="F841" s="196" t="s">
        <v>532</v>
      </c>
      <c r="G841" s="193"/>
      <c r="H841" s="195" t="s">
        <v>43</v>
      </c>
      <c r="I841" s="197"/>
      <c r="J841" s="193"/>
      <c r="K841" s="193"/>
      <c r="L841" s="198"/>
      <c r="M841" s="199"/>
      <c r="N841" s="200"/>
      <c r="O841" s="200"/>
      <c r="P841" s="200"/>
      <c r="Q841" s="200"/>
      <c r="R841" s="200"/>
      <c r="S841" s="200"/>
      <c r="T841" s="201"/>
      <c r="AT841" s="202" t="s">
        <v>193</v>
      </c>
      <c r="AU841" s="202" t="s">
        <v>90</v>
      </c>
      <c r="AV841" s="13" t="s">
        <v>88</v>
      </c>
      <c r="AW841" s="13" t="s">
        <v>41</v>
      </c>
      <c r="AX841" s="13" t="s">
        <v>80</v>
      </c>
      <c r="AY841" s="202" t="s">
        <v>182</v>
      </c>
    </row>
    <row r="842" spans="1:65" s="13" customFormat="1" ht="11.25">
      <c r="B842" s="192"/>
      <c r="C842" s="193"/>
      <c r="D842" s="194" t="s">
        <v>193</v>
      </c>
      <c r="E842" s="195" t="s">
        <v>43</v>
      </c>
      <c r="F842" s="196" t="s">
        <v>362</v>
      </c>
      <c r="G842" s="193"/>
      <c r="H842" s="195" t="s">
        <v>43</v>
      </c>
      <c r="I842" s="197"/>
      <c r="J842" s="193"/>
      <c r="K842" s="193"/>
      <c r="L842" s="198"/>
      <c r="M842" s="199"/>
      <c r="N842" s="200"/>
      <c r="O842" s="200"/>
      <c r="P842" s="200"/>
      <c r="Q842" s="200"/>
      <c r="R842" s="200"/>
      <c r="S842" s="200"/>
      <c r="T842" s="201"/>
      <c r="AT842" s="202" t="s">
        <v>193</v>
      </c>
      <c r="AU842" s="202" t="s">
        <v>90</v>
      </c>
      <c r="AV842" s="13" t="s">
        <v>88</v>
      </c>
      <c r="AW842" s="13" t="s">
        <v>41</v>
      </c>
      <c r="AX842" s="13" t="s">
        <v>80</v>
      </c>
      <c r="AY842" s="202" t="s">
        <v>182</v>
      </c>
    </row>
    <row r="843" spans="1:65" s="14" customFormat="1" ht="11.25">
      <c r="B843" s="203"/>
      <c r="C843" s="204"/>
      <c r="D843" s="194" t="s">
        <v>193</v>
      </c>
      <c r="E843" s="205" t="s">
        <v>43</v>
      </c>
      <c r="F843" s="206" t="s">
        <v>230</v>
      </c>
      <c r="G843" s="204"/>
      <c r="H843" s="207">
        <v>9</v>
      </c>
      <c r="I843" s="208"/>
      <c r="J843" s="204"/>
      <c r="K843" s="204"/>
      <c r="L843" s="209"/>
      <c r="M843" s="210"/>
      <c r="N843" s="211"/>
      <c r="O843" s="211"/>
      <c r="P843" s="211"/>
      <c r="Q843" s="211"/>
      <c r="R843" s="211"/>
      <c r="S843" s="211"/>
      <c r="T843" s="212"/>
      <c r="AT843" s="213" t="s">
        <v>193</v>
      </c>
      <c r="AU843" s="213" t="s">
        <v>90</v>
      </c>
      <c r="AV843" s="14" t="s">
        <v>90</v>
      </c>
      <c r="AW843" s="14" t="s">
        <v>41</v>
      </c>
      <c r="AX843" s="14" t="s">
        <v>88</v>
      </c>
      <c r="AY843" s="213" t="s">
        <v>182</v>
      </c>
    </row>
    <row r="844" spans="1:65" s="2" customFormat="1" ht="14.45" customHeight="1">
      <c r="A844" s="35"/>
      <c r="B844" s="36"/>
      <c r="C844" s="179" t="s">
        <v>932</v>
      </c>
      <c r="D844" s="179" t="s">
        <v>187</v>
      </c>
      <c r="E844" s="180" t="s">
        <v>848</v>
      </c>
      <c r="F844" s="181" t="s">
        <v>849</v>
      </c>
      <c r="G844" s="182" t="s">
        <v>190</v>
      </c>
      <c r="H844" s="183">
        <v>8</v>
      </c>
      <c r="I844" s="184"/>
      <c r="J844" s="185">
        <f>ROUND(I844*H844,2)</f>
        <v>0</v>
      </c>
      <c r="K844" s="181" t="s">
        <v>191</v>
      </c>
      <c r="L844" s="40"/>
      <c r="M844" s="186" t="s">
        <v>43</v>
      </c>
      <c r="N844" s="187" t="s">
        <v>51</v>
      </c>
      <c r="O844" s="65"/>
      <c r="P844" s="188">
        <f>O844*H844</f>
        <v>0</v>
      </c>
      <c r="Q844" s="188">
        <v>0</v>
      </c>
      <c r="R844" s="188">
        <f>Q844*H844</f>
        <v>0</v>
      </c>
      <c r="S844" s="188">
        <v>0</v>
      </c>
      <c r="T844" s="189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90" t="s">
        <v>88</v>
      </c>
      <c r="AT844" s="190" t="s">
        <v>187</v>
      </c>
      <c r="AU844" s="190" t="s">
        <v>90</v>
      </c>
      <c r="AY844" s="17" t="s">
        <v>182</v>
      </c>
      <c r="BE844" s="191">
        <f>IF(N844="základní",J844,0)</f>
        <v>0</v>
      </c>
      <c r="BF844" s="191">
        <f>IF(N844="snížená",J844,0)</f>
        <v>0</v>
      </c>
      <c r="BG844" s="191">
        <f>IF(N844="zákl. přenesená",J844,0)</f>
        <v>0</v>
      </c>
      <c r="BH844" s="191">
        <f>IF(N844="sníž. přenesená",J844,0)</f>
        <v>0</v>
      </c>
      <c r="BI844" s="191">
        <f>IF(N844="nulová",J844,0)</f>
        <v>0</v>
      </c>
      <c r="BJ844" s="17" t="s">
        <v>88</v>
      </c>
      <c r="BK844" s="191">
        <f>ROUND(I844*H844,2)</f>
        <v>0</v>
      </c>
      <c r="BL844" s="17" t="s">
        <v>88</v>
      </c>
      <c r="BM844" s="190" t="s">
        <v>850</v>
      </c>
    </row>
    <row r="845" spans="1:65" s="13" customFormat="1" ht="11.25">
      <c r="B845" s="192"/>
      <c r="C845" s="193"/>
      <c r="D845" s="194" t="s">
        <v>193</v>
      </c>
      <c r="E845" s="195" t="s">
        <v>43</v>
      </c>
      <c r="F845" s="196" t="s">
        <v>431</v>
      </c>
      <c r="G845" s="193"/>
      <c r="H845" s="195" t="s">
        <v>43</v>
      </c>
      <c r="I845" s="197"/>
      <c r="J845" s="193"/>
      <c r="K845" s="193"/>
      <c r="L845" s="198"/>
      <c r="M845" s="199"/>
      <c r="N845" s="200"/>
      <c r="O845" s="200"/>
      <c r="P845" s="200"/>
      <c r="Q845" s="200"/>
      <c r="R845" s="200"/>
      <c r="S845" s="200"/>
      <c r="T845" s="201"/>
      <c r="AT845" s="202" t="s">
        <v>193</v>
      </c>
      <c r="AU845" s="202" t="s">
        <v>90</v>
      </c>
      <c r="AV845" s="13" t="s">
        <v>88</v>
      </c>
      <c r="AW845" s="13" t="s">
        <v>41</v>
      </c>
      <c r="AX845" s="13" t="s">
        <v>80</v>
      </c>
      <c r="AY845" s="202" t="s">
        <v>182</v>
      </c>
    </row>
    <row r="846" spans="1:65" s="13" customFormat="1" ht="11.25">
      <c r="B846" s="192"/>
      <c r="C846" s="193"/>
      <c r="D846" s="194" t="s">
        <v>193</v>
      </c>
      <c r="E846" s="195" t="s">
        <v>43</v>
      </c>
      <c r="F846" s="196" t="s">
        <v>638</v>
      </c>
      <c r="G846" s="193"/>
      <c r="H846" s="195" t="s">
        <v>43</v>
      </c>
      <c r="I846" s="197"/>
      <c r="J846" s="193"/>
      <c r="K846" s="193"/>
      <c r="L846" s="198"/>
      <c r="M846" s="199"/>
      <c r="N846" s="200"/>
      <c r="O846" s="200"/>
      <c r="P846" s="200"/>
      <c r="Q846" s="200"/>
      <c r="R846" s="200"/>
      <c r="S846" s="200"/>
      <c r="T846" s="201"/>
      <c r="AT846" s="202" t="s">
        <v>193</v>
      </c>
      <c r="AU846" s="202" t="s">
        <v>90</v>
      </c>
      <c r="AV846" s="13" t="s">
        <v>88</v>
      </c>
      <c r="AW846" s="13" t="s">
        <v>41</v>
      </c>
      <c r="AX846" s="13" t="s">
        <v>80</v>
      </c>
      <c r="AY846" s="202" t="s">
        <v>182</v>
      </c>
    </row>
    <row r="847" spans="1:65" s="14" customFormat="1" ht="11.25">
      <c r="B847" s="203"/>
      <c r="C847" s="204"/>
      <c r="D847" s="194" t="s">
        <v>193</v>
      </c>
      <c r="E847" s="205" t="s">
        <v>43</v>
      </c>
      <c r="F847" s="206" t="s">
        <v>88</v>
      </c>
      <c r="G847" s="204"/>
      <c r="H847" s="207">
        <v>1</v>
      </c>
      <c r="I847" s="208"/>
      <c r="J847" s="204"/>
      <c r="K847" s="204"/>
      <c r="L847" s="209"/>
      <c r="M847" s="210"/>
      <c r="N847" s="211"/>
      <c r="O847" s="211"/>
      <c r="P847" s="211"/>
      <c r="Q847" s="211"/>
      <c r="R847" s="211"/>
      <c r="S847" s="211"/>
      <c r="T847" s="212"/>
      <c r="AT847" s="213" t="s">
        <v>193</v>
      </c>
      <c r="AU847" s="213" t="s">
        <v>90</v>
      </c>
      <c r="AV847" s="14" t="s">
        <v>90</v>
      </c>
      <c r="AW847" s="14" t="s">
        <v>41</v>
      </c>
      <c r="AX847" s="14" t="s">
        <v>80</v>
      </c>
      <c r="AY847" s="213" t="s">
        <v>182</v>
      </c>
    </row>
    <row r="848" spans="1:65" s="13" customFormat="1" ht="11.25">
      <c r="B848" s="192"/>
      <c r="C848" s="193"/>
      <c r="D848" s="194" t="s">
        <v>193</v>
      </c>
      <c r="E848" s="195" t="s">
        <v>43</v>
      </c>
      <c r="F848" s="196" t="s">
        <v>640</v>
      </c>
      <c r="G848" s="193"/>
      <c r="H848" s="195" t="s">
        <v>43</v>
      </c>
      <c r="I848" s="197"/>
      <c r="J848" s="193"/>
      <c r="K848" s="193"/>
      <c r="L848" s="198"/>
      <c r="M848" s="199"/>
      <c r="N848" s="200"/>
      <c r="O848" s="200"/>
      <c r="P848" s="200"/>
      <c r="Q848" s="200"/>
      <c r="R848" s="200"/>
      <c r="S848" s="200"/>
      <c r="T848" s="201"/>
      <c r="AT848" s="202" t="s">
        <v>193</v>
      </c>
      <c r="AU848" s="202" t="s">
        <v>90</v>
      </c>
      <c r="AV848" s="13" t="s">
        <v>88</v>
      </c>
      <c r="AW848" s="13" t="s">
        <v>41</v>
      </c>
      <c r="AX848" s="13" t="s">
        <v>80</v>
      </c>
      <c r="AY848" s="202" t="s">
        <v>182</v>
      </c>
    </row>
    <row r="849" spans="1:65" s="14" customFormat="1" ht="11.25">
      <c r="B849" s="203"/>
      <c r="C849" s="204"/>
      <c r="D849" s="194" t="s">
        <v>193</v>
      </c>
      <c r="E849" s="205" t="s">
        <v>43</v>
      </c>
      <c r="F849" s="206" t="s">
        <v>88</v>
      </c>
      <c r="G849" s="204"/>
      <c r="H849" s="207">
        <v>1</v>
      </c>
      <c r="I849" s="208"/>
      <c r="J849" s="204"/>
      <c r="K849" s="204"/>
      <c r="L849" s="209"/>
      <c r="M849" s="210"/>
      <c r="N849" s="211"/>
      <c r="O849" s="211"/>
      <c r="P849" s="211"/>
      <c r="Q849" s="211"/>
      <c r="R849" s="211"/>
      <c r="S849" s="211"/>
      <c r="T849" s="212"/>
      <c r="AT849" s="213" t="s">
        <v>193</v>
      </c>
      <c r="AU849" s="213" t="s">
        <v>90</v>
      </c>
      <c r="AV849" s="14" t="s">
        <v>90</v>
      </c>
      <c r="AW849" s="14" t="s">
        <v>41</v>
      </c>
      <c r="AX849" s="14" t="s">
        <v>80</v>
      </c>
      <c r="AY849" s="213" t="s">
        <v>182</v>
      </c>
    </row>
    <row r="850" spans="1:65" s="13" customFormat="1" ht="11.25">
      <c r="B850" s="192"/>
      <c r="C850" s="193"/>
      <c r="D850" s="194" t="s">
        <v>193</v>
      </c>
      <c r="E850" s="195" t="s">
        <v>43</v>
      </c>
      <c r="F850" s="196" t="s">
        <v>1636</v>
      </c>
      <c r="G850" s="193"/>
      <c r="H850" s="195" t="s">
        <v>43</v>
      </c>
      <c r="I850" s="197"/>
      <c r="J850" s="193"/>
      <c r="K850" s="193"/>
      <c r="L850" s="198"/>
      <c r="M850" s="199"/>
      <c r="N850" s="200"/>
      <c r="O850" s="200"/>
      <c r="P850" s="200"/>
      <c r="Q850" s="200"/>
      <c r="R850" s="200"/>
      <c r="S850" s="200"/>
      <c r="T850" s="201"/>
      <c r="AT850" s="202" t="s">
        <v>193</v>
      </c>
      <c r="AU850" s="202" t="s">
        <v>90</v>
      </c>
      <c r="AV850" s="13" t="s">
        <v>88</v>
      </c>
      <c r="AW850" s="13" t="s">
        <v>41</v>
      </c>
      <c r="AX850" s="13" t="s">
        <v>80</v>
      </c>
      <c r="AY850" s="202" t="s">
        <v>182</v>
      </c>
    </row>
    <row r="851" spans="1:65" s="14" customFormat="1" ht="11.25">
      <c r="B851" s="203"/>
      <c r="C851" s="204"/>
      <c r="D851" s="194" t="s">
        <v>193</v>
      </c>
      <c r="E851" s="205" t="s">
        <v>43</v>
      </c>
      <c r="F851" s="206" t="s">
        <v>88</v>
      </c>
      <c r="G851" s="204"/>
      <c r="H851" s="207">
        <v>1</v>
      </c>
      <c r="I851" s="208"/>
      <c r="J851" s="204"/>
      <c r="K851" s="204"/>
      <c r="L851" s="209"/>
      <c r="M851" s="210"/>
      <c r="N851" s="211"/>
      <c r="O851" s="211"/>
      <c r="P851" s="211"/>
      <c r="Q851" s="211"/>
      <c r="R851" s="211"/>
      <c r="S851" s="211"/>
      <c r="T851" s="212"/>
      <c r="AT851" s="213" t="s">
        <v>193</v>
      </c>
      <c r="AU851" s="213" t="s">
        <v>90</v>
      </c>
      <c r="AV851" s="14" t="s">
        <v>90</v>
      </c>
      <c r="AW851" s="14" t="s">
        <v>41</v>
      </c>
      <c r="AX851" s="14" t="s">
        <v>80</v>
      </c>
      <c r="AY851" s="213" t="s">
        <v>182</v>
      </c>
    </row>
    <row r="852" spans="1:65" s="13" customFormat="1" ht="11.25">
      <c r="B852" s="192"/>
      <c r="C852" s="193"/>
      <c r="D852" s="194" t="s">
        <v>193</v>
      </c>
      <c r="E852" s="195" t="s">
        <v>43</v>
      </c>
      <c r="F852" s="196" t="s">
        <v>1637</v>
      </c>
      <c r="G852" s="193"/>
      <c r="H852" s="195" t="s">
        <v>43</v>
      </c>
      <c r="I852" s="197"/>
      <c r="J852" s="193"/>
      <c r="K852" s="193"/>
      <c r="L852" s="198"/>
      <c r="M852" s="199"/>
      <c r="N852" s="200"/>
      <c r="O852" s="200"/>
      <c r="P852" s="200"/>
      <c r="Q852" s="200"/>
      <c r="R852" s="200"/>
      <c r="S852" s="200"/>
      <c r="T852" s="201"/>
      <c r="AT852" s="202" t="s">
        <v>193</v>
      </c>
      <c r="AU852" s="202" t="s">
        <v>90</v>
      </c>
      <c r="AV852" s="13" t="s">
        <v>88</v>
      </c>
      <c r="AW852" s="13" t="s">
        <v>41</v>
      </c>
      <c r="AX852" s="13" t="s">
        <v>80</v>
      </c>
      <c r="AY852" s="202" t="s">
        <v>182</v>
      </c>
    </row>
    <row r="853" spans="1:65" s="14" customFormat="1" ht="11.25">
      <c r="B853" s="203"/>
      <c r="C853" s="204"/>
      <c r="D853" s="194" t="s">
        <v>193</v>
      </c>
      <c r="E853" s="205" t="s">
        <v>43</v>
      </c>
      <c r="F853" s="206" t="s">
        <v>88</v>
      </c>
      <c r="G853" s="204"/>
      <c r="H853" s="207">
        <v>1</v>
      </c>
      <c r="I853" s="208"/>
      <c r="J853" s="204"/>
      <c r="K853" s="204"/>
      <c r="L853" s="209"/>
      <c r="M853" s="210"/>
      <c r="N853" s="211"/>
      <c r="O853" s="211"/>
      <c r="P853" s="211"/>
      <c r="Q853" s="211"/>
      <c r="R853" s="211"/>
      <c r="S853" s="211"/>
      <c r="T853" s="212"/>
      <c r="AT853" s="213" t="s">
        <v>193</v>
      </c>
      <c r="AU853" s="213" t="s">
        <v>90</v>
      </c>
      <c r="AV853" s="14" t="s">
        <v>90</v>
      </c>
      <c r="AW853" s="14" t="s">
        <v>41</v>
      </c>
      <c r="AX853" s="14" t="s">
        <v>80</v>
      </c>
      <c r="AY853" s="213" t="s">
        <v>182</v>
      </c>
    </row>
    <row r="854" spans="1:65" s="13" customFormat="1" ht="11.25">
      <c r="B854" s="192"/>
      <c r="C854" s="193"/>
      <c r="D854" s="194" t="s">
        <v>193</v>
      </c>
      <c r="E854" s="195" t="s">
        <v>43</v>
      </c>
      <c r="F854" s="196" t="s">
        <v>1638</v>
      </c>
      <c r="G854" s="193"/>
      <c r="H854" s="195" t="s">
        <v>43</v>
      </c>
      <c r="I854" s="197"/>
      <c r="J854" s="193"/>
      <c r="K854" s="193"/>
      <c r="L854" s="198"/>
      <c r="M854" s="199"/>
      <c r="N854" s="200"/>
      <c r="O854" s="200"/>
      <c r="P854" s="200"/>
      <c r="Q854" s="200"/>
      <c r="R854" s="200"/>
      <c r="S854" s="200"/>
      <c r="T854" s="201"/>
      <c r="AT854" s="202" t="s">
        <v>193</v>
      </c>
      <c r="AU854" s="202" t="s">
        <v>90</v>
      </c>
      <c r="AV854" s="13" t="s">
        <v>88</v>
      </c>
      <c r="AW854" s="13" t="s">
        <v>41</v>
      </c>
      <c r="AX854" s="13" t="s">
        <v>80</v>
      </c>
      <c r="AY854" s="202" t="s">
        <v>182</v>
      </c>
    </row>
    <row r="855" spans="1:65" s="14" customFormat="1" ht="11.25">
      <c r="B855" s="203"/>
      <c r="C855" s="204"/>
      <c r="D855" s="194" t="s">
        <v>193</v>
      </c>
      <c r="E855" s="205" t="s">
        <v>43</v>
      </c>
      <c r="F855" s="206" t="s">
        <v>88</v>
      </c>
      <c r="G855" s="204"/>
      <c r="H855" s="207">
        <v>1</v>
      </c>
      <c r="I855" s="208"/>
      <c r="J855" s="204"/>
      <c r="K855" s="204"/>
      <c r="L855" s="209"/>
      <c r="M855" s="210"/>
      <c r="N855" s="211"/>
      <c r="O855" s="211"/>
      <c r="P855" s="211"/>
      <c r="Q855" s="211"/>
      <c r="R855" s="211"/>
      <c r="S855" s="211"/>
      <c r="T855" s="212"/>
      <c r="AT855" s="213" t="s">
        <v>193</v>
      </c>
      <c r="AU855" s="213" t="s">
        <v>90</v>
      </c>
      <c r="AV855" s="14" t="s">
        <v>90</v>
      </c>
      <c r="AW855" s="14" t="s">
        <v>41</v>
      </c>
      <c r="AX855" s="14" t="s">
        <v>80</v>
      </c>
      <c r="AY855" s="213" t="s">
        <v>182</v>
      </c>
    </row>
    <row r="856" spans="1:65" s="13" customFormat="1" ht="11.25">
      <c r="B856" s="192"/>
      <c r="C856" s="193"/>
      <c r="D856" s="194" t="s">
        <v>193</v>
      </c>
      <c r="E856" s="195" t="s">
        <v>43</v>
      </c>
      <c r="F856" s="196" t="s">
        <v>1639</v>
      </c>
      <c r="G856" s="193"/>
      <c r="H856" s="195" t="s">
        <v>43</v>
      </c>
      <c r="I856" s="197"/>
      <c r="J856" s="193"/>
      <c r="K856" s="193"/>
      <c r="L856" s="198"/>
      <c r="M856" s="199"/>
      <c r="N856" s="200"/>
      <c r="O856" s="200"/>
      <c r="P856" s="200"/>
      <c r="Q856" s="200"/>
      <c r="R856" s="200"/>
      <c r="S856" s="200"/>
      <c r="T856" s="201"/>
      <c r="AT856" s="202" t="s">
        <v>193</v>
      </c>
      <c r="AU856" s="202" t="s">
        <v>90</v>
      </c>
      <c r="AV856" s="13" t="s">
        <v>88</v>
      </c>
      <c r="AW856" s="13" t="s">
        <v>41</v>
      </c>
      <c r="AX856" s="13" t="s">
        <v>80</v>
      </c>
      <c r="AY856" s="202" t="s">
        <v>182</v>
      </c>
    </row>
    <row r="857" spans="1:65" s="14" customFormat="1" ht="11.25">
      <c r="B857" s="203"/>
      <c r="C857" s="204"/>
      <c r="D857" s="194" t="s">
        <v>193</v>
      </c>
      <c r="E857" s="205" t="s">
        <v>43</v>
      </c>
      <c r="F857" s="206" t="s">
        <v>88</v>
      </c>
      <c r="G857" s="204"/>
      <c r="H857" s="207">
        <v>1</v>
      </c>
      <c r="I857" s="208"/>
      <c r="J857" s="204"/>
      <c r="K857" s="204"/>
      <c r="L857" s="209"/>
      <c r="M857" s="210"/>
      <c r="N857" s="211"/>
      <c r="O857" s="211"/>
      <c r="P857" s="211"/>
      <c r="Q857" s="211"/>
      <c r="R857" s="211"/>
      <c r="S857" s="211"/>
      <c r="T857" s="212"/>
      <c r="AT857" s="213" t="s">
        <v>193</v>
      </c>
      <c r="AU857" s="213" t="s">
        <v>90</v>
      </c>
      <c r="AV857" s="14" t="s">
        <v>90</v>
      </c>
      <c r="AW857" s="14" t="s">
        <v>41</v>
      </c>
      <c r="AX857" s="14" t="s">
        <v>80</v>
      </c>
      <c r="AY857" s="213" t="s">
        <v>182</v>
      </c>
    </row>
    <row r="858" spans="1:65" s="13" customFormat="1" ht="11.25">
      <c r="B858" s="192"/>
      <c r="C858" s="193"/>
      <c r="D858" s="194" t="s">
        <v>193</v>
      </c>
      <c r="E858" s="195" t="s">
        <v>43</v>
      </c>
      <c r="F858" s="196" t="s">
        <v>1641</v>
      </c>
      <c r="G858" s="193"/>
      <c r="H858" s="195" t="s">
        <v>43</v>
      </c>
      <c r="I858" s="197"/>
      <c r="J858" s="193"/>
      <c r="K858" s="193"/>
      <c r="L858" s="198"/>
      <c r="M858" s="199"/>
      <c r="N858" s="200"/>
      <c r="O858" s="200"/>
      <c r="P858" s="200"/>
      <c r="Q858" s="200"/>
      <c r="R858" s="200"/>
      <c r="S858" s="200"/>
      <c r="T858" s="201"/>
      <c r="AT858" s="202" t="s">
        <v>193</v>
      </c>
      <c r="AU858" s="202" t="s">
        <v>90</v>
      </c>
      <c r="AV858" s="13" t="s">
        <v>88</v>
      </c>
      <c r="AW858" s="13" t="s">
        <v>41</v>
      </c>
      <c r="AX858" s="13" t="s">
        <v>80</v>
      </c>
      <c r="AY858" s="202" t="s">
        <v>182</v>
      </c>
    </row>
    <row r="859" spans="1:65" s="14" customFormat="1" ht="11.25">
      <c r="B859" s="203"/>
      <c r="C859" s="204"/>
      <c r="D859" s="194" t="s">
        <v>193</v>
      </c>
      <c r="E859" s="205" t="s">
        <v>43</v>
      </c>
      <c r="F859" s="206" t="s">
        <v>88</v>
      </c>
      <c r="G859" s="204"/>
      <c r="H859" s="207">
        <v>1</v>
      </c>
      <c r="I859" s="208"/>
      <c r="J859" s="204"/>
      <c r="K859" s="204"/>
      <c r="L859" s="209"/>
      <c r="M859" s="210"/>
      <c r="N859" s="211"/>
      <c r="O859" s="211"/>
      <c r="P859" s="211"/>
      <c r="Q859" s="211"/>
      <c r="R859" s="211"/>
      <c r="S859" s="211"/>
      <c r="T859" s="212"/>
      <c r="AT859" s="213" t="s">
        <v>193</v>
      </c>
      <c r="AU859" s="213" t="s">
        <v>90</v>
      </c>
      <c r="AV859" s="14" t="s">
        <v>90</v>
      </c>
      <c r="AW859" s="14" t="s">
        <v>41</v>
      </c>
      <c r="AX859" s="14" t="s">
        <v>80</v>
      </c>
      <c r="AY859" s="213" t="s">
        <v>182</v>
      </c>
    </row>
    <row r="860" spans="1:65" s="13" customFormat="1" ht="11.25">
      <c r="B860" s="192"/>
      <c r="C860" s="193"/>
      <c r="D860" s="194" t="s">
        <v>193</v>
      </c>
      <c r="E860" s="195" t="s">
        <v>43</v>
      </c>
      <c r="F860" s="196" t="s">
        <v>1643</v>
      </c>
      <c r="G860" s="193"/>
      <c r="H860" s="195" t="s">
        <v>43</v>
      </c>
      <c r="I860" s="197"/>
      <c r="J860" s="193"/>
      <c r="K860" s="193"/>
      <c r="L860" s="198"/>
      <c r="M860" s="199"/>
      <c r="N860" s="200"/>
      <c r="O860" s="200"/>
      <c r="P860" s="200"/>
      <c r="Q860" s="200"/>
      <c r="R860" s="200"/>
      <c r="S860" s="200"/>
      <c r="T860" s="201"/>
      <c r="AT860" s="202" t="s">
        <v>193</v>
      </c>
      <c r="AU860" s="202" t="s">
        <v>90</v>
      </c>
      <c r="AV860" s="13" t="s">
        <v>88</v>
      </c>
      <c r="AW860" s="13" t="s">
        <v>41</v>
      </c>
      <c r="AX860" s="13" t="s">
        <v>80</v>
      </c>
      <c r="AY860" s="202" t="s">
        <v>182</v>
      </c>
    </row>
    <row r="861" spans="1:65" s="14" customFormat="1" ht="11.25">
      <c r="B861" s="203"/>
      <c r="C861" s="204"/>
      <c r="D861" s="194" t="s">
        <v>193</v>
      </c>
      <c r="E861" s="205" t="s">
        <v>43</v>
      </c>
      <c r="F861" s="206" t="s">
        <v>88</v>
      </c>
      <c r="G861" s="204"/>
      <c r="H861" s="207">
        <v>1</v>
      </c>
      <c r="I861" s="208"/>
      <c r="J861" s="204"/>
      <c r="K861" s="204"/>
      <c r="L861" s="209"/>
      <c r="M861" s="210"/>
      <c r="N861" s="211"/>
      <c r="O861" s="211"/>
      <c r="P861" s="211"/>
      <c r="Q861" s="211"/>
      <c r="R861" s="211"/>
      <c r="S861" s="211"/>
      <c r="T861" s="212"/>
      <c r="AT861" s="213" t="s">
        <v>193</v>
      </c>
      <c r="AU861" s="213" t="s">
        <v>90</v>
      </c>
      <c r="AV861" s="14" t="s">
        <v>90</v>
      </c>
      <c r="AW861" s="14" t="s">
        <v>41</v>
      </c>
      <c r="AX861" s="14" t="s">
        <v>80</v>
      </c>
      <c r="AY861" s="213" t="s">
        <v>182</v>
      </c>
    </row>
    <row r="862" spans="1:65" s="15" customFormat="1" ht="11.25">
      <c r="B862" s="227"/>
      <c r="C862" s="228"/>
      <c r="D862" s="194" t="s">
        <v>193</v>
      </c>
      <c r="E862" s="229" t="s">
        <v>43</v>
      </c>
      <c r="F862" s="230" t="s">
        <v>436</v>
      </c>
      <c r="G862" s="228"/>
      <c r="H862" s="231">
        <v>8</v>
      </c>
      <c r="I862" s="232"/>
      <c r="J862" s="228"/>
      <c r="K862" s="228"/>
      <c r="L862" s="233"/>
      <c r="M862" s="234"/>
      <c r="N862" s="235"/>
      <c r="O862" s="235"/>
      <c r="P862" s="235"/>
      <c r="Q862" s="235"/>
      <c r="R862" s="235"/>
      <c r="S862" s="235"/>
      <c r="T862" s="236"/>
      <c r="AT862" s="237" t="s">
        <v>193</v>
      </c>
      <c r="AU862" s="237" t="s">
        <v>90</v>
      </c>
      <c r="AV862" s="15" t="s">
        <v>205</v>
      </c>
      <c r="AW862" s="15" t="s">
        <v>41</v>
      </c>
      <c r="AX862" s="15" t="s">
        <v>88</v>
      </c>
      <c r="AY862" s="237" t="s">
        <v>182</v>
      </c>
    </row>
    <row r="863" spans="1:65" s="2" customFormat="1" ht="14.45" customHeight="1">
      <c r="A863" s="35"/>
      <c r="B863" s="36"/>
      <c r="C863" s="214" t="s">
        <v>936</v>
      </c>
      <c r="D863" s="214" t="s">
        <v>179</v>
      </c>
      <c r="E863" s="215" t="s">
        <v>852</v>
      </c>
      <c r="F863" s="216" t="s">
        <v>853</v>
      </c>
      <c r="G863" s="217" t="s">
        <v>190</v>
      </c>
      <c r="H863" s="218">
        <v>8</v>
      </c>
      <c r="I863" s="219"/>
      <c r="J863" s="220">
        <f>ROUND(I863*H863,2)</f>
        <v>0</v>
      </c>
      <c r="K863" s="216" t="s">
        <v>198</v>
      </c>
      <c r="L863" s="221"/>
      <c r="M863" s="222" t="s">
        <v>43</v>
      </c>
      <c r="N863" s="223" t="s">
        <v>51</v>
      </c>
      <c r="O863" s="65"/>
      <c r="P863" s="188">
        <f>O863*H863</f>
        <v>0</v>
      </c>
      <c r="Q863" s="188">
        <v>0</v>
      </c>
      <c r="R863" s="188">
        <f>Q863*H863</f>
        <v>0</v>
      </c>
      <c r="S863" s="188">
        <v>0</v>
      </c>
      <c r="T863" s="189">
        <f>S863*H863</f>
        <v>0</v>
      </c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R863" s="190" t="s">
        <v>90</v>
      </c>
      <c r="AT863" s="190" t="s">
        <v>179</v>
      </c>
      <c r="AU863" s="190" t="s">
        <v>90</v>
      </c>
      <c r="AY863" s="17" t="s">
        <v>182</v>
      </c>
      <c r="BE863" s="191">
        <f>IF(N863="základní",J863,0)</f>
        <v>0</v>
      </c>
      <c r="BF863" s="191">
        <f>IF(N863="snížená",J863,0)</f>
        <v>0</v>
      </c>
      <c r="BG863" s="191">
        <f>IF(N863="zákl. přenesená",J863,0)</f>
        <v>0</v>
      </c>
      <c r="BH863" s="191">
        <f>IF(N863="sníž. přenesená",J863,0)</f>
        <v>0</v>
      </c>
      <c r="BI863" s="191">
        <f>IF(N863="nulová",J863,0)</f>
        <v>0</v>
      </c>
      <c r="BJ863" s="17" t="s">
        <v>88</v>
      </c>
      <c r="BK863" s="191">
        <f>ROUND(I863*H863,2)</f>
        <v>0</v>
      </c>
      <c r="BL863" s="17" t="s">
        <v>88</v>
      </c>
      <c r="BM863" s="190" t="s">
        <v>854</v>
      </c>
    </row>
    <row r="864" spans="1:65" s="13" customFormat="1" ht="11.25">
      <c r="B864" s="192"/>
      <c r="C864" s="193"/>
      <c r="D864" s="194" t="s">
        <v>193</v>
      </c>
      <c r="E864" s="195" t="s">
        <v>43</v>
      </c>
      <c r="F864" s="196" t="s">
        <v>431</v>
      </c>
      <c r="G864" s="193"/>
      <c r="H864" s="195" t="s">
        <v>43</v>
      </c>
      <c r="I864" s="197"/>
      <c r="J864" s="193"/>
      <c r="K864" s="193"/>
      <c r="L864" s="198"/>
      <c r="M864" s="199"/>
      <c r="N864" s="200"/>
      <c r="O864" s="200"/>
      <c r="P864" s="200"/>
      <c r="Q864" s="200"/>
      <c r="R864" s="200"/>
      <c r="S864" s="200"/>
      <c r="T864" s="201"/>
      <c r="AT864" s="202" t="s">
        <v>193</v>
      </c>
      <c r="AU864" s="202" t="s">
        <v>90</v>
      </c>
      <c r="AV864" s="13" t="s">
        <v>88</v>
      </c>
      <c r="AW864" s="13" t="s">
        <v>41</v>
      </c>
      <c r="AX864" s="13" t="s">
        <v>80</v>
      </c>
      <c r="AY864" s="202" t="s">
        <v>182</v>
      </c>
    </row>
    <row r="865" spans="2:51" s="13" customFormat="1" ht="11.25">
      <c r="B865" s="192"/>
      <c r="C865" s="193"/>
      <c r="D865" s="194" t="s">
        <v>193</v>
      </c>
      <c r="E865" s="195" t="s">
        <v>43</v>
      </c>
      <c r="F865" s="196" t="s">
        <v>638</v>
      </c>
      <c r="G865" s="193"/>
      <c r="H865" s="195" t="s">
        <v>43</v>
      </c>
      <c r="I865" s="197"/>
      <c r="J865" s="193"/>
      <c r="K865" s="193"/>
      <c r="L865" s="198"/>
      <c r="M865" s="199"/>
      <c r="N865" s="200"/>
      <c r="O865" s="200"/>
      <c r="P865" s="200"/>
      <c r="Q865" s="200"/>
      <c r="R865" s="200"/>
      <c r="S865" s="200"/>
      <c r="T865" s="201"/>
      <c r="AT865" s="202" t="s">
        <v>193</v>
      </c>
      <c r="AU865" s="202" t="s">
        <v>90</v>
      </c>
      <c r="AV865" s="13" t="s">
        <v>88</v>
      </c>
      <c r="AW865" s="13" t="s">
        <v>41</v>
      </c>
      <c r="AX865" s="13" t="s">
        <v>80</v>
      </c>
      <c r="AY865" s="202" t="s">
        <v>182</v>
      </c>
    </row>
    <row r="866" spans="2:51" s="14" customFormat="1" ht="11.25">
      <c r="B866" s="203"/>
      <c r="C866" s="204"/>
      <c r="D866" s="194" t="s">
        <v>193</v>
      </c>
      <c r="E866" s="205" t="s">
        <v>43</v>
      </c>
      <c r="F866" s="206" t="s">
        <v>88</v>
      </c>
      <c r="G866" s="204"/>
      <c r="H866" s="207">
        <v>1</v>
      </c>
      <c r="I866" s="208"/>
      <c r="J866" s="204"/>
      <c r="K866" s="204"/>
      <c r="L866" s="209"/>
      <c r="M866" s="210"/>
      <c r="N866" s="211"/>
      <c r="O866" s="211"/>
      <c r="P866" s="211"/>
      <c r="Q866" s="211"/>
      <c r="R866" s="211"/>
      <c r="S866" s="211"/>
      <c r="T866" s="212"/>
      <c r="AT866" s="213" t="s">
        <v>193</v>
      </c>
      <c r="AU866" s="213" t="s">
        <v>90</v>
      </c>
      <c r="AV866" s="14" t="s">
        <v>90</v>
      </c>
      <c r="AW866" s="14" t="s">
        <v>41</v>
      </c>
      <c r="AX866" s="14" t="s">
        <v>80</v>
      </c>
      <c r="AY866" s="213" t="s">
        <v>182</v>
      </c>
    </row>
    <row r="867" spans="2:51" s="13" customFormat="1" ht="11.25">
      <c r="B867" s="192"/>
      <c r="C867" s="193"/>
      <c r="D867" s="194" t="s">
        <v>193</v>
      </c>
      <c r="E867" s="195" t="s">
        <v>43</v>
      </c>
      <c r="F867" s="196" t="s">
        <v>640</v>
      </c>
      <c r="G867" s="193"/>
      <c r="H867" s="195" t="s">
        <v>43</v>
      </c>
      <c r="I867" s="197"/>
      <c r="J867" s="193"/>
      <c r="K867" s="193"/>
      <c r="L867" s="198"/>
      <c r="M867" s="199"/>
      <c r="N867" s="200"/>
      <c r="O867" s="200"/>
      <c r="P867" s="200"/>
      <c r="Q867" s="200"/>
      <c r="R867" s="200"/>
      <c r="S867" s="200"/>
      <c r="T867" s="201"/>
      <c r="AT867" s="202" t="s">
        <v>193</v>
      </c>
      <c r="AU867" s="202" t="s">
        <v>90</v>
      </c>
      <c r="AV867" s="13" t="s">
        <v>88</v>
      </c>
      <c r="AW867" s="13" t="s">
        <v>41</v>
      </c>
      <c r="AX867" s="13" t="s">
        <v>80</v>
      </c>
      <c r="AY867" s="202" t="s">
        <v>182</v>
      </c>
    </row>
    <row r="868" spans="2:51" s="14" customFormat="1" ht="11.25">
      <c r="B868" s="203"/>
      <c r="C868" s="204"/>
      <c r="D868" s="194" t="s">
        <v>193</v>
      </c>
      <c r="E868" s="205" t="s">
        <v>43</v>
      </c>
      <c r="F868" s="206" t="s">
        <v>88</v>
      </c>
      <c r="G868" s="204"/>
      <c r="H868" s="207">
        <v>1</v>
      </c>
      <c r="I868" s="208"/>
      <c r="J868" s="204"/>
      <c r="K868" s="204"/>
      <c r="L868" s="209"/>
      <c r="M868" s="210"/>
      <c r="N868" s="211"/>
      <c r="O868" s="211"/>
      <c r="P868" s="211"/>
      <c r="Q868" s="211"/>
      <c r="R868" s="211"/>
      <c r="S868" s="211"/>
      <c r="T868" s="212"/>
      <c r="AT868" s="213" t="s">
        <v>193</v>
      </c>
      <c r="AU868" s="213" t="s">
        <v>90</v>
      </c>
      <c r="AV868" s="14" t="s">
        <v>90</v>
      </c>
      <c r="AW868" s="14" t="s">
        <v>41</v>
      </c>
      <c r="AX868" s="14" t="s">
        <v>80</v>
      </c>
      <c r="AY868" s="213" t="s">
        <v>182</v>
      </c>
    </row>
    <row r="869" spans="2:51" s="13" customFormat="1" ht="11.25">
      <c r="B869" s="192"/>
      <c r="C869" s="193"/>
      <c r="D869" s="194" t="s">
        <v>193</v>
      </c>
      <c r="E869" s="195" t="s">
        <v>43</v>
      </c>
      <c r="F869" s="196" t="s">
        <v>1636</v>
      </c>
      <c r="G869" s="193"/>
      <c r="H869" s="195" t="s">
        <v>43</v>
      </c>
      <c r="I869" s="197"/>
      <c r="J869" s="193"/>
      <c r="K869" s="193"/>
      <c r="L869" s="198"/>
      <c r="M869" s="199"/>
      <c r="N869" s="200"/>
      <c r="O869" s="200"/>
      <c r="P869" s="200"/>
      <c r="Q869" s="200"/>
      <c r="R869" s="200"/>
      <c r="S869" s="200"/>
      <c r="T869" s="201"/>
      <c r="AT869" s="202" t="s">
        <v>193</v>
      </c>
      <c r="AU869" s="202" t="s">
        <v>90</v>
      </c>
      <c r="AV869" s="13" t="s">
        <v>88</v>
      </c>
      <c r="AW869" s="13" t="s">
        <v>41</v>
      </c>
      <c r="AX869" s="13" t="s">
        <v>80</v>
      </c>
      <c r="AY869" s="202" t="s">
        <v>182</v>
      </c>
    </row>
    <row r="870" spans="2:51" s="14" customFormat="1" ht="11.25">
      <c r="B870" s="203"/>
      <c r="C870" s="204"/>
      <c r="D870" s="194" t="s">
        <v>193</v>
      </c>
      <c r="E870" s="205" t="s">
        <v>43</v>
      </c>
      <c r="F870" s="206" t="s">
        <v>88</v>
      </c>
      <c r="G870" s="204"/>
      <c r="H870" s="207">
        <v>1</v>
      </c>
      <c r="I870" s="208"/>
      <c r="J870" s="204"/>
      <c r="K870" s="204"/>
      <c r="L870" s="209"/>
      <c r="M870" s="210"/>
      <c r="N870" s="211"/>
      <c r="O870" s="211"/>
      <c r="P870" s="211"/>
      <c r="Q870" s="211"/>
      <c r="R870" s="211"/>
      <c r="S870" s="211"/>
      <c r="T870" s="212"/>
      <c r="AT870" s="213" t="s">
        <v>193</v>
      </c>
      <c r="AU870" s="213" t="s">
        <v>90</v>
      </c>
      <c r="AV870" s="14" t="s">
        <v>90</v>
      </c>
      <c r="AW870" s="14" t="s">
        <v>41</v>
      </c>
      <c r="AX870" s="14" t="s">
        <v>80</v>
      </c>
      <c r="AY870" s="213" t="s">
        <v>182</v>
      </c>
    </row>
    <row r="871" spans="2:51" s="13" customFormat="1" ht="11.25">
      <c r="B871" s="192"/>
      <c r="C871" s="193"/>
      <c r="D871" s="194" t="s">
        <v>193</v>
      </c>
      <c r="E871" s="195" t="s">
        <v>43</v>
      </c>
      <c r="F871" s="196" t="s">
        <v>1637</v>
      </c>
      <c r="G871" s="193"/>
      <c r="H871" s="195" t="s">
        <v>43</v>
      </c>
      <c r="I871" s="197"/>
      <c r="J871" s="193"/>
      <c r="K871" s="193"/>
      <c r="L871" s="198"/>
      <c r="M871" s="199"/>
      <c r="N871" s="200"/>
      <c r="O871" s="200"/>
      <c r="P871" s="200"/>
      <c r="Q871" s="200"/>
      <c r="R871" s="200"/>
      <c r="S871" s="200"/>
      <c r="T871" s="201"/>
      <c r="AT871" s="202" t="s">
        <v>193</v>
      </c>
      <c r="AU871" s="202" t="s">
        <v>90</v>
      </c>
      <c r="AV871" s="13" t="s">
        <v>88</v>
      </c>
      <c r="AW871" s="13" t="s">
        <v>41</v>
      </c>
      <c r="AX871" s="13" t="s">
        <v>80</v>
      </c>
      <c r="AY871" s="202" t="s">
        <v>182</v>
      </c>
    </row>
    <row r="872" spans="2:51" s="14" customFormat="1" ht="11.25">
      <c r="B872" s="203"/>
      <c r="C872" s="204"/>
      <c r="D872" s="194" t="s">
        <v>193</v>
      </c>
      <c r="E872" s="205" t="s">
        <v>43</v>
      </c>
      <c r="F872" s="206" t="s">
        <v>88</v>
      </c>
      <c r="G872" s="204"/>
      <c r="H872" s="207">
        <v>1</v>
      </c>
      <c r="I872" s="208"/>
      <c r="J872" s="204"/>
      <c r="K872" s="204"/>
      <c r="L872" s="209"/>
      <c r="M872" s="210"/>
      <c r="N872" s="211"/>
      <c r="O872" s="211"/>
      <c r="P872" s="211"/>
      <c r="Q872" s="211"/>
      <c r="R872" s="211"/>
      <c r="S872" s="211"/>
      <c r="T872" s="212"/>
      <c r="AT872" s="213" t="s">
        <v>193</v>
      </c>
      <c r="AU872" s="213" t="s">
        <v>90</v>
      </c>
      <c r="AV872" s="14" t="s">
        <v>90</v>
      </c>
      <c r="AW872" s="14" t="s">
        <v>41</v>
      </c>
      <c r="AX872" s="14" t="s">
        <v>80</v>
      </c>
      <c r="AY872" s="213" t="s">
        <v>182</v>
      </c>
    </row>
    <row r="873" spans="2:51" s="13" customFormat="1" ht="11.25">
      <c r="B873" s="192"/>
      <c r="C873" s="193"/>
      <c r="D873" s="194" t="s">
        <v>193</v>
      </c>
      <c r="E873" s="195" t="s">
        <v>43</v>
      </c>
      <c r="F873" s="196" t="s">
        <v>1638</v>
      </c>
      <c r="G873" s="193"/>
      <c r="H873" s="195" t="s">
        <v>43</v>
      </c>
      <c r="I873" s="197"/>
      <c r="J873" s="193"/>
      <c r="K873" s="193"/>
      <c r="L873" s="198"/>
      <c r="M873" s="199"/>
      <c r="N873" s="200"/>
      <c r="O873" s="200"/>
      <c r="P873" s="200"/>
      <c r="Q873" s="200"/>
      <c r="R873" s="200"/>
      <c r="S873" s="200"/>
      <c r="T873" s="201"/>
      <c r="AT873" s="202" t="s">
        <v>193</v>
      </c>
      <c r="AU873" s="202" t="s">
        <v>90</v>
      </c>
      <c r="AV873" s="13" t="s">
        <v>88</v>
      </c>
      <c r="AW873" s="13" t="s">
        <v>41</v>
      </c>
      <c r="AX873" s="13" t="s">
        <v>80</v>
      </c>
      <c r="AY873" s="202" t="s">
        <v>182</v>
      </c>
    </row>
    <row r="874" spans="2:51" s="14" customFormat="1" ht="11.25">
      <c r="B874" s="203"/>
      <c r="C874" s="204"/>
      <c r="D874" s="194" t="s">
        <v>193</v>
      </c>
      <c r="E874" s="205" t="s">
        <v>43</v>
      </c>
      <c r="F874" s="206" t="s">
        <v>88</v>
      </c>
      <c r="G874" s="204"/>
      <c r="H874" s="207">
        <v>1</v>
      </c>
      <c r="I874" s="208"/>
      <c r="J874" s="204"/>
      <c r="K874" s="204"/>
      <c r="L874" s="209"/>
      <c r="M874" s="210"/>
      <c r="N874" s="211"/>
      <c r="O874" s="211"/>
      <c r="P874" s="211"/>
      <c r="Q874" s="211"/>
      <c r="R874" s="211"/>
      <c r="S874" s="211"/>
      <c r="T874" s="212"/>
      <c r="AT874" s="213" t="s">
        <v>193</v>
      </c>
      <c r="AU874" s="213" t="s">
        <v>90</v>
      </c>
      <c r="AV874" s="14" t="s">
        <v>90</v>
      </c>
      <c r="AW874" s="14" t="s">
        <v>41</v>
      </c>
      <c r="AX874" s="14" t="s">
        <v>80</v>
      </c>
      <c r="AY874" s="213" t="s">
        <v>182</v>
      </c>
    </row>
    <row r="875" spans="2:51" s="13" customFormat="1" ht="11.25">
      <c r="B875" s="192"/>
      <c r="C875" s="193"/>
      <c r="D875" s="194" t="s">
        <v>193</v>
      </c>
      <c r="E875" s="195" t="s">
        <v>43</v>
      </c>
      <c r="F875" s="196" t="s">
        <v>1639</v>
      </c>
      <c r="G875" s="193"/>
      <c r="H875" s="195" t="s">
        <v>43</v>
      </c>
      <c r="I875" s="197"/>
      <c r="J875" s="193"/>
      <c r="K875" s="193"/>
      <c r="L875" s="198"/>
      <c r="M875" s="199"/>
      <c r="N875" s="200"/>
      <c r="O875" s="200"/>
      <c r="P875" s="200"/>
      <c r="Q875" s="200"/>
      <c r="R875" s="200"/>
      <c r="S875" s="200"/>
      <c r="T875" s="201"/>
      <c r="AT875" s="202" t="s">
        <v>193</v>
      </c>
      <c r="AU875" s="202" t="s">
        <v>90</v>
      </c>
      <c r="AV875" s="13" t="s">
        <v>88</v>
      </c>
      <c r="AW875" s="13" t="s">
        <v>41</v>
      </c>
      <c r="AX875" s="13" t="s">
        <v>80</v>
      </c>
      <c r="AY875" s="202" t="s">
        <v>182</v>
      </c>
    </row>
    <row r="876" spans="2:51" s="14" customFormat="1" ht="11.25">
      <c r="B876" s="203"/>
      <c r="C876" s="204"/>
      <c r="D876" s="194" t="s">
        <v>193</v>
      </c>
      <c r="E876" s="205" t="s">
        <v>43</v>
      </c>
      <c r="F876" s="206" t="s">
        <v>88</v>
      </c>
      <c r="G876" s="204"/>
      <c r="H876" s="207">
        <v>1</v>
      </c>
      <c r="I876" s="208"/>
      <c r="J876" s="204"/>
      <c r="K876" s="204"/>
      <c r="L876" s="209"/>
      <c r="M876" s="210"/>
      <c r="N876" s="211"/>
      <c r="O876" s="211"/>
      <c r="P876" s="211"/>
      <c r="Q876" s="211"/>
      <c r="R876" s="211"/>
      <c r="S876" s="211"/>
      <c r="T876" s="212"/>
      <c r="AT876" s="213" t="s">
        <v>193</v>
      </c>
      <c r="AU876" s="213" t="s">
        <v>90</v>
      </c>
      <c r="AV876" s="14" t="s">
        <v>90</v>
      </c>
      <c r="AW876" s="14" t="s">
        <v>41</v>
      </c>
      <c r="AX876" s="14" t="s">
        <v>80</v>
      </c>
      <c r="AY876" s="213" t="s">
        <v>182</v>
      </c>
    </row>
    <row r="877" spans="2:51" s="13" customFormat="1" ht="11.25">
      <c r="B877" s="192"/>
      <c r="C877" s="193"/>
      <c r="D877" s="194" t="s">
        <v>193</v>
      </c>
      <c r="E877" s="195" t="s">
        <v>43</v>
      </c>
      <c r="F877" s="196" t="s">
        <v>1641</v>
      </c>
      <c r="G877" s="193"/>
      <c r="H877" s="195" t="s">
        <v>43</v>
      </c>
      <c r="I877" s="197"/>
      <c r="J877" s="193"/>
      <c r="K877" s="193"/>
      <c r="L877" s="198"/>
      <c r="M877" s="199"/>
      <c r="N877" s="200"/>
      <c r="O877" s="200"/>
      <c r="P877" s="200"/>
      <c r="Q877" s="200"/>
      <c r="R877" s="200"/>
      <c r="S877" s="200"/>
      <c r="T877" s="201"/>
      <c r="AT877" s="202" t="s">
        <v>193</v>
      </c>
      <c r="AU877" s="202" t="s">
        <v>90</v>
      </c>
      <c r="AV877" s="13" t="s">
        <v>88</v>
      </c>
      <c r="AW877" s="13" t="s">
        <v>41</v>
      </c>
      <c r="AX877" s="13" t="s">
        <v>80</v>
      </c>
      <c r="AY877" s="202" t="s">
        <v>182</v>
      </c>
    </row>
    <row r="878" spans="2:51" s="14" customFormat="1" ht="11.25">
      <c r="B878" s="203"/>
      <c r="C878" s="204"/>
      <c r="D878" s="194" t="s">
        <v>193</v>
      </c>
      <c r="E878" s="205" t="s">
        <v>43</v>
      </c>
      <c r="F878" s="206" t="s">
        <v>88</v>
      </c>
      <c r="G878" s="204"/>
      <c r="H878" s="207">
        <v>1</v>
      </c>
      <c r="I878" s="208"/>
      <c r="J878" s="204"/>
      <c r="K878" s="204"/>
      <c r="L878" s="209"/>
      <c r="M878" s="210"/>
      <c r="N878" s="211"/>
      <c r="O878" s="211"/>
      <c r="P878" s="211"/>
      <c r="Q878" s="211"/>
      <c r="R878" s="211"/>
      <c r="S878" s="211"/>
      <c r="T878" s="212"/>
      <c r="AT878" s="213" t="s">
        <v>193</v>
      </c>
      <c r="AU878" s="213" t="s">
        <v>90</v>
      </c>
      <c r="AV878" s="14" t="s">
        <v>90</v>
      </c>
      <c r="AW878" s="14" t="s">
        <v>41</v>
      </c>
      <c r="AX878" s="14" t="s">
        <v>80</v>
      </c>
      <c r="AY878" s="213" t="s">
        <v>182</v>
      </c>
    </row>
    <row r="879" spans="2:51" s="13" customFormat="1" ht="11.25">
      <c r="B879" s="192"/>
      <c r="C879" s="193"/>
      <c r="D879" s="194" t="s">
        <v>193</v>
      </c>
      <c r="E879" s="195" t="s">
        <v>43</v>
      </c>
      <c r="F879" s="196" t="s">
        <v>1643</v>
      </c>
      <c r="G879" s="193"/>
      <c r="H879" s="195" t="s">
        <v>43</v>
      </c>
      <c r="I879" s="197"/>
      <c r="J879" s="193"/>
      <c r="K879" s="193"/>
      <c r="L879" s="198"/>
      <c r="M879" s="199"/>
      <c r="N879" s="200"/>
      <c r="O879" s="200"/>
      <c r="P879" s="200"/>
      <c r="Q879" s="200"/>
      <c r="R879" s="200"/>
      <c r="S879" s="200"/>
      <c r="T879" s="201"/>
      <c r="AT879" s="202" t="s">
        <v>193</v>
      </c>
      <c r="AU879" s="202" t="s">
        <v>90</v>
      </c>
      <c r="AV879" s="13" t="s">
        <v>88</v>
      </c>
      <c r="AW879" s="13" t="s">
        <v>41</v>
      </c>
      <c r="AX879" s="13" t="s">
        <v>80</v>
      </c>
      <c r="AY879" s="202" t="s">
        <v>182</v>
      </c>
    </row>
    <row r="880" spans="2:51" s="14" customFormat="1" ht="11.25">
      <c r="B880" s="203"/>
      <c r="C880" s="204"/>
      <c r="D880" s="194" t="s">
        <v>193</v>
      </c>
      <c r="E880" s="205" t="s">
        <v>43</v>
      </c>
      <c r="F880" s="206" t="s">
        <v>88</v>
      </c>
      <c r="G880" s="204"/>
      <c r="H880" s="207">
        <v>1</v>
      </c>
      <c r="I880" s="208"/>
      <c r="J880" s="204"/>
      <c r="K880" s="204"/>
      <c r="L880" s="209"/>
      <c r="M880" s="210"/>
      <c r="N880" s="211"/>
      <c r="O880" s="211"/>
      <c r="P880" s="211"/>
      <c r="Q880" s="211"/>
      <c r="R880" s="211"/>
      <c r="S880" s="211"/>
      <c r="T880" s="212"/>
      <c r="AT880" s="213" t="s">
        <v>193</v>
      </c>
      <c r="AU880" s="213" t="s">
        <v>90</v>
      </c>
      <c r="AV880" s="14" t="s">
        <v>90</v>
      </c>
      <c r="AW880" s="14" t="s">
        <v>41</v>
      </c>
      <c r="AX880" s="14" t="s">
        <v>80</v>
      </c>
      <c r="AY880" s="213" t="s">
        <v>182</v>
      </c>
    </row>
    <row r="881" spans="1:65" s="15" customFormat="1" ht="11.25">
      <c r="B881" s="227"/>
      <c r="C881" s="228"/>
      <c r="D881" s="194" t="s">
        <v>193</v>
      </c>
      <c r="E881" s="229" t="s">
        <v>43</v>
      </c>
      <c r="F881" s="230" t="s">
        <v>436</v>
      </c>
      <c r="G881" s="228"/>
      <c r="H881" s="231">
        <v>8</v>
      </c>
      <c r="I881" s="232"/>
      <c r="J881" s="228"/>
      <c r="K881" s="228"/>
      <c r="L881" s="233"/>
      <c r="M881" s="234"/>
      <c r="N881" s="235"/>
      <c r="O881" s="235"/>
      <c r="P881" s="235"/>
      <c r="Q881" s="235"/>
      <c r="R881" s="235"/>
      <c r="S881" s="235"/>
      <c r="T881" s="236"/>
      <c r="AT881" s="237" t="s">
        <v>193</v>
      </c>
      <c r="AU881" s="237" t="s">
        <v>90</v>
      </c>
      <c r="AV881" s="15" t="s">
        <v>205</v>
      </c>
      <c r="AW881" s="15" t="s">
        <v>41</v>
      </c>
      <c r="AX881" s="15" t="s">
        <v>88</v>
      </c>
      <c r="AY881" s="237" t="s">
        <v>182</v>
      </c>
    </row>
    <row r="882" spans="1:65" s="2" customFormat="1" ht="76.349999999999994" customHeight="1">
      <c r="A882" s="35"/>
      <c r="B882" s="36"/>
      <c r="C882" s="179" t="s">
        <v>940</v>
      </c>
      <c r="D882" s="179" t="s">
        <v>187</v>
      </c>
      <c r="E882" s="180" t="s">
        <v>1857</v>
      </c>
      <c r="F882" s="181" t="s">
        <v>1858</v>
      </c>
      <c r="G882" s="182" t="s">
        <v>190</v>
      </c>
      <c r="H882" s="183">
        <v>1</v>
      </c>
      <c r="I882" s="184"/>
      <c r="J882" s="185">
        <f>ROUND(I882*H882,2)</f>
        <v>0</v>
      </c>
      <c r="K882" s="181" t="s">
        <v>191</v>
      </c>
      <c r="L882" s="40"/>
      <c r="M882" s="186" t="s">
        <v>43</v>
      </c>
      <c r="N882" s="187" t="s">
        <v>51</v>
      </c>
      <c r="O882" s="65"/>
      <c r="P882" s="188">
        <f>O882*H882</f>
        <v>0</v>
      </c>
      <c r="Q882" s="188">
        <v>0</v>
      </c>
      <c r="R882" s="188">
        <f>Q882*H882</f>
        <v>0</v>
      </c>
      <c r="S882" s="188">
        <v>0</v>
      </c>
      <c r="T882" s="189">
        <f>S882*H882</f>
        <v>0</v>
      </c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R882" s="190" t="s">
        <v>88</v>
      </c>
      <c r="AT882" s="190" t="s">
        <v>187</v>
      </c>
      <c r="AU882" s="190" t="s">
        <v>90</v>
      </c>
      <c r="AY882" s="17" t="s">
        <v>182</v>
      </c>
      <c r="BE882" s="191">
        <f>IF(N882="základní",J882,0)</f>
        <v>0</v>
      </c>
      <c r="BF882" s="191">
        <f>IF(N882="snížená",J882,0)</f>
        <v>0</v>
      </c>
      <c r="BG882" s="191">
        <f>IF(N882="zákl. přenesená",J882,0)</f>
        <v>0</v>
      </c>
      <c r="BH882" s="191">
        <f>IF(N882="sníž. přenesená",J882,0)</f>
        <v>0</v>
      </c>
      <c r="BI882" s="191">
        <f>IF(N882="nulová",J882,0)</f>
        <v>0</v>
      </c>
      <c r="BJ882" s="17" t="s">
        <v>88</v>
      </c>
      <c r="BK882" s="191">
        <f>ROUND(I882*H882,2)</f>
        <v>0</v>
      </c>
      <c r="BL882" s="17" t="s">
        <v>88</v>
      </c>
      <c r="BM882" s="190" t="s">
        <v>1859</v>
      </c>
    </row>
    <row r="883" spans="1:65" s="13" customFormat="1" ht="11.25">
      <c r="B883" s="192"/>
      <c r="C883" s="193"/>
      <c r="D883" s="194" t="s">
        <v>193</v>
      </c>
      <c r="E883" s="195" t="s">
        <v>43</v>
      </c>
      <c r="F883" s="196" t="s">
        <v>532</v>
      </c>
      <c r="G883" s="193"/>
      <c r="H883" s="195" t="s">
        <v>43</v>
      </c>
      <c r="I883" s="197"/>
      <c r="J883" s="193"/>
      <c r="K883" s="193"/>
      <c r="L883" s="198"/>
      <c r="M883" s="199"/>
      <c r="N883" s="200"/>
      <c r="O883" s="200"/>
      <c r="P883" s="200"/>
      <c r="Q883" s="200"/>
      <c r="R883" s="200"/>
      <c r="S883" s="200"/>
      <c r="T883" s="201"/>
      <c r="AT883" s="202" t="s">
        <v>193</v>
      </c>
      <c r="AU883" s="202" t="s">
        <v>90</v>
      </c>
      <c r="AV883" s="13" t="s">
        <v>88</v>
      </c>
      <c r="AW883" s="13" t="s">
        <v>41</v>
      </c>
      <c r="AX883" s="13" t="s">
        <v>80</v>
      </c>
      <c r="AY883" s="202" t="s">
        <v>182</v>
      </c>
    </row>
    <row r="884" spans="1:65" s="13" customFormat="1" ht="11.25">
      <c r="B884" s="192"/>
      <c r="C884" s="193"/>
      <c r="D884" s="194" t="s">
        <v>193</v>
      </c>
      <c r="E884" s="195" t="s">
        <v>43</v>
      </c>
      <c r="F884" s="196" t="s">
        <v>362</v>
      </c>
      <c r="G884" s="193"/>
      <c r="H884" s="195" t="s">
        <v>43</v>
      </c>
      <c r="I884" s="197"/>
      <c r="J884" s="193"/>
      <c r="K884" s="193"/>
      <c r="L884" s="198"/>
      <c r="M884" s="199"/>
      <c r="N884" s="200"/>
      <c r="O884" s="200"/>
      <c r="P884" s="200"/>
      <c r="Q884" s="200"/>
      <c r="R884" s="200"/>
      <c r="S884" s="200"/>
      <c r="T884" s="201"/>
      <c r="AT884" s="202" t="s">
        <v>193</v>
      </c>
      <c r="AU884" s="202" t="s">
        <v>90</v>
      </c>
      <c r="AV884" s="13" t="s">
        <v>88</v>
      </c>
      <c r="AW884" s="13" t="s">
        <v>41</v>
      </c>
      <c r="AX884" s="13" t="s">
        <v>80</v>
      </c>
      <c r="AY884" s="202" t="s">
        <v>182</v>
      </c>
    </row>
    <row r="885" spans="1:65" s="14" customFormat="1" ht="11.25">
      <c r="B885" s="203"/>
      <c r="C885" s="204"/>
      <c r="D885" s="194" t="s">
        <v>193</v>
      </c>
      <c r="E885" s="205" t="s">
        <v>43</v>
      </c>
      <c r="F885" s="206" t="s">
        <v>88</v>
      </c>
      <c r="G885" s="204"/>
      <c r="H885" s="207">
        <v>1</v>
      </c>
      <c r="I885" s="208"/>
      <c r="J885" s="204"/>
      <c r="K885" s="204"/>
      <c r="L885" s="209"/>
      <c r="M885" s="210"/>
      <c r="N885" s="211"/>
      <c r="O885" s="211"/>
      <c r="P885" s="211"/>
      <c r="Q885" s="211"/>
      <c r="R885" s="211"/>
      <c r="S885" s="211"/>
      <c r="T885" s="212"/>
      <c r="AT885" s="213" t="s">
        <v>193</v>
      </c>
      <c r="AU885" s="213" t="s">
        <v>90</v>
      </c>
      <c r="AV885" s="14" t="s">
        <v>90</v>
      </c>
      <c r="AW885" s="14" t="s">
        <v>41</v>
      </c>
      <c r="AX885" s="14" t="s">
        <v>88</v>
      </c>
      <c r="AY885" s="213" t="s">
        <v>182</v>
      </c>
    </row>
    <row r="886" spans="1:65" s="2" customFormat="1" ht="76.349999999999994" customHeight="1">
      <c r="A886" s="35"/>
      <c r="B886" s="36"/>
      <c r="C886" s="179" t="s">
        <v>944</v>
      </c>
      <c r="D886" s="179" t="s">
        <v>187</v>
      </c>
      <c r="E886" s="180" t="s">
        <v>1860</v>
      </c>
      <c r="F886" s="181" t="s">
        <v>1861</v>
      </c>
      <c r="G886" s="182" t="s">
        <v>190</v>
      </c>
      <c r="H886" s="183">
        <v>2</v>
      </c>
      <c r="I886" s="184"/>
      <c r="J886" s="185">
        <f>ROUND(I886*H886,2)</f>
        <v>0</v>
      </c>
      <c r="K886" s="181" t="s">
        <v>191</v>
      </c>
      <c r="L886" s="40"/>
      <c r="M886" s="186" t="s">
        <v>43</v>
      </c>
      <c r="N886" s="187" t="s">
        <v>51</v>
      </c>
      <c r="O886" s="65"/>
      <c r="P886" s="188">
        <f>O886*H886</f>
        <v>0</v>
      </c>
      <c r="Q886" s="188">
        <v>0</v>
      </c>
      <c r="R886" s="188">
        <f>Q886*H886</f>
        <v>0</v>
      </c>
      <c r="S886" s="188">
        <v>0</v>
      </c>
      <c r="T886" s="189">
        <f>S886*H886</f>
        <v>0</v>
      </c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R886" s="190" t="s">
        <v>88</v>
      </c>
      <c r="AT886" s="190" t="s">
        <v>187</v>
      </c>
      <c r="AU886" s="190" t="s">
        <v>90</v>
      </c>
      <c r="AY886" s="17" t="s">
        <v>182</v>
      </c>
      <c r="BE886" s="191">
        <f>IF(N886="základní",J886,0)</f>
        <v>0</v>
      </c>
      <c r="BF886" s="191">
        <f>IF(N886="snížená",J886,0)</f>
        <v>0</v>
      </c>
      <c r="BG886" s="191">
        <f>IF(N886="zákl. přenesená",J886,0)</f>
        <v>0</v>
      </c>
      <c r="BH886" s="191">
        <f>IF(N886="sníž. přenesená",J886,0)</f>
        <v>0</v>
      </c>
      <c r="BI886" s="191">
        <f>IF(N886="nulová",J886,0)</f>
        <v>0</v>
      </c>
      <c r="BJ886" s="17" t="s">
        <v>88</v>
      </c>
      <c r="BK886" s="191">
        <f>ROUND(I886*H886,2)</f>
        <v>0</v>
      </c>
      <c r="BL886" s="17" t="s">
        <v>88</v>
      </c>
      <c r="BM886" s="190" t="s">
        <v>1862</v>
      </c>
    </row>
    <row r="887" spans="1:65" s="13" customFormat="1" ht="11.25">
      <c r="B887" s="192"/>
      <c r="C887" s="193"/>
      <c r="D887" s="194" t="s">
        <v>193</v>
      </c>
      <c r="E887" s="195" t="s">
        <v>43</v>
      </c>
      <c r="F887" s="196" t="s">
        <v>431</v>
      </c>
      <c r="G887" s="193"/>
      <c r="H887" s="195" t="s">
        <v>43</v>
      </c>
      <c r="I887" s="197"/>
      <c r="J887" s="193"/>
      <c r="K887" s="193"/>
      <c r="L887" s="198"/>
      <c r="M887" s="199"/>
      <c r="N887" s="200"/>
      <c r="O887" s="200"/>
      <c r="P887" s="200"/>
      <c r="Q887" s="200"/>
      <c r="R887" s="200"/>
      <c r="S887" s="200"/>
      <c r="T887" s="201"/>
      <c r="AT887" s="202" t="s">
        <v>193</v>
      </c>
      <c r="AU887" s="202" t="s">
        <v>90</v>
      </c>
      <c r="AV887" s="13" t="s">
        <v>88</v>
      </c>
      <c r="AW887" s="13" t="s">
        <v>41</v>
      </c>
      <c r="AX887" s="13" t="s">
        <v>80</v>
      </c>
      <c r="AY887" s="202" t="s">
        <v>182</v>
      </c>
    </row>
    <row r="888" spans="1:65" s="13" customFormat="1" ht="11.25">
      <c r="B888" s="192"/>
      <c r="C888" s="193"/>
      <c r="D888" s="194" t="s">
        <v>193</v>
      </c>
      <c r="E888" s="195" t="s">
        <v>43</v>
      </c>
      <c r="F888" s="196" t="s">
        <v>640</v>
      </c>
      <c r="G888" s="193"/>
      <c r="H888" s="195" t="s">
        <v>43</v>
      </c>
      <c r="I888" s="197"/>
      <c r="J888" s="193"/>
      <c r="K888" s="193"/>
      <c r="L888" s="198"/>
      <c r="M888" s="199"/>
      <c r="N888" s="200"/>
      <c r="O888" s="200"/>
      <c r="P888" s="200"/>
      <c r="Q888" s="200"/>
      <c r="R888" s="200"/>
      <c r="S888" s="200"/>
      <c r="T888" s="201"/>
      <c r="AT888" s="202" t="s">
        <v>193</v>
      </c>
      <c r="AU888" s="202" t="s">
        <v>90</v>
      </c>
      <c r="AV888" s="13" t="s">
        <v>88</v>
      </c>
      <c r="AW888" s="13" t="s">
        <v>41</v>
      </c>
      <c r="AX888" s="13" t="s">
        <v>80</v>
      </c>
      <c r="AY888" s="202" t="s">
        <v>182</v>
      </c>
    </row>
    <row r="889" spans="1:65" s="14" customFormat="1" ht="11.25">
      <c r="B889" s="203"/>
      <c r="C889" s="204"/>
      <c r="D889" s="194" t="s">
        <v>193</v>
      </c>
      <c r="E889" s="205" t="s">
        <v>43</v>
      </c>
      <c r="F889" s="206" t="s">
        <v>88</v>
      </c>
      <c r="G889" s="204"/>
      <c r="H889" s="207">
        <v>1</v>
      </c>
      <c r="I889" s="208"/>
      <c r="J889" s="204"/>
      <c r="K889" s="204"/>
      <c r="L889" s="209"/>
      <c r="M889" s="210"/>
      <c r="N889" s="211"/>
      <c r="O889" s="211"/>
      <c r="P889" s="211"/>
      <c r="Q889" s="211"/>
      <c r="R889" s="211"/>
      <c r="S889" s="211"/>
      <c r="T889" s="212"/>
      <c r="AT889" s="213" t="s">
        <v>193</v>
      </c>
      <c r="AU889" s="213" t="s">
        <v>90</v>
      </c>
      <c r="AV889" s="14" t="s">
        <v>90</v>
      </c>
      <c r="AW889" s="14" t="s">
        <v>41</v>
      </c>
      <c r="AX889" s="14" t="s">
        <v>80</v>
      </c>
      <c r="AY889" s="213" t="s">
        <v>182</v>
      </c>
    </row>
    <row r="890" spans="1:65" s="13" customFormat="1" ht="11.25">
      <c r="B890" s="192"/>
      <c r="C890" s="193"/>
      <c r="D890" s="194" t="s">
        <v>193</v>
      </c>
      <c r="E890" s="195" t="s">
        <v>43</v>
      </c>
      <c r="F890" s="196" t="s">
        <v>1637</v>
      </c>
      <c r="G890" s="193"/>
      <c r="H890" s="195" t="s">
        <v>43</v>
      </c>
      <c r="I890" s="197"/>
      <c r="J890" s="193"/>
      <c r="K890" s="193"/>
      <c r="L890" s="198"/>
      <c r="M890" s="199"/>
      <c r="N890" s="200"/>
      <c r="O890" s="200"/>
      <c r="P890" s="200"/>
      <c r="Q890" s="200"/>
      <c r="R890" s="200"/>
      <c r="S890" s="200"/>
      <c r="T890" s="201"/>
      <c r="AT890" s="202" t="s">
        <v>193</v>
      </c>
      <c r="AU890" s="202" t="s">
        <v>90</v>
      </c>
      <c r="AV890" s="13" t="s">
        <v>88</v>
      </c>
      <c r="AW890" s="13" t="s">
        <v>41</v>
      </c>
      <c r="AX890" s="13" t="s">
        <v>80</v>
      </c>
      <c r="AY890" s="202" t="s">
        <v>182</v>
      </c>
    </row>
    <row r="891" spans="1:65" s="14" customFormat="1" ht="11.25">
      <c r="B891" s="203"/>
      <c r="C891" s="204"/>
      <c r="D891" s="194" t="s">
        <v>193</v>
      </c>
      <c r="E891" s="205" t="s">
        <v>43</v>
      </c>
      <c r="F891" s="206" t="s">
        <v>88</v>
      </c>
      <c r="G891" s="204"/>
      <c r="H891" s="207">
        <v>1</v>
      </c>
      <c r="I891" s="208"/>
      <c r="J891" s="204"/>
      <c r="K891" s="204"/>
      <c r="L891" s="209"/>
      <c r="M891" s="210"/>
      <c r="N891" s="211"/>
      <c r="O891" s="211"/>
      <c r="P891" s="211"/>
      <c r="Q891" s="211"/>
      <c r="R891" s="211"/>
      <c r="S891" s="211"/>
      <c r="T891" s="212"/>
      <c r="AT891" s="213" t="s">
        <v>193</v>
      </c>
      <c r="AU891" s="213" t="s">
        <v>90</v>
      </c>
      <c r="AV891" s="14" t="s">
        <v>90</v>
      </c>
      <c r="AW891" s="14" t="s">
        <v>41</v>
      </c>
      <c r="AX891" s="14" t="s">
        <v>80</v>
      </c>
      <c r="AY891" s="213" t="s">
        <v>182</v>
      </c>
    </row>
    <row r="892" spans="1:65" s="15" customFormat="1" ht="11.25">
      <c r="B892" s="227"/>
      <c r="C892" s="228"/>
      <c r="D892" s="194" t="s">
        <v>193</v>
      </c>
      <c r="E892" s="229" t="s">
        <v>43</v>
      </c>
      <c r="F892" s="230" t="s">
        <v>436</v>
      </c>
      <c r="G892" s="228"/>
      <c r="H892" s="231">
        <v>2</v>
      </c>
      <c r="I892" s="232"/>
      <c r="J892" s="228"/>
      <c r="K892" s="228"/>
      <c r="L892" s="233"/>
      <c r="M892" s="234"/>
      <c r="N892" s="235"/>
      <c r="O892" s="235"/>
      <c r="P892" s="235"/>
      <c r="Q892" s="235"/>
      <c r="R892" s="235"/>
      <c r="S892" s="235"/>
      <c r="T892" s="236"/>
      <c r="AT892" s="237" t="s">
        <v>193</v>
      </c>
      <c r="AU892" s="237" t="s">
        <v>90</v>
      </c>
      <c r="AV892" s="15" t="s">
        <v>205</v>
      </c>
      <c r="AW892" s="15" t="s">
        <v>41</v>
      </c>
      <c r="AX892" s="15" t="s">
        <v>88</v>
      </c>
      <c r="AY892" s="237" t="s">
        <v>182</v>
      </c>
    </row>
    <row r="893" spans="1:65" s="2" customFormat="1" ht="24.2" customHeight="1">
      <c r="A893" s="35"/>
      <c r="B893" s="36"/>
      <c r="C893" s="214" t="s">
        <v>948</v>
      </c>
      <c r="D893" s="214" t="s">
        <v>179</v>
      </c>
      <c r="E893" s="215" t="s">
        <v>1863</v>
      </c>
      <c r="F893" s="216" t="s">
        <v>1864</v>
      </c>
      <c r="G893" s="217" t="s">
        <v>190</v>
      </c>
      <c r="H893" s="218">
        <v>1</v>
      </c>
      <c r="I893" s="219"/>
      <c r="J893" s="220">
        <f>ROUND(I893*H893,2)</f>
        <v>0</v>
      </c>
      <c r="K893" s="216" t="s">
        <v>198</v>
      </c>
      <c r="L893" s="221"/>
      <c r="M893" s="222" t="s">
        <v>43</v>
      </c>
      <c r="N893" s="223" t="s">
        <v>51</v>
      </c>
      <c r="O893" s="65"/>
      <c r="P893" s="188">
        <f>O893*H893</f>
        <v>0</v>
      </c>
      <c r="Q893" s="188">
        <v>0</v>
      </c>
      <c r="R893" s="188">
        <f>Q893*H893</f>
        <v>0</v>
      </c>
      <c r="S893" s="188">
        <v>0</v>
      </c>
      <c r="T893" s="189">
        <f>S893*H893</f>
        <v>0</v>
      </c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R893" s="190" t="s">
        <v>90</v>
      </c>
      <c r="AT893" s="190" t="s">
        <v>179</v>
      </c>
      <c r="AU893" s="190" t="s">
        <v>90</v>
      </c>
      <c r="AY893" s="17" t="s">
        <v>182</v>
      </c>
      <c r="BE893" s="191">
        <f>IF(N893="základní",J893,0)</f>
        <v>0</v>
      </c>
      <c r="BF893" s="191">
        <f>IF(N893="snížená",J893,0)</f>
        <v>0</v>
      </c>
      <c r="BG893" s="191">
        <f>IF(N893="zákl. přenesená",J893,0)</f>
        <v>0</v>
      </c>
      <c r="BH893" s="191">
        <f>IF(N893="sníž. přenesená",J893,0)</f>
        <v>0</v>
      </c>
      <c r="BI893" s="191">
        <f>IF(N893="nulová",J893,0)</f>
        <v>0</v>
      </c>
      <c r="BJ893" s="17" t="s">
        <v>88</v>
      </c>
      <c r="BK893" s="191">
        <f>ROUND(I893*H893,2)</f>
        <v>0</v>
      </c>
      <c r="BL893" s="17" t="s">
        <v>88</v>
      </c>
      <c r="BM893" s="190" t="s">
        <v>1865</v>
      </c>
    </row>
    <row r="894" spans="1:65" s="13" customFormat="1" ht="11.25">
      <c r="B894" s="192"/>
      <c r="C894" s="193"/>
      <c r="D894" s="194" t="s">
        <v>193</v>
      </c>
      <c r="E894" s="195" t="s">
        <v>43</v>
      </c>
      <c r="F894" s="196" t="s">
        <v>431</v>
      </c>
      <c r="G894" s="193"/>
      <c r="H894" s="195" t="s">
        <v>43</v>
      </c>
      <c r="I894" s="197"/>
      <c r="J894" s="193"/>
      <c r="K894" s="193"/>
      <c r="L894" s="198"/>
      <c r="M894" s="199"/>
      <c r="N894" s="200"/>
      <c r="O894" s="200"/>
      <c r="P894" s="200"/>
      <c r="Q894" s="200"/>
      <c r="R894" s="200"/>
      <c r="S894" s="200"/>
      <c r="T894" s="201"/>
      <c r="AT894" s="202" t="s">
        <v>193</v>
      </c>
      <c r="AU894" s="202" t="s">
        <v>90</v>
      </c>
      <c r="AV894" s="13" t="s">
        <v>88</v>
      </c>
      <c r="AW894" s="13" t="s">
        <v>41</v>
      </c>
      <c r="AX894" s="13" t="s">
        <v>80</v>
      </c>
      <c r="AY894" s="202" t="s">
        <v>182</v>
      </c>
    </row>
    <row r="895" spans="1:65" s="13" customFormat="1" ht="11.25">
      <c r="B895" s="192"/>
      <c r="C895" s="193"/>
      <c r="D895" s="194" t="s">
        <v>193</v>
      </c>
      <c r="E895" s="195" t="s">
        <v>43</v>
      </c>
      <c r="F895" s="196" t="s">
        <v>640</v>
      </c>
      <c r="G895" s="193"/>
      <c r="H895" s="195" t="s">
        <v>43</v>
      </c>
      <c r="I895" s="197"/>
      <c r="J895" s="193"/>
      <c r="K895" s="193"/>
      <c r="L895" s="198"/>
      <c r="M895" s="199"/>
      <c r="N895" s="200"/>
      <c r="O895" s="200"/>
      <c r="P895" s="200"/>
      <c r="Q895" s="200"/>
      <c r="R895" s="200"/>
      <c r="S895" s="200"/>
      <c r="T895" s="201"/>
      <c r="AT895" s="202" t="s">
        <v>193</v>
      </c>
      <c r="AU895" s="202" t="s">
        <v>90</v>
      </c>
      <c r="AV895" s="13" t="s">
        <v>88</v>
      </c>
      <c r="AW895" s="13" t="s">
        <v>41</v>
      </c>
      <c r="AX895" s="13" t="s">
        <v>80</v>
      </c>
      <c r="AY895" s="202" t="s">
        <v>182</v>
      </c>
    </row>
    <row r="896" spans="1:65" s="14" customFormat="1" ht="11.25">
      <c r="B896" s="203"/>
      <c r="C896" s="204"/>
      <c r="D896" s="194" t="s">
        <v>193</v>
      </c>
      <c r="E896" s="205" t="s">
        <v>43</v>
      </c>
      <c r="F896" s="206" t="s">
        <v>88</v>
      </c>
      <c r="G896" s="204"/>
      <c r="H896" s="207">
        <v>1</v>
      </c>
      <c r="I896" s="208"/>
      <c r="J896" s="204"/>
      <c r="K896" s="204"/>
      <c r="L896" s="209"/>
      <c r="M896" s="210"/>
      <c r="N896" s="211"/>
      <c r="O896" s="211"/>
      <c r="P896" s="211"/>
      <c r="Q896" s="211"/>
      <c r="R896" s="211"/>
      <c r="S896" s="211"/>
      <c r="T896" s="212"/>
      <c r="AT896" s="213" t="s">
        <v>193</v>
      </c>
      <c r="AU896" s="213" t="s">
        <v>90</v>
      </c>
      <c r="AV896" s="14" t="s">
        <v>90</v>
      </c>
      <c r="AW896" s="14" t="s">
        <v>41</v>
      </c>
      <c r="AX896" s="14" t="s">
        <v>88</v>
      </c>
      <c r="AY896" s="213" t="s">
        <v>182</v>
      </c>
    </row>
    <row r="897" spans="1:65" s="2" customFormat="1" ht="14.45" customHeight="1">
      <c r="A897" s="35"/>
      <c r="B897" s="36"/>
      <c r="C897" s="214" t="s">
        <v>952</v>
      </c>
      <c r="D897" s="214" t="s">
        <v>179</v>
      </c>
      <c r="E897" s="215" t="s">
        <v>872</v>
      </c>
      <c r="F897" s="216" t="s">
        <v>873</v>
      </c>
      <c r="G897" s="217" t="s">
        <v>190</v>
      </c>
      <c r="H897" s="218">
        <v>1</v>
      </c>
      <c r="I897" s="219"/>
      <c r="J897" s="220">
        <f>ROUND(I897*H897,2)</f>
        <v>0</v>
      </c>
      <c r="K897" s="216" t="s">
        <v>198</v>
      </c>
      <c r="L897" s="221"/>
      <c r="M897" s="222" t="s">
        <v>43</v>
      </c>
      <c r="N897" s="223" t="s">
        <v>51</v>
      </c>
      <c r="O897" s="65"/>
      <c r="P897" s="188">
        <f>O897*H897</f>
        <v>0</v>
      </c>
      <c r="Q897" s="188">
        <v>0</v>
      </c>
      <c r="R897" s="188">
        <f>Q897*H897</f>
        <v>0</v>
      </c>
      <c r="S897" s="188">
        <v>0</v>
      </c>
      <c r="T897" s="189">
        <f>S897*H897</f>
        <v>0</v>
      </c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R897" s="190" t="s">
        <v>90</v>
      </c>
      <c r="AT897" s="190" t="s">
        <v>179</v>
      </c>
      <c r="AU897" s="190" t="s">
        <v>90</v>
      </c>
      <c r="AY897" s="17" t="s">
        <v>182</v>
      </c>
      <c r="BE897" s="191">
        <f>IF(N897="základní",J897,0)</f>
        <v>0</v>
      </c>
      <c r="BF897" s="191">
        <f>IF(N897="snížená",J897,0)</f>
        <v>0</v>
      </c>
      <c r="BG897" s="191">
        <f>IF(N897="zákl. přenesená",J897,0)</f>
        <v>0</v>
      </c>
      <c r="BH897" s="191">
        <f>IF(N897="sníž. přenesená",J897,0)</f>
        <v>0</v>
      </c>
      <c r="BI897" s="191">
        <f>IF(N897="nulová",J897,0)</f>
        <v>0</v>
      </c>
      <c r="BJ897" s="17" t="s">
        <v>88</v>
      </c>
      <c r="BK897" s="191">
        <f>ROUND(I897*H897,2)</f>
        <v>0</v>
      </c>
      <c r="BL897" s="17" t="s">
        <v>88</v>
      </c>
      <c r="BM897" s="190" t="s">
        <v>1866</v>
      </c>
    </row>
    <row r="898" spans="1:65" s="13" customFormat="1" ht="11.25">
      <c r="B898" s="192"/>
      <c r="C898" s="193"/>
      <c r="D898" s="194" t="s">
        <v>193</v>
      </c>
      <c r="E898" s="195" t="s">
        <v>43</v>
      </c>
      <c r="F898" s="196" t="s">
        <v>431</v>
      </c>
      <c r="G898" s="193"/>
      <c r="H898" s="195" t="s">
        <v>43</v>
      </c>
      <c r="I898" s="197"/>
      <c r="J898" s="193"/>
      <c r="K898" s="193"/>
      <c r="L898" s="198"/>
      <c r="M898" s="199"/>
      <c r="N898" s="200"/>
      <c r="O898" s="200"/>
      <c r="P898" s="200"/>
      <c r="Q898" s="200"/>
      <c r="R898" s="200"/>
      <c r="S898" s="200"/>
      <c r="T898" s="201"/>
      <c r="AT898" s="202" t="s">
        <v>193</v>
      </c>
      <c r="AU898" s="202" t="s">
        <v>90</v>
      </c>
      <c r="AV898" s="13" t="s">
        <v>88</v>
      </c>
      <c r="AW898" s="13" t="s">
        <v>41</v>
      </c>
      <c r="AX898" s="13" t="s">
        <v>80</v>
      </c>
      <c r="AY898" s="202" t="s">
        <v>182</v>
      </c>
    </row>
    <row r="899" spans="1:65" s="13" customFormat="1" ht="11.25">
      <c r="B899" s="192"/>
      <c r="C899" s="193"/>
      <c r="D899" s="194" t="s">
        <v>193</v>
      </c>
      <c r="E899" s="195" t="s">
        <v>43</v>
      </c>
      <c r="F899" s="196" t="s">
        <v>640</v>
      </c>
      <c r="G899" s="193"/>
      <c r="H899" s="195" t="s">
        <v>43</v>
      </c>
      <c r="I899" s="197"/>
      <c r="J899" s="193"/>
      <c r="K899" s="193"/>
      <c r="L899" s="198"/>
      <c r="M899" s="199"/>
      <c r="N899" s="200"/>
      <c r="O899" s="200"/>
      <c r="P899" s="200"/>
      <c r="Q899" s="200"/>
      <c r="R899" s="200"/>
      <c r="S899" s="200"/>
      <c r="T899" s="201"/>
      <c r="AT899" s="202" t="s">
        <v>193</v>
      </c>
      <c r="AU899" s="202" t="s">
        <v>90</v>
      </c>
      <c r="AV899" s="13" t="s">
        <v>88</v>
      </c>
      <c r="AW899" s="13" t="s">
        <v>41</v>
      </c>
      <c r="AX899" s="13" t="s">
        <v>80</v>
      </c>
      <c r="AY899" s="202" t="s">
        <v>182</v>
      </c>
    </row>
    <row r="900" spans="1:65" s="14" customFormat="1" ht="11.25">
      <c r="B900" s="203"/>
      <c r="C900" s="204"/>
      <c r="D900" s="194" t="s">
        <v>193</v>
      </c>
      <c r="E900" s="205" t="s">
        <v>43</v>
      </c>
      <c r="F900" s="206" t="s">
        <v>88</v>
      </c>
      <c r="G900" s="204"/>
      <c r="H900" s="207">
        <v>1</v>
      </c>
      <c r="I900" s="208"/>
      <c r="J900" s="204"/>
      <c r="K900" s="204"/>
      <c r="L900" s="209"/>
      <c r="M900" s="210"/>
      <c r="N900" s="211"/>
      <c r="O900" s="211"/>
      <c r="P900" s="211"/>
      <c r="Q900" s="211"/>
      <c r="R900" s="211"/>
      <c r="S900" s="211"/>
      <c r="T900" s="212"/>
      <c r="AT900" s="213" t="s">
        <v>193</v>
      </c>
      <c r="AU900" s="213" t="s">
        <v>90</v>
      </c>
      <c r="AV900" s="14" t="s">
        <v>90</v>
      </c>
      <c r="AW900" s="14" t="s">
        <v>41</v>
      </c>
      <c r="AX900" s="14" t="s">
        <v>88</v>
      </c>
      <c r="AY900" s="213" t="s">
        <v>182</v>
      </c>
    </row>
    <row r="901" spans="1:65" s="2" customFormat="1" ht="24.2" customHeight="1">
      <c r="A901" s="35"/>
      <c r="B901" s="36"/>
      <c r="C901" s="214" t="s">
        <v>956</v>
      </c>
      <c r="D901" s="214" t="s">
        <v>179</v>
      </c>
      <c r="E901" s="215" t="s">
        <v>1867</v>
      </c>
      <c r="F901" s="216" t="s">
        <v>1868</v>
      </c>
      <c r="G901" s="217" t="s">
        <v>190</v>
      </c>
      <c r="H901" s="218">
        <v>1</v>
      </c>
      <c r="I901" s="219"/>
      <c r="J901" s="220">
        <f>ROUND(I901*H901,2)</f>
        <v>0</v>
      </c>
      <c r="K901" s="216" t="s">
        <v>198</v>
      </c>
      <c r="L901" s="221"/>
      <c r="M901" s="222" t="s">
        <v>43</v>
      </c>
      <c r="N901" s="223" t="s">
        <v>51</v>
      </c>
      <c r="O901" s="65"/>
      <c r="P901" s="188">
        <f>O901*H901</f>
        <v>0</v>
      </c>
      <c r="Q901" s="188">
        <v>0</v>
      </c>
      <c r="R901" s="188">
        <f>Q901*H901</f>
        <v>0</v>
      </c>
      <c r="S901" s="188">
        <v>0</v>
      </c>
      <c r="T901" s="189">
        <f>S901*H901</f>
        <v>0</v>
      </c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R901" s="190" t="s">
        <v>90</v>
      </c>
      <c r="AT901" s="190" t="s">
        <v>179</v>
      </c>
      <c r="AU901" s="190" t="s">
        <v>90</v>
      </c>
      <c r="AY901" s="17" t="s">
        <v>182</v>
      </c>
      <c r="BE901" s="191">
        <f>IF(N901="základní",J901,0)</f>
        <v>0</v>
      </c>
      <c r="BF901" s="191">
        <f>IF(N901="snížená",J901,0)</f>
        <v>0</v>
      </c>
      <c r="BG901" s="191">
        <f>IF(N901="zákl. přenesená",J901,0)</f>
        <v>0</v>
      </c>
      <c r="BH901" s="191">
        <f>IF(N901="sníž. přenesená",J901,0)</f>
        <v>0</v>
      </c>
      <c r="BI901" s="191">
        <f>IF(N901="nulová",J901,0)</f>
        <v>0</v>
      </c>
      <c r="BJ901" s="17" t="s">
        <v>88</v>
      </c>
      <c r="BK901" s="191">
        <f>ROUND(I901*H901,2)</f>
        <v>0</v>
      </c>
      <c r="BL901" s="17" t="s">
        <v>88</v>
      </c>
      <c r="BM901" s="190" t="s">
        <v>2970</v>
      </c>
    </row>
    <row r="902" spans="1:65" s="13" customFormat="1" ht="11.25">
      <c r="B902" s="192"/>
      <c r="C902" s="193"/>
      <c r="D902" s="194" t="s">
        <v>193</v>
      </c>
      <c r="E902" s="195" t="s">
        <v>43</v>
      </c>
      <c r="F902" s="196" t="s">
        <v>431</v>
      </c>
      <c r="G902" s="193"/>
      <c r="H902" s="195" t="s">
        <v>43</v>
      </c>
      <c r="I902" s="197"/>
      <c r="J902" s="193"/>
      <c r="K902" s="193"/>
      <c r="L902" s="198"/>
      <c r="M902" s="199"/>
      <c r="N902" s="200"/>
      <c r="O902" s="200"/>
      <c r="P902" s="200"/>
      <c r="Q902" s="200"/>
      <c r="R902" s="200"/>
      <c r="S902" s="200"/>
      <c r="T902" s="201"/>
      <c r="AT902" s="202" t="s">
        <v>193</v>
      </c>
      <c r="AU902" s="202" t="s">
        <v>90</v>
      </c>
      <c r="AV902" s="13" t="s">
        <v>88</v>
      </c>
      <c r="AW902" s="13" t="s">
        <v>41</v>
      </c>
      <c r="AX902" s="13" t="s">
        <v>80</v>
      </c>
      <c r="AY902" s="202" t="s">
        <v>182</v>
      </c>
    </row>
    <row r="903" spans="1:65" s="13" customFormat="1" ht="11.25">
      <c r="B903" s="192"/>
      <c r="C903" s="193"/>
      <c r="D903" s="194" t="s">
        <v>193</v>
      </c>
      <c r="E903" s="195" t="s">
        <v>43</v>
      </c>
      <c r="F903" s="196" t="s">
        <v>1637</v>
      </c>
      <c r="G903" s="193"/>
      <c r="H903" s="195" t="s">
        <v>43</v>
      </c>
      <c r="I903" s="197"/>
      <c r="J903" s="193"/>
      <c r="K903" s="193"/>
      <c r="L903" s="198"/>
      <c r="M903" s="199"/>
      <c r="N903" s="200"/>
      <c r="O903" s="200"/>
      <c r="P903" s="200"/>
      <c r="Q903" s="200"/>
      <c r="R903" s="200"/>
      <c r="S903" s="200"/>
      <c r="T903" s="201"/>
      <c r="AT903" s="202" t="s">
        <v>193</v>
      </c>
      <c r="AU903" s="202" t="s">
        <v>90</v>
      </c>
      <c r="AV903" s="13" t="s">
        <v>88</v>
      </c>
      <c r="AW903" s="13" t="s">
        <v>41</v>
      </c>
      <c r="AX903" s="13" t="s">
        <v>80</v>
      </c>
      <c r="AY903" s="202" t="s">
        <v>182</v>
      </c>
    </row>
    <row r="904" spans="1:65" s="14" customFormat="1" ht="11.25">
      <c r="B904" s="203"/>
      <c r="C904" s="204"/>
      <c r="D904" s="194" t="s">
        <v>193</v>
      </c>
      <c r="E904" s="205" t="s">
        <v>43</v>
      </c>
      <c r="F904" s="206" t="s">
        <v>88</v>
      </c>
      <c r="G904" s="204"/>
      <c r="H904" s="207">
        <v>1</v>
      </c>
      <c r="I904" s="208"/>
      <c r="J904" s="204"/>
      <c r="K904" s="204"/>
      <c r="L904" s="209"/>
      <c r="M904" s="210"/>
      <c r="N904" s="211"/>
      <c r="O904" s="211"/>
      <c r="P904" s="211"/>
      <c r="Q904" s="211"/>
      <c r="R904" s="211"/>
      <c r="S904" s="211"/>
      <c r="T904" s="212"/>
      <c r="AT904" s="213" t="s">
        <v>193</v>
      </c>
      <c r="AU904" s="213" t="s">
        <v>90</v>
      </c>
      <c r="AV904" s="14" t="s">
        <v>90</v>
      </c>
      <c r="AW904" s="14" t="s">
        <v>41</v>
      </c>
      <c r="AX904" s="14" t="s">
        <v>88</v>
      </c>
      <c r="AY904" s="213" t="s">
        <v>182</v>
      </c>
    </row>
    <row r="905" spans="1:65" s="2" customFormat="1" ht="14.45" customHeight="1">
      <c r="A905" s="35"/>
      <c r="B905" s="36"/>
      <c r="C905" s="214" t="s">
        <v>960</v>
      </c>
      <c r="D905" s="214" t="s">
        <v>179</v>
      </c>
      <c r="E905" s="215" t="s">
        <v>1870</v>
      </c>
      <c r="F905" s="216" t="s">
        <v>1871</v>
      </c>
      <c r="G905" s="217" t="s">
        <v>190</v>
      </c>
      <c r="H905" s="218">
        <v>1</v>
      </c>
      <c r="I905" s="219"/>
      <c r="J905" s="220">
        <f>ROUND(I905*H905,2)</f>
        <v>0</v>
      </c>
      <c r="K905" s="216" t="s">
        <v>198</v>
      </c>
      <c r="L905" s="221"/>
      <c r="M905" s="222" t="s">
        <v>43</v>
      </c>
      <c r="N905" s="223" t="s">
        <v>51</v>
      </c>
      <c r="O905" s="65"/>
      <c r="P905" s="188">
        <f>O905*H905</f>
        <v>0</v>
      </c>
      <c r="Q905" s="188">
        <v>0</v>
      </c>
      <c r="R905" s="188">
        <f>Q905*H905</f>
        <v>0</v>
      </c>
      <c r="S905" s="188">
        <v>0</v>
      </c>
      <c r="T905" s="189">
        <f>S905*H905</f>
        <v>0</v>
      </c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R905" s="190" t="s">
        <v>90</v>
      </c>
      <c r="AT905" s="190" t="s">
        <v>179</v>
      </c>
      <c r="AU905" s="190" t="s">
        <v>90</v>
      </c>
      <c r="AY905" s="17" t="s">
        <v>182</v>
      </c>
      <c r="BE905" s="191">
        <f>IF(N905="základní",J905,0)</f>
        <v>0</v>
      </c>
      <c r="BF905" s="191">
        <f>IF(N905="snížená",J905,0)</f>
        <v>0</v>
      </c>
      <c r="BG905" s="191">
        <f>IF(N905="zákl. přenesená",J905,0)</f>
        <v>0</v>
      </c>
      <c r="BH905" s="191">
        <f>IF(N905="sníž. přenesená",J905,0)</f>
        <v>0</v>
      </c>
      <c r="BI905" s="191">
        <f>IF(N905="nulová",J905,0)</f>
        <v>0</v>
      </c>
      <c r="BJ905" s="17" t="s">
        <v>88</v>
      </c>
      <c r="BK905" s="191">
        <f>ROUND(I905*H905,2)</f>
        <v>0</v>
      </c>
      <c r="BL905" s="17" t="s">
        <v>88</v>
      </c>
      <c r="BM905" s="190" t="s">
        <v>2971</v>
      </c>
    </row>
    <row r="906" spans="1:65" s="13" customFormat="1" ht="11.25">
      <c r="B906" s="192"/>
      <c r="C906" s="193"/>
      <c r="D906" s="194" t="s">
        <v>193</v>
      </c>
      <c r="E906" s="195" t="s">
        <v>43</v>
      </c>
      <c r="F906" s="196" t="s">
        <v>431</v>
      </c>
      <c r="G906" s="193"/>
      <c r="H906" s="195" t="s">
        <v>43</v>
      </c>
      <c r="I906" s="197"/>
      <c r="J906" s="193"/>
      <c r="K906" s="193"/>
      <c r="L906" s="198"/>
      <c r="M906" s="199"/>
      <c r="N906" s="200"/>
      <c r="O906" s="200"/>
      <c r="P906" s="200"/>
      <c r="Q906" s="200"/>
      <c r="R906" s="200"/>
      <c r="S906" s="200"/>
      <c r="T906" s="201"/>
      <c r="AT906" s="202" t="s">
        <v>193</v>
      </c>
      <c r="AU906" s="202" t="s">
        <v>90</v>
      </c>
      <c r="AV906" s="13" t="s">
        <v>88</v>
      </c>
      <c r="AW906" s="13" t="s">
        <v>41</v>
      </c>
      <c r="AX906" s="13" t="s">
        <v>80</v>
      </c>
      <c r="AY906" s="202" t="s">
        <v>182</v>
      </c>
    </row>
    <row r="907" spans="1:65" s="13" customFormat="1" ht="11.25">
      <c r="B907" s="192"/>
      <c r="C907" s="193"/>
      <c r="D907" s="194" t="s">
        <v>193</v>
      </c>
      <c r="E907" s="195" t="s">
        <v>43</v>
      </c>
      <c r="F907" s="196" t="s">
        <v>1637</v>
      </c>
      <c r="G907" s="193"/>
      <c r="H907" s="195" t="s">
        <v>43</v>
      </c>
      <c r="I907" s="197"/>
      <c r="J907" s="193"/>
      <c r="K907" s="193"/>
      <c r="L907" s="198"/>
      <c r="M907" s="199"/>
      <c r="N907" s="200"/>
      <c r="O907" s="200"/>
      <c r="P907" s="200"/>
      <c r="Q907" s="200"/>
      <c r="R907" s="200"/>
      <c r="S907" s="200"/>
      <c r="T907" s="201"/>
      <c r="AT907" s="202" t="s">
        <v>193</v>
      </c>
      <c r="AU907" s="202" t="s">
        <v>90</v>
      </c>
      <c r="AV907" s="13" t="s">
        <v>88</v>
      </c>
      <c r="AW907" s="13" t="s">
        <v>41</v>
      </c>
      <c r="AX907" s="13" t="s">
        <v>80</v>
      </c>
      <c r="AY907" s="202" t="s">
        <v>182</v>
      </c>
    </row>
    <row r="908" spans="1:65" s="14" customFormat="1" ht="11.25">
      <c r="B908" s="203"/>
      <c r="C908" s="204"/>
      <c r="D908" s="194" t="s">
        <v>193</v>
      </c>
      <c r="E908" s="205" t="s">
        <v>43</v>
      </c>
      <c r="F908" s="206" t="s">
        <v>88</v>
      </c>
      <c r="G908" s="204"/>
      <c r="H908" s="207">
        <v>1</v>
      </c>
      <c r="I908" s="208"/>
      <c r="J908" s="204"/>
      <c r="K908" s="204"/>
      <c r="L908" s="209"/>
      <c r="M908" s="210"/>
      <c r="N908" s="211"/>
      <c r="O908" s="211"/>
      <c r="P908" s="211"/>
      <c r="Q908" s="211"/>
      <c r="R908" s="211"/>
      <c r="S908" s="211"/>
      <c r="T908" s="212"/>
      <c r="AT908" s="213" t="s">
        <v>193</v>
      </c>
      <c r="AU908" s="213" t="s">
        <v>90</v>
      </c>
      <c r="AV908" s="14" t="s">
        <v>90</v>
      </c>
      <c r="AW908" s="14" t="s">
        <v>41</v>
      </c>
      <c r="AX908" s="14" t="s">
        <v>88</v>
      </c>
      <c r="AY908" s="213" t="s">
        <v>182</v>
      </c>
    </row>
    <row r="909" spans="1:65" s="2" customFormat="1" ht="76.349999999999994" customHeight="1">
      <c r="A909" s="35"/>
      <c r="B909" s="36"/>
      <c r="C909" s="179" t="s">
        <v>964</v>
      </c>
      <c r="D909" s="179" t="s">
        <v>187</v>
      </c>
      <c r="E909" s="180" t="s">
        <v>856</v>
      </c>
      <c r="F909" s="181" t="s">
        <v>857</v>
      </c>
      <c r="G909" s="182" t="s">
        <v>190</v>
      </c>
      <c r="H909" s="183">
        <v>8</v>
      </c>
      <c r="I909" s="184"/>
      <c r="J909" s="185">
        <f>ROUND(I909*H909,2)</f>
        <v>0</v>
      </c>
      <c r="K909" s="181" t="s">
        <v>191</v>
      </c>
      <c r="L909" s="40"/>
      <c r="M909" s="186" t="s">
        <v>43</v>
      </c>
      <c r="N909" s="187" t="s">
        <v>51</v>
      </c>
      <c r="O909" s="65"/>
      <c r="P909" s="188">
        <f>O909*H909</f>
        <v>0</v>
      </c>
      <c r="Q909" s="188">
        <v>0</v>
      </c>
      <c r="R909" s="188">
        <f>Q909*H909</f>
        <v>0</v>
      </c>
      <c r="S909" s="188">
        <v>0</v>
      </c>
      <c r="T909" s="189">
        <f>S909*H909</f>
        <v>0</v>
      </c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R909" s="190" t="s">
        <v>88</v>
      </c>
      <c r="AT909" s="190" t="s">
        <v>187</v>
      </c>
      <c r="AU909" s="190" t="s">
        <v>90</v>
      </c>
      <c r="AY909" s="17" t="s">
        <v>182</v>
      </c>
      <c r="BE909" s="191">
        <f>IF(N909="základní",J909,0)</f>
        <v>0</v>
      </c>
      <c r="BF909" s="191">
        <f>IF(N909="snížená",J909,0)</f>
        <v>0</v>
      </c>
      <c r="BG909" s="191">
        <f>IF(N909="zákl. přenesená",J909,0)</f>
        <v>0</v>
      </c>
      <c r="BH909" s="191">
        <f>IF(N909="sníž. přenesená",J909,0)</f>
        <v>0</v>
      </c>
      <c r="BI909" s="191">
        <f>IF(N909="nulová",J909,0)</f>
        <v>0</v>
      </c>
      <c r="BJ909" s="17" t="s">
        <v>88</v>
      </c>
      <c r="BK909" s="191">
        <f>ROUND(I909*H909,2)</f>
        <v>0</v>
      </c>
      <c r="BL909" s="17" t="s">
        <v>88</v>
      </c>
      <c r="BM909" s="190" t="s">
        <v>1873</v>
      </c>
    </row>
    <row r="910" spans="1:65" s="13" customFormat="1" ht="11.25">
      <c r="B910" s="192"/>
      <c r="C910" s="193"/>
      <c r="D910" s="194" t="s">
        <v>193</v>
      </c>
      <c r="E910" s="195" t="s">
        <v>43</v>
      </c>
      <c r="F910" s="196" t="s">
        <v>532</v>
      </c>
      <c r="G910" s="193"/>
      <c r="H910" s="195" t="s">
        <v>43</v>
      </c>
      <c r="I910" s="197"/>
      <c r="J910" s="193"/>
      <c r="K910" s="193"/>
      <c r="L910" s="198"/>
      <c r="M910" s="199"/>
      <c r="N910" s="200"/>
      <c r="O910" s="200"/>
      <c r="P910" s="200"/>
      <c r="Q910" s="200"/>
      <c r="R910" s="200"/>
      <c r="S910" s="200"/>
      <c r="T910" s="201"/>
      <c r="AT910" s="202" t="s">
        <v>193</v>
      </c>
      <c r="AU910" s="202" t="s">
        <v>90</v>
      </c>
      <c r="AV910" s="13" t="s">
        <v>88</v>
      </c>
      <c r="AW910" s="13" t="s">
        <v>41</v>
      </c>
      <c r="AX910" s="13" t="s">
        <v>80</v>
      </c>
      <c r="AY910" s="202" t="s">
        <v>182</v>
      </c>
    </row>
    <row r="911" spans="1:65" s="13" customFormat="1" ht="11.25">
      <c r="B911" s="192"/>
      <c r="C911" s="193"/>
      <c r="D911" s="194" t="s">
        <v>193</v>
      </c>
      <c r="E911" s="195" t="s">
        <v>43</v>
      </c>
      <c r="F911" s="196" t="s">
        <v>362</v>
      </c>
      <c r="G911" s="193"/>
      <c r="H911" s="195" t="s">
        <v>43</v>
      </c>
      <c r="I911" s="197"/>
      <c r="J911" s="193"/>
      <c r="K911" s="193"/>
      <c r="L911" s="198"/>
      <c r="M911" s="199"/>
      <c r="N911" s="200"/>
      <c r="O911" s="200"/>
      <c r="P911" s="200"/>
      <c r="Q911" s="200"/>
      <c r="R911" s="200"/>
      <c r="S911" s="200"/>
      <c r="T911" s="201"/>
      <c r="AT911" s="202" t="s">
        <v>193</v>
      </c>
      <c r="AU911" s="202" t="s">
        <v>90</v>
      </c>
      <c r="AV911" s="13" t="s">
        <v>88</v>
      </c>
      <c r="AW911" s="13" t="s">
        <v>41</v>
      </c>
      <c r="AX911" s="13" t="s">
        <v>80</v>
      </c>
      <c r="AY911" s="202" t="s">
        <v>182</v>
      </c>
    </row>
    <row r="912" spans="1:65" s="14" customFormat="1" ht="11.25">
      <c r="B912" s="203"/>
      <c r="C912" s="204"/>
      <c r="D912" s="194" t="s">
        <v>193</v>
      </c>
      <c r="E912" s="205" t="s">
        <v>43</v>
      </c>
      <c r="F912" s="206" t="s">
        <v>225</v>
      </c>
      <c r="G912" s="204"/>
      <c r="H912" s="207">
        <v>8</v>
      </c>
      <c r="I912" s="208"/>
      <c r="J912" s="204"/>
      <c r="K912" s="204"/>
      <c r="L912" s="209"/>
      <c r="M912" s="210"/>
      <c r="N912" s="211"/>
      <c r="O912" s="211"/>
      <c r="P912" s="211"/>
      <c r="Q912" s="211"/>
      <c r="R912" s="211"/>
      <c r="S912" s="211"/>
      <c r="T912" s="212"/>
      <c r="AT912" s="213" t="s">
        <v>193</v>
      </c>
      <c r="AU912" s="213" t="s">
        <v>90</v>
      </c>
      <c r="AV912" s="14" t="s">
        <v>90</v>
      </c>
      <c r="AW912" s="14" t="s">
        <v>41</v>
      </c>
      <c r="AX912" s="14" t="s">
        <v>88</v>
      </c>
      <c r="AY912" s="213" t="s">
        <v>182</v>
      </c>
    </row>
    <row r="913" spans="1:65" s="2" customFormat="1" ht="76.349999999999994" customHeight="1">
      <c r="A913" s="35"/>
      <c r="B913" s="36"/>
      <c r="C913" s="179" t="s">
        <v>968</v>
      </c>
      <c r="D913" s="179" t="s">
        <v>187</v>
      </c>
      <c r="E913" s="180" t="s">
        <v>860</v>
      </c>
      <c r="F913" s="181" t="s">
        <v>861</v>
      </c>
      <c r="G913" s="182" t="s">
        <v>190</v>
      </c>
      <c r="H913" s="183">
        <v>8</v>
      </c>
      <c r="I913" s="184"/>
      <c r="J913" s="185">
        <f>ROUND(I913*H913,2)</f>
        <v>0</v>
      </c>
      <c r="K913" s="181" t="s">
        <v>191</v>
      </c>
      <c r="L913" s="40"/>
      <c r="M913" s="186" t="s">
        <v>43</v>
      </c>
      <c r="N913" s="187" t="s">
        <v>51</v>
      </c>
      <c r="O913" s="65"/>
      <c r="P913" s="188">
        <f>O913*H913</f>
        <v>0</v>
      </c>
      <c r="Q913" s="188">
        <v>0</v>
      </c>
      <c r="R913" s="188">
        <f>Q913*H913</f>
        <v>0</v>
      </c>
      <c r="S913" s="188">
        <v>0</v>
      </c>
      <c r="T913" s="189">
        <f>S913*H913</f>
        <v>0</v>
      </c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R913" s="190" t="s">
        <v>88</v>
      </c>
      <c r="AT913" s="190" t="s">
        <v>187</v>
      </c>
      <c r="AU913" s="190" t="s">
        <v>90</v>
      </c>
      <c r="AY913" s="17" t="s">
        <v>182</v>
      </c>
      <c r="BE913" s="191">
        <f>IF(N913="základní",J913,0)</f>
        <v>0</v>
      </c>
      <c r="BF913" s="191">
        <f>IF(N913="snížená",J913,0)</f>
        <v>0</v>
      </c>
      <c r="BG913" s="191">
        <f>IF(N913="zákl. přenesená",J913,0)</f>
        <v>0</v>
      </c>
      <c r="BH913" s="191">
        <f>IF(N913="sníž. přenesená",J913,0)</f>
        <v>0</v>
      </c>
      <c r="BI913" s="191">
        <f>IF(N913="nulová",J913,0)</f>
        <v>0</v>
      </c>
      <c r="BJ913" s="17" t="s">
        <v>88</v>
      </c>
      <c r="BK913" s="191">
        <f>ROUND(I913*H913,2)</f>
        <v>0</v>
      </c>
      <c r="BL913" s="17" t="s">
        <v>88</v>
      </c>
      <c r="BM913" s="190" t="s">
        <v>862</v>
      </c>
    </row>
    <row r="914" spans="1:65" s="13" customFormat="1" ht="11.25">
      <c r="B914" s="192"/>
      <c r="C914" s="193"/>
      <c r="D914" s="194" t="s">
        <v>193</v>
      </c>
      <c r="E914" s="195" t="s">
        <v>43</v>
      </c>
      <c r="F914" s="196" t="s">
        <v>431</v>
      </c>
      <c r="G914" s="193"/>
      <c r="H914" s="195" t="s">
        <v>43</v>
      </c>
      <c r="I914" s="197"/>
      <c r="J914" s="193"/>
      <c r="K914" s="193"/>
      <c r="L914" s="198"/>
      <c r="M914" s="199"/>
      <c r="N914" s="200"/>
      <c r="O914" s="200"/>
      <c r="P914" s="200"/>
      <c r="Q914" s="200"/>
      <c r="R914" s="200"/>
      <c r="S914" s="200"/>
      <c r="T914" s="201"/>
      <c r="AT914" s="202" t="s">
        <v>193</v>
      </c>
      <c r="AU914" s="202" t="s">
        <v>90</v>
      </c>
      <c r="AV914" s="13" t="s">
        <v>88</v>
      </c>
      <c r="AW914" s="13" t="s">
        <v>41</v>
      </c>
      <c r="AX914" s="13" t="s">
        <v>80</v>
      </c>
      <c r="AY914" s="202" t="s">
        <v>182</v>
      </c>
    </row>
    <row r="915" spans="1:65" s="13" customFormat="1" ht="11.25">
      <c r="B915" s="192"/>
      <c r="C915" s="193"/>
      <c r="D915" s="194" t="s">
        <v>193</v>
      </c>
      <c r="E915" s="195" t="s">
        <v>43</v>
      </c>
      <c r="F915" s="196" t="s">
        <v>638</v>
      </c>
      <c r="G915" s="193"/>
      <c r="H915" s="195" t="s">
        <v>43</v>
      </c>
      <c r="I915" s="197"/>
      <c r="J915" s="193"/>
      <c r="K915" s="193"/>
      <c r="L915" s="198"/>
      <c r="M915" s="199"/>
      <c r="N915" s="200"/>
      <c r="O915" s="200"/>
      <c r="P915" s="200"/>
      <c r="Q915" s="200"/>
      <c r="R915" s="200"/>
      <c r="S915" s="200"/>
      <c r="T915" s="201"/>
      <c r="AT915" s="202" t="s">
        <v>193</v>
      </c>
      <c r="AU915" s="202" t="s">
        <v>90</v>
      </c>
      <c r="AV915" s="13" t="s">
        <v>88</v>
      </c>
      <c r="AW915" s="13" t="s">
        <v>41</v>
      </c>
      <c r="AX915" s="13" t="s">
        <v>80</v>
      </c>
      <c r="AY915" s="202" t="s">
        <v>182</v>
      </c>
    </row>
    <row r="916" spans="1:65" s="14" customFormat="1" ht="11.25">
      <c r="B916" s="203"/>
      <c r="C916" s="204"/>
      <c r="D916" s="194" t="s">
        <v>193</v>
      </c>
      <c r="E916" s="205" t="s">
        <v>43</v>
      </c>
      <c r="F916" s="206" t="s">
        <v>88</v>
      </c>
      <c r="G916" s="204"/>
      <c r="H916" s="207">
        <v>1</v>
      </c>
      <c r="I916" s="208"/>
      <c r="J916" s="204"/>
      <c r="K916" s="204"/>
      <c r="L916" s="209"/>
      <c r="M916" s="210"/>
      <c r="N916" s="211"/>
      <c r="O916" s="211"/>
      <c r="P916" s="211"/>
      <c r="Q916" s="211"/>
      <c r="R916" s="211"/>
      <c r="S916" s="211"/>
      <c r="T916" s="212"/>
      <c r="AT916" s="213" t="s">
        <v>193</v>
      </c>
      <c r="AU916" s="213" t="s">
        <v>90</v>
      </c>
      <c r="AV916" s="14" t="s">
        <v>90</v>
      </c>
      <c r="AW916" s="14" t="s">
        <v>41</v>
      </c>
      <c r="AX916" s="14" t="s">
        <v>80</v>
      </c>
      <c r="AY916" s="213" t="s">
        <v>182</v>
      </c>
    </row>
    <row r="917" spans="1:65" s="13" customFormat="1" ht="11.25">
      <c r="B917" s="192"/>
      <c r="C917" s="193"/>
      <c r="D917" s="194" t="s">
        <v>193</v>
      </c>
      <c r="E917" s="195" t="s">
        <v>43</v>
      </c>
      <c r="F917" s="196" t="s">
        <v>640</v>
      </c>
      <c r="G917" s="193"/>
      <c r="H917" s="195" t="s">
        <v>43</v>
      </c>
      <c r="I917" s="197"/>
      <c r="J917" s="193"/>
      <c r="K917" s="193"/>
      <c r="L917" s="198"/>
      <c r="M917" s="199"/>
      <c r="N917" s="200"/>
      <c r="O917" s="200"/>
      <c r="P917" s="200"/>
      <c r="Q917" s="200"/>
      <c r="R917" s="200"/>
      <c r="S917" s="200"/>
      <c r="T917" s="201"/>
      <c r="AT917" s="202" t="s">
        <v>193</v>
      </c>
      <c r="AU917" s="202" t="s">
        <v>90</v>
      </c>
      <c r="AV917" s="13" t="s">
        <v>88</v>
      </c>
      <c r="AW917" s="13" t="s">
        <v>41</v>
      </c>
      <c r="AX917" s="13" t="s">
        <v>80</v>
      </c>
      <c r="AY917" s="202" t="s">
        <v>182</v>
      </c>
    </row>
    <row r="918" spans="1:65" s="14" customFormat="1" ht="11.25">
      <c r="B918" s="203"/>
      <c r="C918" s="204"/>
      <c r="D918" s="194" t="s">
        <v>193</v>
      </c>
      <c r="E918" s="205" t="s">
        <v>43</v>
      </c>
      <c r="F918" s="206" t="s">
        <v>88</v>
      </c>
      <c r="G918" s="204"/>
      <c r="H918" s="207">
        <v>1</v>
      </c>
      <c r="I918" s="208"/>
      <c r="J918" s="204"/>
      <c r="K918" s="204"/>
      <c r="L918" s="209"/>
      <c r="M918" s="210"/>
      <c r="N918" s="211"/>
      <c r="O918" s="211"/>
      <c r="P918" s="211"/>
      <c r="Q918" s="211"/>
      <c r="R918" s="211"/>
      <c r="S918" s="211"/>
      <c r="T918" s="212"/>
      <c r="AT918" s="213" t="s">
        <v>193</v>
      </c>
      <c r="AU918" s="213" t="s">
        <v>90</v>
      </c>
      <c r="AV918" s="14" t="s">
        <v>90</v>
      </c>
      <c r="AW918" s="14" t="s">
        <v>41</v>
      </c>
      <c r="AX918" s="14" t="s">
        <v>80</v>
      </c>
      <c r="AY918" s="213" t="s">
        <v>182</v>
      </c>
    </row>
    <row r="919" spans="1:65" s="13" customFormat="1" ht="11.25">
      <c r="B919" s="192"/>
      <c r="C919" s="193"/>
      <c r="D919" s="194" t="s">
        <v>193</v>
      </c>
      <c r="E919" s="195" t="s">
        <v>43</v>
      </c>
      <c r="F919" s="196" t="s">
        <v>1637</v>
      </c>
      <c r="G919" s="193"/>
      <c r="H919" s="195" t="s">
        <v>43</v>
      </c>
      <c r="I919" s="197"/>
      <c r="J919" s="193"/>
      <c r="K919" s="193"/>
      <c r="L919" s="198"/>
      <c r="M919" s="199"/>
      <c r="N919" s="200"/>
      <c r="O919" s="200"/>
      <c r="P919" s="200"/>
      <c r="Q919" s="200"/>
      <c r="R919" s="200"/>
      <c r="S919" s="200"/>
      <c r="T919" s="201"/>
      <c r="AT919" s="202" t="s">
        <v>193</v>
      </c>
      <c r="AU919" s="202" t="s">
        <v>90</v>
      </c>
      <c r="AV919" s="13" t="s">
        <v>88</v>
      </c>
      <c r="AW919" s="13" t="s">
        <v>41</v>
      </c>
      <c r="AX919" s="13" t="s">
        <v>80</v>
      </c>
      <c r="AY919" s="202" t="s">
        <v>182</v>
      </c>
    </row>
    <row r="920" spans="1:65" s="14" customFormat="1" ht="11.25">
      <c r="B920" s="203"/>
      <c r="C920" s="204"/>
      <c r="D920" s="194" t="s">
        <v>193</v>
      </c>
      <c r="E920" s="205" t="s">
        <v>43</v>
      </c>
      <c r="F920" s="206" t="s">
        <v>88</v>
      </c>
      <c r="G920" s="204"/>
      <c r="H920" s="207">
        <v>1</v>
      </c>
      <c r="I920" s="208"/>
      <c r="J920" s="204"/>
      <c r="K920" s="204"/>
      <c r="L920" s="209"/>
      <c r="M920" s="210"/>
      <c r="N920" s="211"/>
      <c r="O920" s="211"/>
      <c r="P920" s="211"/>
      <c r="Q920" s="211"/>
      <c r="R920" s="211"/>
      <c r="S920" s="211"/>
      <c r="T920" s="212"/>
      <c r="AT920" s="213" t="s">
        <v>193</v>
      </c>
      <c r="AU920" s="213" t="s">
        <v>90</v>
      </c>
      <c r="AV920" s="14" t="s">
        <v>90</v>
      </c>
      <c r="AW920" s="14" t="s">
        <v>41</v>
      </c>
      <c r="AX920" s="14" t="s">
        <v>80</v>
      </c>
      <c r="AY920" s="213" t="s">
        <v>182</v>
      </c>
    </row>
    <row r="921" spans="1:65" s="13" customFormat="1" ht="11.25">
      <c r="B921" s="192"/>
      <c r="C921" s="193"/>
      <c r="D921" s="194" t="s">
        <v>193</v>
      </c>
      <c r="E921" s="195" t="s">
        <v>43</v>
      </c>
      <c r="F921" s="196" t="s">
        <v>1638</v>
      </c>
      <c r="G921" s="193"/>
      <c r="H921" s="195" t="s">
        <v>43</v>
      </c>
      <c r="I921" s="197"/>
      <c r="J921" s="193"/>
      <c r="K921" s="193"/>
      <c r="L921" s="198"/>
      <c r="M921" s="199"/>
      <c r="N921" s="200"/>
      <c r="O921" s="200"/>
      <c r="P921" s="200"/>
      <c r="Q921" s="200"/>
      <c r="R921" s="200"/>
      <c r="S921" s="200"/>
      <c r="T921" s="201"/>
      <c r="AT921" s="202" t="s">
        <v>193</v>
      </c>
      <c r="AU921" s="202" t="s">
        <v>90</v>
      </c>
      <c r="AV921" s="13" t="s">
        <v>88</v>
      </c>
      <c r="AW921" s="13" t="s">
        <v>41</v>
      </c>
      <c r="AX921" s="13" t="s">
        <v>80</v>
      </c>
      <c r="AY921" s="202" t="s">
        <v>182</v>
      </c>
    </row>
    <row r="922" spans="1:65" s="14" customFormat="1" ht="11.25">
      <c r="B922" s="203"/>
      <c r="C922" s="204"/>
      <c r="D922" s="194" t="s">
        <v>193</v>
      </c>
      <c r="E922" s="205" t="s">
        <v>43</v>
      </c>
      <c r="F922" s="206" t="s">
        <v>90</v>
      </c>
      <c r="G922" s="204"/>
      <c r="H922" s="207">
        <v>2</v>
      </c>
      <c r="I922" s="208"/>
      <c r="J922" s="204"/>
      <c r="K922" s="204"/>
      <c r="L922" s="209"/>
      <c r="M922" s="210"/>
      <c r="N922" s="211"/>
      <c r="O922" s="211"/>
      <c r="P922" s="211"/>
      <c r="Q922" s="211"/>
      <c r="R922" s="211"/>
      <c r="S922" s="211"/>
      <c r="T922" s="212"/>
      <c r="AT922" s="213" t="s">
        <v>193</v>
      </c>
      <c r="AU922" s="213" t="s">
        <v>90</v>
      </c>
      <c r="AV922" s="14" t="s">
        <v>90</v>
      </c>
      <c r="AW922" s="14" t="s">
        <v>41</v>
      </c>
      <c r="AX922" s="14" t="s">
        <v>80</v>
      </c>
      <c r="AY922" s="213" t="s">
        <v>182</v>
      </c>
    </row>
    <row r="923" spans="1:65" s="13" customFormat="1" ht="11.25">
      <c r="B923" s="192"/>
      <c r="C923" s="193"/>
      <c r="D923" s="194" t="s">
        <v>193</v>
      </c>
      <c r="E923" s="195" t="s">
        <v>43</v>
      </c>
      <c r="F923" s="196" t="s">
        <v>1639</v>
      </c>
      <c r="G923" s="193"/>
      <c r="H923" s="195" t="s">
        <v>43</v>
      </c>
      <c r="I923" s="197"/>
      <c r="J923" s="193"/>
      <c r="K923" s="193"/>
      <c r="L923" s="198"/>
      <c r="M923" s="199"/>
      <c r="N923" s="200"/>
      <c r="O923" s="200"/>
      <c r="P923" s="200"/>
      <c r="Q923" s="200"/>
      <c r="R923" s="200"/>
      <c r="S923" s="200"/>
      <c r="T923" s="201"/>
      <c r="AT923" s="202" t="s">
        <v>193</v>
      </c>
      <c r="AU923" s="202" t="s">
        <v>90</v>
      </c>
      <c r="AV923" s="13" t="s">
        <v>88</v>
      </c>
      <c r="AW923" s="13" t="s">
        <v>41</v>
      </c>
      <c r="AX923" s="13" t="s">
        <v>80</v>
      </c>
      <c r="AY923" s="202" t="s">
        <v>182</v>
      </c>
    </row>
    <row r="924" spans="1:65" s="14" customFormat="1" ht="11.25">
      <c r="B924" s="203"/>
      <c r="C924" s="204"/>
      <c r="D924" s="194" t="s">
        <v>193</v>
      </c>
      <c r="E924" s="205" t="s">
        <v>43</v>
      </c>
      <c r="F924" s="206" t="s">
        <v>88</v>
      </c>
      <c r="G924" s="204"/>
      <c r="H924" s="207">
        <v>1</v>
      </c>
      <c r="I924" s="208"/>
      <c r="J924" s="204"/>
      <c r="K924" s="204"/>
      <c r="L924" s="209"/>
      <c r="M924" s="210"/>
      <c r="N924" s="211"/>
      <c r="O924" s="211"/>
      <c r="P924" s="211"/>
      <c r="Q924" s="211"/>
      <c r="R924" s="211"/>
      <c r="S924" s="211"/>
      <c r="T924" s="212"/>
      <c r="AT924" s="213" t="s">
        <v>193</v>
      </c>
      <c r="AU924" s="213" t="s">
        <v>90</v>
      </c>
      <c r="AV924" s="14" t="s">
        <v>90</v>
      </c>
      <c r="AW924" s="14" t="s">
        <v>41</v>
      </c>
      <c r="AX924" s="14" t="s">
        <v>80</v>
      </c>
      <c r="AY924" s="213" t="s">
        <v>182</v>
      </c>
    </row>
    <row r="925" spans="1:65" s="13" customFormat="1" ht="11.25">
      <c r="B925" s="192"/>
      <c r="C925" s="193"/>
      <c r="D925" s="194" t="s">
        <v>193</v>
      </c>
      <c r="E925" s="195" t="s">
        <v>43</v>
      </c>
      <c r="F925" s="196" t="s">
        <v>1641</v>
      </c>
      <c r="G925" s="193"/>
      <c r="H925" s="195" t="s">
        <v>43</v>
      </c>
      <c r="I925" s="197"/>
      <c r="J925" s="193"/>
      <c r="K925" s="193"/>
      <c r="L925" s="198"/>
      <c r="M925" s="199"/>
      <c r="N925" s="200"/>
      <c r="O925" s="200"/>
      <c r="P925" s="200"/>
      <c r="Q925" s="200"/>
      <c r="R925" s="200"/>
      <c r="S925" s="200"/>
      <c r="T925" s="201"/>
      <c r="AT925" s="202" t="s">
        <v>193</v>
      </c>
      <c r="AU925" s="202" t="s">
        <v>90</v>
      </c>
      <c r="AV925" s="13" t="s">
        <v>88</v>
      </c>
      <c r="AW925" s="13" t="s">
        <v>41</v>
      </c>
      <c r="AX925" s="13" t="s">
        <v>80</v>
      </c>
      <c r="AY925" s="202" t="s">
        <v>182</v>
      </c>
    </row>
    <row r="926" spans="1:65" s="14" customFormat="1" ht="11.25">
      <c r="B926" s="203"/>
      <c r="C926" s="204"/>
      <c r="D926" s="194" t="s">
        <v>193</v>
      </c>
      <c r="E926" s="205" t="s">
        <v>43</v>
      </c>
      <c r="F926" s="206" t="s">
        <v>88</v>
      </c>
      <c r="G926" s="204"/>
      <c r="H926" s="207">
        <v>1</v>
      </c>
      <c r="I926" s="208"/>
      <c r="J926" s="204"/>
      <c r="K926" s="204"/>
      <c r="L926" s="209"/>
      <c r="M926" s="210"/>
      <c r="N926" s="211"/>
      <c r="O926" s="211"/>
      <c r="P926" s="211"/>
      <c r="Q926" s="211"/>
      <c r="R926" s="211"/>
      <c r="S926" s="211"/>
      <c r="T926" s="212"/>
      <c r="AT926" s="213" t="s">
        <v>193</v>
      </c>
      <c r="AU926" s="213" t="s">
        <v>90</v>
      </c>
      <c r="AV926" s="14" t="s">
        <v>90</v>
      </c>
      <c r="AW926" s="14" t="s">
        <v>41</v>
      </c>
      <c r="AX926" s="14" t="s">
        <v>80</v>
      </c>
      <c r="AY926" s="213" t="s">
        <v>182</v>
      </c>
    </row>
    <row r="927" spans="1:65" s="13" customFormat="1" ht="11.25">
      <c r="B927" s="192"/>
      <c r="C927" s="193"/>
      <c r="D927" s="194" t="s">
        <v>193</v>
      </c>
      <c r="E927" s="195" t="s">
        <v>43</v>
      </c>
      <c r="F927" s="196" t="s">
        <v>1643</v>
      </c>
      <c r="G927" s="193"/>
      <c r="H927" s="195" t="s">
        <v>43</v>
      </c>
      <c r="I927" s="197"/>
      <c r="J927" s="193"/>
      <c r="K927" s="193"/>
      <c r="L927" s="198"/>
      <c r="M927" s="199"/>
      <c r="N927" s="200"/>
      <c r="O927" s="200"/>
      <c r="P927" s="200"/>
      <c r="Q927" s="200"/>
      <c r="R927" s="200"/>
      <c r="S927" s="200"/>
      <c r="T927" s="201"/>
      <c r="AT927" s="202" t="s">
        <v>193</v>
      </c>
      <c r="AU927" s="202" t="s">
        <v>90</v>
      </c>
      <c r="AV927" s="13" t="s">
        <v>88</v>
      </c>
      <c r="AW927" s="13" t="s">
        <v>41</v>
      </c>
      <c r="AX927" s="13" t="s">
        <v>80</v>
      </c>
      <c r="AY927" s="202" t="s">
        <v>182</v>
      </c>
    </row>
    <row r="928" spans="1:65" s="14" customFormat="1" ht="11.25">
      <c r="B928" s="203"/>
      <c r="C928" s="204"/>
      <c r="D928" s="194" t="s">
        <v>193</v>
      </c>
      <c r="E928" s="205" t="s">
        <v>43</v>
      </c>
      <c r="F928" s="206" t="s">
        <v>88</v>
      </c>
      <c r="G928" s="204"/>
      <c r="H928" s="207">
        <v>1</v>
      </c>
      <c r="I928" s="208"/>
      <c r="J928" s="204"/>
      <c r="K928" s="204"/>
      <c r="L928" s="209"/>
      <c r="M928" s="210"/>
      <c r="N928" s="211"/>
      <c r="O928" s="211"/>
      <c r="P928" s="211"/>
      <c r="Q928" s="211"/>
      <c r="R928" s="211"/>
      <c r="S928" s="211"/>
      <c r="T928" s="212"/>
      <c r="AT928" s="213" t="s">
        <v>193</v>
      </c>
      <c r="AU928" s="213" t="s">
        <v>90</v>
      </c>
      <c r="AV928" s="14" t="s">
        <v>90</v>
      </c>
      <c r="AW928" s="14" t="s">
        <v>41</v>
      </c>
      <c r="AX928" s="14" t="s">
        <v>80</v>
      </c>
      <c r="AY928" s="213" t="s">
        <v>182</v>
      </c>
    </row>
    <row r="929" spans="1:65" s="15" customFormat="1" ht="11.25">
      <c r="B929" s="227"/>
      <c r="C929" s="228"/>
      <c r="D929" s="194" t="s">
        <v>193</v>
      </c>
      <c r="E929" s="229" t="s">
        <v>43</v>
      </c>
      <c r="F929" s="230" t="s">
        <v>436</v>
      </c>
      <c r="G929" s="228"/>
      <c r="H929" s="231">
        <v>8</v>
      </c>
      <c r="I929" s="232"/>
      <c r="J929" s="228"/>
      <c r="K929" s="228"/>
      <c r="L929" s="233"/>
      <c r="M929" s="234"/>
      <c r="N929" s="235"/>
      <c r="O929" s="235"/>
      <c r="P929" s="235"/>
      <c r="Q929" s="235"/>
      <c r="R929" s="235"/>
      <c r="S929" s="235"/>
      <c r="T929" s="236"/>
      <c r="AT929" s="237" t="s">
        <v>193</v>
      </c>
      <c r="AU929" s="237" t="s">
        <v>90</v>
      </c>
      <c r="AV929" s="15" t="s">
        <v>205</v>
      </c>
      <c r="AW929" s="15" t="s">
        <v>41</v>
      </c>
      <c r="AX929" s="15" t="s">
        <v>88</v>
      </c>
      <c r="AY929" s="237" t="s">
        <v>182</v>
      </c>
    </row>
    <row r="930" spans="1:65" s="2" customFormat="1" ht="24.2" customHeight="1">
      <c r="A930" s="35"/>
      <c r="B930" s="36"/>
      <c r="C930" s="214" t="s">
        <v>972</v>
      </c>
      <c r="D930" s="214" t="s">
        <v>179</v>
      </c>
      <c r="E930" s="215" t="s">
        <v>864</v>
      </c>
      <c r="F930" s="216" t="s">
        <v>865</v>
      </c>
      <c r="G930" s="217" t="s">
        <v>190</v>
      </c>
      <c r="H930" s="218">
        <v>8</v>
      </c>
      <c r="I930" s="219"/>
      <c r="J930" s="220">
        <f>ROUND(I930*H930,2)</f>
        <v>0</v>
      </c>
      <c r="K930" s="216" t="s">
        <v>198</v>
      </c>
      <c r="L930" s="221"/>
      <c r="M930" s="222" t="s">
        <v>43</v>
      </c>
      <c r="N930" s="223" t="s">
        <v>51</v>
      </c>
      <c r="O930" s="65"/>
      <c r="P930" s="188">
        <f>O930*H930</f>
        <v>0</v>
      </c>
      <c r="Q930" s="188">
        <v>0</v>
      </c>
      <c r="R930" s="188">
        <f>Q930*H930</f>
        <v>0</v>
      </c>
      <c r="S930" s="188">
        <v>0</v>
      </c>
      <c r="T930" s="189">
        <f>S930*H930</f>
        <v>0</v>
      </c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R930" s="190" t="s">
        <v>90</v>
      </c>
      <c r="AT930" s="190" t="s">
        <v>179</v>
      </c>
      <c r="AU930" s="190" t="s">
        <v>90</v>
      </c>
      <c r="AY930" s="17" t="s">
        <v>182</v>
      </c>
      <c r="BE930" s="191">
        <f>IF(N930="základní",J930,0)</f>
        <v>0</v>
      </c>
      <c r="BF930" s="191">
        <f>IF(N930="snížená",J930,0)</f>
        <v>0</v>
      </c>
      <c r="BG930" s="191">
        <f>IF(N930="zákl. přenesená",J930,0)</f>
        <v>0</v>
      </c>
      <c r="BH930" s="191">
        <f>IF(N930="sníž. přenesená",J930,0)</f>
        <v>0</v>
      </c>
      <c r="BI930" s="191">
        <f>IF(N930="nulová",J930,0)</f>
        <v>0</v>
      </c>
      <c r="BJ930" s="17" t="s">
        <v>88</v>
      </c>
      <c r="BK930" s="191">
        <f>ROUND(I930*H930,2)</f>
        <v>0</v>
      </c>
      <c r="BL930" s="17" t="s">
        <v>88</v>
      </c>
      <c r="BM930" s="190" t="s">
        <v>866</v>
      </c>
    </row>
    <row r="931" spans="1:65" s="13" customFormat="1" ht="11.25">
      <c r="B931" s="192"/>
      <c r="C931" s="193"/>
      <c r="D931" s="194" t="s">
        <v>193</v>
      </c>
      <c r="E931" s="195" t="s">
        <v>43</v>
      </c>
      <c r="F931" s="196" t="s">
        <v>431</v>
      </c>
      <c r="G931" s="193"/>
      <c r="H931" s="195" t="s">
        <v>43</v>
      </c>
      <c r="I931" s="197"/>
      <c r="J931" s="193"/>
      <c r="K931" s="193"/>
      <c r="L931" s="198"/>
      <c r="M931" s="199"/>
      <c r="N931" s="200"/>
      <c r="O931" s="200"/>
      <c r="P931" s="200"/>
      <c r="Q931" s="200"/>
      <c r="R931" s="200"/>
      <c r="S931" s="200"/>
      <c r="T931" s="201"/>
      <c r="AT931" s="202" t="s">
        <v>193</v>
      </c>
      <c r="AU931" s="202" t="s">
        <v>90</v>
      </c>
      <c r="AV931" s="13" t="s">
        <v>88</v>
      </c>
      <c r="AW931" s="13" t="s">
        <v>41</v>
      </c>
      <c r="AX931" s="13" t="s">
        <v>80</v>
      </c>
      <c r="AY931" s="202" t="s">
        <v>182</v>
      </c>
    </row>
    <row r="932" spans="1:65" s="13" customFormat="1" ht="11.25">
      <c r="B932" s="192"/>
      <c r="C932" s="193"/>
      <c r="D932" s="194" t="s">
        <v>193</v>
      </c>
      <c r="E932" s="195" t="s">
        <v>43</v>
      </c>
      <c r="F932" s="196" t="s">
        <v>638</v>
      </c>
      <c r="G932" s="193"/>
      <c r="H932" s="195" t="s">
        <v>43</v>
      </c>
      <c r="I932" s="197"/>
      <c r="J932" s="193"/>
      <c r="K932" s="193"/>
      <c r="L932" s="198"/>
      <c r="M932" s="199"/>
      <c r="N932" s="200"/>
      <c r="O932" s="200"/>
      <c r="P932" s="200"/>
      <c r="Q932" s="200"/>
      <c r="R932" s="200"/>
      <c r="S932" s="200"/>
      <c r="T932" s="201"/>
      <c r="AT932" s="202" t="s">
        <v>193</v>
      </c>
      <c r="AU932" s="202" t="s">
        <v>90</v>
      </c>
      <c r="AV932" s="13" t="s">
        <v>88</v>
      </c>
      <c r="AW932" s="13" t="s">
        <v>41</v>
      </c>
      <c r="AX932" s="13" t="s">
        <v>80</v>
      </c>
      <c r="AY932" s="202" t="s">
        <v>182</v>
      </c>
    </row>
    <row r="933" spans="1:65" s="14" customFormat="1" ht="11.25">
      <c r="B933" s="203"/>
      <c r="C933" s="204"/>
      <c r="D933" s="194" t="s">
        <v>193</v>
      </c>
      <c r="E933" s="205" t="s">
        <v>43</v>
      </c>
      <c r="F933" s="206" t="s">
        <v>88</v>
      </c>
      <c r="G933" s="204"/>
      <c r="H933" s="207">
        <v>1</v>
      </c>
      <c r="I933" s="208"/>
      <c r="J933" s="204"/>
      <c r="K933" s="204"/>
      <c r="L933" s="209"/>
      <c r="M933" s="210"/>
      <c r="N933" s="211"/>
      <c r="O933" s="211"/>
      <c r="P933" s="211"/>
      <c r="Q933" s="211"/>
      <c r="R933" s="211"/>
      <c r="S933" s="211"/>
      <c r="T933" s="212"/>
      <c r="AT933" s="213" t="s">
        <v>193</v>
      </c>
      <c r="AU933" s="213" t="s">
        <v>90</v>
      </c>
      <c r="AV933" s="14" t="s">
        <v>90</v>
      </c>
      <c r="AW933" s="14" t="s">
        <v>41</v>
      </c>
      <c r="AX933" s="14" t="s">
        <v>80</v>
      </c>
      <c r="AY933" s="213" t="s">
        <v>182</v>
      </c>
    </row>
    <row r="934" spans="1:65" s="13" customFormat="1" ht="11.25">
      <c r="B934" s="192"/>
      <c r="C934" s="193"/>
      <c r="D934" s="194" t="s">
        <v>193</v>
      </c>
      <c r="E934" s="195" t="s">
        <v>43</v>
      </c>
      <c r="F934" s="196" t="s">
        <v>640</v>
      </c>
      <c r="G934" s="193"/>
      <c r="H934" s="195" t="s">
        <v>43</v>
      </c>
      <c r="I934" s="197"/>
      <c r="J934" s="193"/>
      <c r="K934" s="193"/>
      <c r="L934" s="198"/>
      <c r="M934" s="199"/>
      <c r="N934" s="200"/>
      <c r="O934" s="200"/>
      <c r="P934" s="200"/>
      <c r="Q934" s="200"/>
      <c r="R934" s="200"/>
      <c r="S934" s="200"/>
      <c r="T934" s="201"/>
      <c r="AT934" s="202" t="s">
        <v>193</v>
      </c>
      <c r="AU934" s="202" t="s">
        <v>90</v>
      </c>
      <c r="AV934" s="13" t="s">
        <v>88</v>
      </c>
      <c r="AW934" s="13" t="s">
        <v>41</v>
      </c>
      <c r="AX934" s="13" t="s">
        <v>80</v>
      </c>
      <c r="AY934" s="202" t="s">
        <v>182</v>
      </c>
    </row>
    <row r="935" spans="1:65" s="14" customFormat="1" ht="11.25">
      <c r="B935" s="203"/>
      <c r="C935" s="204"/>
      <c r="D935" s="194" t="s">
        <v>193</v>
      </c>
      <c r="E935" s="205" t="s">
        <v>43</v>
      </c>
      <c r="F935" s="206" t="s">
        <v>88</v>
      </c>
      <c r="G935" s="204"/>
      <c r="H935" s="207">
        <v>1</v>
      </c>
      <c r="I935" s="208"/>
      <c r="J935" s="204"/>
      <c r="K935" s="204"/>
      <c r="L935" s="209"/>
      <c r="M935" s="210"/>
      <c r="N935" s="211"/>
      <c r="O935" s="211"/>
      <c r="P935" s="211"/>
      <c r="Q935" s="211"/>
      <c r="R935" s="211"/>
      <c r="S935" s="211"/>
      <c r="T935" s="212"/>
      <c r="AT935" s="213" t="s">
        <v>193</v>
      </c>
      <c r="AU935" s="213" t="s">
        <v>90</v>
      </c>
      <c r="AV935" s="14" t="s">
        <v>90</v>
      </c>
      <c r="AW935" s="14" t="s">
        <v>41</v>
      </c>
      <c r="AX935" s="14" t="s">
        <v>80</v>
      </c>
      <c r="AY935" s="213" t="s">
        <v>182</v>
      </c>
    </row>
    <row r="936" spans="1:65" s="13" customFormat="1" ht="11.25">
      <c r="B936" s="192"/>
      <c r="C936" s="193"/>
      <c r="D936" s="194" t="s">
        <v>193</v>
      </c>
      <c r="E936" s="195" t="s">
        <v>43</v>
      </c>
      <c r="F936" s="196" t="s">
        <v>1637</v>
      </c>
      <c r="G936" s="193"/>
      <c r="H936" s="195" t="s">
        <v>43</v>
      </c>
      <c r="I936" s="197"/>
      <c r="J936" s="193"/>
      <c r="K936" s="193"/>
      <c r="L936" s="198"/>
      <c r="M936" s="199"/>
      <c r="N936" s="200"/>
      <c r="O936" s="200"/>
      <c r="P936" s="200"/>
      <c r="Q936" s="200"/>
      <c r="R936" s="200"/>
      <c r="S936" s="200"/>
      <c r="T936" s="201"/>
      <c r="AT936" s="202" t="s">
        <v>193</v>
      </c>
      <c r="AU936" s="202" t="s">
        <v>90</v>
      </c>
      <c r="AV936" s="13" t="s">
        <v>88</v>
      </c>
      <c r="AW936" s="13" t="s">
        <v>41</v>
      </c>
      <c r="AX936" s="13" t="s">
        <v>80</v>
      </c>
      <c r="AY936" s="202" t="s">
        <v>182</v>
      </c>
    </row>
    <row r="937" spans="1:65" s="14" customFormat="1" ht="11.25">
      <c r="B937" s="203"/>
      <c r="C937" s="204"/>
      <c r="D937" s="194" t="s">
        <v>193</v>
      </c>
      <c r="E937" s="205" t="s">
        <v>43</v>
      </c>
      <c r="F937" s="206" t="s">
        <v>88</v>
      </c>
      <c r="G937" s="204"/>
      <c r="H937" s="207">
        <v>1</v>
      </c>
      <c r="I937" s="208"/>
      <c r="J937" s="204"/>
      <c r="K937" s="204"/>
      <c r="L937" s="209"/>
      <c r="M937" s="210"/>
      <c r="N937" s="211"/>
      <c r="O937" s="211"/>
      <c r="P937" s="211"/>
      <c r="Q937" s="211"/>
      <c r="R937" s="211"/>
      <c r="S937" s="211"/>
      <c r="T937" s="212"/>
      <c r="AT937" s="213" t="s">
        <v>193</v>
      </c>
      <c r="AU937" s="213" t="s">
        <v>90</v>
      </c>
      <c r="AV937" s="14" t="s">
        <v>90</v>
      </c>
      <c r="AW937" s="14" t="s">
        <v>41</v>
      </c>
      <c r="AX937" s="14" t="s">
        <v>80</v>
      </c>
      <c r="AY937" s="213" t="s">
        <v>182</v>
      </c>
    </row>
    <row r="938" spans="1:65" s="13" customFormat="1" ht="11.25">
      <c r="B938" s="192"/>
      <c r="C938" s="193"/>
      <c r="D938" s="194" t="s">
        <v>193</v>
      </c>
      <c r="E938" s="195" t="s">
        <v>43</v>
      </c>
      <c r="F938" s="196" t="s">
        <v>1638</v>
      </c>
      <c r="G938" s="193"/>
      <c r="H938" s="195" t="s">
        <v>43</v>
      </c>
      <c r="I938" s="197"/>
      <c r="J938" s="193"/>
      <c r="K938" s="193"/>
      <c r="L938" s="198"/>
      <c r="M938" s="199"/>
      <c r="N938" s="200"/>
      <c r="O938" s="200"/>
      <c r="P938" s="200"/>
      <c r="Q938" s="200"/>
      <c r="R938" s="200"/>
      <c r="S938" s="200"/>
      <c r="T938" s="201"/>
      <c r="AT938" s="202" t="s">
        <v>193</v>
      </c>
      <c r="AU938" s="202" t="s">
        <v>90</v>
      </c>
      <c r="AV938" s="13" t="s">
        <v>88</v>
      </c>
      <c r="AW938" s="13" t="s">
        <v>41</v>
      </c>
      <c r="AX938" s="13" t="s">
        <v>80</v>
      </c>
      <c r="AY938" s="202" t="s">
        <v>182</v>
      </c>
    </row>
    <row r="939" spans="1:65" s="14" customFormat="1" ht="11.25">
      <c r="B939" s="203"/>
      <c r="C939" s="204"/>
      <c r="D939" s="194" t="s">
        <v>193</v>
      </c>
      <c r="E939" s="205" t="s">
        <v>43</v>
      </c>
      <c r="F939" s="206" t="s">
        <v>90</v>
      </c>
      <c r="G939" s="204"/>
      <c r="H939" s="207">
        <v>2</v>
      </c>
      <c r="I939" s="208"/>
      <c r="J939" s="204"/>
      <c r="K939" s="204"/>
      <c r="L939" s="209"/>
      <c r="M939" s="210"/>
      <c r="N939" s="211"/>
      <c r="O939" s="211"/>
      <c r="P939" s="211"/>
      <c r="Q939" s="211"/>
      <c r="R939" s="211"/>
      <c r="S939" s="211"/>
      <c r="T939" s="212"/>
      <c r="AT939" s="213" t="s">
        <v>193</v>
      </c>
      <c r="AU939" s="213" t="s">
        <v>90</v>
      </c>
      <c r="AV939" s="14" t="s">
        <v>90</v>
      </c>
      <c r="AW939" s="14" t="s">
        <v>41</v>
      </c>
      <c r="AX939" s="14" t="s">
        <v>80</v>
      </c>
      <c r="AY939" s="213" t="s">
        <v>182</v>
      </c>
    </row>
    <row r="940" spans="1:65" s="13" customFormat="1" ht="11.25">
      <c r="B940" s="192"/>
      <c r="C940" s="193"/>
      <c r="D940" s="194" t="s">
        <v>193</v>
      </c>
      <c r="E940" s="195" t="s">
        <v>43</v>
      </c>
      <c r="F940" s="196" t="s">
        <v>1639</v>
      </c>
      <c r="G940" s="193"/>
      <c r="H940" s="195" t="s">
        <v>43</v>
      </c>
      <c r="I940" s="197"/>
      <c r="J940" s="193"/>
      <c r="K940" s="193"/>
      <c r="L940" s="198"/>
      <c r="M940" s="199"/>
      <c r="N940" s="200"/>
      <c r="O940" s="200"/>
      <c r="P940" s="200"/>
      <c r="Q940" s="200"/>
      <c r="R940" s="200"/>
      <c r="S940" s="200"/>
      <c r="T940" s="201"/>
      <c r="AT940" s="202" t="s">
        <v>193</v>
      </c>
      <c r="AU940" s="202" t="s">
        <v>90</v>
      </c>
      <c r="AV940" s="13" t="s">
        <v>88</v>
      </c>
      <c r="AW940" s="13" t="s">
        <v>41</v>
      </c>
      <c r="AX940" s="13" t="s">
        <v>80</v>
      </c>
      <c r="AY940" s="202" t="s">
        <v>182</v>
      </c>
    </row>
    <row r="941" spans="1:65" s="14" customFormat="1" ht="11.25">
      <c r="B941" s="203"/>
      <c r="C941" s="204"/>
      <c r="D941" s="194" t="s">
        <v>193</v>
      </c>
      <c r="E941" s="205" t="s">
        <v>43</v>
      </c>
      <c r="F941" s="206" t="s">
        <v>88</v>
      </c>
      <c r="G941" s="204"/>
      <c r="H941" s="207">
        <v>1</v>
      </c>
      <c r="I941" s="208"/>
      <c r="J941" s="204"/>
      <c r="K941" s="204"/>
      <c r="L941" s="209"/>
      <c r="M941" s="210"/>
      <c r="N941" s="211"/>
      <c r="O941" s="211"/>
      <c r="P941" s="211"/>
      <c r="Q941" s="211"/>
      <c r="R941" s="211"/>
      <c r="S941" s="211"/>
      <c r="T941" s="212"/>
      <c r="AT941" s="213" t="s">
        <v>193</v>
      </c>
      <c r="AU941" s="213" t="s">
        <v>90</v>
      </c>
      <c r="AV941" s="14" t="s">
        <v>90</v>
      </c>
      <c r="AW941" s="14" t="s">
        <v>41</v>
      </c>
      <c r="AX941" s="14" t="s">
        <v>80</v>
      </c>
      <c r="AY941" s="213" t="s">
        <v>182</v>
      </c>
    </row>
    <row r="942" spans="1:65" s="13" customFormat="1" ht="11.25">
      <c r="B942" s="192"/>
      <c r="C942" s="193"/>
      <c r="D942" s="194" t="s">
        <v>193</v>
      </c>
      <c r="E942" s="195" t="s">
        <v>43</v>
      </c>
      <c r="F942" s="196" t="s">
        <v>1641</v>
      </c>
      <c r="G942" s="193"/>
      <c r="H942" s="195" t="s">
        <v>43</v>
      </c>
      <c r="I942" s="197"/>
      <c r="J942" s="193"/>
      <c r="K942" s="193"/>
      <c r="L942" s="198"/>
      <c r="M942" s="199"/>
      <c r="N942" s="200"/>
      <c r="O942" s="200"/>
      <c r="P942" s="200"/>
      <c r="Q942" s="200"/>
      <c r="R942" s="200"/>
      <c r="S942" s="200"/>
      <c r="T942" s="201"/>
      <c r="AT942" s="202" t="s">
        <v>193</v>
      </c>
      <c r="AU942" s="202" t="s">
        <v>90</v>
      </c>
      <c r="AV942" s="13" t="s">
        <v>88</v>
      </c>
      <c r="AW942" s="13" t="s">
        <v>41</v>
      </c>
      <c r="AX942" s="13" t="s">
        <v>80</v>
      </c>
      <c r="AY942" s="202" t="s">
        <v>182</v>
      </c>
    </row>
    <row r="943" spans="1:65" s="14" customFormat="1" ht="11.25">
      <c r="B943" s="203"/>
      <c r="C943" s="204"/>
      <c r="D943" s="194" t="s">
        <v>193</v>
      </c>
      <c r="E943" s="205" t="s">
        <v>43</v>
      </c>
      <c r="F943" s="206" t="s">
        <v>88</v>
      </c>
      <c r="G943" s="204"/>
      <c r="H943" s="207">
        <v>1</v>
      </c>
      <c r="I943" s="208"/>
      <c r="J943" s="204"/>
      <c r="K943" s="204"/>
      <c r="L943" s="209"/>
      <c r="M943" s="210"/>
      <c r="N943" s="211"/>
      <c r="O943" s="211"/>
      <c r="P943" s="211"/>
      <c r="Q943" s="211"/>
      <c r="R943" s="211"/>
      <c r="S943" s="211"/>
      <c r="T943" s="212"/>
      <c r="AT943" s="213" t="s">
        <v>193</v>
      </c>
      <c r="AU943" s="213" t="s">
        <v>90</v>
      </c>
      <c r="AV943" s="14" t="s">
        <v>90</v>
      </c>
      <c r="AW943" s="14" t="s">
        <v>41</v>
      </c>
      <c r="AX943" s="14" t="s">
        <v>80</v>
      </c>
      <c r="AY943" s="213" t="s">
        <v>182</v>
      </c>
    </row>
    <row r="944" spans="1:65" s="13" customFormat="1" ht="11.25">
      <c r="B944" s="192"/>
      <c r="C944" s="193"/>
      <c r="D944" s="194" t="s">
        <v>193</v>
      </c>
      <c r="E944" s="195" t="s">
        <v>43</v>
      </c>
      <c r="F944" s="196" t="s">
        <v>1643</v>
      </c>
      <c r="G944" s="193"/>
      <c r="H944" s="195" t="s">
        <v>43</v>
      </c>
      <c r="I944" s="197"/>
      <c r="J944" s="193"/>
      <c r="K944" s="193"/>
      <c r="L944" s="198"/>
      <c r="M944" s="199"/>
      <c r="N944" s="200"/>
      <c r="O944" s="200"/>
      <c r="P944" s="200"/>
      <c r="Q944" s="200"/>
      <c r="R944" s="200"/>
      <c r="S944" s="200"/>
      <c r="T944" s="201"/>
      <c r="AT944" s="202" t="s">
        <v>193</v>
      </c>
      <c r="AU944" s="202" t="s">
        <v>90</v>
      </c>
      <c r="AV944" s="13" t="s">
        <v>88</v>
      </c>
      <c r="AW944" s="13" t="s">
        <v>41</v>
      </c>
      <c r="AX944" s="13" t="s">
        <v>80</v>
      </c>
      <c r="AY944" s="202" t="s">
        <v>182</v>
      </c>
    </row>
    <row r="945" spans="1:65" s="14" customFormat="1" ht="11.25">
      <c r="B945" s="203"/>
      <c r="C945" s="204"/>
      <c r="D945" s="194" t="s">
        <v>193</v>
      </c>
      <c r="E945" s="205" t="s">
        <v>43</v>
      </c>
      <c r="F945" s="206" t="s">
        <v>88</v>
      </c>
      <c r="G945" s="204"/>
      <c r="H945" s="207">
        <v>1</v>
      </c>
      <c r="I945" s="208"/>
      <c r="J945" s="204"/>
      <c r="K945" s="204"/>
      <c r="L945" s="209"/>
      <c r="M945" s="210"/>
      <c r="N945" s="211"/>
      <c r="O945" s="211"/>
      <c r="P945" s="211"/>
      <c r="Q945" s="211"/>
      <c r="R945" s="211"/>
      <c r="S945" s="211"/>
      <c r="T945" s="212"/>
      <c r="AT945" s="213" t="s">
        <v>193</v>
      </c>
      <c r="AU945" s="213" t="s">
        <v>90</v>
      </c>
      <c r="AV945" s="14" t="s">
        <v>90</v>
      </c>
      <c r="AW945" s="14" t="s">
        <v>41</v>
      </c>
      <c r="AX945" s="14" t="s">
        <v>80</v>
      </c>
      <c r="AY945" s="213" t="s">
        <v>182</v>
      </c>
    </row>
    <row r="946" spans="1:65" s="15" customFormat="1" ht="11.25">
      <c r="B946" s="227"/>
      <c r="C946" s="228"/>
      <c r="D946" s="194" t="s">
        <v>193</v>
      </c>
      <c r="E946" s="229" t="s">
        <v>43</v>
      </c>
      <c r="F946" s="230" t="s">
        <v>436</v>
      </c>
      <c r="G946" s="228"/>
      <c r="H946" s="231">
        <v>8</v>
      </c>
      <c r="I946" s="232"/>
      <c r="J946" s="228"/>
      <c r="K946" s="228"/>
      <c r="L946" s="233"/>
      <c r="M946" s="234"/>
      <c r="N946" s="235"/>
      <c r="O946" s="235"/>
      <c r="P946" s="235"/>
      <c r="Q946" s="235"/>
      <c r="R946" s="235"/>
      <c r="S946" s="235"/>
      <c r="T946" s="236"/>
      <c r="AT946" s="237" t="s">
        <v>193</v>
      </c>
      <c r="AU946" s="237" t="s">
        <v>90</v>
      </c>
      <c r="AV946" s="15" t="s">
        <v>205</v>
      </c>
      <c r="AW946" s="15" t="s">
        <v>41</v>
      </c>
      <c r="AX946" s="15" t="s">
        <v>88</v>
      </c>
      <c r="AY946" s="237" t="s">
        <v>182</v>
      </c>
    </row>
    <row r="947" spans="1:65" s="2" customFormat="1" ht="14.45" customHeight="1">
      <c r="A947" s="35"/>
      <c r="B947" s="36"/>
      <c r="C947" s="214" t="s">
        <v>976</v>
      </c>
      <c r="D947" s="214" t="s">
        <v>179</v>
      </c>
      <c r="E947" s="215" t="s">
        <v>868</v>
      </c>
      <c r="F947" s="216" t="s">
        <v>869</v>
      </c>
      <c r="G947" s="217" t="s">
        <v>190</v>
      </c>
      <c r="H947" s="218">
        <v>8</v>
      </c>
      <c r="I947" s="219"/>
      <c r="J947" s="220">
        <f>ROUND(I947*H947,2)</f>
        <v>0</v>
      </c>
      <c r="K947" s="216" t="s">
        <v>198</v>
      </c>
      <c r="L947" s="221"/>
      <c r="M947" s="222" t="s">
        <v>43</v>
      </c>
      <c r="N947" s="223" t="s">
        <v>51</v>
      </c>
      <c r="O947" s="65"/>
      <c r="P947" s="188">
        <f>O947*H947</f>
        <v>0</v>
      </c>
      <c r="Q947" s="188">
        <v>0</v>
      </c>
      <c r="R947" s="188">
        <f>Q947*H947</f>
        <v>0</v>
      </c>
      <c r="S947" s="188">
        <v>0</v>
      </c>
      <c r="T947" s="189">
        <f>S947*H947</f>
        <v>0</v>
      </c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R947" s="190" t="s">
        <v>90</v>
      </c>
      <c r="AT947" s="190" t="s">
        <v>179</v>
      </c>
      <c r="AU947" s="190" t="s">
        <v>90</v>
      </c>
      <c r="AY947" s="17" t="s">
        <v>182</v>
      </c>
      <c r="BE947" s="191">
        <f>IF(N947="základní",J947,0)</f>
        <v>0</v>
      </c>
      <c r="BF947" s="191">
        <f>IF(N947="snížená",J947,0)</f>
        <v>0</v>
      </c>
      <c r="BG947" s="191">
        <f>IF(N947="zákl. přenesená",J947,0)</f>
        <v>0</v>
      </c>
      <c r="BH947" s="191">
        <f>IF(N947="sníž. přenesená",J947,0)</f>
        <v>0</v>
      </c>
      <c r="BI947" s="191">
        <f>IF(N947="nulová",J947,0)</f>
        <v>0</v>
      </c>
      <c r="BJ947" s="17" t="s">
        <v>88</v>
      </c>
      <c r="BK947" s="191">
        <f>ROUND(I947*H947,2)</f>
        <v>0</v>
      </c>
      <c r="BL947" s="17" t="s">
        <v>88</v>
      </c>
      <c r="BM947" s="190" t="s">
        <v>870</v>
      </c>
    </row>
    <row r="948" spans="1:65" s="13" customFormat="1" ht="11.25">
      <c r="B948" s="192"/>
      <c r="C948" s="193"/>
      <c r="D948" s="194" t="s">
        <v>193</v>
      </c>
      <c r="E948" s="195" t="s">
        <v>43</v>
      </c>
      <c r="F948" s="196" t="s">
        <v>431</v>
      </c>
      <c r="G948" s="193"/>
      <c r="H948" s="195" t="s">
        <v>43</v>
      </c>
      <c r="I948" s="197"/>
      <c r="J948" s="193"/>
      <c r="K948" s="193"/>
      <c r="L948" s="198"/>
      <c r="M948" s="199"/>
      <c r="N948" s="200"/>
      <c r="O948" s="200"/>
      <c r="P948" s="200"/>
      <c r="Q948" s="200"/>
      <c r="R948" s="200"/>
      <c r="S948" s="200"/>
      <c r="T948" s="201"/>
      <c r="AT948" s="202" t="s">
        <v>193</v>
      </c>
      <c r="AU948" s="202" t="s">
        <v>90</v>
      </c>
      <c r="AV948" s="13" t="s">
        <v>88</v>
      </c>
      <c r="AW948" s="13" t="s">
        <v>41</v>
      </c>
      <c r="AX948" s="13" t="s">
        <v>80</v>
      </c>
      <c r="AY948" s="202" t="s">
        <v>182</v>
      </c>
    </row>
    <row r="949" spans="1:65" s="13" customFormat="1" ht="11.25">
      <c r="B949" s="192"/>
      <c r="C949" s="193"/>
      <c r="D949" s="194" t="s">
        <v>193</v>
      </c>
      <c r="E949" s="195" t="s">
        <v>43</v>
      </c>
      <c r="F949" s="196" t="s">
        <v>638</v>
      </c>
      <c r="G949" s="193"/>
      <c r="H949" s="195" t="s">
        <v>43</v>
      </c>
      <c r="I949" s="197"/>
      <c r="J949" s="193"/>
      <c r="K949" s="193"/>
      <c r="L949" s="198"/>
      <c r="M949" s="199"/>
      <c r="N949" s="200"/>
      <c r="O949" s="200"/>
      <c r="P949" s="200"/>
      <c r="Q949" s="200"/>
      <c r="R949" s="200"/>
      <c r="S949" s="200"/>
      <c r="T949" s="201"/>
      <c r="AT949" s="202" t="s">
        <v>193</v>
      </c>
      <c r="AU949" s="202" t="s">
        <v>90</v>
      </c>
      <c r="AV949" s="13" t="s">
        <v>88</v>
      </c>
      <c r="AW949" s="13" t="s">
        <v>41</v>
      </c>
      <c r="AX949" s="13" t="s">
        <v>80</v>
      </c>
      <c r="AY949" s="202" t="s">
        <v>182</v>
      </c>
    </row>
    <row r="950" spans="1:65" s="14" customFormat="1" ht="11.25">
      <c r="B950" s="203"/>
      <c r="C950" s="204"/>
      <c r="D950" s="194" t="s">
        <v>193</v>
      </c>
      <c r="E950" s="205" t="s">
        <v>43</v>
      </c>
      <c r="F950" s="206" t="s">
        <v>88</v>
      </c>
      <c r="G950" s="204"/>
      <c r="H950" s="207">
        <v>1</v>
      </c>
      <c r="I950" s="208"/>
      <c r="J950" s="204"/>
      <c r="K950" s="204"/>
      <c r="L950" s="209"/>
      <c r="M950" s="210"/>
      <c r="N950" s="211"/>
      <c r="O950" s="211"/>
      <c r="P950" s="211"/>
      <c r="Q950" s="211"/>
      <c r="R950" s="211"/>
      <c r="S950" s="211"/>
      <c r="T950" s="212"/>
      <c r="AT950" s="213" t="s">
        <v>193</v>
      </c>
      <c r="AU950" s="213" t="s">
        <v>90</v>
      </c>
      <c r="AV950" s="14" t="s">
        <v>90</v>
      </c>
      <c r="AW950" s="14" t="s">
        <v>41</v>
      </c>
      <c r="AX950" s="14" t="s">
        <v>80</v>
      </c>
      <c r="AY950" s="213" t="s">
        <v>182</v>
      </c>
    </row>
    <row r="951" spans="1:65" s="13" customFormat="1" ht="11.25">
      <c r="B951" s="192"/>
      <c r="C951" s="193"/>
      <c r="D951" s="194" t="s">
        <v>193</v>
      </c>
      <c r="E951" s="195" t="s">
        <v>43</v>
      </c>
      <c r="F951" s="196" t="s">
        <v>640</v>
      </c>
      <c r="G951" s="193"/>
      <c r="H951" s="195" t="s">
        <v>43</v>
      </c>
      <c r="I951" s="197"/>
      <c r="J951" s="193"/>
      <c r="K951" s="193"/>
      <c r="L951" s="198"/>
      <c r="M951" s="199"/>
      <c r="N951" s="200"/>
      <c r="O951" s="200"/>
      <c r="P951" s="200"/>
      <c r="Q951" s="200"/>
      <c r="R951" s="200"/>
      <c r="S951" s="200"/>
      <c r="T951" s="201"/>
      <c r="AT951" s="202" t="s">
        <v>193</v>
      </c>
      <c r="AU951" s="202" t="s">
        <v>90</v>
      </c>
      <c r="AV951" s="13" t="s">
        <v>88</v>
      </c>
      <c r="AW951" s="13" t="s">
        <v>41</v>
      </c>
      <c r="AX951" s="13" t="s">
        <v>80</v>
      </c>
      <c r="AY951" s="202" t="s">
        <v>182</v>
      </c>
    </row>
    <row r="952" spans="1:65" s="14" customFormat="1" ht="11.25">
      <c r="B952" s="203"/>
      <c r="C952" s="204"/>
      <c r="D952" s="194" t="s">
        <v>193</v>
      </c>
      <c r="E952" s="205" t="s">
        <v>43</v>
      </c>
      <c r="F952" s="206" t="s">
        <v>88</v>
      </c>
      <c r="G952" s="204"/>
      <c r="H952" s="207">
        <v>1</v>
      </c>
      <c r="I952" s="208"/>
      <c r="J952" s="204"/>
      <c r="K952" s="204"/>
      <c r="L952" s="209"/>
      <c r="M952" s="210"/>
      <c r="N952" s="211"/>
      <c r="O952" s="211"/>
      <c r="P952" s="211"/>
      <c r="Q952" s="211"/>
      <c r="R952" s="211"/>
      <c r="S952" s="211"/>
      <c r="T952" s="212"/>
      <c r="AT952" s="213" t="s">
        <v>193</v>
      </c>
      <c r="AU952" s="213" t="s">
        <v>90</v>
      </c>
      <c r="AV952" s="14" t="s">
        <v>90</v>
      </c>
      <c r="AW952" s="14" t="s">
        <v>41</v>
      </c>
      <c r="AX952" s="14" t="s">
        <v>80</v>
      </c>
      <c r="AY952" s="213" t="s">
        <v>182</v>
      </c>
    </row>
    <row r="953" spans="1:65" s="13" customFormat="1" ht="11.25">
      <c r="B953" s="192"/>
      <c r="C953" s="193"/>
      <c r="D953" s="194" t="s">
        <v>193</v>
      </c>
      <c r="E953" s="195" t="s">
        <v>43</v>
      </c>
      <c r="F953" s="196" t="s">
        <v>1637</v>
      </c>
      <c r="G953" s="193"/>
      <c r="H953" s="195" t="s">
        <v>43</v>
      </c>
      <c r="I953" s="197"/>
      <c r="J953" s="193"/>
      <c r="K953" s="193"/>
      <c r="L953" s="198"/>
      <c r="M953" s="199"/>
      <c r="N953" s="200"/>
      <c r="O953" s="200"/>
      <c r="P953" s="200"/>
      <c r="Q953" s="200"/>
      <c r="R953" s="200"/>
      <c r="S953" s="200"/>
      <c r="T953" s="201"/>
      <c r="AT953" s="202" t="s">
        <v>193</v>
      </c>
      <c r="AU953" s="202" t="s">
        <v>90</v>
      </c>
      <c r="AV953" s="13" t="s">
        <v>88</v>
      </c>
      <c r="AW953" s="13" t="s">
        <v>41</v>
      </c>
      <c r="AX953" s="13" t="s">
        <v>80</v>
      </c>
      <c r="AY953" s="202" t="s">
        <v>182</v>
      </c>
    </row>
    <row r="954" spans="1:65" s="14" customFormat="1" ht="11.25">
      <c r="B954" s="203"/>
      <c r="C954" s="204"/>
      <c r="D954" s="194" t="s">
        <v>193</v>
      </c>
      <c r="E954" s="205" t="s">
        <v>43</v>
      </c>
      <c r="F954" s="206" t="s">
        <v>88</v>
      </c>
      <c r="G954" s="204"/>
      <c r="H954" s="207">
        <v>1</v>
      </c>
      <c r="I954" s="208"/>
      <c r="J954" s="204"/>
      <c r="K954" s="204"/>
      <c r="L954" s="209"/>
      <c r="M954" s="210"/>
      <c r="N954" s="211"/>
      <c r="O954" s="211"/>
      <c r="P954" s="211"/>
      <c r="Q954" s="211"/>
      <c r="R954" s="211"/>
      <c r="S954" s="211"/>
      <c r="T954" s="212"/>
      <c r="AT954" s="213" t="s">
        <v>193</v>
      </c>
      <c r="AU954" s="213" t="s">
        <v>90</v>
      </c>
      <c r="AV954" s="14" t="s">
        <v>90</v>
      </c>
      <c r="AW954" s="14" t="s">
        <v>41</v>
      </c>
      <c r="AX954" s="14" t="s">
        <v>80</v>
      </c>
      <c r="AY954" s="213" t="s">
        <v>182</v>
      </c>
    </row>
    <row r="955" spans="1:65" s="13" customFormat="1" ht="11.25">
      <c r="B955" s="192"/>
      <c r="C955" s="193"/>
      <c r="D955" s="194" t="s">
        <v>193</v>
      </c>
      <c r="E955" s="195" t="s">
        <v>43</v>
      </c>
      <c r="F955" s="196" t="s">
        <v>1638</v>
      </c>
      <c r="G955" s="193"/>
      <c r="H955" s="195" t="s">
        <v>43</v>
      </c>
      <c r="I955" s="197"/>
      <c r="J955" s="193"/>
      <c r="K955" s="193"/>
      <c r="L955" s="198"/>
      <c r="M955" s="199"/>
      <c r="N955" s="200"/>
      <c r="O955" s="200"/>
      <c r="P955" s="200"/>
      <c r="Q955" s="200"/>
      <c r="R955" s="200"/>
      <c r="S955" s="200"/>
      <c r="T955" s="201"/>
      <c r="AT955" s="202" t="s">
        <v>193</v>
      </c>
      <c r="AU955" s="202" t="s">
        <v>90</v>
      </c>
      <c r="AV955" s="13" t="s">
        <v>88</v>
      </c>
      <c r="AW955" s="13" t="s">
        <v>41</v>
      </c>
      <c r="AX955" s="13" t="s">
        <v>80</v>
      </c>
      <c r="AY955" s="202" t="s">
        <v>182</v>
      </c>
    </row>
    <row r="956" spans="1:65" s="14" customFormat="1" ht="11.25">
      <c r="B956" s="203"/>
      <c r="C956" s="204"/>
      <c r="D956" s="194" t="s">
        <v>193</v>
      </c>
      <c r="E956" s="205" t="s">
        <v>43</v>
      </c>
      <c r="F956" s="206" t="s">
        <v>90</v>
      </c>
      <c r="G956" s="204"/>
      <c r="H956" s="207">
        <v>2</v>
      </c>
      <c r="I956" s="208"/>
      <c r="J956" s="204"/>
      <c r="K956" s="204"/>
      <c r="L956" s="209"/>
      <c r="M956" s="210"/>
      <c r="N956" s="211"/>
      <c r="O956" s="211"/>
      <c r="P956" s="211"/>
      <c r="Q956" s="211"/>
      <c r="R956" s="211"/>
      <c r="S956" s="211"/>
      <c r="T956" s="212"/>
      <c r="AT956" s="213" t="s">
        <v>193</v>
      </c>
      <c r="AU956" s="213" t="s">
        <v>90</v>
      </c>
      <c r="AV956" s="14" t="s">
        <v>90</v>
      </c>
      <c r="AW956" s="14" t="s">
        <v>41</v>
      </c>
      <c r="AX956" s="14" t="s">
        <v>80</v>
      </c>
      <c r="AY956" s="213" t="s">
        <v>182</v>
      </c>
    </row>
    <row r="957" spans="1:65" s="13" customFormat="1" ht="11.25">
      <c r="B957" s="192"/>
      <c r="C957" s="193"/>
      <c r="D957" s="194" t="s">
        <v>193</v>
      </c>
      <c r="E957" s="195" t="s">
        <v>43</v>
      </c>
      <c r="F957" s="196" t="s">
        <v>1639</v>
      </c>
      <c r="G957" s="193"/>
      <c r="H957" s="195" t="s">
        <v>43</v>
      </c>
      <c r="I957" s="197"/>
      <c r="J957" s="193"/>
      <c r="K957" s="193"/>
      <c r="L957" s="198"/>
      <c r="M957" s="199"/>
      <c r="N957" s="200"/>
      <c r="O957" s="200"/>
      <c r="P957" s="200"/>
      <c r="Q957" s="200"/>
      <c r="R957" s="200"/>
      <c r="S957" s="200"/>
      <c r="T957" s="201"/>
      <c r="AT957" s="202" t="s">
        <v>193</v>
      </c>
      <c r="AU957" s="202" t="s">
        <v>90</v>
      </c>
      <c r="AV957" s="13" t="s">
        <v>88</v>
      </c>
      <c r="AW957" s="13" t="s">
        <v>41</v>
      </c>
      <c r="AX957" s="13" t="s">
        <v>80</v>
      </c>
      <c r="AY957" s="202" t="s">
        <v>182</v>
      </c>
    </row>
    <row r="958" spans="1:65" s="14" customFormat="1" ht="11.25">
      <c r="B958" s="203"/>
      <c r="C958" s="204"/>
      <c r="D958" s="194" t="s">
        <v>193</v>
      </c>
      <c r="E958" s="205" t="s">
        <v>43</v>
      </c>
      <c r="F958" s="206" t="s">
        <v>88</v>
      </c>
      <c r="G958" s="204"/>
      <c r="H958" s="207">
        <v>1</v>
      </c>
      <c r="I958" s="208"/>
      <c r="J958" s="204"/>
      <c r="K958" s="204"/>
      <c r="L958" s="209"/>
      <c r="M958" s="210"/>
      <c r="N958" s="211"/>
      <c r="O958" s="211"/>
      <c r="P958" s="211"/>
      <c r="Q958" s="211"/>
      <c r="R958" s="211"/>
      <c r="S958" s="211"/>
      <c r="T958" s="212"/>
      <c r="AT958" s="213" t="s">
        <v>193</v>
      </c>
      <c r="AU958" s="213" t="s">
        <v>90</v>
      </c>
      <c r="AV958" s="14" t="s">
        <v>90</v>
      </c>
      <c r="AW958" s="14" t="s">
        <v>41</v>
      </c>
      <c r="AX958" s="14" t="s">
        <v>80</v>
      </c>
      <c r="AY958" s="213" t="s">
        <v>182</v>
      </c>
    </row>
    <row r="959" spans="1:65" s="13" customFormat="1" ht="11.25">
      <c r="B959" s="192"/>
      <c r="C959" s="193"/>
      <c r="D959" s="194" t="s">
        <v>193</v>
      </c>
      <c r="E959" s="195" t="s">
        <v>43</v>
      </c>
      <c r="F959" s="196" t="s">
        <v>1641</v>
      </c>
      <c r="G959" s="193"/>
      <c r="H959" s="195" t="s">
        <v>43</v>
      </c>
      <c r="I959" s="197"/>
      <c r="J959" s="193"/>
      <c r="K959" s="193"/>
      <c r="L959" s="198"/>
      <c r="M959" s="199"/>
      <c r="N959" s="200"/>
      <c r="O959" s="200"/>
      <c r="P959" s="200"/>
      <c r="Q959" s="200"/>
      <c r="R959" s="200"/>
      <c r="S959" s="200"/>
      <c r="T959" s="201"/>
      <c r="AT959" s="202" t="s">
        <v>193</v>
      </c>
      <c r="AU959" s="202" t="s">
        <v>90</v>
      </c>
      <c r="AV959" s="13" t="s">
        <v>88</v>
      </c>
      <c r="AW959" s="13" t="s">
        <v>41</v>
      </c>
      <c r="AX959" s="13" t="s">
        <v>80</v>
      </c>
      <c r="AY959" s="202" t="s">
        <v>182</v>
      </c>
    </row>
    <row r="960" spans="1:65" s="14" customFormat="1" ht="11.25">
      <c r="B960" s="203"/>
      <c r="C960" s="204"/>
      <c r="D960" s="194" t="s">
        <v>193</v>
      </c>
      <c r="E960" s="205" t="s">
        <v>43</v>
      </c>
      <c r="F960" s="206" t="s">
        <v>88</v>
      </c>
      <c r="G960" s="204"/>
      <c r="H960" s="207">
        <v>1</v>
      </c>
      <c r="I960" s="208"/>
      <c r="J960" s="204"/>
      <c r="K960" s="204"/>
      <c r="L960" s="209"/>
      <c r="M960" s="210"/>
      <c r="N960" s="211"/>
      <c r="O960" s="211"/>
      <c r="P960" s="211"/>
      <c r="Q960" s="211"/>
      <c r="R960" s="211"/>
      <c r="S960" s="211"/>
      <c r="T960" s="212"/>
      <c r="AT960" s="213" t="s">
        <v>193</v>
      </c>
      <c r="AU960" s="213" t="s">
        <v>90</v>
      </c>
      <c r="AV960" s="14" t="s">
        <v>90</v>
      </c>
      <c r="AW960" s="14" t="s">
        <v>41</v>
      </c>
      <c r="AX960" s="14" t="s">
        <v>80</v>
      </c>
      <c r="AY960" s="213" t="s">
        <v>182</v>
      </c>
    </row>
    <row r="961" spans="1:65" s="13" customFormat="1" ht="11.25">
      <c r="B961" s="192"/>
      <c r="C961" s="193"/>
      <c r="D961" s="194" t="s">
        <v>193</v>
      </c>
      <c r="E961" s="195" t="s">
        <v>43</v>
      </c>
      <c r="F961" s="196" t="s">
        <v>1643</v>
      </c>
      <c r="G961" s="193"/>
      <c r="H961" s="195" t="s">
        <v>43</v>
      </c>
      <c r="I961" s="197"/>
      <c r="J961" s="193"/>
      <c r="K961" s="193"/>
      <c r="L961" s="198"/>
      <c r="M961" s="199"/>
      <c r="N961" s="200"/>
      <c r="O961" s="200"/>
      <c r="P961" s="200"/>
      <c r="Q961" s="200"/>
      <c r="R961" s="200"/>
      <c r="S961" s="200"/>
      <c r="T961" s="201"/>
      <c r="AT961" s="202" t="s">
        <v>193</v>
      </c>
      <c r="AU961" s="202" t="s">
        <v>90</v>
      </c>
      <c r="AV961" s="13" t="s">
        <v>88</v>
      </c>
      <c r="AW961" s="13" t="s">
        <v>41</v>
      </c>
      <c r="AX961" s="13" t="s">
        <v>80</v>
      </c>
      <c r="AY961" s="202" t="s">
        <v>182</v>
      </c>
    </row>
    <row r="962" spans="1:65" s="14" customFormat="1" ht="11.25">
      <c r="B962" s="203"/>
      <c r="C962" s="204"/>
      <c r="D962" s="194" t="s">
        <v>193</v>
      </c>
      <c r="E962" s="205" t="s">
        <v>43</v>
      </c>
      <c r="F962" s="206" t="s">
        <v>88</v>
      </c>
      <c r="G962" s="204"/>
      <c r="H962" s="207">
        <v>1</v>
      </c>
      <c r="I962" s="208"/>
      <c r="J962" s="204"/>
      <c r="K962" s="204"/>
      <c r="L962" s="209"/>
      <c r="M962" s="210"/>
      <c r="N962" s="211"/>
      <c r="O962" s="211"/>
      <c r="P962" s="211"/>
      <c r="Q962" s="211"/>
      <c r="R962" s="211"/>
      <c r="S962" s="211"/>
      <c r="T962" s="212"/>
      <c r="AT962" s="213" t="s">
        <v>193</v>
      </c>
      <c r="AU962" s="213" t="s">
        <v>90</v>
      </c>
      <c r="AV962" s="14" t="s">
        <v>90</v>
      </c>
      <c r="AW962" s="14" t="s">
        <v>41</v>
      </c>
      <c r="AX962" s="14" t="s">
        <v>80</v>
      </c>
      <c r="AY962" s="213" t="s">
        <v>182</v>
      </c>
    </row>
    <row r="963" spans="1:65" s="15" customFormat="1" ht="11.25">
      <c r="B963" s="227"/>
      <c r="C963" s="228"/>
      <c r="D963" s="194" t="s">
        <v>193</v>
      </c>
      <c r="E963" s="229" t="s">
        <v>43</v>
      </c>
      <c r="F963" s="230" t="s">
        <v>436</v>
      </c>
      <c r="G963" s="228"/>
      <c r="H963" s="231">
        <v>8</v>
      </c>
      <c r="I963" s="232"/>
      <c r="J963" s="228"/>
      <c r="K963" s="228"/>
      <c r="L963" s="233"/>
      <c r="M963" s="234"/>
      <c r="N963" s="235"/>
      <c r="O963" s="235"/>
      <c r="P963" s="235"/>
      <c r="Q963" s="235"/>
      <c r="R963" s="235"/>
      <c r="S963" s="235"/>
      <c r="T963" s="236"/>
      <c r="AT963" s="237" t="s">
        <v>193</v>
      </c>
      <c r="AU963" s="237" t="s">
        <v>90</v>
      </c>
      <c r="AV963" s="15" t="s">
        <v>205</v>
      </c>
      <c r="AW963" s="15" t="s">
        <v>41</v>
      </c>
      <c r="AX963" s="15" t="s">
        <v>88</v>
      </c>
      <c r="AY963" s="237" t="s">
        <v>182</v>
      </c>
    </row>
    <row r="964" spans="1:65" s="2" customFormat="1" ht="14.45" customHeight="1">
      <c r="A964" s="35"/>
      <c r="B964" s="36"/>
      <c r="C964" s="214" t="s">
        <v>980</v>
      </c>
      <c r="D964" s="214" t="s">
        <v>179</v>
      </c>
      <c r="E964" s="215" t="s">
        <v>872</v>
      </c>
      <c r="F964" s="216" t="s">
        <v>873</v>
      </c>
      <c r="G964" s="217" t="s">
        <v>190</v>
      </c>
      <c r="H964" s="218">
        <v>8</v>
      </c>
      <c r="I964" s="219"/>
      <c r="J964" s="220">
        <f>ROUND(I964*H964,2)</f>
        <v>0</v>
      </c>
      <c r="K964" s="216" t="s">
        <v>198</v>
      </c>
      <c r="L964" s="221"/>
      <c r="M964" s="222" t="s">
        <v>43</v>
      </c>
      <c r="N964" s="223" t="s">
        <v>51</v>
      </c>
      <c r="O964" s="65"/>
      <c r="P964" s="188">
        <f>O964*H964</f>
        <v>0</v>
      </c>
      <c r="Q964" s="188">
        <v>0</v>
      </c>
      <c r="R964" s="188">
        <f>Q964*H964</f>
        <v>0</v>
      </c>
      <c r="S964" s="188">
        <v>0</v>
      </c>
      <c r="T964" s="189">
        <f>S964*H964</f>
        <v>0</v>
      </c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R964" s="190" t="s">
        <v>90</v>
      </c>
      <c r="AT964" s="190" t="s">
        <v>179</v>
      </c>
      <c r="AU964" s="190" t="s">
        <v>90</v>
      </c>
      <c r="AY964" s="17" t="s">
        <v>182</v>
      </c>
      <c r="BE964" s="191">
        <f>IF(N964="základní",J964,0)</f>
        <v>0</v>
      </c>
      <c r="BF964" s="191">
        <f>IF(N964="snížená",J964,0)</f>
        <v>0</v>
      </c>
      <c r="BG964" s="191">
        <f>IF(N964="zákl. přenesená",J964,0)</f>
        <v>0</v>
      </c>
      <c r="BH964" s="191">
        <f>IF(N964="sníž. přenesená",J964,0)</f>
        <v>0</v>
      </c>
      <c r="BI964" s="191">
        <f>IF(N964="nulová",J964,0)</f>
        <v>0</v>
      </c>
      <c r="BJ964" s="17" t="s">
        <v>88</v>
      </c>
      <c r="BK964" s="191">
        <f>ROUND(I964*H964,2)</f>
        <v>0</v>
      </c>
      <c r="BL964" s="17" t="s">
        <v>88</v>
      </c>
      <c r="BM964" s="190" t="s">
        <v>874</v>
      </c>
    </row>
    <row r="965" spans="1:65" s="13" customFormat="1" ht="11.25">
      <c r="B965" s="192"/>
      <c r="C965" s="193"/>
      <c r="D965" s="194" t="s">
        <v>193</v>
      </c>
      <c r="E965" s="195" t="s">
        <v>43</v>
      </c>
      <c r="F965" s="196" t="s">
        <v>431</v>
      </c>
      <c r="G965" s="193"/>
      <c r="H965" s="195" t="s">
        <v>43</v>
      </c>
      <c r="I965" s="197"/>
      <c r="J965" s="193"/>
      <c r="K965" s="193"/>
      <c r="L965" s="198"/>
      <c r="M965" s="199"/>
      <c r="N965" s="200"/>
      <c r="O965" s="200"/>
      <c r="P965" s="200"/>
      <c r="Q965" s="200"/>
      <c r="R965" s="200"/>
      <c r="S965" s="200"/>
      <c r="T965" s="201"/>
      <c r="AT965" s="202" t="s">
        <v>193</v>
      </c>
      <c r="AU965" s="202" t="s">
        <v>90</v>
      </c>
      <c r="AV965" s="13" t="s">
        <v>88</v>
      </c>
      <c r="AW965" s="13" t="s">
        <v>41</v>
      </c>
      <c r="AX965" s="13" t="s">
        <v>80</v>
      </c>
      <c r="AY965" s="202" t="s">
        <v>182</v>
      </c>
    </row>
    <row r="966" spans="1:65" s="13" customFormat="1" ht="11.25">
      <c r="B966" s="192"/>
      <c r="C966" s="193"/>
      <c r="D966" s="194" t="s">
        <v>193</v>
      </c>
      <c r="E966" s="195" t="s">
        <v>43</v>
      </c>
      <c r="F966" s="196" t="s">
        <v>638</v>
      </c>
      <c r="G966" s="193"/>
      <c r="H966" s="195" t="s">
        <v>43</v>
      </c>
      <c r="I966" s="197"/>
      <c r="J966" s="193"/>
      <c r="K966" s="193"/>
      <c r="L966" s="198"/>
      <c r="M966" s="199"/>
      <c r="N966" s="200"/>
      <c r="O966" s="200"/>
      <c r="P966" s="200"/>
      <c r="Q966" s="200"/>
      <c r="R966" s="200"/>
      <c r="S966" s="200"/>
      <c r="T966" s="201"/>
      <c r="AT966" s="202" t="s">
        <v>193</v>
      </c>
      <c r="AU966" s="202" t="s">
        <v>90</v>
      </c>
      <c r="AV966" s="13" t="s">
        <v>88</v>
      </c>
      <c r="AW966" s="13" t="s">
        <v>41</v>
      </c>
      <c r="AX966" s="13" t="s">
        <v>80</v>
      </c>
      <c r="AY966" s="202" t="s">
        <v>182</v>
      </c>
    </row>
    <row r="967" spans="1:65" s="14" customFormat="1" ht="11.25">
      <c r="B967" s="203"/>
      <c r="C967" s="204"/>
      <c r="D967" s="194" t="s">
        <v>193</v>
      </c>
      <c r="E967" s="205" t="s">
        <v>43</v>
      </c>
      <c r="F967" s="206" t="s">
        <v>88</v>
      </c>
      <c r="G967" s="204"/>
      <c r="H967" s="207">
        <v>1</v>
      </c>
      <c r="I967" s="208"/>
      <c r="J967" s="204"/>
      <c r="K967" s="204"/>
      <c r="L967" s="209"/>
      <c r="M967" s="210"/>
      <c r="N967" s="211"/>
      <c r="O967" s="211"/>
      <c r="P967" s="211"/>
      <c r="Q967" s="211"/>
      <c r="R967" s="211"/>
      <c r="S967" s="211"/>
      <c r="T967" s="212"/>
      <c r="AT967" s="213" t="s">
        <v>193</v>
      </c>
      <c r="AU967" s="213" t="s">
        <v>90</v>
      </c>
      <c r="AV967" s="14" t="s">
        <v>90</v>
      </c>
      <c r="AW967" s="14" t="s">
        <v>41</v>
      </c>
      <c r="AX967" s="14" t="s">
        <v>80</v>
      </c>
      <c r="AY967" s="213" t="s">
        <v>182</v>
      </c>
    </row>
    <row r="968" spans="1:65" s="13" customFormat="1" ht="11.25">
      <c r="B968" s="192"/>
      <c r="C968" s="193"/>
      <c r="D968" s="194" t="s">
        <v>193</v>
      </c>
      <c r="E968" s="195" t="s">
        <v>43</v>
      </c>
      <c r="F968" s="196" t="s">
        <v>640</v>
      </c>
      <c r="G968" s="193"/>
      <c r="H968" s="195" t="s">
        <v>43</v>
      </c>
      <c r="I968" s="197"/>
      <c r="J968" s="193"/>
      <c r="K968" s="193"/>
      <c r="L968" s="198"/>
      <c r="M968" s="199"/>
      <c r="N968" s="200"/>
      <c r="O968" s="200"/>
      <c r="P968" s="200"/>
      <c r="Q968" s="200"/>
      <c r="R968" s="200"/>
      <c r="S968" s="200"/>
      <c r="T968" s="201"/>
      <c r="AT968" s="202" t="s">
        <v>193</v>
      </c>
      <c r="AU968" s="202" t="s">
        <v>90</v>
      </c>
      <c r="AV968" s="13" t="s">
        <v>88</v>
      </c>
      <c r="AW968" s="13" t="s">
        <v>41</v>
      </c>
      <c r="AX968" s="13" t="s">
        <v>80</v>
      </c>
      <c r="AY968" s="202" t="s">
        <v>182</v>
      </c>
    </row>
    <row r="969" spans="1:65" s="14" customFormat="1" ht="11.25">
      <c r="B969" s="203"/>
      <c r="C969" s="204"/>
      <c r="D969" s="194" t="s">
        <v>193</v>
      </c>
      <c r="E969" s="205" t="s">
        <v>43</v>
      </c>
      <c r="F969" s="206" t="s">
        <v>88</v>
      </c>
      <c r="G969" s="204"/>
      <c r="H969" s="207">
        <v>1</v>
      </c>
      <c r="I969" s="208"/>
      <c r="J969" s="204"/>
      <c r="K969" s="204"/>
      <c r="L969" s="209"/>
      <c r="M969" s="210"/>
      <c r="N969" s="211"/>
      <c r="O969" s="211"/>
      <c r="P969" s="211"/>
      <c r="Q969" s="211"/>
      <c r="R969" s="211"/>
      <c r="S969" s="211"/>
      <c r="T969" s="212"/>
      <c r="AT969" s="213" t="s">
        <v>193</v>
      </c>
      <c r="AU969" s="213" t="s">
        <v>90</v>
      </c>
      <c r="AV969" s="14" t="s">
        <v>90</v>
      </c>
      <c r="AW969" s="14" t="s">
        <v>41</v>
      </c>
      <c r="AX969" s="14" t="s">
        <v>80</v>
      </c>
      <c r="AY969" s="213" t="s">
        <v>182</v>
      </c>
    </row>
    <row r="970" spans="1:65" s="13" customFormat="1" ht="11.25">
      <c r="B970" s="192"/>
      <c r="C970" s="193"/>
      <c r="D970" s="194" t="s">
        <v>193</v>
      </c>
      <c r="E970" s="195" t="s">
        <v>43</v>
      </c>
      <c r="F970" s="196" t="s">
        <v>1637</v>
      </c>
      <c r="G970" s="193"/>
      <c r="H970" s="195" t="s">
        <v>43</v>
      </c>
      <c r="I970" s="197"/>
      <c r="J970" s="193"/>
      <c r="K970" s="193"/>
      <c r="L970" s="198"/>
      <c r="M970" s="199"/>
      <c r="N970" s="200"/>
      <c r="O970" s="200"/>
      <c r="P970" s="200"/>
      <c r="Q970" s="200"/>
      <c r="R970" s="200"/>
      <c r="S970" s="200"/>
      <c r="T970" s="201"/>
      <c r="AT970" s="202" t="s">
        <v>193</v>
      </c>
      <c r="AU970" s="202" t="s">
        <v>90</v>
      </c>
      <c r="AV970" s="13" t="s">
        <v>88</v>
      </c>
      <c r="AW970" s="13" t="s">
        <v>41</v>
      </c>
      <c r="AX970" s="13" t="s">
        <v>80</v>
      </c>
      <c r="AY970" s="202" t="s">
        <v>182</v>
      </c>
    </row>
    <row r="971" spans="1:65" s="14" customFormat="1" ht="11.25">
      <c r="B971" s="203"/>
      <c r="C971" s="204"/>
      <c r="D971" s="194" t="s">
        <v>193</v>
      </c>
      <c r="E971" s="205" t="s">
        <v>43</v>
      </c>
      <c r="F971" s="206" t="s">
        <v>88</v>
      </c>
      <c r="G971" s="204"/>
      <c r="H971" s="207">
        <v>1</v>
      </c>
      <c r="I971" s="208"/>
      <c r="J971" s="204"/>
      <c r="K971" s="204"/>
      <c r="L971" s="209"/>
      <c r="M971" s="210"/>
      <c r="N971" s="211"/>
      <c r="O971" s="211"/>
      <c r="P971" s="211"/>
      <c r="Q971" s="211"/>
      <c r="R971" s="211"/>
      <c r="S971" s="211"/>
      <c r="T971" s="212"/>
      <c r="AT971" s="213" t="s">
        <v>193</v>
      </c>
      <c r="AU971" s="213" t="s">
        <v>90</v>
      </c>
      <c r="AV971" s="14" t="s">
        <v>90</v>
      </c>
      <c r="AW971" s="14" t="s">
        <v>41</v>
      </c>
      <c r="AX971" s="14" t="s">
        <v>80</v>
      </c>
      <c r="AY971" s="213" t="s">
        <v>182</v>
      </c>
    </row>
    <row r="972" spans="1:65" s="13" customFormat="1" ht="11.25">
      <c r="B972" s="192"/>
      <c r="C972" s="193"/>
      <c r="D972" s="194" t="s">
        <v>193</v>
      </c>
      <c r="E972" s="195" t="s">
        <v>43</v>
      </c>
      <c r="F972" s="196" t="s">
        <v>1638</v>
      </c>
      <c r="G972" s="193"/>
      <c r="H972" s="195" t="s">
        <v>43</v>
      </c>
      <c r="I972" s="197"/>
      <c r="J972" s="193"/>
      <c r="K972" s="193"/>
      <c r="L972" s="198"/>
      <c r="M972" s="199"/>
      <c r="N972" s="200"/>
      <c r="O972" s="200"/>
      <c r="P972" s="200"/>
      <c r="Q972" s="200"/>
      <c r="R972" s="200"/>
      <c r="S972" s="200"/>
      <c r="T972" s="201"/>
      <c r="AT972" s="202" t="s">
        <v>193</v>
      </c>
      <c r="AU972" s="202" t="s">
        <v>90</v>
      </c>
      <c r="AV972" s="13" t="s">
        <v>88</v>
      </c>
      <c r="AW972" s="13" t="s">
        <v>41</v>
      </c>
      <c r="AX972" s="13" t="s">
        <v>80</v>
      </c>
      <c r="AY972" s="202" t="s">
        <v>182</v>
      </c>
    </row>
    <row r="973" spans="1:65" s="14" customFormat="1" ht="11.25">
      <c r="B973" s="203"/>
      <c r="C973" s="204"/>
      <c r="D973" s="194" t="s">
        <v>193</v>
      </c>
      <c r="E973" s="205" t="s">
        <v>43</v>
      </c>
      <c r="F973" s="206" t="s">
        <v>90</v>
      </c>
      <c r="G973" s="204"/>
      <c r="H973" s="207">
        <v>2</v>
      </c>
      <c r="I973" s="208"/>
      <c r="J973" s="204"/>
      <c r="K973" s="204"/>
      <c r="L973" s="209"/>
      <c r="M973" s="210"/>
      <c r="N973" s="211"/>
      <c r="O973" s="211"/>
      <c r="P973" s="211"/>
      <c r="Q973" s="211"/>
      <c r="R973" s="211"/>
      <c r="S973" s="211"/>
      <c r="T973" s="212"/>
      <c r="AT973" s="213" t="s">
        <v>193</v>
      </c>
      <c r="AU973" s="213" t="s">
        <v>90</v>
      </c>
      <c r="AV973" s="14" t="s">
        <v>90</v>
      </c>
      <c r="AW973" s="14" t="s">
        <v>41</v>
      </c>
      <c r="AX973" s="14" t="s">
        <v>80</v>
      </c>
      <c r="AY973" s="213" t="s">
        <v>182</v>
      </c>
    </row>
    <row r="974" spans="1:65" s="13" customFormat="1" ht="11.25">
      <c r="B974" s="192"/>
      <c r="C974" s="193"/>
      <c r="D974" s="194" t="s">
        <v>193</v>
      </c>
      <c r="E974" s="195" t="s">
        <v>43</v>
      </c>
      <c r="F974" s="196" t="s">
        <v>1639</v>
      </c>
      <c r="G974" s="193"/>
      <c r="H974" s="195" t="s">
        <v>43</v>
      </c>
      <c r="I974" s="197"/>
      <c r="J974" s="193"/>
      <c r="K974" s="193"/>
      <c r="L974" s="198"/>
      <c r="M974" s="199"/>
      <c r="N974" s="200"/>
      <c r="O974" s="200"/>
      <c r="P974" s="200"/>
      <c r="Q974" s="200"/>
      <c r="R974" s="200"/>
      <c r="S974" s="200"/>
      <c r="T974" s="201"/>
      <c r="AT974" s="202" t="s">
        <v>193</v>
      </c>
      <c r="AU974" s="202" t="s">
        <v>90</v>
      </c>
      <c r="AV974" s="13" t="s">
        <v>88</v>
      </c>
      <c r="AW974" s="13" t="s">
        <v>41</v>
      </c>
      <c r="AX974" s="13" t="s">
        <v>80</v>
      </c>
      <c r="AY974" s="202" t="s">
        <v>182</v>
      </c>
    </row>
    <row r="975" spans="1:65" s="14" customFormat="1" ht="11.25">
      <c r="B975" s="203"/>
      <c r="C975" s="204"/>
      <c r="D975" s="194" t="s">
        <v>193</v>
      </c>
      <c r="E975" s="205" t="s">
        <v>43</v>
      </c>
      <c r="F975" s="206" t="s">
        <v>88</v>
      </c>
      <c r="G975" s="204"/>
      <c r="H975" s="207">
        <v>1</v>
      </c>
      <c r="I975" s="208"/>
      <c r="J975" s="204"/>
      <c r="K975" s="204"/>
      <c r="L975" s="209"/>
      <c r="M975" s="210"/>
      <c r="N975" s="211"/>
      <c r="O975" s="211"/>
      <c r="P975" s="211"/>
      <c r="Q975" s="211"/>
      <c r="R975" s="211"/>
      <c r="S975" s="211"/>
      <c r="T975" s="212"/>
      <c r="AT975" s="213" t="s">
        <v>193</v>
      </c>
      <c r="AU975" s="213" t="s">
        <v>90</v>
      </c>
      <c r="AV975" s="14" t="s">
        <v>90</v>
      </c>
      <c r="AW975" s="14" t="s">
        <v>41</v>
      </c>
      <c r="AX975" s="14" t="s">
        <v>80</v>
      </c>
      <c r="AY975" s="213" t="s">
        <v>182</v>
      </c>
    </row>
    <row r="976" spans="1:65" s="13" customFormat="1" ht="11.25">
      <c r="B976" s="192"/>
      <c r="C976" s="193"/>
      <c r="D976" s="194" t="s">
        <v>193</v>
      </c>
      <c r="E976" s="195" t="s">
        <v>43</v>
      </c>
      <c r="F976" s="196" t="s">
        <v>1641</v>
      </c>
      <c r="G976" s="193"/>
      <c r="H976" s="195" t="s">
        <v>43</v>
      </c>
      <c r="I976" s="197"/>
      <c r="J976" s="193"/>
      <c r="K976" s="193"/>
      <c r="L976" s="198"/>
      <c r="M976" s="199"/>
      <c r="N976" s="200"/>
      <c r="O976" s="200"/>
      <c r="P976" s="200"/>
      <c r="Q976" s="200"/>
      <c r="R976" s="200"/>
      <c r="S976" s="200"/>
      <c r="T976" s="201"/>
      <c r="AT976" s="202" t="s">
        <v>193</v>
      </c>
      <c r="AU976" s="202" t="s">
        <v>90</v>
      </c>
      <c r="AV976" s="13" t="s">
        <v>88</v>
      </c>
      <c r="AW976" s="13" t="s">
        <v>41</v>
      </c>
      <c r="AX976" s="13" t="s">
        <v>80</v>
      </c>
      <c r="AY976" s="202" t="s">
        <v>182</v>
      </c>
    </row>
    <row r="977" spans="1:65" s="14" customFormat="1" ht="11.25">
      <c r="B977" s="203"/>
      <c r="C977" s="204"/>
      <c r="D977" s="194" t="s">
        <v>193</v>
      </c>
      <c r="E977" s="205" t="s">
        <v>43</v>
      </c>
      <c r="F977" s="206" t="s">
        <v>88</v>
      </c>
      <c r="G977" s="204"/>
      <c r="H977" s="207">
        <v>1</v>
      </c>
      <c r="I977" s="208"/>
      <c r="J977" s="204"/>
      <c r="K977" s="204"/>
      <c r="L977" s="209"/>
      <c r="M977" s="210"/>
      <c r="N977" s="211"/>
      <c r="O977" s="211"/>
      <c r="P977" s="211"/>
      <c r="Q977" s="211"/>
      <c r="R977" s="211"/>
      <c r="S977" s="211"/>
      <c r="T977" s="212"/>
      <c r="AT977" s="213" t="s">
        <v>193</v>
      </c>
      <c r="AU977" s="213" t="s">
        <v>90</v>
      </c>
      <c r="AV977" s="14" t="s">
        <v>90</v>
      </c>
      <c r="AW977" s="14" t="s">
        <v>41</v>
      </c>
      <c r="AX977" s="14" t="s">
        <v>80</v>
      </c>
      <c r="AY977" s="213" t="s">
        <v>182</v>
      </c>
    </row>
    <row r="978" spans="1:65" s="13" customFormat="1" ht="11.25">
      <c r="B978" s="192"/>
      <c r="C978" s="193"/>
      <c r="D978" s="194" t="s">
        <v>193</v>
      </c>
      <c r="E978" s="195" t="s">
        <v>43</v>
      </c>
      <c r="F978" s="196" t="s">
        <v>1643</v>
      </c>
      <c r="G978" s="193"/>
      <c r="H978" s="195" t="s">
        <v>43</v>
      </c>
      <c r="I978" s="197"/>
      <c r="J978" s="193"/>
      <c r="K978" s="193"/>
      <c r="L978" s="198"/>
      <c r="M978" s="199"/>
      <c r="N978" s="200"/>
      <c r="O978" s="200"/>
      <c r="P978" s="200"/>
      <c r="Q978" s="200"/>
      <c r="R978" s="200"/>
      <c r="S978" s="200"/>
      <c r="T978" s="201"/>
      <c r="AT978" s="202" t="s">
        <v>193</v>
      </c>
      <c r="AU978" s="202" t="s">
        <v>90</v>
      </c>
      <c r="AV978" s="13" t="s">
        <v>88</v>
      </c>
      <c r="AW978" s="13" t="s">
        <v>41</v>
      </c>
      <c r="AX978" s="13" t="s">
        <v>80</v>
      </c>
      <c r="AY978" s="202" t="s">
        <v>182</v>
      </c>
    </row>
    <row r="979" spans="1:65" s="14" customFormat="1" ht="11.25">
      <c r="B979" s="203"/>
      <c r="C979" s="204"/>
      <c r="D979" s="194" t="s">
        <v>193</v>
      </c>
      <c r="E979" s="205" t="s">
        <v>43</v>
      </c>
      <c r="F979" s="206" t="s">
        <v>88</v>
      </c>
      <c r="G979" s="204"/>
      <c r="H979" s="207">
        <v>1</v>
      </c>
      <c r="I979" s="208"/>
      <c r="J979" s="204"/>
      <c r="K979" s="204"/>
      <c r="L979" s="209"/>
      <c r="M979" s="210"/>
      <c r="N979" s="211"/>
      <c r="O979" s="211"/>
      <c r="P979" s="211"/>
      <c r="Q979" s="211"/>
      <c r="R979" s="211"/>
      <c r="S979" s="211"/>
      <c r="T979" s="212"/>
      <c r="AT979" s="213" t="s">
        <v>193</v>
      </c>
      <c r="AU979" s="213" t="s">
        <v>90</v>
      </c>
      <c r="AV979" s="14" t="s">
        <v>90</v>
      </c>
      <c r="AW979" s="14" t="s">
        <v>41</v>
      </c>
      <c r="AX979" s="14" t="s">
        <v>80</v>
      </c>
      <c r="AY979" s="213" t="s">
        <v>182</v>
      </c>
    </row>
    <row r="980" spans="1:65" s="15" customFormat="1" ht="11.25">
      <c r="B980" s="227"/>
      <c r="C980" s="228"/>
      <c r="D980" s="194" t="s">
        <v>193</v>
      </c>
      <c r="E980" s="229" t="s">
        <v>43</v>
      </c>
      <c r="F980" s="230" t="s">
        <v>436</v>
      </c>
      <c r="G980" s="228"/>
      <c r="H980" s="231">
        <v>8</v>
      </c>
      <c r="I980" s="232"/>
      <c r="J980" s="228"/>
      <c r="K980" s="228"/>
      <c r="L980" s="233"/>
      <c r="M980" s="234"/>
      <c r="N980" s="235"/>
      <c r="O980" s="235"/>
      <c r="P980" s="235"/>
      <c r="Q980" s="235"/>
      <c r="R980" s="235"/>
      <c r="S980" s="235"/>
      <c r="T980" s="236"/>
      <c r="AT980" s="237" t="s">
        <v>193</v>
      </c>
      <c r="AU980" s="237" t="s">
        <v>90</v>
      </c>
      <c r="AV980" s="15" t="s">
        <v>205</v>
      </c>
      <c r="AW980" s="15" t="s">
        <v>41</v>
      </c>
      <c r="AX980" s="15" t="s">
        <v>88</v>
      </c>
      <c r="AY980" s="237" t="s">
        <v>182</v>
      </c>
    </row>
    <row r="981" spans="1:65" s="2" customFormat="1" ht="76.349999999999994" customHeight="1">
      <c r="A981" s="35"/>
      <c r="B981" s="36"/>
      <c r="C981" s="179" t="s">
        <v>984</v>
      </c>
      <c r="D981" s="179" t="s">
        <v>187</v>
      </c>
      <c r="E981" s="180" t="s">
        <v>876</v>
      </c>
      <c r="F981" s="181" t="s">
        <v>877</v>
      </c>
      <c r="G981" s="182" t="s">
        <v>190</v>
      </c>
      <c r="H981" s="183">
        <v>7</v>
      </c>
      <c r="I981" s="184"/>
      <c r="J981" s="185">
        <f>ROUND(I981*H981,2)</f>
        <v>0</v>
      </c>
      <c r="K981" s="181" t="s">
        <v>191</v>
      </c>
      <c r="L981" s="40"/>
      <c r="M981" s="186" t="s">
        <v>43</v>
      </c>
      <c r="N981" s="187" t="s">
        <v>51</v>
      </c>
      <c r="O981" s="65"/>
      <c r="P981" s="188">
        <f>O981*H981</f>
        <v>0</v>
      </c>
      <c r="Q981" s="188">
        <v>0</v>
      </c>
      <c r="R981" s="188">
        <f>Q981*H981</f>
        <v>0</v>
      </c>
      <c r="S981" s="188">
        <v>0</v>
      </c>
      <c r="T981" s="189">
        <f>S981*H981</f>
        <v>0</v>
      </c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R981" s="190" t="s">
        <v>88</v>
      </c>
      <c r="AT981" s="190" t="s">
        <v>187</v>
      </c>
      <c r="AU981" s="190" t="s">
        <v>90</v>
      </c>
      <c r="AY981" s="17" t="s">
        <v>182</v>
      </c>
      <c r="BE981" s="191">
        <f>IF(N981="základní",J981,0)</f>
        <v>0</v>
      </c>
      <c r="BF981" s="191">
        <f>IF(N981="snížená",J981,0)</f>
        <v>0</v>
      </c>
      <c r="BG981" s="191">
        <f>IF(N981="zákl. přenesená",J981,0)</f>
        <v>0</v>
      </c>
      <c r="BH981" s="191">
        <f>IF(N981="sníž. přenesená",J981,0)</f>
        <v>0</v>
      </c>
      <c r="BI981" s="191">
        <f>IF(N981="nulová",J981,0)</f>
        <v>0</v>
      </c>
      <c r="BJ981" s="17" t="s">
        <v>88</v>
      </c>
      <c r="BK981" s="191">
        <f>ROUND(I981*H981,2)</f>
        <v>0</v>
      </c>
      <c r="BL981" s="17" t="s">
        <v>88</v>
      </c>
      <c r="BM981" s="190" t="s">
        <v>1877</v>
      </c>
    </row>
    <row r="982" spans="1:65" s="13" customFormat="1" ht="11.25">
      <c r="B982" s="192"/>
      <c r="C982" s="193"/>
      <c r="D982" s="194" t="s">
        <v>193</v>
      </c>
      <c r="E982" s="195" t="s">
        <v>43</v>
      </c>
      <c r="F982" s="196" t="s">
        <v>532</v>
      </c>
      <c r="G982" s="193"/>
      <c r="H982" s="195" t="s">
        <v>43</v>
      </c>
      <c r="I982" s="197"/>
      <c r="J982" s="193"/>
      <c r="K982" s="193"/>
      <c r="L982" s="198"/>
      <c r="M982" s="199"/>
      <c r="N982" s="200"/>
      <c r="O982" s="200"/>
      <c r="P982" s="200"/>
      <c r="Q982" s="200"/>
      <c r="R982" s="200"/>
      <c r="S982" s="200"/>
      <c r="T982" s="201"/>
      <c r="AT982" s="202" t="s">
        <v>193</v>
      </c>
      <c r="AU982" s="202" t="s">
        <v>90</v>
      </c>
      <c r="AV982" s="13" t="s">
        <v>88</v>
      </c>
      <c r="AW982" s="13" t="s">
        <v>41</v>
      </c>
      <c r="AX982" s="13" t="s">
        <v>80</v>
      </c>
      <c r="AY982" s="202" t="s">
        <v>182</v>
      </c>
    </row>
    <row r="983" spans="1:65" s="13" customFormat="1" ht="11.25">
      <c r="B983" s="192"/>
      <c r="C983" s="193"/>
      <c r="D983" s="194" t="s">
        <v>193</v>
      </c>
      <c r="E983" s="195" t="s">
        <v>43</v>
      </c>
      <c r="F983" s="196" t="s">
        <v>362</v>
      </c>
      <c r="G983" s="193"/>
      <c r="H983" s="195" t="s">
        <v>43</v>
      </c>
      <c r="I983" s="197"/>
      <c r="J983" s="193"/>
      <c r="K983" s="193"/>
      <c r="L983" s="198"/>
      <c r="M983" s="199"/>
      <c r="N983" s="200"/>
      <c r="O983" s="200"/>
      <c r="P983" s="200"/>
      <c r="Q983" s="200"/>
      <c r="R983" s="200"/>
      <c r="S983" s="200"/>
      <c r="T983" s="201"/>
      <c r="AT983" s="202" t="s">
        <v>193</v>
      </c>
      <c r="AU983" s="202" t="s">
        <v>90</v>
      </c>
      <c r="AV983" s="13" t="s">
        <v>88</v>
      </c>
      <c r="AW983" s="13" t="s">
        <v>41</v>
      </c>
      <c r="AX983" s="13" t="s">
        <v>80</v>
      </c>
      <c r="AY983" s="202" t="s">
        <v>182</v>
      </c>
    </row>
    <row r="984" spans="1:65" s="14" customFormat="1" ht="11.25">
      <c r="B984" s="203"/>
      <c r="C984" s="204"/>
      <c r="D984" s="194" t="s">
        <v>193</v>
      </c>
      <c r="E984" s="205" t="s">
        <v>43</v>
      </c>
      <c r="F984" s="206" t="s">
        <v>220</v>
      </c>
      <c r="G984" s="204"/>
      <c r="H984" s="207">
        <v>7</v>
      </c>
      <c r="I984" s="208"/>
      <c r="J984" s="204"/>
      <c r="K984" s="204"/>
      <c r="L984" s="209"/>
      <c r="M984" s="210"/>
      <c r="N984" s="211"/>
      <c r="O984" s="211"/>
      <c r="P984" s="211"/>
      <c r="Q984" s="211"/>
      <c r="R984" s="211"/>
      <c r="S984" s="211"/>
      <c r="T984" s="212"/>
      <c r="AT984" s="213" t="s">
        <v>193</v>
      </c>
      <c r="AU984" s="213" t="s">
        <v>90</v>
      </c>
      <c r="AV984" s="14" t="s">
        <v>90</v>
      </c>
      <c r="AW984" s="14" t="s">
        <v>41</v>
      </c>
      <c r="AX984" s="14" t="s">
        <v>88</v>
      </c>
      <c r="AY984" s="213" t="s">
        <v>182</v>
      </c>
    </row>
    <row r="985" spans="1:65" s="2" customFormat="1" ht="76.349999999999994" customHeight="1">
      <c r="A985" s="35"/>
      <c r="B985" s="36"/>
      <c r="C985" s="179" t="s">
        <v>988</v>
      </c>
      <c r="D985" s="179" t="s">
        <v>187</v>
      </c>
      <c r="E985" s="180" t="s">
        <v>880</v>
      </c>
      <c r="F985" s="181" t="s">
        <v>881</v>
      </c>
      <c r="G985" s="182" t="s">
        <v>190</v>
      </c>
      <c r="H985" s="183">
        <v>4</v>
      </c>
      <c r="I985" s="184"/>
      <c r="J985" s="185">
        <f>ROUND(I985*H985,2)</f>
        <v>0</v>
      </c>
      <c r="K985" s="181" t="s">
        <v>191</v>
      </c>
      <c r="L985" s="40"/>
      <c r="M985" s="186" t="s">
        <v>43</v>
      </c>
      <c r="N985" s="187" t="s">
        <v>51</v>
      </c>
      <c r="O985" s="65"/>
      <c r="P985" s="188">
        <f>O985*H985</f>
        <v>0</v>
      </c>
      <c r="Q985" s="188">
        <v>0</v>
      </c>
      <c r="R985" s="188">
        <f>Q985*H985</f>
        <v>0</v>
      </c>
      <c r="S985" s="188">
        <v>0</v>
      </c>
      <c r="T985" s="189">
        <f>S985*H985</f>
        <v>0</v>
      </c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R985" s="190" t="s">
        <v>88</v>
      </c>
      <c r="AT985" s="190" t="s">
        <v>187</v>
      </c>
      <c r="AU985" s="190" t="s">
        <v>90</v>
      </c>
      <c r="AY985" s="17" t="s">
        <v>182</v>
      </c>
      <c r="BE985" s="191">
        <f>IF(N985="základní",J985,0)</f>
        <v>0</v>
      </c>
      <c r="BF985" s="191">
        <f>IF(N985="snížená",J985,0)</f>
        <v>0</v>
      </c>
      <c r="BG985" s="191">
        <f>IF(N985="zákl. přenesená",J985,0)</f>
        <v>0</v>
      </c>
      <c r="BH985" s="191">
        <f>IF(N985="sníž. přenesená",J985,0)</f>
        <v>0</v>
      </c>
      <c r="BI985" s="191">
        <f>IF(N985="nulová",J985,0)</f>
        <v>0</v>
      </c>
      <c r="BJ985" s="17" t="s">
        <v>88</v>
      </c>
      <c r="BK985" s="191">
        <f>ROUND(I985*H985,2)</f>
        <v>0</v>
      </c>
      <c r="BL985" s="17" t="s">
        <v>88</v>
      </c>
      <c r="BM985" s="190" t="s">
        <v>1878</v>
      </c>
    </row>
    <row r="986" spans="1:65" s="13" customFormat="1" ht="11.25">
      <c r="B986" s="192"/>
      <c r="C986" s="193"/>
      <c r="D986" s="194" t="s">
        <v>193</v>
      </c>
      <c r="E986" s="195" t="s">
        <v>43</v>
      </c>
      <c r="F986" s="196" t="s">
        <v>532</v>
      </c>
      <c r="G986" s="193"/>
      <c r="H986" s="195" t="s">
        <v>43</v>
      </c>
      <c r="I986" s="197"/>
      <c r="J986" s="193"/>
      <c r="K986" s="193"/>
      <c r="L986" s="198"/>
      <c r="M986" s="199"/>
      <c r="N986" s="200"/>
      <c r="O986" s="200"/>
      <c r="P986" s="200"/>
      <c r="Q986" s="200"/>
      <c r="R986" s="200"/>
      <c r="S986" s="200"/>
      <c r="T986" s="201"/>
      <c r="AT986" s="202" t="s">
        <v>193</v>
      </c>
      <c r="AU986" s="202" t="s">
        <v>90</v>
      </c>
      <c r="AV986" s="13" t="s">
        <v>88</v>
      </c>
      <c r="AW986" s="13" t="s">
        <v>41</v>
      </c>
      <c r="AX986" s="13" t="s">
        <v>80</v>
      </c>
      <c r="AY986" s="202" t="s">
        <v>182</v>
      </c>
    </row>
    <row r="987" spans="1:65" s="13" customFormat="1" ht="11.25">
      <c r="B987" s="192"/>
      <c r="C987" s="193"/>
      <c r="D987" s="194" t="s">
        <v>193</v>
      </c>
      <c r="E987" s="195" t="s">
        <v>43</v>
      </c>
      <c r="F987" s="196" t="s">
        <v>362</v>
      </c>
      <c r="G987" s="193"/>
      <c r="H987" s="195" t="s">
        <v>43</v>
      </c>
      <c r="I987" s="197"/>
      <c r="J987" s="193"/>
      <c r="K987" s="193"/>
      <c r="L987" s="198"/>
      <c r="M987" s="199"/>
      <c r="N987" s="200"/>
      <c r="O987" s="200"/>
      <c r="P987" s="200"/>
      <c r="Q987" s="200"/>
      <c r="R987" s="200"/>
      <c r="S987" s="200"/>
      <c r="T987" s="201"/>
      <c r="AT987" s="202" t="s">
        <v>193</v>
      </c>
      <c r="AU987" s="202" t="s">
        <v>90</v>
      </c>
      <c r="AV987" s="13" t="s">
        <v>88</v>
      </c>
      <c r="AW987" s="13" t="s">
        <v>41</v>
      </c>
      <c r="AX987" s="13" t="s">
        <v>80</v>
      </c>
      <c r="AY987" s="202" t="s">
        <v>182</v>
      </c>
    </row>
    <row r="988" spans="1:65" s="14" customFormat="1" ht="11.25">
      <c r="B988" s="203"/>
      <c r="C988" s="204"/>
      <c r="D988" s="194" t="s">
        <v>193</v>
      </c>
      <c r="E988" s="205" t="s">
        <v>43</v>
      </c>
      <c r="F988" s="206" t="s">
        <v>205</v>
      </c>
      <c r="G988" s="204"/>
      <c r="H988" s="207">
        <v>4</v>
      </c>
      <c r="I988" s="208"/>
      <c r="J988" s="204"/>
      <c r="K988" s="204"/>
      <c r="L988" s="209"/>
      <c r="M988" s="210"/>
      <c r="N988" s="211"/>
      <c r="O988" s="211"/>
      <c r="P988" s="211"/>
      <c r="Q988" s="211"/>
      <c r="R988" s="211"/>
      <c r="S988" s="211"/>
      <c r="T988" s="212"/>
      <c r="AT988" s="213" t="s">
        <v>193</v>
      </c>
      <c r="AU988" s="213" t="s">
        <v>90</v>
      </c>
      <c r="AV988" s="14" t="s">
        <v>90</v>
      </c>
      <c r="AW988" s="14" t="s">
        <v>41</v>
      </c>
      <c r="AX988" s="14" t="s">
        <v>88</v>
      </c>
      <c r="AY988" s="213" t="s">
        <v>182</v>
      </c>
    </row>
    <row r="989" spans="1:65" s="2" customFormat="1" ht="76.349999999999994" customHeight="1">
      <c r="A989" s="35"/>
      <c r="B989" s="36"/>
      <c r="C989" s="179" t="s">
        <v>992</v>
      </c>
      <c r="D989" s="179" t="s">
        <v>187</v>
      </c>
      <c r="E989" s="180" t="s">
        <v>884</v>
      </c>
      <c r="F989" s="181" t="s">
        <v>885</v>
      </c>
      <c r="G989" s="182" t="s">
        <v>190</v>
      </c>
      <c r="H989" s="183">
        <v>7</v>
      </c>
      <c r="I989" s="184"/>
      <c r="J989" s="185">
        <f>ROUND(I989*H989,2)</f>
        <v>0</v>
      </c>
      <c r="K989" s="181" t="s">
        <v>191</v>
      </c>
      <c r="L989" s="40"/>
      <c r="M989" s="186" t="s">
        <v>43</v>
      </c>
      <c r="N989" s="187" t="s">
        <v>51</v>
      </c>
      <c r="O989" s="65"/>
      <c r="P989" s="188">
        <f>O989*H989</f>
        <v>0</v>
      </c>
      <c r="Q989" s="188">
        <v>0</v>
      </c>
      <c r="R989" s="188">
        <f>Q989*H989</f>
        <v>0</v>
      </c>
      <c r="S989" s="188">
        <v>0</v>
      </c>
      <c r="T989" s="189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90" t="s">
        <v>88</v>
      </c>
      <c r="AT989" s="190" t="s">
        <v>187</v>
      </c>
      <c r="AU989" s="190" t="s">
        <v>90</v>
      </c>
      <c r="AY989" s="17" t="s">
        <v>182</v>
      </c>
      <c r="BE989" s="191">
        <f>IF(N989="základní",J989,0)</f>
        <v>0</v>
      </c>
      <c r="BF989" s="191">
        <f>IF(N989="snížená",J989,0)</f>
        <v>0</v>
      </c>
      <c r="BG989" s="191">
        <f>IF(N989="zákl. přenesená",J989,0)</f>
        <v>0</v>
      </c>
      <c r="BH989" s="191">
        <f>IF(N989="sníž. přenesená",J989,0)</f>
        <v>0</v>
      </c>
      <c r="BI989" s="191">
        <f>IF(N989="nulová",J989,0)</f>
        <v>0</v>
      </c>
      <c r="BJ989" s="17" t="s">
        <v>88</v>
      </c>
      <c r="BK989" s="191">
        <f>ROUND(I989*H989,2)</f>
        <v>0</v>
      </c>
      <c r="BL989" s="17" t="s">
        <v>88</v>
      </c>
      <c r="BM989" s="190" t="s">
        <v>886</v>
      </c>
    </row>
    <row r="990" spans="1:65" s="13" customFormat="1" ht="11.25">
      <c r="B990" s="192"/>
      <c r="C990" s="193"/>
      <c r="D990" s="194" t="s">
        <v>193</v>
      </c>
      <c r="E990" s="195" t="s">
        <v>43</v>
      </c>
      <c r="F990" s="196" t="s">
        <v>431</v>
      </c>
      <c r="G990" s="193"/>
      <c r="H990" s="195" t="s">
        <v>43</v>
      </c>
      <c r="I990" s="197"/>
      <c r="J990" s="193"/>
      <c r="K990" s="193"/>
      <c r="L990" s="198"/>
      <c r="M990" s="199"/>
      <c r="N990" s="200"/>
      <c r="O990" s="200"/>
      <c r="P990" s="200"/>
      <c r="Q990" s="200"/>
      <c r="R990" s="200"/>
      <c r="S990" s="200"/>
      <c r="T990" s="201"/>
      <c r="AT990" s="202" t="s">
        <v>193</v>
      </c>
      <c r="AU990" s="202" t="s">
        <v>90</v>
      </c>
      <c r="AV990" s="13" t="s">
        <v>88</v>
      </c>
      <c r="AW990" s="13" t="s">
        <v>41</v>
      </c>
      <c r="AX990" s="13" t="s">
        <v>80</v>
      </c>
      <c r="AY990" s="202" t="s">
        <v>182</v>
      </c>
    </row>
    <row r="991" spans="1:65" s="13" customFormat="1" ht="11.25">
      <c r="B991" s="192"/>
      <c r="C991" s="193"/>
      <c r="D991" s="194" t="s">
        <v>193</v>
      </c>
      <c r="E991" s="195" t="s">
        <v>43</v>
      </c>
      <c r="F991" s="196" t="s">
        <v>638</v>
      </c>
      <c r="G991" s="193"/>
      <c r="H991" s="195" t="s">
        <v>43</v>
      </c>
      <c r="I991" s="197"/>
      <c r="J991" s="193"/>
      <c r="K991" s="193"/>
      <c r="L991" s="198"/>
      <c r="M991" s="199"/>
      <c r="N991" s="200"/>
      <c r="O991" s="200"/>
      <c r="P991" s="200"/>
      <c r="Q991" s="200"/>
      <c r="R991" s="200"/>
      <c r="S991" s="200"/>
      <c r="T991" s="201"/>
      <c r="AT991" s="202" t="s">
        <v>193</v>
      </c>
      <c r="AU991" s="202" t="s">
        <v>90</v>
      </c>
      <c r="AV991" s="13" t="s">
        <v>88</v>
      </c>
      <c r="AW991" s="13" t="s">
        <v>41</v>
      </c>
      <c r="AX991" s="13" t="s">
        <v>80</v>
      </c>
      <c r="AY991" s="202" t="s">
        <v>182</v>
      </c>
    </row>
    <row r="992" spans="1:65" s="14" customFormat="1" ht="11.25">
      <c r="B992" s="203"/>
      <c r="C992" s="204"/>
      <c r="D992" s="194" t="s">
        <v>193</v>
      </c>
      <c r="E992" s="205" t="s">
        <v>43</v>
      </c>
      <c r="F992" s="206" t="s">
        <v>88</v>
      </c>
      <c r="G992" s="204"/>
      <c r="H992" s="207">
        <v>1</v>
      </c>
      <c r="I992" s="208"/>
      <c r="J992" s="204"/>
      <c r="K992" s="204"/>
      <c r="L992" s="209"/>
      <c r="M992" s="210"/>
      <c r="N992" s="211"/>
      <c r="O992" s="211"/>
      <c r="P992" s="211"/>
      <c r="Q992" s="211"/>
      <c r="R992" s="211"/>
      <c r="S992" s="211"/>
      <c r="T992" s="212"/>
      <c r="AT992" s="213" t="s">
        <v>193</v>
      </c>
      <c r="AU992" s="213" t="s">
        <v>90</v>
      </c>
      <c r="AV992" s="14" t="s">
        <v>90</v>
      </c>
      <c r="AW992" s="14" t="s">
        <v>41</v>
      </c>
      <c r="AX992" s="14" t="s">
        <v>80</v>
      </c>
      <c r="AY992" s="213" t="s">
        <v>182</v>
      </c>
    </row>
    <row r="993" spans="1:65" s="13" customFormat="1" ht="11.25">
      <c r="B993" s="192"/>
      <c r="C993" s="193"/>
      <c r="D993" s="194" t="s">
        <v>193</v>
      </c>
      <c r="E993" s="195" t="s">
        <v>43</v>
      </c>
      <c r="F993" s="196" t="s">
        <v>1636</v>
      </c>
      <c r="G993" s="193"/>
      <c r="H993" s="195" t="s">
        <v>43</v>
      </c>
      <c r="I993" s="197"/>
      <c r="J993" s="193"/>
      <c r="K993" s="193"/>
      <c r="L993" s="198"/>
      <c r="M993" s="199"/>
      <c r="N993" s="200"/>
      <c r="O993" s="200"/>
      <c r="P993" s="200"/>
      <c r="Q993" s="200"/>
      <c r="R993" s="200"/>
      <c r="S993" s="200"/>
      <c r="T993" s="201"/>
      <c r="AT993" s="202" t="s">
        <v>193</v>
      </c>
      <c r="AU993" s="202" t="s">
        <v>90</v>
      </c>
      <c r="AV993" s="13" t="s">
        <v>88</v>
      </c>
      <c r="AW993" s="13" t="s">
        <v>41</v>
      </c>
      <c r="AX993" s="13" t="s">
        <v>80</v>
      </c>
      <c r="AY993" s="202" t="s">
        <v>182</v>
      </c>
    </row>
    <row r="994" spans="1:65" s="14" customFormat="1" ht="11.25">
      <c r="B994" s="203"/>
      <c r="C994" s="204"/>
      <c r="D994" s="194" t="s">
        <v>193</v>
      </c>
      <c r="E994" s="205" t="s">
        <v>43</v>
      </c>
      <c r="F994" s="206" t="s">
        <v>90</v>
      </c>
      <c r="G994" s="204"/>
      <c r="H994" s="207">
        <v>2</v>
      </c>
      <c r="I994" s="208"/>
      <c r="J994" s="204"/>
      <c r="K994" s="204"/>
      <c r="L994" s="209"/>
      <c r="M994" s="210"/>
      <c r="N994" s="211"/>
      <c r="O994" s="211"/>
      <c r="P994" s="211"/>
      <c r="Q994" s="211"/>
      <c r="R994" s="211"/>
      <c r="S994" s="211"/>
      <c r="T994" s="212"/>
      <c r="AT994" s="213" t="s">
        <v>193</v>
      </c>
      <c r="AU994" s="213" t="s">
        <v>90</v>
      </c>
      <c r="AV994" s="14" t="s">
        <v>90</v>
      </c>
      <c r="AW994" s="14" t="s">
        <v>41</v>
      </c>
      <c r="AX994" s="14" t="s">
        <v>80</v>
      </c>
      <c r="AY994" s="213" t="s">
        <v>182</v>
      </c>
    </row>
    <row r="995" spans="1:65" s="13" customFormat="1" ht="11.25">
      <c r="B995" s="192"/>
      <c r="C995" s="193"/>
      <c r="D995" s="194" t="s">
        <v>193</v>
      </c>
      <c r="E995" s="195" t="s">
        <v>43</v>
      </c>
      <c r="F995" s="196" t="s">
        <v>1637</v>
      </c>
      <c r="G995" s="193"/>
      <c r="H995" s="195" t="s">
        <v>43</v>
      </c>
      <c r="I995" s="197"/>
      <c r="J995" s="193"/>
      <c r="K995" s="193"/>
      <c r="L995" s="198"/>
      <c r="M995" s="199"/>
      <c r="N995" s="200"/>
      <c r="O995" s="200"/>
      <c r="P995" s="200"/>
      <c r="Q995" s="200"/>
      <c r="R995" s="200"/>
      <c r="S995" s="200"/>
      <c r="T995" s="201"/>
      <c r="AT995" s="202" t="s">
        <v>193</v>
      </c>
      <c r="AU995" s="202" t="s">
        <v>90</v>
      </c>
      <c r="AV995" s="13" t="s">
        <v>88</v>
      </c>
      <c r="AW995" s="13" t="s">
        <v>41</v>
      </c>
      <c r="AX995" s="13" t="s">
        <v>80</v>
      </c>
      <c r="AY995" s="202" t="s">
        <v>182</v>
      </c>
    </row>
    <row r="996" spans="1:65" s="14" customFormat="1" ht="11.25">
      <c r="B996" s="203"/>
      <c r="C996" s="204"/>
      <c r="D996" s="194" t="s">
        <v>193</v>
      </c>
      <c r="E996" s="205" t="s">
        <v>43</v>
      </c>
      <c r="F996" s="206" t="s">
        <v>88</v>
      </c>
      <c r="G996" s="204"/>
      <c r="H996" s="207">
        <v>1</v>
      </c>
      <c r="I996" s="208"/>
      <c r="J996" s="204"/>
      <c r="K996" s="204"/>
      <c r="L996" s="209"/>
      <c r="M996" s="210"/>
      <c r="N996" s="211"/>
      <c r="O996" s="211"/>
      <c r="P996" s="211"/>
      <c r="Q996" s="211"/>
      <c r="R996" s="211"/>
      <c r="S996" s="211"/>
      <c r="T996" s="212"/>
      <c r="AT996" s="213" t="s">
        <v>193</v>
      </c>
      <c r="AU996" s="213" t="s">
        <v>90</v>
      </c>
      <c r="AV996" s="14" t="s">
        <v>90</v>
      </c>
      <c r="AW996" s="14" t="s">
        <v>41</v>
      </c>
      <c r="AX996" s="14" t="s">
        <v>80</v>
      </c>
      <c r="AY996" s="213" t="s">
        <v>182</v>
      </c>
    </row>
    <row r="997" spans="1:65" s="13" customFormat="1" ht="11.25">
      <c r="B997" s="192"/>
      <c r="C997" s="193"/>
      <c r="D997" s="194" t="s">
        <v>193</v>
      </c>
      <c r="E997" s="195" t="s">
        <v>43</v>
      </c>
      <c r="F997" s="196" t="s">
        <v>1638</v>
      </c>
      <c r="G997" s="193"/>
      <c r="H997" s="195" t="s">
        <v>43</v>
      </c>
      <c r="I997" s="197"/>
      <c r="J997" s="193"/>
      <c r="K997" s="193"/>
      <c r="L997" s="198"/>
      <c r="M997" s="199"/>
      <c r="N997" s="200"/>
      <c r="O997" s="200"/>
      <c r="P997" s="200"/>
      <c r="Q997" s="200"/>
      <c r="R997" s="200"/>
      <c r="S997" s="200"/>
      <c r="T997" s="201"/>
      <c r="AT997" s="202" t="s">
        <v>193</v>
      </c>
      <c r="AU997" s="202" t="s">
        <v>90</v>
      </c>
      <c r="AV997" s="13" t="s">
        <v>88</v>
      </c>
      <c r="AW997" s="13" t="s">
        <v>41</v>
      </c>
      <c r="AX997" s="13" t="s">
        <v>80</v>
      </c>
      <c r="AY997" s="202" t="s">
        <v>182</v>
      </c>
    </row>
    <row r="998" spans="1:65" s="14" customFormat="1" ht="11.25">
      <c r="B998" s="203"/>
      <c r="C998" s="204"/>
      <c r="D998" s="194" t="s">
        <v>193</v>
      </c>
      <c r="E998" s="205" t="s">
        <v>43</v>
      </c>
      <c r="F998" s="206" t="s">
        <v>88</v>
      </c>
      <c r="G998" s="204"/>
      <c r="H998" s="207">
        <v>1</v>
      </c>
      <c r="I998" s="208"/>
      <c r="J998" s="204"/>
      <c r="K998" s="204"/>
      <c r="L998" s="209"/>
      <c r="M998" s="210"/>
      <c r="N998" s="211"/>
      <c r="O998" s="211"/>
      <c r="P998" s="211"/>
      <c r="Q998" s="211"/>
      <c r="R998" s="211"/>
      <c r="S998" s="211"/>
      <c r="T998" s="212"/>
      <c r="AT998" s="213" t="s">
        <v>193</v>
      </c>
      <c r="AU998" s="213" t="s">
        <v>90</v>
      </c>
      <c r="AV998" s="14" t="s">
        <v>90</v>
      </c>
      <c r="AW998" s="14" t="s">
        <v>41</v>
      </c>
      <c r="AX998" s="14" t="s">
        <v>80</v>
      </c>
      <c r="AY998" s="213" t="s">
        <v>182</v>
      </c>
    </row>
    <row r="999" spans="1:65" s="13" customFormat="1" ht="11.25">
      <c r="B999" s="192"/>
      <c r="C999" s="193"/>
      <c r="D999" s="194" t="s">
        <v>193</v>
      </c>
      <c r="E999" s="195" t="s">
        <v>43</v>
      </c>
      <c r="F999" s="196" t="s">
        <v>1641</v>
      </c>
      <c r="G999" s="193"/>
      <c r="H999" s="195" t="s">
        <v>43</v>
      </c>
      <c r="I999" s="197"/>
      <c r="J999" s="193"/>
      <c r="K999" s="193"/>
      <c r="L999" s="198"/>
      <c r="M999" s="199"/>
      <c r="N999" s="200"/>
      <c r="O999" s="200"/>
      <c r="P999" s="200"/>
      <c r="Q999" s="200"/>
      <c r="R999" s="200"/>
      <c r="S999" s="200"/>
      <c r="T999" s="201"/>
      <c r="AT999" s="202" t="s">
        <v>193</v>
      </c>
      <c r="AU999" s="202" t="s">
        <v>90</v>
      </c>
      <c r="AV999" s="13" t="s">
        <v>88</v>
      </c>
      <c r="AW999" s="13" t="s">
        <v>41</v>
      </c>
      <c r="AX999" s="13" t="s">
        <v>80</v>
      </c>
      <c r="AY999" s="202" t="s">
        <v>182</v>
      </c>
    </row>
    <row r="1000" spans="1:65" s="14" customFormat="1" ht="11.25">
      <c r="B1000" s="203"/>
      <c r="C1000" s="204"/>
      <c r="D1000" s="194" t="s">
        <v>193</v>
      </c>
      <c r="E1000" s="205" t="s">
        <v>43</v>
      </c>
      <c r="F1000" s="206" t="s">
        <v>88</v>
      </c>
      <c r="G1000" s="204"/>
      <c r="H1000" s="207">
        <v>1</v>
      </c>
      <c r="I1000" s="208"/>
      <c r="J1000" s="204"/>
      <c r="K1000" s="204"/>
      <c r="L1000" s="209"/>
      <c r="M1000" s="210"/>
      <c r="N1000" s="211"/>
      <c r="O1000" s="211"/>
      <c r="P1000" s="211"/>
      <c r="Q1000" s="211"/>
      <c r="R1000" s="211"/>
      <c r="S1000" s="211"/>
      <c r="T1000" s="212"/>
      <c r="AT1000" s="213" t="s">
        <v>193</v>
      </c>
      <c r="AU1000" s="213" t="s">
        <v>90</v>
      </c>
      <c r="AV1000" s="14" t="s">
        <v>90</v>
      </c>
      <c r="AW1000" s="14" t="s">
        <v>41</v>
      </c>
      <c r="AX1000" s="14" t="s">
        <v>80</v>
      </c>
      <c r="AY1000" s="213" t="s">
        <v>182</v>
      </c>
    </row>
    <row r="1001" spans="1:65" s="13" customFormat="1" ht="11.25">
      <c r="B1001" s="192"/>
      <c r="C1001" s="193"/>
      <c r="D1001" s="194" t="s">
        <v>193</v>
      </c>
      <c r="E1001" s="195" t="s">
        <v>43</v>
      </c>
      <c r="F1001" s="196" t="s">
        <v>1643</v>
      </c>
      <c r="G1001" s="193"/>
      <c r="H1001" s="195" t="s">
        <v>43</v>
      </c>
      <c r="I1001" s="197"/>
      <c r="J1001" s="193"/>
      <c r="K1001" s="193"/>
      <c r="L1001" s="198"/>
      <c r="M1001" s="199"/>
      <c r="N1001" s="200"/>
      <c r="O1001" s="200"/>
      <c r="P1001" s="200"/>
      <c r="Q1001" s="200"/>
      <c r="R1001" s="200"/>
      <c r="S1001" s="200"/>
      <c r="T1001" s="201"/>
      <c r="AT1001" s="202" t="s">
        <v>193</v>
      </c>
      <c r="AU1001" s="202" t="s">
        <v>90</v>
      </c>
      <c r="AV1001" s="13" t="s">
        <v>88</v>
      </c>
      <c r="AW1001" s="13" t="s">
        <v>41</v>
      </c>
      <c r="AX1001" s="13" t="s">
        <v>80</v>
      </c>
      <c r="AY1001" s="202" t="s">
        <v>182</v>
      </c>
    </row>
    <row r="1002" spans="1:65" s="14" customFormat="1" ht="11.25">
      <c r="B1002" s="203"/>
      <c r="C1002" s="204"/>
      <c r="D1002" s="194" t="s">
        <v>193</v>
      </c>
      <c r="E1002" s="205" t="s">
        <v>43</v>
      </c>
      <c r="F1002" s="206" t="s">
        <v>88</v>
      </c>
      <c r="G1002" s="204"/>
      <c r="H1002" s="207">
        <v>1</v>
      </c>
      <c r="I1002" s="208"/>
      <c r="J1002" s="204"/>
      <c r="K1002" s="204"/>
      <c r="L1002" s="209"/>
      <c r="M1002" s="210"/>
      <c r="N1002" s="211"/>
      <c r="O1002" s="211"/>
      <c r="P1002" s="211"/>
      <c r="Q1002" s="211"/>
      <c r="R1002" s="211"/>
      <c r="S1002" s="211"/>
      <c r="T1002" s="212"/>
      <c r="AT1002" s="213" t="s">
        <v>193</v>
      </c>
      <c r="AU1002" s="213" t="s">
        <v>90</v>
      </c>
      <c r="AV1002" s="14" t="s">
        <v>90</v>
      </c>
      <c r="AW1002" s="14" t="s">
        <v>41</v>
      </c>
      <c r="AX1002" s="14" t="s">
        <v>80</v>
      </c>
      <c r="AY1002" s="213" t="s">
        <v>182</v>
      </c>
    </row>
    <row r="1003" spans="1:65" s="15" customFormat="1" ht="11.25">
      <c r="B1003" s="227"/>
      <c r="C1003" s="228"/>
      <c r="D1003" s="194" t="s">
        <v>193</v>
      </c>
      <c r="E1003" s="229" t="s">
        <v>43</v>
      </c>
      <c r="F1003" s="230" t="s">
        <v>436</v>
      </c>
      <c r="G1003" s="228"/>
      <c r="H1003" s="231">
        <v>7</v>
      </c>
      <c r="I1003" s="232"/>
      <c r="J1003" s="228"/>
      <c r="K1003" s="228"/>
      <c r="L1003" s="233"/>
      <c r="M1003" s="234"/>
      <c r="N1003" s="235"/>
      <c r="O1003" s="235"/>
      <c r="P1003" s="235"/>
      <c r="Q1003" s="235"/>
      <c r="R1003" s="235"/>
      <c r="S1003" s="235"/>
      <c r="T1003" s="236"/>
      <c r="AT1003" s="237" t="s">
        <v>193</v>
      </c>
      <c r="AU1003" s="237" t="s">
        <v>90</v>
      </c>
      <c r="AV1003" s="15" t="s">
        <v>205</v>
      </c>
      <c r="AW1003" s="15" t="s">
        <v>41</v>
      </c>
      <c r="AX1003" s="15" t="s">
        <v>88</v>
      </c>
      <c r="AY1003" s="237" t="s">
        <v>182</v>
      </c>
    </row>
    <row r="1004" spans="1:65" s="2" customFormat="1" ht="76.349999999999994" customHeight="1">
      <c r="A1004" s="35"/>
      <c r="B1004" s="36"/>
      <c r="C1004" s="179" t="s">
        <v>996</v>
      </c>
      <c r="D1004" s="179" t="s">
        <v>187</v>
      </c>
      <c r="E1004" s="180" t="s">
        <v>888</v>
      </c>
      <c r="F1004" s="181" t="s">
        <v>889</v>
      </c>
      <c r="G1004" s="182" t="s">
        <v>190</v>
      </c>
      <c r="H1004" s="183">
        <v>4</v>
      </c>
      <c r="I1004" s="184"/>
      <c r="J1004" s="185">
        <f>ROUND(I1004*H1004,2)</f>
        <v>0</v>
      </c>
      <c r="K1004" s="181" t="s">
        <v>191</v>
      </c>
      <c r="L1004" s="40"/>
      <c r="M1004" s="186" t="s">
        <v>43</v>
      </c>
      <c r="N1004" s="187" t="s">
        <v>51</v>
      </c>
      <c r="O1004" s="65"/>
      <c r="P1004" s="188">
        <f>O1004*H1004</f>
        <v>0</v>
      </c>
      <c r="Q1004" s="188">
        <v>0</v>
      </c>
      <c r="R1004" s="188">
        <f>Q1004*H1004</f>
        <v>0</v>
      </c>
      <c r="S1004" s="188">
        <v>0</v>
      </c>
      <c r="T1004" s="189">
        <f>S1004*H1004</f>
        <v>0</v>
      </c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R1004" s="190" t="s">
        <v>88</v>
      </c>
      <c r="AT1004" s="190" t="s">
        <v>187</v>
      </c>
      <c r="AU1004" s="190" t="s">
        <v>90</v>
      </c>
      <c r="AY1004" s="17" t="s">
        <v>182</v>
      </c>
      <c r="BE1004" s="191">
        <f>IF(N1004="základní",J1004,0)</f>
        <v>0</v>
      </c>
      <c r="BF1004" s="191">
        <f>IF(N1004="snížená",J1004,0)</f>
        <v>0</v>
      </c>
      <c r="BG1004" s="191">
        <f>IF(N1004="zákl. přenesená",J1004,0)</f>
        <v>0</v>
      </c>
      <c r="BH1004" s="191">
        <f>IF(N1004="sníž. přenesená",J1004,0)</f>
        <v>0</v>
      </c>
      <c r="BI1004" s="191">
        <f>IF(N1004="nulová",J1004,0)</f>
        <v>0</v>
      </c>
      <c r="BJ1004" s="17" t="s">
        <v>88</v>
      </c>
      <c r="BK1004" s="191">
        <f>ROUND(I1004*H1004,2)</f>
        <v>0</v>
      </c>
      <c r="BL1004" s="17" t="s">
        <v>88</v>
      </c>
      <c r="BM1004" s="190" t="s">
        <v>890</v>
      </c>
    </row>
    <row r="1005" spans="1:65" s="13" customFormat="1" ht="11.25">
      <c r="B1005" s="192"/>
      <c r="C1005" s="193"/>
      <c r="D1005" s="194" t="s">
        <v>193</v>
      </c>
      <c r="E1005" s="195" t="s">
        <v>43</v>
      </c>
      <c r="F1005" s="196" t="s">
        <v>431</v>
      </c>
      <c r="G1005" s="193"/>
      <c r="H1005" s="195" t="s">
        <v>43</v>
      </c>
      <c r="I1005" s="197"/>
      <c r="J1005" s="193"/>
      <c r="K1005" s="193"/>
      <c r="L1005" s="198"/>
      <c r="M1005" s="199"/>
      <c r="N1005" s="200"/>
      <c r="O1005" s="200"/>
      <c r="P1005" s="200"/>
      <c r="Q1005" s="200"/>
      <c r="R1005" s="200"/>
      <c r="S1005" s="200"/>
      <c r="T1005" s="201"/>
      <c r="AT1005" s="202" t="s">
        <v>193</v>
      </c>
      <c r="AU1005" s="202" t="s">
        <v>90</v>
      </c>
      <c r="AV1005" s="13" t="s">
        <v>88</v>
      </c>
      <c r="AW1005" s="13" t="s">
        <v>41</v>
      </c>
      <c r="AX1005" s="13" t="s">
        <v>80</v>
      </c>
      <c r="AY1005" s="202" t="s">
        <v>182</v>
      </c>
    </row>
    <row r="1006" spans="1:65" s="13" customFormat="1" ht="11.25">
      <c r="B1006" s="192"/>
      <c r="C1006" s="193"/>
      <c r="D1006" s="194" t="s">
        <v>193</v>
      </c>
      <c r="E1006" s="195" t="s">
        <v>43</v>
      </c>
      <c r="F1006" s="196" t="s">
        <v>638</v>
      </c>
      <c r="G1006" s="193"/>
      <c r="H1006" s="195" t="s">
        <v>43</v>
      </c>
      <c r="I1006" s="197"/>
      <c r="J1006" s="193"/>
      <c r="K1006" s="193"/>
      <c r="L1006" s="198"/>
      <c r="M1006" s="199"/>
      <c r="N1006" s="200"/>
      <c r="O1006" s="200"/>
      <c r="P1006" s="200"/>
      <c r="Q1006" s="200"/>
      <c r="R1006" s="200"/>
      <c r="S1006" s="200"/>
      <c r="T1006" s="201"/>
      <c r="AT1006" s="202" t="s">
        <v>193</v>
      </c>
      <c r="AU1006" s="202" t="s">
        <v>90</v>
      </c>
      <c r="AV1006" s="13" t="s">
        <v>88</v>
      </c>
      <c r="AW1006" s="13" t="s">
        <v>41</v>
      </c>
      <c r="AX1006" s="13" t="s">
        <v>80</v>
      </c>
      <c r="AY1006" s="202" t="s">
        <v>182</v>
      </c>
    </row>
    <row r="1007" spans="1:65" s="14" customFormat="1" ht="11.25">
      <c r="B1007" s="203"/>
      <c r="C1007" s="204"/>
      <c r="D1007" s="194" t="s">
        <v>193</v>
      </c>
      <c r="E1007" s="205" t="s">
        <v>43</v>
      </c>
      <c r="F1007" s="206" t="s">
        <v>88</v>
      </c>
      <c r="G1007" s="204"/>
      <c r="H1007" s="207">
        <v>1</v>
      </c>
      <c r="I1007" s="208"/>
      <c r="J1007" s="204"/>
      <c r="K1007" s="204"/>
      <c r="L1007" s="209"/>
      <c r="M1007" s="210"/>
      <c r="N1007" s="211"/>
      <c r="O1007" s="211"/>
      <c r="P1007" s="211"/>
      <c r="Q1007" s="211"/>
      <c r="R1007" s="211"/>
      <c r="S1007" s="211"/>
      <c r="T1007" s="212"/>
      <c r="AT1007" s="213" t="s">
        <v>193</v>
      </c>
      <c r="AU1007" s="213" t="s">
        <v>90</v>
      </c>
      <c r="AV1007" s="14" t="s">
        <v>90</v>
      </c>
      <c r="AW1007" s="14" t="s">
        <v>41</v>
      </c>
      <c r="AX1007" s="14" t="s">
        <v>80</v>
      </c>
      <c r="AY1007" s="213" t="s">
        <v>182</v>
      </c>
    </row>
    <row r="1008" spans="1:65" s="13" customFormat="1" ht="11.25">
      <c r="B1008" s="192"/>
      <c r="C1008" s="193"/>
      <c r="D1008" s="194" t="s">
        <v>193</v>
      </c>
      <c r="E1008" s="195" t="s">
        <v>43</v>
      </c>
      <c r="F1008" s="196" t="s">
        <v>1636</v>
      </c>
      <c r="G1008" s="193"/>
      <c r="H1008" s="195" t="s">
        <v>43</v>
      </c>
      <c r="I1008" s="197"/>
      <c r="J1008" s="193"/>
      <c r="K1008" s="193"/>
      <c r="L1008" s="198"/>
      <c r="M1008" s="199"/>
      <c r="N1008" s="200"/>
      <c r="O1008" s="200"/>
      <c r="P1008" s="200"/>
      <c r="Q1008" s="200"/>
      <c r="R1008" s="200"/>
      <c r="S1008" s="200"/>
      <c r="T1008" s="201"/>
      <c r="AT1008" s="202" t="s">
        <v>193</v>
      </c>
      <c r="AU1008" s="202" t="s">
        <v>90</v>
      </c>
      <c r="AV1008" s="13" t="s">
        <v>88</v>
      </c>
      <c r="AW1008" s="13" t="s">
        <v>41</v>
      </c>
      <c r="AX1008" s="13" t="s">
        <v>80</v>
      </c>
      <c r="AY1008" s="202" t="s">
        <v>182</v>
      </c>
    </row>
    <row r="1009" spans="1:65" s="14" customFormat="1" ht="11.25">
      <c r="B1009" s="203"/>
      <c r="C1009" s="204"/>
      <c r="D1009" s="194" t="s">
        <v>193</v>
      </c>
      <c r="E1009" s="205" t="s">
        <v>43</v>
      </c>
      <c r="F1009" s="206" t="s">
        <v>90</v>
      </c>
      <c r="G1009" s="204"/>
      <c r="H1009" s="207">
        <v>2</v>
      </c>
      <c r="I1009" s="208"/>
      <c r="J1009" s="204"/>
      <c r="K1009" s="204"/>
      <c r="L1009" s="209"/>
      <c r="M1009" s="210"/>
      <c r="N1009" s="211"/>
      <c r="O1009" s="211"/>
      <c r="P1009" s="211"/>
      <c r="Q1009" s="211"/>
      <c r="R1009" s="211"/>
      <c r="S1009" s="211"/>
      <c r="T1009" s="212"/>
      <c r="AT1009" s="213" t="s">
        <v>193</v>
      </c>
      <c r="AU1009" s="213" t="s">
        <v>90</v>
      </c>
      <c r="AV1009" s="14" t="s">
        <v>90</v>
      </c>
      <c r="AW1009" s="14" t="s">
        <v>41</v>
      </c>
      <c r="AX1009" s="14" t="s">
        <v>80</v>
      </c>
      <c r="AY1009" s="213" t="s">
        <v>182</v>
      </c>
    </row>
    <row r="1010" spans="1:65" s="13" customFormat="1" ht="11.25">
      <c r="B1010" s="192"/>
      <c r="C1010" s="193"/>
      <c r="D1010" s="194" t="s">
        <v>193</v>
      </c>
      <c r="E1010" s="195" t="s">
        <v>43</v>
      </c>
      <c r="F1010" s="196" t="s">
        <v>1638</v>
      </c>
      <c r="G1010" s="193"/>
      <c r="H1010" s="195" t="s">
        <v>43</v>
      </c>
      <c r="I1010" s="197"/>
      <c r="J1010" s="193"/>
      <c r="K1010" s="193"/>
      <c r="L1010" s="198"/>
      <c r="M1010" s="199"/>
      <c r="N1010" s="200"/>
      <c r="O1010" s="200"/>
      <c r="P1010" s="200"/>
      <c r="Q1010" s="200"/>
      <c r="R1010" s="200"/>
      <c r="S1010" s="200"/>
      <c r="T1010" s="201"/>
      <c r="AT1010" s="202" t="s">
        <v>193</v>
      </c>
      <c r="AU1010" s="202" t="s">
        <v>90</v>
      </c>
      <c r="AV1010" s="13" t="s">
        <v>88</v>
      </c>
      <c r="AW1010" s="13" t="s">
        <v>41</v>
      </c>
      <c r="AX1010" s="13" t="s">
        <v>80</v>
      </c>
      <c r="AY1010" s="202" t="s">
        <v>182</v>
      </c>
    </row>
    <row r="1011" spans="1:65" s="14" customFormat="1" ht="11.25">
      <c r="B1011" s="203"/>
      <c r="C1011" s="204"/>
      <c r="D1011" s="194" t="s">
        <v>193</v>
      </c>
      <c r="E1011" s="205" t="s">
        <v>43</v>
      </c>
      <c r="F1011" s="206" t="s">
        <v>88</v>
      </c>
      <c r="G1011" s="204"/>
      <c r="H1011" s="207">
        <v>1</v>
      </c>
      <c r="I1011" s="208"/>
      <c r="J1011" s="204"/>
      <c r="K1011" s="204"/>
      <c r="L1011" s="209"/>
      <c r="M1011" s="210"/>
      <c r="N1011" s="211"/>
      <c r="O1011" s="211"/>
      <c r="P1011" s="211"/>
      <c r="Q1011" s="211"/>
      <c r="R1011" s="211"/>
      <c r="S1011" s="211"/>
      <c r="T1011" s="212"/>
      <c r="AT1011" s="213" t="s">
        <v>193</v>
      </c>
      <c r="AU1011" s="213" t="s">
        <v>90</v>
      </c>
      <c r="AV1011" s="14" t="s">
        <v>90</v>
      </c>
      <c r="AW1011" s="14" t="s">
        <v>41</v>
      </c>
      <c r="AX1011" s="14" t="s">
        <v>80</v>
      </c>
      <c r="AY1011" s="213" t="s">
        <v>182</v>
      </c>
    </row>
    <row r="1012" spans="1:65" s="15" customFormat="1" ht="11.25">
      <c r="B1012" s="227"/>
      <c r="C1012" s="228"/>
      <c r="D1012" s="194" t="s">
        <v>193</v>
      </c>
      <c r="E1012" s="229" t="s">
        <v>43</v>
      </c>
      <c r="F1012" s="230" t="s">
        <v>436</v>
      </c>
      <c r="G1012" s="228"/>
      <c r="H1012" s="231">
        <v>4</v>
      </c>
      <c r="I1012" s="232"/>
      <c r="J1012" s="228"/>
      <c r="K1012" s="228"/>
      <c r="L1012" s="233"/>
      <c r="M1012" s="234"/>
      <c r="N1012" s="235"/>
      <c r="O1012" s="235"/>
      <c r="P1012" s="235"/>
      <c r="Q1012" s="235"/>
      <c r="R1012" s="235"/>
      <c r="S1012" s="235"/>
      <c r="T1012" s="236"/>
      <c r="AT1012" s="237" t="s">
        <v>193</v>
      </c>
      <c r="AU1012" s="237" t="s">
        <v>90</v>
      </c>
      <c r="AV1012" s="15" t="s">
        <v>205</v>
      </c>
      <c r="AW1012" s="15" t="s">
        <v>41</v>
      </c>
      <c r="AX1012" s="15" t="s">
        <v>88</v>
      </c>
      <c r="AY1012" s="237" t="s">
        <v>182</v>
      </c>
    </row>
    <row r="1013" spans="1:65" s="2" customFormat="1" ht="24.2" customHeight="1">
      <c r="A1013" s="35"/>
      <c r="B1013" s="36"/>
      <c r="C1013" s="214" t="s">
        <v>1000</v>
      </c>
      <c r="D1013" s="214" t="s">
        <v>179</v>
      </c>
      <c r="E1013" s="215" t="s">
        <v>893</v>
      </c>
      <c r="F1013" s="216" t="s">
        <v>894</v>
      </c>
      <c r="G1013" s="217" t="s">
        <v>190</v>
      </c>
      <c r="H1013" s="218">
        <v>11</v>
      </c>
      <c r="I1013" s="219"/>
      <c r="J1013" s="220">
        <f>ROUND(I1013*H1013,2)</f>
        <v>0</v>
      </c>
      <c r="K1013" s="216" t="s">
        <v>198</v>
      </c>
      <c r="L1013" s="221"/>
      <c r="M1013" s="222" t="s">
        <v>43</v>
      </c>
      <c r="N1013" s="223" t="s">
        <v>51</v>
      </c>
      <c r="O1013" s="65"/>
      <c r="P1013" s="188">
        <f>O1013*H1013</f>
        <v>0</v>
      </c>
      <c r="Q1013" s="188">
        <v>0</v>
      </c>
      <c r="R1013" s="188">
        <f>Q1013*H1013</f>
        <v>0</v>
      </c>
      <c r="S1013" s="188">
        <v>0</v>
      </c>
      <c r="T1013" s="189">
        <f>S1013*H1013</f>
        <v>0</v>
      </c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R1013" s="190" t="s">
        <v>90</v>
      </c>
      <c r="AT1013" s="190" t="s">
        <v>179</v>
      </c>
      <c r="AU1013" s="190" t="s">
        <v>90</v>
      </c>
      <c r="AY1013" s="17" t="s">
        <v>182</v>
      </c>
      <c r="BE1013" s="191">
        <f>IF(N1013="základní",J1013,0)</f>
        <v>0</v>
      </c>
      <c r="BF1013" s="191">
        <f>IF(N1013="snížená",J1013,0)</f>
        <v>0</v>
      </c>
      <c r="BG1013" s="191">
        <f>IF(N1013="zákl. přenesená",J1013,0)</f>
        <v>0</v>
      </c>
      <c r="BH1013" s="191">
        <f>IF(N1013="sníž. přenesená",J1013,0)</f>
        <v>0</v>
      </c>
      <c r="BI1013" s="191">
        <f>IF(N1013="nulová",J1013,0)</f>
        <v>0</v>
      </c>
      <c r="BJ1013" s="17" t="s">
        <v>88</v>
      </c>
      <c r="BK1013" s="191">
        <f>ROUND(I1013*H1013,2)</f>
        <v>0</v>
      </c>
      <c r="BL1013" s="17" t="s">
        <v>88</v>
      </c>
      <c r="BM1013" s="190" t="s">
        <v>895</v>
      </c>
    </row>
    <row r="1014" spans="1:65" s="13" customFormat="1" ht="11.25">
      <c r="B1014" s="192"/>
      <c r="C1014" s="193"/>
      <c r="D1014" s="194" t="s">
        <v>193</v>
      </c>
      <c r="E1014" s="195" t="s">
        <v>43</v>
      </c>
      <c r="F1014" s="196" t="s">
        <v>431</v>
      </c>
      <c r="G1014" s="193"/>
      <c r="H1014" s="195" t="s">
        <v>43</v>
      </c>
      <c r="I1014" s="197"/>
      <c r="J1014" s="193"/>
      <c r="K1014" s="193"/>
      <c r="L1014" s="198"/>
      <c r="M1014" s="199"/>
      <c r="N1014" s="200"/>
      <c r="O1014" s="200"/>
      <c r="P1014" s="200"/>
      <c r="Q1014" s="200"/>
      <c r="R1014" s="200"/>
      <c r="S1014" s="200"/>
      <c r="T1014" s="201"/>
      <c r="AT1014" s="202" t="s">
        <v>193</v>
      </c>
      <c r="AU1014" s="202" t="s">
        <v>90</v>
      </c>
      <c r="AV1014" s="13" t="s">
        <v>88</v>
      </c>
      <c r="AW1014" s="13" t="s">
        <v>41</v>
      </c>
      <c r="AX1014" s="13" t="s">
        <v>80</v>
      </c>
      <c r="AY1014" s="202" t="s">
        <v>182</v>
      </c>
    </row>
    <row r="1015" spans="1:65" s="13" customFormat="1" ht="11.25">
      <c r="B1015" s="192"/>
      <c r="C1015" s="193"/>
      <c r="D1015" s="194" t="s">
        <v>193</v>
      </c>
      <c r="E1015" s="195" t="s">
        <v>43</v>
      </c>
      <c r="F1015" s="196" t="s">
        <v>638</v>
      </c>
      <c r="G1015" s="193"/>
      <c r="H1015" s="195" t="s">
        <v>43</v>
      </c>
      <c r="I1015" s="197"/>
      <c r="J1015" s="193"/>
      <c r="K1015" s="193"/>
      <c r="L1015" s="198"/>
      <c r="M1015" s="199"/>
      <c r="N1015" s="200"/>
      <c r="O1015" s="200"/>
      <c r="P1015" s="200"/>
      <c r="Q1015" s="200"/>
      <c r="R1015" s="200"/>
      <c r="S1015" s="200"/>
      <c r="T1015" s="201"/>
      <c r="AT1015" s="202" t="s">
        <v>193</v>
      </c>
      <c r="AU1015" s="202" t="s">
        <v>90</v>
      </c>
      <c r="AV1015" s="13" t="s">
        <v>88</v>
      </c>
      <c r="AW1015" s="13" t="s">
        <v>41</v>
      </c>
      <c r="AX1015" s="13" t="s">
        <v>80</v>
      </c>
      <c r="AY1015" s="202" t="s">
        <v>182</v>
      </c>
    </row>
    <row r="1016" spans="1:65" s="14" customFormat="1" ht="11.25">
      <c r="B1016" s="203"/>
      <c r="C1016" s="204"/>
      <c r="D1016" s="194" t="s">
        <v>193</v>
      </c>
      <c r="E1016" s="205" t="s">
        <v>43</v>
      </c>
      <c r="F1016" s="206" t="s">
        <v>891</v>
      </c>
      <c r="G1016" s="204"/>
      <c r="H1016" s="207">
        <v>2</v>
      </c>
      <c r="I1016" s="208"/>
      <c r="J1016" s="204"/>
      <c r="K1016" s="204"/>
      <c r="L1016" s="209"/>
      <c r="M1016" s="210"/>
      <c r="N1016" s="211"/>
      <c r="O1016" s="211"/>
      <c r="P1016" s="211"/>
      <c r="Q1016" s="211"/>
      <c r="R1016" s="211"/>
      <c r="S1016" s="211"/>
      <c r="T1016" s="212"/>
      <c r="AT1016" s="213" t="s">
        <v>193</v>
      </c>
      <c r="AU1016" s="213" t="s">
        <v>90</v>
      </c>
      <c r="AV1016" s="14" t="s">
        <v>90</v>
      </c>
      <c r="AW1016" s="14" t="s">
        <v>41</v>
      </c>
      <c r="AX1016" s="14" t="s">
        <v>80</v>
      </c>
      <c r="AY1016" s="213" t="s">
        <v>182</v>
      </c>
    </row>
    <row r="1017" spans="1:65" s="13" customFormat="1" ht="11.25">
      <c r="B1017" s="192"/>
      <c r="C1017" s="193"/>
      <c r="D1017" s="194" t="s">
        <v>193</v>
      </c>
      <c r="E1017" s="195" t="s">
        <v>43</v>
      </c>
      <c r="F1017" s="196" t="s">
        <v>1636</v>
      </c>
      <c r="G1017" s="193"/>
      <c r="H1017" s="195" t="s">
        <v>43</v>
      </c>
      <c r="I1017" s="197"/>
      <c r="J1017" s="193"/>
      <c r="K1017" s="193"/>
      <c r="L1017" s="198"/>
      <c r="M1017" s="199"/>
      <c r="N1017" s="200"/>
      <c r="O1017" s="200"/>
      <c r="P1017" s="200"/>
      <c r="Q1017" s="200"/>
      <c r="R1017" s="200"/>
      <c r="S1017" s="200"/>
      <c r="T1017" s="201"/>
      <c r="AT1017" s="202" t="s">
        <v>193</v>
      </c>
      <c r="AU1017" s="202" t="s">
        <v>90</v>
      </c>
      <c r="AV1017" s="13" t="s">
        <v>88</v>
      </c>
      <c r="AW1017" s="13" t="s">
        <v>41</v>
      </c>
      <c r="AX1017" s="13" t="s">
        <v>80</v>
      </c>
      <c r="AY1017" s="202" t="s">
        <v>182</v>
      </c>
    </row>
    <row r="1018" spans="1:65" s="14" customFormat="1" ht="11.25">
      <c r="B1018" s="203"/>
      <c r="C1018" s="204"/>
      <c r="D1018" s="194" t="s">
        <v>193</v>
      </c>
      <c r="E1018" s="205" t="s">
        <v>43</v>
      </c>
      <c r="F1018" s="206" t="s">
        <v>1879</v>
      </c>
      <c r="G1018" s="204"/>
      <c r="H1018" s="207">
        <v>4</v>
      </c>
      <c r="I1018" s="208"/>
      <c r="J1018" s="204"/>
      <c r="K1018" s="204"/>
      <c r="L1018" s="209"/>
      <c r="M1018" s="210"/>
      <c r="N1018" s="211"/>
      <c r="O1018" s="211"/>
      <c r="P1018" s="211"/>
      <c r="Q1018" s="211"/>
      <c r="R1018" s="211"/>
      <c r="S1018" s="211"/>
      <c r="T1018" s="212"/>
      <c r="AT1018" s="213" t="s">
        <v>193</v>
      </c>
      <c r="AU1018" s="213" t="s">
        <v>90</v>
      </c>
      <c r="AV1018" s="14" t="s">
        <v>90</v>
      </c>
      <c r="AW1018" s="14" t="s">
        <v>41</v>
      </c>
      <c r="AX1018" s="14" t="s">
        <v>80</v>
      </c>
      <c r="AY1018" s="213" t="s">
        <v>182</v>
      </c>
    </row>
    <row r="1019" spans="1:65" s="13" customFormat="1" ht="11.25">
      <c r="B1019" s="192"/>
      <c r="C1019" s="193"/>
      <c r="D1019" s="194" t="s">
        <v>193</v>
      </c>
      <c r="E1019" s="195" t="s">
        <v>43</v>
      </c>
      <c r="F1019" s="196" t="s">
        <v>1637</v>
      </c>
      <c r="G1019" s="193"/>
      <c r="H1019" s="195" t="s">
        <v>43</v>
      </c>
      <c r="I1019" s="197"/>
      <c r="J1019" s="193"/>
      <c r="K1019" s="193"/>
      <c r="L1019" s="198"/>
      <c r="M1019" s="199"/>
      <c r="N1019" s="200"/>
      <c r="O1019" s="200"/>
      <c r="P1019" s="200"/>
      <c r="Q1019" s="200"/>
      <c r="R1019" s="200"/>
      <c r="S1019" s="200"/>
      <c r="T1019" s="201"/>
      <c r="AT1019" s="202" t="s">
        <v>193</v>
      </c>
      <c r="AU1019" s="202" t="s">
        <v>90</v>
      </c>
      <c r="AV1019" s="13" t="s">
        <v>88</v>
      </c>
      <c r="AW1019" s="13" t="s">
        <v>41</v>
      </c>
      <c r="AX1019" s="13" t="s">
        <v>80</v>
      </c>
      <c r="AY1019" s="202" t="s">
        <v>182</v>
      </c>
    </row>
    <row r="1020" spans="1:65" s="14" customFormat="1" ht="11.25">
      <c r="B1020" s="203"/>
      <c r="C1020" s="204"/>
      <c r="D1020" s="194" t="s">
        <v>193</v>
      </c>
      <c r="E1020" s="205" t="s">
        <v>43</v>
      </c>
      <c r="F1020" s="206" t="s">
        <v>88</v>
      </c>
      <c r="G1020" s="204"/>
      <c r="H1020" s="207">
        <v>1</v>
      </c>
      <c r="I1020" s="208"/>
      <c r="J1020" s="204"/>
      <c r="K1020" s="204"/>
      <c r="L1020" s="209"/>
      <c r="M1020" s="210"/>
      <c r="N1020" s="211"/>
      <c r="O1020" s="211"/>
      <c r="P1020" s="211"/>
      <c r="Q1020" s="211"/>
      <c r="R1020" s="211"/>
      <c r="S1020" s="211"/>
      <c r="T1020" s="212"/>
      <c r="AT1020" s="213" t="s">
        <v>193</v>
      </c>
      <c r="AU1020" s="213" t="s">
        <v>90</v>
      </c>
      <c r="AV1020" s="14" t="s">
        <v>90</v>
      </c>
      <c r="AW1020" s="14" t="s">
        <v>41</v>
      </c>
      <c r="AX1020" s="14" t="s">
        <v>80</v>
      </c>
      <c r="AY1020" s="213" t="s">
        <v>182</v>
      </c>
    </row>
    <row r="1021" spans="1:65" s="13" customFormat="1" ht="11.25">
      <c r="B1021" s="192"/>
      <c r="C1021" s="193"/>
      <c r="D1021" s="194" t="s">
        <v>193</v>
      </c>
      <c r="E1021" s="195" t="s">
        <v>43</v>
      </c>
      <c r="F1021" s="196" t="s">
        <v>1638</v>
      </c>
      <c r="G1021" s="193"/>
      <c r="H1021" s="195" t="s">
        <v>43</v>
      </c>
      <c r="I1021" s="197"/>
      <c r="J1021" s="193"/>
      <c r="K1021" s="193"/>
      <c r="L1021" s="198"/>
      <c r="M1021" s="199"/>
      <c r="N1021" s="200"/>
      <c r="O1021" s="200"/>
      <c r="P1021" s="200"/>
      <c r="Q1021" s="200"/>
      <c r="R1021" s="200"/>
      <c r="S1021" s="200"/>
      <c r="T1021" s="201"/>
      <c r="AT1021" s="202" t="s">
        <v>193</v>
      </c>
      <c r="AU1021" s="202" t="s">
        <v>90</v>
      </c>
      <c r="AV1021" s="13" t="s">
        <v>88</v>
      </c>
      <c r="AW1021" s="13" t="s">
        <v>41</v>
      </c>
      <c r="AX1021" s="13" t="s">
        <v>80</v>
      </c>
      <c r="AY1021" s="202" t="s">
        <v>182</v>
      </c>
    </row>
    <row r="1022" spans="1:65" s="14" customFormat="1" ht="11.25">
      <c r="B1022" s="203"/>
      <c r="C1022" s="204"/>
      <c r="D1022" s="194" t="s">
        <v>193</v>
      </c>
      <c r="E1022" s="205" t="s">
        <v>43</v>
      </c>
      <c r="F1022" s="206" t="s">
        <v>891</v>
      </c>
      <c r="G1022" s="204"/>
      <c r="H1022" s="207">
        <v>2</v>
      </c>
      <c r="I1022" s="208"/>
      <c r="J1022" s="204"/>
      <c r="K1022" s="204"/>
      <c r="L1022" s="209"/>
      <c r="M1022" s="210"/>
      <c r="N1022" s="211"/>
      <c r="O1022" s="211"/>
      <c r="P1022" s="211"/>
      <c r="Q1022" s="211"/>
      <c r="R1022" s="211"/>
      <c r="S1022" s="211"/>
      <c r="T1022" s="212"/>
      <c r="AT1022" s="213" t="s">
        <v>193</v>
      </c>
      <c r="AU1022" s="213" t="s">
        <v>90</v>
      </c>
      <c r="AV1022" s="14" t="s">
        <v>90</v>
      </c>
      <c r="AW1022" s="14" t="s">
        <v>41</v>
      </c>
      <c r="AX1022" s="14" t="s">
        <v>80</v>
      </c>
      <c r="AY1022" s="213" t="s">
        <v>182</v>
      </c>
    </row>
    <row r="1023" spans="1:65" s="13" customFormat="1" ht="11.25">
      <c r="B1023" s="192"/>
      <c r="C1023" s="193"/>
      <c r="D1023" s="194" t="s">
        <v>193</v>
      </c>
      <c r="E1023" s="195" t="s">
        <v>43</v>
      </c>
      <c r="F1023" s="196" t="s">
        <v>1641</v>
      </c>
      <c r="G1023" s="193"/>
      <c r="H1023" s="195" t="s">
        <v>43</v>
      </c>
      <c r="I1023" s="197"/>
      <c r="J1023" s="193"/>
      <c r="K1023" s="193"/>
      <c r="L1023" s="198"/>
      <c r="M1023" s="199"/>
      <c r="N1023" s="200"/>
      <c r="O1023" s="200"/>
      <c r="P1023" s="200"/>
      <c r="Q1023" s="200"/>
      <c r="R1023" s="200"/>
      <c r="S1023" s="200"/>
      <c r="T1023" s="201"/>
      <c r="AT1023" s="202" t="s">
        <v>193</v>
      </c>
      <c r="AU1023" s="202" t="s">
        <v>90</v>
      </c>
      <c r="AV1023" s="13" t="s">
        <v>88</v>
      </c>
      <c r="AW1023" s="13" t="s">
        <v>41</v>
      </c>
      <c r="AX1023" s="13" t="s">
        <v>80</v>
      </c>
      <c r="AY1023" s="202" t="s">
        <v>182</v>
      </c>
    </row>
    <row r="1024" spans="1:65" s="14" customFormat="1" ht="11.25">
      <c r="B1024" s="203"/>
      <c r="C1024" s="204"/>
      <c r="D1024" s="194" t="s">
        <v>193</v>
      </c>
      <c r="E1024" s="205" t="s">
        <v>43</v>
      </c>
      <c r="F1024" s="206" t="s">
        <v>88</v>
      </c>
      <c r="G1024" s="204"/>
      <c r="H1024" s="207">
        <v>1</v>
      </c>
      <c r="I1024" s="208"/>
      <c r="J1024" s="204"/>
      <c r="K1024" s="204"/>
      <c r="L1024" s="209"/>
      <c r="M1024" s="210"/>
      <c r="N1024" s="211"/>
      <c r="O1024" s="211"/>
      <c r="P1024" s="211"/>
      <c r="Q1024" s="211"/>
      <c r="R1024" s="211"/>
      <c r="S1024" s="211"/>
      <c r="T1024" s="212"/>
      <c r="AT1024" s="213" t="s">
        <v>193</v>
      </c>
      <c r="AU1024" s="213" t="s">
        <v>90</v>
      </c>
      <c r="AV1024" s="14" t="s">
        <v>90</v>
      </c>
      <c r="AW1024" s="14" t="s">
        <v>41</v>
      </c>
      <c r="AX1024" s="14" t="s">
        <v>80</v>
      </c>
      <c r="AY1024" s="213" t="s">
        <v>182</v>
      </c>
    </row>
    <row r="1025" spans="1:65" s="13" customFormat="1" ht="11.25">
      <c r="B1025" s="192"/>
      <c r="C1025" s="193"/>
      <c r="D1025" s="194" t="s">
        <v>193</v>
      </c>
      <c r="E1025" s="195" t="s">
        <v>43</v>
      </c>
      <c r="F1025" s="196" t="s">
        <v>1643</v>
      </c>
      <c r="G1025" s="193"/>
      <c r="H1025" s="195" t="s">
        <v>43</v>
      </c>
      <c r="I1025" s="197"/>
      <c r="J1025" s="193"/>
      <c r="K1025" s="193"/>
      <c r="L1025" s="198"/>
      <c r="M1025" s="199"/>
      <c r="N1025" s="200"/>
      <c r="O1025" s="200"/>
      <c r="P1025" s="200"/>
      <c r="Q1025" s="200"/>
      <c r="R1025" s="200"/>
      <c r="S1025" s="200"/>
      <c r="T1025" s="201"/>
      <c r="AT1025" s="202" t="s">
        <v>193</v>
      </c>
      <c r="AU1025" s="202" t="s">
        <v>90</v>
      </c>
      <c r="AV1025" s="13" t="s">
        <v>88</v>
      </c>
      <c r="AW1025" s="13" t="s">
        <v>41</v>
      </c>
      <c r="AX1025" s="13" t="s">
        <v>80</v>
      </c>
      <c r="AY1025" s="202" t="s">
        <v>182</v>
      </c>
    </row>
    <row r="1026" spans="1:65" s="14" customFormat="1" ht="11.25">
      <c r="B1026" s="203"/>
      <c r="C1026" s="204"/>
      <c r="D1026" s="194" t="s">
        <v>193</v>
      </c>
      <c r="E1026" s="205" t="s">
        <v>43</v>
      </c>
      <c r="F1026" s="206" t="s">
        <v>88</v>
      </c>
      <c r="G1026" s="204"/>
      <c r="H1026" s="207">
        <v>1</v>
      </c>
      <c r="I1026" s="208"/>
      <c r="J1026" s="204"/>
      <c r="K1026" s="204"/>
      <c r="L1026" s="209"/>
      <c r="M1026" s="210"/>
      <c r="N1026" s="211"/>
      <c r="O1026" s="211"/>
      <c r="P1026" s="211"/>
      <c r="Q1026" s="211"/>
      <c r="R1026" s="211"/>
      <c r="S1026" s="211"/>
      <c r="T1026" s="212"/>
      <c r="AT1026" s="213" t="s">
        <v>193</v>
      </c>
      <c r="AU1026" s="213" t="s">
        <v>90</v>
      </c>
      <c r="AV1026" s="14" t="s">
        <v>90</v>
      </c>
      <c r="AW1026" s="14" t="s">
        <v>41</v>
      </c>
      <c r="AX1026" s="14" t="s">
        <v>80</v>
      </c>
      <c r="AY1026" s="213" t="s">
        <v>182</v>
      </c>
    </row>
    <row r="1027" spans="1:65" s="15" customFormat="1" ht="11.25">
      <c r="B1027" s="227"/>
      <c r="C1027" s="228"/>
      <c r="D1027" s="194" t="s">
        <v>193</v>
      </c>
      <c r="E1027" s="229" t="s">
        <v>43</v>
      </c>
      <c r="F1027" s="230" t="s">
        <v>436</v>
      </c>
      <c r="G1027" s="228"/>
      <c r="H1027" s="231">
        <v>11</v>
      </c>
      <c r="I1027" s="232"/>
      <c r="J1027" s="228"/>
      <c r="K1027" s="228"/>
      <c r="L1027" s="233"/>
      <c r="M1027" s="234"/>
      <c r="N1027" s="235"/>
      <c r="O1027" s="235"/>
      <c r="P1027" s="235"/>
      <c r="Q1027" s="235"/>
      <c r="R1027" s="235"/>
      <c r="S1027" s="235"/>
      <c r="T1027" s="236"/>
      <c r="AT1027" s="237" t="s">
        <v>193</v>
      </c>
      <c r="AU1027" s="237" t="s">
        <v>90</v>
      </c>
      <c r="AV1027" s="15" t="s">
        <v>205</v>
      </c>
      <c r="AW1027" s="15" t="s">
        <v>41</v>
      </c>
      <c r="AX1027" s="15" t="s">
        <v>88</v>
      </c>
      <c r="AY1027" s="237" t="s">
        <v>182</v>
      </c>
    </row>
    <row r="1028" spans="1:65" s="2" customFormat="1" ht="14.45" customHeight="1">
      <c r="A1028" s="35"/>
      <c r="B1028" s="36"/>
      <c r="C1028" s="214" t="s">
        <v>1005</v>
      </c>
      <c r="D1028" s="214" t="s">
        <v>179</v>
      </c>
      <c r="E1028" s="215" t="s">
        <v>898</v>
      </c>
      <c r="F1028" s="216" t="s">
        <v>899</v>
      </c>
      <c r="G1028" s="217" t="s">
        <v>190</v>
      </c>
      <c r="H1028" s="218">
        <v>4</v>
      </c>
      <c r="I1028" s="219"/>
      <c r="J1028" s="220">
        <f>ROUND(I1028*H1028,2)</f>
        <v>0</v>
      </c>
      <c r="K1028" s="216" t="s">
        <v>198</v>
      </c>
      <c r="L1028" s="221"/>
      <c r="M1028" s="222" t="s">
        <v>43</v>
      </c>
      <c r="N1028" s="223" t="s">
        <v>51</v>
      </c>
      <c r="O1028" s="65"/>
      <c r="P1028" s="188">
        <f>O1028*H1028</f>
        <v>0</v>
      </c>
      <c r="Q1028" s="188">
        <v>0</v>
      </c>
      <c r="R1028" s="188">
        <f>Q1028*H1028</f>
        <v>0</v>
      </c>
      <c r="S1028" s="188">
        <v>0</v>
      </c>
      <c r="T1028" s="189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90" t="s">
        <v>90</v>
      </c>
      <c r="AT1028" s="190" t="s">
        <v>179</v>
      </c>
      <c r="AU1028" s="190" t="s">
        <v>90</v>
      </c>
      <c r="AY1028" s="17" t="s">
        <v>182</v>
      </c>
      <c r="BE1028" s="191">
        <f>IF(N1028="základní",J1028,0)</f>
        <v>0</v>
      </c>
      <c r="BF1028" s="191">
        <f>IF(N1028="snížená",J1028,0)</f>
        <v>0</v>
      </c>
      <c r="BG1028" s="191">
        <f>IF(N1028="zákl. přenesená",J1028,0)</f>
        <v>0</v>
      </c>
      <c r="BH1028" s="191">
        <f>IF(N1028="sníž. přenesená",J1028,0)</f>
        <v>0</v>
      </c>
      <c r="BI1028" s="191">
        <f>IF(N1028="nulová",J1028,0)</f>
        <v>0</v>
      </c>
      <c r="BJ1028" s="17" t="s">
        <v>88</v>
      </c>
      <c r="BK1028" s="191">
        <f>ROUND(I1028*H1028,2)</f>
        <v>0</v>
      </c>
      <c r="BL1028" s="17" t="s">
        <v>88</v>
      </c>
      <c r="BM1028" s="190" t="s">
        <v>900</v>
      </c>
    </row>
    <row r="1029" spans="1:65" s="13" customFormat="1" ht="11.25">
      <c r="B1029" s="192"/>
      <c r="C1029" s="193"/>
      <c r="D1029" s="194" t="s">
        <v>193</v>
      </c>
      <c r="E1029" s="195" t="s">
        <v>43</v>
      </c>
      <c r="F1029" s="196" t="s">
        <v>431</v>
      </c>
      <c r="G1029" s="193"/>
      <c r="H1029" s="195" t="s">
        <v>43</v>
      </c>
      <c r="I1029" s="197"/>
      <c r="J1029" s="193"/>
      <c r="K1029" s="193"/>
      <c r="L1029" s="198"/>
      <c r="M1029" s="199"/>
      <c r="N1029" s="200"/>
      <c r="O1029" s="200"/>
      <c r="P1029" s="200"/>
      <c r="Q1029" s="200"/>
      <c r="R1029" s="200"/>
      <c r="S1029" s="200"/>
      <c r="T1029" s="201"/>
      <c r="AT1029" s="202" t="s">
        <v>193</v>
      </c>
      <c r="AU1029" s="202" t="s">
        <v>90</v>
      </c>
      <c r="AV1029" s="13" t="s">
        <v>88</v>
      </c>
      <c r="AW1029" s="13" t="s">
        <v>41</v>
      </c>
      <c r="AX1029" s="13" t="s">
        <v>80</v>
      </c>
      <c r="AY1029" s="202" t="s">
        <v>182</v>
      </c>
    </row>
    <row r="1030" spans="1:65" s="13" customFormat="1" ht="11.25">
      <c r="B1030" s="192"/>
      <c r="C1030" s="193"/>
      <c r="D1030" s="194" t="s">
        <v>193</v>
      </c>
      <c r="E1030" s="195" t="s">
        <v>43</v>
      </c>
      <c r="F1030" s="196" t="s">
        <v>638</v>
      </c>
      <c r="G1030" s="193"/>
      <c r="H1030" s="195" t="s">
        <v>43</v>
      </c>
      <c r="I1030" s="197"/>
      <c r="J1030" s="193"/>
      <c r="K1030" s="193"/>
      <c r="L1030" s="198"/>
      <c r="M1030" s="199"/>
      <c r="N1030" s="200"/>
      <c r="O1030" s="200"/>
      <c r="P1030" s="200"/>
      <c r="Q1030" s="200"/>
      <c r="R1030" s="200"/>
      <c r="S1030" s="200"/>
      <c r="T1030" s="201"/>
      <c r="AT1030" s="202" t="s">
        <v>193</v>
      </c>
      <c r="AU1030" s="202" t="s">
        <v>90</v>
      </c>
      <c r="AV1030" s="13" t="s">
        <v>88</v>
      </c>
      <c r="AW1030" s="13" t="s">
        <v>41</v>
      </c>
      <c r="AX1030" s="13" t="s">
        <v>80</v>
      </c>
      <c r="AY1030" s="202" t="s">
        <v>182</v>
      </c>
    </row>
    <row r="1031" spans="1:65" s="14" customFormat="1" ht="11.25">
      <c r="B1031" s="203"/>
      <c r="C1031" s="204"/>
      <c r="D1031" s="194" t="s">
        <v>193</v>
      </c>
      <c r="E1031" s="205" t="s">
        <v>43</v>
      </c>
      <c r="F1031" s="206" t="s">
        <v>88</v>
      </c>
      <c r="G1031" s="204"/>
      <c r="H1031" s="207">
        <v>1</v>
      </c>
      <c r="I1031" s="208"/>
      <c r="J1031" s="204"/>
      <c r="K1031" s="204"/>
      <c r="L1031" s="209"/>
      <c r="M1031" s="210"/>
      <c r="N1031" s="211"/>
      <c r="O1031" s="211"/>
      <c r="P1031" s="211"/>
      <c r="Q1031" s="211"/>
      <c r="R1031" s="211"/>
      <c r="S1031" s="211"/>
      <c r="T1031" s="212"/>
      <c r="AT1031" s="213" t="s">
        <v>193</v>
      </c>
      <c r="AU1031" s="213" t="s">
        <v>90</v>
      </c>
      <c r="AV1031" s="14" t="s">
        <v>90</v>
      </c>
      <c r="AW1031" s="14" t="s">
        <v>41</v>
      </c>
      <c r="AX1031" s="14" t="s">
        <v>80</v>
      </c>
      <c r="AY1031" s="213" t="s">
        <v>182</v>
      </c>
    </row>
    <row r="1032" spans="1:65" s="13" customFormat="1" ht="11.25">
      <c r="B1032" s="192"/>
      <c r="C1032" s="193"/>
      <c r="D1032" s="194" t="s">
        <v>193</v>
      </c>
      <c r="E1032" s="195" t="s">
        <v>43</v>
      </c>
      <c r="F1032" s="196" t="s">
        <v>1636</v>
      </c>
      <c r="G1032" s="193"/>
      <c r="H1032" s="195" t="s">
        <v>43</v>
      </c>
      <c r="I1032" s="197"/>
      <c r="J1032" s="193"/>
      <c r="K1032" s="193"/>
      <c r="L1032" s="198"/>
      <c r="M1032" s="199"/>
      <c r="N1032" s="200"/>
      <c r="O1032" s="200"/>
      <c r="P1032" s="200"/>
      <c r="Q1032" s="200"/>
      <c r="R1032" s="200"/>
      <c r="S1032" s="200"/>
      <c r="T1032" s="201"/>
      <c r="AT1032" s="202" t="s">
        <v>193</v>
      </c>
      <c r="AU1032" s="202" t="s">
        <v>90</v>
      </c>
      <c r="AV1032" s="13" t="s">
        <v>88</v>
      </c>
      <c r="AW1032" s="13" t="s">
        <v>41</v>
      </c>
      <c r="AX1032" s="13" t="s">
        <v>80</v>
      </c>
      <c r="AY1032" s="202" t="s">
        <v>182</v>
      </c>
    </row>
    <row r="1033" spans="1:65" s="14" customFormat="1" ht="11.25">
      <c r="B1033" s="203"/>
      <c r="C1033" s="204"/>
      <c r="D1033" s="194" t="s">
        <v>193</v>
      </c>
      <c r="E1033" s="205" t="s">
        <v>43</v>
      </c>
      <c r="F1033" s="206" t="s">
        <v>90</v>
      </c>
      <c r="G1033" s="204"/>
      <c r="H1033" s="207">
        <v>2</v>
      </c>
      <c r="I1033" s="208"/>
      <c r="J1033" s="204"/>
      <c r="K1033" s="204"/>
      <c r="L1033" s="209"/>
      <c r="M1033" s="210"/>
      <c r="N1033" s="211"/>
      <c r="O1033" s="211"/>
      <c r="P1033" s="211"/>
      <c r="Q1033" s="211"/>
      <c r="R1033" s="211"/>
      <c r="S1033" s="211"/>
      <c r="T1033" s="212"/>
      <c r="AT1033" s="213" t="s">
        <v>193</v>
      </c>
      <c r="AU1033" s="213" t="s">
        <v>90</v>
      </c>
      <c r="AV1033" s="14" t="s">
        <v>90</v>
      </c>
      <c r="AW1033" s="14" t="s">
        <v>41</v>
      </c>
      <c r="AX1033" s="14" t="s">
        <v>80</v>
      </c>
      <c r="AY1033" s="213" t="s">
        <v>182</v>
      </c>
    </row>
    <row r="1034" spans="1:65" s="13" customFormat="1" ht="11.25">
      <c r="B1034" s="192"/>
      <c r="C1034" s="193"/>
      <c r="D1034" s="194" t="s">
        <v>193</v>
      </c>
      <c r="E1034" s="195" t="s">
        <v>43</v>
      </c>
      <c r="F1034" s="196" t="s">
        <v>1638</v>
      </c>
      <c r="G1034" s="193"/>
      <c r="H1034" s="195" t="s">
        <v>43</v>
      </c>
      <c r="I1034" s="197"/>
      <c r="J1034" s="193"/>
      <c r="K1034" s="193"/>
      <c r="L1034" s="198"/>
      <c r="M1034" s="199"/>
      <c r="N1034" s="200"/>
      <c r="O1034" s="200"/>
      <c r="P1034" s="200"/>
      <c r="Q1034" s="200"/>
      <c r="R1034" s="200"/>
      <c r="S1034" s="200"/>
      <c r="T1034" s="201"/>
      <c r="AT1034" s="202" t="s">
        <v>193</v>
      </c>
      <c r="AU1034" s="202" t="s">
        <v>90</v>
      </c>
      <c r="AV1034" s="13" t="s">
        <v>88</v>
      </c>
      <c r="AW1034" s="13" t="s">
        <v>41</v>
      </c>
      <c r="AX1034" s="13" t="s">
        <v>80</v>
      </c>
      <c r="AY1034" s="202" t="s">
        <v>182</v>
      </c>
    </row>
    <row r="1035" spans="1:65" s="14" customFormat="1" ht="11.25">
      <c r="B1035" s="203"/>
      <c r="C1035" s="204"/>
      <c r="D1035" s="194" t="s">
        <v>193</v>
      </c>
      <c r="E1035" s="205" t="s">
        <v>43</v>
      </c>
      <c r="F1035" s="206" t="s">
        <v>88</v>
      </c>
      <c r="G1035" s="204"/>
      <c r="H1035" s="207">
        <v>1</v>
      </c>
      <c r="I1035" s="208"/>
      <c r="J1035" s="204"/>
      <c r="K1035" s="204"/>
      <c r="L1035" s="209"/>
      <c r="M1035" s="210"/>
      <c r="N1035" s="211"/>
      <c r="O1035" s="211"/>
      <c r="P1035" s="211"/>
      <c r="Q1035" s="211"/>
      <c r="R1035" s="211"/>
      <c r="S1035" s="211"/>
      <c r="T1035" s="212"/>
      <c r="AT1035" s="213" t="s">
        <v>193</v>
      </c>
      <c r="AU1035" s="213" t="s">
        <v>90</v>
      </c>
      <c r="AV1035" s="14" t="s">
        <v>90</v>
      </c>
      <c r="AW1035" s="14" t="s">
        <v>41</v>
      </c>
      <c r="AX1035" s="14" t="s">
        <v>80</v>
      </c>
      <c r="AY1035" s="213" t="s">
        <v>182</v>
      </c>
    </row>
    <row r="1036" spans="1:65" s="15" customFormat="1" ht="11.25">
      <c r="B1036" s="227"/>
      <c r="C1036" s="228"/>
      <c r="D1036" s="194" t="s">
        <v>193</v>
      </c>
      <c r="E1036" s="229" t="s">
        <v>43</v>
      </c>
      <c r="F1036" s="230" t="s">
        <v>436</v>
      </c>
      <c r="G1036" s="228"/>
      <c r="H1036" s="231">
        <v>4</v>
      </c>
      <c r="I1036" s="232"/>
      <c r="J1036" s="228"/>
      <c r="K1036" s="228"/>
      <c r="L1036" s="233"/>
      <c r="M1036" s="234"/>
      <c r="N1036" s="235"/>
      <c r="O1036" s="235"/>
      <c r="P1036" s="235"/>
      <c r="Q1036" s="235"/>
      <c r="R1036" s="235"/>
      <c r="S1036" s="235"/>
      <c r="T1036" s="236"/>
      <c r="AT1036" s="237" t="s">
        <v>193</v>
      </c>
      <c r="AU1036" s="237" t="s">
        <v>90</v>
      </c>
      <c r="AV1036" s="15" t="s">
        <v>205</v>
      </c>
      <c r="AW1036" s="15" t="s">
        <v>41</v>
      </c>
      <c r="AX1036" s="15" t="s">
        <v>88</v>
      </c>
      <c r="AY1036" s="237" t="s">
        <v>182</v>
      </c>
    </row>
    <row r="1037" spans="1:65" s="2" customFormat="1" ht="14.45" customHeight="1">
      <c r="A1037" s="35"/>
      <c r="B1037" s="36"/>
      <c r="C1037" s="214" t="s">
        <v>1010</v>
      </c>
      <c r="D1037" s="214" t="s">
        <v>179</v>
      </c>
      <c r="E1037" s="215" t="s">
        <v>1870</v>
      </c>
      <c r="F1037" s="216" t="s">
        <v>1871</v>
      </c>
      <c r="G1037" s="217" t="s">
        <v>190</v>
      </c>
      <c r="H1037" s="218">
        <v>4</v>
      </c>
      <c r="I1037" s="219"/>
      <c r="J1037" s="220">
        <f>ROUND(I1037*H1037,2)</f>
        <v>0</v>
      </c>
      <c r="K1037" s="216" t="s">
        <v>198</v>
      </c>
      <c r="L1037" s="221"/>
      <c r="M1037" s="222" t="s">
        <v>43</v>
      </c>
      <c r="N1037" s="223" t="s">
        <v>51</v>
      </c>
      <c r="O1037" s="65"/>
      <c r="P1037" s="188">
        <f>O1037*H1037</f>
        <v>0</v>
      </c>
      <c r="Q1037" s="188">
        <v>0</v>
      </c>
      <c r="R1037" s="188">
        <f>Q1037*H1037</f>
        <v>0</v>
      </c>
      <c r="S1037" s="188">
        <v>0</v>
      </c>
      <c r="T1037" s="189">
        <f>S1037*H1037</f>
        <v>0</v>
      </c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R1037" s="190" t="s">
        <v>90</v>
      </c>
      <c r="AT1037" s="190" t="s">
        <v>179</v>
      </c>
      <c r="AU1037" s="190" t="s">
        <v>90</v>
      </c>
      <c r="AY1037" s="17" t="s">
        <v>182</v>
      </c>
      <c r="BE1037" s="191">
        <f>IF(N1037="základní",J1037,0)</f>
        <v>0</v>
      </c>
      <c r="BF1037" s="191">
        <f>IF(N1037="snížená",J1037,0)</f>
        <v>0</v>
      </c>
      <c r="BG1037" s="191">
        <f>IF(N1037="zákl. přenesená",J1037,0)</f>
        <v>0</v>
      </c>
      <c r="BH1037" s="191">
        <f>IF(N1037="sníž. přenesená",J1037,0)</f>
        <v>0</v>
      </c>
      <c r="BI1037" s="191">
        <f>IF(N1037="nulová",J1037,0)</f>
        <v>0</v>
      </c>
      <c r="BJ1037" s="17" t="s">
        <v>88</v>
      </c>
      <c r="BK1037" s="191">
        <f>ROUND(I1037*H1037,2)</f>
        <v>0</v>
      </c>
      <c r="BL1037" s="17" t="s">
        <v>88</v>
      </c>
      <c r="BM1037" s="190" t="s">
        <v>3240</v>
      </c>
    </row>
    <row r="1038" spans="1:65" s="13" customFormat="1" ht="11.25">
      <c r="B1038" s="192"/>
      <c r="C1038" s="193"/>
      <c r="D1038" s="194" t="s">
        <v>193</v>
      </c>
      <c r="E1038" s="195" t="s">
        <v>43</v>
      </c>
      <c r="F1038" s="196" t="s">
        <v>431</v>
      </c>
      <c r="G1038" s="193"/>
      <c r="H1038" s="195" t="s">
        <v>43</v>
      </c>
      <c r="I1038" s="197"/>
      <c r="J1038" s="193"/>
      <c r="K1038" s="193"/>
      <c r="L1038" s="198"/>
      <c r="M1038" s="199"/>
      <c r="N1038" s="200"/>
      <c r="O1038" s="200"/>
      <c r="P1038" s="200"/>
      <c r="Q1038" s="200"/>
      <c r="R1038" s="200"/>
      <c r="S1038" s="200"/>
      <c r="T1038" s="201"/>
      <c r="AT1038" s="202" t="s">
        <v>193</v>
      </c>
      <c r="AU1038" s="202" t="s">
        <v>90</v>
      </c>
      <c r="AV1038" s="13" t="s">
        <v>88</v>
      </c>
      <c r="AW1038" s="13" t="s">
        <v>41</v>
      </c>
      <c r="AX1038" s="13" t="s">
        <v>80</v>
      </c>
      <c r="AY1038" s="202" t="s">
        <v>182</v>
      </c>
    </row>
    <row r="1039" spans="1:65" s="13" customFormat="1" ht="11.25">
      <c r="B1039" s="192"/>
      <c r="C1039" s="193"/>
      <c r="D1039" s="194" t="s">
        <v>193</v>
      </c>
      <c r="E1039" s="195" t="s">
        <v>43</v>
      </c>
      <c r="F1039" s="196" t="s">
        <v>1636</v>
      </c>
      <c r="G1039" s="193"/>
      <c r="H1039" s="195" t="s">
        <v>43</v>
      </c>
      <c r="I1039" s="197"/>
      <c r="J1039" s="193"/>
      <c r="K1039" s="193"/>
      <c r="L1039" s="198"/>
      <c r="M1039" s="199"/>
      <c r="N1039" s="200"/>
      <c r="O1039" s="200"/>
      <c r="P1039" s="200"/>
      <c r="Q1039" s="200"/>
      <c r="R1039" s="200"/>
      <c r="S1039" s="200"/>
      <c r="T1039" s="201"/>
      <c r="AT1039" s="202" t="s">
        <v>193</v>
      </c>
      <c r="AU1039" s="202" t="s">
        <v>90</v>
      </c>
      <c r="AV1039" s="13" t="s">
        <v>88</v>
      </c>
      <c r="AW1039" s="13" t="s">
        <v>41</v>
      </c>
      <c r="AX1039" s="13" t="s">
        <v>80</v>
      </c>
      <c r="AY1039" s="202" t="s">
        <v>182</v>
      </c>
    </row>
    <row r="1040" spans="1:65" s="14" customFormat="1" ht="11.25">
      <c r="B1040" s="203"/>
      <c r="C1040" s="204"/>
      <c r="D1040" s="194" t="s">
        <v>193</v>
      </c>
      <c r="E1040" s="205" t="s">
        <v>43</v>
      </c>
      <c r="F1040" s="206" t="s">
        <v>1879</v>
      </c>
      <c r="G1040" s="204"/>
      <c r="H1040" s="207">
        <v>4</v>
      </c>
      <c r="I1040" s="208"/>
      <c r="J1040" s="204"/>
      <c r="K1040" s="204"/>
      <c r="L1040" s="209"/>
      <c r="M1040" s="210"/>
      <c r="N1040" s="211"/>
      <c r="O1040" s="211"/>
      <c r="P1040" s="211"/>
      <c r="Q1040" s="211"/>
      <c r="R1040" s="211"/>
      <c r="S1040" s="211"/>
      <c r="T1040" s="212"/>
      <c r="AT1040" s="213" t="s">
        <v>193</v>
      </c>
      <c r="AU1040" s="213" t="s">
        <v>90</v>
      </c>
      <c r="AV1040" s="14" t="s">
        <v>90</v>
      </c>
      <c r="AW1040" s="14" t="s">
        <v>41</v>
      </c>
      <c r="AX1040" s="14" t="s">
        <v>88</v>
      </c>
      <c r="AY1040" s="213" t="s">
        <v>182</v>
      </c>
    </row>
    <row r="1041" spans="1:65" s="2" customFormat="1" ht="14.45" customHeight="1">
      <c r="A1041" s="35"/>
      <c r="B1041" s="36"/>
      <c r="C1041" s="214" t="s">
        <v>1015</v>
      </c>
      <c r="D1041" s="214" t="s">
        <v>179</v>
      </c>
      <c r="E1041" s="215" t="s">
        <v>2610</v>
      </c>
      <c r="F1041" s="216" t="s">
        <v>2611</v>
      </c>
      <c r="G1041" s="217" t="s">
        <v>190</v>
      </c>
      <c r="H1041" s="218">
        <v>8</v>
      </c>
      <c r="I1041" s="219"/>
      <c r="J1041" s="220">
        <f>ROUND(I1041*H1041,2)</f>
        <v>0</v>
      </c>
      <c r="K1041" s="216" t="s">
        <v>198</v>
      </c>
      <c r="L1041" s="221"/>
      <c r="M1041" s="222" t="s">
        <v>43</v>
      </c>
      <c r="N1041" s="223" t="s">
        <v>51</v>
      </c>
      <c r="O1041" s="65"/>
      <c r="P1041" s="188">
        <f>O1041*H1041</f>
        <v>0</v>
      </c>
      <c r="Q1041" s="188">
        <v>0</v>
      </c>
      <c r="R1041" s="188">
        <f>Q1041*H1041</f>
        <v>0</v>
      </c>
      <c r="S1041" s="188">
        <v>0</v>
      </c>
      <c r="T1041" s="189">
        <f>S1041*H1041</f>
        <v>0</v>
      </c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R1041" s="190" t="s">
        <v>90</v>
      </c>
      <c r="AT1041" s="190" t="s">
        <v>179</v>
      </c>
      <c r="AU1041" s="190" t="s">
        <v>90</v>
      </c>
      <c r="AY1041" s="17" t="s">
        <v>182</v>
      </c>
      <c r="BE1041" s="191">
        <f>IF(N1041="základní",J1041,0)</f>
        <v>0</v>
      </c>
      <c r="BF1041" s="191">
        <f>IF(N1041="snížená",J1041,0)</f>
        <v>0</v>
      </c>
      <c r="BG1041" s="191">
        <f>IF(N1041="zákl. přenesená",J1041,0)</f>
        <v>0</v>
      </c>
      <c r="BH1041" s="191">
        <f>IF(N1041="sníž. přenesená",J1041,0)</f>
        <v>0</v>
      </c>
      <c r="BI1041" s="191">
        <f>IF(N1041="nulová",J1041,0)</f>
        <v>0</v>
      </c>
      <c r="BJ1041" s="17" t="s">
        <v>88</v>
      </c>
      <c r="BK1041" s="191">
        <f>ROUND(I1041*H1041,2)</f>
        <v>0</v>
      </c>
      <c r="BL1041" s="17" t="s">
        <v>88</v>
      </c>
      <c r="BM1041" s="190" t="s">
        <v>3241</v>
      </c>
    </row>
    <row r="1042" spans="1:65" s="13" customFormat="1" ht="11.25">
      <c r="B1042" s="192"/>
      <c r="C1042" s="193"/>
      <c r="D1042" s="194" t="s">
        <v>193</v>
      </c>
      <c r="E1042" s="195" t="s">
        <v>43</v>
      </c>
      <c r="F1042" s="196" t="s">
        <v>431</v>
      </c>
      <c r="G1042" s="193"/>
      <c r="H1042" s="195" t="s">
        <v>43</v>
      </c>
      <c r="I1042" s="197"/>
      <c r="J1042" s="193"/>
      <c r="K1042" s="193"/>
      <c r="L1042" s="198"/>
      <c r="M1042" s="199"/>
      <c r="N1042" s="200"/>
      <c r="O1042" s="200"/>
      <c r="P1042" s="200"/>
      <c r="Q1042" s="200"/>
      <c r="R1042" s="200"/>
      <c r="S1042" s="200"/>
      <c r="T1042" s="201"/>
      <c r="AT1042" s="202" t="s">
        <v>193</v>
      </c>
      <c r="AU1042" s="202" t="s">
        <v>90</v>
      </c>
      <c r="AV1042" s="13" t="s">
        <v>88</v>
      </c>
      <c r="AW1042" s="13" t="s">
        <v>41</v>
      </c>
      <c r="AX1042" s="13" t="s">
        <v>80</v>
      </c>
      <c r="AY1042" s="202" t="s">
        <v>182</v>
      </c>
    </row>
    <row r="1043" spans="1:65" s="13" customFormat="1" ht="11.25">
      <c r="B1043" s="192"/>
      <c r="C1043" s="193"/>
      <c r="D1043" s="194" t="s">
        <v>193</v>
      </c>
      <c r="E1043" s="195" t="s">
        <v>43</v>
      </c>
      <c r="F1043" s="196" t="s">
        <v>1636</v>
      </c>
      <c r="G1043" s="193"/>
      <c r="H1043" s="195" t="s">
        <v>43</v>
      </c>
      <c r="I1043" s="197"/>
      <c r="J1043" s="193"/>
      <c r="K1043" s="193"/>
      <c r="L1043" s="198"/>
      <c r="M1043" s="199"/>
      <c r="N1043" s="200"/>
      <c r="O1043" s="200"/>
      <c r="P1043" s="200"/>
      <c r="Q1043" s="200"/>
      <c r="R1043" s="200"/>
      <c r="S1043" s="200"/>
      <c r="T1043" s="201"/>
      <c r="AT1043" s="202" t="s">
        <v>193</v>
      </c>
      <c r="AU1043" s="202" t="s">
        <v>90</v>
      </c>
      <c r="AV1043" s="13" t="s">
        <v>88</v>
      </c>
      <c r="AW1043" s="13" t="s">
        <v>41</v>
      </c>
      <c r="AX1043" s="13" t="s">
        <v>80</v>
      </c>
      <c r="AY1043" s="202" t="s">
        <v>182</v>
      </c>
    </row>
    <row r="1044" spans="1:65" s="14" customFormat="1" ht="11.25">
      <c r="B1044" s="203"/>
      <c r="C1044" s="204"/>
      <c r="D1044" s="194" t="s">
        <v>193</v>
      </c>
      <c r="E1044" s="205" t="s">
        <v>43</v>
      </c>
      <c r="F1044" s="206" t="s">
        <v>3242</v>
      </c>
      <c r="G1044" s="204"/>
      <c r="H1044" s="207">
        <v>8</v>
      </c>
      <c r="I1044" s="208"/>
      <c r="J1044" s="204"/>
      <c r="K1044" s="204"/>
      <c r="L1044" s="209"/>
      <c r="M1044" s="210"/>
      <c r="N1044" s="211"/>
      <c r="O1044" s="211"/>
      <c r="P1044" s="211"/>
      <c r="Q1044" s="211"/>
      <c r="R1044" s="211"/>
      <c r="S1044" s="211"/>
      <c r="T1044" s="212"/>
      <c r="AT1044" s="213" t="s">
        <v>193</v>
      </c>
      <c r="AU1044" s="213" t="s">
        <v>90</v>
      </c>
      <c r="AV1044" s="14" t="s">
        <v>90</v>
      </c>
      <c r="AW1044" s="14" t="s">
        <v>41</v>
      </c>
      <c r="AX1044" s="14" t="s">
        <v>88</v>
      </c>
      <c r="AY1044" s="213" t="s">
        <v>182</v>
      </c>
    </row>
    <row r="1045" spans="1:65" s="2" customFormat="1" ht="14.45" customHeight="1">
      <c r="A1045" s="35"/>
      <c r="B1045" s="36"/>
      <c r="C1045" s="214" t="s">
        <v>1019</v>
      </c>
      <c r="D1045" s="214" t="s">
        <v>179</v>
      </c>
      <c r="E1045" s="215" t="s">
        <v>2619</v>
      </c>
      <c r="F1045" s="216" t="s">
        <v>2620</v>
      </c>
      <c r="G1045" s="217" t="s">
        <v>190</v>
      </c>
      <c r="H1045" s="218">
        <v>1</v>
      </c>
      <c r="I1045" s="219"/>
      <c r="J1045" s="220">
        <f>ROUND(I1045*H1045,2)</f>
        <v>0</v>
      </c>
      <c r="K1045" s="216" t="s">
        <v>198</v>
      </c>
      <c r="L1045" s="221"/>
      <c r="M1045" s="222" t="s">
        <v>43</v>
      </c>
      <c r="N1045" s="223" t="s">
        <v>51</v>
      </c>
      <c r="O1045" s="65"/>
      <c r="P1045" s="188">
        <f>O1045*H1045</f>
        <v>0</v>
      </c>
      <c r="Q1045" s="188">
        <v>0</v>
      </c>
      <c r="R1045" s="188">
        <f>Q1045*H1045</f>
        <v>0</v>
      </c>
      <c r="S1045" s="188">
        <v>0</v>
      </c>
      <c r="T1045" s="189">
        <f>S1045*H1045</f>
        <v>0</v>
      </c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R1045" s="190" t="s">
        <v>90</v>
      </c>
      <c r="AT1045" s="190" t="s">
        <v>179</v>
      </c>
      <c r="AU1045" s="190" t="s">
        <v>90</v>
      </c>
      <c r="AY1045" s="17" t="s">
        <v>182</v>
      </c>
      <c r="BE1045" s="191">
        <f>IF(N1045="základní",J1045,0)</f>
        <v>0</v>
      </c>
      <c r="BF1045" s="191">
        <f>IF(N1045="snížená",J1045,0)</f>
        <v>0</v>
      </c>
      <c r="BG1045" s="191">
        <f>IF(N1045="zákl. přenesená",J1045,0)</f>
        <v>0</v>
      </c>
      <c r="BH1045" s="191">
        <f>IF(N1045="sníž. přenesená",J1045,0)</f>
        <v>0</v>
      </c>
      <c r="BI1045" s="191">
        <f>IF(N1045="nulová",J1045,0)</f>
        <v>0</v>
      </c>
      <c r="BJ1045" s="17" t="s">
        <v>88</v>
      </c>
      <c r="BK1045" s="191">
        <f>ROUND(I1045*H1045,2)</f>
        <v>0</v>
      </c>
      <c r="BL1045" s="17" t="s">
        <v>88</v>
      </c>
      <c r="BM1045" s="190" t="s">
        <v>3243</v>
      </c>
    </row>
    <row r="1046" spans="1:65" s="13" customFormat="1" ht="11.25">
      <c r="B1046" s="192"/>
      <c r="C1046" s="193"/>
      <c r="D1046" s="194" t="s">
        <v>193</v>
      </c>
      <c r="E1046" s="195" t="s">
        <v>43</v>
      </c>
      <c r="F1046" s="196" t="s">
        <v>431</v>
      </c>
      <c r="G1046" s="193"/>
      <c r="H1046" s="195" t="s">
        <v>43</v>
      </c>
      <c r="I1046" s="197"/>
      <c r="J1046" s="193"/>
      <c r="K1046" s="193"/>
      <c r="L1046" s="198"/>
      <c r="M1046" s="199"/>
      <c r="N1046" s="200"/>
      <c r="O1046" s="200"/>
      <c r="P1046" s="200"/>
      <c r="Q1046" s="200"/>
      <c r="R1046" s="200"/>
      <c r="S1046" s="200"/>
      <c r="T1046" s="201"/>
      <c r="AT1046" s="202" t="s">
        <v>193</v>
      </c>
      <c r="AU1046" s="202" t="s">
        <v>90</v>
      </c>
      <c r="AV1046" s="13" t="s">
        <v>88</v>
      </c>
      <c r="AW1046" s="13" t="s">
        <v>41</v>
      </c>
      <c r="AX1046" s="13" t="s">
        <v>80</v>
      </c>
      <c r="AY1046" s="202" t="s">
        <v>182</v>
      </c>
    </row>
    <row r="1047" spans="1:65" s="13" customFormat="1" ht="11.25">
      <c r="B1047" s="192"/>
      <c r="C1047" s="193"/>
      <c r="D1047" s="194" t="s">
        <v>193</v>
      </c>
      <c r="E1047" s="195" t="s">
        <v>43</v>
      </c>
      <c r="F1047" s="196" t="s">
        <v>1636</v>
      </c>
      <c r="G1047" s="193"/>
      <c r="H1047" s="195" t="s">
        <v>43</v>
      </c>
      <c r="I1047" s="197"/>
      <c r="J1047" s="193"/>
      <c r="K1047" s="193"/>
      <c r="L1047" s="198"/>
      <c r="M1047" s="199"/>
      <c r="N1047" s="200"/>
      <c r="O1047" s="200"/>
      <c r="P1047" s="200"/>
      <c r="Q1047" s="200"/>
      <c r="R1047" s="200"/>
      <c r="S1047" s="200"/>
      <c r="T1047" s="201"/>
      <c r="AT1047" s="202" t="s">
        <v>193</v>
      </c>
      <c r="AU1047" s="202" t="s">
        <v>90</v>
      </c>
      <c r="AV1047" s="13" t="s">
        <v>88</v>
      </c>
      <c r="AW1047" s="13" t="s">
        <v>41</v>
      </c>
      <c r="AX1047" s="13" t="s">
        <v>80</v>
      </c>
      <c r="AY1047" s="202" t="s">
        <v>182</v>
      </c>
    </row>
    <row r="1048" spans="1:65" s="14" customFormat="1" ht="11.25">
      <c r="B1048" s="203"/>
      <c r="C1048" s="204"/>
      <c r="D1048" s="194" t="s">
        <v>193</v>
      </c>
      <c r="E1048" s="205" t="s">
        <v>43</v>
      </c>
      <c r="F1048" s="206" t="s">
        <v>88</v>
      </c>
      <c r="G1048" s="204"/>
      <c r="H1048" s="207">
        <v>1</v>
      </c>
      <c r="I1048" s="208"/>
      <c r="J1048" s="204"/>
      <c r="K1048" s="204"/>
      <c r="L1048" s="209"/>
      <c r="M1048" s="210"/>
      <c r="N1048" s="211"/>
      <c r="O1048" s="211"/>
      <c r="P1048" s="211"/>
      <c r="Q1048" s="211"/>
      <c r="R1048" s="211"/>
      <c r="S1048" s="211"/>
      <c r="T1048" s="212"/>
      <c r="AT1048" s="213" t="s">
        <v>193</v>
      </c>
      <c r="AU1048" s="213" t="s">
        <v>90</v>
      </c>
      <c r="AV1048" s="14" t="s">
        <v>90</v>
      </c>
      <c r="AW1048" s="14" t="s">
        <v>41</v>
      </c>
      <c r="AX1048" s="14" t="s">
        <v>88</v>
      </c>
      <c r="AY1048" s="213" t="s">
        <v>182</v>
      </c>
    </row>
    <row r="1049" spans="1:65" s="2" customFormat="1" ht="14.45" customHeight="1">
      <c r="A1049" s="35"/>
      <c r="B1049" s="36"/>
      <c r="C1049" s="214" t="s">
        <v>1023</v>
      </c>
      <c r="D1049" s="214" t="s">
        <v>179</v>
      </c>
      <c r="E1049" s="215" t="s">
        <v>902</v>
      </c>
      <c r="F1049" s="216" t="s">
        <v>903</v>
      </c>
      <c r="G1049" s="217" t="s">
        <v>190</v>
      </c>
      <c r="H1049" s="218">
        <v>42</v>
      </c>
      <c r="I1049" s="219"/>
      <c r="J1049" s="220">
        <f>ROUND(I1049*H1049,2)</f>
        <v>0</v>
      </c>
      <c r="K1049" s="216" t="s">
        <v>198</v>
      </c>
      <c r="L1049" s="221"/>
      <c r="M1049" s="222" t="s">
        <v>43</v>
      </c>
      <c r="N1049" s="223" t="s">
        <v>51</v>
      </c>
      <c r="O1049" s="65"/>
      <c r="P1049" s="188">
        <f>O1049*H1049</f>
        <v>0</v>
      </c>
      <c r="Q1049" s="188">
        <v>0</v>
      </c>
      <c r="R1049" s="188">
        <f>Q1049*H1049</f>
        <v>0</v>
      </c>
      <c r="S1049" s="188">
        <v>0</v>
      </c>
      <c r="T1049" s="189">
        <f>S1049*H1049</f>
        <v>0</v>
      </c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R1049" s="190" t="s">
        <v>90</v>
      </c>
      <c r="AT1049" s="190" t="s">
        <v>179</v>
      </c>
      <c r="AU1049" s="190" t="s">
        <v>90</v>
      </c>
      <c r="AY1049" s="17" t="s">
        <v>182</v>
      </c>
      <c r="BE1049" s="191">
        <f>IF(N1049="základní",J1049,0)</f>
        <v>0</v>
      </c>
      <c r="BF1049" s="191">
        <f>IF(N1049="snížená",J1049,0)</f>
        <v>0</v>
      </c>
      <c r="BG1049" s="191">
        <f>IF(N1049="zákl. přenesená",J1049,0)</f>
        <v>0</v>
      </c>
      <c r="BH1049" s="191">
        <f>IF(N1049="sníž. přenesená",J1049,0)</f>
        <v>0</v>
      </c>
      <c r="BI1049" s="191">
        <f>IF(N1049="nulová",J1049,0)</f>
        <v>0</v>
      </c>
      <c r="BJ1049" s="17" t="s">
        <v>88</v>
      </c>
      <c r="BK1049" s="191">
        <f>ROUND(I1049*H1049,2)</f>
        <v>0</v>
      </c>
      <c r="BL1049" s="17" t="s">
        <v>88</v>
      </c>
      <c r="BM1049" s="190" t="s">
        <v>904</v>
      </c>
    </row>
    <row r="1050" spans="1:65" s="13" customFormat="1" ht="11.25">
      <c r="B1050" s="192"/>
      <c r="C1050" s="193"/>
      <c r="D1050" s="194" t="s">
        <v>193</v>
      </c>
      <c r="E1050" s="195" t="s">
        <v>43</v>
      </c>
      <c r="F1050" s="196" t="s">
        <v>431</v>
      </c>
      <c r="G1050" s="193"/>
      <c r="H1050" s="195" t="s">
        <v>43</v>
      </c>
      <c r="I1050" s="197"/>
      <c r="J1050" s="193"/>
      <c r="K1050" s="193"/>
      <c r="L1050" s="198"/>
      <c r="M1050" s="199"/>
      <c r="N1050" s="200"/>
      <c r="O1050" s="200"/>
      <c r="P1050" s="200"/>
      <c r="Q1050" s="200"/>
      <c r="R1050" s="200"/>
      <c r="S1050" s="200"/>
      <c r="T1050" s="201"/>
      <c r="AT1050" s="202" t="s">
        <v>193</v>
      </c>
      <c r="AU1050" s="202" t="s">
        <v>90</v>
      </c>
      <c r="AV1050" s="13" t="s">
        <v>88</v>
      </c>
      <c r="AW1050" s="13" t="s">
        <v>41</v>
      </c>
      <c r="AX1050" s="13" t="s">
        <v>80</v>
      </c>
      <c r="AY1050" s="202" t="s">
        <v>182</v>
      </c>
    </row>
    <row r="1051" spans="1:65" s="13" customFormat="1" ht="11.25">
      <c r="B1051" s="192"/>
      <c r="C1051" s="193"/>
      <c r="D1051" s="194" t="s">
        <v>193</v>
      </c>
      <c r="E1051" s="195" t="s">
        <v>43</v>
      </c>
      <c r="F1051" s="196" t="s">
        <v>638</v>
      </c>
      <c r="G1051" s="193"/>
      <c r="H1051" s="195" t="s">
        <v>43</v>
      </c>
      <c r="I1051" s="197"/>
      <c r="J1051" s="193"/>
      <c r="K1051" s="193"/>
      <c r="L1051" s="198"/>
      <c r="M1051" s="199"/>
      <c r="N1051" s="200"/>
      <c r="O1051" s="200"/>
      <c r="P1051" s="200"/>
      <c r="Q1051" s="200"/>
      <c r="R1051" s="200"/>
      <c r="S1051" s="200"/>
      <c r="T1051" s="201"/>
      <c r="AT1051" s="202" t="s">
        <v>193</v>
      </c>
      <c r="AU1051" s="202" t="s">
        <v>90</v>
      </c>
      <c r="AV1051" s="13" t="s">
        <v>88</v>
      </c>
      <c r="AW1051" s="13" t="s">
        <v>41</v>
      </c>
      <c r="AX1051" s="13" t="s">
        <v>80</v>
      </c>
      <c r="AY1051" s="202" t="s">
        <v>182</v>
      </c>
    </row>
    <row r="1052" spans="1:65" s="14" customFormat="1" ht="11.25">
      <c r="B1052" s="203"/>
      <c r="C1052" s="204"/>
      <c r="D1052" s="194" t="s">
        <v>193</v>
      </c>
      <c r="E1052" s="205" t="s">
        <v>43</v>
      </c>
      <c r="F1052" s="206" t="s">
        <v>1809</v>
      </c>
      <c r="G1052" s="204"/>
      <c r="H1052" s="207">
        <v>6</v>
      </c>
      <c r="I1052" s="208"/>
      <c r="J1052" s="204"/>
      <c r="K1052" s="204"/>
      <c r="L1052" s="209"/>
      <c r="M1052" s="210"/>
      <c r="N1052" s="211"/>
      <c r="O1052" s="211"/>
      <c r="P1052" s="211"/>
      <c r="Q1052" s="211"/>
      <c r="R1052" s="211"/>
      <c r="S1052" s="211"/>
      <c r="T1052" s="212"/>
      <c r="AT1052" s="213" t="s">
        <v>193</v>
      </c>
      <c r="AU1052" s="213" t="s">
        <v>90</v>
      </c>
      <c r="AV1052" s="14" t="s">
        <v>90</v>
      </c>
      <c r="AW1052" s="14" t="s">
        <v>41</v>
      </c>
      <c r="AX1052" s="14" t="s">
        <v>80</v>
      </c>
      <c r="AY1052" s="213" t="s">
        <v>182</v>
      </c>
    </row>
    <row r="1053" spans="1:65" s="13" customFormat="1" ht="11.25">
      <c r="B1053" s="192"/>
      <c r="C1053" s="193"/>
      <c r="D1053" s="194" t="s">
        <v>193</v>
      </c>
      <c r="E1053" s="195" t="s">
        <v>43</v>
      </c>
      <c r="F1053" s="196" t="s">
        <v>640</v>
      </c>
      <c r="G1053" s="193"/>
      <c r="H1053" s="195" t="s">
        <v>43</v>
      </c>
      <c r="I1053" s="197"/>
      <c r="J1053" s="193"/>
      <c r="K1053" s="193"/>
      <c r="L1053" s="198"/>
      <c r="M1053" s="199"/>
      <c r="N1053" s="200"/>
      <c r="O1053" s="200"/>
      <c r="P1053" s="200"/>
      <c r="Q1053" s="200"/>
      <c r="R1053" s="200"/>
      <c r="S1053" s="200"/>
      <c r="T1053" s="201"/>
      <c r="AT1053" s="202" t="s">
        <v>193</v>
      </c>
      <c r="AU1053" s="202" t="s">
        <v>90</v>
      </c>
      <c r="AV1053" s="13" t="s">
        <v>88</v>
      </c>
      <c r="AW1053" s="13" t="s">
        <v>41</v>
      </c>
      <c r="AX1053" s="13" t="s">
        <v>80</v>
      </c>
      <c r="AY1053" s="202" t="s">
        <v>182</v>
      </c>
    </row>
    <row r="1054" spans="1:65" s="14" customFormat="1" ht="11.25">
      <c r="B1054" s="203"/>
      <c r="C1054" s="204"/>
      <c r="D1054" s="194" t="s">
        <v>193</v>
      </c>
      <c r="E1054" s="205" t="s">
        <v>43</v>
      </c>
      <c r="F1054" s="206" t="s">
        <v>906</v>
      </c>
      <c r="G1054" s="204"/>
      <c r="H1054" s="207">
        <v>4</v>
      </c>
      <c r="I1054" s="208"/>
      <c r="J1054" s="204"/>
      <c r="K1054" s="204"/>
      <c r="L1054" s="209"/>
      <c r="M1054" s="210"/>
      <c r="N1054" s="211"/>
      <c r="O1054" s="211"/>
      <c r="P1054" s="211"/>
      <c r="Q1054" s="211"/>
      <c r="R1054" s="211"/>
      <c r="S1054" s="211"/>
      <c r="T1054" s="212"/>
      <c r="AT1054" s="213" t="s">
        <v>193</v>
      </c>
      <c r="AU1054" s="213" t="s">
        <v>90</v>
      </c>
      <c r="AV1054" s="14" t="s">
        <v>90</v>
      </c>
      <c r="AW1054" s="14" t="s">
        <v>41</v>
      </c>
      <c r="AX1054" s="14" t="s">
        <v>80</v>
      </c>
      <c r="AY1054" s="213" t="s">
        <v>182</v>
      </c>
    </row>
    <row r="1055" spans="1:65" s="13" customFormat="1" ht="11.25">
      <c r="B1055" s="192"/>
      <c r="C1055" s="193"/>
      <c r="D1055" s="194" t="s">
        <v>193</v>
      </c>
      <c r="E1055" s="195" t="s">
        <v>43</v>
      </c>
      <c r="F1055" s="196" t="s">
        <v>1636</v>
      </c>
      <c r="G1055" s="193"/>
      <c r="H1055" s="195" t="s">
        <v>43</v>
      </c>
      <c r="I1055" s="197"/>
      <c r="J1055" s="193"/>
      <c r="K1055" s="193"/>
      <c r="L1055" s="198"/>
      <c r="M1055" s="199"/>
      <c r="N1055" s="200"/>
      <c r="O1055" s="200"/>
      <c r="P1055" s="200"/>
      <c r="Q1055" s="200"/>
      <c r="R1055" s="200"/>
      <c r="S1055" s="200"/>
      <c r="T1055" s="201"/>
      <c r="AT1055" s="202" t="s">
        <v>193</v>
      </c>
      <c r="AU1055" s="202" t="s">
        <v>90</v>
      </c>
      <c r="AV1055" s="13" t="s">
        <v>88</v>
      </c>
      <c r="AW1055" s="13" t="s">
        <v>41</v>
      </c>
      <c r="AX1055" s="13" t="s">
        <v>80</v>
      </c>
      <c r="AY1055" s="202" t="s">
        <v>182</v>
      </c>
    </row>
    <row r="1056" spans="1:65" s="14" customFormat="1" ht="11.25">
      <c r="B1056" s="203"/>
      <c r="C1056" s="204"/>
      <c r="D1056" s="194" t="s">
        <v>193</v>
      </c>
      <c r="E1056" s="205" t="s">
        <v>43</v>
      </c>
      <c r="F1056" s="206" t="s">
        <v>905</v>
      </c>
      <c r="G1056" s="204"/>
      <c r="H1056" s="207">
        <v>8</v>
      </c>
      <c r="I1056" s="208"/>
      <c r="J1056" s="204"/>
      <c r="K1056" s="204"/>
      <c r="L1056" s="209"/>
      <c r="M1056" s="210"/>
      <c r="N1056" s="211"/>
      <c r="O1056" s="211"/>
      <c r="P1056" s="211"/>
      <c r="Q1056" s="211"/>
      <c r="R1056" s="211"/>
      <c r="S1056" s="211"/>
      <c r="T1056" s="212"/>
      <c r="AT1056" s="213" t="s">
        <v>193</v>
      </c>
      <c r="AU1056" s="213" t="s">
        <v>90</v>
      </c>
      <c r="AV1056" s="14" t="s">
        <v>90</v>
      </c>
      <c r="AW1056" s="14" t="s">
        <v>41</v>
      </c>
      <c r="AX1056" s="14" t="s">
        <v>80</v>
      </c>
      <c r="AY1056" s="213" t="s">
        <v>182</v>
      </c>
    </row>
    <row r="1057" spans="1:65" s="13" customFormat="1" ht="11.25">
      <c r="B1057" s="192"/>
      <c r="C1057" s="193"/>
      <c r="D1057" s="194" t="s">
        <v>193</v>
      </c>
      <c r="E1057" s="195" t="s">
        <v>43</v>
      </c>
      <c r="F1057" s="196" t="s">
        <v>1637</v>
      </c>
      <c r="G1057" s="193"/>
      <c r="H1057" s="195" t="s">
        <v>43</v>
      </c>
      <c r="I1057" s="197"/>
      <c r="J1057" s="193"/>
      <c r="K1057" s="193"/>
      <c r="L1057" s="198"/>
      <c r="M1057" s="199"/>
      <c r="N1057" s="200"/>
      <c r="O1057" s="200"/>
      <c r="P1057" s="200"/>
      <c r="Q1057" s="200"/>
      <c r="R1057" s="200"/>
      <c r="S1057" s="200"/>
      <c r="T1057" s="201"/>
      <c r="AT1057" s="202" t="s">
        <v>193</v>
      </c>
      <c r="AU1057" s="202" t="s">
        <v>90</v>
      </c>
      <c r="AV1057" s="13" t="s">
        <v>88</v>
      </c>
      <c r="AW1057" s="13" t="s">
        <v>41</v>
      </c>
      <c r="AX1057" s="13" t="s">
        <v>80</v>
      </c>
      <c r="AY1057" s="202" t="s">
        <v>182</v>
      </c>
    </row>
    <row r="1058" spans="1:65" s="14" customFormat="1" ht="11.25">
      <c r="B1058" s="203"/>
      <c r="C1058" s="204"/>
      <c r="D1058" s="194" t="s">
        <v>193</v>
      </c>
      <c r="E1058" s="205" t="s">
        <v>43</v>
      </c>
      <c r="F1058" s="206" t="s">
        <v>1809</v>
      </c>
      <c r="G1058" s="204"/>
      <c r="H1058" s="207">
        <v>6</v>
      </c>
      <c r="I1058" s="208"/>
      <c r="J1058" s="204"/>
      <c r="K1058" s="204"/>
      <c r="L1058" s="209"/>
      <c r="M1058" s="210"/>
      <c r="N1058" s="211"/>
      <c r="O1058" s="211"/>
      <c r="P1058" s="211"/>
      <c r="Q1058" s="211"/>
      <c r="R1058" s="211"/>
      <c r="S1058" s="211"/>
      <c r="T1058" s="212"/>
      <c r="AT1058" s="213" t="s">
        <v>193</v>
      </c>
      <c r="AU1058" s="213" t="s">
        <v>90</v>
      </c>
      <c r="AV1058" s="14" t="s">
        <v>90</v>
      </c>
      <c r="AW1058" s="14" t="s">
        <v>41</v>
      </c>
      <c r="AX1058" s="14" t="s">
        <v>80</v>
      </c>
      <c r="AY1058" s="213" t="s">
        <v>182</v>
      </c>
    </row>
    <row r="1059" spans="1:65" s="13" customFormat="1" ht="11.25">
      <c r="B1059" s="192"/>
      <c r="C1059" s="193"/>
      <c r="D1059" s="194" t="s">
        <v>193</v>
      </c>
      <c r="E1059" s="195" t="s">
        <v>43</v>
      </c>
      <c r="F1059" s="196" t="s">
        <v>1638</v>
      </c>
      <c r="G1059" s="193"/>
      <c r="H1059" s="195" t="s">
        <v>43</v>
      </c>
      <c r="I1059" s="197"/>
      <c r="J1059" s="193"/>
      <c r="K1059" s="193"/>
      <c r="L1059" s="198"/>
      <c r="M1059" s="199"/>
      <c r="N1059" s="200"/>
      <c r="O1059" s="200"/>
      <c r="P1059" s="200"/>
      <c r="Q1059" s="200"/>
      <c r="R1059" s="200"/>
      <c r="S1059" s="200"/>
      <c r="T1059" s="201"/>
      <c r="AT1059" s="202" t="s">
        <v>193</v>
      </c>
      <c r="AU1059" s="202" t="s">
        <v>90</v>
      </c>
      <c r="AV1059" s="13" t="s">
        <v>88</v>
      </c>
      <c r="AW1059" s="13" t="s">
        <v>41</v>
      </c>
      <c r="AX1059" s="13" t="s">
        <v>80</v>
      </c>
      <c r="AY1059" s="202" t="s">
        <v>182</v>
      </c>
    </row>
    <row r="1060" spans="1:65" s="14" customFormat="1" ht="11.25">
      <c r="B1060" s="203"/>
      <c r="C1060" s="204"/>
      <c r="D1060" s="194" t="s">
        <v>193</v>
      </c>
      <c r="E1060" s="205" t="s">
        <v>43</v>
      </c>
      <c r="F1060" s="206" t="s">
        <v>905</v>
      </c>
      <c r="G1060" s="204"/>
      <c r="H1060" s="207">
        <v>8</v>
      </c>
      <c r="I1060" s="208"/>
      <c r="J1060" s="204"/>
      <c r="K1060" s="204"/>
      <c r="L1060" s="209"/>
      <c r="M1060" s="210"/>
      <c r="N1060" s="211"/>
      <c r="O1060" s="211"/>
      <c r="P1060" s="211"/>
      <c r="Q1060" s="211"/>
      <c r="R1060" s="211"/>
      <c r="S1060" s="211"/>
      <c r="T1060" s="212"/>
      <c r="AT1060" s="213" t="s">
        <v>193</v>
      </c>
      <c r="AU1060" s="213" t="s">
        <v>90</v>
      </c>
      <c r="AV1060" s="14" t="s">
        <v>90</v>
      </c>
      <c r="AW1060" s="14" t="s">
        <v>41</v>
      </c>
      <c r="AX1060" s="14" t="s">
        <v>80</v>
      </c>
      <c r="AY1060" s="213" t="s">
        <v>182</v>
      </c>
    </row>
    <row r="1061" spans="1:65" s="13" customFormat="1" ht="11.25">
      <c r="B1061" s="192"/>
      <c r="C1061" s="193"/>
      <c r="D1061" s="194" t="s">
        <v>193</v>
      </c>
      <c r="E1061" s="195" t="s">
        <v>43</v>
      </c>
      <c r="F1061" s="196" t="s">
        <v>1639</v>
      </c>
      <c r="G1061" s="193"/>
      <c r="H1061" s="195" t="s">
        <v>43</v>
      </c>
      <c r="I1061" s="197"/>
      <c r="J1061" s="193"/>
      <c r="K1061" s="193"/>
      <c r="L1061" s="198"/>
      <c r="M1061" s="199"/>
      <c r="N1061" s="200"/>
      <c r="O1061" s="200"/>
      <c r="P1061" s="200"/>
      <c r="Q1061" s="200"/>
      <c r="R1061" s="200"/>
      <c r="S1061" s="200"/>
      <c r="T1061" s="201"/>
      <c r="AT1061" s="202" t="s">
        <v>193</v>
      </c>
      <c r="AU1061" s="202" t="s">
        <v>90</v>
      </c>
      <c r="AV1061" s="13" t="s">
        <v>88</v>
      </c>
      <c r="AW1061" s="13" t="s">
        <v>41</v>
      </c>
      <c r="AX1061" s="13" t="s">
        <v>80</v>
      </c>
      <c r="AY1061" s="202" t="s">
        <v>182</v>
      </c>
    </row>
    <row r="1062" spans="1:65" s="14" customFormat="1" ht="11.25">
      <c r="B1062" s="203"/>
      <c r="C1062" s="204"/>
      <c r="D1062" s="194" t="s">
        <v>193</v>
      </c>
      <c r="E1062" s="205" t="s">
        <v>43</v>
      </c>
      <c r="F1062" s="206" t="s">
        <v>478</v>
      </c>
      <c r="G1062" s="204"/>
      <c r="H1062" s="207">
        <v>2</v>
      </c>
      <c r="I1062" s="208"/>
      <c r="J1062" s="204"/>
      <c r="K1062" s="204"/>
      <c r="L1062" s="209"/>
      <c r="M1062" s="210"/>
      <c r="N1062" s="211"/>
      <c r="O1062" s="211"/>
      <c r="P1062" s="211"/>
      <c r="Q1062" s="211"/>
      <c r="R1062" s="211"/>
      <c r="S1062" s="211"/>
      <c r="T1062" s="212"/>
      <c r="AT1062" s="213" t="s">
        <v>193</v>
      </c>
      <c r="AU1062" s="213" t="s">
        <v>90</v>
      </c>
      <c r="AV1062" s="14" t="s">
        <v>90</v>
      </c>
      <c r="AW1062" s="14" t="s">
        <v>41</v>
      </c>
      <c r="AX1062" s="14" t="s">
        <v>80</v>
      </c>
      <c r="AY1062" s="213" t="s">
        <v>182</v>
      </c>
    </row>
    <row r="1063" spans="1:65" s="13" customFormat="1" ht="11.25">
      <c r="B1063" s="192"/>
      <c r="C1063" s="193"/>
      <c r="D1063" s="194" t="s">
        <v>193</v>
      </c>
      <c r="E1063" s="195" t="s">
        <v>43</v>
      </c>
      <c r="F1063" s="196" t="s">
        <v>1641</v>
      </c>
      <c r="G1063" s="193"/>
      <c r="H1063" s="195" t="s">
        <v>43</v>
      </c>
      <c r="I1063" s="197"/>
      <c r="J1063" s="193"/>
      <c r="K1063" s="193"/>
      <c r="L1063" s="198"/>
      <c r="M1063" s="199"/>
      <c r="N1063" s="200"/>
      <c r="O1063" s="200"/>
      <c r="P1063" s="200"/>
      <c r="Q1063" s="200"/>
      <c r="R1063" s="200"/>
      <c r="S1063" s="200"/>
      <c r="T1063" s="201"/>
      <c r="AT1063" s="202" t="s">
        <v>193</v>
      </c>
      <c r="AU1063" s="202" t="s">
        <v>90</v>
      </c>
      <c r="AV1063" s="13" t="s">
        <v>88</v>
      </c>
      <c r="AW1063" s="13" t="s">
        <v>41</v>
      </c>
      <c r="AX1063" s="13" t="s">
        <v>80</v>
      </c>
      <c r="AY1063" s="202" t="s">
        <v>182</v>
      </c>
    </row>
    <row r="1064" spans="1:65" s="14" customFormat="1" ht="11.25">
      <c r="B1064" s="203"/>
      <c r="C1064" s="204"/>
      <c r="D1064" s="194" t="s">
        <v>193</v>
      </c>
      <c r="E1064" s="205" t="s">
        <v>43</v>
      </c>
      <c r="F1064" s="206" t="s">
        <v>906</v>
      </c>
      <c r="G1064" s="204"/>
      <c r="H1064" s="207">
        <v>4</v>
      </c>
      <c r="I1064" s="208"/>
      <c r="J1064" s="204"/>
      <c r="K1064" s="204"/>
      <c r="L1064" s="209"/>
      <c r="M1064" s="210"/>
      <c r="N1064" s="211"/>
      <c r="O1064" s="211"/>
      <c r="P1064" s="211"/>
      <c r="Q1064" s="211"/>
      <c r="R1064" s="211"/>
      <c r="S1064" s="211"/>
      <c r="T1064" s="212"/>
      <c r="AT1064" s="213" t="s">
        <v>193</v>
      </c>
      <c r="AU1064" s="213" t="s">
        <v>90</v>
      </c>
      <c r="AV1064" s="14" t="s">
        <v>90</v>
      </c>
      <c r="AW1064" s="14" t="s">
        <v>41</v>
      </c>
      <c r="AX1064" s="14" t="s">
        <v>80</v>
      </c>
      <c r="AY1064" s="213" t="s">
        <v>182</v>
      </c>
    </row>
    <row r="1065" spans="1:65" s="13" customFormat="1" ht="11.25">
      <c r="B1065" s="192"/>
      <c r="C1065" s="193"/>
      <c r="D1065" s="194" t="s">
        <v>193</v>
      </c>
      <c r="E1065" s="195" t="s">
        <v>43</v>
      </c>
      <c r="F1065" s="196" t="s">
        <v>1643</v>
      </c>
      <c r="G1065" s="193"/>
      <c r="H1065" s="195" t="s">
        <v>43</v>
      </c>
      <c r="I1065" s="197"/>
      <c r="J1065" s="193"/>
      <c r="K1065" s="193"/>
      <c r="L1065" s="198"/>
      <c r="M1065" s="199"/>
      <c r="N1065" s="200"/>
      <c r="O1065" s="200"/>
      <c r="P1065" s="200"/>
      <c r="Q1065" s="200"/>
      <c r="R1065" s="200"/>
      <c r="S1065" s="200"/>
      <c r="T1065" s="201"/>
      <c r="AT1065" s="202" t="s">
        <v>193</v>
      </c>
      <c r="AU1065" s="202" t="s">
        <v>90</v>
      </c>
      <c r="AV1065" s="13" t="s">
        <v>88</v>
      </c>
      <c r="AW1065" s="13" t="s">
        <v>41</v>
      </c>
      <c r="AX1065" s="13" t="s">
        <v>80</v>
      </c>
      <c r="AY1065" s="202" t="s">
        <v>182</v>
      </c>
    </row>
    <row r="1066" spans="1:65" s="14" customFormat="1" ht="11.25">
      <c r="B1066" s="203"/>
      <c r="C1066" s="204"/>
      <c r="D1066" s="194" t="s">
        <v>193</v>
      </c>
      <c r="E1066" s="205" t="s">
        <v>43</v>
      </c>
      <c r="F1066" s="206" t="s">
        <v>906</v>
      </c>
      <c r="G1066" s="204"/>
      <c r="H1066" s="207">
        <v>4</v>
      </c>
      <c r="I1066" s="208"/>
      <c r="J1066" s="204"/>
      <c r="K1066" s="204"/>
      <c r="L1066" s="209"/>
      <c r="M1066" s="210"/>
      <c r="N1066" s="211"/>
      <c r="O1066" s="211"/>
      <c r="P1066" s="211"/>
      <c r="Q1066" s="211"/>
      <c r="R1066" s="211"/>
      <c r="S1066" s="211"/>
      <c r="T1066" s="212"/>
      <c r="AT1066" s="213" t="s">
        <v>193</v>
      </c>
      <c r="AU1066" s="213" t="s">
        <v>90</v>
      </c>
      <c r="AV1066" s="14" t="s">
        <v>90</v>
      </c>
      <c r="AW1066" s="14" t="s">
        <v>41</v>
      </c>
      <c r="AX1066" s="14" t="s">
        <v>80</v>
      </c>
      <c r="AY1066" s="213" t="s">
        <v>182</v>
      </c>
    </row>
    <row r="1067" spans="1:65" s="15" customFormat="1" ht="11.25">
      <c r="B1067" s="227"/>
      <c r="C1067" s="228"/>
      <c r="D1067" s="194" t="s">
        <v>193</v>
      </c>
      <c r="E1067" s="229" t="s">
        <v>43</v>
      </c>
      <c r="F1067" s="230" t="s">
        <v>436</v>
      </c>
      <c r="G1067" s="228"/>
      <c r="H1067" s="231">
        <v>42</v>
      </c>
      <c r="I1067" s="232"/>
      <c r="J1067" s="228"/>
      <c r="K1067" s="228"/>
      <c r="L1067" s="233"/>
      <c r="M1067" s="234"/>
      <c r="N1067" s="235"/>
      <c r="O1067" s="235"/>
      <c r="P1067" s="235"/>
      <c r="Q1067" s="235"/>
      <c r="R1067" s="235"/>
      <c r="S1067" s="235"/>
      <c r="T1067" s="236"/>
      <c r="AT1067" s="237" t="s">
        <v>193</v>
      </c>
      <c r="AU1067" s="237" t="s">
        <v>90</v>
      </c>
      <c r="AV1067" s="15" t="s">
        <v>205</v>
      </c>
      <c r="AW1067" s="15" t="s">
        <v>41</v>
      </c>
      <c r="AX1067" s="15" t="s">
        <v>88</v>
      </c>
      <c r="AY1067" s="237" t="s">
        <v>182</v>
      </c>
    </row>
    <row r="1068" spans="1:65" s="2" customFormat="1" ht="14.45" customHeight="1">
      <c r="A1068" s="35"/>
      <c r="B1068" s="36"/>
      <c r="C1068" s="214" t="s">
        <v>1027</v>
      </c>
      <c r="D1068" s="214" t="s">
        <v>179</v>
      </c>
      <c r="E1068" s="215" t="s">
        <v>908</v>
      </c>
      <c r="F1068" s="216" t="s">
        <v>909</v>
      </c>
      <c r="G1068" s="217" t="s">
        <v>910</v>
      </c>
      <c r="H1068" s="218">
        <v>21</v>
      </c>
      <c r="I1068" s="219"/>
      <c r="J1068" s="220">
        <f>ROUND(I1068*H1068,2)</f>
        <v>0</v>
      </c>
      <c r="K1068" s="216" t="s">
        <v>198</v>
      </c>
      <c r="L1068" s="221"/>
      <c r="M1068" s="222" t="s">
        <v>43</v>
      </c>
      <c r="N1068" s="223" t="s">
        <v>51</v>
      </c>
      <c r="O1068" s="65"/>
      <c r="P1068" s="188">
        <f>O1068*H1068</f>
        <v>0</v>
      </c>
      <c r="Q1068" s="188">
        <v>0</v>
      </c>
      <c r="R1068" s="188">
        <f>Q1068*H1068</f>
        <v>0</v>
      </c>
      <c r="S1068" s="188">
        <v>0</v>
      </c>
      <c r="T1068" s="189">
        <f>S1068*H1068</f>
        <v>0</v>
      </c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R1068" s="190" t="s">
        <v>90</v>
      </c>
      <c r="AT1068" s="190" t="s">
        <v>179</v>
      </c>
      <c r="AU1068" s="190" t="s">
        <v>90</v>
      </c>
      <c r="AY1068" s="17" t="s">
        <v>182</v>
      </c>
      <c r="BE1068" s="191">
        <f>IF(N1068="základní",J1068,0)</f>
        <v>0</v>
      </c>
      <c r="BF1068" s="191">
        <f>IF(N1068="snížená",J1068,0)</f>
        <v>0</v>
      </c>
      <c r="BG1068" s="191">
        <f>IF(N1068="zákl. přenesená",J1068,0)</f>
        <v>0</v>
      </c>
      <c r="BH1068" s="191">
        <f>IF(N1068="sníž. přenesená",J1068,0)</f>
        <v>0</v>
      </c>
      <c r="BI1068" s="191">
        <f>IF(N1068="nulová",J1068,0)</f>
        <v>0</v>
      </c>
      <c r="BJ1068" s="17" t="s">
        <v>88</v>
      </c>
      <c r="BK1068" s="191">
        <f>ROUND(I1068*H1068,2)</f>
        <v>0</v>
      </c>
      <c r="BL1068" s="17" t="s">
        <v>88</v>
      </c>
      <c r="BM1068" s="190" t="s">
        <v>911</v>
      </c>
    </row>
    <row r="1069" spans="1:65" s="13" customFormat="1" ht="11.25">
      <c r="B1069" s="192"/>
      <c r="C1069" s="193"/>
      <c r="D1069" s="194" t="s">
        <v>193</v>
      </c>
      <c r="E1069" s="195" t="s">
        <v>43</v>
      </c>
      <c r="F1069" s="196" t="s">
        <v>431</v>
      </c>
      <c r="G1069" s="193"/>
      <c r="H1069" s="195" t="s">
        <v>43</v>
      </c>
      <c r="I1069" s="197"/>
      <c r="J1069" s="193"/>
      <c r="K1069" s="193"/>
      <c r="L1069" s="198"/>
      <c r="M1069" s="199"/>
      <c r="N1069" s="200"/>
      <c r="O1069" s="200"/>
      <c r="P1069" s="200"/>
      <c r="Q1069" s="200"/>
      <c r="R1069" s="200"/>
      <c r="S1069" s="200"/>
      <c r="T1069" s="201"/>
      <c r="AT1069" s="202" t="s">
        <v>193</v>
      </c>
      <c r="AU1069" s="202" t="s">
        <v>90</v>
      </c>
      <c r="AV1069" s="13" t="s">
        <v>88</v>
      </c>
      <c r="AW1069" s="13" t="s">
        <v>41</v>
      </c>
      <c r="AX1069" s="13" t="s">
        <v>80</v>
      </c>
      <c r="AY1069" s="202" t="s">
        <v>182</v>
      </c>
    </row>
    <row r="1070" spans="1:65" s="13" customFormat="1" ht="11.25">
      <c r="B1070" s="192"/>
      <c r="C1070" s="193"/>
      <c r="D1070" s="194" t="s">
        <v>193</v>
      </c>
      <c r="E1070" s="195" t="s">
        <v>43</v>
      </c>
      <c r="F1070" s="196" t="s">
        <v>638</v>
      </c>
      <c r="G1070" s="193"/>
      <c r="H1070" s="195" t="s">
        <v>43</v>
      </c>
      <c r="I1070" s="197"/>
      <c r="J1070" s="193"/>
      <c r="K1070" s="193"/>
      <c r="L1070" s="198"/>
      <c r="M1070" s="199"/>
      <c r="N1070" s="200"/>
      <c r="O1070" s="200"/>
      <c r="P1070" s="200"/>
      <c r="Q1070" s="200"/>
      <c r="R1070" s="200"/>
      <c r="S1070" s="200"/>
      <c r="T1070" s="201"/>
      <c r="AT1070" s="202" t="s">
        <v>193</v>
      </c>
      <c r="AU1070" s="202" t="s">
        <v>90</v>
      </c>
      <c r="AV1070" s="13" t="s">
        <v>88</v>
      </c>
      <c r="AW1070" s="13" t="s">
        <v>41</v>
      </c>
      <c r="AX1070" s="13" t="s">
        <v>80</v>
      </c>
      <c r="AY1070" s="202" t="s">
        <v>182</v>
      </c>
    </row>
    <row r="1071" spans="1:65" s="14" customFormat="1" ht="11.25">
      <c r="B1071" s="203"/>
      <c r="C1071" s="204"/>
      <c r="D1071" s="194" t="s">
        <v>193</v>
      </c>
      <c r="E1071" s="205" t="s">
        <v>43</v>
      </c>
      <c r="F1071" s="206" t="s">
        <v>181</v>
      </c>
      <c r="G1071" s="204"/>
      <c r="H1071" s="207">
        <v>3</v>
      </c>
      <c r="I1071" s="208"/>
      <c r="J1071" s="204"/>
      <c r="K1071" s="204"/>
      <c r="L1071" s="209"/>
      <c r="M1071" s="210"/>
      <c r="N1071" s="211"/>
      <c r="O1071" s="211"/>
      <c r="P1071" s="211"/>
      <c r="Q1071" s="211"/>
      <c r="R1071" s="211"/>
      <c r="S1071" s="211"/>
      <c r="T1071" s="212"/>
      <c r="AT1071" s="213" t="s">
        <v>193</v>
      </c>
      <c r="AU1071" s="213" t="s">
        <v>90</v>
      </c>
      <c r="AV1071" s="14" t="s">
        <v>90</v>
      </c>
      <c r="AW1071" s="14" t="s">
        <v>41</v>
      </c>
      <c r="AX1071" s="14" t="s">
        <v>80</v>
      </c>
      <c r="AY1071" s="213" t="s">
        <v>182</v>
      </c>
    </row>
    <row r="1072" spans="1:65" s="13" customFormat="1" ht="11.25">
      <c r="B1072" s="192"/>
      <c r="C1072" s="193"/>
      <c r="D1072" s="194" t="s">
        <v>193</v>
      </c>
      <c r="E1072" s="195" t="s">
        <v>43</v>
      </c>
      <c r="F1072" s="196" t="s">
        <v>640</v>
      </c>
      <c r="G1072" s="193"/>
      <c r="H1072" s="195" t="s">
        <v>43</v>
      </c>
      <c r="I1072" s="197"/>
      <c r="J1072" s="193"/>
      <c r="K1072" s="193"/>
      <c r="L1072" s="198"/>
      <c r="M1072" s="199"/>
      <c r="N1072" s="200"/>
      <c r="O1072" s="200"/>
      <c r="P1072" s="200"/>
      <c r="Q1072" s="200"/>
      <c r="R1072" s="200"/>
      <c r="S1072" s="200"/>
      <c r="T1072" s="201"/>
      <c r="AT1072" s="202" t="s">
        <v>193</v>
      </c>
      <c r="AU1072" s="202" t="s">
        <v>90</v>
      </c>
      <c r="AV1072" s="13" t="s">
        <v>88</v>
      </c>
      <c r="AW1072" s="13" t="s">
        <v>41</v>
      </c>
      <c r="AX1072" s="13" t="s">
        <v>80</v>
      </c>
      <c r="AY1072" s="202" t="s">
        <v>182</v>
      </c>
    </row>
    <row r="1073" spans="1:65" s="14" customFormat="1" ht="11.25">
      <c r="B1073" s="203"/>
      <c r="C1073" s="204"/>
      <c r="D1073" s="194" t="s">
        <v>193</v>
      </c>
      <c r="E1073" s="205" t="s">
        <v>43</v>
      </c>
      <c r="F1073" s="206" t="s">
        <v>90</v>
      </c>
      <c r="G1073" s="204"/>
      <c r="H1073" s="207">
        <v>2</v>
      </c>
      <c r="I1073" s="208"/>
      <c r="J1073" s="204"/>
      <c r="K1073" s="204"/>
      <c r="L1073" s="209"/>
      <c r="M1073" s="210"/>
      <c r="N1073" s="211"/>
      <c r="O1073" s="211"/>
      <c r="P1073" s="211"/>
      <c r="Q1073" s="211"/>
      <c r="R1073" s="211"/>
      <c r="S1073" s="211"/>
      <c r="T1073" s="212"/>
      <c r="AT1073" s="213" t="s">
        <v>193</v>
      </c>
      <c r="AU1073" s="213" t="s">
        <v>90</v>
      </c>
      <c r="AV1073" s="14" t="s">
        <v>90</v>
      </c>
      <c r="AW1073" s="14" t="s">
        <v>41</v>
      </c>
      <c r="AX1073" s="14" t="s">
        <v>80</v>
      </c>
      <c r="AY1073" s="213" t="s">
        <v>182</v>
      </c>
    </row>
    <row r="1074" spans="1:65" s="13" customFormat="1" ht="11.25">
      <c r="B1074" s="192"/>
      <c r="C1074" s="193"/>
      <c r="D1074" s="194" t="s">
        <v>193</v>
      </c>
      <c r="E1074" s="195" t="s">
        <v>43</v>
      </c>
      <c r="F1074" s="196" t="s">
        <v>1636</v>
      </c>
      <c r="G1074" s="193"/>
      <c r="H1074" s="195" t="s">
        <v>43</v>
      </c>
      <c r="I1074" s="197"/>
      <c r="J1074" s="193"/>
      <c r="K1074" s="193"/>
      <c r="L1074" s="198"/>
      <c r="M1074" s="199"/>
      <c r="N1074" s="200"/>
      <c r="O1074" s="200"/>
      <c r="P1074" s="200"/>
      <c r="Q1074" s="200"/>
      <c r="R1074" s="200"/>
      <c r="S1074" s="200"/>
      <c r="T1074" s="201"/>
      <c r="AT1074" s="202" t="s">
        <v>193</v>
      </c>
      <c r="AU1074" s="202" t="s">
        <v>90</v>
      </c>
      <c r="AV1074" s="13" t="s">
        <v>88</v>
      </c>
      <c r="AW1074" s="13" t="s">
        <v>41</v>
      </c>
      <c r="AX1074" s="13" t="s">
        <v>80</v>
      </c>
      <c r="AY1074" s="202" t="s">
        <v>182</v>
      </c>
    </row>
    <row r="1075" spans="1:65" s="14" customFormat="1" ht="11.25">
      <c r="B1075" s="203"/>
      <c r="C1075" s="204"/>
      <c r="D1075" s="194" t="s">
        <v>193</v>
      </c>
      <c r="E1075" s="205" t="s">
        <v>43</v>
      </c>
      <c r="F1075" s="206" t="s">
        <v>205</v>
      </c>
      <c r="G1075" s="204"/>
      <c r="H1075" s="207">
        <v>4</v>
      </c>
      <c r="I1075" s="208"/>
      <c r="J1075" s="204"/>
      <c r="K1075" s="204"/>
      <c r="L1075" s="209"/>
      <c r="M1075" s="210"/>
      <c r="N1075" s="211"/>
      <c r="O1075" s="211"/>
      <c r="P1075" s="211"/>
      <c r="Q1075" s="211"/>
      <c r="R1075" s="211"/>
      <c r="S1075" s="211"/>
      <c r="T1075" s="212"/>
      <c r="AT1075" s="213" t="s">
        <v>193</v>
      </c>
      <c r="AU1075" s="213" t="s">
        <v>90</v>
      </c>
      <c r="AV1075" s="14" t="s">
        <v>90</v>
      </c>
      <c r="AW1075" s="14" t="s">
        <v>41</v>
      </c>
      <c r="AX1075" s="14" t="s">
        <v>80</v>
      </c>
      <c r="AY1075" s="213" t="s">
        <v>182</v>
      </c>
    </row>
    <row r="1076" spans="1:65" s="13" customFormat="1" ht="11.25">
      <c r="B1076" s="192"/>
      <c r="C1076" s="193"/>
      <c r="D1076" s="194" t="s">
        <v>193</v>
      </c>
      <c r="E1076" s="195" t="s">
        <v>43</v>
      </c>
      <c r="F1076" s="196" t="s">
        <v>1637</v>
      </c>
      <c r="G1076" s="193"/>
      <c r="H1076" s="195" t="s">
        <v>43</v>
      </c>
      <c r="I1076" s="197"/>
      <c r="J1076" s="193"/>
      <c r="K1076" s="193"/>
      <c r="L1076" s="198"/>
      <c r="M1076" s="199"/>
      <c r="N1076" s="200"/>
      <c r="O1076" s="200"/>
      <c r="P1076" s="200"/>
      <c r="Q1076" s="200"/>
      <c r="R1076" s="200"/>
      <c r="S1076" s="200"/>
      <c r="T1076" s="201"/>
      <c r="AT1076" s="202" t="s">
        <v>193</v>
      </c>
      <c r="AU1076" s="202" t="s">
        <v>90</v>
      </c>
      <c r="AV1076" s="13" t="s">
        <v>88</v>
      </c>
      <c r="AW1076" s="13" t="s">
        <v>41</v>
      </c>
      <c r="AX1076" s="13" t="s">
        <v>80</v>
      </c>
      <c r="AY1076" s="202" t="s">
        <v>182</v>
      </c>
    </row>
    <row r="1077" spans="1:65" s="14" customFormat="1" ht="11.25">
      <c r="B1077" s="203"/>
      <c r="C1077" s="204"/>
      <c r="D1077" s="194" t="s">
        <v>193</v>
      </c>
      <c r="E1077" s="205" t="s">
        <v>43</v>
      </c>
      <c r="F1077" s="206" t="s">
        <v>181</v>
      </c>
      <c r="G1077" s="204"/>
      <c r="H1077" s="207">
        <v>3</v>
      </c>
      <c r="I1077" s="208"/>
      <c r="J1077" s="204"/>
      <c r="K1077" s="204"/>
      <c r="L1077" s="209"/>
      <c r="M1077" s="210"/>
      <c r="N1077" s="211"/>
      <c r="O1077" s="211"/>
      <c r="P1077" s="211"/>
      <c r="Q1077" s="211"/>
      <c r="R1077" s="211"/>
      <c r="S1077" s="211"/>
      <c r="T1077" s="212"/>
      <c r="AT1077" s="213" t="s">
        <v>193</v>
      </c>
      <c r="AU1077" s="213" t="s">
        <v>90</v>
      </c>
      <c r="AV1077" s="14" t="s">
        <v>90</v>
      </c>
      <c r="AW1077" s="14" t="s">
        <v>41</v>
      </c>
      <c r="AX1077" s="14" t="s">
        <v>80</v>
      </c>
      <c r="AY1077" s="213" t="s">
        <v>182</v>
      </c>
    </row>
    <row r="1078" spans="1:65" s="13" customFormat="1" ht="11.25">
      <c r="B1078" s="192"/>
      <c r="C1078" s="193"/>
      <c r="D1078" s="194" t="s">
        <v>193</v>
      </c>
      <c r="E1078" s="195" t="s">
        <v>43</v>
      </c>
      <c r="F1078" s="196" t="s">
        <v>1638</v>
      </c>
      <c r="G1078" s="193"/>
      <c r="H1078" s="195" t="s">
        <v>43</v>
      </c>
      <c r="I1078" s="197"/>
      <c r="J1078" s="193"/>
      <c r="K1078" s="193"/>
      <c r="L1078" s="198"/>
      <c r="M1078" s="199"/>
      <c r="N1078" s="200"/>
      <c r="O1078" s="200"/>
      <c r="P1078" s="200"/>
      <c r="Q1078" s="200"/>
      <c r="R1078" s="200"/>
      <c r="S1078" s="200"/>
      <c r="T1078" s="201"/>
      <c r="AT1078" s="202" t="s">
        <v>193</v>
      </c>
      <c r="AU1078" s="202" t="s">
        <v>90</v>
      </c>
      <c r="AV1078" s="13" t="s">
        <v>88</v>
      </c>
      <c r="AW1078" s="13" t="s">
        <v>41</v>
      </c>
      <c r="AX1078" s="13" t="s">
        <v>80</v>
      </c>
      <c r="AY1078" s="202" t="s">
        <v>182</v>
      </c>
    </row>
    <row r="1079" spans="1:65" s="14" customFormat="1" ht="11.25">
      <c r="B1079" s="203"/>
      <c r="C1079" s="204"/>
      <c r="D1079" s="194" t="s">
        <v>193</v>
      </c>
      <c r="E1079" s="205" t="s">
        <v>43</v>
      </c>
      <c r="F1079" s="206" t="s">
        <v>205</v>
      </c>
      <c r="G1079" s="204"/>
      <c r="H1079" s="207">
        <v>4</v>
      </c>
      <c r="I1079" s="208"/>
      <c r="J1079" s="204"/>
      <c r="K1079" s="204"/>
      <c r="L1079" s="209"/>
      <c r="M1079" s="210"/>
      <c r="N1079" s="211"/>
      <c r="O1079" s="211"/>
      <c r="P1079" s="211"/>
      <c r="Q1079" s="211"/>
      <c r="R1079" s="211"/>
      <c r="S1079" s="211"/>
      <c r="T1079" s="212"/>
      <c r="AT1079" s="213" t="s">
        <v>193</v>
      </c>
      <c r="AU1079" s="213" t="s">
        <v>90</v>
      </c>
      <c r="AV1079" s="14" t="s">
        <v>90</v>
      </c>
      <c r="AW1079" s="14" t="s">
        <v>41</v>
      </c>
      <c r="AX1079" s="14" t="s">
        <v>80</v>
      </c>
      <c r="AY1079" s="213" t="s">
        <v>182</v>
      </c>
    </row>
    <row r="1080" spans="1:65" s="13" customFormat="1" ht="11.25">
      <c r="B1080" s="192"/>
      <c r="C1080" s="193"/>
      <c r="D1080" s="194" t="s">
        <v>193</v>
      </c>
      <c r="E1080" s="195" t="s">
        <v>43</v>
      </c>
      <c r="F1080" s="196" t="s">
        <v>1639</v>
      </c>
      <c r="G1080" s="193"/>
      <c r="H1080" s="195" t="s">
        <v>43</v>
      </c>
      <c r="I1080" s="197"/>
      <c r="J1080" s="193"/>
      <c r="K1080" s="193"/>
      <c r="L1080" s="198"/>
      <c r="M1080" s="199"/>
      <c r="N1080" s="200"/>
      <c r="O1080" s="200"/>
      <c r="P1080" s="200"/>
      <c r="Q1080" s="200"/>
      <c r="R1080" s="200"/>
      <c r="S1080" s="200"/>
      <c r="T1080" s="201"/>
      <c r="AT1080" s="202" t="s">
        <v>193</v>
      </c>
      <c r="AU1080" s="202" t="s">
        <v>90</v>
      </c>
      <c r="AV1080" s="13" t="s">
        <v>88</v>
      </c>
      <c r="AW1080" s="13" t="s">
        <v>41</v>
      </c>
      <c r="AX1080" s="13" t="s">
        <v>80</v>
      </c>
      <c r="AY1080" s="202" t="s">
        <v>182</v>
      </c>
    </row>
    <row r="1081" spans="1:65" s="14" customFormat="1" ht="11.25">
      <c r="B1081" s="203"/>
      <c r="C1081" s="204"/>
      <c r="D1081" s="194" t="s">
        <v>193</v>
      </c>
      <c r="E1081" s="205" t="s">
        <v>43</v>
      </c>
      <c r="F1081" s="206" t="s">
        <v>88</v>
      </c>
      <c r="G1081" s="204"/>
      <c r="H1081" s="207">
        <v>1</v>
      </c>
      <c r="I1081" s="208"/>
      <c r="J1081" s="204"/>
      <c r="K1081" s="204"/>
      <c r="L1081" s="209"/>
      <c r="M1081" s="210"/>
      <c r="N1081" s="211"/>
      <c r="O1081" s="211"/>
      <c r="P1081" s="211"/>
      <c r="Q1081" s="211"/>
      <c r="R1081" s="211"/>
      <c r="S1081" s="211"/>
      <c r="T1081" s="212"/>
      <c r="AT1081" s="213" t="s">
        <v>193</v>
      </c>
      <c r="AU1081" s="213" t="s">
        <v>90</v>
      </c>
      <c r="AV1081" s="14" t="s">
        <v>90</v>
      </c>
      <c r="AW1081" s="14" t="s">
        <v>41</v>
      </c>
      <c r="AX1081" s="14" t="s">
        <v>80</v>
      </c>
      <c r="AY1081" s="213" t="s">
        <v>182</v>
      </c>
    </row>
    <row r="1082" spans="1:65" s="13" customFormat="1" ht="11.25">
      <c r="B1082" s="192"/>
      <c r="C1082" s="193"/>
      <c r="D1082" s="194" t="s">
        <v>193</v>
      </c>
      <c r="E1082" s="195" t="s">
        <v>43</v>
      </c>
      <c r="F1082" s="196" t="s">
        <v>1641</v>
      </c>
      <c r="G1082" s="193"/>
      <c r="H1082" s="195" t="s">
        <v>43</v>
      </c>
      <c r="I1082" s="197"/>
      <c r="J1082" s="193"/>
      <c r="K1082" s="193"/>
      <c r="L1082" s="198"/>
      <c r="M1082" s="199"/>
      <c r="N1082" s="200"/>
      <c r="O1082" s="200"/>
      <c r="P1082" s="200"/>
      <c r="Q1082" s="200"/>
      <c r="R1082" s="200"/>
      <c r="S1082" s="200"/>
      <c r="T1082" s="201"/>
      <c r="AT1082" s="202" t="s">
        <v>193</v>
      </c>
      <c r="AU1082" s="202" t="s">
        <v>90</v>
      </c>
      <c r="AV1082" s="13" t="s">
        <v>88</v>
      </c>
      <c r="AW1082" s="13" t="s">
        <v>41</v>
      </c>
      <c r="AX1082" s="13" t="s">
        <v>80</v>
      </c>
      <c r="AY1082" s="202" t="s">
        <v>182</v>
      </c>
    </row>
    <row r="1083" spans="1:65" s="14" customFormat="1" ht="11.25">
      <c r="B1083" s="203"/>
      <c r="C1083" s="204"/>
      <c r="D1083" s="194" t="s">
        <v>193</v>
      </c>
      <c r="E1083" s="205" t="s">
        <v>43</v>
      </c>
      <c r="F1083" s="206" t="s">
        <v>90</v>
      </c>
      <c r="G1083" s="204"/>
      <c r="H1083" s="207">
        <v>2</v>
      </c>
      <c r="I1083" s="208"/>
      <c r="J1083" s="204"/>
      <c r="K1083" s="204"/>
      <c r="L1083" s="209"/>
      <c r="M1083" s="210"/>
      <c r="N1083" s="211"/>
      <c r="O1083" s="211"/>
      <c r="P1083" s="211"/>
      <c r="Q1083" s="211"/>
      <c r="R1083" s="211"/>
      <c r="S1083" s="211"/>
      <c r="T1083" s="212"/>
      <c r="AT1083" s="213" t="s">
        <v>193</v>
      </c>
      <c r="AU1083" s="213" t="s">
        <v>90</v>
      </c>
      <c r="AV1083" s="14" t="s">
        <v>90</v>
      </c>
      <c r="AW1083" s="14" t="s">
        <v>41</v>
      </c>
      <c r="AX1083" s="14" t="s">
        <v>80</v>
      </c>
      <c r="AY1083" s="213" t="s">
        <v>182</v>
      </c>
    </row>
    <row r="1084" spans="1:65" s="13" customFormat="1" ht="11.25">
      <c r="B1084" s="192"/>
      <c r="C1084" s="193"/>
      <c r="D1084" s="194" t="s">
        <v>193</v>
      </c>
      <c r="E1084" s="195" t="s">
        <v>43</v>
      </c>
      <c r="F1084" s="196" t="s">
        <v>1643</v>
      </c>
      <c r="G1084" s="193"/>
      <c r="H1084" s="195" t="s">
        <v>43</v>
      </c>
      <c r="I1084" s="197"/>
      <c r="J1084" s="193"/>
      <c r="K1084" s="193"/>
      <c r="L1084" s="198"/>
      <c r="M1084" s="199"/>
      <c r="N1084" s="200"/>
      <c r="O1084" s="200"/>
      <c r="P1084" s="200"/>
      <c r="Q1084" s="200"/>
      <c r="R1084" s="200"/>
      <c r="S1084" s="200"/>
      <c r="T1084" s="201"/>
      <c r="AT1084" s="202" t="s">
        <v>193</v>
      </c>
      <c r="AU1084" s="202" t="s">
        <v>90</v>
      </c>
      <c r="AV1084" s="13" t="s">
        <v>88</v>
      </c>
      <c r="AW1084" s="13" t="s">
        <v>41</v>
      </c>
      <c r="AX1084" s="13" t="s">
        <v>80</v>
      </c>
      <c r="AY1084" s="202" t="s">
        <v>182</v>
      </c>
    </row>
    <row r="1085" spans="1:65" s="14" customFormat="1" ht="11.25">
      <c r="B1085" s="203"/>
      <c r="C1085" s="204"/>
      <c r="D1085" s="194" t="s">
        <v>193</v>
      </c>
      <c r="E1085" s="205" t="s">
        <v>43</v>
      </c>
      <c r="F1085" s="206" t="s">
        <v>90</v>
      </c>
      <c r="G1085" s="204"/>
      <c r="H1085" s="207">
        <v>2</v>
      </c>
      <c r="I1085" s="208"/>
      <c r="J1085" s="204"/>
      <c r="K1085" s="204"/>
      <c r="L1085" s="209"/>
      <c r="M1085" s="210"/>
      <c r="N1085" s="211"/>
      <c r="O1085" s="211"/>
      <c r="P1085" s="211"/>
      <c r="Q1085" s="211"/>
      <c r="R1085" s="211"/>
      <c r="S1085" s="211"/>
      <c r="T1085" s="212"/>
      <c r="AT1085" s="213" t="s">
        <v>193</v>
      </c>
      <c r="AU1085" s="213" t="s">
        <v>90</v>
      </c>
      <c r="AV1085" s="14" t="s">
        <v>90</v>
      </c>
      <c r="AW1085" s="14" t="s">
        <v>41</v>
      </c>
      <c r="AX1085" s="14" t="s">
        <v>80</v>
      </c>
      <c r="AY1085" s="213" t="s">
        <v>182</v>
      </c>
    </row>
    <row r="1086" spans="1:65" s="15" customFormat="1" ht="11.25">
      <c r="B1086" s="227"/>
      <c r="C1086" s="228"/>
      <c r="D1086" s="194" t="s">
        <v>193</v>
      </c>
      <c r="E1086" s="229" t="s">
        <v>43</v>
      </c>
      <c r="F1086" s="230" t="s">
        <v>436</v>
      </c>
      <c r="G1086" s="228"/>
      <c r="H1086" s="231">
        <v>21</v>
      </c>
      <c r="I1086" s="232"/>
      <c r="J1086" s="228"/>
      <c r="K1086" s="228"/>
      <c r="L1086" s="233"/>
      <c r="M1086" s="234"/>
      <c r="N1086" s="235"/>
      <c r="O1086" s="235"/>
      <c r="P1086" s="235"/>
      <c r="Q1086" s="235"/>
      <c r="R1086" s="235"/>
      <c r="S1086" s="235"/>
      <c r="T1086" s="236"/>
      <c r="AT1086" s="237" t="s">
        <v>193</v>
      </c>
      <c r="AU1086" s="237" t="s">
        <v>90</v>
      </c>
      <c r="AV1086" s="15" t="s">
        <v>205</v>
      </c>
      <c r="AW1086" s="15" t="s">
        <v>41</v>
      </c>
      <c r="AX1086" s="15" t="s">
        <v>88</v>
      </c>
      <c r="AY1086" s="237" t="s">
        <v>182</v>
      </c>
    </row>
    <row r="1087" spans="1:65" s="2" customFormat="1" ht="14.45" customHeight="1">
      <c r="A1087" s="35"/>
      <c r="B1087" s="36"/>
      <c r="C1087" s="214" t="s">
        <v>1032</v>
      </c>
      <c r="D1087" s="214" t="s">
        <v>179</v>
      </c>
      <c r="E1087" s="215" t="s">
        <v>1880</v>
      </c>
      <c r="F1087" s="216" t="s">
        <v>1881</v>
      </c>
      <c r="G1087" s="217" t="s">
        <v>190</v>
      </c>
      <c r="H1087" s="218">
        <v>3</v>
      </c>
      <c r="I1087" s="219"/>
      <c r="J1087" s="220">
        <f>ROUND(I1087*H1087,2)</f>
        <v>0</v>
      </c>
      <c r="K1087" s="216" t="s">
        <v>198</v>
      </c>
      <c r="L1087" s="221"/>
      <c r="M1087" s="222" t="s">
        <v>43</v>
      </c>
      <c r="N1087" s="223" t="s">
        <v>51</v>
      </c>
      <c r="O1087" s="65"/>
      <c r="P1087" s="188">
        <f>O1087*H1087</f>
        <v>0</v>
      </c>
      <c r="Q1087" s="188">
        <v>0</v>
      </c>
      <c r="R1087" s="188">
        <f>Q1087*H1087</f>
        <v>0</v>
      </c>
      <c r="S1087" s="188">
        <v>0</v>
      </c>
      <c r="T1087" s="189">
        <f>S1087*H1087</f>
        <v>0</v>
      </c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R1087" s="190" t="s">
        <v>90</v>
      </c>
      <c r="AT1087" s="190" t="s">
        <v>179</v>
      </c>
      <c r="AU1087" s="190" t="s">
        <v>90</v>
      </c>
      <c r="AY1087" s="17" t="s">
        <v>182</v>
      </c>
      <c r="BE1087" s="191">
        <f>IF(N1087="základní",J1087,0)</f>
        <v>0</v>
      </c>
      <c r="BF1087" s="191">
        <f>IF(N1087="snížená",J1087,0)</f>
        <v>0</v>
      </c>
      <c r="BG1087" s="191">
        <f>IF(N1087="zákl. přenesená",J1087,0)</f>
        <v>0</v>
      </c>
      <c r="BH1087" s="191">
        <f>IF(N1087="sníž. přenesená",J1087,0)</f>
        <v>0</v>
      </c>
      <c r="BI1087" s="191">
        <f>IF(N1087="nulová",J1087,0)</f>
        <v>0</v>
      </c>
      <c r="BJ1087" s="17" t="s">
        <v>88</v>
      </c>
      <c r="BK1087" s="191">
        <f>ROUND(I1087*H1087,2)</f>
        <v>0</v>
      </c>
      <c r="BL1087" s="17" t="s">
        <v>88</v>
      </c>
      <c r="BM1087" s="190" t="s">
        <v>1882</v>
      </c>
    </row>
    <row r="1088" spans="1:65" s="13" customFormat="1" ht="11.25">
      <c r="B1088" s="192"/>
      <c r="C1088" s="193"/>
      <c r="D1088" s="194" t="s">
        <v>193</v>
      </c>
      <c r="E1088" s="195" t="s">
        <v>43</v>
      </c>
      <c r="F1088" s="196" t="s">
        <v>431</v>
      </c>
      <c r="G1088" s="193"/>
      <c r="H1088" s="195" t="s">
        <v>43</v>
      </c>
      <c r="I1088" s="197"/>
      <c r="J1088" s="193"/>
      <c r="K1088" s="193"/>
      <c r="L1088" s="198"/>
      <c r="M1088" s="199"/>
      <c r="N1088" s="200"/>
      <c r="O1088" s="200"/>
      <c r="P1088" s="200"/>
      <c r="Q1088" s="200"/>
      <c r="R1088" s="200"/>
      <c r="S1088" s="200"/>
      <c r="T1088" s="201"/>
      <c r="AT1088" s="202" t="s">
        <v>193</v>
      </c>
      <c r="AU1088" s="202" t="s">
        <v>90</v>
      </c>
      <c r="AV1088" s="13" t="s">
        <v>88</v>
      </c>
      <c r="AW1088" s="13" t="s">
        <v>41</v>
      </c>
      <c r="AX1088" s="13" t="s">
        <v>80</v>
      </c>
      <c r="AY1088" s="202" t="s">
        <v>182</v>
      </c>
    </row>
    <row r="1089" spans="1:65" s="13" customFormat="1" ht="11.25">
      <c r="B1089" s="192"/>
      <c r="C1089" s="193"/>
      <c r="D1089" s="194" t="s">
        <v>193</v>
      </c>
      <c r="E1089" s="195" t="s">
        <v>43</v>
      </c>
      <c r="F1089" s="196" t="s">
        <v>1636</v>
      </c>
      <c r="G1089" s="193"/>
      <c r="H1089" s="195" t="s">
        <v>43</v>
      </c>
      <c r="I1089" s="197"/>
      <c r="J1089" s="193"/>
      <c r="K1089" s="193"/>
      <c r="L1089" s="198"/>
      <c r="M1089" s="199"/>
      <c r="N1089" s="200"/>
      <c r="O1089" s="200"/>
      <c r="P1089" s="200"/>
      <c r="Q1089" s="200"/>
      <c r="R1089" s="200"/>
      <c r="S1089" s="200"/>
      <c r="T1089" s="201"/>
      <c r="AT1089" s="202" t="s">
        <v>193</v>
      </c>
      <c r="AU1089" s="202" t="s">
        <v>90</v>
      </c>
      <c r="AV1089" s="13" t="s">
        <v>88</v>
      </c>
      <c r="AW1089" s="13" t="s">
        <v>41</v>
      </c>
      <c r="AX1089" s="13" t="s">
        <v>80</v>
      </c>
      <c r="AY1089" s="202" t="s">
        <v>182</v>
      </c>
    </row>
    <row r="1090" spans="1:65" s="14" customFormat="1" ht="11.25">
      <c r="B1090" s="203"/>
      <c r="C1090" s="204"/>
      <c r="D1090" s="194" t="s">
        <v>193</v>
      </c>
      <c r="E1090" s="205" t="s">
        <v>43</v>
      </c>
      <c r="F1090" s="206" t="s">
        <v>90</v>
      </c>
      <c r="G1090" s="204"/>
      <c r="H1090" s="207">
        <v>2</v>
      </c>
      <c r="I1090" s="208"/>
      <c r="J1090" s="204"/>
      <c r="K1090" s="204"/>
      <c r="L1090" s="209"/>
      <c r="M1090" s="210"/>
      <c r="N1090" s="211"/>
      <c r="O1090" s="211"/>
      <c r="P1090" s="211"/>
      <c r="Q1090" s="211"/>
      <c r="R1090" s="211"/>
      <c r="S1090" s="211"/>
      <c r="T1090" s="212"/>
      <c r="AT1090" s="213" t="s">
        <v>193</v>
      </c>
      <c r="AU1090" s="213" t="s">
        <v>90</v>
      </c>
      <c r="AV1090" s="14" t="s">
        <v>90</v>
      </c>
      <c r="AW1090" s="14" t="s">
        <v>41</v>
      </c>
      <c r="AX1090" s="14" t="s">
        <v>80</v>
      </c>
      <c r="AY1090" s="213" t="s">
        <v>182</v>
      </c>
    </row>
    <row r="1091" spans="1:65" s="13" customFormat="1" ht="11.25">
      <c r="B1091" s="192"/>
      <c r="C1091" s="193"/>
      <c r="D1091" s="194" t="s">
        <v>193</v>
      </c>
      <c r="E1091" s="195" t="s">
        <v>43</v>
      </c>
      <c r="F1091" s="196" t="s">
        <v>1637</v>
      </c>
      <c r="G1091" s="193"/>
      <c r="H1091" s="195" t="s">
        <v>43</v>
      </c>
      <c r="I1091" s="197"/>
      <c r="J1091" s="193"/>
      <c r="K1091" s="193"/>
      <c r="L1091" s="198"/>
      <c r="M1091" s="199"/>
      <c r="N1091" s="200"/>
      <c r="O1091" s="200"/>
      <c r="P1091" s="200"/>
      <c r="Q1091" s="200"/>
      <c r="R1091" s="200"/>
      <c r="S1091" s="200"/>
      <c r="T1091" s="201"/>
      <c r="AT1091" s="202" t="s">
        <v>193</v>
      </c>
      <c r="AU1091" s="202" t="s">
        <v>90</v>
      </c>
      <c r="AV1091" s="13" t="s">
        <v>88</v>
      </c>
      <c r="AW1091" s="13" t="s">
        <v>41</v>
      </c>
      <c r="AX1091" s="13" t="s">
        <v>80</v>
      </c>
      <c r="AY1091" s="202" t="s">
        <v>182</v>
      </c>
    </row>
    <row r="1092" spans="1:65" s="14" customFormat="1" ht="11.25">
      <c r="B1092" s="203"/>
      <c r="C1092" s="204"/>
      <c r="D1092" s="194" t="s">
        <v>193</v>
      </c>
      <c r="E1092" s="205" t="s">
        <v>43</v>
      </c>
      <c r="F1092" s="206" t="s">
        <v>88</v>
      </c>
      <c r="G1092" s="204"/>
      <c r="H1092" s="207">
        <v>1</v>
      </c>
      <c r="I1092" s="208"/>
      <c r="J1092" s="204"/>
      <c r="K1092" s="204"/>
      <c r="L1092" s="209"/>
      <c r="M1092" s="210"/>
      <c r="N1092" s="211"/>
      <c r="O1092" s="211"/>
      <c r="P1092" s="211"/>
      <c r="Q1092" s="211"/>
      <c r="R1092" s="211"/>
      <c r="S1092" s="211"/>
      <c r="T1092" s="212"/>
      <c r="AT1092" s="213" t="s">
        <v>193</v>
      </c>
      <c r="AU1092" s="213" t="s">
        <v>90</v>
      </c>
      <c r="AV1092" s="14" t="s">
        <v>90</v>
      </c>
      <c r="AW1092" s="14" t="s">
        <v>41</v>
      </c>
      <c r="AX1092" s="14" t="s">
        <v>80</v>
      </c>
      <c r="AY1092" s="213" t="s">
        <v>182</v>
      </c>
    </row>
    <row r="1093" spans="1:65" s="15" customFormat="1" ht="11.25">
      <c r="B1093" s="227"/>
      <c r="C1093" s="228"/>
      <c r="D1093" s="194" t="s">
        <v>193</v>
      </c>
      <c r="E1093" s="229" t="s">
        <v>43</v>
      </c>
      <c r="F1093" s="230" t="s">
        <v>436</v>
      </c>
      <c r="G1093" s="228"/>
      <c r="H1093" s="231">
        <v>3</v>
      </c>
      <c r="I1093" s="232"/>
      <c r="J1093" s="228"/>
      <c r="K1093" s="228"/>
      <c r="L1093" s="233"/>
      <c r="M1093" s="234"/>
      <c r="N1093" s="235"/>
      <c r="O1093" s="235"/>
      <c r="P1093" s="235"/>
      <c r="Q1093" s="235"/>
      <c r="R1093" s="235"/>
      <c r="S1093" s="235"/>
      <c r="T1093" s="236"/>
      <c r="AT1093" s="237" t="s">
        <v>193</v>
      </c>
      <c r="AU1093" s="237" t="s">
        <v>90</v>
      </c>
      <c r="AV1093" s="15" t="s">
        <v>205</v>
      </c>
      <c r="AW1093" s="15" t="s">
        <v>41</v>
      </c>
      <c r="AX1093" s="15" t="s">
        <v>88</v>
      </c>
      <c r="AY1093" s="237" t="s">
        <v>182</v>
      </c>
    </row>
    <row r="1094" spans="1:65" s="2" customFormat="1" ht="14.45" customHeight="1">
      <c r="A1094" s="35"/>
      <c r="B1094" s="36"/>
      <c r="C1094" s="214" t="s">
        <v>1037</v>
      </c>
      <c r="D1094" s="214" t="s">
        <v>179</v>
      </c>
      <c r="E1094" s="215" t="s">
        <v>1883</v>
      </c>
      <c r="F1094" s="216" t="s">
        <v>1884</v>
      </c>
      <c r="G1094" s="217" t="s">
        <v>190</v>
      </c>
      <c r="H1094" s="218">
        <v>1</v>
      </c>
      <c r="I1094" s="219"/>
      <c r="J1094" s="220">
        <f>ROUND(I1094*H1094,2)</f>
        <v>0</v>
      </c>
      <c r="K1094" s="216" t="s">
        <v>198</v>
      </c>
      <c r="L1094" s="221"/>
      <c r="M1094" s="222" t="s">
        <v>43</v>
      </c>
      <c r="N1094" s="223" t="s">
        <v>51</v>
      </c>
      <c r="O1094" s="65"/>
      <c r="P1094" s="188">
        <f>O1094*H1094</f>
        <v>0</v>
      </c>
      <c r="Q1094" s="188">
        <v>0</v>
      </c>
      <c r="R1094" s="188">
        <f>Q1094*H1094</f>
        <v>0</v>
      </c>
      <c r="S1094" s="188">
        <v>0</v>
      </c>
      <c r="T1094" s="189">
        <f>S1094*H1094</f>
        <v>0</v>
      </c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R1094" s="190" t="s">
        <v>90</v>
      </c>
      <c r="AT1094" s="190" t="s">
        <v>179</v>
      </c>
      <c r="AU1094" s="190" t="s">
        <v>90</v>
      </c>
      <c r="AY1094" s="17" t="s">
        <v>182</v>
      </c>
      <c r="BE1094" s="191">
        <f>IF(N1094="základní",J1094,0)</f>
        <v>0</v>
      </c>
      <c r="BF1094" s="191">
        <f>IF(N1094="snížená",J1094,0)</f>
        <v>0</v>
      </c>
      <c r="BG1094" s="191">
        <f>IF(N1094="zákl. přenesená",J1094,0)</f>
        <v>0</v>
      </c>
      <c r="BH1094" s="191">
        <f>IF(N1094="sníž. přenesená",J1094,0)</f>
        <v>0</v>
      </c>
      <c r="BI1094" s="191">
        <f>IF(N1094="nulová",J1094,0)</f>
        <v>0</v>
      </c>
      <c r="BJ1094" s="17" t="s">
        <v>88</v>
      </c>
      <c r="BK1094" s="191">
        <f>ROUND(I1094*H1094,2)</f>
        <v>0</v>
      </c>
      <c r="BL1094" s="17" t="s">
        <v>88</v>
      </c>
      <c r="BM1094" s="190" t="s">
        <v>1885</v>
      </c>
    </row>
    <row r="1095" spans="1:65" s="13" customFormat="1" ht="11.25">
      <c r="B1095" s="192"/>
      <c r="C1095" s="193"/>
      <c r="D1095" s="194" t="s">
        <v>193</v>
      </c>
      <c r="E1095" s="195" t="s">
        <v>43</v>
      </c>
      <c r="F1095" s="196" t="s">
        <v>431</v>
      </c>
      <c r="G1095" s="193"/>
      <c r="H1095" s="195" t="s">
        <v>43</v>
      </c>
      <c r="I1095" s="197"/>
      <c r="J1095" s="193"/>
      <c r="K1095" s="193"/>
      <c r="L1095" s="198"/>
      <c r="M1095" s="199"/>
      <c r="N1095" s="200"/>
      <c r="O1095" s="200"/>
      <c r="P1095" s="200"/>
      <c r="Q1095" s="200"/>
      <c r="R1095" s="200"/>
      <c r="S1095" s="200"/>
      <c r="T1095" s="201"/>
      <c r="AT1095" s="202" t="s">
        <v>193</v>
      </c>
      <c r="AU1095" s="202" t="s">
        <v>90</v>
      </c>
      <c r="AV1095" s="13" t="s">
        <v>88</v>
      </c>
      <c r="AW1095" s="13" t="s">
        <v>41</v>
      </c>
      <c r="AX1095" s="13" t="s">
        <v>80</v>
      </c>
      <c r="AY1095" s="202" t="s">
        <v>182</v>
      </c>
    </row>
    <row r="1096" spans="1:65" s="13" customFormat="1" ht="11.25">
      <c r="B1096" s="192"/>
      <c r="C1096" s="193"/>
      <c r="D1096" s="194" t="s">
        <v>193</v>
      </c>
      <c r="E1096" s="195" t="s">
        <v>43</v>
      </c>
      <c r="F1096" s="196" t="s">
        <v>1637</v>
      </c>
      <c r="G1096" s="193"/>
      <c r="H1096" s="195" t="s">
        <v>43</v>
      </c>
      <c r="I1096" s="197"/>
      <c r="J1096" s="193"/>
      <c r="K1096" s="193"/>
      <c r="L1096" s="198"/>
      <c r="M1096" s="199"/>
      <c r="N1096" s="200"/>
      <c r="O1096" s="200"/>
      <c r="P1096" s="200"/>
      <c r="Q1096" s="200"/>
      <c r="R1096" s="200"/>
      <c r="S1096" s="200"/>
      <c r="T1096" s="201"/>
      <c r="AT1096" s="202" t="s">
        <v>193</v>
      </c>
      <c r="AU1096" s="202" t="s">
        <v>90</v>
      </c>
      <c r="AV1096" s="13" t="s">
        <v>88</v>
      </c>
      <c r="AW1096" s="13" t="s">
        <v>41</v>
      </c>
      <c r="AX1096" s="13" t="s">
        <v>80</v>
      </c>
      <c r="AY1096" s="202" t="s">
        <v>182</v>
      </c>
    </row>
    <row r="1097" spans="1:65" s="14" customFormat="1" ht="11.25">
      <c r="B1097" s="203"/>
      <c r="C1097" s="204"/>
      <c r="D1097" s="194" t="s">
        <v>193</v>
      </c>
      <c r="E1097" s="205" t="s">
        <v>43</v>
      </c>
      <c r="F1097" s="206" t="s">
        <v>88</v>
      </c>
      <c r="G1097" s="204"/>
      <c r="H1097" s="207">
        <v>1</v>
      </c>
      <c r="I1097" s="208"/>
      <c r="J1097" s="204"/>
      <c r="K1097" s="204"/>
      <c r="L1097" s="209"/>
      <c r="M1097" s="210"/>
      <c r="N1097" s="211"/>
      <c r="O1097" s="211"/>
      <c r="P1097" s="211"/>
      <c r="Q1097" s="211"/>
      <c r="R1097" s="211"/>
      <c r="S1097" s="211"/>
      <c r="T1097" s="212"/>
      <c r="AT1097" s="213" t="s">
        <v>193</v>
      </c>
      <c r="AU1097" s="213" t="s">
        <v>90</v>
      </c>
      <c r="AV1097" s="14" t="s">
        <v>90</v>
      </c>
      <c r="AW1097" s="14" t="s">
        <v>41</v>
      </c>
      <c r="AX1097" s="14" t="s">
        <v>88</v>
      </c>
      <c r="AY1097" s="213" t="s">
        <v>182</v>
      </c>
    </row>
    <row r="1098" spans="1:65" s="2" customFormat="1" ht="14.45" customHeight="1">
      <c r="A1098" s="35"/>
      <c r="B1098" s="36"/>
      <c r="C1098" s="214" t="s">
        <v>1041</v>
      </c>
      <c r="D1098" s="214" t="s">
        <v>179</v>
      </c>
      <c r="E1098" s="215" t="s">
        <v>479</v>
      </c>
      <c r="F1098" s="216" t="s">
        <v>480</v>
      </c>
      <c r="G1098" s="217" t="s">
        <v>481</v>
      </c>
      <c r="H1098" s="218">
        <v>21.98</v>
      </c>
      <c r="I1098" s="219"/>
      <c r="J1098" s="220">
        <f>ROUND(I1098*H1098,2)</f>
        <v>0</v>
      </c>
      <c r="K1098" s="216" t="s">
        <v>191</v>
      </c>
      <c r="L1098" s="221"/>
      <c r="M1098" s="222" t="s">
        <v>43</v>
      </c>
      <c r="N1098" s="223" t="s">
        <v>51</v>
      </c>
      <c r="O1098" s="65"/>
      <c r="P1098" s="188">
        <f>O1098*H1098</f>
        <v>0</v>
      </c>
      <c r="Q1098" s="188">
        <v>8.0000000000000007E-5</v>
      </c>
      <c r="R1098" s="188">
        <f>Q1098*H1098</f>
        <v>1.7584000000000002E-3</v>
      </c>
      <c r="S1098" s="188">
        <v>0</v>
      </c>
      <c r="T1098" s="189">
        <f>S1098*H1098</f>
        <v>0</v>
      </c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R1098" s="190" t="s">
        <v>90</v>
      </c>
      <c r="AT1098" s="190" t="s">
        <v>179</v>
      </c>
      <c r="AU1098" s="190" t="s">
        <v>90</v>
      </c>
      <c r="AY1098" s="17" t="s">
        <v>182</v>
      </c>
      <c r="BE1098" s="191">
        <f>IF(N1098="základní",J1098,0)</f>
        <v>0</v>
      </c>
      <c r="BF1098" s="191">
        <f>IF(N1098="snížená",J1098,0)</f>
        <v>0</v>
      </c>
      <c r="BG1098" s="191">
        <f>IF(N1098="zákl. přenesená",J1098,0)</f>
        <v>0</v>
      </c>
      <c r="BH1098" s="191">
        <f>IF(N1098="sníž. přenesená",J1098,0)</f>
        <v>0</v>
      </c>
      <c r="BI1098" s="191">
        <f>IF(N1098="nulová",J1098,0)</f>
        <v>0</v>
      </c>
      <c r="BJ1098" s="17" t="s">
        <v>88</v>
      </c>
      <c r="BK1098" s="191">
        <f>ROUND(I1098*H1098,2)</f>
        <v>0</v>
      </c>
      <c r="BL1098" s="17" t="s">
        <v>88</v>
      </c>
      <c r="BM1098" s="190" t="s">
        <v>913</v>
      </c>
    </row>
    <row r="1099" spans="1:65" s="13" customFormat="1" ht="11.25">
      <c r="B1099" s="192"/>
      <c r="C1099" s="193"/>
      <c r="D1099" s="194" t="s">
        <v>193</v>
      </c>
      <c r="E1099" s="195" t="s">
        <v>43</v>
      </c>
      <c r="F1099" s="196" t="s">
        <v>431</v>
      </c>
      <c r="G1099" s="193"/>
      <c r="H1099" s="195" t="s">
        <v>43</v>
      </c>
      <c r="I1099" s="197"/>
      <c r="J1099" s="193"/>
      <c r="K1099" s="193"/>
      <c r="L1099" s="198"/>
      <c r="M1099" s="199"/>
      <c r="N1099" s="200"/>
      <c r="O1099" s="200"/>
      <c r="P1099" s="200"/>
      <c r="Q1099" s="200"/>
      <c r="R1099" s="200"/>
      <c r="S1099" s="200"/>
      <c r="T1099" s="201"/>
      <c r="AT1099" s="202" t="s">
        <v>193</v>
      </c>
      <c r="AU1099" s="202" t="s">
        <v>90</v>
      </c>
      <c r="AV1099" s="13" t="s">
        <v>88</v>
      </c>
      <c r="AW1099" s="13" t="s">
        <v>41</v>
      </c>
      <c r="AX1099" s="13" t="s">
        <v>80</v>
      </c>
      <c r="AY1099" s="202" t="s">
        <v>182</v>
      </c>
    </row>
    <row r="1100" spans="1:65" s="13" customFormat="1" ht="11.25">
      <c r="B1100" s="192"/>
      <c r="C1100" s="193"/>
      <c r="D1100" s="194" t="s">
        <v>193</v>
      </c>
      <c r="E1100" s="195" t="s">
        <v>43</v>
      </c>
      <c r="F1100" s="196" t="s">
        <v>638</v>
      </c>
      <c r="G1100" s="193"/>
      <c r="H1100" s="195" t="s">
        <v>43</v>
      </c>
      <c r="I1100" s="197"/>
      <c r="J1100" s="193"/>
      <c r="K1100" s="193"/>
      <c r="L1100" s="198"/>
      <c r="M1100" s="199"/>
      <c r="N1100" s="200"/>
      <c r="O1100" s="200"/>
      <c r="P1100" s="200"/>
      <c r="Q1100" s="200"/>
      <c r="R1100" s="200"/>
      <c r="S1100" s="200"/>
      <c r="T1100" s="201"/>
      <c r="AT1100" s="202" t="s">
        <v>193</v>
      </c>
      <c r="AU1100" s="202" t="s">
        <v>90</v>
      </c>
      <c r="AV1100" s="13" t="s">
        <v>88</v>
      </c>
      <c r="AW1100" s="13" t="s">
        <v>41</v>
      </c>
      <c r="AX1100" s="13" t="s">
        <v>80</v>
      </c>
      <c r="AY1100" s="202" t="s">
        <v>182</v>
      </c>
    </row>
    <row r="1101" spans="1:65" s="14" customFormat="1" ht="11.25">
      <c r="B1101" s="203"/>
      <c r="C1101" s="204"/>
      <c r="D1101" s="194" t="s">
        <v>193</v>
      </c>
      <c r="E1101" s="205" t="s">
        <v>43</v>
      </c>
      <c r="F1101" s="206" t="s">
        <v>3244</v>
      </c>
      <c r="G1101" s="204"/>
      <c r="H1101" s="207">
        <v>6.28</v>
      </c>
      <c r="I1101" s="208"/>
      <c r="J1101" s="204"/>
      <c r="K1101" s="204"/>
      <c r="L1101" s="209"/>
      <c r="M1101" s="210"/>
      <c r="N1101" s="211"/>
      <c r="O1101" s="211"/>
      <c r="P1101" s="211"/>
      <c r="Q1101" s="211"/>
      <c r="R1101" s="211"/>
      <c r="S1101" s="211"/>
      <c r="T1101" s="212"/>
      <c r="AT1101" s="213" t="s">
        <v>193</v>
      </c>
      <c r="AU1101" s="213" t="s">
        <v>90</v>
      </c>
      <c r="AV1101" s="14" t="s">
        <v>90</v>
      </c>
      <c r="AW1101" s="14" t="s">
        <v>41</v>
      </c>
      <c r="AX1101" s="14" t="s">
        <v>80</v>
      </c>
      <c r="AY1101" s="213" t="s">
        <v>182</v>
      </c>
    </row>
    <row r="1102" spans="1:65" s="13" customFormat="1" ht="11.25">
      <c r="B1102" s="192"/>
      <c r="C1102" s="193"/>
      <c r="D1102" s="194" t="s">
        <v>193</v>
      </c>
      <c r="E1102" s="195" t="s">
        <v>43</v>
      </c>
      <c r="F1102" s="196" t="s">
        <v>640</v>
      </c>
      <c r="G1102" s="193"/>
      <c r="H1102" s="195" t="s">
        <v>43</v>
      </c>
      <c r="I1102" s="197"/>
      <c r="J1102" s="193"/>
      <c r="K1102" s="193"/>
      <c r="L1102" s="198"/>
      <c r="M1102" s="199"/>
      <c r="N1102" s="200"/>
      <c r="O1102" s="200"/>
      <c r="P1102" s="200"/>
      <c r="Q1102" s="200"/>
      <c r="R1102" s="200"/>
      <c r="S1102" s="200"/>
      <c r="T1102" s="201"/>
      <c r="AT1102" s="202" t="s">
        <v>193</v>
      </c>
      <c r="AU1102" s="202" t="s">
        <v>90</v>
      </c>
      <c r="AV1102" s="13" t="s">
        <v>88</v>
      </c>
      <c r="AW1102" s="13" t="s">
        <v>41</v>
      </c>
      <c r="AX1102" s="13" t="s">
        <v>80</v>
      </c>
      <c r="AY1102" s="202" t="s">
        <v>182</v>
      </c>
    </row>
    <row r="1103" spans="1:65" s="14" customFormat="1" ht="11.25">
      <c r="B1103" s="203"/>
      <c r="C1103" s="204"/>
      <c r="D1103" s="194" t="s">
        <v>193</v>
      </c>
      <c r="E1103" s="205" t="s">
        <v>43</v>
      </c>
      <c r="F1103" s="206" t="s">
        <v>1889</v>
      </c>
      <c r="G1103" s="204"/>
      <c r="H1103" s="207">
        <v>2.512</v>
      </c>
      <c r="I1103" s="208"/>
      <c r="J1103" s="204"/>
      <c r="K1103" s="204"/>
      <c r="L1103" s="209"/>
      <c r="M1103" s="210"/>
      <c r="N1103" s="211"/>
      <c r="O1103" s="211"/>
      <c r="P1103" s="211"/>
      <c r="Q1103" s="211"/>
      <c r="R1103" s="211"/>
      <c r="S1103" s="211"/>
      <c r="T1103" s="212"/>
      <c r="AT1103" s="213" t="s">
        <v>193</v>
      </c>
      <c r="AU1103" s="213" t="s">
        <v>90</v>
      </c>
      <c r="AV1103" s="14" t="s">
        <v>90</v>
      </c>
      <c r="AW1103" s="14" t="s">
        <v>41</v>
      </c>
      <c r="AX1103" s="14" t="s">
        <v>80</v>
      </c>
      <c r="AY1103" s="213" t="s">
        <v>182</v>
      </c>
    </row>
    <row r="1104" spans="1:65" s="13" customFormat="1" ht="11.25">
      <c r="B1104" s="192"/>
      <c r="C1104" s="193"/>
      <c r="D1104" s="194" t="s">
        <v>193</v>
      </c>
      <c r="E1104" s="195" t="s">
        <v>43</v>
      </c>
      <c r="F1104" s="196" t="s">
        <v>1636</v>
      </c>
      <c r="G1104" s="193"/>
      <c r="H1104" s="195" t="s">
        <v>43</v>
      </c>
      <c r="I1104" s="197"/>
      <c r="J1104" s="193"/>
      <c r="K1104" s="193"/>
      <c r="L1104" s="198"/>
      <c r="M1104" s="199"/>
      <c r="N1104" s="200"/>
      <c r="O1104" s="200"/>
      <c r="P1104" s="200"/>
      <c r="Q1104" s="200"/>
      <c r="R1104" s="200"/>
      <c r="S1104" s="200"/>
      <c r="T1104" s="201"/>
      <c r="AT1104" s="202" t="s">
        <v>193</v>
      </c>
      <c r="AU1104" s="202" t="s">
        <v>90</v>
      </c>
      <c r="AV1104" s="13" t="s">
        <v>88</v>
      </c>
      <c r="AW1104" s="13" t="s">
        <v>41</v>
      </c>
      <c r="AX1104" s="13" t="s">
        <v>80</v>
      </c>
      <c r="AY1104" s="202" t="s">
        <v>182</v>
      </c>
    </row>
    <row r="1105" spans="1:65" s="14" customFormat="1" ht="11.25">
      <c r="B1105" s="203"/>
      <c r="C1105" s="204"/>
      <c r="D1105" s="194" t="s">
        <v>193</v>
      </c>
      <c r="E1105" s="205" t="s">
        <v>43</v>
      </c>
      <c r="F1105" s="206" t="s">
        <v>2622</v>
      </c>
      <c r="G1105" s="204"/>
      <c r="H1105" s="207">
        <v>3.14</v>
      </c>
      <c r="I1105" s="208"/>
      <c r="J1105" s="204"/>
      <c r="K1105" s="204"/>
      <c r="L1105" s="209"/>
      <c r="M1105" s="210"/>
      <c r="N1105" s="211"/>
      <c r="O1105" s="211"/>
      <c r="P1105" s="211"/>
      <c r="Q1105" s="211"/>
      <c r="R1105" s="211"/>
      <c r="S1105" s="211"/>
      <c r="T1105" s="212"/>
      <c r="AT1105" s="213" t="s">
        <v>193</v>
      </c>
      <c r="AU1105" s="213" t="s">
        <v>90</v>
      </c>
      <c r="AV1105" s="14" t="s">
        <v>90</v>
      </c>
      <c r="AW1105" s="14" t="s">
        <v>41</v>
      </c>
      <c r="AX1105" s="14" t="s">
        <v>80</v>
      </c>
      <c r="AY1105" s="213" t="s">
        <v>182</v>
      </c>
    </row>
    <row r="1106" spans="1:65" s="13" customFormat="1" ht="11.25">
      <c r="B1106" s="192"/>
      <c r="C1106" s="193"/>
      <c r="D1106" s="194" t="s">
        <v>193</v>
      </c>
      <c r="E1106" s="195" t="s">
        <v>43</v>
      </c>
      <c r="F1106" s="196" t="s">
        <v>1637</v>
      </c>
      <c r="G1106" s="193"/>
      <c r="H1106" s="195" t="s">
        <v>43</v>
      </c>
      <c r="I1106" s="197"/>
      <c r="J1106" s="193"/>
      <c r="K1106" s="193"/>
      <c r="L1106" s="198"/>
      <c r="M1106" s="199"/>
      <c r="N1106" s="200"/>
      <c r="O1106" s="200"/>
      <c r="P1106" s="200"/>
      <c r="Q1106" s="200"/>
      <c r="R1106" s="200"/>
      <c r="S1106" s="200"/>
      <c r="T1106" s="201"/>
      <c r="AT1106" s="202" t="s">
        <v>193</v>
      </c>
      <c r="AU1106" s="202" t="s">
        <v>90</v>
      </c>
      <c r="AV1106" s="13" t="s">
        <v>88</v>
      </c>
      <c r="AW1106" s="13" t="s">
        <v>41</v>
      </c>
      <c r="AX1106" s="13" t="s">
        <v>80</v>
      </c>
      <c r="AY1106" s="202" t="s">
        <v>182</v>
      </c>
    </row>
    <row r="1107" spans="1:65" s="14" customFormat="1" ht="11.25">
      <c r="B1107" s="203"/>
      <c r="C1107" s="204"/>
      <c r="D1107" s="194" t="s">
        <v>193</v>
      </c>
      <c r="E1107" s="205" t="s">
        <v>43</v>
      </c>
      <c r="F1107" s="206" t="s">
        <v>1887</v>
      </c>
      <c r="G1107" s="204"/>
      <c r="H1107" s="207">
        <v>1.8839999999999999</v>
      </c>
      <c r="I1107" s="208"/>
      <c r="J1107" s="204"/>
      <c r="K1107" s="204"/>
      <c r="L1107" s="209"/>
      <c r="M1107" s="210"/>
      <c r="N1107" s="211"/>
      <c r="O1107" s="211"/>
      <c r="P1107" s="211"/>
      <c r="Q1107" s="211"/>
      <c r="R1107" s="211"/>
      <c r="S1107" s="211"/>
      <c r="T1107" s="212"/>
      <c r="AT1107" s="213" t="s">
        <v>193</v>
      </c>
      <c r="AU1107" s="213" t="s">
        <v>90</v>
      </c>
      <c r="AV1107" s="14" t="s">
        <v>90</v>
      </c>
      <c r="AW1107" s="14" t="s">
        <v>41</v>
      </c>
      <c r="AX1107" s="14" t="s">
        <v>80</v>
      </c>
      <c r="AY1107" s="213" t="s">
        <v>182</v>
      </c>
    </row>
    <row r="1108" spans="1:65" s="13" customFormat="1" ht="11.25">
      <c r="B1108" s="192"/>
      <c r="C1108" s="193"/>
      <c r="D1108" s="194" t="s">
        <v>193</v>
      </c>
      <c r="E1108" s="195" t="s">
        <v>43</v>
      </c>
      <c r="F1108" s="196" t="s">
        <v>1638</v>
      </c>
      <c r="G1108" s="193"/>
      <c r="H1108" s="195" t="s">
        <v>43</v>
      </c>
      <c r="I1108" s="197"/>
      <c r="J1108" s="193"/>
      <c r="K1108" s="193"/>
      <c r="L1108" s="198"/>
      <c r="M1108" s="199"/>
      <c r="N1108" s="200"/>
      <c r="O1108" s="200"/>
      <c r="P1108" s="200"/>
      <c r="Q1108" s="200"/>
      <c r="R1108" s="200"/>
      <c r="S1108" s="200"/>
      <c r="T1108" s="201"/>
      <c r="AT1108" s="202" t="s">
        <v>193</v>
      </c>
      <c r="AU1108" s="202" t="s">
        <v>90</v>
      </c>
      <c r="AV1108" s="13" t="s">
        <v>88</v>
      </c>
      <c r="AW1108" s="13" t="s">
        <v>41</v>
      </c>
      <c r="AX1108" s="13" t="s">
        <v>80</v>
      </c>
      <c r="AY1108" s="202" t="s">
        <v>182</v>
      </c>
    </row>
    <row r="1109" spans="1:65" s="14" customFormat="1" ht="11.25">
      <c r="B1109" s="203"/>
      <c r="C1109" s="204"/>
      <c r="D1109" s="194" t="s">
        <v>193</v>
      </c>
      <c r="E1109" s="205" t="s">
        <v>43</v>
      </c>
      <c r="F1109" s="206" t="s">
        <v>1886</v>
      </c>
      <c r="G1109" s="204"/>
      <c r="H1109" s="207">
        <v>3.7679999999999998</v>
      </c>
      <c r="I1109" s="208"/>
      <c r="J1109" s="204"/>
      <c r="K1109" s="204"/>
      <c r="L1109" s="209"/>
      <c r="M1109" s="210"/>
      <c r="N1109" s="211"/>
      <c r="O1109" s="211"/>
      <c r="P1109" s="211"/>
      <c r="Q1109" s="211"/>
      <c r="R1109" s="211"/>
      <c r="S1109" s="211"/>
      <c r="T1109" s="212"/>
      <c r="AT1109" s="213" t="s">
        <v>193</v>
      </c>
      <c r="AU1109" s="213" t="s">
        <v>90</v>
      </c>
      <c r="AV1109" s="14" t="s">
        <v>90</v>
      </c>
      <c r="AW1109" s="14" t="s">
        <v>41</v>
      </c>
      <c r="AX1109" s="14" t="s">
        <v>80</v>
      </c>
      <c r="AY1109" s="213" t="s">
        <v>182</v>
      </c>
    </row>
    <row r="1110" spans="1:65" s="13" customFormat="1" ht="11.25">
      <c r="B1110" s="192"/>
      <c r="C1110" s="193"/>
      <c r="D1110" s="194" t="s">
        <v>193</v>
      </c>
      <c r="E1110" s="195" t="s">
        <v>43</v>
      </c>
      <c r="F1110" s="196" t="s">
        <v>1639</v>
      </c>
      <c r="G1110" s="193"/>
      <c r="H1110" s="195" t="s">
        <v>43</v>
      </c>
      <c r="I1110" s="197"/>
      <c r="J1110" s="193"/>
      <c r="K1110" s="193"/>
      <c r="L1110" s="198"/>
      <c r="M1110" s="199"/>
      <c r="N1110" s="200"/>
      <c r="O1110" s="200"/>
      <c r="P1110" s="200"/>
      <c r="Q1110" s="200"/>
      <c r="R1110" s="200"/>
      <c r="S1110" s="200"/>
      <c r="T1110" s="201"/>
      <c r="AT1110" s="202" t="s">
        <v>193</v>
      </c>
      <c r="AU1110" s="202" t="s">
        <v>90</v>
      </c>
      <c r="AV1110" s="13" t="s">
        <v>88</v>
      </c>
      <c r="AW1110" s="13" t="s">
        <v>41</v>
      </c>
      <c r="AX1110" s="13" t="s">
        <v>80</v>
      </c>
      <c r="AY1110" s="202" t="s">
        <v>182</v>
      </c>
    </row>
    <row r="1111" spans="1:65" s="14" customFormat="1" ht="11.25">
      <c r="B1111" s="203"/>
      <c r="C1111" s="204"/>
      <c r="D1111" s="194" t="s">
        <v>193</v>
      </c>
      <c r="E1111" s="205" t="s">
        <v>43</v>
      </c>
      <c r="F1111" s="206" t="s">
        <v>1887</v>
      </c>
      <c r="G1111" s="204"/>
      <c r="H1111" s="207">
        <v>1.8839999999999999</v>
      </c>
      <c r="I1111" s="208"/>
      <c r="J1111" s="204"/>
      <c r="K1111" s="204"/>
      <c r="L1111" s="209"/>
      <c r="M1111" s="210"/>
      <c r="N1111" s="211"/>
      <c r="O1111" s="211"/>
      <c r="P1111" s="211"/>
      <c r="Q1111" s="211"/>
      <c r="R1111" s="211"/>
      <c r="S1111" s="211"/>
      <c r="T1111" s="212"/>
      <c r="AT1111" s="213" t="s">
        <v>193</v>
      </c>
      <c r="AU1111" s="213" t="s">
        <v>90</v>
      </c>
      <c r="AV1111" s="14" t="s">
        <v>90</v>
      </c>
      <c r="AW1111" s="14" t="s">
        <v>41</v>
      </c>
      <c r="AX1111" s="14" t="s">
        <v>80</v>
      </c>
      <c r="AY1111" s="213" t="s">
        <v>182</v>
      </c>
    </row>
    <row r="1112" spans="1:65" s="13" customFormat="1" ht="11.25">
      <c r="B1112" s="192"/>
      <c r="C1112" s="193"/>
      <c r="D1112" s="194" t="s">
        <v>193</v>
      </c>
      <c r="E1112" s="195" t="s">
        <v>43</v>
      </c>
      <c r="F1112" s="196" t="s">
        <v>1641</v>
      </c>
      <c r="G1112" s="193"/>
      <c r="H1112" s="195" t="s">
        <v>43</v>
      </c>
      <c r="I1112" s="197"/>
      <c r="J1112" s="193"/>
      <c r="K1112" s="193"/>
      <c r="L1112" s="198"/>
      <c r="M1112" s="199"/>
      <c r="N1112" s="200"/>
      <c r="O1112" s="200"/>
      <c r="P1112" s="200"/>
      <c r="Q1112" s="200"/>
      <c r="R1112" s="200"/>
      <c r="S1112" s="200"/>
      <c r="T1112" s="201"/>
      <c r="AT1112" s="202" t="s">
        <v>193</v>
      </c>
      <c r="AU1112" s="202" t="s">
        <v>90</v>
      </c>
      <c r="AV1112" s="13" t="s">
        <v>88</v>
      </c>
      <c r="AW1112" s="13" t="s">
        <v>41</v>
      </c>
      <c r="AX1112" s="13" t="s">
        <v>80</v>
      </c>
      <c r="AY1112" s="202" t="s">
        <v>182</v>
      </c>
    </row>
    <row r="1113" spans="1:65" s="14" customFormat="1" ht="11.25">
      <c r="B1113" s="203"/>
      <c r="C1113" s="204"/>
      <c r="D1113" s="194" t="s">
        <v>193</v>
      </c>
      <c r="E1113" s="205" t="s">
        <v>43</v>
      </c>
      <c r="F1113" s="206" t="s">
        <v>915</v>
      </c>
      <c r="G1113" s="204"/>
      <c r="H1113" s="207">
        <v>1.256</v>
      </c>
      <c r="I1113" s="208"/>
      <c r="J1113" s="204"/>
      <c r="K1113" s="204"/>
      <c r="L1113" s="209"/>
      <c r="M1113" s="210"/>
      <c r="N1113" s="211"/>
      <c r="O1113" s="211"/>
      <c r="P1113" s="211"/>
      <c r="Q1113" s="211"/>
      <c r="R1113" s="211"/>
      <c r="S1113" s="211"/>
      <c r="T1113" s="212"/>
      <c r="AT1113" s="213" t="s">
        <v>193</v>
      </c>
      <c r="AU1113" s="213" t="s">
        <v>90</v>
      </c>
      <c r="AV1113" s="14" t="s">
        <v>90</v>
      </c>
      <c r="AW1113" s="14" t="s">
        <v>41</v>
      </c>
      <c r="AX1113" s="14" t="s">
        <v>80</v>
      </c>
      <c r="AY1113" s="213" t="s">
        <v>182</v>
      </c>
    </row>
    <row r="1114" spans="1:65" s="13" customFormat="1" ht="11.25">
      <c r="B1114" s="192"/>
      <c r="C1114" s="193"/>
      <c r="D1114" s="194" t="s">
        <v>193</v>
      </c>
      <c r="E1114" s="195" t="s">
        <v>43</v>
      </c>
      <c r="F1114" s="196" t="s">
        <v>1643</v>
      </c>
      <c r="G1114" s="193"/>
      <c r="H1114" s="195" t="s">
        <v>43</v>
      </c>
      <c r="I1114" s="197"/>
      <c r="J1114" s="193"/>
      <c r="K1114" s="193"/>
      <c r="L1114" s="198"/>
      <c r="M1114" s="199"/>
      <c r="N1114" s="200"/>
      <c r="O1114" s="200"/>
      <c r="P1114" s="200"/>
      <c r="Q1114" s="200"/>
      <c r="R1114" s="200"/>
      <c r="S1114" s="200"/>
      <c r="T1114" s="201"/>
      <c r="AT1114" s="202" t="s">
        <v>193</v>
      </c>
      <c r="AU1114" s="202" t="s">
        <v>90</v>
      </c>
      <c r="AV1114" s="13" t="s">
        <v>88</v>
      </c>
      <c r="AW1114" s="13" t="s">
        <v>41</v>
      </c>
      <c r="AX1114" s="13" t="s">
        <v>80</v>
      </c>
      <c r="AY1114" s="202" t="s">
        <v>182</v>
      </c>
    </row>
    <row r="1115" spans="1:65" s="14" customFormat="1" ht="11.25">
      <c r="B1115" s="203"/>
      <c r="C1115" s="204"/>
      <c r="D1115" s="194" t="s">
        <v>193</v>
      </c>
      <c r="E1115" s="205" t="s">
        <v>43</v>
      </c>
      <c r="F1115" s="206" t="s">
        <v>915</v>
      </c>
      <c r="G1115" s="204"/>
      <c r="H1115" s="207">
        <v>1.256</v>
      </c>
      <c r="I1115" s="208"/>
      <c r="J1115" s="204"/>
      <c r="K1115" s="204"/>
      <c r="L1115" s="209"/>
      <c r="M1115" s="210"/>
      <c r="N1115" s="211"/>
      <c r="O1115" s="211"/>
      <c r="P1115" s="211"/>
      <c r="Q1115" s="211"/>
      <c r="R1115" s="211"/>
      <c r="S1115" s="211"/>
      <c r="T1115" s="212"/>
      <c r="AT1115" s="213" t="s">
        <v>193</v>
      </c>
      <c r="AU1115" s="213" t="s">
        <v>90</v>
      </c>
      <c r="AV1115" s="14" t="s">
        <v>90</v>
      </c>
      <c r="AW1115" s="14" t="s">
        <v>41</v>
      </c>
      <c r="AX1115" s="14" t="s">
        <v>80</v>
      </c>
      <c r="AY1115" s="213" t="s">
        <v>182</v>
      </c>
    </row>
    <row r="1116" spans="1:65" s="15" customFormat="1" ht="11.25">
      <c r="B1116" s="227"/>
      <c r="C1116" s="228"/>
      <c r="D1116" s="194" t="s">
        <v>193</v>
      </c>
      <c r="E1116" s="229" t="s">
        <v>43</v>
      </c>
      <c r="F1116" s="230" t="s">
        <v>436</v>
      </c>
      <c r="G1116" s="228"/>
      <c r="H1116" s="231">
        <v>21.98</v>
      </c>
      <c r="I1116" s="232"/>
      <c r="J1116" s="228"/>
      <c r="K1116" s="228"/>
      <c r="L1116" s="233"/>
      <c r="M1116" s="234"/>
      <c r="N1116" s="235"/>
      <c r="O1116" s="235"/>
      <c r="P1116" s="235"/>
      <c r="Q1116" s="235"/>
      <c r="R1116" s="235"/>
      <c r="S1116" s="235"/>
      <c r="T1116" s="236"/>
      <c r="AT1116" s="237" t="s">
        <v>193</v>
      </c>
      <c r="AU1116" s="237" t="s">
        <v>90</v>
      </c>
      <c r="AV1116" s="15" t="s">
        <v>205</v>
      </c>
      <c r="AW1116" s="15" t="s">
        <v>41</v>
      </c>
      <c r="AX1116" s="15" t="s">
        <v>88</v>
      </c>
      <c r="AY1116" s="237" t="s">
        <v>182</v>
      </c>
    </row>
    <row r="1117" spans="1:65" s="2" customFormat="1" ht="24.2" customHeight="1">
      <c r="A1117" s="35"/>
      <c r="B1117" s="36"/>
      <c r="C1117" s="214" t="s">
        <v>1047</v>
      </c>
      <c r="D1117" s="214" t="s">
        <v>179</v>
      </c>
      <c r="E1117" s="215" t="s">
        <v>484</v>
      </c>
      <c r="F1117" s="216" t="s">
        <v>485</v>
      </c>
      <c r="G1117" s="217" t="s">
        <v>486</v>
      </c>
      <c r="H1117" s="218">
        <v>0.35</v>
      </c>
      <c r="I1117" s="219"/>
      <c r="J1117" s="220">
        <f>ROUND(I1117*H1117,2)</f>
        <v>0</v>
      </c>
      <c r="K1117" s="216" t="s">
        <v>191</v>
      </c>
      <c r="L1117" s="221"/>
      <c r="M1117" s="222" t="s">
        <v>43</v>
      </c>
      <c r="N1117" s="223" t="s">
        <v>51</v>
      </c>
      <c r="O1117" s="65"/>
      <c r="P1117" s="188">
        <f>O1117*H1117</f>
        <v>0</v>
      </c>
      <c r="Q1117" s="188">
        <v>5.0000000000000001E-4</v>
      </c>
      <c r="R1117" s="188">
        <f>Q1117*H1117</f>
        <v>1.75E-4</v>
      </c>
      <c r="S1117" s="188">
        <v>0</v>
      </c>
      <c r="T1117" s="189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90" t="s">
        <v>90</v>
      </c>
      <c r="AT1117" s="190" t="s">
        <v>179</v>
      </c>
      <c r="AU1117" s="190" t="s">
        <v>90</v>
      </c>
      <c r="AY1117" s="17" t="s">
        <v>182</v>
      </c>
      <c r="BE1117" s="191">
        <f>IF(N1117="základní",J1117,0)</f>
        <v>0</v>
      </c>
      <c r="BF1117" s="191">
        <f>IF(N1117="snížená",J1117,0)</f>
        <v>0</v>
      </c>
      <c r="BG1117" s="191">
        <f>IF(N1117="zákl. přenesená",J1117,0)</f>
        <v>0</v>
      </c>
      <c r="BH1117" s="191">
        <f>IF(N1117="sníž. přenesená",J1117,0)</f>
        <v>0</v>
      </c>
      <c r="BI1117" s="191">
        <f>IF(N1117="nulová",J1117,0)</f>
        <v>0</v>
      </c>
      <c r="BJ1117" s="17" t="s">
        <v>88</v>
      </c>
      <c r="BK1117" s="191">
        <f>ROUND(I1117*H1117,2)</f>
        <v>0</v>
      </c>
      <c r="BL1117" s="17" t="s">
        <v>88</v>
      </c>
      <c r="BM1117" s="190" t="s">
        <v>917</v>
      </c>
    </row>
    <row r="1118" spans="1:65" s="13" customFormat="1" ht="11.25">
      <c r="B1118" s="192"/>
      <c r="C1118" s="193"/>
      <c r="D1118" s="194" t="s">
        <v>193</v>
      </c>
      <c r="E1118" s="195" t="s">
        <v>43</v>
      </c>
      <c r="F1118" s="196" t="s">
        <v>431</v>
      </c>
      <c r="G1118" s="193"/>
      <c r="H1118" s="195" t="s">
        <v>43</v>
      </c>
      <c r="I1118" s="197"/>
      <c r="J1118" s="193"/>
      <c r="K1118" s="193"/>
      <c r="L1118" s="198"/>
      <c r="M1118" s="199"/>
      <c r="N1118" s="200"/>
      <c r="O1118" s="200"/>
      <c r="P1118" s="200"/>
      <c r="Q1118" s="200"/>
      <c r="R1118" s="200"/>
      <c r="S1118" s="200"/>
      <c r="T1118" s="201"/>
      <c r="AT1118" s="202" t="s">
        <v>193</v>
      </c>
      <c r="AU1118" s="202" t="s">
        <v>90</v>
      </c>
      <c r="AV1118" s="13" t="s">
        <v>88</v>
      </c>
      <c r="AW1118" s="13" t="s">
        <v>41</v>
      </c>
      <c r="AX1118" s="13" t="s">
        <v>80</v>
      </c>
      <c r="AY1118" s="202" t="s">
        <v>182</v>
      </c>
    </row>
    <row r="1119" spans="1:65" s="13" customFormat="1" ht="11.25">
      <c r="B1119" s="192"/>
      <c r="C1119" s="193"/>
      <c r="D1119" s="194" t="s">
        <v>193</v>
      </c>
      <c r="E1119" s="195" t="s">
        <v>43</v>
      </c>
      <c r="F1119" s="196" t="s">
        <v>638</v>
      </c>
      <c r="G1119" s="193"/>
      <c r="H1119" s="195" t="s">
        <v>43</v>
      </c>
      <c r="I1119" s="197"/>
      <c r="J1119" s="193"/>
      <c r="K1119" s="193"/>
      <c r="L1119" s="198"/>
      <c r="M1119" s="199"/>
      <c r="N1119" s="200"/>
      <c r="O1119" s="200"/>
      <c r="P1119" s="200"/>
      <c r="Q1119" s="200"/>
      <c r="R1119" s="200"/>
      <c r="S1119" s="200"/>
      <c r="T1119" s="201"/>
      <c r="AT1119" s="202" t="s">
        <v>193</v>
      </c>
      <c r="AU1119" s="202" t="s">
        <v>90</v>
      </c>
      <c r="AV1119" s="13" t="s">
        <v>88</v>
      </c>
      <c r="AW1119" s="13" t="s">
        <v>41</v>
      </c>
      <c r="AX1119" s="13" t="s">
        <v>80</v>
      </c>
      <c r="AY1119" s="202" t="s">
        <v>182</v>
      </c>
    </row>
    <row r="1120" spans="1:65" s="14" customFormat="1" ht="11.25">
      <c r="B1120" s="203"/>
      <c r="C1120" s="204"/>
      <c r="D1120" s="194" t="s">
        <v>193</v>
      </c>
      <c r="E1120" s="205" t="s">
        <v>43</v>
      </c>
      <c r="F1120" s="206" t="s">
        <v>3245</v>
      </c>
      <c r="G1120" s="204"/>
      <c r="H1120" s="207">
        <v>0.1</v>
      </c>
      <c r="I1120" s="208"/>
      <c r="J1120" s="204"/>
      <c r="K1120" s="204"/>
      <c r="L1120" s="209"/>
      <c r="M1120" s="210"/>
      <c r="N1120" s="211"/>
      <c r="O1120" s="211"/>
      <c r="P1120" s="211"/>
      <c r="Q1120" s="211"/>
      <c r="R1120" s="211"/>
      <c r="S1120" s="211"/>
      <c r="T1120" s="212"/>
      <c r="AT1120" s="213" t="s">
        <v>193</v>
      </c>
      <c r="AU1120" s="213" t="s">
        <v>90</v>
      </c>
      <c r="AV1120" s="14" t="s">
        <v>90</v>
      </c>
      <c r="AW1120" s="14" t="s">
        <v>41</v>
      </c>
      <c r="AX1120" s="14" t="s">
        <v>80</v>
      </c>
      <c r="AY1120" s="213" t="s">
        <v>182</v>
      </c>
    </row>
    <row r="1121" spans="1:65" s="13" customFormat="1" ht="11.25">
      <c r="B1121" s="192"/>
      <c r="C1121" s="193"/>
      <c r="D1121" s="194" t="s">
        <v>193</v>
      </c>
      <c r="E1121" s="195" t="s">
        <v>43</v>
      </c>
      <c r="F1121" s="196" t="s">
        <v>640</v>
      </c>
      <c r="G1121" s="193"/>
      <c r="H1121" s="195" t="s">
        <v>43</v>
      </c>
      <c r="I1121" s="197"/>
      <c r="J1121" s="193"/>
      <c r="K1121" s="193"/>
      <c r="L1121" s="198"/>
      <c r="M1121" s="199"/>
      <c r="N1121" s="200"/>
      <c r="O1121" s="200"/>
      <c r="P1121" s="200"/>
      <c r="Q1121" s="200"/>
      <c r="R1121" s="200"/>
      <c r="S1121" s="200"/>
      <c r="T1121" s="201"/>
      <c r="AT1121" s="202" t="s">
        <v>193</v>
      </c>
      <c r="AU1121" s="202" t="s">
        <v>90</v>
      </c>
      <c r="AV1121" s="13" t="s">
        <v>88</v>
      </c>
      <c r="AW1121" s="13" t="s">
        <v>41</v>
      </c>
      <c r="AX1121" s="13" t="s">
        <v>80</v>
      </c>
      <c r="AY1121" s="202" t="s">
        <v>182</v>
      </c>
    </row>
    <row r="1122" spans="1:65" s="14" customFormat="1" ht="11.25">
      <c r="B1122" s="203"/>
      <c r="C1122" s="204"/>
      <c r="D1122" s="194" t="s">
        <v>193</v>
      </c>
      <c r="E1122" s="205" t="s">
        <v>43</v>
      </c>
      <c r="F1122" s="206" t="s">
        <v>1893</v>
      </c>
      <c r="G1122" s="204"/>
      <c r="H1122" s="207">
        <v>0.04</v>
      </c>
      <c r="I1122" s="208"/>
      <c r="J1122" s="204"/>
      <c r="K1122" s="204"/>
      <c r="L1122" s="209"/>
      <c r="M1122" s="210"/>
      <c r="N1122" s="211"/>
      <c r="O1122" s="211"/>
      <c r="P1122" s="211"/>
      <c r="Q1122" s="211"/>
      <c r="R1122" s="211"/>
      <c r="S1122" s="211"/>
      <c r="T1122" s="212"/>
      <c r="AT1122" s="213" t="s">
        <v>193</v>
      </c>
      <c r="AU1122" s="213" t="s">
        <v>90</v>
      </c>
      <c r="AV1122" s="14" t="s">
        <v>90</v>
      </c>
      <c r="AW1122" s="14" t="s">
        <v>41</v>
      </c>
      <c r="AX1122" s="14" t="s">
        <v>80</v>
      </c>
      <c r="AY1122" s="213" t="s">
        <v>182</v>
      </c>
    </row>
    <row r="1123" spans="1:65" s="13" customFormat="1" ht="11.25">
      <c r="B1123" s="192"/>
      <c r="C1123" s="193"/>
      <c r="D1123" s="194" t="s">
        <v>193</v>
      </c>
      <c r="E1123" s="195" t="s">
        <v>43</v>
      </c>
      <c r="F1123" s="196" t="s">
        <v>1636</v>
      </c>
      <c r="G1123" s="193"/>
      <c r="H1123" s="195" t="s">
        <v>43</v>
      </c>
      <c r="I1123" s="197"/>
      <c r="J1123" s="193"/>
      <c r="K1123" s="193"/>
      <c r="L1123" s="198"/>
      <c r="M1123" s="199"/>
      <c r="N1123" s="200"/>
      <c r="O1123" s="200"/>
      <c r="P1123" s="200"/>
      <c r="Q1123" s="200"/>
      <c r="R1123" s="200"/>
      <c r="S1123" s="200"/>
      <c r="T1123" s="201"/>
      <c r="AT1123" s="202" t="s">
        <v>193</v>
      </c>
      <c r="AU1123" s="202" t="s">
        <v>90</v>
      </c>
      <c r="AV1123" s="13" t="s">
        <v>88</v>
      </c>
      <c r="AW1123" s="13" t="s">
        <v>41</v>
      </c>
      <c r="AX1123" s="13" t="s">
        <v>80</v>
      </c>
      <c r="AY1123" s="202" t="s">
        <v>182</v>
      </c>
    </row>
    <row r="1124" spans="1:65" s="14" customFormat="1" ht="11.25">
      <c r="B1124" s="203"/>
      <c r="C1124" s="204"/>
      <c r="D1124" s="194" t="s">
        <v>193</v>
      </c>
      <c r="E1124" s="205" t="s">
        <v>43</v>
      </c>
      <c r="F1124" s="206" t="s">
        <v>2623</v>
      </c>
      <c r="G1124" s="204"/>
      <c r="H1124" s="207">
        <v>0.05</v>
      </c>
      <c r="I1124" s="208"/>
      <c r="J1124" s="204"/>
      <c r="K1124" s="204"/>
      <c r="L1124" s="209"/>
      <c r="M1124" s="210"/>
      <c r="N1124" s="211"/>
      <c r="O1124" s="211"/>
      <c r="P1124" s="211"/>
      <c r="Q1124" s="211"/>
      <c r="R1124" s="211"/>
      <c r="S1124" s="211"/>
      <c r="T1124" s="212"/>
      <c r="AT1124" s="213" t="s">
        <v>193</v>
      </c>
      <c r="AU1124" s="213" t="s">
        <v>90</v>
      </c>
      <c r="AV1124" s="14" t="s">
        <v>90</v>
      </c>
      <c r="AW1124" s="14" t="s">
        <v>41</v>
      </c>
      <c r="AX1124" s="14" t="s">
        <v>80</v>
      </c>
      <c r="AY1124" s="213" t="s">
        <v>182</v>
      </c>
    </row>
    <row r="1125" spans="1:65" s="13" customFormat="1" ht="11.25">
      <c r="B1125" s="192"/>
      <c r="C1125" s="193"/>
      <c r="D1125" s="194" t="s">
        <v>193</v>
      </c>
      <c r="E1125" s="195" t="s">
        <v>43</v>
      </c>
      <c r="F1125" s="196" t="s">
        <v>1637</v>
      </c>
      <c r="G1125" s="193"/>
      <c r="H1125" s="195" t="s">
        <v>43</v>
      </c>
      <c r="I1125" s="197"/>
      <c r="J1125" s="193"/>
      <c r="K1125" s="193"/>
      <c r="L1125" s="198"/>
      <c r="M1125" s="199"/>
      <c r="N1125" s="200"/>
      <c r="O1125" s="200"/>
      <c r="P1125" s="200"/>
      <c r="Q1125" s="200"/>
      <c r="R1125" s="200"/>
      <c r="S1125" s="200"/>
      <c r="T1125" s="201"/>
      <c r="AT1125" s="202" t="s">
        <v>193</v>
      </c>
      <c r="AU1125" s="202" t="s">
        <v>90</v>
      </c>
      <c r="AV1125" s="13" t="s">
        <v>88</v>
      </c>
      <c r="AW1125" s="13" t="s">
        <v>41</v>
      </c>
      <c r="AX1125" s="13" t="s">
        <v>80</v>
      </c>
      <c r="AY1125" s="202" t="s">
        <v>182</v>
      </c>
    </row>
    <row r="1126" spans="1:65" s="14" customFormat="1" ht="11.25">
      <c r="B1126" s="203"/>
      <c r="C1126" s="204"/>
      <c r="D1126" s="194" t="s">
        <v>193</v>
      </c>
      <c r="E1126" s="205" t="s">
        <v>43</v>
      </c>
      <c r="F1126" s="206" t="s">
        <v>1891</v>
      </c>
      <c r="G1126" s="204"/>
      <c r="H1126" s="207">
        <v>0.03</v>
      </c>
      <c r="I1126" s="208"/>
      <c r="J1126" s="204"/>
      <c r="K1126" s="204"/>
      <c r="L1126" s="209"/>
      <c r="M1126" s="210"/>
      <c r="N1126" s="211"/>
      <c r="O1126" s="211"/>
      <c r="P1126" s="211"/>
      <c r="Q1126" s="211"/>
      <c r="R1126" s="211"/>
      <c r="S1126" s="211"/>
      <c r="T1126" s="212"/>
      <c r="AT1126" s="213" t="s">
        <v>193</v>
      </c>
      <c r="AU1126" s="213" t="s">
        <v>90</v>
      </c>
      <c r="AV1126" s="14" t="s">
        <v>90</v>
      </c>
      <c r="AW1126" s="14" t="s">
        <v>41</v>
      </c>
      <c r="AX1126" s="14" t="s">
        <v>80</v>
      </c>
      <c r="AY1126" s="213" t="s">
        <v>182</v>
      </c>
    </row>
    <row r="1127" spans="1:65" s="13" customFormat="1" ht="11.25">
      <c r="B1127" s="192"/>
      <c r="C1127" s="193"/>
      <c r="D1127" s="194" t="s">
        <v>193</v>
      </c>
      <c r="E1127" s="195" t="s">
        <v>43</v>
      </c>
      <c r="F1127" s="196" t="s">
        <v>1638</v>
      </c>
      <c r="G1127" s="193"/>
      <c r="H1127" s="195" t="s">
        <v>43</v>
      </c>
      <c r="I1127" s="197"/>
      <c r="J1127" s="193"/>
      <c r="K1127" s="193"/>
      <c r="L1127" s="198"/>
      <c r="M1127" s="199"/>
      <c r="N1127" s="200"/>
      <c r="O1127" s="200"/>
      <c r="P1127" s="200"/>
      <c r="Q1127" s="200"/>
      <c r="R1127" s="200"/>
      <c r="S1127" s="200"/>
      <c r="T1127" s="201"/>
      <c r="AT1127" s="202" t="s">
        <v>193</v>
      </c>
      <c r="AU1127" s="202" t="s">
        <v>90</v>
      </c>
      <c r="AV1127" s="13" t="s">
        <v>88</v>
      </c>
      <c r="AW1127" s="13" t="s">
        <v>41</v>
      </c>
      <c r="AX1127" s="13" t="s">
        <v>80</v>
      </c>
      <c r="AY1127" s="202" t="s">
        <v>182</v>
      </c>
    </row>
    <row r="1128" spans="1:65" s="14" customFormat="1" ht="11.25">
      <c r="B1128" s="203"/>
      <c r="C1128" s="204"/>
      <c r="D1128" s="194" t="s">
        <v>193</v>
      </c>
      <c r="E1128" s="205" t="s">
        <v>43</v>
      </c>
      <c r="F1128" s="206" t="s">
        <v>1890</v>
      </c>
      <c r="G1128" s="204"/>
      <c r="H1128" s="207">
        <v>0.06</v>
      </c>
      <c r="I1128" s="208"/>
      <c r="J1128" s="204"/>
      <c r="K1128" s="204"/>
      <c r="L1128" s="209"/>
      <c r="M1128" s="210"/>
      <c r="N1128" s="211"/>
      <c r="O1128" s="211"/>
      <c r="P1128" s="211"/>
      <c r="Q1128" s="211"/>
      <c r="R1128" s="211"/>
      <c r="S1128" s="211"/>
      <c r="T1128" s="212"/>
      <c r="AT1128" s="213" t="s">
        <v>193</v>
      </c>
      <c r="AU1128" s="213" t="s">
        <v>90</v>
      </c>
      <c r="AV1128" s="14" t="s">
        <v>90</v>
      </c>
      <c r="AW1128" s="14" t="s">
        <v>41</v>
      </c>
      <c r="AX1128" s="14" t="s">
        <v>80</v>
      </c>
      <c r="AY1128" s="213" t="s">
        <v>182</v>
      </c>
    </row>
    <row r="1129" spans="1:65" s="13" customFormat="1" ht="11.25">
      <c r="B1129" s="192"/>
      <c r="C1129" s="193"/>
      <c r="D1129" s="194" t="s">
        <v>193</v>
      </c>
      <c r="E1129" s="195" t="s">
        <v>43</v>
      </c>
      <c r="F1129" s="196" t="s">
        <v>1639</v>
      </c>
      <c r="G1129" s="193"/>
      <c r="H1129" s="195" t="s">
        <v>43</v>
      </c>
      <c r="I1129" s="197"/>
      <c r="J1129" s="193"/>
      <c r="K1129" s="193"/>
      <c r="L1129" s="198"/>
      <c r="M1129" s="199"/>
      <c r="N1129" s="200"/>
      <c r="O1129" s="200"/>
      <c r="P1129" s="200"/>
      <c r="Q1129" s="200"/>
      <c r="R1129" s="200"/>
      <c r="S1129" s="200"/>
      <c r="T1129" s="201"/>
      <c r="AT1129" s="202" t="s">
        <v>193</v>
      </c>
      <c r="AU1129" s="202" t="s">
        <v>90</v>
      </c>
      <c r="AV1129" s="13" t="s">
        <v>88</v>
      </c>
      <c r="AW1129" s="13" t="s">
        <v>41</v>
      </c>
      <c r="AX1129" s="13" t="s">
        <v>80</v>
      </c>
      <c r="AY1129" s="202" t="s">
        <v>182</v>
      </c>
    </row>
    <row r="1130" spans="1:65" s="14" customFormat="1" ht="11.25">
      <c r="B1130" s="203"/>
      <c r="C1130" s="204"/>
      <c r="D1130" s="194" t="s">
        <v>193</v>
      </c>
      <c r="E1130" s="205" t="s">
        <v>43</v>
      </c>
      <c r="F1130" s="206" t="s">
        <v>1891</v>
      </c>
      <c r="G1130" s="204"/>
      <c r="H1130" s="207">
        <v>0.03</v>
      </c>
      <c r="I1130" s="208"/>
      <c r="J1130" s="204"/>
      <c r="K1130" s="204"/>
      <c r="L1130" s="209"/>
      <c r="M1130" s="210"/>
      <c r="N1130" s="211"/>
      <c r="O1130" s="211"/>
      <c r="P1130" s="211"/>
      <c r="Q1130" s="211"/>
      <c r="R1130" s="211"/>
      <c r="S1130" s="211"/>
      <c r="T1130" s="212"/>
      <c r="AT1130" s="213" t="s">
        <v>193</v>
      </c>
      <c r="AU1130" s="213" t="s">
        <v>90</v>
      </c>
      <c r="AV1130" s="14" t="s">
        <v>90</v>
      </c>
      <c r="AW1130" s="14" t="s">
        <v>41</v>
      </c>
      <c r="AX1130" s="14" t="s">
        <v>80</v>
      </c>
      <c r="AY1130" s="213" t="s">
        <v>182</v>
      </c>
    </row>
    <row r="1131" spans="1:65" s="13" customFormat="1" ht="11.25">
      <c r="B1131" s="192"/>
      <c r="C1131" s="193"/>
      <c r="D1131" s="194" t="s">
        <v>193</v>
      </c>
      <c r="E1131" s="195" t="s">
        <v>43</v>
      </c>
      <c r="F1131" s="196" t="s">
        <v>1641</v>
      </c>
      <c r="G1131" s="193"/>
      <c r="H1131" s="195" t="s">
        <v>43</v>
      </c>
      <c r="I1131" s="197"/>
      <c r="J1131" s="193"/>
      <c r="K1131" s="193"/>
      <c r="L1131" s="198"/>
      <c r="M1131" s="199"/>
      <c r="N1131" s="200"/>
      <c r="O1131" s="200"/>
      <c r="P1131" s="200"/>
      <c r="Q1131" s="200"/>
      <c r="R1131" s="200"/>
      <c r="S1131" s="200"/>
      <c r="T1131" s="201"/>
      <c r="AT1131" s="202" t="s">
        <v>193</v>
      </c>
      <c r="AU1131" s="202" t="s">
        <v>90</v>
      </c>
      <c r="AV1131" s="13" t="s">
        <v>88</v>
      </c>
      <c r="AW1131" s="13" t="s">
        <v>41</v>
      </c>
      <c r="AX1131" s="13" t="s">
        <v>80</v>
      </c>
      <c r="AY1131" s="202" t="s">
        <v>182</v>
      </c>
    </row>
    <row r="1132" spans="1:65" s="14" customFormat="1" ht="11.25">
      <c r="B1132" s="203"/>
      <c r="C1132" s="204"/>
      <c r="D1132" s="194" t="s">
        <v>193</v>
      </c>
      <c r="E1132" s="205" t="s">
        <v>43</v>
      </c>
      <c r="F1132" s="206" t="s">
        <v>919</v>
      </c>
      <c r="G1132" s="204"/>
      <c r="H1132" s="207">
        <v>0.02</v>
      </c>
      <c r="I1132" s="208"/>
      <c r="J1132" s="204"/>
      <c r="K1132" s="204"/>
      <c r="L1132" s="209"/>
      <c r="M1132" s="210"/>
      <c r="N1132" s="211"/>
      <c r="O1132" s="211"/>
      <c r="P1132" s="211"/>
      <c r="Q1132" s="211"/>
      <c r="R1132" s="211"/>
      <c r="S1132" s="211"/>
      <c r="T1132" s="212"/>
      <c r="AT1132" s="213" t="s">
        <v>193</v>
      </c>
      <c r="AU1132" s="213" t="s">
        <v>90</v>
      </c>
      <c r="AV1132" s="14" t="s">
        <v>90</v>
      </c>
      <c r="AW1132" s="14" t="s">
        <v>41</v>
      </c>
      <c r="AX1132" s="14" t="s">
        <v>80</v>
      </c>
      <c r="AY1132" s="213" t="s">
        <v>182</v>
      </c>
    </row>
    <row r="1133" spans="1:65" s="13" customFormat="1" ht="11.25">
      <c r="B1133" s="192"/>
      <c r="C1133" s="193"/>
      <c r="D1133" s="194" t="s">
        <v>193</v>
      </c>
      <c r="E1133" s="195" t="s">
        <v>43</v>
      </c>
      <c r="F1133" s="196" t="s">
        <v>1643</v>
      </c>
      <c r="G1133" s="193"/>
      <c r="H1133" s="195" t="s">
        <v>43</v>
      </c>
      <c r="I1133" s="197"/>
      <c r="J1133" s="193"/>
      <c r="K1133" s="193"/>
      <c r="L1133" s="198"/>
      <c r="M1133" s="199"/>
      <c r="N1133" s="200"/>
      <c r="O1133" s="200"/>
      <c r="P1133" s="200"/>
      <c r="Q1133" s="200"/>
      <c r="R1133" s="200"/>
      <c r="S1133" s="200"/>
      <c r="T1133" s="201"/>
      <c r="AT1133" s="202" t="s">
        <v>193</v>
      </c>
      <c r="AU1133" s="202" t="s">
        <v>90</v>
      </c>
      <c r="AV1133" s="13" t="s">
        <v>88</v>
      </c>
      <c r="AW1133" s="13" t="s">
        <v>41</v>
      </c>
      <c r="AX1133" s="13" t="s">
        <v>80</v>
      </c>
      <c r="AY1133" s="202" t="s">
        <v>182</v>
      </c>
    </row>
    <row r="1134" spans="1:65" s="14" customFormat="1" ht="11.25">
      <c r="B1134" s="203"/>
      <c r="C1134" s="204"/>
      <c r="D1134" s="194" t="s">
        <v>193</v>
      </c>
      <c r="E1134" s="205" t="s">
        <v>43</v>
      </c>
      <c r="F1134" s="206" t="s">
        <v>919</v>
      </c>
      <c r="G1134" s="204"/>
      <c r="H1134" s="207">
        <v>0.02</v>
      </c>
      <c r="I1134" s="208"/>
      <c r="J1134" s="204"/>
      <c r="K1134" s="204"/>
      <c r="L1134" s="209"/>
      <c r="M1134" s="210"/>
      <c r="N1134" s="211"/>
      <c r="O1134" s="211"/>
      <c r="P1134" s="211"/>
      <c r="Q1134" s="211"/>
      <c r="R1134" s="211"/>
      <c r="S1134" s="211"/>
      <c r="T1134" s="212"/>
      <c r="AT1134" s="213" t="s">
        <v>193</v>
      </c>
      <c r="AU1134" s="213" t="s">
        <v>90</v>
      </c>
      <c r="AV1134" s="14" t="s">
        <v>90</v>
      </c>
      <c r="AW1134" s="14" t="s">
        <v>41</v>
      </c>
      <c r="AX1134" s="14" t="s">
        <v>80</v>
      </c>
      <c r="AY1134" s="213" t="s">
        <v>182</v>
      </c>
    </row>
    <row r="1135" spans="1:65" s="15" customFormat="1" ht="11.25">
      <c r="B1135" s="227"/>
      <c r="C1135" s="228"/>
      <c r="D1135" s="194" t="s">
        <v>193</v>
      </c>
      <c r="E1135" s="229" t="s">
        <v>43</v>
      </c>
      <c r="F1135" s="230" t="s">
        <v>436</v>
      </c>
      <c r="G1135" s="228"/>
      <c r="H1135" s="231">
        <v>0.35</v>
      </c>
      <c r="I1135" s="232"/>
      <c r="J1135" s="228"/>
      <c r="K1135" s="228"/>
      <c r="L1135" s="233"/>
      <c r="M1135" s="234"/>
      <c r="N1135" s="235"/>
      <c r="O1135" s="235"/>
      <c r="P1135" s="235"/>
      <c r="Q1135" s="235"/>
      <c r="R1135" s="235"/>
      <c r="S1135" s="235"/>
      <c r="T1135" s="236"/>
      <c r="AT1135" s="237" t="s">
        <v>193</v>
      </c>
      <c r="AU1135" s="237" t="s">
        <v>90</v>
      </c>
      <c r="AV1135" s="15" t="s">
        <v>205</v>
      </c>
      <c r="AW1135" s="15" t="s">
        <v>41</v>
      </c>
      <c r="AX1135" s="15" t="s">
        <v>88</v>
      </c>
      <c r="AY1135" s="237" t="s">
        <v>182</v>
      </c>
    </row>
    <row r="1136" spans="1:65" s="2" customFormat="1" ht="24.2" customHeight="1">
      <c r="A1136" s="35"/>
      <c r="B1136" s="36"/>
      <c r="C1136" s="179" t="s">
        <v>1059</v>
      </c>
      <c r="D1136" s="179" t="s">
        <v>187</v>
      </c>
      <c r="E1136" s="180" t="s">
        <v>921</v>
      </c>
      <c r="F1136" s="181" t="s">
        <v>922</v>
      </c>
      <c r="G1136" s="182" t="s">
        <v>190</v>
      </c>
      <c r="H1136" s="183">
        <v>8</v>
      </c>
      <c r="I1136" s="184"/>
      <c r="J1136" s="185">
        <f>ROUND(I1136*H1136,2)</f>
        <v>0</v>
      </c>
      <c r="K1136" s="181" t="s">
        <v>191</v>
      </c>
      <c r="L1136" s="40"/>
      <c r="M1136" s="186" t="s">
        <v>43</v>
      </c>
      <c r="N1136" s="187" t="s">
        <v>51</v>
      </c>
      <c r="O1136" s="65"/>
      <c r="P1136" s="188">
        <f>O1136*H1136</f>
        <v>0</v>
      </c>
      <c r="Q1136" s="188">
        <v>0</v>
      </c>
      <c r="R1136" s="188">
        <f>Q1136*H1136</f>
        <v>0</v>
      </c>
      <c r="S1136" s="188">
        <v>0</v>
      </c>
      <c r="T1136" s="189">
        <f>S1136*H1136</f>
        <v>0</v>
      </c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R1136" s="190" t="s">
        <v>88</v>
      </c>
      <c r="AT1136" s="190" t="s">
        <v>187</v>
      </c>
      <c r="AU1136" s="190" t="s">
        <v>90</v>
      </c>
      <c r="AY1136" s="17" t="s">
        <v>182</v>
      </c>
      <c r="BE1136" s="191">
        <f>IF(N1136="základní",J1136,0)</f>
        <v>0</v>
      </c>
      <c r="BF1136" s="191">
        <f>IF(N1136="snížená",J1136,0)</f>
        <v>0</v>
      </c>
      <c r="BG1136" s="191">
        <f>IF(N1136="zákl. přenesená",J1136,0)</f>
        <v>0</v>
      </c>
      <c r="BH1136" s="191">
        <f>IF(N1136="sníž. přenesená",J1136,0)</f>
        <v>0</v>
      </c>
      <c r="BI1136" s="191">
        <f>IF(N1136="nulová",J1136,0)</f>
        <v>0</v>
      </c>
      <c r="BJ1136" s="17" t="s">
        <v>88</v>
      </c>
      <c r="BK1136" s="191">
        <f>ROUND(I1136*H1136,2)</f>
        <v>0</v>
      </c>
      <c r="BL1136" s="17" t="s">
        <v>88</v>
      </c>
      <c r="BM1136" s="190" t="s">
        <v>1894</v>
      </c>
    </row>
    <row r="1137" spans="1:65" s="13" customFormat="1" ht="11.25">
      <c r="B1137" s="192"/>
      <c r="C1137" s="193"/>
      <c r="D1137" s="194" t="s">
        <v>193</v>
      </c>
      <c r="E1137" s="195" t="s">
        <v>43</v>
      </c>
      <c r="F1137" s="196" t="s">
        <v>532</v>
      </c>
      <c r="G1137" s="193"/>
      <c r="H1137" s="195" t="s">
        <v>43</v>
      </c>
      <c r="I1137" s="197"/>
      <c r="J1137" s="193"/>
      <c r="K1137" s="193"/>
      <c r="L1137" s="198"/>
      <c r="M1137" s="199"/>
      <c r="N1137" s="200"/>
      <c r="O1137" s="200"/>
      <c r="P1137" s="200"/>
      <c r="Q1137" s="200"/>
      <c r="R1137" s="200"/>
      <c r="S1137" s="200"/>
      <c r="T1137" s="201"/>
      <c r="AT1137" s="202" t="s">
        <v>193</v>
      </c>
      <c r="AU1137" s="202" t="s">
        <v>90</v>
      </c>
      <c r="AV1137" s="13" t="s">
        <v>88</v>
      </c>
      <c r="AW1137" s="13" t="s">
        <v>41</v>
      </c>
      <c r="AX1137" s="13" t="s">
        <v>80</v>
      </c>
      <c r="AY1137" s="202" t="s">
        <v>182</v>
      </c>
    </row>
    <row r="1138" spans="1:65" s="13" customFormat="1" ht="11.25">
      <c r="B1138" s="192"/>
      <c r="C1138" s="193"/>
      <c r="D1138" s="194" t="s">
        <v>193</v>
      </c>
      <c r="E1138" s="195" t="s">
        <v>43</v>
      </c>
      <c r="F1138" s="196" t="s">
        <v>362</v>
      </c>
      <c r="G1138" s="193"/>
      <c r="H1138" s="195" t="s">
        <v>43</v>
      </c>
      <c r="I1138" s="197"/>
      <c r="J1138" s="193"/>
      <c r="K1138" s="193"/>
      <c r="L1138" s="198"/>
      <c r="M1138" s="199"/>
      <c r="N1138" s="200"/>
      <c r="O1138" s="200"/>
      <c r="P1138" s="200"/>
      <c r="Q1138" s="200"/>
      <c r="R1138" s="200"/>
      <c r="S1138" s="200"/>
      <c r="T1138" s="201"/>
      <c r="AT1138" s="202" t="s">
        <v>193</v>
      </c>
      <c r="AU1138" s="202" t="s">
        <v>90</v>
      </c>
      <c r="AV1138" s="13" t="s">
        <v>88</v>
      </c>
      <c r="AW1138" s="13" t="s">
        <v>41</v>
      </c>
      <c r="AX1138" s="13" t="s">
        <v>80</v>
      </c>
      <c r="AY1138" s="202" t="s">
        <v>182</v>
      </c>
    </row>
    <row r="1139" spans="1:65" s="14" customFormat="1" ht="11.25">
      <c r="B1139" s="203"/>
      <c r="C1139" s="204"/>
      <c r="D1139" s="194" t="s">
        <v>193</v>
      </c>
      <c r="E1139" s="205" t="s">
        <v>43</v>
      </c>
      <c r="F1139" s="206" t="s">
        <v>225</v>
      </c>
      <c r="G1139" s="204"/>
      <c r="H1139" s="207">
        <v>8</v>
      </c>
      <c r="I1139" s="208"/>
      <c r="J1139" s="204"/>
      <c r="K1139" s="204"/>
      <c r="L1139" s="209"/>
      <c r="M1139" s="210"/>
      <c r="N1139" s="211"/>
      <c r="O1139" s="211"/>
      <c r="P1139" s="211"/>
      <c r="Q1139" s="211"/>
      <c r="R1139" s="211"/>
      <c r="S1139" s="211"/>
      <c r="T1139" s="212"/>
      <c r="AT1139" s="213" t="s">
        <v>193</v>
      </c>
      <c r="AU1139" s="213" t="s">
        <v>90</v>
      </c>
      <c r="AV1139" s="14" t="s">
        <v>90</v>
      </c>
      <c r="AW1139" s="14" t="s">
        <v>41</v>
      </c>
      <c r="AX1139" s="14" t="s">
        <v>88</v>
      </c>
      <c r="AY1139" s="213" t="s">
        <v>182</v>
      </c>
    </row>
    <row r="1140" spans="1:65" s="2" customFormat="1" ht="24.2" customHeight="1">
      <c r="A1140" s="35"/>
      <c r="B1140" s="36"/>
      <c r="C1140" s="179" t="s">
        <v>1063</v>
      </c>
      <c r="D1140" s="179" t="s">
        <v>187</v>
      </c>
      <c r="E1140" s="180" t="s">
        <v>925</v>
      </c>
      <c r="F1140" s="181" t="s">
        <v>926</v>
      </c>
      <c r="G1140" s="182" t="s">
        <v>190</v>
      </c>
      <c r="H1140" s="183">
        <v>8</v>
      </c>
      <c r="I1140" s="184"/>
      <c r="J1140" s="185">
        <f>ROUND(I1140*H1140,2)</f>
        <v>0</v>
      </c>
      <c r="K1140" s="181" t="s">
        <v>191</v>
      </c>
      <c r="L1140" s="40"/>
      <c r="M1140" s="186" t="s">
        <v>43</v>
      </c>
      <c r="N1140" s="187" t="s">
        <v>51</v>
      </c>
      <c r="O1140" s="65"/>
      <c r="P1140" s="188">
        <f>O1140*H1140</f>
        <v>0</v>
      </c>
      <c r="Q1140" s="188">
        <v>0</v>
      </c>
      <c r="R1140" s="188">
        <f>Q1140*H1140</f>
        <v>0</v>
      </c>
      <c r="S1140" s="188">
        <v>0</v>
      </c>
      <c r="T1140" s="189">
        <f>S1140*H1140</f>
        <v>0</v>
      </c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R1140" s="190" t="s">
        <v>88</v>
      </c>
      <c r="AT1140" s="190" t="s">
        <v>187</v>
      </c>
      <c r="AU1140" s="190" t="s">
        <v>90</v>
      </c>
      <c r="AY1140" s="17" t="s">
        <v>182</v>
      </c>
      <c r="BE1140" s="191">
        <f>IF(N1140="základní",J1140,0)</f>
        <v>0</v>
      </c>
      <c r="BF1140" s="191">
        <f>IF(N1140="snížená",J1140,0)</f>
        <v>0</v>
      </c>
      <c r="BG1140" s="191">
        <f>IF(N1140="zákl. přenesená",J1140,0)</f>
        <v>0</v>
      </c>
      <c r="BH1140" s="191">
        <f>IF(N1140="sníž. přenesená",J1140,0)</f>
        <v>0</v>
      </c>
      <c r="BI1140" s="191">
        <f>IF(N1140="nulová",J1140,0)</f>
        <v>0</v>
      </c>
      <c r="BJ1140" s="17" t="s">
        <v>88</v>
      </c>
      <c r="BK1140" s="191">
        <f>ROUND(I1140*H1140,2)</f>
        <v>0</v>
      </c>
      <c r="BL1140" s="17" t="s">
        <v>88</v>
      </c>
      <c r="BM1140" s="190" t="s">
        <v>927</v>
      </c>
    </row>
    <row r="1141" spans="1:65" s="13" customFormat="1" ht="11.25">
      <c r="B1141" s="192"/>
      <c r="C1141" s="193"/>
      <c r="D1141" s="194" t="s">
        <v>193</v>
      </c>
      <c r="E1141" s="195" t="s">
        <v>43</v>
      </c>
      <c r="F1141" s="196" t="s">
        <v>431</v>
      </c>
      <c r="G1141" s="193"/>
      <c r="H1141" s="195" t="s">
        <v>43</v>
      </c>
      <c r="I1141" s="197"/>
      <c r="J1141" s="193"/>
      <c r="K1141" s="193"/>
      <c r="L1141" s="198"/>
      <c r="M1141" s="199"/>
      <c r="N1141" s="200"/>
      <c r="O1141" s="200"/>
      <c r="P1141" s="200"/>
      <c r="Q1141" s="200"/>
      <c r="R1141" s="200"/>
      <c r="S1141" s="200"/>
      <c r="T1141" s="201"/>
      <c r="AT1141" s="202" t="s">
        <v>193</v>
      </c>
      <c r="AU1141" s="202" t="s">
        <v>90</v>
      </c>
      <c r="AV1141" s="13" t="s">
        <v>88</v>
      </c>
      <c r="AW1141" s="13" t="s">
        <v>41</v>
      </c>
      <c r="AX1141" s="13" t="s">
        <v>80</v>
      </c>
      <c r="AY1141" s="202" t="s">
        <v>182</v>
      </c>
    </row>
    <row r="1142" spans="1:65" s="13" customFormat="1" ht="11.25">
      <c r="B1142" s="192"/>
      <c r="C1142" s="193"/>
      <c r="D1142" s="194" t="s">
        <v>193</v>
      </c>
      <c r="E1142" s="195" t="s">
        <v>43</v>
      </c>
      <c r="F1142" s="196" t="s">
        <v>638</v>
      </c>
      <c r="G1142" s="193"/>
      <c r="H1142" s="195" t="s">
        <v>43</v>
      </c>
      <c r="I1142" s="197"/>
      <c r="J1142" s="193"/>
      <c r="K1142" s="193"/>
      <c r="L1142" s="198"/>
      <c r="M1142" s="199"/>
      <c r="N1142" s="200"/>
      <c r="O1142" s="200"/>
      <c r="P1142" s="200"/>
      <c r="Q1142" s="200"/>
      <c r="R1142" s="200"/>
      <c r="S1142" s="200"/>
      <c r="T1142" s="201"/>
      <c r="AT1142" s="202" t="s">
        <v>193</v>
      </c>
      <c r="AU1142" s="202" t="s">
        <v>90</v>
      </c>
      <c r="AV1142" s="13" t="s">
        <v>88</v>
      </c>
      <c r="AW1142" s="13" t="s">
        <v>41</v>
      </c>
      <c r="AX1142" s="13" t="s">
        <v>80</v>
      </c>
      <c r="AY1142" s="202" t="s">
        <v>182</v>
      </c>
    </row>
    <row r="1143" spans="1:65" s="14" customFormat="1" ht="11.25">
      <c r="B1143" s="203"/>
      <c r="C1143" s="204"/>
      <c r="D1143" s="194" t="s">
        <v>193</v>
      </c>
      <c r="E1143" s="205" t="s">
        <v>43</v>
      </c>
      <c r="F1143" s="206" t="s">
        <v>88</v>
      </c>
      <c r="G1143" s="204"/>
      <c r="H1143" s="207">
        <v>1</v>
      </c>
      <c r="I1143" s="208"/>
      <c r="J1143" s="204"/>
      <c r="K1143" s="204"/>
      <c r="L1143" s="209"/>
      <c r="M1143" s="210"/>
      <c r="N1143" s="211"/>
      <c r="O1143" s="211"/>
      <c r="P1143" s="211"/>
      <c r="Q1143" s="211"/>
      <c r="R1143" s="211"/>
      <c r="S1143" s="211"/>
      <c r="T1143" s="212"/>
      <c r="AT1143" s="213" t="s">
        <v>193</v>
      </c>
      <c r="AU1143" s="213" t="s">
        <v>90</v>
      </c>
      <c r="AV1143" s="14" t="s">
        <v>90</v>
      </c>
      <c r="AW1143" s="14" t="s">
        <v>41</v>
      </c>
      <c r="AX1143" s="14" t="s">
        <v>80</v>
      </c>
      <c r="AY1143" s="213" t="s">
        <v>182</v>
      </c>
    </row>
    <row r="1144" spans="1:65" s="13" customFormat="1" ht="11.25">
      <c r="B1144" s="192"/>
      <c r="C1144" s="193"/>
      <c r="D1144" s="194" t="s">
        <v>193</v>
      </c>
      <c r="E1144" s="195" t="s">
        <v>43</v>
      </c>
      <c r="F1144" s="196" t="s">
        <v>640</v>
      </c>
      <c r="G1144" s="193"/>
      <c r="H1144" s="195" t="s">
        <v>43</v>
      </c>
      <c r="I1144" s="197"/>
      <c r="J1144" s="193"/>
      <c r="K1144" s="193"/>
      <c r="L1144" s="198"/>
      <c r="M1144" s="199"/>
      <c r="N1144" s="200"/>
      <c r="O1144" s="200"/>
      <c r="P1144" s="200"/>
      <c r="Q1144" s="200"/>
      <c r="R1144" s="200"/>
      <c r="S1144" s="200"/>
      <c r="T1144" s="201"/>
      <c r="AT1144" s="202" t="s">
        <v>193</v>
      </c>
      <c r="AU1144" s="202" t="s">
        <v>90</v>
      </c>
      <c r="AV1144" s="13" t="s">
        <v>88</v>
      </c>
      <c r="AW1144" s="13" t="s">
        <v>41</v>
      </c>
      <c r="AX1144" s="13" t="s">
        <v>80</v>
      </c>
      <c r="AY1144" s="202" t="s">
        <v>182</v>
      </c>
    </row>
    <row r="1145" spans="1:65" s="14" customFormat="1" ht="11.25">
      <c r="B1145" s="203"/>
      <c r="C1145" s="204"/>
      <c r="D1145" s="194" t="s">
        <v>193</v>
      </c>
      <c r="E1145" s="205" t="s">
        <v>43</v>
      </c>
      <c r="F1145" s="206" t="s">
        <v>88</v>
      </c>
      <c r="G1145" s="204"/>
      <c r="H1145" s="207">
        <v>1</v>
      </c>
      <c r="I1145" s="208"/>
      <c r="J1145" s="204"/>
      <c r="K1145" s="204"/>
      <c r="L1145" s="209"/>
      <c r="M1145" s="210"/>
      <c r="N1145" s="211"/>
      <c r="O1145" s="211"/>
      <c r="P1145" s="211"/>
      <c r="Q1145" s="211"/>
      <c r="R1145" s="211"/>
      <c r="S1145" s="211"/>
      <c r="T1145" s="212"/>
      <c r="AT1145" s="213" t="s">
        <v>193</v>
      </c>
      <c r="AU1145" s="213" t="s">
        <v>90</v>
      </c>
      <c r="AV1145" s="14" t="s">
        <v>90</v>
      </c>
      <c r="AW1145" s="14" t="s">
        <v>41</v>
      </c>
      <c r="AX1145" s="14" t="s">
        <v>80</v>
      </c>
      <c r="AY1145" s="213" t="s">
        <v>182</v>
      </c>
    </row>
    <row r="1146" spans="1:65" s="13" customFormat="1" ht="11.25">
      <c r="B1146" s="192"/>
      <c r="C1146" s="193"/>
      <c r="D1146" s="194" t="s">
        <v>193</v>
      </c>
      <c r="E1146" s="195" t="s">
        <v>43</v>
      </c>
      <c r="F1146" s="196" t="s">
        <v>1637</v>
      </c>
      <c r="G1146" s="193"/>
      <c r="H1146" s="195" t="s">
        <v>43</v>
      </c>
      <c r="I1146" s="197"/>
      <c r="J1146" s="193"/>
      <c r="K1146" s="193"/>
      <c r="L1146" s="198"/>
      <c r="M1146" s="199"/>
      <c r="N1146" s="200"/>
      <c r="O1146" s="200"/>
      <c r="P1146" s="200"/>
      <c r="Q1146" s="200"/>
      <c r="R1146" s="200"/>
      <c r="S1146" s="200"/>
      <c r="T1146" s="201"/>
      <c r="AT1146" s="202" t="s">
        <v>193</v>
      </c>
      <c r="AU1146" s="202" t="s">
        <v>90</v>
      </c>
      <c r="AV1146" s="13" t="s">
        <v>88</v>
      </c>
      <c r="AW1146" s="13" t="s">
        <v>41</v>
      </c>
      <c r="AX1146" s="13" t="s">
        <v>80</v>
      </c>
      <c r="AY1146" s="202" t="s">
        <v>182</v>
      </c>
    </row>
    <row r="1147" spans="1:65" s="14" customFormat="1" ht="11.25">
      <c r="B1147" s="203"/>
      <c r="C1147" s="204"/>
      <c r="D1147" s="194" t="s">
        <v>193</v>
      </c>
      <c r="E1147" s="205" t="s">
        <v>43</v>
      </c>
      <c r="F1147" s="206" t="s">
        <v>88</v>
      </c>
      <c r="G1147" s="204"/>
      <c r="H1147" s="207">
        <v>1</v>
      </c>
      <c r="I1147" s="208"/>
      <c r="J1147" s="204"/>
      <c r="K1147" s="204"/>
      <c r="L1147" s="209"/>
      <c r="M1147" s="210"/>
      <c r="N1147" s="211"/>
      <c r="O1147" s="211"/>
      <c r="P1147" s="211"/>
      <c r="Q1147" s="211"/>
      <c r="R1147" s="211"/>
      <c r="S1147" s="211"/>
      <c r="T1147" s="212"/>
      <c r="AT1147" s="213" t="s">
        <v>193</v>
      </c>
      <c r="AU1147" s="213" t="s">
        <v>90</v>
      </c>
      <c r="AV1147" s="14" t="s">
        <v>90</v>
      </c>
      <c r="AW1147" s="14" t="s">
        <v>41</v>
      </c>
      <c r="AX1147" s="14" t="s">
        <v>80</v>
      </c>
      <c r="AY1147" s="213" t="s">
        <v>182</v>
      </c>
    </row>
    <row r="1148" spans="1:65" s="13" customFormat="1" ht="11.25">
      <c r="B1148" s="192"/>
      <c r="C1148" s="193"/>
      <c r="D1148" s="194" t="s">
        <v>193</v>
      </c>
      <c r="E1148" s="195" t="s">
        <v>43</v>
      </c>
      <c r="F1148" s="196" t="s">
        <v>1638</v>
      </c>
      <c r="G1148" s="193"/>
      <c r="H1148" s="195" t="s">
        <v>43</v>
      </c>
      <c r="I1148" s="197"/>
      <c r="J1148" s="193"/>
      <c r="K1148" s="193"/>
      <c r="L1148" s="198"/>
      <c r="M1148" s="199"/>
      <c r="N1148" s="200"/>
      <c r="O1148" s="200"/>
      <c r="P1148" s="200"/>
      <c r="Q1148" s="200"/>
      <c r="R1148" s="200"/>
      <c r="S1148" s="200"/>
      <c r="T1148" s="201"/>
      <c r="AT1148" s="202" t="s">
        <v>193</v>
      </c>
      <c r="AU1148" s="202" t="s">
        <v>90</v>
      </c>
      <c r="AV1148" s="13" t="s">
        <v>88</v>
      </c>
      <c r="AW1148" s="13" t="s">
        <v>41</v>
      </c>
      <c r="AX1148" s="13" t="s">
        <v>80</v>
      </c>
      <c r="AY1148" s="202" t="s">
        <v>182</v>
      </c>
    </row>
    <row r="1149" spans="1:65" s="14" customFormat="1" ht="11.25">
      <c r="B1149" s="203"/>
      <c r="C1149" s="204"/>
      <c r="D1149" s="194" t="s">
        <v>193</v>
      </c>
      <c r="E1149" s="205" t="s">
        <v>43</v>
      </c>
      <c r="F1149" s="206" t="s">
        <v>90</v>
      </c>
      <c r="G1149" s="204"/>
      <c r="H1149" s="207">
        <v>2</v>
      </c>
      <c r="I1149" s="208"/>
      <c r="J1149" s="204"/>
      <c r="K1149" s="204"/>
      <c r="L1149" s="209"/>
      <c r="M1149" s="210"/>
      <c r="N1149" s="211"/>
      <c r="O1149" s="211"/>
      <c r="P1149" s="211"/>
      <c r="Q1149" s="211"/>
      <c r="R1149" s="211"/>
      <c r="S1149" s="211"/>
      <c r="T1149" s="212"/>
      <c r="AT1149" s="213" t="s">
        <v>193</v>
      </c>
      <c r="AU1149" s="213" t="s">
        <v>90</v>
      </c>
      <c r="AV1149" s="14" t="s">
        <v>90</v>
      </c>
      <c r="AW1149" s="14" t="s">
        <v>41</v>
      </c>
      <c r="AX1149" s="14" t="s">
        <v>80</v>
      </c>
      <c r="AY1149" s="213" t="s">
        <v>182</v>
      </c>
    </row>
    <row r="1150" spans="1:65" s="13" customFormat="1" ht="11.25">
      <c r="B1150" s="192"/>
      <c r="C1150" s="193"/>
      <c r="D1150" s="194" t="s">
        <v>193</v>
      </c>
      <c r="E1150" s="195" t="s">
        <v>43</v>
      </c>
      <c r="F1150" s="196" t="s">
        <v>1639</v>
      </c>
      <c r="G1150" s="193"/>
      <c r="H1150" s="195" t="s">
        <v>43</v>
      </c>
      <c r="I1150" s="197"/>
      <c r="J1150" s="193"/>
      <c r="K1150" s="193"/>
      <c r="L1150" s="198"/>
      <c r="M1150" s="199"/>
      <c r="N1150" s="200"/>
      <c r="O1150" s="200"/>
      <c r="P1150" s="200"/>
      <c r="Q1150" s="200"/>
      <c r="R1150" s="200"/>
      <c r="S1150" s="200"/>
      <c r="T1150" s="201"/>
      <c r="AT1150" s="202" t="s">
        <v>193</v>
      </c>
      <c r="AU1150" s="202" t="s">
        <v>90</v>
      </c>
      <c r="AV1150" s="13" t="s">
        <v>88</v>
      </c>
      <c r="AW1150" s="13" t="s">
        <v>41</v>
      </c>
      <c r="AX1150" s="13" t="s">
        <v>80</v>
      </c>
      <c r="AY1150" s="202" t="s">
        <v>182</v>
      </c>
    </row>
    <row r="1151" spans="1:65" s="14" customFormat="1" ht="11.25">
      <c r="B1151" s="203"/>
      <c r="C1151" s="204"/>
      <c r="D1151" s="194" t="s">
        <v>193</v>
      </c>
      <c r="E1151" s="205" t="s">
        <v>43</v>
      </c>
      <c r="F1151" s="206" t="s">
        <v>88</v>
      </c>
      <c r="G1151" s="204"/>
      <c r="H1151" s="207">
        <v>1</v>
      </c>
      <c r="I1151" s="208"/>
      <c r="J1151" s="204"/>
      <c r="K1151" s="204"/>
      <c r="L1151" s="209"/>
      <c r="M1151" s="210"/>
      <c r="N1151" s="211"/>
      <c r="O1151" s="211"/>
      <c r="P1151" s="211"/>
      <c r="Q1151" s="211"/>
      <c r="R1151" s="211"/>
      <c r="S1151" s="211"/>
      <c r="T1151" s="212"/>
      <c r="AT1151" s="213" t="s">
        <v>193</v>
      </c>
      <c r="AU1151" s="213" t="s">
        <v>90</v>
      </c>
      <c r="AV1151" s="14" t="s">
        <v>90</v>
      </c>
      <c r="AW1151" s="14" t="s">
        <v>41</v>
      </c>
      <c r="AX1151" s="14" t="s">
        <v>80</v>
      </c>
      <c r="AY1151" s="213" t="s">
        <v>182</v>
      </c>
    </row>
    <row r="1152" spans="1:65" s="13" customFormat="1" ht="11.25">
      <c r="B1152" s="192"/>
      <c r="C1152" s="193"/>
      <c r="D1152" s="194" t="s">
        <v>193</v>
      </c>
      <c r="E1152" s="195" t="s">
        <v>43</v>
      </c>
      <c r="F1152" s="196" t="s">
        <v>1641</v>
      </c>
      <c r="G1152" s="193"/>
      <c r="H1152" s="195" t="s">
        <v>43</v>
      </c>
      <c r="I1152" s="197"/>
      <c r="J1152" s="193"/>
      <c r="K1152" s="193"/>
      <c r="L1152" s="198"/>
      <c r="M1152" s="199"/>
      <c r="N1152" s="200"/>
      <c r="O1152" s="200"/>
      <c r="P1152" s="200"/>
      <c r="Q1152" s="200"/>
      <c r="R1152" s="200"/>
      <c r="S1152" s="200"/>
      <c r="T1152" s="201"/>
      <c r="AT1152" s="202" t="s">
        <v>193</v>
      </c>
      <c r="AU1152" s="202" t="s">
        <v>90</v>
      </c>
      <c r="AV1152" s="13" t="s">
        <v>88</v>
      </c>
      <c r="AW1152" s="13" t="s">
        <v>41</v>
      </c>
      <c r="AX1152" s="13" t="s">
        <v>80</v>
      </c>
      <c r="AY1152" s="202" t="s">
        <v>182</v>
      </c>
    </row>
    <row r="1153" spans="1:65" s="14" customFormat="1" ht="11.25">
      <c r="B1153" s="203"/>
      <c r="C1153" s="204"/>
      <c r="D1153" s="194" t="s">
        <v>193</v>
      </c>
      <c r="E1153" s="205" t="s">
        <v>43</v>
      </c>
      <c r="F1153" s="206" t="s">
        <v>88</v>
      </c>
      <c r="G1153" s="204"/>
      <c r="H1153" s="207">
        <v>1</v>
      </c>
      <c r="I1153" s="208"/>
      <c r="J1153" s="204"/>
      <c r="K1153" s="204"/>
      <c r="L1153" s="209"/>
      <c r="M1153" s="210"/>
      <c r="N1153" s="211"/>
      <c r="O1153" s="211"/>
      <c r="P1153" s="211"/>
      <c r="Q1153" s="211"/>
      <c r="R1153" s="211"/>
      <c r="S1153" s="211"/>
      <c r="T1153" s="212"/>
      <c r="AT1153" s="213" t="s">
        <v>193</v>
      </c>
      <c r="AU1153" s="213" t="s">
        <v>90</v>
      </c>
      <c r="AV1153" s="14" t="s">
        <v>90</v>
      </c>
      <c r="AW1153" s="14" t="s">
        <v>41</v>
      </c>
      <c r="AX1153" s="14" t="s">
        <v>80</v>
      </c>
      <c r="AY1153" s="213" t="s">
        <v>182</v>
      </c>
    </row>
    <row r="1154" spans="1:65" s="13" customFormat="1" ht="11.25">
      <c r="B1154" s="192"/>
      <c r="C1154" s="193"/>
      <c r="D1154" s="194" t="s">
        <v>193</v>
      </c>
      <c r="E1154" s="195" t="s">
        <v>43</v>
      </c>
      <c r="F1154" s="196" t="s">
        <v>1643</v>
      </c>
      <c r="G1154" s="193"/>
      <c r="H1154" s="195" t="s">
        <v>43</v>
      </c>
      <c r="I1154" s="197"/>
      <c r="J1154" s="193"/>
      <c r="K1154" s="193"/>
      <c r="L1154" s="198"/>
      <c r="M1154" s="199"/>
      <c r="N1154" s="200"/>
      <c r="O1154" s="200"/>
      <c r="P1154" s="200"/>
      <c r="Q1154" s="200"/>
      <c r="R1154" s="200"/>
      <c r="S1154" s="200"/>
      <c r="T1154" s="201"/>
      <c r="AT1154" s="202" t="s">
        <v>193</v>
      </c>
      <c r="AU1154" s="202" t="s">
        <v>90</v>
      </c>
      <c r="AV1154" s="13" t="s">
        <v>88</v>
      </c>
      <c r="AW1154" s="13" t="s">
        <v>41</v>
      </c>
      <c r="AX1154" s="13" t="s">
        <v>80</v>
      </c>
      <c r="AY1154" s="202" t="s">
        <v>182</v>
      </c>
    </row>
    <row r="1155" spans="1:65" s="14" customFormat="1" ht="11.25">
      <c r="B1155" s="203"/>
      <c r="C1155" s="204"/>
      <c r="D1155" s="194" t="s">
        <v>193</v>
      </c>
      <c r="E1155" s="205" t="s">
        <v>43</v>
      </c>
      <c r="F1155" s="206" t="s">
        <v>88</v>
      </c>
      <c r="G1155" s="204"/>
      <c r="H1155" s="207">
        <v>1</v>
      </c>
      <c r="I1155" s="208"/>
      <c r="J1155" s="204"/>
      <c r="K1155" s="204"/>
      <c r="L1155" s="209"/>
      <c r="M1155" s="210"/>
      <c r="N1155" s="211"/>
      <c r="O1155" s="211"/>
      <c r="P1155" s="211"/>
      <c r="Q1155" s="211"/>
      <c r="R1155" s="211"/>
      <c r="S1155" s="211"/>
      <c r="T1155" s="212"/>
      <c r="AT1155" s="213" t="s">
        <v>193</v>
      </c>
      <c r="AU1155" s="213" t="s">
        <v>90</v>
      </c>
      <c r="AV1155" s="14" t="s">
        <v>90</v>
      </c>
      <c r="AW1155" s="14" t="s">
        <v>41</v>
      </c>
      <c r="AX1155" s="14" t="s">
        <v>80</v>
      </c>
      <c r="AY1155" s="213" t="s">
        <v>182</v>
      </c>
    </row>
    <row r="1156" spans="1:65" s="15" customFormat="1" ht="11.25">
      <c r="B1156" s="227"/>
      <c r="C1156" s="228"/>
      <c r="D1156" s="194" t="s">
        <v>193</v>
      </c>
      <c r="E1156" s="229" t="s">
        <v>43</v>
      </c>
      <c r="F1156" s="230" t="s">
        <v>436</v>
      </c>
      <c r="G1156" s="228"/>
      <c r="H1156" s="231">
        <v>8</v>
      </c>
      <c r="I1156" s="232"/>
      <c r="J1156" s="228"/>
      <c r="K1156" s="228"/>
      <c r="L1156" s="233"/>
      <c r="M1156" s="234"/>
      <c r="N1156" s="235"/>
      <c r="O1156" s="235"/>
      <c r="P1156" s="235"/>
      <c r="Q1156" s="235"/>
      <c r="R1156" s="235"/>
      <c r="S1156" s="235"/>
      <c r="T1156" s="236"/>
      <c r="AT1156" s="237" t="s">
        <v>193</v>
      </c>
      <c r="AU1156" s="237" t="s">
        <v>90</v>
      </c>
      <c r="AV1156" s="15" t="s">
        <v>205</v>
      </c>
      <c r="AW1156" s="15" t="s">
        <v>41</v>
      </c>
      <c r="AX1156" s="15" t="s">
        <v>88</v>
      </c>
      <c r="AY1156" s="237" t="s">
        <v>182</v>
      </c>
    </row>
    <row r="1157" spans="1:65" s="2" customFormat="1" ht="14.45" customHeight="1">
      <c r="A1157" s="35"/>
      <c r="B1157" s="36"/>
      <c r="C1157" s="214" t="s">
        <v>1068</v>
      </c>
      <c r="D1157" s="214" t="s">
        <v>179</v>
      </c>
      <c r="E1157" s="215" t="s">
        <v>929</v>
      </c>
      <c r="F1157" s="216" t="s">
        <v>930</v>
      </c>
      <c r="G1157" s="217" t="s">
        <v>190</v>
      </c>
      <c r="H1157" s="218">
        <v>8</v>
      </c>
      <c r="I1157" s="219"/>
      <c r="J1157" s="220">
        <f>ROUND(I1157*H1157,2)</f>
        <v>0</v>
      </c>
      <c r="K1157" s="216" t="s">
        <v>198</v>
      </c>
      <c r="L1157" s="221"/>
      <c r="M1157" s="222" t="s">
        <v>43</v>
      </c>
      <c r="N1157" s="223" t="s">
        <v>51</v>
      </c>
      <c r="O1157" s="65"/>
      <c r="P1157" s="188">
        <f>O1157*H1157</f>
        <v>0</v>
      </c>
      <c r="Q1157" s="188">
        <v>0</v>
      </c>
      <c r="R1157" s="188">
        <f>Q1157*H1157</f>
        <v>0</v>
      </c>
      <c r="S1157" s="188">
        <v>0</v>
      </c>
      <c r="T1157" s="189">
        <f>S1157*H1157</f>
        <v>0</v>
      </c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R1157" s="190" t="s">
        <v>90</v>
      </c>
      <c r="AT1157" s="190" t="s">
        <v>179</v>
      </c>
      <c r="AU1157" s="190" t="s">
        <v>90</v>
      </c>
      <c r="AY1157" s="17" t="s">
        <v>182</v>
      </c>
      <c r="BE1157" s="191">
        <f>IF(N1157="základní",J1157,0)</f>
        <v>0</v>
      </c>
      <c r="BF1157" s="191">
        <f>IF(N1157="snížená",J1157,0)</f>
        <v>0</v>
      </c>
      <c r="BG1157" s="191">
        <f>IF(N1157="zákl. přenesená",J1157,0)</f>
        <v>0</v>
      </c>
      <c r="BH1157" s="191">
        <f>IF(N1157="sníž. přenesená",J1157,0)</f>
        <v>0</v>
      </c>
      <c r="BI1157" s="191">
        <f>IF(N1157="nulová",J1157,0)</f>
        <v>0</v>
      </c>
      <c r="BJ1157" s="17" t="s">
        <v>88</v>
      </c>
      <c r="BK1157" s="191">
        <f>ROUND(I1157*H1157,2)</f>
        <v>0</v>
      </c>
      <c r="BL1157" s="17" t="s">
        <v>88</v>
      </c>
      <c r="BM1157" s="190" t="s">
        <v>931</v>
      </c>
    </row>
    <row r="1158" spans="1:65" s="13" customFormat="1" ht="11.25">
      <c r="B1158" s="192"/>
      <c r="C1158" s="193"/>
      <c r="D1158" s="194" t="s">
        <v>193</v>
      </c>
      <c r="E1158" s="195" t="s">
        <v>43</v>
      </c>
      <c r="F1158" s="196" t="s">
        <v>431</v>
      </c>
      <c r="G1158" s="193"/>
      <c r="H1158" s="195" t="s">
        <v>43</v>
      </c>
      <c r="I1158" s="197"/>
      <c r="J1158" s="193"/>
      <c r="K1158" s="193"/>
      <c r="L1158" s="198"/>
      <c r="M1158" s="199"/>
      <c r="N1158" s="200"/>
      <c r="O1158" s="200"/>
      <c r="P1158" s="200"/>
      <c r="Q1158" s="200"/>
      <c r="R1158" s="200"/>
      <c r="S1158" s="200"/>
      <c r="T1158" s="201"/>
      <c r="AT1158" s="202" t="s">
        <v>193</v>
      </c>
      <c r="AU1158" s="202" t="s">
        <v>90</v>
      </c>
      <c r="AV1158" s="13" t="s">
        <v>88</v>
      </c>
      <c r="AW1158" s="13" t="s">
        <v>41</v>
      </c>
      <c r="AX1158" s="13" t="s">
        <v>80</v>
      </c>
      <c r="AY1158" s="202" t="s">
        <v>182</v>
      </c>
    </row>
    <row r="1159" spans="1:65" s="13" customFormat="1" ht="11.25">
      <c r="B1159" s="192"/>
      <c r="C1159" s="193"/>
      <c r="D1159" s="194" t="s">
        <v>193</v>
      </c>
      <c r="E1159" s="195" t="s">
        <v>43</v>
      </c>
      <c r="F1159" s="196" t="s">
        <v>638</v>
      </c>
      <c r="G1159" s="193"/>
      <c r="H1159" s="195" t="s">
        <v>43</v>
      </c>
      <c r="I1159" s="197"/>
      <c r="J1159" s="193"/>
      <c r="K1159" s="193"/>
      <c r="L1159" s="198"/>
      <c r="M1159" s="199"/>
      <c r="N1159" s="200"/>
      <c r="O1159" s="200"/>
      <c r="P1159" s="200"/>
      <c r="Q1159" s="200"/>
      <c r="R1159" s="200"/>
      <c r="S1159" s="200"/>
      <c r="T1159" s="201"/>
      <c r="AT1159" s="202" t="s">
        <v>193</v>
      </c>
      <c r="AU1159" s="202" t="s">
        <v>90</v>
      </c>
      <c r="AV1159" s="13" t="s">
        <v>88</v>
      </c>
      <c r="AW1159" s="13" t="s">
        <v>41</v>
      </c>
      <c r="AX1159" s="13" t="s">
        <v>80</v>
      </c>
      <c r="AY1159" s="202" t="s">
        <v>182</v>
      </c>
    </row>
    <row r="1160" spans="1:65" s="14" customFormat="1" ht="11.25">
      <c r="B1160" s="203"/>
      <c r="C1160" s="204"/>
      <c r="D1160" s="194" t="s">
        <v>193</v>
      </c>
      <c r="E1160" s="205" t="s">
        <v>43</v>
      </c>
      <c r="F1160" s="206" t="s">
        <v>88</v>
      </c>
      <c r="G1160" s="204"/>
      <c r="H1160" s="207">
        <v>1</v>
      </c>
      <c r="I1160" s="208"/>
      <c r="J1160" s="204"/>
      <c r="K1160" s="204"/>
      <c r="L1160" s="209"/>
      <c r="M1160" s="210"/>
      <c r="N1160" s="211"/>
      <c r="O1160" s="211"/>
      <c r="P1160" s="211"/>
      <c r="Q1160" s="211"/>
      <c r="R1160" s="211"/>
      <c r="S1160" s="211"/>
      <c r="T1160" s="212"/>
      <c r="AT1160" s="213" t="s">
        <v>193</v>
      </c>
      <c r="AU1160" s="213" t="s">
        <v>90</v>
      </c>
      <c r="AV1160" s="14" t="s">
        <v>90</v>
      </c>
      <c r="AW1160" s="14" t="s">
        <v>41</v>
      </c>
      <c r="AX1160" s="14" t="s">
        <v>80</v>
      </c>
      <c r="AY1160" s="213" t="s">
        <v>182</v>
      </c>
    </row>
    <row r="1161" spans="1:65" s="13" customFormat="1" ht="11.25">
      <c r="B1161" s="192"/>
      <c r="C1161" s="193"/>
      <c r="D1161" s="194" t="s">
        <v>193</v>
      </c>
      <c r="E1161" s="195" t="s">
        <v>43</v>
      </c>
      <c r="F1161" s="196" t="s">
        <v>640</v>
      </c>
      <c r="G1161" s="193"/>
      <c r="H1161" s="195" t="s">
        <v>43</v>
      </c>
      <c r="I1161" s="197"/>
      <c r="J1161" s="193"/>
      <c r="K1161" s="193"/>
      <c r="L1161" s="198"/>
      <c r="M1161" s="199"/>
      <c r="N1161" s="200"/>
      <c r="O1161" s="200"/>
      <c r="P1161" s="200"/>
      <c r="Q1161" s="200"/>
      <c r="R1161" s="200"/>
      <c r="S1161" s="200"/>
      <c r="T1161" s="201"/>
      <c r="AT1161" s="202" t="s">
        <v>193</v>
      </c>
      <c r="AU1161" s="202" t="s">
        <v>90</v>
      </c>
      <c r="AV1161" s="13" t="s">
        <v>88</v>
      </c>
      <c r="AW1161" s="13" t="s">
        <v>41</v>
      </c>
      <c r="AX1161" s="13" t="s">
        <v>80</v>
      </c>
      <c r="AY1161" s="202" t="s">
        <v>182</v>
      </c>
    </row>
    <row r="1162" spans="1:65" s="14" customFormat="1" ht="11.25">
      <c r="B1162" s="203"/>
      <c r="C1162" s="204"/>
      <c r="D1162" s="194" t="s">
        <v>193</v>
      </c>
      <c r="E1162" s="205" t="s">
        <v>43</v>
      </c>
      <c r="F1162" s="206" t="s">
        <v>88</v>
      </c>
      <c r="G1162" s="204"/>
      <c r="H1162" s="207">
        <v>1</v>
      </c>
      <c r="I1162" s="208"/>
      <c r="J1162" s="204"/>
      <c r="K1162" s="204"/>
      <c r="L1162" s="209"/>
      <c r="M1162" s="210"/>
      <c r="N1162" s="211"/>
      <c r="O1162" s="211"/>
      <c r="P1162" s="211"/>
      <c r="Q1162" s="211"/>
      <c r="R1162" s="211"/>
      <c r="S1162" s="211"/>
      <c r="T1162" s="212"/>
      <c r="AT1162" s="213" t="s">
        <v>193</v>
      </c>
      <c r="AU1162" s="213" t="s">
        <v>90</v>
      </c>
      <c r="AV1162" s="14" t="s">
        <v>90</v>
      </c>
      <c r="AW1162" s="14" t="s">
        <v>41</v>
      </c>
      <c r="AX1162" s="14" t="s">
        <v>80</v>
      </c>
      <c r="AY1162" s="213" t="s">
        <v>182</v>
      </c>
    </row>
    <row r="1163" spans="1:65" s="13" customFormat="1" ht="11.25">
      <c r="B1163" s="192"/>
      <c r="C1163" s="193"/>
      <c r="D1163" s="194" t="s">
        <v>193</v>
      </c>
      <c r="E1163" s="195" t="s">
        <v>43</v>
      </c>
      <c r="F1163" s="196" t="s">
        <v>1637</v>
      </c>
      <c r="G1163" s="193"/>
      <c r="H1163" s="195" t="s">
        <v>43</v>
      </c>
      <c r="I1163" s="197"/>
      <c r="J1163" s="193"/>
      <c r="K1163" s="193"/>
      <c r="L1163" s="198"/>
      <c r="M1163" s="199"/>
      <c r="N1163" s="200"/>
      <c r="O1163" s="200"/>
      <c r="P1163" s="200"/>
      <c r="Q1163" s="200"/>
      <c r="R1163" s="200"/>
      <c r="S1163" s="200"/>
      <c r="T1163" s="201"/>
      <c r="AT1163" s="202" t="s">
        <v>193</v>
      </c>
      <c r="AU1163" s="202" t="s">
        <v>90</v>
      </c>
      <c r="AV1163" s="13" t="s">
        <v>88</v>
      </c>
      <c r="AW1163" s="13" t="s">
        <v>41</v>
      </c>
      <c r="AX1163" s="13" t="s">
        <v>80</v>
      </c>
      <c r="AY1163" s="202" t="s">
        <v>182</v>
      </c>
    </row>
    <row r="1164" spans="1:65" s="14" customFormat="1" ht="11.25">
      <c r="B1164" s="203"/>
      <c r="C1164" s="204"/>
      <c r="D1164" s="194" t="s">
        <v>193</v>
      </c>
      <c r="E1164" s="205" t="s">
        <v>43</v>
      </c>
      <c r="F1164" s="206" t="s">
        <v>88</v>
      </c>
      <c r="G1164" s="204"/>
      <c r="H1164" s="207">
        <v>1</v>
      </c>
      <c r="I1164" s="208"/>
      <c r="J1164" s="204"/>
      <c r="K1164" s="204"/>
      <c r="L1164" s="209"/>
      <c r="M1164" s="210"/>
      <c r="N1164" s="211"/>
      <c r="O1164" s="211"/>
      <c r="P1164" s="211"/>
      <c r="Q1164" s="211"/>
      <c r="R1164" s="211"/>
      <c r="S1164" s="211"/>
      <c r="T1164" s="212"/>
      <c r="AT1164" s="213" t="s">
        <v>193</v>
      </c>
      <c r="AU1164" s="213" t="s">
        <v>90</v>
      </c>
      <c r="AV1164" s="14" t="s">
        <v>90</v>
      </c>
      <c r="AW1164" s="14" t="s">
        <v>41</v>
      </c>
      <c r="AX1164" s="14" t="s">
        <v>80</v>
      </c>
      <c r="AY1164" s="213" t="s">
        <v>182</v>
      </c>
    </row>
    <row r="1165" spans="1:65" s="13" customFormat="1" ht="11.25">
      <c r="B1165" s="192"/>
      <c r="C1165" s="193"/>
      <c r="D1165" s="194" t="s">
        <v>193</v>
      </c>
      <c r="E1165" s="195" t="s">
        <v>43</v>
      </c>
      <c r="F1165" s="196" t="s">
        <v>1638</v>
      </c>
      <c r="G1165" s="193"/>
      <c r="H1165" s="195" t="s">
        <v>43</v>
      </c>
      <c r="I1165" s="197"/>
      <c r="J1165" s="193"/>
      <c r="K1165" s="193"/>
      <c r="L1165" s="198"/>
      <c r="M1165" s="199"/>
      <c r="N1165" s="200"/>
      <c r="O1165" s="200"/>
      <c r="P1165" s="200"/>
      <c r="Q1165" s="200"/>
      <c r="R1165" s="200"/>
      <c r="S1165" s="200"/>
      <c r="T1165" s="201"/>
      <c r="AT1165" s="202" t="s">
        <v>193</v>
      </c>
      <c r="AU1165" s="202" t="s">
        <v>90</v>
      </c>
      <c r="AV1165" s="13" t="s">
        <v>88</v>
      </c>
      <c r="AW1165" s="13" t="s">
        <v>41</v>
      </c>
      <c r="AX1165" s="13" t="s">
        <v>80</v>
      </c>
      <c r="AY1165" s="202" t="s">
        <v>182</v>
      </c>
    </row>
    <row r="1166" spans="1:65" s="14" customFormat="1" ht="11.25">
      <c r="B1166" s="203"/>
      <c r="C1166" s="204"/>
      <c r="D1166" s="194" t="s">
        <v>193</v>
      </c>
      <c r="E1166" s="205" t="s">
        <v>43</v>
      </c>
      <c r="F1166" s="206" t="s">
        <v>90</v>
      </c>
      <c r="G1166" s="204"/>
      <c r="H1166" s="207">
        <v>2</v>
      </c>
      <c r="I1166" s="208"/>
      <c r="J1166" s="204"/>
      <c r="K1166" s="204"/>
      <c r="L1166" s="209"/>
      <c r="M1166" s="210"/>
      <c r="N1166" s="211"/>
      <c r="O1166" s="211"/>
      <c r="P1166" s="211"/>
      <c r="Q1166" s="211"/>
      <c r="R1166" s="211"/>
      <c r="S1166" s="211"/>
      <c r="T1166" s="212"/>
      <c r="AT1166" s="213" t="s">
        <v>193</v>
      </c>
      <c r="AU1166" s="213" t="s">
        <v>90</v>
      </c>
      <c r="AV1166" s="14" t="s">
        <v>90</v>
      </c>
      <c r="AW1166" s="14" t="s">
        <v>41</v>
      </c>
      <c r="AX1166" s="14" t="s">
        <v>80</v>
      </c>
      <c r="AY1166" s="213" t="s">
        <v>182</v>
      </c>
    </row>
    <row r="1167" spans="1:65" s="13" customFormat="1" ht="11.25">
      <c r="B1167" s="192"/>
      <c r="C1167" s="193"/>
      <c r="D1167" s="194" t="s">
        <v>193</v>
      </c>
      <c r="E1167" s="195" t="s">
        <v>43</v>
      </c>
      <c r="F1167" s="196" t="s">
        <v>1639</v>
      </c>
      <c r="G1167" s="193"/>
      <c r="H1167" s="195" t="s">
        <v>43</v>
      </c>
      <c r="I1167" s="197"/>
      <c r="J1167" s="193"/>
      <c r="K1167" s="193"/>
      <c r="L1167" s="198"/>
      <c r="M1167" s="199"/>
      <c r="N1167" s="200"/>
      <c r="O1167" s="200"/>
      <c r="P1167" s="200"/>
      <c r="Q1167" s="200"/>
      <c r="R1167" s="200"/>
      <c r="S1167" s="200"/>
      <c r="T1167" s="201"/>
      <c r="AT1167" s="202" t="s">
        <v>193</v>
      </c>
      <c r="AU1167" s="202" t="s">
        <v>90</v>
      </c>
      <c r="AV1167" s="13" t="s">
        <v>88</v>
      </c>
      <c r="AW1167" s="13" t="s">
        <v>41</v>
      </c>
      <c r="AX1167" s="13" t="s">
        <v>80</v>
      </c>
      <c r="AY1167" s="202" t="s">
        <v>182</v>
      </c>
    </row>
    <row r="1168" spans="1:65" s="14" customFormat="1" ht="11.25">
      <c r="B1168" s="203"/>
      <c r="C1168" s="204"/>
      <c r="D1168" s="194" t="s">
        <v>193</v>
      </c>
      <c r="E1168" s="205" t="s">
        <v>43</v>
      </c>
      <c r="F1168" s="206" t="s">
        <v>88</v>
      </c>
      <c r="G1168" s="204"/>
      <c r="H1168" s="207">
        <v>1</v>
      </c>
      <c r="I1168" s="208"/>
      <c r="J1168" s="204"/>
      <c r="K1168" s="204"/>
      <c r="L1168" s="209"/>
      <c r="M1168" s="210"/>
      <c r="N1168" s="211"/>
      <c r="O1168" s="211"/>
      <c r="P1168" s="211"/>
      <c r="Q1168" s="211"/>
      <c r="R1168" s="211"/>
      <c r="S1168" s="211"/>
      <c r="T1168" s="212"/>
      <c r="AT1168" s="213" t="s">
        <v>193</v>
      </c>
      <c r="AU1168" s="213" t="s">
        <v>90</v>
      </c>
      <c r="AV1168" s="14" t="s">
        <v>90</v>
      </c>
      <c r="AW1168" s="14" t="s">
        <v>41</v>
      </c>
      <c r="AX1168" s="14" t="s">
        <v>80</v>
      </c>
      <c r="AY1168" s="213" t="s">
        <v>182</v>
      </c>
    </row>
    <row r="1169" spans="1:65" s="13" customFormat="1" ht="11.25">
      <c r="B1169" s="192"/>
      <c r="C1169" s="193"/>
      <c r="D1169" s="194" t="s">
        <v>193</v>
      </c>
      <c r="E1169" s="195" t="s">
        <v>43</v>
      </c>
      <c r="F1169" s="196" t="s">
        <v>1641</v>
      </c>
      <c r="G1169" s="193"/>
      <c r="H1169" s="195" t="s">
        <v>43</v>
      </c>
      <c r="I1169" s="197"/>
      <c r="J1169" s="193"/>
      <c r="K1169" s="193"/>
      <c r="L1169" s="198"/>
      <c r="M1169" s="199"/>
      <c r="N1169" s="200"/>
      <c r="O1169" s="200"/>
      <c r="P1169" s="200"/>
      <c r="Q1169" s="200"/>
      <c r="R1169" s="200"/>
      <c r="S1169" s="200"/>
      <c r="T1169" s="201"/>
      <c r="AT1169" s="202" t="s">
        <v>193</v>
      </c>
      <c r="AU1169" s="202" t="s">
        <v>90</v>
      </c>
      <c r="AV1169" s="13" t="s">
        <v>88</v>
      </c>
      <c r="AW1169" s="13" t="s">
        <v>41</v>
      </c>
      <c r="AX1169" s="13" t="s">
        <v>80</v>
      </c>
      <c r="AY1169" s="202" t="s">
        <v>182</v>
      </c>
    </row>
    <row r="1170" spans="1:65" s="14" customFormat="1" ht="11.25">
      <c r="B1170" s="203"/>
      <c r="C1170" s="204"/>
      <c r="D1170" s="194" t="s">
        <v>193</v>
      </c>
      <c r="E1170" s="205" t="s">
        <v>43</v>
      </c>
      <c r="F1170" s="206" t="s">
        <v>88</v>
      </c>
      <c r="G1170" s="204"/>
      <c r="H1170" s="207">
        <v>1</v>
      </c>
      <c r="I1170" s="208"/>
      <c r="J1170" s="204"/>
      <c r="K1170" s="204"/>
      <c r="L1170" s="209"/>
      <c r="M1170" s="210"/>
      <c r="N1170" s="211"/>
      <c r="O1170" s="211"/>
      <c r="P1170" s="211"/>
      <c r="Q1170" s="211"/>
      <c r="R1170" s="211"/>
      <c r="S1170" s="211"/>
      <c r="T1170" s="212"/>
      <c r="AT1170" s="213" t="s">
        <v>193</v>
      </c>
      <c r="AU1170" s="213" t="s">
        <v>90</v>
      </c>
      <c r="AV1170" s="14" t="s">
        <v>90</v>
      </c>
      <c r="AW1170" s="14" t="s">
        <v>41</v>
      </c>
      <c r="AX1170" s="14" t="s">
        <v>80</v>
      </c>
      <c r="AY1170" s="213" t="s">
        <v>182</v>
      </c>
    </row>
    <row r="1171" spans="1:65" s="13" customFormat="1" ht="11.25">
      <c r="B1171" s="192"/>
      <c r="C1171" s="193"/>
      <c r="D1171" s="194" t="s">
        <v>193</v>
      </c>
      <c r="E1171" s="195" t="s">
        <v>43</v>
      </c>
      <c r="F1171" s="196" t="s">
        <v>1643</v>
      </c>
      <c r="G1171" s="193"/>
      <c r="H1171" s="195" t="s">
        <v>43</v>
      </c>
      <c r="I1171" s="197"/>
      <c r="J1171" s="193"/>
      <c r="K1171" s="193"/>
      <c r="L1171" s="198"/>
      <c r="M1171" s="199"/>
      <c r="N1171" s="200"/>
      <c r="O1171" s="200"/>
      <c r="P1171" s="200"/>
      <c r="Q1171" s="200"/>
      <c r="R1171" s="200"/>
      <c r="S1171" s="200"/>
      <c r="T1171" s="201"/>
      <c r="AT1171" s="202" t="s">
        <v>193</v>
      </c>
      <c r="AU1171" s="202" t="s">
        <v>90</v>
      </c>
      <c r="AV1171" s="13" t="s">
        <v>88</v>
      </c>
      <c r="AW1171" s="13" t="s">
        <v>41</v>
      </c>
      <c r="AX1171" s="13" t="s">
        <v>80</v>
      </c>
      <c r="AY1171" s="202" t="s">
        <v>182</v>
      </c>
    </row>
    <row r="1172" spans="1:65" s="14" customFormat="1" ht="11.25">
      <c r="B1172" s="203"/>
      <c r="C1172" s="204"/>
      <c r="D1172" s="194" t="s">
        <v>193</v>
      </c>
      <c r="E1172" s="205" t="s">
        <v>43</v>
      </c>
      <c r="F1172" s="206" t="s">
        <v>88</v>
      </c>
      <c r="G1172" s="204"/>
      <c r="H1172" s="207">
        <v>1</v>
      </c>
      <c r="I1172" s="208"/>
      <c r="J1172" s="204"/>
      <c r="K1172" s="204"/>
      <c r="L1172" s="209"/>
      <c r="M1172" s="210"/>
      <c r="N1172" s="211"/>
      <c r="O1172" s="211"/>
      <c r="P1172" s="211"/>
      <c r="Q1172" s="211"/>
      <c r="R1172" s="211"/>
      <c r="S1172" s="211"/>
      <c r="T1172" s="212"/>
      <c r="AT1172" s="213" t="s">
        <v>193</v>
      </c>
      <c r="AU1172" s="213" t="s">
        <v>90</v>
      </c>
      <c r="AV1172" s="14" t="s">
        <v>90</v>
      </c>
      <c r="AW1172" s="14" t="s">
        <v>41</v>
      </c>
      <c r="AX1172" s="14" t="s">
        <v>80</v>
      </c>
      <c r="AY1172" s="213" t="s">
        <v>182</v>
      </c>
    </row>
    <row r="1173" spans="1:65" s="15" customFormat="1" ht="11.25">
      <c r="B1173" s="227"/>
      <c r="C1173" s="228"/>
      <c r="D1173" s="194" t="s">
        <v>193</v>
      </c>
      <c r="E1173" s="229" t="s">
        <v>43</v>
      </c>
      <c r="F1173" s="230" t="s">
        <v>436</v>
      </c>
      <c r="G1173" s="228"/>
      <c r="H1173" s="231">
        <v>8</v>
      </c>
      <c r="I1173" s="232"/>
      <c r="J1173" s="228"/>
      <c r="K1173" s="228"/>
      <c r="L1173" s="233"/>
      <c r="M1173" s="234"/>
      <c r="N1173" s="235"/>
      <c r="O1173" s="235"/>
      <c r="P1173" s="235"/>
      <c r="Q1173" s="235"/>
      <c r="R1173" s="235"/>
      <c r="S1173" s="235"/>
      <c r="T1173" s="236"/>
      <c r="AT1173" s="237" t="s">
        <v>193</v>
      </c>
      <c r="AU1173" s="237" t="s">
        <v>90</v>
      </c>
      <c r="AV1173" s="15" t="s">
        <v>205</v>
      </c>
      <c r="AW1173" s="15" t="s">
        <v>41</v>
      </c>
      <c r="AX1173" s="15" t="s">
        <v>88</v>
      </c>
      <c r="AY1173" s="237" t="s">
        <v>182</v>
      </c>
    </row>
    <row r="1174" spans="1:65" s="2" customFormat="1" ht="49.15" customHeight="1">
      <c r="A1174" s="35"/>
      <c r="B1174" s="36"/>
      <c r="C1174" s="179" t="s">
        <v>1073</v>
      </c>
      <c r="D1174" s="179" t="s">
        <v>187</v>
      </c>
      <c r="E1174" s="180" t="s">
        <v>933</v>
      </c>
      <c r="F1174" s="181" t="s">
        <v>934</v>
      </c>
      <c r="G1174" s="182" t="s">
        <v>190</v>
      </c>
      <c r="H1174" s="183">
        <v>2</v>
      </c>
      <c r="I1174" s="184"/>
      <c r="J1174" s="185">
        <f>ROUND(I1174*H1174,2)</f>
        <v>0</v>
      </c>
      <c r="K1174" s="181" t="s">
        <v>198</v>
      </c>
      <c r="L1174" s="40"/>
      <c r="M1174" s="186" t="s">
        <v>43</v>
      </c>
      <c r="N1174" s="187" t="s">
        <v>51</v>
      </c>
      <c r="O1174" s="65"/>
      <c r="P1174" s="188">
        <f>O1174*H1174</f>
        <v>0</v>
      </c>
      <c r="Q1174" s="188">
        <v>0</v>
      </c>
      <c r="R1174" s="188">
        <f>Q1174*H1174</f>
        <v>0</v>
      </c>
      <c r="S1174" s="188">
        <v>0</v>
      </c>
      <c r="T1174" s="189">
        <f>S1174*H1174</f>
        <v>0</v>
      </c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R1174" s="190" t="s">
        <v>88</v>
      </c>
      <c r="AT1174" s="190" t="s">
        <v>187</v>
      </c>
      <c r="AU1174" s="190" t="s">
        <v>90</v>
      </c>
      <c r="AY1174" s="17" t="s">
        <v>182</v>
      </c>
      <c r="BE1174" s="191">
        <f>IF(N1174="základní",J1174,0)</f>
        <v>0</v>
      </c>
      <c r="BF1174" s="191">
        <f>IF(N1174="snížená",J1174,0)</f>
        <v>0</v>
      </c>
      <c r="BG1174" s="191">
        <f>IF(N1174="zákl. přenesená",J1174,0)</f>
        <v>0</v>
      </c>
      <c r="BH1174" s="191">
        <f>IF(N1174="sníž. přenesená",J1174,0)</f>
        <v>0</v>
      </c>
      <c r="BI1174" s="191">
        <f>IF(N1174="nulová",J1174,0)</f>
        <v>0</v>
      </c>
      <c r="BJ1174" s="17" t="s">
        <v>88</v>
      </c>
      <c r="BK1174" s="191">
        <f>ROUND(I1174*H1174,2)</f>
        <v>0</v>
      </c>
      <c r="BL1174" s="17" t="s">
        <v>88</v>
      </c>
      <c r="BM1174" s="190" t="s">
        <v>935</v>
      </c>
    </row>
    <row r="1175" spans="1:65" s="13" customFormat="1" ht="11.25">
      <c r="B1175" s="192"/>
      <c r="C1175" s="193"/>
      <c r="D1175" s="194" t="s">
        <v>193</v>
      </c>
      <c r="E1175" s="195" t="s">
        <v>43</v>
      </c>
      <c r="F1175" s="196" t="s">
        <v>431</v>
      </c>
      <c r="G1175" s="193"/>
      <c r="H1175" s="195" t="s">
        <v>43</v>
      </c>
      <c r="I1175" s="197"/>
      <c r="J1175" s="193"/>
      <c r="K1175" s="193"/>
      <c r="L1175" s="198"/>
      <c r="M1175" s="199"/>
      <c r="N1175" s="200"/>
      <c r="O1175" s="200"/>
      <c r="P1175" s="200"/>
      <c r="Q1175" s="200"/>
      <c r="R1175" s="200"/>
      <c r="S1175" s="200"/>
      <c r="T1175" s="201"/>
      <c r="AT1175" s="202" t="s">
        <v>193</v>
      </c>
      <c r="AU1175" s="202" t="s">
        <v>90</v>
      </c>
      <c r="AV1175" s="13" t="s">
        <v>88</v>
      </c>
      <c r="AW1175" s="13" t="s">
        <v>41</v>
      </c>
      <c r="AX1175" s="13" t="s">
        <v>80</v>
      </c>
      <c r="AY1175" s="202" t="s">
        <v>182</v>
      </c>
    </row>
    <row r="1176" spans="1:65" s="13" customFormat="1" ht="11.25">
      <c r="B1176" s="192"/>
      <c r="C1176" s="193"/>
      <c r="D1176" s="194" t="s">
        <v>193</v>
      </c>
      <c r="E1176" s="195" t="s">
        <v>43</v>
      </c>
      <c r="F1176" s="196" t="s">
        <v>640</v>
      </c>
      <c r="G1176" s="193"/>
      <c r="H1176" s="195" t="s">
        <v>43</v>
      </c>
      <c r="I1176" s="197"/>
      <c r="J1176" s="193"/>
      <c r="K1176" s="193"/>
      <c r="L1176" s="198"/>
      <c r="M1176" s="199"/>
      <c r="N1176" s="200"/>
      <c r="O1176" s="200"/>
      <c r="P1176" s="200"/>
      <c r="Q1176" s="200"/>
      <c r="R1176" s="200"/>
      <c r="S1176" s="200"/>
      <c r="T1176" s="201"/>
      <c r="AT1176" s="202" t="s">
        <v>193</v>
      </c>
      <c r="AU1176" s="202" t="s">
        <v>90</v>
      </c>
      <c r="AV1176" s="13" t="s">
        <v>88</v>
      </c>
      <c r="AW1176" s="13" t="s">
        <v>41</v>
      </c>
      <c r="AX1176" s="13" t="s">
        <v>80</v>
      </c>
      <c r="AY1176" s="202" t="s">
        <v>182</v>
      </c>
    </row>
    <row r="1177" spans="1:65" s="14" customFormat="1" ht="11.25">
      <c r="B1177" s="203"/>
      <c r="C1177" s="204"/>
      <c r="D1177" s="194" t="s">
        <v>193</v>
      </c>
      <c r="E1177" s="205" t="s">
        <v>43</v>
      </c>
      <c r="F1177" s="206" t="s">
        <v>88</v>
      </c>
      <c r="G1177" s="204"/>
      <c r="H1177" s="207">
        <v>1</v>
      </c>
      <c r="I1177" s="208"/>
      <c r="J1177" s="204"/>
      <c r="K1177" s="204"/>
      <c r="L1177" s="209"/>
      <c r="M1177" s="210"/>
      <c r="N1177" s="211"/>
      <c r="O1177" s="211"/>
      <c r="P1177" s="211"/>
      <c r="Q1177" s="211"/>
      <c r="R1177" s="211"/>
      <c r="S1177" s="211"/>
      <c r="T1177" s="212"/>
      <c r="AT1177" s="213" t="s">
        <v>193</v>
      </c>
      <c r="AU1177" s="213" t="s">
        <v>90</v>
      </c>
      <c r="AV1177" s="14" t="s">
        <v>90</v>
      </c>
      <c r="AW1177" s="14" t="s">
        <v>41</v>
      </c>
      <c r="AX1177" s="14" t="s">
        <v>80</v>
      </c>
      <c r="AY1177" s="213" t="s">
        <v>182</v>
      </c>
    </row>
    <row r="1178" spans="1:65" s="13" customFormat="1" ht="11.25">
      <c r="B1178" s="192"/>
      <c r="C1178" s="193"/>
      <c r="D1178" s="194" t="s">
        <v>193</v>
      </c>
      <c r="E1178" s="195" t="s">
        <v>43</v>
      </c>
      <c r="F1178" s="196" t="s">
        <v>1639</v>
      </c>
      <c r="G1178" s="193"/>
      <c r="H1178" s="195" t="s">
        <v>43</v>
      </c>
      <c r="I1178" s="197"/>
      <c r="J1178" s="193"/>
      <c r="K1178" s="193"/>
      <c r="L1178" s="198"/>
      <c r="M1178" s="199"/>
      <c r="N1178" s="200"/>
      <c r="O1178" s="200"/>
      <c r="P1178" s="200"/>
      <c r="Q1178" s="200"/>
      <c r="R1178" s="200"/>
      <c r="S1178" s="200"/>
      <c r="T1178" s="201"/>
      <c r="AT1178" s="202" t="s">
        <v>193</v>
      </c>
      <c r="AU1178" s="202" t="s">
        <v>90</v>
      </c>
      <c r="AV1178" s="13" t="s">
        <v>88</v>
      </c>
      <c r="AW1178" s="13" t="s">
        <v>41</v>
      </c>
      <c r="AX1178" s="13" t="s">
        <v>80</v>
      </c>
      <c r="AY1178" s="202" t="s">
        <v>182</v>
      </c>
    </row>
    <row r="1179" spans="1:65" s="14" customFormat="1" ht="11.25">
      <c r="B1179" s="203"/>
      <c r="C1179" s="204"/>
      <c r="D1179" s="194" t="s">
        <v>193</v>
      </c>
      <c r="E1179" s="205" t="s">
        <v>43</v>
      </c>
      <c r="F1179" s="206" t="s">
        <v>88</v>
      </c>
      <c r="G1179" s="204"/>
      <c r="H1179" s="207">
        <v>1</v>
      </c>
      <c r="I1179" s="208"/>
      <c r="J1179" s="204"/>
      <c r="K1179" s="204"/>
      <c r="L1179" s="209"/>
      <c r="M1179" s="210"/>
      <c r="N1179" s="211"/>
      <c r="O1179" s="211"/>
      <c r="P1179" s="211"/>
      <c r="Q1179" s="211"/>
      <c r="R1179" s="211"/>
      <c r="S1179" s="211"/>
      <c r="T1179" s="212"/>
      <c r="AT1179" s="213" t="s">
        <v>193</v>
      </c>
      <c r="AU1179" s="213" t="s">
        <v>90</v>
      </c>
      <c r="AV1179" s="14" t="s">
        <v>90</v>
      </c>
      <c r="AW1179" s="14" t="s">
        <v>41</v>
      </c>
      <c r="AX1179" s="14" t="s">
        <v>80</v>
      </c>
      <c r="AY1179" s="213" t="s">
        <v>182</v>
      </c>
    </row>
    <row r="1180" spans="1:65" s="15" customFormat="1" ht="11.25">
      <c r="B1180" s="227"/>
      <c r="C1180" s="228"/>
      <c r="D1180" s="194" t="s">
        <v>193</v>
      </c>
      <c r="E1180" s="229" t="s">
        <v>43</v>
      </c>
      <c r="F1180" s="230" t="s">
        <v>436</v>
      </c>
      <c r="G1180" s="228"/>
      <c r="H1180" s="231">
        <v>2</v>
      </c>
      <c r="I1180" s="232"/>
      <c r="J1180" s="228"/>
      <c r="K1180" s="228"/>
      <c r="L1180" s="233"/>
      <c r="M1180" s="234"/>
      <c r="N1180" s="235"/>
      <c r="O1180" s="235"/>
      <c r="P1180" s="235"/>
      <c r="Q1180" s="235"/>
      <c r="R1180" s="235"/>
      <c r="S1180" s="235"/>
      <c r="T1180" s="236"/>
      <c r="AT1180" s="237" t="s">
        <v>193</v>
      </c>
      <c r="AU1180" s="237" t="s">
        <v>90</v>
      </c>
      <c r="AV1180" s="15" t="s">
        <v>205</v>
      </c>
      <c r="AW1180" s="15" t="s">
        <v>41</v>
      </c>
      <c r="AX1180" s="15" t="s">
        <v>88</v>
      </c>
      <c r="AY1180" s="237" t="s">
        <v>182</v>
      </c>
    </row>
    <row r="1181" spans="1:65" s="2" customFormat="1" ht="14.45" customHeight="1">
      <c r="A1181" s="35"/>
      <c r="B1181" s="36"/>
      <c r="C1181" s="214" t="s">
        <v>1078</v>
      </c>
      <c r="D1181" s="214" t="s">
        <v>179</v>
      </c>
      <c r="E1181" s="215" t="s">
        <v>937</v>
      </c>
      <c r="F1181" s="216" t="s">
        <v>938</v>
      </c>
      <c r="G1181" s="217" t="s">
        <v>190</v>
      </c>
      <c r="H1181" s="218">
        <v>2</v>
      </c>
      <c r="I1181" s="219"/>
      <c r="J1181" s="220">
        <f>ROUND(I1181*H1181,2)</f>
        <v>0</v>
      </c>
      <c r="K1181" s="216" t="s">
        <v>198</v>
      </c>
      <c r="L1181" s="221"/>
      <c r="M1181" s="222" t="s">
        <v>43</v>
      </c>
      <c r="N1181" s="223" t="s">
        <v>51</v>
      </c>
      <c r="O1181" s="65"/>
      <c r="P1181" s="188">
        <f>O1181*H1181</f>
        <v>0</v>
      </c>
      <c r="Q1181" s="188">
        <v>0</v>
      </c>
      <c r="R1181" s="188">
        <f>Q1181*H1181</f>
        <v>0</v>
      </c>
      <c r="S1181" s="188">
        <v>0</v>
      </c>
      <c r="T1181" s="189">
        <f>S1181*H1181</f>
        <v>0</v>
      </c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R1181" s="190" t="s">
        <v>90</v>
      </c>
      <c r="AT1181" s="190" t="s">
        <v>179</v>
      </c>
      <c r="AU1181" s="190" t="s">
        <v>90</v>
      </c>
      <c r="AY1181" s="17" t="s">
        <v>182</v>
      </c>
      <c r="BE1181" s="191">
        <f>IF(N1181="základní",J1181,0)</f>
        <v>0</v>
      </c>
      <c r="BF1181" s="191">
        <f>IF(N1181="snížená",J1181,0)</f>
        <v>0</v>
      </c>
      <c r="BG1181" s="191">
        <f>IF(N1181="zákl. přenesená",J1181,0)</f>
        <v>0</v>
      </c>
      <c r="BH1181" s="191">
        <f>IF(N1181="sníž. přenesená",J1181,0)</f>
        <v>0</v>
      </c>
      <c r="BI1181" s="191">
        <f>IF(N1181="nulová",J1181,0)</f>
        <v>0</v>
      </c>
      <c r="BJ1181" s="17" t="s">
        <v>88</v>
      </c>
      <c r="BK1181" s="191">
        <f>ROUND(I1181*H1181,2)</f>
        <v>0</v>
      </c>
      <c r="BL1181" s="17" t="s">
        <v>88</v>
      </c>
      <c r="BM1181" s="190" t="s">
        <v>939</v>
      </c>
    </row>
    <row r="1182" spans="1:65" s="13" customFormat="1" ht="11.25">
      <c r="B1182" s="192"/>
      <c r="C1182" s="193"/>
      <c r="D1182" s="194" t="s">
        <v>193</v>
      </c>
      <c r="E1182" s="195" t="s">
        <v>43</v>
      </c>
      <c r="F1182" s="196" t="s">
        <v>431</v>
      </c>
      <c r="G1182" s="193"/>
      <c r="H1182" s="195" t="s">
        <v>43</v>
      </c>
      <c r="I1182" s="197"/>
      <c r="J1182" s="193"/>
      <c r="K1182" s="193"/>
      <c r="L1182" s="198"/>
      <c r="M1182" s="199"/>
      <c r="N1182" s="200"/>
      <c r="O1182" s="200"/>
      <c r="P1182" s="200"/>
      <c r="Q1182" s="200"/>
      <c r="R1182" s="200"/>
      <c r="S1182" s="200"/>
      <c r="T1182" s="201"/>
      <c r="AT1182" s="202" t="s">
        <v>193</v>
      </c>
      <c r="AU1182" s="202" t="s">
        <v>90</v>
      </c>
      <c r="AV1182" s="13" t="s">
        <v>88</v>
      </c>
      <c r="AW1182" s="13" t="s">
        <v>41</v>
      </c>
      <c r="AX1182" s="13" t="s">
        <v>80</v>
      </c>
      <c r="AY1182" s="202" t="s">
        <v>182</v>
      </c>
    </row>
    <row r="1183" spans="1:65" s="13" customFormat="1" ht="11.25">
      <c r="B1183" s="192"/>
      <c r="C1183" s="193"/>
      <c r="D1183" s="194" t="s">
        <v>193</v>
      </c>
      <c r="E1183" s="195" t="s">
        <v>43</v>
      </c>
      <c r="F1183" s="196" t="s">
        <v>640</v>
      </c>
      <c r="G1183" s="193"/>
      <c r="H1183" s="195" t="s">
        <v>43</v>
      </c>
      <c r="I1183" s="197"/>
      <c r="J1183" s="193"/>
      <c r="K1183" s="193"/>
      <c r="L1183" s="198"/>
      <c r="M1183" s="199"/>
      <c r="N1183" s="200"/>
      <c r="O1183" s="200"/>
      <c r="P1183" s="200"/>
      <c r="Q1183" s="200"/>
      <c r="R1183" s="200"/>
      <c r="S1183" s="200"/>
      <c r="T1183" s="201"/>
      <c r="AT1183" s="202" t="s">
        <v>193</v>
      </c>
      <c r="AU1183" s="202" t="s">
        <v>90</v>
      </c>
      <c r="AV1183" s="13" t="s">
        <v>88</v>
      </c>
      <c r="AW1183" s="13" t="s">
        <v>41</v>
      </c>
      <c r="AX1183" s="13" t="s">
        <v>80</v>
      </c>
      <c r="AY1183" s="202" t="s">
        <v>182</v>
      </c>
    </row>
    <row r="1184" spans="1:65" s="14" customFormat="1" ht="11.25">
      <c r="B1184" s="203"/>
      <c r="C1184" s="204"/>
      <c r="D1184" s="194" t="s">
        <v>193</v>
      </c>
      <c r="E1184" s="205" t="s">
        <v>43</v>
      </c>
      <c r="F1184" s="206" t="s">
        <v>88</v>
      </c>
      <c r="G1184" s="204"/>
      <c r="H1184" s="207">
        <v>1</v>
      </c>
      <c r="I1184" s="208"/>
      <c r="J1184" s="204"/>
      <c r="K1184" s="204"/>
      <c r="L1184" s="209"/>
      <c r="M1184" s="210"/>
      <c r="N1184" s="211"/>
      <c r="O1184" s="211"/>
      <c r="P1184" s="211"/>
      <c r="Q1184" s="211"/>
      <c r="R1184" s="211"/>
      <c r="S1184" s="211"/>
      <c r="T1184" s="212"/>
      <c r="AT1184" s="213" t="s">
        <v>193</v>
      </c>
      <c r="AU1184" s="213" t="s">
        <v>90</v>
      </c>
      <c r="AV1184" s="14" t="s">
        <v>90</v>
      </c>
      <c r="AW1184" s="14" t="s">
        <v>41</v>
      </c>
      <c r="AX1184" s="14" t="s">
        <v>80</v>
      </c>
      <c r="AY1184" s="213" t="s">
        <v>182</v>
      </c>
    </row>
    <row r="1185" spans="1:65" s="13" customFormat="1" ht="11.25">
      <c r="B1185" s="192"/>
      <c r="C1185" s="193"/>
      <c r="D1185" s="194" t="s">
        <v>193</v>
      </c>
      <c r="E1185" s="195" t="s">
        <v>43</v>
      </c>
      <c r="F1185" s="196" t="s">
        <v>1639</v>
      </c>
      <c r="G1185" s="193"/>
      <c r="H1185" s="195" t="s">
        <v>43</v>
      </c>
      <c r="I1185" s="197"/>
      <c r="J1185" s="193"/>
      <c r="K1185" s="193"/>
      <c r="L1185" s="198"/>
      <c r="M1185" s="199"/>
      <c r="N1185" s="200"/>
      <c r="O1185" s="200"/>
      <c r="P1185" s="200"/>
      <c r="Q1185" s="200"/>
      <c r="R1185" s="200"/>
      <c r="S1185" s="200"/>
      <c r="T1185" s="201"/>
      <c r="AT1185" s="202" t="s">
        <v>193</v>
      </c>
      <c r="AU1185" s="202" t="s">
        <v>90</v>
      </c>
      <c r="AV1185" s="13" t="s">
        <v>88</v>
      </c>
      <c r="AW1185" s="13" t="s">
        <v>41</v>
      </c>
      <c r="AX1185" s="13" t="s">
        <v>80</v>
      </c>
      <c r="AY1185" s="202" t="s">
        <v>182</v>
      </c>
    </row>
    <row r="1186" spans="1:65" s="14" customFormat="1" ht="11.25">
      <c r="B1186" s="203"/>
      <c r="C1186" s="204"/>
      <c r="D1186" s="194" t="s">
        <v>193</v>
      </c>
      <c r="E1186" s="205" t="s">
        <v>43</v>
      </c>
      <c r="F1186" s="206" t="s">
        <v>88</v>
      </c>
      <c r="G1186" s="204"/>
      <c r="H1186" s="207">
        <v>1</v>
      </c>
      <c r="I1186" s="208"/>
      <c r="J1186" s="204"/>
      <c r="K1186" s="204"/>
      <c r="L1186" s="209"/>
      <c r="M1186" s="210"/>
      <c r="N1186" s="211"/>
      <c r="O1186" s="211"/>
      <c r="P1186" s="211"/>
      <c r="Q1186" s="211"/>
      <c r="R1186" s="211"/>
      <c r="S1186" s="211"/>
      <c r="T1186" s="212"/>
      <c r="AT1186" s="213" t="s">
        <v>193</v>
      </c>
      <c r="AU1186" s="213" t="s">
        <v>90</v>
      </c>
      <c r="AV1186" s="14" t="s">
        <v>90</v>
      </c>
      <c r="AW1186" s="14" t="s">
        <v>41</v>
      </c>
      <c r="AX1186" s="14" t="s">
        <v>80</v>
      </c>
      <c r="AY1186" s="213" t="s">
        <v>182</v>
      </c>
    </row>
    <row r="1187" spans="1:65" s="15" customFormat="1" ht="11.25">
      <c r="B1187" s="227"/>
      <c r="C1187" s="228"/>
      <c r="D1187" s="194" t="s">
        <v>193</v>
      </c>
      <c r="E1187" s="229" t="s">
        <v>43</v>
      </c>
      <c r="F1187" s="230" t="s">
        <v>436</v>
      </c>
      <c r="G1187" s="228"/>
      <c r="H1187" s="231">
        <v>2</v>
      </c>
      <c r="I1187" s="232"/>
      <c r="J1187" s="228"/>
      <c r="K1187" s="228"/>
      <c r="L1187" s="233"/>
      <c r="M1187" s="234"/>
      <c r="N1187" s="235"/>
      <c r="O1187" s="235"/>
      <c r="P1187" s="235"/>
      <c r="Q1187" s="235"/>
      <c r="R1187" s="235"/>
      <c r="S1187" s="235"/>
      <c r="T1187" s="236"/>
      <c r="AT1187" s="237" t="s">
        <v>193</v>
      </c>
      <c r="AU1187" s="237" t="s">
        <v>90</v>
      </c>
      <c r="AV1187" s="15" t="s">
        <v>205</v>
      </c>
      <c r="AW1187" s="15" t="s">
        <v>41</v>
      </c>
      <c r="AX1187" s="15" t="s">
        <v>88</v>
      </c>
      <c r="AY1187" s="237" t="s">
        <v>182</v>
      </c>
    </row>
    <row r="1188" spans="1:65" s="2" customFormat="1" ht="24.2" customHeight="1">
      <c r="A1188" s="35"/>
      <c r="B1188" s="36"/>
      <c r="C1188" s="214" t="s">
        <v>1084</v>
      </c>
      <c r="D1188" s="214" t="s">
        <v>179</v>
      </c>
      <c r="E1188" s="215" t="s">
        <v>941</v>
      </c>
      <c r="F1188" s="216" t="s">
        <v>942</v>
      </c>
      <c r="G1188" s="217" t="s">
        <v>190</v>
      </c>
      <c r="H1188" s="218">
        <v>1</v>
      </c>
      <c r="I1188" s="219"/>
      <c r="J1188" s="220">
        <f>ROUND(I1188*H1188,2)</f>
        <v>0</v>
      </c>
      <c r="K1188" s="216" t="s">
        <v>198</v>
      </c>
      <c r="L1188" s="221"/>
      <c r="M1188" s="222" t="s">
        <v>43</v>
      </c>
      <c r="N1188" s="223" t="s">
        <v>51</v>
      </c>
      <c r="O1188" s="65"/>
      <c r="P1188" s="188">
        <f>O1188*H1188</f>
        <v>0</v>
      </c>
      <c r="Q1188" s="188">
        <v>0</v>
      </c>
      <c r="R1188" s="188">
        <f>Q1188*H1188</f>
        <v>0</v>
      </c>
      <c r="S1188" s="188">
        <v>0</v>
      </c>
      <c r="T1188" s="189">
        <f>S1188*H1188</f>
        <v>0</v>
      </c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R1188" s="190" t="s">
        <v>90</v>
      </c>
      <c r="AT1188" s="190" t="s">
        <v>179</v>
      </c>
      <c r="AU1188" s="190" t="s">
        <v>90</v>
      </c>
      <c r="AY1188" s="17" t="s">
        <v>182</v>
      </c>
      <c r="BE1188" s="191">
        <f>IF(N1188="základní",J1188,0)</f>
        <v>0</v>
      </c>
      <c r="BF1188" s="191">
        <f>IF(N1188="snížená",J1188,0)</f>
        <v>0</v>
      </c>
      <c r="BG1188" s="191">
        <f>IF(N1188="zákl. přenesená",J1188,0)</f>
        <v>0</v>
      </c>
      <c r="BH1188" s="191">
        <f>IF(N1188="sníž. přenesená",J1188,0)</f>
        <v>0</v>
      </c>
      <c r="BI1188" s="191">
        <f>IF(N1188="nulová",J1188,0)</f>
        <v>0</v>
      </c>
      <c r="BJ1188" s="17" t="s">
        <v>88</v>
      </c>
      <c r="BK1188" s="191">
        <f>ROUND(I1188*H1188,2)</f>
        <v>0</v>
      </c>
      <c r="BL1188" s="17" t="s">
        <v>88</v>
      </c>
      <c r="BM1188" s="190" t="s">
        <v>943</v>
      </c>
    </row>
    <row r="1189" spans="1:65" s="13" customFormat="1" ht="11.25">
      <c r="B1189" s="192"/>
      <c r="C1189" s="193"/>
      <c r="D1189" s="194" t="s">
        <v>193</v>
      </c>
      <c r="E1189" s="195" t="s">
        <v>43</v>
      </c>
      <c r="F1189" s="196" t="s">
        <v>532</v>
      </c>
      <c r="G1189" s="193"/>
      <c r="H1189" s="195" t="s">
        <v>43</v>
      </c>
      <c r="I1189" s="197"/>
      <c r="J1189" s="193"/>
      <c r="K1189" s="193"/>
      <c r="L1189" s="198"/>
      <c r="M1189" s="199"/>
      <c r="N1189" s="200"/>
      <c r="O1189" s="200"/>
      <c r="P1189" s="200"/>
      <c r="Q1189" s="200"/>
      <c r="R1189" s="200"/>
      <c r="S1189" s="200"/>
      <c r="T1189" s="201"/>
      <c r="AT1189" s="202" t="s">
        <v>193</v>
      </c>
      <c r="AU1189" s="202" t="s">
        <v>90</v>
      </c>
      <c r="AV1189" s="13" t="s">
        <v>88</v>
      </c>
      <c r="AW1189" s="13" t="s">
        <v>41</v>
      </c>
      <c r="AX1189" s="13" t="s">
        <v>80</v>
      </c>
      <c r="AY1189" s="202" t="s">
        <v>182</v>
      </c>
    </row>
    <row r="1190" spans="1:65" s="14" customFormat="1" ht="11.25">
      <c r="B1190" s="203"/>
      <c r="C1190" s="204"/>
      <c r="D1190" s="194" t="s">
        <v>193</v>
      </c>
      <c r="E1190" s="205" t="s">
        <v>43</v>
      </c>
      <c r="F1190" s="206" t="s">
        <v>88</v>
      </c>
      <c r="G1190" s="204"/>
      <c r="H1190" s="207">
        <v>1</v>
      </c>
      <c r="I1190" s="208"/>
      <c r="J1190" s="204"/>
      <c r="K1190" s="204"/>
      <c r="L1190" s="209"/>
      <c r="M1190" s="210"/>
      <c r="N1190" s="211"/>
      <c r="O1190" s="211"/>
      <c r="P1190" s="211"/>
      <c r="Q1190" s="211"/>
      <c r="R1190" s="211"/>
      <c r="S1190" s="211"/>
      <c r="T1190" s="212"/>
      <c r="AT1190" s="213" t="s">
        <v>193</v>
      </c>
      <c r="AU1190" s="213" t="s">
        <v>90</v>
      </c>
      <c r="AV1190" s="14" t="s">
        <v>90</v>
      </c>
      <c r="AW1190" s="14" t="s">
        <v>41</v>
      </c>
      <c r="AX1190" s="14" t="s">
        <v>88</v>
      </c>
      <c r="AY1190" s="213" t="s">
        <v>182</v>
      </c>
    </row>
    <row r="1191" spans="1:65" s="2" customFormat="1" ht="62.65" customHeight="1">
      <c r="A1191" s="35"/>
      <c r="B1191" s="36"/>
      <c r="C1191" s="179" t="s">
        <v>1091</v>
      </c>
      <c r="D1191" s="179" t="s">
        <v>187</v>
      </c>
      <c r="E1191" s="180" t="s">
        <v>945</v>
      </c>
      <c r="F1191" s="181" t="s">
        <v>946</v>
      </c>
      <c r="G1191" s="182" t="s">
        <v>190</v>
      </c>
      <c r="H1191" s="183">
        <v>7</v>
      </c>
      <c r="I1191" s="184"/>
      <c r="J1191" s="185">
        <f>ROUND(I1191*H1191,2)</f>
        <v>0</v>
      </c>
      <c r="K1191" s="181" t="s">
        <v>191</v>
      </c>
      <c r="L1191" s="40"/>
      <c r="M1191" s="186" t="s">
        <v>43</v>
      </c>
      <c r="N1191" s="187" t="s">
        <v>51</v>
      </c>
      <c r="O1191" s="65"/>
      <c r="P1191" s="188">
        <f>O1191*H1191</f>
        <v>0</v>
      </c>
      <c r="Q1191" s="188">
        <v>0</v>
      </c>
      <c r="R1191" s="188">
        <f>Q1191*H1191</f>
        <v>0</v>
      </c>
      <c r="S1191" s="188">
        <v>0</v>
      </c>
      <c r="T1191" s="189">
        <f>S1191*H1191</f>
        <v>0</v>
      </c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R1191" s="190" t="s">
        <v>88</v>
      </c>
      <c r="AT1191" s="190" t="s">
        <v>187</v>
      </c>
      <c r="AU1191" s="190" t="s">
        <v>90</v>
      </c>
      <c r="AY1191" s="17" t="s">
        <v>182</v>
      </c>
      <c r="BE1191" s="191">
        <f>IF(N1191="základní",J1191,0)</f>
        <v>0</v>
      </c>
      <c r="BF1191" s="191">
        <f>IF(N1191="snížená",J1191,0)</f>
        <v>0</v>
      </c>
      <c r="BG1191" s="191">
        <f>IF(N1191="zákl. přenesená",J1191,0)</f>
        <v>0</v>
      </c>
      <c r="BH1191" s="191">
        <f>IF(N1191="sníž. přenesená",J1191,0)</f>
        <v>0</v>
      </c>
      <c r="BI1191" s="191">
        <f>IF(N1191="nulová",J1191,0)</f>
        <v>0</v>
      </c>
      <c r="BJ1191" s="17" t="s">
        <v>88</v>
      </c>
      <c r="BK1191" s="191">
        <f>ROUND(I1191*H1191,2)</f>
        <v>0</v>
      </c>
      <c r="BL1191" s="17" t="s">
        <v>88</v>
      </c>
      <c r="BM1191" s="190" t="s">
        <v>1903</v>
      </c>
    </row>
    <row r="1192" spans="1:65" s="13" customFormat="1" ht="11.25">
      <c r="B1192" s="192"/>
      <c r="C1192" s="193"/>
      <c r="D1192" s="194" t="s">
        <v>193</v>
      </c>
      <c r="E1192" s="195" t="s">
        <v>43</v>
      </c>
      <c r="F1192" s="196" t="s">
        <v>431</v>
      </c>
      <c r="G1192" s="193"/>
      <c r="H1192" s="195" t="s">
        <v>43</v>
      </c>
      <c r="I1192" s="197"/>
      <c r="J1192" s="193"/>
      <c r="K1192" s="193"/>
      <c r="L1192" s="198"/>
      <c r="M1192" s="199"/>
      <c r="N1192" s="200"/>
      <c r="O1192" s="200"/>
      <c r="P1192" s="200"/>
      <c r="Q1192" s="200"/>
      <c r="R1192" s="200"/>
      <c r="S1192" s="200"/>
      <c r="T1192" s="201"/>
      <c r="AT1192" s="202" t="s">
        <v>193</v>
      </c>
      <c r="AU1192" s="202" t="s">
        <v>90</v>
      </c>
      <c r="AV1192" s="13" t="s">
        <v>88</v>
      </c>
      <c r="AW1192" s="13" t="s">
        <v>41</v>
      </c>
      <c r="AX1192" s="13" t="s">
        <v>80</v>
      </c>
      <c r="AY1192" s="202" t="s">
        <v>182</v>
      </c>
    </row>
    <row r="1193" spans="1:65" s="13" customFormat="1" ht="11.25">
      <c r="B1193" s="192"/>
      <c r="C1193" s="193"/>
      <c r="D1193" s="194" t="s">
        <v>193</v>
      </c>
      <c r="E1193" s="195" t="s">
        <v>43</v>
      </c>
      <c r="F1193" s="196" t="s">
        <v>638</v>
      </c>
      <c r="G1193" s="193"/>
      <c r="H1193" s="195" t="s">
        <v>43</v>
      </c>
      <c r="I1193" s="197"/>
      <c r="J1193" s="193"/>
      <c r="K1193" s="193"/>
      <c r="L1193" s="198"/>
      <c r="M1193" s="199"/>
      <c r="N1193" s="200"/>
      <c r="O1193" s="200"/>
      <c r="P1193" s="200"/>
      <c r="Q1193" s="200"/>
      <c r="R1193" s="200"/>
      <c r="S1193" s="200"/>
      <c r="T1193" s="201"/>
      <c r="AT1193" s="202" t="s">
        <v>193</v>
      </c>
      <c r="AU1193" s="202" t="s">
        <v>90</v>
      </c>
      <c r="AV1193" s="13" t="s">
        <v>88</v>
      </c>
      <c r="AW1193" s="13" t="s">
        <v>41</v>
      </c>
      <c r="AX1193" s="13" t="s">
        <v>80</v>
      </c>
      <c r="AY1193" s="202" t="s">
        <v>182</v>
      </c>
    </row>
    <row r="1194" spans="1:65" s="14" customFormat="1" ht="11.25">
      <c r="B1194" s="203"/>
      <c r="C1194" s="204"/>
      <c r="D1194" s="194" t="s">
        <v>193</v>
      </c>
      <c r="E1194" s="205" t="s">
        <v>43</v>
      </c>
      <c r="F1194" s="206" t="s">
        <v>1720</v>
      </c>
      <c r="G1194" s="204"/>
      <c r="H1194" s="207">
        <v>3</v>
      </c>
      <c r="I1194" s="208"/>
      <c r="J1194" s="204"/>
      <c r="K1194" s="204"/>
      <c r="L1194" s="209"/>
      <c r="M1194" s="210"/>
      <c r="N1194" s="211"/>
      <c r="O1194" s="211"/>
      <c r="P1194" s="211"/>
      <c r="Q1194" s="211"/>
      <c r="R1194" s="211"/>
      <c r="S1194" s="211"/>
      <c r="T1194" s="212"/>
      <c r="AT1194" s="213" t="s">
        <v>193</v>
      </c>
      <c r="AU1194" s="213" t="s">
        <v>90</v>
      </c>
      <c r="AV1194" s="14" t="s">
        <v>90</v>
      </c>
      <c r="AW1194" s="14" t="s">
        <v>41</v>
      </c>
      <c r="AX1194" s="14" t="s">
        <v>80</v>
      </c>
      <c r="AY1194" s="213" t="s">
        <v>182</v>
      </c>
    </row>
    <row r="1195" spans="1:65" s="13" customFormat="1" ht="11.25">
      <c r="B1195" s="192"/>
      <c r="C1195" s="193"/>
      <c r="D1195" s="194" t="s">
        <v>193</v>
      </c>
      <c r="E1195" s="195" t="s">
        <v>43</v>
      </c>
      <c r="F1195" s="196" t="s">
        <v>1636</v>
      </c>
      <c r="G1195" s="193"/>
      <c r="H1195" s="195" t="s">
        <v>43</v>
      </c>
      <c r="I1195" s="197"/>
      <c r="J1195" s="193"/>
      <c r="K1195" s="193"/>
      <c r="L1195" s="198"/>
      <c r="M1195" s="199"/>
      <c r="N1195" s="200"/>
      <c r="O1195" s="200"/>
      <c r="P1195" s="200"/>
      <c r="Q1195" s="200"/>
      <c r="R1195" s="200"/>
      <c r="S1195" s="200"/>
      <c r="T1195" s="201"/>
      <c r="AT1195" s="202" t="s">
        <v>193</v>
      </c>
      <c r="AU1195" s="202" t="s">
        <v>90</v>
      </c>
      <c r="AV1195" s="13" t="s">
        <v>88</v>
      </c>
      <c r="AW1195" s="13" t="s">
        <v>41</v>
      </c>
      <c r="AX1195" s="13" t="s">
        <v>80</v>
      </c>
      <c r="AY1195" s="202" t="s">
        <v>182</v>
      </c>
    </row>
    <row r="1196" spans="1:65" s="14" customFormat="1" ht="11.25">
      <c r="B1196" s="203"/>
      <c r="C1196" s="204"/>
      <c r="D1196" s="194" t="s">
        <v>193</v>
      </c>
      <c r="E1196" s="205" t="s">
        <v>43</v>
      </c>
      <c r="F1196" s="206" t="s">
        <v>891</v>
      </c>
      <c r="G1196" s="204"/>
      <c r="H1196" s="207">
        <v>2</v>
      </c>
      <c r="I1196" s="208"/>
      <c r="J1196" s="204"/>
      <c r="K1196" s="204"/>
      <c r="L1196" s="209"/>
      <c r="M1196" s="210"/>
      <c r="N1196" s="211"/>
      <c r="O1196" s="211"/>
      <c r="P1196" s="211"/>
      <c r="Q1196" s="211"/>
      <c r="R1196" s="211"/>
      <c r="S1196" s="211"/>
      <c r="T1196" s="212"/>
      <c r="AT1196" s="213" t="s">
        <v>193</v>
      </c>
      <c r="AU1196" s="213" t="s">
        <v>90</v>
      </c>
      <c r="AV1196" s="14" t="s">
        <v>90</v>
      </c>
      <c r="AW1196" s="14" t="s">
        <v>41</v>
      </c>
      <c r="AX1196" s="14" t="s">
        <v>80</v>
      </c>
      <c r="AY1196" s="213" t="s">
        <v>182</v>
      </c>
    </row>
    <row r="1197" spans="1:65" s="13" customFormat="1" ht="11.25">
      <c r="B1197" s="192"/>
      <c r="C1197" s="193"/>
      <c r="D1197" s="194" t="s">
        <v>193</v>
      </c>
      <c r="E1197" s="195" t="s">
        <v>43</v>
      </c>
      <c r="F1197" s="196" t="s">
        <v>1638</v>
      </c>
      <c r="G1197" s="193"/>
      <c r="H1197" s="195" t="s">
        <v>43</v>
      </c>
      <c r="I1197" s="197"/>
      <c r="J1197" s="193"/>
      <c r="K1197" s="193"/>
      <c r="L1197" s="198"/>
      <c r="M1197" s="199"/>
      <c r="N1197" s="200"/>
      <c r="O1197" s="200"/>
      <c r="P1197" s="200"/>
      <c r="Q1197" s="200"/>
      <c r="R1197" s="200"/>
      <c r="S1197" s="200"/>
      <c r="T1197" s="201"/>
      <c r="AT1197" s="202" t="s">
        <v>193</v>
      </c>
      <c r="AU1197" s="202" t="s">
        <v>90</v>
      </c>
      <c r="AV1197" s="13" t="s">
        <v>88</v>
      </c>
      <c r="AW1197" s="13" t="s">
        <v>41</v>
      </c>
      <c r="AX1197" s="13" t="s">
        <v>80</v>
      </c>
      <c r="AY1197" s="202" t="s">
        <v>182</v>
      </c>
    </row>
    <row r="1198" spans="1:65" s="14" customFormat="1" ht="11.25">
      <c r="B1198" s="203"/>
      <c r="C1198" s="204"/>
      <c r="D1198" s="194" t="s">
        <v>193</v>
      </c>
      <c r="E1198" s="205" t="s">
        <v>43</v>
      </c>
      <c r="F1198" s="206" t="s">
        <v>891</v>
      </c>
      <c r="G1198" s="204"/>
      <c r="H1198" s="207">
        <v>2</v>
      </c>
      <c r="I1198" s="208"/>
      <c r="J1198" s="204"/>
      <c r="K1198" s="204"/>
      <c r="L1198" s="209"/>
      <c r="M1198" s="210"/>
      <c r="N1198" s="211"/>
      <c r="O1198" s="211"/>
      <c r="P1198" s="211"/>
      <c r="Q1198" s="211"/>
      <c r="R1198" s="211"/>
      <c r="S1198" s="211"/>
      <c r="T1198" s="212"/>
      <c r="AT1198" s="213" t="s">
        <v>193</v>
      </c>
      <c r="AU1198" s="213" t="s">
        <v>90</v>
      </c>
      <c r="AV1198" s="14" t="s">
        <v>90</v>
      </c>
      <c r="AW1198" s="14" t="s">
        <v>41</v>
      </c>
      <c r="AX1198" s="14" t="s">
        <v>80</v>
      </c>
      <c r="AY1198" s="213" t="s">
        <v>182</v>
      </c>
    </row>
    <row r="1199" spans="1:65" s="15" customFormat="1" ht="11.25">
      <c r="B1199" s="227"/>
      <c r="C1199" s="228"/>
      <c r="D1199" s="194" t="s">
        <v>193</v>
      </c>
      <c r="E1199" s="229" t="s">
        <v>43</v>
      </c>
      <c r="F1199" s="230" t="s">
        <v>436</v>
      </c>
      <c r="G1199" s="228"/>
      <c r="H1199" s="231">
        <v>7</v>
      </c>
      <c r="I1199" s="232"/>
      <c r="J1199" s="228"/>
      <c r="K1199" s="228"/>
      <c r="L1199" s="233"/>
      <c r="M1199" s="234"/>
      <c r="N1199" s="235"/>
      <c r="O1199" s="235"/>
      <c r="P1199" s="235"/>
      <c r="Q1199" s="235"/>
      <c r="R1199" s="235"/>
      <c r="S1199" s="235"/>
      <c r="T1199" s="236"/>
      <c r="AT1199" s="237" t="s">
        <v>193</v>
      </c>
      <c r="AU1199" s="237" t="s">
        <v>90</v>
      </c>
      <c r="AV1199" s="15" t="s">
        <v>205</v>
      </c>
      <c r="AW1199" s="15" t="s">
        <v>41</v>
      </c>
      <c r="AX1199" s="15" t="s">
        <v>88</v>
      </c>
      <c r="AY1199" s="237" t="s">
        <v>182</v>
      </c>
    </row>
    <row r="1200" spans="1:65" s="2" customFormat="1" ht="24.2" customHeight="1">
      <c r="A1200" s="35"/>
      <c r="B1200" s="36"/>
      <c r="C1200" s="179" t="s">
        <v>1097</v>
      </c>
      <c r="D1200" s="179" t="s">
        <v>187</v>
      </c>
      <c r="E1200" s="180" t="s">
        <v>949</v>
      </c>
      <c r="F1200" s="181" t="s">
        <v>950</v>
      </c>
      <c r="G1200" s="182" t="s">
        <v>190</v>
      </c>
      <c r="H1200" s="183">
        <v>7</v>
      </c>
      <c r="I1200" s="184"/>
      <c r="J1200" s="185">
        <f>ROUND(I1200*H1200,2)</f>
        <v>0</v>
      </c>
      <c r="K1200" s="181" t="s">
        <v>191</v>
      </c>
      <c r="L1200" s="40"/>
      <c r="M1200" s="186" t="s">
        <v>43</v>
      </c>
      <c r="N1200" s="187" t="s">
        <v>51</v>
      </c>
      <c r="O1200" s="65"/>
      <c r="P1200" s="188">
        <f>O1200*H1200</f>
        <v>0</v>
      </c>
      <c r="Q1200" s="188">
        <v>0</v>
      </c>
      <c r="R1200" s="188">
        <f>Q1200*H1200</f>
        <v>0</v>
      </c>
      <c r="S1200" s="188">
        <v>0</v>
      </c>
      <c r="T1200" s="189">
        <f>S1200*H1200</f>
        <v>0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R1200" s="190" t="s">
        <v>88</v>
      </c>
      <c r="AT1200" s="190" t="s">
        <v>187</v>
      </c>
      <c r="AU1200" s="190" t="s">
        <v>90</v>
      </c>
      <c r="AY1200" s="17" t="s">
        <v>182</v>
      </c>
      <c r="BE1200" s="191">
        <f>IF(N1200="základní",J1200,0)</f>
        <v>0</v>
      </c>
      <c r="BF1200" s="191">
        <f>IF(N1200="snížená",J1200,0)</f>
        <v>0</v>
      </c>
      <c r="BG1200" s="191">
        <f>IF(N1200="zákl. přenesená",J1200,0)</f>
        <v>0</v>
      </c>
      <c r="BH1200" s="191">
        <f>IF(N1200="sníž. přenesená",J1200,0)</f>
        <v>0</v>
      </c>
      <c r="BI1200" s="191">
        <f>IF(N1200="nulová",J1200,0)</f>
        <v>0</v>
      </c>
      <c r="BJ1200" s="17" t="s">
        <v>88</v>
      </c>
      <c r="BK1200" s="191">
        <f>ROUND(I1200*H1200,2)</f>
        <v>0</v>
      </c>
      <c r="BL1200" s="17" t="s">
        <v>88</v>
      </c>
      <c r="BM1200" s="190" t="s">
        <v>1904</v>
      </c>
    </row>
    <row r="1201" spans="1:65" s="13" customFormat="1" ht="11.25">
      <c r="B1201" s="192"/>
      <c r="C1201" s="193"/>
      <c r="D1201" s="194" t="s">
        <v>193</v>
      </c>
      <c r="E1201" s="195" t="s">
        <v>43</v>
      </c>
      <c r="F1201" s="196" t="s">
        <v>431</v>
      </c>
      <c r="G1201" s="193"/>
      <c r="H1201" s="195" t="s">
        <v>43</v>
      </c>
      <c r="I1201" s="197"/>
      <c r="J1201" s="193"/>
      <c r="K1201" s="193"/>
      <c r="L1201" s="198"/>
      <c r="M1201" s="199"/>
      <c r="N1201" s="200"/>
      <c r="O1201" s="200"/>
      <c r="P1201" s="200"/>
      <c r="Q1201" s="200"/>
      <c r="R1201" s="200"/>
      <c r="S1201" s="200"/>
      <c r="T1201" s="201"/>
      <c r="AT1201" s="202" t="s">
        <v>193</v>
      </c>
      <c r="AU1201" s="202" t="s">
        <v>90</v>
      </c>
      <c r="AV1201" s="13" t="s">
        <v>88</v>
      </c>
      <c r="AW1201" s="13" t="s">
        <v>41</v>
      </c>
      <c r="AX1201" s="13" t="s">
        <v>80</v>
      </c>
      <c r="AY1201" s="202" t="s">
        <v>182</v>
      </c>
    </row>
    <row r="1202" spans="1:65" s="13" customFormat="1" ht="11.25">
      <c r="B1202" s="192"/>
      <c r="C1202" s="193"/>
      <c r="D1202" s="194" t="s">
        <v>193</v>
      </c>
      <c r="E1202" s="195" t="s">
        <v>43</v>
      </c>
      <c r="F1202" s="196" t="s">
        <v>638</v>
      </c>
      <c r="G1202" s="193"/>
      <c r="H1202" s="195" t="s">
        <v>43</v>
      </c>
      <c r="I1202" s="197"/>
      <c r="J1202" s="193"/>
      <c r="K1202" s="193"/>
      <c r="L1202" s="198"/>
      <c r="M1202" s="199"/>
      <c r="N1202" s="200"/>
      <c r="O1202" s="200"/>
      <c r="P1202" s="200"/>
      <c r="Q1202" s="200"/>
      <c r="R1202" s="200"/>
      <c r="S1202" s="200"/>
      <c r="T1202" s="201"/>
      <c r="AT1202" s="202" t="s">
        <v>193</v>
      </c>
      <c r="AU1202" s="202" t="s">
        <v>90</v>
      </c>
      <c r="AV1202" s="13" t="s">
        <v>88</v>
      </c>
      <c r="AW1202" s="13" t="s">
        <v>41</v>
      </c>
      <c r="AX1202" s="13" t="s">
        <v>80</v>
      </c>
      <c r="AY1202" s="202" t="s">
        <v>182</v>
      </c>
    </row>
    <row r="1203" spans="1:65" s="14" customFormat="1" ht="11.25">
      <c r="B1203" s="203"/>
      <c r="C1203" s="204"/>
      <c r="D1203" s="194" t="s">
        <v>193</v>
      </c>
      <c r="E1203" s="205" t="s">
        <v>43</v>
      </c>
      <c r="F1203" s="206" t="s">
        <v>1720</v>
      </c>
      <c r="G1203" s="204"/>
      <c r="H1203" s="207">
        <v>3</v>
      </c>
      <c r="I1203" s="208"/>
      <c r="J1203" s="204"/>
      <c r="K1203" s="204"/>
      <c r="L1203" s="209"/>
      <c r="M1203" s="210"/>
      <c r="N1203" s="211"/>
      <c r="O1203" s="211"/>
      <c r="P1203" s="211"/>
      <c r="Q1203" s="211"/>
      <c r="R1203" s="211"/>
      <c r="S1203" s="211"/>
      <c r="T1203" s="212"/>
      <c r="AT1203" s="213" t="s">
        <v>193</v>
      </c>
      <c r="AU1203" s="213" t="s">
        <v>90</v>
      </c>
      <c r="AV1203" s="14" t="s">
        <v>90</v>
      </c>
      <c r="AW1203" s="14" t="s">
        <v>41</v>
      </c>
      <c r="AX1203" s="14" t="s">
        <v>80</v>
      </c>
      <c r="AY1203" s="213" t="s">
        <v>182</v>
      </c>
    </row>
    <row r="1204" spans="1:65" s="13" customFormat="1" ht="11.25">
      <c r="B1204" s="192"/>
      <c r="C1204" s="193"/>
      <c r="D1204" s="194" t="s">
        <v>193</v>
      </c>
      <c r="E1204" s="195" t="s">
        <v>43</v>
      </c>
      <c r="F1204" s="196" t="s">
        <v>1636</v>
      </c>
      <c r="G1204" s="193"/>
      <c r="H1204" s="195" t="s">
        <v>43</v>
      </c>
      <c r="I1204" s="197"/>
      <c r="J1204" s="193"/>
      <c r="K1204" s="193"/>
      <c r="L1204" s="198"/>
      <c r="M1204" s="199"/>
      <c r="N1204" s="200"/>
      <c r="O1204" s="200"/>
      <c r="P1204" s="200"/>
      <c r="Q1204" s="200"/>
      <c r="R1204" s="200"/>
      <c r="S1204" s="200"/>
      <c r="T1204" s="201"/>
      <c r="AT1204" s="202" t="s">
        <v>193</v>
      </c>
      <c r="AU1204" s="202" t="s">
        <v>90</v>
      </c>
      <c r="AV1204" s="13" t="s">
        <v>88</v>
      </c>
      <c r="AW1204" s="13" t="s">
        <v>41</v>
      </c>
      <c r="AX1204" s="13" t="s">
        <v>80</v>
      </c>
      <c r="AY1204" s="202" t="s">
        <v>182</v>
      </c>
    </row>
    <row r="1205" spans="1:65" s="14" customFormat="1" ht="11.25">
      <c r="B1205" s="203"/>
      <c r="C1205" s="204"/>
      <c r="D1205" s="194" t="s">
        <v>193</v>
      </c>
      <c r="E1205" s="205" t="s">
        <v>43</v>
      </c>
      <c r="F1205" s="206" t="s">
        <v>891</v>
      </c>
      <c r="G1205" s="204"/>
      <c r="H1205" s="207">
        <v>2</v>
      </c>
      <c r="I1205" s="208"/>
      <c r="J1205" s="204"/>
      <c r="K1205" s="204"/>
      <c r="L1205" s="209"/>
      <c r="M1205" s="210"/>
      <c r="N1205" s="211"/>
      <c r="O1205" s="211"/>
      <c r="P1205" s="211"/>
      <c r="Q1205" s="211"/>
      <c r="R1205" s="211"/>
      <c r="S1205" s="211"/>
      <c r="T1205" s="212"/>
      <c r="AT1205" s="213" t="s">
        <v>193</v>
      </c>
      <c r="AU1205" s="213" t="s">
        <v>90</v>
      </c>
      <c r="AV1205" s="14" t="s">
        <v>90</v>
      </c>
      <c r="AW1205" s="14" t="s">
        <v>41</v>
      </c>
      <c r="AX1205" s="14" t="s">
        <v>80</v>
      </c>
      <c r="AY1205" s="213" t="s">
        <v>182</v>
      </c>
    </row>
    <row r="1206" spans="1:65" s="13" customFormat="1" ht="11.25">
      <c r="B1206" s="192"/>
      <c r="C1206" s="193"/>
      <c r="D1206" s="194" t="s">
        <v>193</v>
      </c>
      <c r="E1206" s="195" t="s">
        <v>43</v>
      </c>
      <c r="F1206" s="196" t="s">
        <v>1638</v>
      </c>
      <c r="G1206" s="193"/>
      <c r="H1206" s="195" t="s">
        <v>43</v>
      </c>
      <c r="I1206" s="197"/>
      <c r="J1206" s="193"/>
      <c r="K1206" s="193"/>
      <c r="L1206" s="198"/>
      <c r="M1206" s="199"/>
      <c r="N1206" s="200"/>
      <c r="O1206" s="200"/>
      <c r="P1206" s="200"/>
      <c r="Q1206" s="200"/>
      <c r="R1206" s="200"/>
      <c r="S1206" s="200"/>
      <c r="T1206" s="201"/>
      <c r="AT1206" s="202" t="s">
        <v>193</v>
      </c>
      <c r="AU1206" s="202" t="s">
        <v>90</v>
      </c>
      <c r="AV1206" s="13" t="s">
        <v>88</v>
      </c>
      <c r="AW1206" s="13" t="s">
        <v>41</v>
      </c>
      <c r="AX1206" s="13" t="s">
        <v>80</v>
      </c>
      <c r="AY1206" s="202" t="s">
        <v>182</v>
      </c>
    </row>
    <row r="1207" spans="1:65" s="14" customFormat="1" ht="11.25">
      <c r="B1207" s="203"/>
      <c r="C1207" s="204"/>
      <c r="D1207" s="194" t="s">
        <v>193</v>
      </c>
      <c r="E1207" s="205" t="s">
        <v>43</v>
      </c>
      <c r="F1207" s="206" t="s">
        <v>891</v>
      </c>
      <c r="G1207" s="204"/>
      <c r="H1207" s="207">
        <v>2</v>
      </c>
      <c r="I1207" s="208"/>
      <c r="J1207" s="204"/>
      <c r="K1207" s="204"/>
      <c r="L1207" s="209"/>
      <c r="M1207" s="210"/>
      <c r="N1207" s="211"/>
      <c r="O1207" s="211"/>
      <c r="P1207" s="211"/>
      <c r="Q1207" s="211"/>
      <c r="R1207" s="211"/>
      <c r="S1207" s="211"/>
      <c r="T1207" s="212"/>
      <c r="AT1207" s="213" t="s">
        <v>193</v>
      </c>
      <c r="AU1207" s="213" t="s">
        <v>90</v>
      </c>
      <c r="AV1207" s="14" t="s">
        <v>90</v>
      </c>
      <c r="AW1207" s="14" t="s">
        <v>41</v>
      </c>
      <c r="AX1207" s="14" t="s">
        <v>80</v>
      </c>
      <c r="AY1207" s="213" t="s">
        <v>182</v>
      </c>
    </row>
    <row r="1208" spans="1:65" s="15" customFormat="1" ht="11.25">
      <c r="B1208" s="227"/>
      <c r="C1208" s="228"/>
      <c r="D1208" s="194" t="s">
        <v>193</v>
      </c>
      <c r="E1208" s="229" t="s">
        <v>43</v>
      </c>
      <c r="F1208" s="230" t="s">
        <v>436</v>
      </c>
      <c r="G1208" s="228"/>
      <c r="H1208" s="231">
        <v>7</v>
      </c>
      <c r="I1208" s="232"/>
      <c r="J1208" s="228"/>
      <c r="K1208" s="228"/>
      <c r="L1208" s="233"/>
      <c r="M1208" s="234"/>
      <c r="N1208" s="235"/>
      <c r="O1208" s="235"/>
      <c r="P1208" s="235"/>
      <c r="Q1208" s="235"/>
      <c r="R1208" s="235"/>
      <c r="S1208" s="235"/>
      <c r="T1208" s="236"/>
      <c r="AT1208" s="237" t="s">
        <v>193</v>
      </c>
      <c r="AU1208" s="237" t="s">
        <v>90</v>
      </c>
      <c r="AV1208" s="15" t="s">
        <v>205</v>
      </c>
      <c r="AW1208" s="15" t="s">
        <v>41</v>
      </c>
      <c r="AX1208" s="15" t="s">
        <v>88</v>
      </c>
      <c r="AY1208" s="237" t="s">
        <v>182</v>
      </c>
    </row>
    <row r="1209" spans="1:65" s="2" customFormat="1" ht="14.45" customHeight="1">
      <c r="A1209" s="35"/>
      <c r="B1209" s="36"/>
      <c r="C1209" s="214" t="s">
        <v>1103</v>
      </c>
      <c r="D1209" s="214" t="s">
        <v>179</v>
      </c>
      <c r="E1209" s="215" t="s">
        <v>953</v>
      </c>
      <c r="F1209" s="216" t="s">
        <v>954</v>
      </c>
      <c r="G1209" s="217" t="s">
        <v>190</v>
      </c>
      <c r="H1209" s="218">
        <v>3</v>
      </c>
      <c r="I1209" s="219"/>
      <c r="J1209" s="220">
        <f>ROUND(I1209*H1209,2)</f>
        <v>0</v>
      </c>
      <c r="K1209" s="216" t="s">
        <v>198</v>
      </c>
      <c r="L1209" s="221"/>
      <c r="M1209" s="222" t="s">
        <v>43</v>
      </c>
      <c r="N1209" s="223" t="s">
        <v>51</v>
      </c>
      <c r="O1209" s="65"/>
      <c r="P1209" s="188">
        <f>O1209*H1209</f>
        <v>0</v>
      </c>
      <c r="Q1209" s="188">
        <v>0</v>
      </c>
      <c r="R1209" s="188">
        <f>Q1209*H1209</f>
        <v>0</v>
      </c>
      <c r="S1209" s="188">
        <v>0</v>
      </c>
      <c r="T1209" s="189">
        <f>S1209*H1209</f>
        <v>0</v>
      </c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R1209" s="190" t="s">
        <v>90</v>
      </c>
      <c r="AT1209" s="190" t="s">
        <v>179</v>
      </c>
      <c r="AU1209" s="190" t="s">
        <v>90</v>
      </c>
      <c r="AY1209" s="17" t="s">
        <v>182</v>
      </c>
      <c r="BE1209" s="191">
        <f>IF(N1209="základní",J1209,0)</f>
        <v>0</v>
      </c>
      <c r="BF1209" s="191">
        <f>IF(N1209="snížená",J1209,0)</f>
        <v>0</v>
      </c>
      <c r="BG1209" s="191">
        <f>IF(N1209="zákl. přenesená",J1209,0)</f>
        <v>0</v>
      </c>
      <c r="BH1209" s="191">
        <f>IF(N1209="sníž. přenesená",J1209,0)</f>
        <v>0</v>
      </c>
      <c r="BI1209" s="191">
        <f>IF(N1209="nulová",J1209,0)</f>
        <v>0</v>
      </c>
      <c r="BJ1209" s="17" t="s">
        <v>88</v>
      </c>
      <c r="BK1209" s="191">
        <f>ROUND(I1209*H1209,2)</f>
        <v>0</v>
      </c>
      <c r="BL1209" s="17" t="s">
        <v>88</v>
      </c>
      <c r="BM1209" s="190" t="s">
        <v>1905</v>
      </c>
    </row>
    <row r="1210" spans="1:65" s="13" customFormat="1" ht="11.25">
      <c r="B1210" s="192"/>
      <c r="C1210" s="193"/>
      <c r="D1210" s="194" t="s">
        <v>193</v>
      </c>
      <c r="E1210" s="195" t="s">
        <v>43</v>
      </c>
      <c r="F1210" s="196" t="s">
        <v>431</v>
      </c>
      <c r="G1210" s="193"/>
      <c r="H1210" s="195" t="s">
        <v>43</v>
      </c>
      <c r="I1210" s="197"/>
      <c r="J1210" s="193"/>
      <c r="K1210" s="193"/>
      <c r="L1210" s="198"/>
      <c r="M1210" s="199"/>
      <c r="N1210" s="200"/>
      <c r="O1210" s="200"/>
      <c r="P1210" s="200"/>
      <c r="Q1210" s="200"/>
      <c r="R1210" s="200"/>
      <c r="S1210" s="200"/>
      <c r="T1210" s="201"/>
      <c r="AT1210" s="202" t="s">
        <v>193</v>
      </c>
      <c r="AU1210" s="202" t="s">
        <v>90</v>
      </c>
      <c r="AV1210" s="13" t="s">
        <v>88</v>
      </c>
      <c r="AW1210" s="13" t="s">
        <v>41</v>
      </c>
      <c r="AX1210" s="13" t="s">
        <v>80</v>
      </c>
      <c r="AY1210" s="202" t="s">
        <v>182</v>
      </c>
    </row>
    <row r="1211" spans="1:65" s="13" customFormat="1" ht="11.25">
      <c r="B1211" s="192"/>
      <c r="C1211" s="193"/>
      <c r="D1211" s="194" t="s">
        <v>193</v>
      </c>
      <c r="E1211" s="195" t="s">
        <v>43</v>
      </c>
      <c r="F1211" s="196" t="s">
        <v>638</v>
      </c>
      <c r="G1211" s="193"/>
      <c r="H1211" s="195" t="s">
        <v>43</v>
      </c>
      <c r="I1211" s="197"/>
      <c r="J1211" s="193"/>
      <c r="K1211" s="193"/>
      <c r="L1211" s="198"/>
      <c r="M1211" s="199"/>
      <c r="N1211" s="200"/>
      <c r="O1211" s="200"/>
      <c r="P1211" s="200"/>
      <c r="Q1211" s="200"/>
      <c r="R1211" s="200"/>
      <c r="S1211" s="200"/>
      <c r="T1211" s="201"/>
      <c r="AT1211" s="202" t="s">
        <v>193</v>
      </c>
      <c r="AU1211" s="202" t="s">
        <v>90</v>
      </c>
      <c r="AV1211" s="13" t="s">
        <v>88</v>
      </c>
      <c r="AW1211" s="13" t="s">
        <v>41</v>
      </c>
      <c r="AX1211" s="13" t="s">
        <v>80</v>
      </c>
      <c r="AY1211" s="202" t="s">
        <v>182</v>
      </c>
    </row>
    <row r="1212" spans="1:65" s="14" customFormat="1" ht="11.25">
      <c r="B1212" s="203"/>
      <c r="C1212" s="204"/>
      <c r="D1212" s="194" t="s">
        <v>193</v>
      </c>
      <c r="E1212" s="205" t="s">
        <v>43</v>
      </c>
      <c r="F1212" s="206" t="s">
        <v>88</v>
      </c>
      <c r="G1212" s="204"/>
      <c r="H1212" s="207">
        <v>1</v>
      </c>
      <c r="I1212" s="208"/>
      <c r="J1212" s="204"/>
      <c r="K1212" s="204"/>
      <c r="L1212" s="209"/>
      <c r="M1212" s="210"/>
      <c r="N1212" s="211"/>
      <c r="O1212" s="211"/>
      <c r="P1212" s="211"/>
      <c r="Q1212" s="211"/>
      <c r="R1212" s="211"/>
      <c r="S1212" s="211"/>
      <c r="T1212" s="212"/>
      <c r="AT1212" s="213" t="s">
        <v>193</v>
      </c>
      <c r="AU1212" s="213" t="s">
        <v>90</v>
      </c>
      <c r="AV1212" s="14" t="s">
        <v>90</v>
      </c>
      <c r="AW1212" s="14" t="s">
        <v>41</v>
      </c>
      <c r="AX1212" s="14" t="s">
        <v>80</v>
      </c>
      <c r="AY1212" s="213" t="s">
        <v>182</v>
      </c>
    </row>
    <row r="1213" spans="1:65" s="13" customFormat="1" ht="11.25">
      <c r="B1213" s="192"/>
      <c r="C1213" s="193"/>
      <c r="D1213" s="194" t="s">
        <v>193</v>
      </c>
      <c r="E1213" s="195" t="s">
        <v>43</v>
      </c>
      <c r="F1213" s="196" t="s">
        <v>1636</v>
      </c>
      <c r="G1213" s="193"/>
      <c r="H1213" s="195" t="s">
        <v>43</v>
      </c>
      <c r="I1213" s="197"/>
      <c r="J1213" s="193"/>
      <c r="K1213" s="193"/>
      <c r="L1213" s="198"/>
      <c r="M1213" s="199"/>
      <c r="N1213" s="200"/>
      <c r="O1213" s="200"/>
      <c r="P1213" s="200"/>
      <c r="Q1213" s="200"/>
      <c r="R1213" s="200"/>
      <c r="S1213" s="200"/>
      <c r="T1213" s="201"/>
      <c r="AT1213" s="202" t="s">
        <v>193</v>
      </c>
      <c r="AU1213" s="202" t="s">
        <v>90</v>
      </c>
      <c r="AV1213" s="13" t="s">
        <v>88</v>
      </c>
      <c r="AW1213" s="13" t="s">
        <v>41</v>
      </c>
      <c r="AX1213" s="13" t="s">
        <v>80</v>
      </c>
      <c r="AY1213" s="202" t="s">
        <v>182</v>
      </c>
    </row>
    <row r="1214" spans="1:65" s="14" customFormat="1" ht="11.25">
      <c r="B1214" s="203"/>
      <c r="C1214" s="204"/>
      <c r="D1214" s="194" t="s">
        <v>193</v>
      </c>
      <c r="E1214" s="205" t="s">
        <v>43</v>
      </c>
      <c r="F1214" s="206" t="s">
        <v>88</v>
      </c>
      <c r="G1214" s="204"/>
      <c r="H1214" s="207">
        <v>1</v>
      </c>
      <c r="I1214" s="208"/>
      <c r="J1214" s="204"/>
      <c r="K1214" s="204"/>
      <c r="L1214" s="209"/>
      <c r="M1214" s="210"/>
      <c r="N1214" s="211"/>
      <c r="O1214" s="211"/>
      <c r="P1214" s="211"/>
      <c r="Q1214" s="211"/>
      <c r="R1214" s="211"/>
      <c r="S1214" s="211"/>
      <c r="T1214" s="212"/>
      <c r="AT1214" s="213" t="s">
        <v>193</v>
      </c>
      <c r="AU1214" s="213" t="s">
        <v>90</v>
      </c>
      <c r="AV1214" s="14" t="s">
        <v>90</v>
      </c>
      <c r="AW1214" s="14" t="s">
        <v>41</v>
      </c>
      <c r="AX1214" s="14" t="s">
        <v>80</v>
      </c>
      <c r="AY1214" s="213" t="s">
        <v>182</v>
      </c>
    </row>
    <row r="1215" spans="1:65" s="13" customFormat="1" ht="11.25">
      <c r="B1215" s="192"/>
      <c r="C1215" s="193"/>
      <c r="D1215" s="194" t="s">
        <v>193</v>
      </c>
      <c r="E1215" s="195" t="s">
        <v>43</v>
      </c>
      <c r="F1215" s="196" t="s">
        <v>1638</v>
      </c>
      <c r="G1215" s="193"/>
      <c r="H1215" s="195" t="s">
        <v>43</v>
      </c>
      <c r="I1215" s="197"/>
      <c r="J1215" s="193"/>
      <c r="K1215" s="193"/>
      <c r="L1215" s="198"/>
      <c r="M1215" s="199"/>
      <c r="N1215" s="200"/>
      <c r="O1215" s="200"/>
      <c r="P1215" s="200"/>
      <c r="Q1215" s="200"/>
      <c r="R1215" s="200"/>
      <c r="S1215" s="200"/>
      <c r="T1215" s="201"/>
      <c r="AT1215" s="202" t="s">
        <v>193</v>
      </c>
      <c r="AU1215" s="202" t="s">
        <v>90</v>
      </c>
      <c r="AV1215" s="13" t="s">
        <v>88</v>
      </c>
      <c r="AW1215" s="13" t="s">
        <v>41</v>
      </c>
      <c r="AX1215" s="13" t="s">
        <v>80</v>
      </c>
      <c r="AY1215" s="202" t="s">
        <v>182</v>
      </c>
    </row>
    <row r="1216" spans="1:65" s="14" customFormat="1" ht="11.25">
      <c r="B1216" s="203"/>
      <c r="C1216" s="204"/>
      <c r="D1216" s="194" t="s">
        <v>193</v>
      </c>
      <c r="E1216" s="205" t="s">
        <v>43</v>
      </c>
      <c r="F1216" s="206" t="s">
        <v>88</v>
      </c>
      <c r="G1216" s="204"/>
      <c r="H1216" s="207">
        <v>1</v>
      </c>
      <c r="I1216" s="208"/>
      <c r="J1216" s="204"/>
      <c r="K1216" s="204"/>
      <c r="L1216" s="209"/>
      <c r="M1216" s="210"/>
      <c r="N1216" s="211"/>
      <c r="O1216" s="211"/>
      <c r="P1216" s="211"/>
      <c r="Q1216" s="211"/>
      <c r="R1216" s="211"/>
      <c r="S1216" s="211"/>
      <c r="T1216" s="212"/>
      <c r="AT1216" s="213" t="s">
        <v>193</v>
      </c>
      <c r="AU1216" s="213" t="s">
        <v>90</v>
      </c>
      <c r="AV1216" s="14" t="s">
        <v>90</v>
      </c>
      <c r="AW1216" s="14" t="s">
        <v>41</v>
      </c>
      <c r="AX1216" s="14" t="s">
        <v>80</v>
      </c>
      <c r="AY1216" s="213" t="s">
        <v>182</v>
      </c>
    </row>
    <row r="1217" spans="1:65" s="15" customFormat="1" ht="11.25">
      <c r="B1217" s="227"/>
      <c r="C1217" s="228"/>
      <c r="D1217" s="194" t="s">
        <v>193</v>
      </c>
      <c r="E1217" s="229" t="s">
        <v>43</v>
      </c>
      <c r="F1217" s="230" t="s">
        <v>436</v>
      </c>
      <c r="G1217" s="228"/>
      <c r="H1217" s="231">
        <v>3</v>
      </c>
      <c r="I1217" s="232"/>
      <c r="J1217" s="228"/>
      <c r="K1217" s="228"/>
      <c r="L1217" s="233"/>
      <c r="M1217" s="234"/>
      <c r="N1217" s="235"/>
      <c r="O1217" s="235"/>
      <c r="P1217" s="235"/>
      <c r="Q1217" s="235"/>
      <c r="R1217" s="235"/>
      <c r="S1217" s="235"/>
      <c r="T1217" s="236"/>
      <c r="AT1217" s="237" t="s">
        <v>193</v>
      </c>
      <c r="AU1217" s="237" t="s">
        <v>90</v>
      </c>
      <c r="AV1217" s="15" t="s">
        <v>205</v>
      </c>
      <c r="AW1217" s="15" t="s">
        <v>41</v>
      </c>
      <c r="AX1217" s="15" t="s">
        <v>88</v>
      </c>
      <c r="AY1217" s="237" t="s">
        <v>182</v>
      </c>
    </row>
    <row r="1218" spans="1:65" s="2" customFormat="1" ht="24.2" customHeight="1">
      <c r="A1218" s="35"/>
      <c r="B1218" s="36"/>
      <c r="C1218" s="214" t="s">
        <v>1109</v>
      </c>
      <c r="D1218" s="214" t="s">
        <v>179</v>
      </c>
      <c r="E1218" s="215" t="s">
        <v>1906</v>
      </c>
      <c r="F1218" s="216" t="s">
        <v>1907</v>
      </c>
      <c r="G1218" s="217" t="s">
        <v>190</v>
      </c>
      <c r="H1218" s="218">
        <v>4</v>
      </c>
      <c r="I1218" s="219"/>
      <c r="J1218" s="220">
        <f>ROUND(I1218*H1218,2)</f>
        <v>0</v>
      </c>
      <c r="K1218" s="216" t="s">
        <v>198</v>
      </c>
      <c r="L1218" s="221"/>
      <c r="M1218" s="222" t="s">
        <v>43</v>
      </c>
      <c r="N1218" s="223" t="s">
        <v>51</v>
      </c>
      <c r="O1218" s="65"/>
      <c r="P1218" s="188">
        <f>O1218*H1218</f>
        <v>0</v>
      </c>
      <c r="Q1218" s="188">
        <v>0</v>
      </c>
      <c r="R1218" s="188">
        <f>Q1218*H1218</f>
        <v>0</v>
      </c>
      <c r="S1218" s="188">
        <v>0</v>
      </c>
      <c r="T1218" s="189">
        <f>S1218*H1218</f>
        <v>0</v>
      </c>
      <c r="U1218" s="35"/>
      <c r="V1218" s="35"/>
      <c r="W1218" s="35"/>
      <c r="X1218" s="35"/>
      <c r="Y1218" s="35"/>
      <c r="Z1218" s="35"/>
      <c r="AA1218" s="35"/>
      <c r="AB1218" s="35"/>
      <c r="AC1218" s="35"/>
      <c r="AD1218" s="35"/>
      <c r="AE1218" s="35"/>
      <c r="AR1218" s="190" t="s">
        <v>90</v>
      </c>
      <c r="AT1218" s="190" t="s">
        <v>179</v>
      </c>
      <c r="AU1218" s="190" t="s">
        <v>90</v>
      </c>
      <c r="AY1218" s="17" t="s">
        <v>182</v>
      </c>
      <c r="BE1218" s="191">
        <f>IF(N1218="základní",J1218,0)</f>
        <v>0</v>
      </c>
      <c r="BF1218" s="191">
        <f>IF(N1218="snížená",J1218,0)</f>
        <v>0</v>
      </c>
      <c r="BG1218" s="191">
        <f>IF(N1218="zákl. přenesená",J1218,0)</f>
        <v>0</v>
      </c>
      <c r="BH1218" s="191">
        <f>IF(N1218="sníž. přenesená",J1218,0)</f>
        <v>0</v>
      </c>
      <c r="BI1218" s="191">
        <f>IF(N1218="nulová",J1218,0)</f>
        <v>0</v>
      </c>
      <c r="BJ1218" s="17" t="s">
        <v>88</v>
      </c>
      <c r="BK1218" s="191">
        <f>ROUND(I1218*H1218,2)</f>
        <v>0</v>
      </c>
      <c r="BL1218" s="17" t="s">
        <v>88</v>
      </c>
      <c r="BM1218" s="190" t="s">
        <v>1908</v>
      </c>
    </row>
    <row r="1219" spans="1:65" s="13" customFormat="1" ht="11.25">
      <c r="B1219" s="192"/>
      <c r="C1219" s="193"/>
      <c r="D1219" s="194" t="s">
        <v>193</v>
      </c>
      <c r="E1219" s="195" t="s">
        <v>43</v>
      </c>
      <c r="F1219" s="196" t="s">
        <v>431</v>
      </c>
      <c r="G1219" s="193"/>
      <c r="H1219" s="195" t="s">
        <v>43</v>
      </c>
      <c r="I1219" s="197"/>
      <c r="J1219" s="193"/>
      <c r="K1219" s="193"/>
      <c r="L1219" s="198"/>
      <c r="M1219" s="199"/>
      <c r="N1219" s="200"/>
      <c r="O1219" s="200"/>
      <c r="P1219" s="200"/>
      <c r="Q1219" s="200"/>
      <c r="R1219" s="200"/>
      <c r="S1219" s="200"/>
      <c r="T1219" s="201"/>
      <c r="AT1219" s="202" t="s">
        <v>193</v>
      </c>
      <c r="AU1219" s="202" t="s">
        <v>90</v>
      </c>
      <c r="AV1219" s="13" t="s">
        <v>88</v>
      </c>
      <c r="AW1219" s="13" t="s">
        <v>41</v>
      </c>
      <c r="AX1219" s="13" t="s">
        <v>80</v>
      </c>
      <c r="AY1219" s="202" t="s">
        <v>182</v>
      </c>
    </row>
    <row r="1220" spans="1:65" s="13" customFormat="1" ht="11.25">
      <c r="B1220" s="192"/>
      <c r="C1220" s="193"/>
      <c r="D1220" s="194" t="s">
        <v>193</v>
      </c>
      <c r="E1220" s="195" t="s">
        <v>43</v>
      </c>
      <c r="F1220" s="196" t="s">
        <v>638</v>
      </c>
      <c r="G1220" s="193"/>
      <c r="H1220" s="195" t="s">
        <v>43</v>
      </c>
      <c r="I1220" s="197"/>
      <c r="J1220" s="193"/>
      <c r="K1220" s="193"/>
      <c r="L1220" s="198"/>
      <c r="M1220" s="199"/>
      <c r="N1220" s="200"/>
      <c r="O1220" s="200"/>
      <c r="P1220" s="200"/>
      <c r="Q1220" s="200"/>
      <c r="R1220" s="200"/>
      <c r="S1220" s="200"/>
      <c r="T1220" s="201"/>
      <c r="AT1220" s="202" t="s">
        <v>193</v>
      </c>
      <c r="AU1220" s="202" t="s">
        <v>90</v>
      </c>
      <c r="AV1220" s="13" t="s">
        <v>88</v>
      </c>
      <c r="AW1220" s="13" t="s">
        <v>41</v>
      </c>
      <c r="AX1220" s="13" t="s">
        <v>80</v>
      </c>
      <c r="AY1220" s="202" t="s">
        <v>182</v>
      </c>
    </row>
    <row r="1221" spans="1:65" s="14" customFormat="1" ht="11.25">
      <c r="B1221" s="203"/>
      <c r="C1221" s="204"/>
      <c r="D1221" s="194" t="s">
        <v>193</v>
      </c>
      <c r="E1221" s="205" t="s">
        <v>43</v>
      </c>
      <c r="F1221" s="206" t="s">
        <v>90</v>
      </c>
      <c r="G1221" s="204"/>
      <c r="H1221" s="207">
        <v>2</v>
      </c>
      <c r="I1221" s="208"/>
      <c r="J1221" s="204"/>
      <c r="K1221" s="204"/>
      <c r="L1221" s="209"/>
      <c r="M1221" s="210"/>
      <c r="N1221" s="211"/>
      <c r="O1221" s="211"/>
      <c r="P1221" s="211"/>
      <c r="Q1221" s="211"/>
      <c r="R1221" s="211"/>
      <c r="S1221" s="211"/>
      <c r="T1221" s="212"/>
      <c r="AT1221" s="213" t="s">
        <v>193</v>
      </c>
      <c r="AU1221" s="213" t="s">
        <v>90</v>
      </c>
      <c r="AV1221" s="14" t="s">
        <v>90</v>
      </c>
      <c r="AW1221" s="14" t="s">
        <v>41</v>
      </c>
      <c r="AX1221" s="14" t="s">
        <v>80</v>
      </c>
      <c r="AY1221" s="213" t="s">
        <v>182</v>
      </c>
    </row>
    <row r="1222" spans="1:65" s="13" customFormat="1" ht="11.25">
      <c r="B1222" s="192"/>
      <c r="C1222" s="193"/>
      <c r="D1222" s="194" t="s">
        <v>193</v>
      </c>
      <c r="E1222" s="195" t="s">
        <v>43</v>
      </c>
      <c r="F1222" s="196" t="s">
        <v>1636</v>
      </c>
      <c r="G1222" s="193"/>
      <c r="H1222" s="195" t="s">
        <v>43</v>
      </c>
      <c r="I1222" s="197"/>
      <c r="J1222" s="193"/>
      <c r="K1222" s="193"/>
      <c r="L1222" s="198"/>
      <c r="M1222" s="199"/>
      <c r="N1222" s="200"/>
      <c r="O1222" s="200"/>
      <c r="P1222" s="200"/>
      <c r="Q1222" s="200"/>
      <c r="R1222" s="200"/>
      <c r="S1222" s="200"/>
      <c r="T1222" s="201"/>
      <c r="AT1222" s="202" t="s">
        <v>193</v>
      </c>
      <c r="AU1222" s="202" t="s">
        <v>90</v>
      </c>
      <c r="AV1222" s="13" t="s">
        <v>88</v>
      </c>
      <c r="AW1222" s="13" t="s">
        <v>41</v>
      </c>
      <c r="AX1222" s="13" t="s">
        <v>80</v>
      </c>
      <c r="AY1222" s="202" t="s">
        <v>182</v>
      </c>
    </row>
    <row r="1223" spans="1:65" s="14" customFormat="1" ht="11.25">
      <c r="B1223" s="203"/>
      <c r="C1223" s="204"/>
      <c r="D1223" s="194" t="s">
        <v>193</v>
      </c>
      <c r="E1223" s="205" t="s">
        <v>43</v>
      </c>
      <c r="F1223" s="206" t="s">
        <v>88</v>
      </c>
      <c r="G1223" s="204"/>
      <c r="H1223" s="207">
        <v>1</v>
      </c>
      <c r="I1223" s="208"/>
      <c r="J1223" s="204"/>
      <c r="K1223" s="204"/>
      <c r="L1223" s="209"/>
      <c r="M1223" s="210"/>
      <c r="N1223" s="211"/>
      <c r="O1223" s="211"/>
      <c r="P1223" s="211"/>
      <c r="Q1223" s="211"/>
      <c r="R1223" s="211"/>
      <c r="S1223" s="211"/>
      <c r="T1223" s="212"/>
      <c r="AT1223" s="213" t="s">
        <v>193</v>
      </c>
      <c r="AU1223" s="213" t="s">
        <v>90</v>
      </c>
      <c r="AV1223" s="14" t="s">
        <v>90</v>
      </c>
      <c r="AW1223" s="14" t="s">
        <v>41</v>
      </c>
      <c r="AX1223" s="14" t="s">
        <v>80</v>
      </c>
      <c r="AY1223" s="213" t="s">
        <v>182</v>
      </c>
    </row>
    <row r="1224" spans="1:65" s="13" customFormat="1" ht="11.25">
      <c r="B1224" s="192"/>
      <c r="C1224" s="193"/>
      <c r="D1224" s="194" t="s">
        <v>193</v>
      </c>
      <c r="E1224" s="195" t="s">
        <v>43</v>
      </c>
      <c r="F1224" s="196" t="s">
        <v>1638</v>
      </c>
      <c r="G1224" s="193"/>
      <c r="H1224" s="195" t="s">
        <v>43</v>
      </c>
      <c r="I1224" s="197"/>
      <c r="J1224" s="193"/>
      <c r="K1224" s="193"/>
      <c r="L1224" s="198"/>
      <c r="M1224" s="199"/>
      <c r="N1224" s="200"/>
      <c r="O1224" s="200"/>
      <c r="P1224" s="200"/>
      <c r="Q1224" s="200"/>
      <c r="R1224" s="200"/>
      <c r="S1224" s="200"/>
      <c r="T1224" s="201"/>
      <c r="AT1224" s="202" t="s">
        <v>193</v>
      </c>
      <c r="AU1224" s="202" t="s">
        <v>90</v>
      </c>
      <c r="AV1224" s="13" t="s">
        <v>88</v>
      </c>
      <c r="AW1224" s="13" t="s">
        <v>41</v>
      </c>
      <c r="AX1224" s="13" t="s">
        <v>80</v>
      </c>
      <c r="AY1224" s="202" t="s">
        <v>182</v>
      </c>
    </row>
    <row r="1225" spans="1:65" s="14" customFormat="1" ht="11.25">
      <c r="B1225" s="203"/>
      <c r="C1225" s="204"/>
      <c r="D1225" s="194" t="s">
        <v>193</v>
      </c>
      <c r="E1225" s="205" t="s">
        <v>43</v>
      </c>
      <c r="F1225" s="206" t="s">
        <v>88</v>
      </c>
      <c r="G1225" s="204"/>
      <c r="H1225" s="207">
        <v>1</v>
      </c>
      <c r="I1225" s="208"/>
      <c r="J1225" s="204"/>
      <c r="K1225" s="204"/>
      <c r="L1225" s="209"/>
      <c r="M1225" s="210"/>
      <c r="N1225" s="211"/>
      <c r="O1225" s="211"/>
      <c r="P1225" s="211"/>
      <c r="Q1225" s="211"/>
      <c r="R1225" s="211"/>
      <c r="S1225" s="211"/>
      <c r="T1225" s="212"/>
      <c r="AT1225" s="213" t="s">
        <v>193</v>
      </c>
      <c r="AU1225" s="213" t="s">
        <v>90</v>
      </c>
      <c r="AV1225" s="14" t="s">
        <v>90</v>
      </c>
      <c r="AW1225" s="14" t="s">
        <v>41</v>
      </c>
      <c r="AX1225" s="14" t="s">
        <v>80</v>
      </c>
      <c r="AY1225" s="213" t="s">
        <v>182</v>
      </c>
    </row>
    <row r="1226" spans="1:65" s="15" customFormat="1" ht="11.25">
      <c r="B1226" s="227"/>
      <c r="C1226" s="228"/>
      <c r="D1226" s="194" t="s">
        <v>193</v>
      </c>
      <c r="E1226" s="229" t="s">
        <v>43</v>
      </c>
      <c r="F1226" s="230" t="s">
        <v>436</v>
      </c>
      <c r="G1226" s="228"/>
      <c r="H1226" s="231">
        <v>4</v>
      </c>
      <c r="I1226" s="232"/>
      <c r="J1226" s="228"/>
      <c r="K1226" s="228"/>
      <c r="L1226" s="233"/>
      <c r="M1226" s="234"/>
      <c r="N1226" s="235"/>
      <c r="O1226" s="235"/>
      <c r="P1226" s="235"/>
      <c r="Q1226" s="235"/>
      <c r="R1226" s="235"/>
      <c r="S1226" s="235"/>
      <c r="T1226" s="236"/>
      <c r="AT1226" s="237" t="s">
        <v>193</v>
      </c>
      <c r="AU1226" s="237" t="s">
        <v>90</v>
      </c>
      <c r="AV1226" s="15" t="s">
        <v>205</v>
      </c>
      <c r="AW1226" s="15" t="s">
        <v>41</v>
      </c>
      <c r="AX1226" s="15" t="s">
        <v>88</v>
      </c>
      <c r="AY1226" s="237" t="s">
        <v>182</v>
      </c>
    </row>
    <row r="1227" spans="1:65" s="2" customFormat="1" ht="49.15" customHeight="1">
      <c r="A1227" s="35"/>
      <c r="B1227" s="36"/>
      <c r="C1227" s="179" t="s">
        <v>1114</v>
      </c>
      <c r="D1227" s="179" t="s">
        <v>187</v>
      </c>
      <c r="E1227" s="180" t="s">
        <v>957</v>
      </c>
      <c r="F1227" s="181" t="s">
        <v>958</v>
      </c>
      <c r="G1227" s="182" t="s">
        <v>190</v>
      </c>
      <c r="H1227" s="183">
        <v>7</v>
      </c>
      <c r="I1227" s="184"/>
      <c r="J1227" s="185">
        <f>ROUND(I1227*H1227,2)</f>
        <v>0</v>
      </c>
      <c r="K1227" s="181" t="s">
        <v>191</v>
      </c>
      <c r="L1227" s="40"/>
      <c r="M1227" s="186" t="s">
        <v>43</v>
      </c>
      <c r="N1227" s="187" t="s">
        <v>51</v>
      </c>
      <c r="O1227" s="65"/>
      <c r="P1227" s="188">
        <f>O1227*H1227</f>
        <v>0</v>
      </c>
      <c r="Q1227" s="188">
        <v>0</v>
      </c>
      <c r="R1227" s="188">
        <f>Q1227*H1227</f>
        <v>0</v>
      </c>
      <c r="S1227" s="188">
        <v>0</v>
      </c>
      <c r="T1227" s="189">
        <f>S1227*H1227</f>
        <v>0</v>
      </c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R1227" s="190" t="s">
        <v>88</v>
      </c>
      <c r="AT1227" s="190" t="s">
        <v>187</v>
      </c>
      <c r="AU1227" s="190" t="s">
        <v>90</v>
      </c>
      <c r="AY1227" s="17" t="s">
        <v>182</v>
      </c>
      <c r="BE1227" s="191">
        <f>IF(N1227="základní",J1227,0)</f>
        <v>0</v>
      </c>
      <c r="BF1227" s="191">
        <f>IF(N1227="snížená",J1227,0)</f>
        <v>0</v>
      </c>
      <c r="BG1227" s="191">
        <f>IF(N1227="zákl. přenesená",J1227,0)</f>
        <v>0</v>
      </c>
      <c r="BH1227" s="191">
        <f>IF(N1227="sníž. přenesená",J1227,0)</f>
        <v>0</v>
      </c>
      <c r="BI1227" s="191">
        <f>IF(N1227="nulová",J1227,0)</f>
        <v>0</v>
      </c>
      <c r="BJ1227" s="17" t="s">
        <v>88</v>
      </c>
      <c r="BK1227" s="191">
        <f>ROUND(I1227*H1227,2)</f>
        <v>0</v>
      </c>
      <c r="BL1227" s="17" t="s">
        <v>88</v>
      </c>
      <c r="BM1227" s="190" t="s">
        <v>1909</v>
      </c>
    </row>
    <row r="1228" spans="1:65" s="13" customFormat="1" ht="11.25">
      <c r="B1228" s="192"/>
      <c r="C1228" s="193"/>
      <c r="D1228" s="194" t="s">
        <v>193</v>
      </c>
      <c r="E1228" s="195" t="s">
        <v>43</v>
      </c>
      <c r="F1228" s="196" t="s">
        <v>532</v>
      </c>
      <c r="G1228" s="193"/>
      <c r="H1228" s="195" t="s">
        <v>43</v>
      </c>
      <c r="I1228" s="197"/>
      <c r="J1228" s="193"/>
      <c r="K1228" s="193"/>
      <c r="L1228" s="198"/>
      <c r="M1228" s="199"/>
      <c r="N1228" s="200"/>
      <c r="O1228" s="200"/>
      <c r="P1228" s="200"/>
      <c r="Q1228" s="200"/>
      <c r="R1228" s="200"/>
      <c r="S1228" s="200"/>
      <c r="T1228" s="201"/>
      <c r="AT1228" s="202" t="s">
        <v>193</v>
      </c>
      <c r="AU1228" s="202" t="s">
        <v>90</v>
      </c>
      <c r="AV1228" s="13" t="s">
        <v>88</v>
      </c>
      <c r="AW1228" s="13" t="s">
        <v>41</v>
      </c>
      <c r="AX1228" s="13" t="s">
        <v>80</v>
      </c>
      <c r="AY1228" s="202" t="s">
        <v>182</v>
      </c>
    </row>
    <row r="1229" spans="1:65" s="13" customFormat="1" ht="11.25">
      <c r="B1229" s="192"/>
      <c r="C1229" s="193"/>
      <c r="D1229" s="194" t="s">
        <v>193</v>
      </c>
      <c r="E1229" s="195" t="s">
        <v>43</v>
      </c>
      <c r="F1229" s="196" t="s">
        <v>362</v>
      </c>
      <c r="G1229" s="193"/>
      <c r="H1229" s="195" t="s">
        <v>43</v>
      </c>
      <c r="I1229" s="197"/>
      <c r="J1229" s="193"/>
      <c r="K1229" s="193"/>
      <c r="L1229" s="198"/>
      <c r="M1229" s="199"/>
      <c r="N1229" s="200"/>
      <c r="O1229" s="200"/>
      <c r="P1229" s="200"/>
      <c r="Q1229" s="200"/>
      <c r="R1229" s="200"/>
      <c r="S1229" s="200"/>
      <c r="T1229" s="201"/>
      <c r="AT1229" s="202" t="s">
        <v>193</v>
      </c>
      <c r="AU1229" s="202" t="s">
        <v>90</v>
      </c>
      <c r="AV1229" s="13" t="s">
        <v>88</v>
      </c>
      <c r="AW1229" s="13" t="s">
        <v>41</v>
      </c>
      <c r="AX1229" s="13" t="s">
        <v>80</v>
      </c>
      <c r="AY1229" s="202" t="s">
        <v>182</v>
      </c>
    </row>
    <row r="1230" spans="1:65" s="14" customFormat="1" ht="11.25">
      <c r="B1230" s="203"/>
      <c r="C1230" s="204"/>
      <c r="D1230" s="194" t="s">
        <v>193</v>
      </c>
      <c r="E1230" s="205" t="s">
        <v>43</v>
      </c>
      <c r="F1230" s="206" t="s">
        <v>220</v>
      </c>
      <c r="G1230" s="204"/>
      <c r="H1230" s="207">
        <v>7</v>
      </c>
      <c r="I1230" s="208"/>
      <c r="J1230" s="204"/>
      <c r="K1230" s="204"/>
      <c r="L1230" s="209"/>
      <c r="M1230" s="210"/>
      <c r="N1230" s="211"/>
      <c r="O1230" s="211"/>
      <c r="P1230" s="211"/>
      <c r="Q1230" s="211"/>
      <c r="R1230" s="211"/>
      <c r="S1230" s="211"/>
      <c r="T1230" s="212"/>
      <c r="AT1230" s="213" t="s">
        <v>193</v>
      </c>
      <c r="AU1230" s="213" t="s">
        <v>90</v>
      </c>
      <c r="AV1230" s="14" t="s">
        <v>90</v>
      </c>
      <c r="AW1230" s="14" t="s">
        <v>41</v>
      </c>
      <c r="AX1230" s="14" t="s">
        <v>88</v>
      </c>
      <c r="AY1230" s="213" t="s">
        <v>182</v>
      </c>
    </row>
    <row r="1231" spans="1:65" s="2" customFormat="1" ht="49.15" customHeight="1">
      <c r="A1231" s="35"/>
      <c r="B1231" s="36"/>
      <c r="C1231" s="179" t="s">
        <v>1124</v>
      </c>
      <c r="D1231" s="179" t="s">
        <v>187</v>
      </c>
      <c r="E1231" s="180" t="s">
        <v>961</v>
      </c>
      <c r="F1231" s="181" t="s">
        <v>962</v>
      </c>
      <c r="G1231" s="182" t="s">
        <v>190</v>
      </c>
      <c r="H1231" s="183">
        <v>7</v>
      </c>
      <c r="I1231" s="184"/>
      <c r="J1231" s="185">
        <f>ROUND(I1231*H1231,2)</f>
        <v>0</v>
      </c>
      <c r="K1231" s="181" t="s">
        <v>191</v>
      </c>
      <c r="L1231" s="40"/>
      <c r="M1231" s="186" t="s">
        <v>43</v>
      </c>
      <c r="N1231" s="187" t="s">
        <v>51</v>
      </c>
      <c r="O1231" s="65"/>
      <c r="P1231" s="188">
        <f>O1231*H1231</f>
        <v>0</v>
      </c>
      <c r="Q1231" s="188">
        <v>0</v>
      </c>
      <c r="R1231" s="188">
        <f>Q1231*H1231</f>
        <v>0</v>
      </c>
      <c r="S1231" s="188">
        <v>0</v>
      </c>
      <c r="T1231" s="189">
        <f>S1231*H1231</f>
        <v>0</v>
      </c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R1231" s="190" t="s">
        <v>88</v>
      </c>
      <c r="AT1231" s="190" t="s">
        <v>187</v>
      </c>
      <c r="AU1231" s="190" t="s">
        <v>90</v>
      </c>
      <c r="AY1231" s="17" t="s">
        <v>182</v>
      </c>
      <c r="BE1231" s="191">
        <f>IF(N1231="základní",J1231,0)</f>
        <v>0</v>
      </c>
      <c r="BF1231" s="191">
        <f>IF(N1231="snížená",J1231,0)</f>
        <v>0</v>
      </c>
      <c r="BG1231" s="191">
        <f>IF(N1231="zákl. přenesená",J1231,0)</f>
        <v>0</v>
      </c>
      <c r="BH1231" s="191">
        <f>IF(N1231="sníž. přenesená",J1231,0)</f>
        <v>0</v>
      </c>
      <c r="BI1231" s="191">
        <f>IF(N1231="nulová",J1231,0)</f>
        <v>0</v>
      </c>
      <c r="BJ1231" s="17" t="s">
        <v>88</v>
      </c>
      <c r="BK1231" s="191">
        <f>ROUND(I1231*H1231,2)</f>
        <v>0</v>
      </c>
      <c r="BL1231" s="17" t="s">
        <v>88</v>
      </c>
      <c r="BM1231" s="190" t="s">
        <v>963</v>
      </c>
    </row>
    <row r="1232" spans="1:65" s="13" customFormat="1" ht="11.25">
      <c r="B1232" s="192"/>
      <c r="C1232" s="193"/>
      <c r="D1232" s="194" t="s">
        <v>193</v>
      </c>
      <c r="E1232" s="195" t="s">
        <v>43</v>
      </c>
      <c r="F1232" s="196" t="s">
        <v>431</v>
      </c>
      <c r="G1232" s="193"/>
      <c r="H1232" s="195" t="s">
        <v>43</v>
      </c>
      <c r="I1232" s="197"/>
      <c r="J1232" s="193"/>
      <c r="K1232" s="193"/>
      <c r="L1232" s="198"/>
      <c r="M1232" s="199"/>
      <c r="N1232" s="200"/>
      <c r="O1232" s="200"/>
      <c r="P1232" s="200"/>
      <c r="Q1232" s="200"/>
      <c r="R1232" s="200"/>
      <c r="S1232" s="200"/>
      <c r="T1232" s="201"/>
      <c r="AT1232" s="202" t="s">
        <v>193</v>
      </c>
      <c r="AU1232" s="202" t="s">
        <v>90</v>
      </c>
      <c r="AV1232" s="13" t="s">
        <v>88</v>
      </c>
      <c r="AW1232" s="13" t="s">
        <v>41</v>
      </c>
      <c r="AX1232" s="13" t="s">
        <v>80</v>
      </c>
      <c r="AY1232" s="202" t="s">
        <v>182</v>
      </c>
    </row>
    <row r="1233" spans="1:65" s="13" customFormat="1" ht="11.25">
      <c r="B1233" s="192"/>
      <c r="C1233" s="193"/>
      <c r="D1233" s="194" t="s">
        <v>193</v>
      </c>
      <c r="E1233" s="195" t="s">
        <v>43</v>
      </c>
      <c r="F1233" s="196" t="s">
        <v>638</v>
      </c>
      <c r="G1233" s="193"/>
      <c r="H1233" s="195" t="s">
        <v>43</v>
      </c>
      <c r="I1233" s="197"/>
      <c r="J1233" s="193"/>
      <c r="K1233" s="193"/>
      <c r="L1233" s="198"/>
      <c r="M1233" s="199"/>
      <c r="N1233" s="200"/>
      <c r="O1233" s="200"/>
      <c r="P1233" s="200"/>
      <c r="Q1233" s="200"/>
      <c r="R1233" s="200"/>
      <c r="S1233" s="200"/>
      <c r="T1233" s="201"/>
      <c r="AT1233" s="202" t="s">
        <v>193</v>
      </c>
      <c r="AU1233" s="202" t="s">
        <v>90</v>
      </c>
      <c r="AV1233" s="13" t="s">
        <v>88</v>
      </c>
      <c r="AW1233" s="13" t="s">
        <v>41</v>
      </c>
      <c r="AX1233" s="13" t="s">
        <v>80</v>
      </c>
      <c r="AY1233" s="202" t="s">
        <v>182</v>
      </c>
    </row>
    <row r="1234" spans="1:65" s="14" customFormat="1" ht="11.25">
      <c r="B1234" s="203"/>
      <c r="C1234" s="204"/>
      <c r="D1234" s="194" t="s">
        <v>193</v>
      </c>
      <c r="E1234" s="205" t="s">
        <v>43</v>
      </c>
      <c r="F1234" s="206" t="s">
        <v>88</v>
      </c>
      <c r="G1234" s="204"/>
      <c r="H1234" s="207">
        <v>1</v>
      </c>
      <c r="I1234" s="208"/>
      <c r="J1234" s="204"/>
      <c r="K1234" s="204"/>
      <c r="L1234" s="209"/>
      <c r="M1234" s="210"/>
      <c r="N1234" s="211"/>
      <c r="O1234" s="211"/>
      <c r="P1234" s="211"/>
      <c r="Q1234" s="211"/>
      <c r="R1234" s="211"/>
      <c r="S1234" s="211"/>
      <c r="T1234" s="212"/>
      <c r="AT1234" s="213" t="s">
        <v>193</v>
      </c>
      <c r="AU1234" s="213" t="s">
        <v>90</v>
      </c>
      <c r="AV1234" s="14" t="s">
        <v>90</v>
      </c>
      <c r="AW1234" s="14" t="s">
        <v>41</v>
      </c>
      <c r="AX1234" s="14" t="s">
        <v>80</v>
      </c>
      <c r="AY1234" s="213" t="s">
        <v>182</v>
      </c>
    </row>
    <row r="1235" spans="1:65" s="13" customFormat="1" ht="11.25">
      <c r="B1235" s="192"/>
      <c r="C1235" s="193"/>
      <c r="D1235" s="194" t="s">
        <v>193</v>
      </c>
      <c r="E1235" s="195" t="s">
        <v>43</v>
      </c>
      <c r="F1235" s="196" t="s">
        <v>640</v>
      </c>
      <c r="G1235" s="193"/>
      <c r="H1235" s="195" t="s">
        <v>43</v>
      </c>
      <c r="I1235" s="197"/>
      <c r="J1235" s="193"/>
      <c r="K1235" s="193"/>
      <c r="L1235" s="198"/>
      <c r="M1235" s="199"/>
      <c r="N1235" s="200"/>
      <c r="O1235" s="200"/>
      <c r="P1235" s="200"/>
      <c r="Q1235" s="200"/>
      <c r="R1235" s="200"/>
      <c r="S1235" s="200"/>
      <c r="T1235" s="201"/>
      <c r="AT1235" s="202" t="s">
        <v>193</v>
      </c>
      <c r="AU1235" s="202" t="s">
        <v>90</v>
      </c>
      <c r="AV1235" s="13" t="s">
        <v>88</v>
      </c>
      <c r="AW1235" s="13" t="s">
        <v>41</v>
      </c>
      <c r="AX1235" s="13" t="s">
        <v>80</v>
      </c>
      <c r="AY1235" s="202" t="s">
        <v>182</v>
      </c>
    </row>
    <row r="1236" spans="1:65" s="14" customFormat="1" ht="11.25">
      <c r="B1236" s="203"/>
      <c r="C1236" s="204"/>
      <c r="D1236" s="194" t="s">
        <v>193</v>
      </c>
      <c r="E1236" s="205" t="s">
        <v>43</v>
      </c>
      <c r="F1236" s="206" t="s">
        <v>88</v>
      </c>
      <c r="G1236" s="204"/>
      <c r="H1236" s="207">
        <v>1</v>
      </c>
      <c r="I1236" s="208"/>
      <c r="J1236" s="204"/>
      <c r="K1236" s="204"/>
      <c r="L1236" s="209"/>
      <c r="M1236" s="210"/>
      <c r="N1236" s="211"/>
      <c r="O1236" s="211"/>
      <c r="P1236" s="211"/>
      <c r="Q1236" s="211"/>
      <c r="R1236" s="211"/>
      <c r="S1236" s="211"/>
      <c r="T1236" s="212"/>
      <c r="AT1236" s="213" t="s">
        <v>193</v>
      </c>
      <c r="AU1236" s="213" t="s">
        <v>90</v>
      </c>
      <c r="AV1236" s="14" t="s">
        <v>90</v>
      </c>
      <c r="AW1236" s="14" t="s">
        <v>41</v>
      </c>
      <c r="AX1236" s="14" t="s">
        <v>80</v>
      </c>
      <c r="AY1236" s="213" t="s">
        <v>182</v>
      </c>
    </row>
    <row r="1237" spans="1:65" s="13" customFormat="1" ht="11.25">
      <c r="B1237" s="192"/>
      <c r="C1237" s="193"/>
      <c r="D1237" s="194" t="s">
        <v>193</v>
      </c>
      <c r="E1237" s="195" t="s">
        <v>43</v>
      </c>
      <c r="F1237" s="196" t="s">
        <v>1637</v>
      </c>
      <c r="G1237" s="193"/>
      <c r="H1237" s="195" t="s">
        <v>43</v>
      </c>
      <c r="I1237" s="197"/>
      <c r="J1237" s="193"/>
      <c r="K1237" s="193"/>
      <c r="L1237" s="198"/>
      <c r="M1237" s="199"/>
      <c r="N1237" s="200"/>
      <c r="O1237" s="200"/>
      <c r="P1237" s="200"/>
      <c r="Q1237" s="200"/>
      <c r="R1237" s="200"/>
      <c r="S1237" s="200"/>
      <c r="T1237" s="201"/>
      <c r="AT1237" s="202" t="s">
        <v>193</v>
      </c>
      <c r="AU1237" s="202" t="s">
        <v>90</v>
      </c>
      <c r="AV1237" s="13" t="s">
        <v>88</v>
      </c>
      <c r="AW1237" s="13" t="s">
        <v>41</v>
      </c>
      <c r="AX1237" s="13" t="s">
        <v>80</v>
      </c>
      <c r="AY1237" s="202" t="s">
        <v>182</v>
      </c>
    </row>
    <row r="1238" spans="1:65" s="14" customFormat="1" ht="11.25">
      <c r="B1238" s="203"/>
      <c r="C1238" s="204"/>
      <c r="D1238" s="194" t="s">
        <v>193</v>
      </c>
      <c r="E1238" s="205" t="s">
        <v>43</v>
      </c>
      <c r="F1238" s="206" t="s">
        <v>88</v>
      </c>
      <c r="G1238" s="204"/>
      <c r="H1238" s="207">
        <v>1</v>
      </c>
      <c r="I1238" s="208"/>
      <c r="J1238" s="204"/>
      <c r="K1238" s="204"/>
      <c r="L1238" s="209"/>
      <c r="M1238" s="210"/>
      <c r="N1238" s="211"/>
      <c r="O1238" s="211"/>
      <c r="P1238" s="211"/>
      <c r="Q1238" s="211"/>
      <c r="R1238" s="211"/>
      <c r="S1238" s="211"/>
      <c r="T1238" s="212"/>
      <c r="AT1238" s="213" t="s">
        <v>193</v>
      </c>
      <c r="AU1238" s="213" t="s">
        <v>90</v>
      </c>
      <c r="AV1238" s="14" t="s">
        <v>90</v>
      </c>
      <c r="AW1238" s="14" t="s">
        <v>41</v>
      </c>
      <c r="AX1238" s="14" t="s">
        <v>80</v>
      </c>
      <c r="AY1238" s="213" t="s">
        <v>182</v>
      </c>
    </row>
    <row r="1239" spans="1:65" s="13" customFormat="1" ht="11.25">
      <c r="B1239" s="192"/>
      <c r="C1239" s="193"/>
      <c r="D1239" s="194" t="s">
        <v>193</v>
      </c>
      <c r="E1239" s="195" t="s">
        <v>43</v>
      </c>
      <c r="F1239" s="196" t="s">
        <v>1638</v>
      </c>
      <c r="G1239" s="193"/>
      <c r="H1239" s="195" t="s">
        <v>43</v>
      </c>
      <c r="I1239" s="197"/>
      <c r="J1239" s="193"/>
      <c r="K1239" s="193"/>
      <c r="L1239" s="198"/>
      <c r="M1239" s="199"/>
      <c r="N1239" s="200"/>
      <c r="O1239" s="200"/>
      <c r="P1239" s="200"/>
      <c r="Q1239" s="200"/>
      <c r="R1239" s="200"/>
      <c r="S1239" s="200"/>
      <c r="T1239" s="201"/>
      <c r="AT1239" s="202" t="s">
        <v>193</v>
      </c>
      <c r="AU1239" s="202" t="s">
        <v>90</v>
      </c>
      <c r="AV1239" s="13" t="s">
        <v>88</v>
      </c>
      <c r="AW1239" s="13" t="s">
        <v>41</v>
      </c>
      <c r="AX1239" s="13" t="s">
        <v>80</v>
      </c>
      <c r="AY1239" s="202" t="s">
        <v>182</v>
      </c>
    </row>
    <row r="1240" spans="1:65" s="14" customFormat="1" ht="11.25">
      <c r="B1240" s="203"/>
      <c r="C1240" s="204"/>
      <c r="D1240" s="194" t="s">
        <v>193</v>
      </c>
      <c r="E1240" s="205" t="s">
        <v>43</v>
      </c>
      <c r="F1240" s="206" t="s">
        <v>88</v>
      </c>
      <c r="G1240" s="204"/>
      <c r="H1240" s="207">
        <v>1</v>
      </c>
      <c r="I1240" s="208"/>
      <c r="J1240" s="204"/>
      <c r="K1240" s="204"/>
      <c r="L1240" s="209"/>
      <c r="M1240" s="210"/>
      <c r="N1240" s="211"/>
      <c r="O1240" s="211"/>
      <c r="P1240" s="211"/>
      <c r="Q1240" s="211"/>
      <c r="R1240" s="211"/>
      <c r="S1240" s="211"/>
      <c r="T1240" s="212"/>
      <c r="AT1240" s="213" t="s">
        <v>193</v>
      </c>
      <c r="AU1240" s="213" t="s">
        <v>90</v>
      </c>
      <c r="AV1240" s="14" t="s">
        <v>90</v>
      </c>
      <c r="AW1240" s="14" t="s">
        <v>41</v>
      </c>
      <c r="AX1240" s="14" t="s">
        <v>80</v>
      </c>
      <c r="AY1240" s="213" t="s">
        <v>182</v>
      </c>
    </row>
    <row r="1241" spans="1:65" s="13" customFormat="1" ht="11.25">
      <c r="B1241" s="192"/>
      <c r="C1241" s="193"/>
      <c r="D1241" s="194" t="s">
        <v>193</v>
      </c>
      <c r="E1241" s="195" t="s">
        <v>43</v>
      </c>
      <c r="F1241" s="196" t="s">
        <v>1639</v>
      </c>
      <c r="G1241" s="193"/>
      <c r="H1241" s="195" t="s">
        <v>43</v>
      </c>
      <c r="I1241" s="197"/>
      <c r="J1241" s="193"/>
      <c r="K1241" s="193"/>
      <c r="L1241" s="198"/>
      <c r="M1241" s="199"/>
      <c r="N1241" s="200"/>
      <c r="O1241" s="200"/>
      <c r="P1241" s="200"/>
      <c r="Q1241" s="200"/>
      <c r="R1241" s="200"/>
      <c r="S1241" s="200"/>
      <c r="T1241" s="201"/>
      <c r="AT1241" s="202" t="s">
        <v>193</v>
      </c>
      <c r="AU1241" s="202" t="s">
        <v>90</v>
      </c>
      <c r="AV1241" s="13" t="s">
        <v>88</v>
      </c>
      <c r="AW1241" s="13" t="s">
        <v>41</v>
      </c>
      <c r="AX1241" s="13" t="s">
        <v>80</v>
      </c>
      <c r="AY1241" s="202" t="s">
        <v>182</v>
      </c>
    </row>
    <row r="1242" spans="1:65" s="14" customFormat="1" ht="11.25">
      <c r="B1242" s="203"/>
      <c r="C1242" s="204"/>
      <c r="D1242" s="194" t="s">
        <v>193</v>
      </c>
      <c r="E1242" s="205" t="s">
        <v>43</v>
      </c>
      <c r="F1242" s="206" t="s">
        <v>88</v>
      </c>
      <c r="G1242" s="204"/>
      <c r="H1242" s="207">
        <v>1</v>
      </c>
      <c r="I1242" s="208"/>
      <c r="J1242" s="204"/>
      <c r="K1242" s="204"/>
      <c r="L1242" s="209"/>
      <c r="M1242" s="210"/>
      <c r="N1242" s="211"/>
      <c r="O1242" s="211"/>
      <c r="P1242" s="211"/>
      <c r="Q1242" s="211"/>
      <c r="R1242" s="211"/>
      <c r="S1242" s="211"/>
      <c r="T1242" s="212"/>
      <c r="AT1242" s="213" t="s">
        <v>193</v>
      </c>
      <c r="AU1242" s="213" t="s">
        <v>90</v>
      </c>
      <c r="AV1242" s="14" t="s">
        <v>90</v>
      </c>
      <c r="AW1242" s="14" t="s">
        <v>41</v>
      </c>
      <c r="AX1242" s="14" t="s">
        <v>80</v>
      </c>
      <c r="AY1242" s="213" t="s">
        <v>182</v>
      </c>
    </row>
    <row r="1243" spans="1:65" s="13" customFormat="1" ht="11.25">
      <c r="B1243" s="192"/>
      <c r="C1243" s="193"/>
      <c r="D1243" s="194" t="s">
        <v>193</v>
      </c>
      <c r="E1243" s="195" t="s">
        <v>43</v>
      </c>
      <c r="F1243" s="196" t="s">
        <v>1641</v>
      </c>
      <c r="G1243" s="193"/>
      <c r="H1243" s="195" t="s">
        <v>43</v>
      </c>
      <c r="I1243" s="197"/>
      <c r="J1243" s="193"/>
      <c r="K1243" s="193"/>
      <c r="L1243" s="198"/>
      <c r="M1243" s="199"/>
      <c r="N1243" s="200"/>
      <c r="O1243" s="200"/>
      <c r="P1243" s="200"/>
      <c r="Q1243" s="200"/>
      <c r="R1243" s="200"/>
      <c r="S1243" s="200"/>
      <c r="T1243" s="201"/>
      <c r="AT1243" s="202" t="s">
        <v>193</v>
      </c>
      <c r="AU1243" s="202" t="s">
        <v>90</v>
      </c>
      <c r="AV1243" s="13" t="s">
        <v>88</v>
      </c>
      <c r="AW1243" s="13" t="s">
        <v>41</v>
      </c>
      <c r="AX1243" s="13" t="s">
        <v>80</v>
      </c>
      <c r="AY1243" s="202" t="s">
        <v>182</v>
      </c>
    </row>
    <row r="1244" spans="1:65" s="14" customFormat="1" ht="11.25">
      <c r="B1244" s="203"/>
      <c r="C1244" s="204"/>
      <c r="D1244" s="194" t="s">
        <v>193</v>
      </c>
      <c r="E1244" s="205" t="s">
        <v>43</v>
      </c>
      <c r="F1244" s="206" t="s">
        <v>88</v>
      </c>
      <c r="G1244" s="204"/>
      <c r="H1244" s="207">
        <v>1</v>
      </c>
      <c r="I1244" s="208"/>
      <c r="J1244" s="204"/>
      <c r="K1244" s="204"/>
      <c r="L1244" s="209"/>
      <c r="M1244" s="210"/>
      <c r="N1244" s="211"/>
      <c r="O1244" s="211"/>
      <c r="P1244" s="211"/>
      <c r="Q1244" s="211"/>
      <c r="R1244" s="211"/>
      <c r="S1244" s="211"/>
      <c r="T1244" s="212"/>
      <c r="AT1244" s="213" t="s">
        <v>193</v>
      </c>
      <c r="AU1244" s="213" t="s">
        <v>90</v>
      </c>
      <c r="AV1244" s="14" t="s">
        <v>90</v>
      </c>
      <c r="AW1244" s="14" t="s">
        <v>41</v>
      </c>
      <c r="AX1244" s="14" t="s">
        <v>80</v>
      </c>
      <c r="AY1244" s="213" t="s">
        <v>182</v>
      </c>
    </row>
    <row r="1245" spans="1:65" s="13" customFormat="1" ht="11.25">
      <c r="B1245" s="192"/>
      <c r="C1245" s="193"/>
      <c r="D1245" s="194" t="s">
        <v>193</v>
      </c>
      <c r="E1245" s="195" t="s">
        <v>43</v>
      </c>
      <c r="F1245" s="196" t="s">
        <v>1643</v>
      </c>
      <c r="G1245" s="193"/>
      <c r="H1245" s="195" t="s">
        <v>43</v>
      </c>
      <c r="I1245" s="197"/>
      <c r="J1245" s="193"/>
      <c r="K1245" s="193"/>
      <c r="L1245" s="198"/>
      <c r="M1245" s="199"/>
      <c r="N1245" s="200"/>
      <c r="O1245" s="200"/>
      <c r="P1245" s="200"/>
      <c r="Q1245" s="200"/>
      <c r="R1245" s="200"/>
      <c r="S1245" s="200"/>
      <c r="T1245" s="201"/>
      <c r="AT1245" s="202" t="s">
        <v>193</v>
      </c>
      <c r="AU1245" s="202" t="s">
        <v>90</v>
      </c>
      <c r="AV1245" s="13" t="s">
        <v>88</v>
      </c>
      <c r="AW1245" s="13" t="s">
        <v>41</v>
      </c>
      <c r="AX1245" s="13" t="s">
        <v>80</v>
      </c>
      <c r="AY1245" s="202" t="s">
        <v>182</v>
      </c>
    </row>
    <row r="1246" spans="1:65" s="14" customFormat="1" ht="11.25">
      <c r="B1246" s="203"/>
      <c r="C1246" s="204"/>
      <c r="D1246" s="194" t="s">
        <v>193</v>
      </c>
      <c r="E1246" s="205" t="s">
        <v>43</v>
      </c>
      <c r="F1246" s="206" t="s">
        <v>88</v>
      </c>
      <c r="G1246" s="204"/>
      <c r="H1246" s="207">
        <v>1</v>
      </c>
      <c r="I1246" s="208"/>
      <c r="J1246" s="204"/>
      <c r="K1246" s="204"/>
      <c r="L1246" s="209"/>
      <c r="M1246" s="210"/>
      <c r="N1246" s="211"/>
      <c r="O1246" s="211"/>
      <c r="P1246" s="211"/>
      <c r="Q1246" s="211"/>
      <c r="R1246" s="211"/>
      <c r="S1246" s="211"/>
      <c r="T1246" s="212"/>
      <c r="AT1246" s="213" t="s">
        <v>193</v>
      </c>
      <c r="AU1246" s="213" t="s">
        <v>90</v>
      </c>
      <c r="AV1246" s="14" t="s">
        <v>90</v>
      </c>
      <c r="AW1246" s="14" t="s">
        <v>41</v>
      </c>
      <c r="AX1246" s="14" t="s">
        <v>80</v>
      </c>
      <c r="AY1246" s="213" t="s">
        <v>182</v>
      </c>
    </row>
    <row r="1247" spans="1:65" s="15" customFormat="1" ht="11.25">
      <c r="B1247" s="227"/>
      <c r="C1247" s="228"/>
      <c r="D1247" s="194" t="s">
        <v>193</v>
      </c>
      <c r="E1247" s="229" t="s">
        <v>43</v>
      </c>
      <c r="F1247" s="230" t="s">
        <v>436</v>
      </c>
      <c r="G1247" s="228"/>
      <c r="H1247" s="231">
        <v>7</v>
      </c>
      <c r="I1247" s="232"/>
      <c r="J1247" s="228"/>
      <c r="K1247" s="228"/>
      <c r="L1247" s="233"/>
      <c r="M1247" s="234"/>
      <c r="N1247" s="235"/>
      <c r="O1247" s="235"/>
      <c r="P1247" s="235"/>
      <c r="Q1247" s="235"/>
      <c r="R1247" s="235"/>
      <c r="S1247" s="235"/>
      <c r="T1247" s="236"/>
      <c r="AT1247" s="237" t="s">
        <v>193</v>
      </c>
      <c r="AU1247" s="237" t="s">
        <v>90</v>
      </c>
      <c r="AV1247" s="15" t="s">
        <v>205</v>
      </c>
      <c r="AW1247" s="15" t="s">
        <v>41</v>
      </c>
      <c r="AX1247" s="15" t="s">
        <v>88</v>
      </c>
      <c r="AY1247" s="237" t="s">
        <v>182</v>
      </c>
    </row>
    <row r="1248" spans="1:65" s="2" customFormat="1" ht="14.45" customHeight="1">
      <c r="A1248" s="35"/>
      <c r="B1248" s="36"/>
      <c r="C1248" s="214" t="s">
        <v>1128</v>
      </c>
      <c r="D1248" s="214" t="s">
        <v>179</v>
      </c>
      <c r="E1248" s="215" t="s">
        <v>965</v>
      </c>
      <c r="F1248" s="216" t="s">
        <v>966</v>
      </c>
      <c r="G1248" s="217" t="s">
        <v>190</v>
      </c>
      <c r="H1248" s="218">
        <v>7</v>
      </c>
      <c r="I1248" s="219"/>
      <c r="J1248" s="220">
        <f>ROUND(I1248*H1248,2)</f>
        <v>0</v>
      </c>
      <c r="K1248" s="216" t="s">
        <v>198</v>
      </c>
      <c r="L1248" s="221"/>
      <c r="M1248" s="222" t="s">
        <v>43</v>
      </c>
      <c r="N1248" s="223" t="s">
        <v>51</v>
      </c>
      <c r="O1248" s="65"/>
      <c r="P1248" s="188">
        <f>O1248*H1248</f>
        <v>0</v>
      </c>
      <c r="Q1248" s="188">
        <v>0</v>
      </c>
      <c r="R1248" s="188">
        <f>Q1248*H1248</f>
        <v>0</v>
      </c>
      <c r="S1248" s="188">
        <v>0</v>
      </c>
      <c r="T1248" s="189">
        <f>S1248*H1248</f>
        <v>0</v>
      </c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R1248" s="190" t="s">
        <v>90</v>
      </c>
      <c r="AT1248" s="190" t="s">
        <v>179</v>
      </c>
      <c r="AU1248" s="190" t="s">
        <v>90</v>
      </c>
      <c r="AY1248" s="17" t="s">
        <v>182</v>
      </c>
      <c r="BE1248" s="191">
        <f>IF(N1248="základní",J1248,0)</f>
        <v>0</v>
      </c>
      <c r="BF1248" s="191">
        <f>IF(N1248="snížená",J1248,0)</f>
        <v>0</v>
      </c>
      <c r="BG1248" s="191">
        <f>IF(N1248="zákl. přenesená",J1248,0)</f>
        <v>0</v>
      </c>
      <c r="BH1248" s="191">
        <f>IF(N1248="sníž. přenesená",J1248,0)</f>
        <v>0</v>
      </c>
      <c r="BI1248" s="191">
        <f>IF(N1248="nulová",J1248,0)</f>
        <v>0</v>
      </c>
      <c r="BJ1248" s="17" t="s">
        <v>88</v>
      </c>
      <c r="BK1248" s="191">
        <f>ROUND(I1248*H1248,2)</f>
        <v>0</v>
      </c>
      <c r="BL1248" s="17" t="s">
        <v>88</v>
      </c>
      <c r="BM1248" s="190" t="s">
        <v>967</v>
      </c>
    </row>
    <row r="1249" spans="2:51" s="13" customFormat="1" ht="11.25">
      <c r="B1249" s="192"/>
      <c r="C1249" s="193"/>
      <c r="D1249" s="194" t="s">
        <v>193</v>
      </c>
      <c r="E1249" s="195" t="s">
        <v>43</v>
      </c>
      <c r="F1249" s="196" t="s">
        <v>431</v>
      </c>
      <c r="G1249" s="193"/>
      <c r="H1249" s="195" t="s">
        <v>43</v>
      </c>
      <c r="I1249" s="197"/>
      <c r="J1249" s="193"/>
      <c r="K1249" s="193"/>
      <c r="L1249" s="198"/>
      <c r="M1249" s="199"/>
      <c r="N1249" s="200"/>
      <c r="O1249" s="200"/>
      <c r="P1249" s="200"/>
      <c r="Q1249" s="200"/>
      <c r="R1249" s="200"/>
      <c r="S1249" s="200"/>
      <c r="T1249" s="201"/>
      <c r="AT1249" s="202" t="s">
        <v>193</v>
      </c>
      <c r="AU1249" s="202" t="s">
        <v>90</v>
      </c>
      <c r="AV1249" s="13" t="s">
        <v>88</v>
      </c>
      <c r="AW1249" s="13" t="s">
        <v>41</v>
      </c>
      <c r="AX1249" s="13" t="s">
        <v>80</v>
      </c>
      <c r="AY1249" s="202" t="s">
        <v>182</v>
      </c>
    </row>
    <row r="1250" spans="2:51" s="13" customFormat="1" ht="11.25">
      <c r="B1250" s="192"/>
      <c r="C1250" s="193"/>
      <c r="D1250" s="194" t="s">
        <v>193</v>
      </c>
      <c r="E1250" s="195" t="s">
        <v>43</v>
      </c>
      <c r="F1250" s="196" t="s">
        <v>638</v>
      </c>
      <c r="G1250" s="193"/>
      <c r="H1250" s="195" t="s">
        <v>43</v>
      </c>
      <c r="I1250" s="197"/>
      <c r="J1250" s="193"/>
      <c r="K1250" s="193"/>
      <c r="L1250" s="198"/>
      <c r="M1250" s="199"/>
      <c r="N1250" s="200"/>
      <c r="O1250" s="200"/>
      <c r="P1250" s="200"/>
      <c r="Q1250" s="200"/>
      <c r="R1250" s="200"/>
      <c r="S1250" s="200"/>
      <c r="T1250" s="201"/>
      <c r="AT1250" s="202" t="s">
        <v>193</v>
      </c>
      <c r="AU1250" s="202" t="s">
        <v>90</v>
      </c>
      <c r="AV1250" s="13" t="s">
        <v>88</v>
      </c>
      <c r="AW1250" s="13" t="s">
        <v>41</v>
      </c>
      <c r="AX1250" s="13" t="s">
        <v>80</v>
      </c>
      <c r="AY1250" s="202" t="s">
        <v>182</v>
      </c>
    </row>
    <row r="1251" spans="2:51" s="14" customFormat="1" ht="11.25">
      <c r="B1251" s="203"/>
      <c r="C1251" s="204"/>
      <c r="D1251" s="194" t="s">
        <v>193</v>
      </c>
      <c r="E1251" s="205" t="s">
        <v>43</v>
      </c>
      <c r="F1251" s="206" t="s">
        <v>88</v>
      </c>
      <c r="G1251" s="204"/>
      <c r="H1251" s="207">
        <v>1</v>
      </c>
      <c r="I1251" s="208"/>
      <c r="J1251" s="204"/>
      <c r="K1251" s="204"/>
      <c r="L1251" s="209"/>
      <c r="M1251" s="210"/>
      <c r="N1251" s="211"/>
      <c r="O1251" s="211"/>
      <c r="P1251" s="211"/>
      <c r="Q1251" s="211"/>
      <c r="R1251" s="211"/>
      <c r="S1251" s="211"/>
      <c r="T1251" s="212"/>
      <c r="AT1251" s="213" t="s">
        <v>193</v>
      </c>
      <c r="AU1251" s="213" t="s">
        <v>90</v>
      </c>
      <c r="AV1251" s="14" t="s">
        <v>90</v>
      </c>
      <c r="AW1251" s="14" t="s">
        <v>41</v>
      </c>
      <c r="AX1251" s="14" t="s">
        <v>80</v>
      </c>
      <c r="AY1251" s="213" t="s">
        <v>182</v>
      </c>
    </row>
    <row r="1252" spans="2:51" s="13" customFormat="1" ht="11.25">
      <c r="B1252" s="192"/>
      <c r="C1252" s="193"/>
      <c r="D1252" s="194" t="s">
        <v>193</v>
      </c>
      <c r="E1252" s="195" t="s">
        <v>43</v>
      </c>
      <c r="F1252" s="196" t="s">
        <v>640</v>
      </c>
      <c r="G1252" s="193"/>
      <c r="H1252" s="195" t="s">
        <v>43</v>
      </c>
      <c r="I1252" s="197"/>
      <c r="J1252" s="193"/>
      <c r="K1252" s="193"/>
      <c r="L1252" s="198"/>
      <c r="M1252" s="199"/>
      <c r="N1252" s="200"/>
      <c r="O1252" s="200"/>
      <c r="P1252" s="200"/>
      <c r="Q1252" s="200"/>
      <c r="R1252" s="200"/>
      <c r="S1252" s="200"/>
      <c r="T1252" s="201"/>
      <c r="AT1252" s="202" t="s">
        <v>193</v>
      </c>
      <c r="AU1252" s="202" t="s">
        <v>90</v>
      </c>
      <c r="AV1252" s="13" t="s">
        <v>88</v>
      </c>
      <c r="AW1252" s="13" t="s">
        <v>41</v>
      </c>
      <c r="AX1252" s="13" t="s">
        <v>80</v>
      </c>
      <c r="AY1252" s="202" t="s">
        <v>182</v>
      </c>
    </row>
    <row r="1253" spans="2:51" s="14" customFormat="1" ht="11.25">
      <c r="B1253" s="203"/>
      <c r="C1253" s="204"/>
      <c r="D1253" s="194" t="s">
        <v>193</v>
      </c>
      <c r="E1253" s="205" t="s">
        <v>43</v>
      </c>
      <c r="F1253" s="206" t="s">
        <v>88</v>
      </c>
      <c r="G1253" s="204"/>
      <c r="H1253" s="207">
        <v>1</v>
      </c>
      <c r="I1253" s="208"/>
      <c r="J1253" s="204"/>
      <c r="K1253" s="204"/>
      <c r="L1253" s="209"/>
      <c r="M1253" s="210"/>
      <c r="N1253" s="211"/>
      <c r="O1253" s="211"/>
      <c r="P1253" s="211"/>
      <c r="Q1253" s="211"/>
      <c r="R1253" s="211"/>
      <c r="S1253" s="211"/>
      <c r="T1253" s="212"/>
      <c r="AT1253" s="213" t="s">
        <v>193</v>
      </c>
      <c r="AU1253" s="213" t="s">
        <v>90</v>
      </c>
      <c r="AV1253" s="14" t="s">
        <v>90</v>
      </c>
      <c r="AW1253" s="14" t="s">
        <v>41</v>
      </c>
      <c r="AX1253" s="14" t="s">
        <v>80</v>
      </c>
      <c r="AY1253" s="213" t="s">
        <v>182</v>
      </c>
    </row>
    <row r="1254" spans="2:51" s="13" customFormat="1" ht="11.25">
      <c r="B1254" s="192"/>
      <c r="C1254" s="193"/>
      <c r="D1254" s="194" t="s">
        <v>193</v>
      </c>
      <c r="E1254" s="195" t="s">
        <v>43</v>
      </c>
      <c r="F1254" s="196" t="s">
        <v>1637</v>
      </c>
      <c r="G1254" s="193"/>
      <c r="H1254" s="195" t="s">
        <v>43</v>
      </c>
      <c r="I1254" s="197"/>
      <c r="J1254" s="193"/>
      <c r="K1254" s="193"/>
      <c r="L1254" s="198"/>
      <c r="M1254" s="199"/>
      <c r="N1254" s="200"/>
      <c r="O1254" s="200"/>
      <c r="P1254" s="200"/>
      <c r="Q1254" s="200"/>
      <c r="R1254" s="200"/>
      <c r="S1254" s="200"/>
      <c r="T1254" s="201"/>
      <c r="AT1254" s="202" t="s">
        <v>193</v>
      </c>
      <c r="AU1254" s="202" t="s">
        <v>90</v>
      </c>
      <c r="AV1254" s="13" t="s">
        <v>88</v>
      </c>
      <c r="AW1254" s="13" t="s">
        <v>41</v>
      </c>
      <c r="AX1254" s="13" t="s">
        <v>80</v>
      </c>
      <c r="AY1254" s="202" t="s">
        <v>182</v>
      </c>
    </row>
    <row r="1255" spans="2:51" s="14" customFormat="1" ht="11.25">
      <c r="B1255" s="203"/>
      <c r="C1255" s="204"/>
      <c r="D1255" s="194" t="s">
        <v>193</v>
      </c>
      <c r="E1255" s="205" t="s">
        <v>43</v>
      </c>
      <c r="F1255" s="206" t="s">
        <v>88</v>
      </c>
      <c r="G1255" s="204"/>
      <c r="H1255" s="207">
        <v>1</v>
      </c>
      <c r="I1255" s="208"/>
      <c r="J1255" s="204"/>
      <c r="K1255" s="204"/>
      <c r="L1255" s="209"/>
      <c r="M1255" s="210"/>
      <c r="N1255" s="211"/>
      <c r="O1255" s="211"/>
      <c r="P1255" s="211"/>
      <c r="Q1255" s="211"/>
      <c r="R1255" s="211"/>
      <c r="S1255" s="211"/>
      <c r="T1255" s="212"/>
      <c r="AT1255" s="213" t="s">
        <v>193</v>
      </c>
      <c r="AU1255" s="213" t="s">
        <v>90</v>
      </c>
      <c r="AV1255" s="14" t="s">
        <v>90</v>
      </c>
      <c r="AW1255" s="14" t="s">
        <v>41</v>
      </c>
      <c r="AX1255" s="14" t="s">
        <v>80</v>
      </c>
      <c r="AY1255" s="213" t="s">
        <v>182</v>
      </c>
    </row>
    <row r="1256" spans="2:51" s="13" customFormat="1" ht="11.25">
      <c r="B1256" s="192"/>
      <c r="C1256" s="193"/>
      <c r="D1256" s="194" t="s">
        <v>193</v>
      </c>
      <c r="E1256" s="195" t="s">
        <v>43</v>
      </c>
      <c r="F1256" s="196" t="s">
        <v>1638</v>
      </c>
      <c r="G1256" s="193"/>
      <c r="H1256" s="195" t="s">
        <v>43</v>
      </c>
      <c r="I1256" s="197"/>
      <c r="J1256" s="193"/>
      <c r="K1256" s="193"/>
      <c r="L1256" s="198"/>
      <c r="M1256" s="199"/>
      <c r="N1256" s="200"/>
      <c r="O1256" s="200"/>
      <c r="P1256" s="200"/>
      <c r="Q1256" s="200"/>
      <c r="R1256" s="200"/>
      <c r="S1256" s="200"/>
      <c r="T1256" s="201"/>
      <c r="AT1256" s="202" t="s">
        <v>193</v>
      </c>
      <c r="AU1256" s="202" t="s">
        <v>90</v>
      </c>
      <c r="AV1256" s="13" t="s">
        <v>88</v>
      </c>
      <c r="AW1256" s="13" t="s">
        <v>41</v>
      </c>
      <c r="AX1256" s="13" t="s">
        <v>80</v>
      </c>
      <c r="AY1256" s="202" t="s">
        <v>182</v>
      </c>
    </row>
    <row r="1257" spans="2:51" s="14" customFormat="1" ht="11.25">
      <c r="B1257" s="203"/>
      <c r="C1257" s="204"/>
      <c r="D1257" s="194" t="s">
        <v>193</v>
      </c>
      <c r="E1257" s="205" t="s">
        <v>43</v>
      </c>
      <c r="F1257" s="206" t="s">
        <v>88</v>
      </c>
      <c r="G1257" s="204"/>
      <c r="H1257" s="207">
        <v>1</v>
      </c>
      <c r="I1257" s="208"/>
      <c r="J1257" s="204"/>
      <c r="K1257" s="204"/>
      <c r="L1257" s="209"/>
      <c r="M1257" s="210"/>
      <c r="N1257" s="211"/>
      <c r="O1257" s="211"/>
      <c r="P1257" s="211"/>
      <c r="Q1257" s="211"/>
      <c r="R1257" s="211"/>
      <c r="S1257" s="211"/>
      <c r="T1257" s="212"/>
      <c r="AT1257" s="213" t="s">
        <v>193</v>
      </c>
      <c r="AU1257" s="213" t="s">
        <v>90</v>
      </c>
      <c r="AV1257" s="14" t="s">
        <v>90</v>
      </c>
      <c r="AW1257" s="14" t="s">
        <v>41</v>
      </c>
      <c r="AX1257" s="14" t="s">
        <v>80</v>
      </c>
      <c r="AY1257" s="213" t="s">
        <v>182</v>
      </c>
    </row>
    <row r="1258" spans="2:51" s="13" customFormat="1" ht="11.25">
      <c r="B1258" s="192"/>
      <c r="C1258" s="193"/>
      <c r="D1258" s="194" t="s">
        <v>193</v>
      </c>
      <c r="E1258" s="195" t="s">
        <v>43</v>
      </c>
      <c r="F1258" s="196" t="s">
        <v>1639</v>
      </c>
      <c r="G1258" s="193"/>
      <c r="H1258" s="195" t="s">
        <v>43</v>
      </c>
      <c r="I1258" s="197"/>
      <c r="J1258" s="193"/>
      <c r="K1258" s="193"/>
      <c r="L1258" s="198"/>
      <c r="M1258" s="199"/>
      <c r="N1258" s="200"/>
      <c r="O1258" s="200"/>
      <c r="P1258" s="200"/>
      <c r="Q1258" s="200"/>
      <c r="R1258" s="200"/>
      <c r="S1258" s="200"/>
      <c r="T1258" s="201"/>
      <c r="AT1258" s="202" t="s">
        <v>193</v>
      </c>
      <c r="AU1258" s="202" t="s">
        <v>90</v>
      </c>
      <c r="AV1258" s="13" t="s">
        <v>88</v>
      </c>
      <c r="AW1258" s="13" t="s">
        <v>41</v>
      </c>
      <c r="AX1258" s="13" t="s">
        <v>80</v>
      </c>
      <c r="AY1258" s="202" t="s">
        <v>182</v>
      </c>
    </row>
    <row r="1259" spans="2:51" s="14" customFormat="1" ht="11.25">
      <c r="B1259" s="203"/>
      <c r="C1259" s="204"/>
      <c r="D1259" s="194" t="s">
        <v>193</v>
      </c>
      <c r="E1259" s="205" t="s">
        <v>43</v>
      </c>
      <c r="F1259" s="206" t="s">
        <v>88</v>
      </c>
      <c r="G1259" s="204"/>
      <c r="H1259" s="207">
        <v>1</v>
      </c>
      <c r="I1259" s="208"/>
      <c r="J1259" s="204"/>
      <c r="K1259" s="204"/>
      <c r="L1259" s="209"/>
      <c r="M1259" s="210"/>
      <c r="N1259" s="211"/>
      <c r="O1259" s="211"/>
      <c r="P1259" s="211"/>
      <c r="Q1259" s="211"/>
      <c r="R1259" s="211"/>
      <c r="S1259" s="211"/>
      <c r="T1259" s="212"/>
      <c r="AT1259" s="213" t="s">
        <v>193</v>
      </c>
      <c r="AU1259" s="213" t="s">
        <v>90</v>
      </c>
      <c r="AV1259" s="14" t="s">
        <v>90</v>
      </c>
      <c r="AW1259" s="14" t="s">
        <v>41</v>
      </c>
      <c r="AX1259" s="14" t="s">
        <v>80</v>
      </c>
      <c r="AY1259" s="213" t="s">
        <v>182</v>
      </c>
    </row>
    <row r="1260" spans="2:51" s="13" customFormat="1" ht="11.25">
      <c r="B1260" s="192"/>
      <c r="C1260" s="193"/>
      <c r="D1260" s="194" t="s">
        <v>193</v>
      </c>
      <c r="E1260" s="195" t="s">
        <v>43</v>
      </c>
      <c r="F1260" s="196" t="s">
        <v>1641</v>
      </c>
      <c r="G1260" s="193"/>
      <c r="H1260" s="195" t="s">
        <v>43</v>
      </c>
      <c r="I1260" s="197"/>
      <c r="J1260" s="193"/>
      <c r="K1260" s="193"/>
      <c r="L1260" s="198"/>
      <c r="M1260" s="199"/>
      <c r="N1260" s="200"/>
      <c r="O1260" s="200"/>
      <c r="P1260" s="200"/>
      <c r="Q1260" s="200"/>
      <c r="R1260" s="200"/>
      <c r="S1260" s="200"/>
      <c r="T1260" s="201"/>
      <c r="AT1260" s="202" t="s">
        <v>193</v>
      </c>
      <c r="AU1260" s="202" t="s">
        <v>90</v>
      </c>
      <c r="AV1260" s="13" t="s">
        <v>88</v>
      </c>
      <c r="AW1260" s="13" t="s">
        <v>41</v>
      </c>
      <c r="AX1260" s="13" t="s">
        <v>80</v>
      </c>
      <c r="AY1260" s="202" t="s">
        <v>182</v>
      </c>
    </row>
    <row r="1261" spans="2:51" s="14" customFormat="1" ht="11.25">
      <c r="B1261" s="203"/>
      <c r="C1261" s="204"/>
      <c r="D1261" s="194" t="s">
        <v>193</v>
      </c>
      <c r="E1261" s="205" t="s">
        <v>43</v>
      </c>
      <c r="F1261" s="206" t="s">
        <v>88</v>
      </c>
      <c r="G1261" s="204"/>
      <c r="H1261" s="207">
        <v>1</v>
      </c>
      <c r="I1261" s="208"/>
      <c r="J1261" s="204"/>
      <c r="K1261" s="204"/>
      <c r="L1261" s="209"/>
      <c r="M1261" s="210"/>
      <c r="N1261" s="211"/>
      <c r="O1261" s="211"/>
      <c r="P1261" s="211"/>
      <c r="Q1261" s="211"/>
      <c r="R1261" s="211"/>
      <c r="S1261" s="211"/>
      <c r="T1261" s="212"/>
      <c r="AT1261" s="213" t="s">
        <v>193</v>
      </c>
      <c r="AU1261" s="213" t="s">
        <v>90</v>
      </c>
      <c r="AV1261" s="14" t="s">
        <v>90</v>
      </c>
      <c r="AW1261" s="14" t="s">
        <v>41</v>
      </c>
      <c r="AX1261" s="14" t="s">
        <v>80</v>
      </c>
      <c r="AY1261" s="213" t="s">
        <v>182</v>
      </c>
    </row>
    <row r="1262" spans="2:51" s="13" customFormat="1" ht="11.25">
      <c r="B1262" s="192"/>
      <c r="C1262" s="193"/>
      <c r="D1262" s="194" t="s">
        <v>193</v>
      </c>
      <c r="E1262" s="195" t="s">
        <v>43</v>
      </c>
      <c r="F1262" s="196" t="s">
        <v>1643</v>
      </c>
      <c r="G1262" s="193"/>
      <c r="H1262" s="195" t="s">
        <v>43</v>
      </c>
      <c r="I1262" s="197"/>
      <c r="J1262" s="193"/>
      <c r="K1262" s="193"/>
      <c r="L1262" s="198"/>
      <c r="M1262" s="199"/>
      <c r="N1262" s="200"/>
      <c r="O1262" s="200"/>
      <c r="P1262" s="200"/>
      <c r="Q1262" s="200"/>
      <c r="R1262" s="200"/>
      <c r="S1262" s="200"/>
      <c r="T1262" s="201"/>
      <c r="AT1262" s="202" t="s">
        <v>193</v>
      </c>
      <c r="AU1262" s="202" t="s">
        <v>90</v>
      </c>
      <c r="AV1262" s="13" t="s">
        <v>88</v>
      </c>
      <c r="AW1262" s="13" t="s">
        <v>41</v>
      </c>
      <c r="AX1262" s="13" t="s">
        <v>80</v>
      </c>
      <c r="AY1262" s="202" t="s">
        <v>182</v>
      </c>
    </row>
    <row r="1263" spans="2:51" s="14" customFormat="1" ht="11.25">
      <c r="B1263" s="203"/>
      <c r="C1263" s="204"/>
      <c r="D1263" s="194" t="s">
        <v>193</v>
      </c>
      <c r="E1263" s="205" t="s">
        <v>43</v>
      </c>
      <c r="F1263" s="206" t="s">
        <v>88</v>
      </c>
      <c r="G1263" s="204"/>
      <c r="H1263" s="207">
        <v>1</v>
      </c>
      <c r="I1263" s="208"/>
      <c r="J1263" s="204"/>
      <c r="K1263" s="204"/>
      <c r="L1263" s="209"/>
      <c r="M1263" s="210"/>
      <c r="N1263" s="211"/>
      <c r="O1263" s="211"/>
      <c r="P1263" s="211"/>
      <c r="Q1263" s="211"/>
      <c r="R1263" s="211"/>
      <c r="S1263" s="211"/>
      <c r="T1263" s="212"/>
      <c r="AT1263" s="213" t="s">
        <v>193</v>
      </c>
      <c r="AU1263" s="213" t="s">
        <v>90</v>
      </c>
      <c r="AV1263" s="14" t="s">
        <v>90</v>
      </c>
      <c r="AW1263" s="14" t="s">
        <v>41</v>
      </c>
      <c r="AX1263" s="14" t="s">
        <v>80</v>
      </c>
      <c r="AY1263" s="213" t="s">
        <v>182</v>
      </c>
    </row>
    <row r="1264" spans="2:51" s="15" customFormat="1" ht="11.25">
      <c r="B1264" s="227"/>
      <c r="C1264" s="228"/>
      <c r="D1264" s="194" t="s">
        <v>193</v>
      </c>
      <c r="E1264" s="229" t="s">
        <v>43</v>
      </c>
      <c r="F1264" s="230" t="s">
        <v>436</v>
      </c>
      <c r="G1264" s="228"/>
      <c r="H1264" s="231">
        <v>7</v>
      </c>
      <c r="I1264" s="232"/>
      <c r="J1264" s="228"/>
      <c r="K1264" s="228"/>
      <c r="L1264" s="233"/>
      <c r="M1264" s="234"/>
      <c r="N1264" s="235"/>
      <c r="O1264" s="235"/>
      <c r="P1264" s="235"/>
      <c r="Q1264" s="235"/>
      <c r="R1264" s="235"/>
      <c r="S1264" s="235"/>
      <c r="T1264" s="236"/>
      <c r="AT1264" s="237" t="s">
        <v>193</v>
      </c>
      <c r="AU1264" s="237" t="s">
        <v>90</v>
      </c>
      <c r="AV1264" s="15" t="s">
        <v>205</v>
      </c>
      <c r="AW1264" s="15" t="s">
        <v>41</v>
      </c>
      <c r="AX1264" s="15" t="s">
        <v>88</v>
      </c>
      <c r="AY1264" s="237" t="s">
        <v>182</v>
      </c>
    </row>
    <row r="1265" spans="1:65" s="2" customFormat="1" ht="24.2" customHeight="1">
      <c r="A1265" s="35"/>
      <c r="B1265" s="36"/>
      <c r="C1265" s="179" t="s">
        <v>1133</v>
      </c>
      <c r="D1265" s="179" t="s">
        <v>187</v>
      </c>
      <c r="E1265" s="180" t="s">
        <v>1910</v>
      </c>
      <c r="F1265" s="181" t="s">
        <v>1911</v>
      </c>
      <c r="G1265" s="182" t="s">
        <v>190</v>
      </c>
      <c r="H1265" s="183">
        <v>1</v>
      </c>
      <c r="I1265" s="184"/>
      <c r="J1265" s="185">
        <f>ROUND(I1265*H1265,2)</f>
        <v>0</v>
      </c>
      <c r="K1265" s="181" t="s">
        <v>191</v>
      </c>
      <c r="L1265" s="40"/>
      <c r="M1265" s="186" t="s">
        <v>43</v>
      </c>
      <c r="N1265" s="187" t="s">
        <v>51</v>
      </c>
      <c r="O1265" s="65"/>
      <c r="P1265" s="188">
        <f>O1265*H1265</f>
        <v>0</v>
      </c>
      <c r="Q1265" s="188">
        <v>0</v>
      </c>
      <c r="R1265" s="188">
        <f>Q1265*H1265</f>
        <v>0</v>
      </c>
      <c r="S1265" s="188">
        <v>0</v>
      </c>
      <c r="T1265" s="189">
        <f>S1265*H1265</f>
        <v>0</v>
      </c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R1265" s="190" t="s">
        <v>88</v>
      </c>
      <c r="AT1265" s="190" t="s">
        <v>187</v>
      </c>
      <c r="AU1265" s="190" t="s">
        <v>90</v>
      </c>
      <c r="AY1265" s="17" t="s">
        <v>182</v>
      </c>
      <c r="BE1265" s="191">
        <f>IF(N1265="základní",J1265,0)</f>
        <v>0</v>
      </c>
      <c r="BF1265" s="191">
        <f>IF(N1265="snížená",J1265,0)</f>
        <v>0</v>
      </c>
      <c r="BG1265" s="191">
        <f>IF(N1265="zákl. přenesená",J1265,0)</f>
        <v>0</v>
      </c>
      <c r="BH1265" s="191">
        <f>IF(N1265="sníž. přenesená",J1265,0)</f>
        <v>0</v>
      </c>
      <c r="BI1265" s="191">
        <f>IF(N1265="nulová",J1265,0)</f>
        <v>0</v>
      </c>
      <c r="BJ1265" s="17" t="s">
        <v>88</v>
      </c>
      <c r="BK1265" s="191">
        <f>ROUND(I1265*H1265,2)</f>
        <v>0</v>
      </c>
      <c r="BL1265" s="17" t="s">
        <v>88</v>
      </c>
      <c r="BM1265" s="190" t="s">
        <v>1912</v>
      </c>
    </row>
    <row r="1266" spans="1:65" s="13" customFormat="1" ht="11.25">
      <c r="B1266" s="192"/>
      <c r="C1266" s="193"/>
      <c r="D1266" s="194" t="s">
        <v>193</v>
      </c>
      <c r="E1266" s="195" t="s">
        <v>43</v>
      </c>
      <c r="F1266" s="196" t="s">
        <v>431</v>
      </c>
      <c r="G1266" s="193"/>
      <c r="H1266" s="195" t="s">
        <v>43</v>
      </c>
      <c r="I1266" s="197"/>
      <c r="J1266" s="193"/>
      <c r="K1266" s="193"/>
      <c r="L1266" s="198"/>
      <c r="M1266" s="199"/>
      <c r="N1266" s="200"/>
      <c r="O1266" s="200"/>
      <c r="P1266" s="200"/>
      <c r="Q1266" s="200"/>
      <c r="R1266" s="200"/>
      <c r="S1266" s="200"/>
      <c r="T1266" s="201"/>
      <c r="AT1266" s="202" t="s">
        <v>193</v>
      </c>
      <c r="AU1266" s="202" t="s">
        <v>90</v>
      </c>
      <c r="AV1266" s="13" t="s">
        <v>88</v>
      </c>
      <c r="AW1266" s="13" t="s">
        <v>41</v>
      </c>
      <c r="AX1266" s="13" t="s">
        <v>80</v>
      </c>
      <c r="AY1266" s="202" t="s">
        <v>182</v>
      </c>
    </row>
    <row r="1267" spans="1:65" s="13" customFormat="1" ht="11.25">
      <c r="B1267" s="192"/>
      <c r="C1267" s="193"/>
      <c r="D1267" s="194" t="s">
        <v>193</v>
      </c>
      <c r="E1267" s="195" t="s">
        <v>43</v>
      </c>
      <c r="F1267" s="196" t="s">
        <v>640</v>
      </c>
      <c r="G1267" s="193"/>
      <c r="H1267" s="195" t="s">
        <v>43</v>
      </c>
      <c r="I1267" s="197"/>
      <c r="J1267" s="193"/>
      <c r="K1267" s="193"/>
      <c r="L1267" s="198"/>
      <c r="M1267" s="199"/>
      <c r="N1267" s="200"/>
      <c r="O1267" s="200"/>
      <c r="P1267" s="200"/>
      <c r="Q1267" s="200"/>
      <c r="R1267" s="200"/>
      <c r="S1267" s="200"/>
      <c r="T1267" s="201"/>
      <c r="AT1267" s="202" t="s">
        <v>193</v>
      </c>
      <c r="AU1267" s="202" t="s">
        <v>90</v>
      </c>
      <c r="AV1267" s="13" t="s">
        <v>88</v>
      </c>
      <c r="AW1267" s="13" t="s">
        <v>41</v>
      </c>
      <c r="AX1267" s="13" t="s">
        <v>80</v>
      </c>
      <c r="AY1267" s="202" t="s">
        <v>182</v>
      </c>
    </row>
    <row r="1268" spans="1:65" s="14" customFormat="1" ht="11.25">
      <c r="B1268" s="203"/>
      <c r="C1268" s="204"/>
      <c r="D1268" s="194" t="s">
        <v>193</v>
      </c>
      <c r="E1268" s="205" t="s">
        <v>43</v>
      </c>
      <c r="F1268" s="206" t="s">
        <v>88</v>
      </c>
      <c r="G1268" s="204"/>
      <c r="H1268" s="207">
        <v>1</v>
      </c>
      <c r="I1268" s="208"/>
      <c r="J1268" s="204"/>
      <c r="K1268" s="204"/>
      <c r="L1268" s="209"/>
      <c r="M1268" s="210"/>
      <c r="N1268" s="211"/>
      <c r="O1268" s="211"/>
      <c r="P1268" s="211"/>
      <c r="Q1268" s="211"/>
      <c r="R1268" s="211"/>
      <c r="S1268" s="211"/>
      <c r="T1268" s="212"/>
      <c r="AT1268" s="213" t="s">
        <v>193</v>
      </c>
      <c r="AU1268" s="213" t="s">
        <v>90</v>
      </c>
      <c r="AV1268" s="14" t="s">
        <v>90</v>
      </c>
      <c r="AW1268" s="14" t="s">
        <v>41</v>
      </c>
      <c r="AX1268" s="14" t="s">
        <v>88</v>
      </c>
      <c r="AY1268" s="213" t="s">
        <v>182</v>
      </c>
    </row>
    <row r="1269" spans="1:65" s="2" customFormat="1" ht="14.45" customHeight="1">
      <c r="A1269" s="35"/>
      <c r="B1269" s="36"/>
      <c r="C1269" s="214" t="s">
        <v>1138</v>
      </c>
      <c r="D1269" s="214" t="s">
        <v>179</v>
      </c>
      <c r="E1269" s="215" t="s">
        <v>1913</v>
      </c>
      <c r="F1269" s="216" t="s">
        <v>1914</v>
      </c>
      <c r="G1269" s="217" t="s">
        <v>190</v>
      </c>
      <c r="H1269" s="218">
        <v>1</v>
      </c>
      <c r="I1269" s="219"/>
      <c r="J1269" s="220">
        <f>ROUND(I1269*H1269,2)</f>
        <v>0</v>
      </c>
      <c r="K1269" s="216" t="s">
        <v>198</v>
      </c>
      <c r="L1269" s="221"/>
      <c r="M1269" s="222" t="s">
        <v>43</v>
      </c>
      <c r="N1269" s="223" t="s">
        <v>51</v>
      </c>
      <c r="O1269" s="65"/>
      <c r="P1269" s="188">
        <f>O1269*H1269</f>
        <v>0</v>
      </c>
      <c r="Q1269" s="188">
        <v>0</v>
      </c>
      <c r="R1269" s="188">
        <f>Q1269*H1269</f>
        <v>0</v>
      </c>
      <c r="S1269" s="188">
        <v>0</v>
      </c>
      <c r="T1269" s="189">
        <f>S1269*H1269</f>
        <v>0</v>
      </c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R1269" s="190" t="s">
        <v>90</v>
      </c>
      <c r="AT1269" s="190" t="s">
        <v>179</v>
      </c>
      <c r="AU1269" s="190" t="s">
        <v>90</v>
      </c>
      <c r="AY1269" s="17" t="s">
        <v>182</v>
      </c>
      <c r="BE1269" s="191">
        <f>IF(N1269="základní",J1269,0)</f>
        <v>0</v>
      </c>
      <c r="BF1269" s="191">
        <f>IF(N1269="snížená",J1269,0)</f>
        <v>0</v>
      </c>
      <c r="BG1269" s="191">
        <f>IF(N1269="zákl. přenesená",J1269,0)</f>
        <v>0</v>
      </c>
      <c r="BH1269" s="191">
        <f>IF(N1269="sníž. přenesená",J1269,0)</f>
        <v>0</v>
      </c>
      <c r="BI1269" s="191">
        <f>IF(N1269="nulová",J1269,0)</f>
        <v>0</v>
      </c>
      <c r="BJ1269" s="17" t="s">
        <v>88</v>
      </c>
      <c r="BK1269" s="191">
        <f>ROUND(I1269*H1269,2)</f>
        <v>0</v>
      </c>
      <c r="BL1269" s="17" t="s">
        <v>88</v>
      </c>
      <c r="BM1269" s="190" t="s">
        <v>1915</v>
      </c>
    </row>
    <row r="1270" spans="1:65" s="13" customFormat="1" ht="11.25">
      <c r="B1270" s="192"/>
      <c r="C1270" s="193"/>
      <c r="D1270" s="194" t="s">
        <v>193</v>
      </c>
      <c r="E1270" s="195" t="s">
        <v>43</v>
      </c>
      <c r="F1270" s="196" t="s">
        <v>431</v>
      </c>
      <c r="G1270" s="193"/>
      <c r="H1270" s="195" t="s">
        <v>43</v>
      </c>
      <c r="I1270" s="197"/>
      <c r="J1270" s="193"/>
      <c r="K1270" s="193"/>
      <c r="L1270" s="198"/>
      <c r="M1270" s="199"/>
      <c r="N1270" s="200"/>
      <c r="O1270" s="200"/>
      <c r="P1270" s="200"/>
      <c r="Q1270" s="200"/>
      <c r="R1270" s="200"/>
      <c r="S1270" s="200"/>
      <c r="T1270" s="201"/>
      <c r="AT1270" s="202" t="s">
        <v>193</v>
      </c>
      <c r="AU1270" s="202" t="s">
        <v>90</v>
      </c>
      <c r="AV1270" s="13" t="s">
        <v>88</v>
      </c>
      <c r="AW1270" s="13" t="s">
        <v>41</v>
      </c>
      <c r="AX1270" s="13" t="s">
        <v>80</v>
      </c>
      <c r="AY1270" s="202" t="s">
        <v>182</v>
      </c>
    </row>
    <row r="1271" spans="1:65" s="13" customFormat="1" ht="11.25">
      <c r="B1271" s="192"/>
      <c r="C1271" s="193"/>
      <c r="D1271" s="194" t="s">
        <v>193</v>
      </c>
      <c r="E1271" s="195" t="s">
        <v>43</v>
      </c>
      <c r="F1271" s="196" t="s">
        <v>640</v>
      </c>
      <c r="G1271" s="193"/>
      <c r="H1271" s="195" t="s">
        <v>43</v>
      </c>
      <c r="I1271" s="197"/>
      <c r="J1271" s="193"/>
      <c r="K1271" s="193"/>
      <c r="L1271" s="198"/>
      <c r="M1271" s="199"/>
      <c r="N1271" s="200"/>
      <c r="O1271" s="200"/>
      <c r="P1271" s="200"/>
      <c r="Q1271" s="200"/>
      <c r="R1271" s="200"/>
      <c r="S1271" s="200"/>
      <c r="T1271" s="201"/>
      <c r="AT1271" s="202" t="s">
        <v>193</v>
      </c>
      <c r="AU1271" s="202" t="s">
        <v>90</v>
      </c>
      <c r="AV1271" s="13" t="s">
        <v>88</v>
      </c>
      <c r="AW1271" s="13" t="s">
        <v>41</v>
      </c>
      <c r="AX1271" s="13" t="s">
        <v>80</v>
      </c>
      <c r="AY1271" s="202" t="s">
        <v>182</v>
      </c>
    </row>
    <row r="1272" spans="1:65" s="14" customFormat="1" ht="11.25">
      <c r="B1272" s="203"/>
      <c r="C1272" s="204"/>
      <c r="D1272" s="194" t="s">
        <v>193</v>
      </c>
      <c r="E1272" s="205" t="s">
        <v>43</v>
      </c>
      <c r="F1272" s="206" t="s">
        <v>88</v>
      </c>
      <c r="G1272" s="204"/>
      <c r="H1272" s="207">
        <v>1</v>
      </c>
      <c r="I1272" s="208"/>
      <c r="J1272" s="204"/>
      <c r="K1272" s="204"/>
      <c r="L1272" s="209"/>
      <c r="M1272" s="210"/>
      <c r="N1272" s="211"/>
      <c r="O1272" s="211"/>
      <c r="P1272" s="211"/>
      <c r="Q1272" s="211"/>
      <c r="R1272" s="211"/>
      <c r="S1272" s="211"/>
      <c r="T1272" s="212"/>
      <c r="AT1272" s="213" t="s">
        <v>193</v>
      </c>
      <c r="AU1272" s="213" t="s">
        <v>90</v>
      </c>
      <c r="AV1272" s="14" t="s">
        <v>90</v>
      </c>
      <c r="AW1272" s="14" t="s">
        <v>41</v>
      </c>
      <c r="AX1272" s="14" t="s">
        <v>88</v>
      </c>
      <c r="AY1272" s="213" t="s">
        <v>182</v>
      </c>
    </row>
    <row r="1273" spans="1:65" s="2" customFormat="1" ht="24.2" customHeight="1">
      <c r="A1273" s="35"/>
      <c r="B1273" s="36"/>
      <c r="C1273" s="179" t="s">
        <v>1143</v>
      </c>
      <c r="D1273" s="179" t="s">
        <v>187</v>
      </c>
      <c r="E1273" s="180" t="s">
        <v>973</v>
      </c>
      <c r="F1273" s="181" t="s">
        <v>974</v>
      </c>
      <c r="G1273" s="182" t="s">
        <v>190</v>
      </c>
      <c r="H1273" s="183">
        <v>4</v>
      </c>
      <c r="I1273" s="184"/>
      <c r="J1273" s="185">
        <f>ROUND(I1273*H1273,2)</f>
        <v>0</v>
      </c>
      <c r="K1273" s="181" t="s">
        <v>191</v>
      </c>
      <c r="L1273" s="40"/>
      <c r="M1273" s="186" t="s">
        <v>43</v>
      </c>
      <c r="N1273" s="187" t="s">
        <v>51</v>
      </c>
      <c r="O1273" s="65"/>
      <c r="P1273" s="188">
        <f>O1273*H1273</f>
        <v>0</v>
      </c>
      <c r="Q1273" s="188">
        <v>0</v>
      </c>
      <c r="R1273" s="188">
        <f>Q1273*H1273</f>
        <v>0</v>
      </c>
      <c r="S1273" s="188">
        <v>0</v>
      </c>
      <c r="T1273" s="189">
        <f>S1273*H1273</f>
        <v>0</v>
      </c>
      <c r="U1273" s="35"/>
      <c r="V1273" s="35"/>
      <c r="W1273" s="35"/>
      <c r="X1273" s="35"/>
      <c r="Y1273" s="35"/>
      <c r="Z1273" s="35"/>
      <c r="AA1273" s="35"/>
      <c r="AB1273" s="35"/>
      <c r="AC1273" s="35"/>
      <c r="AD1273" s="35"/>
      <c r="AE1273" s="35"/>
      <c r="AR1273" s="190" t="s">
        <v>88</v>
      </c>
      <c r="AT1273" s="190" t="s">
        <v>187</v>
      </c>
      <c r="AU1273" s="190" t="s">
        <v>90</v>
      </c>
      <c r="AY1273" s="17" t="s">
        <v>182</v>
      </c>
      <c r="BE1273" s="191">
        <f>IF(N1273="základní",J1273,0)</f>
        <v>0</v>
      </c>
      <c r="BF1273" s="191">
        <f>IF(N1273="snížená",J1273,0)</f>
        <v>0</v>
      </c>
      <c r="BG1273" s="191">
        <f>IF(N1273="zákl. přenesená",J1273,0)</f>
        <v>0</v>
      </c>
      <c r="BH1273" s="191">
        <f>IF(N1273="sníž. přenesená",J1273,0)</f>
        <v>0</v>
      </c>
      <c r="BI1273" s="191">
        <f>IF(N1273="nulová",J1273,0)</f>
        <v>0</v>
      </c>
      <c r="BJ1273" s="17" t="s">
        <v>88</v>
      </c>
      <c r="BK1273" s="191">
        <f>ROUND(I1273*H1273,2)</f>
        <v>0</v>
      </c>
      <c r="BL1273" s="17" t="s">
        <v>88</v>
      </c>
      <c r="BM1273" s="190" t="s">
        <v>975</v>
      </c>
    </row>
    <row r="1274" spans="1:65" s="13" customFormat="1" ht="11.25">
      <c r="B1274" s="192"/>
      <c r="C1274" s="193"/>
      <c r="D1274" s="194" t="s">
        <v>193</v>
      </c>
      <c r="E1274" s="195" t="s">
        <v>43</v>
      </c>
      <c r="F1274" s="196" t="s">
        <v>431</v>
      </c>
      <c r="G1274" s="193"/>
      <c r="H1274" s="195" t="s">
        <v>43</v>
      </c>
      <c r="I1274" s="197"/>
      <c r="J1274" s="193"/>
      <c r="K1274" s="193"/>
      <c r="L1274" s="198"/>
      <c r="M1274" s="199"/>
      <c r="N1274" s="200"/>
      <c r="O1274" s="200"/>
      <c r="P1274" s="200"/>
      <c r="Q1274" s="200"/>
      <c r="R1274" s="200"/>
      <c r="S1274" s="200"/>
      <c r="T1274" s="201"/>
      <c r="AT1274" s="202" t="s">
        <v>193</v>
      </c>
      <c r="AU1274" s="202" t="s">
        <v>90</v>
      </c>
      <c r="AV1274" s="13" t="s">
        <v>88</v>
      </c>
      <c r="AW1274" s="13" t="s">
        <v>41</v>
      </c>
      <c r="AX1274" s="13" t="s">
        <v>80</v>
      </c>
      <c r="AY1274" s="202" t="s">
        <v>182</v>
      </c>
    </row>
    <row r="1275" spans="1:65" s="13" customFormat="1" ht="11.25">
      <c r="B1275" s="192"/>
      <c r="C1275" s="193"/>
      <c r="D1275" s="194" t="s">
        <v>193</v>
      </c>
      <c r="E1275" s="195" t="s">
        <v>43</v>
      </c>
      <c r="F1275" s="196" t="s">
        <v>638</v>
      </c>
      <c r="G1275" s="193"/>
      <c r="H1275" s="195" t="s">
        <v>43</v>
      </c>
      <c r="I1275" s="197"/>
      <c r="J1275" s="193"/>
      <c r="K1275" s="193"/>
      <c r="L1275" s="198"/>
      <c r="M1275" s="199"/>
      <c r="N1275" s="200"/>
      <c r="O1275" s="200"/>
      <c r="P1275" s="200"/>
      <c r="Q1275" s="200"/>
      <c r="R1275" s="200"/>
      <c r="S1275" s="200"/>
      <c r="T1275" s="201"/>
      <c r="AT1275" s="202" t="s">
        <v>193</v>
      </c>
      <c r="AU1275" s="202" t="s">
        <v>90</v>
      </c>
      <c r="AV1275" s="13" t="s">
        <v>88</v>
      </c>
      <c r="AW1275" s="13" t="s">
        <v>41</v>
      </c>
      <c r="AX1275" s="13" t="s">
        <v>80</v>
      </c>
      <c r="AY1275" s="202" t="s">
        <v>182</v>
      </c>
    </row>
    <row r="1276" spans="1:65" s="14" customFormat="1" ht="11.25">
      <c r="B1276" s="203"/>
      <c r="C1276" s="204"/>
      <c r="D1276" s="194" t="s">
        <v>193</v>
      </c>
      <c r="E1276" s="205" t="s">
        <v>43</v>
      </c>
      <c r="F1276" s="206" t="s">
        <v>88</v>
      </c>
      <c r="G1276" s="204"/>
      <c r="H1276" s="207">
        <v>1</v>
      </c>
      <c r="I1276" s="208"/>
      <c r="J1276" s="204"/>
      <c r="K1276" s="204"/>
      <c r="L1276" s="209"/>
      <c r="M1276" s="210"/>
      <c r="N1276" s="211"/>
      <c r="O1276" s="211"/>
      <c r="P1276" s="211"/>
      <c r="Q1276" s="211"/>
      <c r="R1276" s="211"/>
      <c r="S1276" s="211"/>
      <c r="T1276" s="212"/>
      <c r="AT1276" s="213" t="s">
        <v>193</v>
      </c>
      <c r="AU1276" s="213" t="s">
        <v>90</v>
      </c>
      <c r="AV1276" s="14" t="s">
        <v>90</v>
      </c>
      <c r="AW1276" s="14" t="s">
        <v>41</v>
      </c>
      <c r="AX1276" s="14" t="s">
        <v>80</v>
      </c>
      <c r="AY1276" s="213" t="s">
        <v>182</v>
      </c>
    </row>
    <row r="1277" spans="1:65" s="13" customFormat="1" ht="11.25">
      <c r="B1277" s="192"/>
      <c r="C1277" s="193"/>
      <c r="D1277" s="194" t="s">
        <v>193</v>
      </c>
      <c r="E1277" s="195" t="s">
        <v>43</v>
      </c>
      <c r="F1277" s="196" t="s">
        <v>1636</v>
      </c>
      <c r="G1277" s="193"/>
      <c r="H1277" s="195" t="s">
        <v>43</v>
      </c>
      <c r="I1277" s="197"/>
      <c r="J1277" s="193"/>
      <c r="K1277" s="193"/>
      <c r="L1277" s="198"/>
      <c r="M1277" s="199"/>
      <c r="N1277" s="200"/>
      <c r="O1277" s="200"/>
      <c r="P1277" s="200"/>
      <c r="Q1277" s="200"/>
      <c r="R1277" s="200"/>
      <c r="S1277" s="200"/>
      <c r="T1277" s="201"/>
      <c r="AT1277" s="202" t="s">
        <v>193</v>
      </c>
      <c r="AU1277" s="202" t="s">
        <v>90</v>
      </c>
      <c r="AV1277" s="13" t="s">
        <v>88</v>
      </c>
      <c r="AW1277" s="13" t="s">
        <v>41</v>
      </c>
      <c r="AX1277" s="13" t="s">
        <v>80</v>
      </c>
      <c r="AY1277" s="202" t="s">
        <v>182</v>
      </c>
    </row>
    <row r="1278" spans="1:65" s="14" customFormat="1" ht="11.25">
      <c r="B1278" s="203"/>
      <c r="C1278" s="204"/>
      <c r="D1278" s="194" t="s">
        <v>193</v>
      </c>
      <c r="E1278" s="205" t="s">
        <v>43</v>
      </c>
      <c r="F1278" s="206" t="s">
        <v>90</v>
      </c>
      <c r="G1278" s="204"/>
      <c r="H1278" s="207">
        <v>2</v>
      </c>
      <c r="I1278" s="208"/>
      <c r="J1278" s="204"/>
      <c r="K1278" s="204"/>
      <c r="L1278" s="209"/>
      <c r="M1278" s="210"/>
      <c r="N1278" s="211"/>
      <c r="O1278" s="211"/>
      <c r="P1278" s="211"/>
      <c r="Q1278" s="211"/>
      <c r="R1278" s="211"/>
      <c r="S1278" s="211"/>
      <c r="T1278" s="212"/>
      <c r="AT1278" s="213" t="s">
        <v>193</v>
      </c>
      <c r="AU1278" s="213" t="s">
        <v>90</v>
      </c>
      <c r="AV1278" s="14" t="s">
        <v>90</v>
      </c>
      <c r="AW1278" s="14" t="s">
        <v>41</v>
      </c>
      <c r="AX1278" s="14" t="s">
        <v>80</v>
      </c>
      <c r="AY1278" s="213" t="s">
        <v>182</v>
      </c>
    </row>
    <row r="1279" spans="1:65" s="13" customFormat="1" ht="11.25">
      <c r="B1279" s="192"/>
      <c r="C1279" s="193"/>
      <c r="D1279" s="194" t="s">
        <v>193</v>
      </c>
      <c r="E1279" s="195" t="s">
        <v>43</v>
      </c>
      <c r="F1279" s="196" t="s">
        <v>1638</v>
      </c>
      <c r="G1279" s="193"/>
      <c r="H1279" s="195" t="s">
        <v>43</v>
      </c>
      <c r="I1279" s="197"/>
      <c r="J1279" s="193"/>
      <c r="K1279" s="193"/>
      <c r="L1279" s="198"/>
      <c r="M1279" s="199"/>
      <c r="N1279" s="200"/>
      <c r="O1279" s="200"/>
      <c r="P1279" s="200"/>
      <c r="Q1279" s="200"/>
      <c r="R1279" s="200"/>
      <c r="S1279" s="200"/>
      <c r="T1279" s="201"/>
      <c r="AT1279" s="202" t="s">
        <v>193</v>
      </c>
      <c r="AU1279" s="202" t="s">
        <v>90</v>
      </c>
      <c r="AV1279" s="13" t="s">
        <v>88</v>
      </c>
      <c r="AW1279" s="13" t="s">
        <v>41</v>
      </c>
      <c r="AX1279" s="13" t="s">
        <v>80</v>
      </c>
      <c r="AY1279" s="202" t="s">
        <v>182</v>
      </c>
    </row>
    <row r="1280" spans="1:65" s="14" customFormat="1" ht="11.25">
      <c r="B1280" s="203"/>
      <c r="C1280" s="204"/>
      <c r="D1280" s="194" t="s">
        <v>193</v>
      </c>
      <c r="E1280" s="205" t="s">
        <v>43</v>
      </c>
      <c r="F1280" s="206" t="s">
        <v>88</v>
      </c>
      <c r="G1280" s="204"/>
      <c r="H1280" s="207">
        <v>1</v>
      </c>
      <c r="I1280" s="208"/>
      <c r="J1280" s="204"/>
      <c r="K1280" s="204"/>
      <c r="L1280" s="209"/>
      <c r="M1280" s="210"/>
      <c r="N1280" s="211"/>
      <c r="O1280" s="211"/>
      <c r="P1280" s="211"/>
      <c r="Q1280" s="211"/>
      <c r="R1280" s="211"/>
      <c r="S1280" s="211"/>
      <c r="T1280" s="212"/>
      <c r="AT1280" s="213" t="s">
        <v>193</v>
      </c>
      <c r="AU1280" s="213" t="s">
        <v>90</v>
      </c>
      <c r="AV1280" s="14" t="s">
        <v>90</v>
      </c>
      <c r="AW1280" s="14" t="s">
        <v>41</v>
      </c>
      <c r="AX1280" s="14" t="s">
        <v>80</v>
      </c>
      <c r="AY1280" s="213" t="s">
        <v>182</v>
      </c>
    </row>
    <row r="1281" spans="1:65" s="15" customFormat="1" ht="11.25">
      <c r="B1281" s="227"/>
      <c r="C1281" s="228"/>
      <c r="D1281" s="194" t="s">
        <v>193</v>
      </c>
      <c r="E1281" s="229" t="s">
        <v>43</v>
      </c>
      <c r="F1281" s="230" t="s">
        <v>436</v>
      </c>
      <c r="G1281" s="228"/>
      <c r="H1281" s="231">
        <v>4</v>
      </c>
      <c r="I1281" s="232"/>
      <c r="J1281" s="228"/>
      <c r="K1281" s="228"/>
      <c r="L1281" s="233"/>
      <c r="M1281" s="234"/>
      <c r="N1281" s="235"/>
      <c r="O1281" s="235"/>
      <c r="P1281" s="235"/>
      <c r="Q1281" s="235"/>
      <c r="R1281" s="235"/>
      <c r="S1281" s="235"/>
      <c r="T1281" s="236"/>
      <c r="AT1281" s="237" t="s">
        <v>193</v>
      </c>
      <c r="AU1281" s="237" t="s">
        <v>90</v>
      </c>
      <c r="AV1281" s="15" t="s">
        <v>205</v>
      </c>
      <c r="AW1281" s="15" t="s">
        <v>41</v>
      </c>
      <c r="AX1281" s="15" t="s">
        <v>88</v>
      </c>
      <c r="AY1281" s="237" t="s">
        <v>182</v>
      </c>
    </row>
    <row r="1282" spans="1:65" s="2" customFormat="1" ht="14.45" customHeight="1">
      <c r="A1282" s="35"/>
      <c r="B1282" s="36"/>
      <c r="C1282" s="214" t="s">
        <v>1148</v>
      </c>
      <c r="D1282" s="214" t="s">
        <v>179</v>
      </c>
      <c r="E1282" s="215" t="s">
        <v>977</v>
      </c>
      <c r="F1282" s="216" t="s">
        <v>978</v>
      </c>
      <c r="G1282" s="217" t="s">
        <v>190</v>
      </c>
      <c r="H1282" s="218">
        <v>4</v>
      </c>
      <c r="I1282" s="219"/>
      <c r="J1282" s="220">
        <f>ROUND(I1282*H1282,2)</f>
        <v>0</v>
      </c>
      <c r="K1282" s="216" t="s">
        <v>198</v>
      </c>
      <c r="L1282" s="221"/>
      <c r="M1282" s="222" t="s">
        <v>43</v>
      </c>
      <c r="N1282" s="223" t="s">
        <v>51</v>
      </c>
      <c r="O1282" s="65"/>
      <c r="P1282" s="188">
        <f>O1282*H1282</f>
        <v>0</v>
      </c>
      <c r="Q1282" s="188">
        <v>0</v>
      </c>
      <c r="R1282" s="188">
        <f>Q1282*H1282</f>
        <v>0</v>
      </c>
      <c r="S1282" s="188">
        <v>0</v>
      </c>
      <c r="T1282" s="189">
        <f>S1282*H1282</f>
        <v>0</v>
      </c>
      <c r="U1282" s="35"/>
      <c r="V1282" s="35"/>
      <c r="W1282" s="35"/>
      <c r="X1282" s="35"/>
      <c r="Y1282" s="35"/>
      <c r="Z1282" s="35"/>
      <c r="AA1282" s="35"/>
      <c r="AB1282" s="35"/>
      <c r="AC1282" s="35"/>
      <c r="AD1282" s="35"/>
      <c r="AE1282" s="35"/>
      <c r="AR1282" s="190" t="s">
        <v>90</v>
      </c>
      <c r="AT1282" s="190" t="s">
        <v>179</v>
      </c>
      <c r="AU1282" s="190" t="s">
        <v>90</v>
      </c>
      <c r="AY1282" s="17" t="s">
        <v>182</v>
      </c>
      <c r="BE1282" s="191">
        <f>IF(N1282="základní",J1282,0)</f>
        <v>0</v>
      </c>
      <c r="BF1282" s="191">
        <f>IF(N1282="snížená",J1282,0)</f>
        <v>0</v>
      </c>
      <c r="BG1282" s="191">
        <f>IF(N1282="zákl. přenesená",J1282,0)</f>
        <v>0</v>
      </c>
      <c r="BH1282" s="191">
        <f>IF(N1282="sníž. přenesená",J1282,0)</f>
        <v>0</v>
      </c>
      <c r="BI1282" s="191">
        <f>IF(N1282="nulová",J1282,0)</f>
        <v>0</v>
      </c>
      <c r="BJ1282" s="17" t="s">
        <v>88</v>
      </c>
      <c r="BK1282" s="191">
        <f>ROUND(I1282*H1282,2)</f>
        <v>0</v>
      </c>
      <c r="BL1282" s="17" t="s">
        <v>88</v>
      </c>
      <c r="BM1282" s="190" t="s">
        <v>979</v>
      </c>
    </row>
    <row r="1283" spans="1:65" s="13" customFormat="1" ht="11.25">
      <c r="B1283" s="192"/>
      <c r="C1283" s="193"/>
      <c r="D1283" s="194" t="s">
        <v>193</v>
      </c>
      <c r="E1283" s="195" t="s">
        <v>43</v>
      </c>
      <c r="F1283" s="196" t="s">
        <v>431</v>
      </c>
      <c r="G1283" s="193"/>
      <c r="H1283" s="195" t="s">
        <v>43</v>
      </c>
      <c r="I1283" s="197"/>
      <c r="J1283" s="193"/>
      <c r="K1283" s="193"/>
      <c r="L1283" s="198"/>
      <c r="M1283" s="199"/>
      <c r="N1283" s="200"/>
      <c r="O1283" s="200"/>
      <c r="P1283" s="200"/>
      <c r="Q1283" s="200"/>
      <c r="R1283" s="200"/>
      <c r="S1283" s="200"/>
      <c r="T1283" s="201"/>
      <c r="AT1283" s="202" t="s">
        <v>193</v>
      </c>
      <c r="AU1283" s="202" t="s">
        <v>90</v>
      </c>
      <c r="AV1283" s="13" t="s">
        <v>88</v>
      </c>
      <c r="AW1283" s="13" t="s">
        <v>41</v>
      </c>
      <c r="AX1283" s="13" t="s">
        <v>80</v>
      </c>
      <c r="AY1283" s="202" t="s">
        <v>182</v>
      </c>
    </row>
    <row r="1284" spans="1:65" s="13" customFormat="1" ht="11.25">
      <c r="B1284" s="192"/>
      <c r="C1284" s="193"/>
      <c r="D1284" s="194" t="s">
        <v>193</v>
      </c>
      <c r="E1284" s="195" t="s">
        <v>43</v>
      </c>
      <c r="F1284" s="196" t="s">
        <v>638</v>
      </c>
      <c r="G1284" s="193"/>
      <c r="H1284" s="195" t="s">
        <v>43</v>
      </c>
      <c r="I1284" s="197"/>
      <c r="J1284" s="193"/>
      <c r="K1284" s="193"/>
      <c r="L1284" s="198"/>
      <c r="M1284" s="199"/>
      <c r="N1284" s="200"/>
      <c r="O1284" s="200"/>
      <c r="P1284" s="200"/>
      <c r="Q1284" s="200"/>
      <c r="R1284" s="200"/>
      <c r="S1284" s="200"/>
      <c r="T1284" s="201"/>
      <c r="AT1284" s="202" t="s">
        <v>193</v>
      </c>
      <c r="AU1284" s="202" t="s">
        <v>90</v>
      </c>
      <c r="AV1284" s="13" t="s">
        <v>88</v>
      </c>
      <c r="AW1284" s="13" t="s">
        <v>41</v>
      </c>
      <c r="AX1284" s="13" t="s">
        <v>80</v>
      </c>
      <c r="AY1284" s="202" t="s">
        <v>182</v>
      </c>
    </row>
    <row r="1285" spans="1:65" s="14" customFormat="1" ht="11.25">
      <c r="B1285" s="203"/>
      <c r="C1285" s="204"/>
      <c r="D1285" s="194" t="s">
        <v>193</v>
      </c>
      <c r="E1285" s="205" t="s">
        <v>43</v>
      </c>
      <c r="F1285" s="206" t="s">
        <v>88</v>
      </c>
      <c r="G1285" s="204"/>
      <c r="H1285" s="207">
        <v>1</v>
      </c>
      <c r="I1285" s="208"/>
      <c r="J1285" s="204"/>
      <c r="K1285" s="204"/>
      <c r="L1285" s="209"/>
      <c r="M1285" s="210"/>
      <c r="N1285" s="211"/>
      <c r="O1285" s="211"/>
      <c r="P1285" s="211"/>
      <c r="Q1285" s="211"/>
      <c r="R1285" s="211"/>
      <c r="S1285" s="211"/>
      <c r="T1285" s="212"/>
      <c r="AT1285" s="213" t="s">
        <v>193</v>
      </c>
      <c r="AU1285" s="213" t="s">
        <v>90</v>
      </c>
      <c r="AV1285" s="14" t="s">
        <v>90</v>
      </c>
      <c r="AW1285" s="14" t="s">
        <v>41</v>
      </c>
      <c r="AX1285" s="14" t="s">
        <v>80</v>
      </c>
      <c r="AY1285" s="213" t="s">
        <v>182</v>
      </c>
    </row>
    <row r="1286" spans="1:65" s="13" customFormat="1" ht="11.25">
      <c r="B1286" s="192"/>
      <c r="C1286" s="193"/>
      <c r="D1286" s="194" t="s">
        <v>193</v>
      </c>
      <c r="E1286" s="195" t="s">
        <v>43</v>
      </c>
      <c r="F1286" s="196" t="s">
        <v>1636</v>
      </c>
      <c r="G1286" s="193"/>
      <c r="H1286" s="195" t="s">
        <v>43</v>
      </c>
      <c r="I1286" s="197"/>
      <c r="J1286" s="193"/>
      <c r="K1286" s="193"/>
      <c r="L1286" s="198"/>
      <c r="M1286" s="199"/>
      <c r="N1286" s="200"/>
      <c r="O1286" s="200"/>
      <c r="P1286" s="200"/>
      <c r="Q1286" s="200"/>
      <c r="R1286" s="200"/>
      <c r="S1286" s="200"/>
      <c r="T1286" s="201"/>
      <c r="AT1286" s="202" t="s">
        <v>193</v>
      </c>
      <c r="AU1286" s="202" t="s">
        <v>90</v>
      </c>
      <c r="AV1286" s="13" t="s">
        <v>88</v>
      </c>
      <c r="AW1286" s="13" t="s">
        <v>41</v>
      </c>
      <c r="AX1286" s="13" t="s">
        <v>80</v>
      </c>
      <c r="AY1286" s="202" t="s">
        <v>182</v>
      </c>
    </row>
    <row r="1287" spans="1:65" s="14" customFormat="1" ht="11.25">
      <c r="B1287" s="203"/>
      <c r="C1287" s="204"/>
      <c r="D1287" s="194" t="s">
        <v>193</v>
      </c>
      <c r="E1287" s="205" t="s">
        <v>43</v>
      </c>
      <c r="F1287" s="206" t="s">
        <v>90</v>
      </c>
      <c r="G1287" s="204"/>
      <c r="H1287" s="207">
        <v>2</v>
      </c>
      <c r="I1287" s="208"/>
      <c r="J1287" s="204"/>
      <c r="K1287" s="204"/>
      <c r="L1287" s="209"/>
      <c r="M1287" s="210"/>
      <c r="N1287" s="211"/>
      <c r="O1287" s="211"/>
      <c r="P1287" s="211"/>
      <c r="Q1287" s="211"/>
      <c r="R1287" s="211"/>
      <c r="S1287" s="211"/>
      <c r="T1287" s="212"/>
      <c r="AT1287" s="213" t="s">
        <v>193</v>
      </c>
      <c r="AU1287" s="213" t="s">
        <v>90</v>
      </c>
      <c r="AV1287" s="14" t="s">
        <v>90</v>
      </c>
      <c r="AW1287" s="14" t="s">
        <v>41</v>
      </c>
      <c r="AX1287" s="14" t="s">
        <v>80</v>
      </c>
      <c r="AY1287" s="213" t="s">
        <v>182</v>
      </c>
    </row>
    <row r="1288" spans="1:65" s="13" customFormat="1" ht="11.25">
      <c r="B1288" s="192"/>
      <c r="C1288" s="193"/>
      <c r="D1288" s="194" t="s">
        <v>193</v>
      </c>
      <c r="E1288" s="195" t="s">
        <v>43</v>
      </c>
      <c r="F1288" s="196" t="s">
        <v>1638</v>
      </c>
      <c r="G1288" s="193"/>
      <c r="H1288" s="195" t="s">
        <v>43</v>
      </c>
      <c r="I1288" s="197"/>
      <c r="J1288" s="193"/>
      <c r="K1288" s="193"/>
      <c r="L1288" s="198"/>
      <c r="M1288" s="199"/>
      <c r="N1288" s="200"/>
      <c r="O1288" s="200"/>
      <c r="P1288" s="200"/>
      <c r="Q1288" s="200"/>
      <c r="R1288" s="200"/>
      <c r="S1288" s="200"/>
      <c r="T1288" s="201"/>
      <c r="AT1288" s="202" t="s">
        <v>193</v>
      </c>
      <c r="AU1288" s="202" t="s">
        <v>90</v>
      </c>
      <c r="AV1288" s="13" t="s">
        <v>88</v>
      </c>
      <c r="AW1288" s="13" t="s">
        <v>41</v>
      </c>
      <c r="AX1288" s="13" t="s">
        <v>80</v>
      </c>
      <c r="AY1288" s="202" t="s">
        <v>182</v>
      </c>
    </row>
    <row r="1289" spans="1:65" s="14" customFormat="1" ht="11.25">
      <c r="B1289" s="203"/>
      <c r="C1289" s="204"/>
      <c r="D1289" s="194" t="s">
        <v>193</v>
      </c>
      <c r="E1289" s="205" t="s">
        <v>43</v>
      </c>
      <c r="F1289" s="206" t="s">
        <v>88</v>
      </c>
      <c r="G1289" s="204"/>
      <c r="H1289" s="207">
        <v>1</v>
      </c>
      <c r="I1289" s="208"/>
      <c r="J1289" s="204"/>
      <c r="K1289" s="204"/>
      <c r="L1289" s="209"/>
      <c r="M1289" s="210"/>
      <c r="N1289" s="211"/>
      <c r="O1289" s="211"/>
      <c r="P1289" s="211"/>
      <c r="Q1289" s="211"/>
      <c r="R1289" s="211"/>
      <c r="S1289" s="211"/>
      <c r="T1289" s="212"/>
      <c r="AT1289" s="213" t="s">
        <v>193</v>
      </c>
      <c r="AU1289" s="213" t="s">
        <v>90</v>
      </c>
      <c r="AV1289" s="14" t="s">
        <v>90</v>
      </c>
      <c r="AW1289" s="14" t="s">
        <v>41</v>
      </c>
      <c r="AX1289" s="14" t="s">
        <v>80</v>
      </c>
      <c r="AY1289" s="213" t="s">
        <v>182</v>
      </c>
    </row>
    <row r="1290" spans="1:65" s="15" customFormat="1" ht="11.25">
      <c r="B1290" s="227"/>
      <c r="C1290" s="228"/>
      <c r="D1290" s="194" t="s">
        <v>193</v>
      </c>
      <c r="E1290" s="229" t="s">
        <v>43</v>
      </c>
      <c r="F1290" s="230" t="s">
        <v>436</v>
      </c>
      <c r="G1290" s="228"/>
      <c r="H1290" s="231">
        <v>4</v>
      </c>
      <c r="I1290" s="232"/>
      <c r="J1290" s="228"/>
      <c r="K1290" s="228"/>
      <c r="L1290" s="233"/>
      <c r="M1290" s="234"/>
      <c r="N1290" s="235"/>
      <c r="O1290" s="235"/>
      <c r="P1290" s="235"/>
      <c r="Q1290" s="235"/>
      <c r="R1290" s="235"/>
      <c r="S1290" s="235"/>
      <c r="T1290" s="236"/>
      <c r="AT1290" s="237" t="s">
        <v>193</v>
      </c>
      <c r="AU1290" s="237" t="s">
        <v>90</v>
      </c>
      <c r="AV1290" s="15" t="s">
        <v>205</v>
      </c>
      <c r="AW1290" s="15" t="s">
        <v>41</v>
      </c>
      <c r="AX1290" s="15" t="s">
        <v>88</v>
      </c>
      <c r="AY1290" s="237" t="s">
        <v>182</v>
      </c>
    </row>
    <row r="1291" spans="1:65" s="2" customFormat="1" ht="24.2" customHeight="1">
      <c r="A1291" s="35"/>
      <c r="B1291" s="36"/>
      <c r="C1291" s="179" t="s">
        <v>1152</v>
      </c>
      <c r="D1291" s="179" t="s">
        <v>187</v>
      </c>
      <c r="E1291" s="180" t="s">
        <v>1916</v>
      </c>
      <c r="F1291" s="181" t="s">
        <v>1917</v>
      </c>
      <c r="G1291" s="182" t="s">
        <v>190</v>
      </c>
      <c r="H1291" s="183">
        <v>12</v>
      </c>
      <c r="I1291" s="184"/>
      <c r="J1291" s="185">
        <f>ROUND(I1291*H1291,2)</f>
        <v>0</v>
      </c>
      <c r="K1291" s="181" t="s">
        <v>191</v>
      </c>
      <c r="L1291" s="40"/>
      <c r="M1291" s="186" t="s">
        <v>43</v>
      </c>
      <c r="N1291" s="187" t="s">
        <v>51</v>
      </c>
      <c r="O1291" s="65"/>
      <c r="P1291" s="188">
        <f>O1291*H1291</f>
        <v>0</v>
      </c>
      <c r="Q1291" s="188">
        <v>1.32E-3</v>
      </c>
      <c r="R1291" s="188">
        <f>Q1291*H1291</f>
        <v>1.584E-2</v>
      </c>
      <c r="S1291" s="188">
        <v>0</v>
      </c>
      <c r="T1291" s="189">
        <f>S1291*H1291</f>
        <v>0</v>
      </c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R1291" s="190" t="s">
        <v>88</v>
      </c>
      <c r="AT1291" s="190" t="s">
        <v>187</v>
      </c>
      <c r="AU1291" s="190" t="s">
        <v>90</v>
      </c>
      <c r="AY1291" s="17" t="s">
        <v>182</v>
      </c>
      <c r="BE1291" s="191">
        <f>IF(N1291="základní",J1291,0)</f>
        <v>0</v>
      </c>
      <c r="BF1291" s="191">
        <f>IF(N1291="snížená",J1291,0)</f>
        <v>0</v>
      </c>
      <c r="BG1291" s="191">
        <f>IF(N1291="zákl. přenesená",J1291,0)</f>
        <v>0</v>
      </c>
      <c r="BH1291" s="191">
        <f>IF(N1291="sníž. přenesená",J1291,0)</f>
        <v>0</v>
      </c>
      <c r="BI1291" s="191">
        <f>IF(N1291="nulová",J1291,0)</f>
        <v>0</v>
      </c>
      <c r="BJ1291" s="17" t="s">
        <v>88</v>
      </c>
      <c r="BK1291" s="191">
        <f>ROUND(I1291*H1291,2)</f>
        <v>0</v>
      </c>
      <c r="BL1291" s="17" t="s">
        <v>88</v>
      </c>
      <c r="BM1291" s="190" t="s">
        <v>2972</v>
      </c>
    </row>
    <row r="1292" spans="1:65" s="13" customFormat="1" ht="11.25">
      <c r="B1292" s="192"/>
      <c r="C1292" s="193"/>
      <c r="D1292" s="194" t="s">
        <v>193</v>
      </c>
      <c r="E1292" s="195" t="s">
        <v>43</v>
      </c>
      <c r="F1292" s="196" t="s">
        <v>532</v>
      </c>
      <c r="G1292" s="193"/>
      <c r="H1292" s="195" t="s">
        <v>43</v>
      </c>
      <c r="I1292" s="197"/>
      <c r="J1292" s="193"/>
      <c r="K1292" s="193"/>
      <c r="L1292" s="198"/>
      <c r="M1292" s="199"/>
      <c r="N1292" s="200"/>
      <c r="O1292" s="200"/>
      <c r="P1292" s="200"/>
      <c r="Q1292" s="200"/>
      <c r="R1292" s="200"/>
      <c r="S1292" s="200"/>
      <c r="T1292" s="201"/>
      <c r="AT1292" s="202" t="s">
        <v>193</v>
      </c>
      <c r="AU1292" s="202" t="s">
        <v>90</v>
      </c>
      <c r="AV1292" s="13" t="s">
        <v>88</v>
      </c>
      <c r="AW1292" s="13" t="s">
        <v>41</v>
      </c>
      <c r="AX1292" s="13" t="s">
        <v>80</v>
      </c>
      <c r="AY1292" s="202" t="s">
        <v>182</v>
      </c>
    </row>
    <row r="1293" spans="1:65" s="13" customFormat="1" ht="11.25">
      <c r="B1293" s="192"/>
      <c r="C1293" s="193"/>
      <c r="D1293" s="194" t="s">
        <v>193</v>
      </c>
      <c r="E1293" s="195" t="s">
        <v>43</v>
      </c>
      <c r="F1293" s="196" t="s">
        <v>362</v>
      </c>
      <c r="G1293" s="193"/>
      <c r="H1293" s="195" t="s">
        <v>43</v>
      </c>
      <c r="I1293" s="197"/>
      <c r="J1293" s="193"/>
      <c r="K1293" s="193"/>
      <c r="L1293" s="198"/>
      <c r="M1293" s="199"/>
      <c r="N1293" s="200"/>
      <c r="O1293" s="200"/>
      <c r="P1293" s="200"/>
      <c r="Q1293" s="200"/>
      <c r="R1293" s="200"/>
      <c r="S1293" s="200"/>
      <c r="T1293" s="201"/>
      <c r="AT1293" s="202" t="s">
        <v>193</v>
      </c>
      <c r="AU1293" s="202" t="s">
        <v>90</v>
      </c>
      <c r="AV1293" s="13" t="s">
        <v>88</v>
      </c>
      <c r="AW1293" s="13" t="s">
        <v>41</v>
      </c>
      <c r="AX1293" s="13" t="s">
        <v>80</v>
      </c>
      <c r="AY1293" s="202" t="s">
        <v>182</v>
      </c>
    </row>
    <row r="1294" spans="1:65" s="14" customFormat="1" ht="11.25">
      <c r="B1294" s="203"/>
      <c r="C1294" s="204"/>
      <c r="D1294" s="194" t="s">
        <v>193</v>
      </c>
      <c r="E1294" s="205" t="s">
        <v>43</v>
      </c>
      <c r="F1294" s="206" t="s">
        <v>245</v>
      </c>
      <c r="G1294" s="204"/>
      <c r="H1294" s="207">
        <v>12</v>
      </c>
      <c r="I1294" s="208"/>
      <c r="J1294" s="204"/>
      <c r="K1294" s="204"/>
      <c r="L1294" s="209"/>
      <c r="M1294" s="210"/>
      <c r="N1294" s="211"/>
      <c r="O1294" s="211"/>
      <c r="P1294" s="211"/>
      <c r="Q1294" s="211"/>
      <c r="R1294" s="211"/>
      <c r="S1294" s="211"/>
      <c r="T1294" s="212"/>
      <c r="AT1294" s="213" t="s">
        <v>193</v>
      </c>
      <c r="AU1294" s="213" t="s">
        <v>90</v>
      </c>
      <c r="AV1294" s="14" t="s">
        <v>90</v>
      </c>
      <c r="AW1294" s="14" t="s">
        <v>41</v>
      </c>
      <c r="AX1294" s="14" t="s">
        <v>88</v>
      </c>
      <c r="AY1294" s="213" t="s">
        <v>182</v>
      </c>
    </row>
    <row r="1295" spans="1:65" s="2" customFormat="1" ht="37.9" customHeight="1">
      <c r="A1295" s="35"/>
      <c r="B1295" s="36"/>
      <c r="C1295" s="179" t="s">
        <v>1156</v>
      </c>
      <c r="D1295" s="179" t="s">
        <v>187</v>
      </c>
      <c r="E1295" s="180" t="s">
        <v>1919</v>
      </c>
      <c r="F1295" s="181" t="s">
        <v>1920</v>
      </c>
      <c r="G1295" s="182" t="s">
        <v>190</v>
      </c>
      <c r="H1295" s="183">
        <v>7</v>
      </c>
      <c r="I1295" s="184"/>
      <c r="J1295" s="185">
        <f>ROUND(I1295*H1295,2)</f>
        <v>0</v>
      </c>
      <c r="K1295" s="181" t="s">
        <v>191</v>
      </c>
      <c r="L1295" s="40"/>
      <c r="M1295" s="186" t="s">
        <v>43</v>
      </c>
      <c r="N1295" s="187" t="s">
        <v>51</v>
      </c>
      <c r="O1295" s="65"/>
      <c r="P1295" s="188">
        <f>O1295*H1295</f>
        <v>0</v>
      </c>
      <c r="Q1295" s="188">
        <v>6.3000000000000003E-4</v>
      </c>
      <c r="R1295" s="188">
        <f>Q1295*H1295</f>
        <v>4.4099999999999999E-3</v>
      </c>
      <c r="S1295" s="188">
        <v>0</v>
      </c>
      <c r="T1295" s="189">
        <f>S1295*H1295</f>
        <v>0</v>
      </c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R1295" s="190" t="s">
        <v>88</v>
      </c>
      <c r="AT1295" s="190" t="s">
        <v>187</v>
      </c>
      <c r="AU1295" s="190" t="s">
        <v>90</v>
      </c>
      <c r="AY1295" s="17" t="s">
        <v>182</v>
      </c>
      <c r="BE1295" s="191">
        <f>IF(N1295="základní",J1295,0)</f>
        <v>0</v>
      </c>
      <c r="BF1295" s="191">
        <f>IF(N1295="snížená",J1295,0)</f>
        <v>0</v>
      </c>
      <c r="BG1295" s="191">
        <f>IF(N1295="zákl. přenesená",J1295,0)</f>
        <v>0</v>
      </c>
      <c r="BH1295" s="191">
        <f>IF(N1295="sníž. přenesená",J1295,0)</f>
        <v>0</v>
      </c>
      <c r="BI1295" s="191">
        <f>IF(N1295="nulová",J1295,0)</f>
        <v>0</v>
      </c>
      <c r="BJ1295" s="17" t="s">
        <v>88</v>
      </c>
      <c r="BK1295" s="191">
        <f>ROUND(I1295*H1295,2)</f>
        <v>0</v>
      </c>
      <c r="BL1295" s="17" t="s">
        <v>88</v>
      </c>
      <c r="BM1295" s="190" t="s">
        <v>2973</v>
      </c>
    </row>
    <row r="1296" spans="1:65" s="13" customFormat="1" ht="11.25">
      <c r="B1296" s="192"/>
      <c r="C1296" s="193"/>
      <c r="D1296" s="194" t="s">
        <v>193</v>
      </c>
      <c r="E1296" s="195" t="s">
        <v>43</v>
      </c>
      <c r="F1296" s="196" t="s">
        <v>362</v>
      </c>
      <c r="G1296" s="193"/>
      <c r="H1296" s="195" t="s">
        <v>43</v>
      </c>
      <c r="I1296" s="197"/>
      <c r="J1296" s="193"/>
      <c r="K1296" s="193"/>
      <c r="L1296" s="198"/>
      <c r="M1296" s="199"/>
      <c r="N1296" s="200"/>
      <c r="O1296" s="200"/>
      <c r="P1296" s="200"/>
      <c r="Q1296" s="200"/>
      <c r="R1296" s="200"/>
      <c r="S1296" s="200"/>
      <c r="T1296" s="201"/>
      <c r="AT1296" s="202" t="s">
        <v>193</v>
      </c>
      <c r="AU1296" s="202" t="s">
        <v>90</v>
      </c>
      <c r="AV1296" s="13" t="s">
        <v>88</v>
      </c>
      <c r="AW1296" s="13" t="s">
        <v>41</v>
      </c>
      <c r="AX1296" s="13" t="s">
        <v>80</v>
      </c>
      <c r="AY1296" s="202" t="s">
        <v>182</v>
      </c>
    </row>
    <row r="1297" spans="1:65" s="13" customFormat="1" ht="11.25">
      <c r="B1297" s="192"/>
      <c r="C1297" s="193"/>
      <c r="D1297" s="194" t="s">
        <v>193</v>
      </c>
      <c r="E1297" s="195" t="s">
        <v>43</v>
      </c>
      <c r="F1297" s="196" t="s">
        <v>554</v>
      </c>
      <c r="G1297" s="193"/>
      <c r="H1297" s="195" t="s">
        <v>43</v>
      </c>
      <c r="I1297" s="197"/>
      <c r="J1297" s="193"/>
      <c r="K1297" s="193"/>
      <c r="L1297" s="198"/>
      <c r="M1297" s="199"/>
      <c r="N1297" s="200"/>
      <c r="O1297" s="200"/>
      <c r="P1297" s="200"/>
      <c r="Q1297" s="200"/>
      <c r="R1297" s="200"/>
      <c r="S1297" s="200"/>
      <c r="T1297" s="201"/>
      <c r="AT1297" s="202" t="s">
        <v>193</v>
      </c>
      <c r="AU1297" s="202" t="s">
        <v>90</v>
      </c>
      <c r="AV1297" s="13" t="s">
        <v>88</v>
      </c>
      <c r="AW1297" s="13" t="s">
        <v>41</v>
      </c>
      <c r="AX1297" s="13" t="s">
        <v>80</v>
      </c>
      <c r="AY1297" s="202" t="s">
        <v>182</v>
      </c>
    </row>
    <row r="1298" spans="1:65" s="13" customFormat="1" ht="11.25">
      <c r="B1298" s="192"/>
      <c r="C1298" s="193"/>
      <c r="D1298" s="194" t="s">
        <v>193</v>
      </c>
      <c r="E1298" s="195" t="s">
        <v>43</v>
      </c>
      <c r="F1298" s="196" t="s">
        <v>1922</v>
      </c>
      <c r="G1298" s="193"/>
      <c r="H1298" s="195" t="s">
        <v>43</v>
      </c>
      <c r="I1298" s="197"/>
      <c r="J1298" s="193"/>
      <c r="K1298" s="193"/>
      <c r="L1298" s="198"/>
      <c r="M1298" s="199"/>
      <c r="N1298" s="200"/>
      <c r="O1298" s="200"/>
      <c r="P1298" s="200"/>
      <c r="Q1298" s="200"/>
      <c r="R1298" s="200"/>
      <c r="S1298" s="200"/>
      <c r="T1298" s="201"/>
      <c r="AT1298" s="202" t="s">
        <v>193</v>
      </c>
      <c r="AU1298" s="202" t="s">
        <v>90</v>
      </c>
      <c r="AV1298" s="13" t="s">
        <v>88</v>
      </c>
      <c r="AW1298" s="13" t="s">
        <v>41</v>
      </c>
      <c r="AX1298" s="13" t="s">
        <v>80</v>
      </c>
      <c r="AY1298" s="202" t="s">
        <v>182</v>
      </c>
    </row>
    <row r="1299" spans="1:65" s="14" customFormat="1" ht="11.25">
      <c r="B1299" s="203"/>
      <c r="C1299" s="204"/>
      <c r="D1299" s="194" t="s">
        <v>193</v>
      </c>
      <c r="E1299" s="205" t="s">
        <v>43</v>
      </c>
      <c r="F1299" s="206" t="s">
        <v>220</v>
      </c>
      <c r="G1299" s="204"/>
      <c r="H1299" s="207">
        <v>7</v>
      </c>
      <c r="I1299" s="208"/>
      <c r="J1299" s="204"/>
      <c r="K1299" s="204"/>
      <c r="L1299" s="209"/>
      <c r="M1299" s="210"/>
      <c r="N1299" s="211"/>
      <c r="O1299" s="211"/>
      <c r="P1299" s="211"/>
      <c r="Q1299" s="211"/>
      <c r="R1299" s="211"/>
      <c r="S1299" s="211"/>
      <c r="T1299" s="212"/>
      <c r="AT1299" s="213" t="s">
        <v>193</v>
      </c>
      <c r="AU1299" s="213" t="s">
        <v>90</v>
      </c>
      <c r="AV1299" s="14" t="s">
        <v>90</v>
      </c>
      <c r="AW1299" s="14" t="s">
        <v>41</v>
      </c>
      <c r="AX1299" s="14" t="s">
        <v>88</v>
      </c>
      <c r="AY1299" s="213" t="s">
        <v>182</v>
      </c>
    </row>
    <row r="1300" spans="1:65" s="2" customFormat="1" ht="24.2" customHeight="1">
      <c r="A1300" s="35"/>
      <c r="B1300" s="36"/>
      <c r="C1300" s="179" t="s">
        <v>1162</v>
      </c>
      <c r="D1300" s="179" t="s">
        <v>187</v>
      </c>
      <c r="E1300" s="180" t="s">
        <v>1923</v>
      </c>
      <c r="F1300" s="181" t="s">
        <v>1924</v>
      </c>
      <c r="G1300" s="182" t="s">
        <v>190</v>
      </c>
      <c r="H1300" s="183">
        <v>7</v>
      </c>
      <c r="I1300" s="184"/>
      <c r="J1300" s="185">
        <f>ROUND(I1300*H1300,2)</f>
        <v>0</v>
      </c>
      <c r="K1300" s="181" t="s">
        <v>191</v>
      </c>
      <c r="L1300" s="40"/>
      <c r="M1300" s="186" t="s">
        <v>43</v>
      </c>
      <c r="N1300" s="187" t="s">
        <v>51</v>
      </c>
      <c r="O1300" s="65"/>
      <c r="P1300" s="188">
        <f>O1300*H1300</f>
        <v>0</v>
      </c>
      <c r="Q1300" s="188">
        <v>1.32E-3</v>
      </c>
      <c r="R1300" s="188">
        <f>Q1300*H1300</f>
        <v>9.2399999999999999E-3</v>
      </c>
      <c r="S1300" s="188">
        <v>0</v>
      </c>
      <c r="T1300" s="189">
        <f>S1300*H1300</f>
        <v>0</v>
      </c>
      <c r="U1300" s="35"/>
      <c r="V1300" s="35"/>
      <c r="W1300" s="35"/>
      <c r="X1300" s="35"/>
      <c r="Y1300" s="35"/>
      <c r="Z1300" s="35"/>
      <c r="AA1300" s="35"/>
      <c r="AB1300" s="35"/>
      <c r="AC1300" s="35"/>
      <c r="AD1300" s="35"/>
      <c r="AE1300" s="35"/>
      <c r="AR1300" s="190" t="s">
        <v>88</v>
      </c>
      <c r="AT1300" s="190" t="s">
        <v>187</v>
      </c>
      <c r="AU1300" s="190" t="s">
        <v>90</v>
      </c>
      <c r="AY1300" s="17" t="s">
        <v>182</v>
      </c>
      <c r="BE1300" s="191">
        <f>IF(N1300="základní",J1300,0)</f>
        <v>0</v>
      </c>
      <c r="BF1300" s="191">
        <f>IF(N1300="snížená",J1300,0)</f>
        <v>0</v>
      </c>
      <c r="BG1300" s="191">
        <f>IF(N1300="zákl. přenesená",J1300,0)</f>
        <v>0</v>
      </c>
      <c r="BH1300" s="191">
        <f>IF(N1300="sníž. přenesená",J1300,0)</f>
        <v>0</v>
      </c>
      <c r="BI1300" s="191">
        <f>IF(N1300="nulová",J1300,0)</f>
        <v>0</v>
      </c>
      <c r="BJ1300" s="17" t="s">
        <v>88</v>
      </c>
      <c r="BK1300" s="191">
        <f>ROUND(I1300*H1300,2)</f>
        <v>0</v>
      </c>
      <c r="BL1300" s="17" t="s">
        <v>88</v>
      </c>
      <c r="BM1300" s="190" t="s">
        <v>2974</v>
      </c>
    </row>
    <row r="1301" spans="1:65" s="13" customFormat="1" ht="11.25">
      <c r="B1301" s="192"/>
      <c r="C1301" s="193"/>
      <c r="D1301" s="194" t="s">
        <v>193</v>
      </c>
      <c r="E1301" s="195" t="s">
        <v>43</v>
      </c>
      <c r="F1301" s="196" t="s">
        <v>362</v>
      </c>
      <c r="G1301" s="193"/>
      <c r="H1301" s="195" t="s">
        <v>43</v>
      </c>
      <c r="I1301" s="197"/>
      <c r="J1301" s="193"/>
      <c r="K1301" s="193"/>
      <c r="L1301" s="198"/>
      <c r="M1301" s="199"/>
      <c r="N1301" s="200"/>
      <c r="O1301" s="200"/>
      <c r="P1301" s="200"/>
      <c r="Q1301" s="200"/>
      <c r="R1301" s="200"/>
      <c r="S1301" s="200"/>
      <c r="T1301" s="201"/>
      <c r="AT1301" s="202" t="s">
        <v>193</v>
      </c>
      <c r="AU1301" s="202" t="s">
        <v>90</v>
      </c>
      <c r="AV1301" s="13" t="s">
        <v>88</v>
      </c>
      <c r="AW1301" s="13" t="s">
        <v>41</v>
      </c>
      <c r="AX1301" s="13" t="s">
        <v>80</v>
      </c>
      <c r="AY1301" s="202" t="s">
        <v>182</v>
      </c>
    </row>
    <row r="1302" spans="1:65" s="13" customFormat="1" ht="11.25">
      <c r="B1302" s="192"/>
      <c r="C1302" s="193"/>
      <c r="D1302" s="194" t="s">
        <v>193</v>
      </c>
      <c r="E1302" s="195" t="s">
        <v>43</v>
      </c>
      <c r="F1302" s="196" t="s">
        <v>554</v>
      </c>
      <c r="G1302" s="193"/>
      <c r="H1302" s="195" t="s">
        <v>43</v>
      </c>
      <c r="I1302" s="197"/>
      <c r="J1302" s="193"/>
      <c r="K1302" s="193"/>
      <c r="L1302" s="198"/>
      <c r="M1302" s="199"/>
      <c r="N1302" s="200"/>
      <c r="O1302" s="200"/>
      <c r="P1302" s="200"/>
      <c r="Q1302" s="200"/>
      <c r="R1302" s="200"/>
      <c r="S1302" s="200"/>
      <c r="T1302" s="201"/>
      <c r="AT1302" s="202" t="s">
        <v>193</v>
      </c>
      <c r="AU1302" s="202" t="s">
        <v>90</v>
      </c>
      <c r="AV1302" s="13" t="s">
        <v>88</v>
      </c>
      <c r="AW1302" s="13" t="s">
        <v>41</v>
      </c>
      <c r="AX1302" s="13" t="s">
        <v>80</v>
      </c>
      <c r="AY1302" s="202" t="s">
        <v>182</v>
      </c>
    </row>
    <row r="1303" spans="1:65" s="13" customFormat="1" ht="11.25">
      <c r="B1303" s="192"/>
      <c r="C1303" s="193"/>
      <c r="D1303" s="194" t="s">
        <v>193</v>
      </c>
      <c r="E1303" s="195" t="s">
        <v>43</v>
      </c>
      <c r="F1303" s="196" t="s">
        <v>1922</v>
      </c>
      <c r="G1303" s="193"/>
      <c r="H1303" s="195" t="s">
        <v>43</v>
      </c>
      <c r="I1303" s="197"/>
      <c r="J1303" s="193"/>
      <c r="K1303" s="193"/>
      <c r="L1303" s="198"/>
      <c r="M1303" s="199"/>
      <c r="N1303" s="200"/>
      <c r="O1303" s="200"/>
      <c r="P1303" s="200"/>
      <c r="Q1303" s="200"/>
      <c r="R1303" s="200"/>
      <c r="S1303" s="200"/>
      <c r="T1303" s="201"/>
      <c r="AT1303" s="202" t="s">
        <v>193</v>
      </c>
      <c r="AU1303" s="202" t="s">
        <v>90</v>
      </c>
      <c r="AV1303" s="13" t="s">
        <v>88</v>
      </c>
      <c r="AW1303" s="13" t="s">
        <v>41</v>
      </c>
      <c r="AX1303" s="13" t="s">
        <v>80</v>
      </c>
      <c r="AY1303" s="202" t="s">
        <v>182</v>
      </c>
    </row>
    <row r="1304" spans="1:65" s="14" customFormat="1" ht="11.25">
      <c r="B1304" s="203"/>
      <c r="C1304" s="204"/>
      <c r="D1304" s="194" t="s">
        <v>193</v>
      </c>
      <c r="E1304" s="205" t="s">
        <v>43</v>
      </c>
      <c r="F1304" s="206" t="s">
        <v>220</v>
      </c>
      <c r="G1304" s="204"/>
      <c r="H1304" s="207">
        <v>7</v>
      </c>
      <c r="I1304" s="208"/>
      <c r="J1304" s="204"/>
      <c r="K1304" s="204"/>
      <c r="L1304" s="209"/>
      <c r="M1304" s="210"/>
      <c r="N1304" s="211"/>
      <c r="O1304" s="211"/>
      <c r="P1304" s="211"/>
      <c r="Q1304" s="211"/>
      <c r="R1304" s="211"/>
      <c r="S1304" s="211"/>
      <c r="T1304" s="212"/>
      <c r="AT1304" s="213" t="s">
        <v>193</v>
      </c>
      <c r="AU1304" s="213" t="s">
        <v>90</v>
      </c>
      <c r="AV1304" s="14" t="s">
        <v>90</v>
      </c>
      <c r="AW1304" s="14" t="s">
        <v>41</v>
      </c>
      <c r="AX1304" s="14" t="s">
        <v>88</v>
      </c>
      <c r="AY1304" s="213" t="s">
        <v>182</v>
      </c>
    </row>
    <row r="1305" spans="1:65" s="2" customFormat="1" ht="14.45" customHeight="1">
      <c r="A1305" s="35"/>
      <c r="B1305" s="36"/>
      <c r="C1305" s="214" t="s">
        <v>1166</v>
      </c>
      <c r="D1305" s="214" t="s">
        <v>179</v>
      </c>
      <c r="E1305" s="215" t="s">
        <v>1926</v>
      </c>
      <c r="F1305" s="216" t="s">
        <v>1927</v>
      </c>
      <c r="G1305" s="217" t="s">
        <v>190</v>
      </c>
      <c r="H1305" s="218">
        <v>7</v>
      </c>
      <c r="I1305" s="219"/>
      <c r="J1305" s="220">
        <f>ROUND(I1305*H1305,2)</f>
        <v>0</v>
      </c>
      <c r="K1305" s="216" t="s">
        <v>198</v>
      </c>
      <c r="L1305" s="221"/>
      <c r="M1305" s="222" t="s">
        <v>43</v>
      </c>
      <c r="N1305" s="223" t="s">
        <v>51</v>
      </c>
      <c r="O1305" s="65"/>
      <c r="P1305" s="188">
        <f>O1305*H1305</f>
        <v>0</v>
      </c>
      <c r="Q1305" s="188">
        <v>0</v>
      </c>
      <c r="R1305" s="188">
        <f>Q1305*H1305</f>
        <v>0</v>
      </c>
      <c r="S1305" s="188">
        <v>0</v>
      </c>
      <c r="T1305" s="189">
        <f>S1305*H1305</f>
        <v>0</v>
      </c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R1305" s="190" t="s">
        <v>90</v>
      </c>
      <c r="AT1305" s="190" t="s">
        <v>179</v>
      </c>
      <c r="AU1305" s="190" t="s">
        <v>90</v>
      </c>
      <c r="AY1305" s="17" t="s">
        <v>182</v>
      </c>
      <c r="BE1305" s="191">
        <f>IF(N1305="základní",J1305,0)</f>
        <v>0</v>
      </c>
      <c r="BF1305" s="191">
        <f>IF(N1305="snížená",J1305,0)</f>
        <v>0</v>
      </c>
      <c r="BG1305" s="191">
        <f>IF(N1305="zákl. přenesená",J1305,0)</f>
        <v>0</v>
      </c>
      <c r="BH1305" s="191">
        <f>IF(N1305="sníž. přenesená",J1305,0)</f>
        <v>0</v>
      </c>
      <c r="BI1305" s="191">
        <f>IF(N1305="nulová",J1305,0)</f>
        <v>0</v>
      </c>
      <c r="BJ1305" s="17" t="s">
        <v>88</v>
      </c>
      <c r="BK1305" s="191">
        <f>ROUND(I1305*H1305,2)</f>
        <v>0</v>
      </c>
      <c r="BL1305" s="17" t="s">
        <v>88</v>
      </c>
      <c r="BM1305" s="190" t="s">
        <v>2975</v>
      </c>
    </row>
    <row r="1306" spans="1:65" s="13" customFormat="1" ht="11.25">
      <c r="B1306" s="192"/>
      <c r="C1306" s="193"/>
      <c r="D1306" s="194" t="s">
        <v>193</v>
      </c>
      <c r="E1306" s="195" t="s">
        <v>43</v>
      </c>
      <c r="F1306" s="196" t="s">
        <v>362</v>
      </c>
      <c r="G1306" s="193"/>
      <c r="H1306" s="195" t="s">
        <v>43</v>
      </c>
      <c r="I1306" s="197"/>
      <c r="J1306" s="193"/>
      <c r="K1306" s="193"/>
      <c r="L1306" s="198"/>
      <c r="M1306" s="199"/>
      <c r="N1306" s="200"/>
      <c r="O1306" s="200"/>
      <c r="P1306" s="200"/>
      <c r="Q1306" s="200"/>
      <c r="R1306" s="200"/>
      <c r="S1306" s="200"/>
      <c r="T1306" s="201"/>
      <c r="AT1306" s="202" t="s">
        <v>193</v>
      </c>
      <c r="AU1306" s="202" t="s">
        <v>90</v>
      </c>
      <c r="AV1306" s="13" t="s">
        <v>88</v>
      </c>
      <c r="AW1306" s="13" t="s">
        <v>41</v>
      </c>
      <c r="AX1306" s="13" t="s">
        <v>80</v>
      </c>
      <c r="AY1306" s="202" t="s">
        <v>182</v>
      </c>
    </row>
    <row r="1307" spans="1:65" s="13" customFormat="1" ht="11.25">
      <c r="B1307" s="192"/>
      <c r="C1307" s="193"/>
      <c r="D1307" s="194" t="s">
        <v>193</v>
      </c>
      <c r="E1307" s="195" t="s">
        <v>43</v>
      </c>
      <c r="F1307" s="196" t="s">
        <v>554</v>
      </c>
      <c r="G1307" s="193"/>
      <c r="H1307" s="195" t="s">
        <v>43</v>
      </c>
      <c r="I1307" s="197"/>
      <c r="J1307" s="193"/>
      <c r="K1307" s="193"/>
      <c r="L1307" s="198"/>
      <c r="M1307" s="199"/>
      <c r="N1307" s="200"/>
      <c r="O1307" s="200"/>
      <c r="P1307" s="200"/>
      <c r="Q1307" s="200"/>
      <c r="R1307" s="200"/>
      <c r="S1307" s="200"/>
      <c r="T1307" s="201"/>
      <c r="AT1307" s="202" t="s">
        <v>193</v>
      </c>
      <c r="AU1307" s="202" t="s">
        <v>90</v>
      </c>
      <c r="AV1307" s="13" t="s">
        <v>88</v>
      </c>
      <c r="AW1307" s="13" t="s">
        <v>41</v>
      </c>
      <c r="AX1307" s="13" t="s">
        <v>80</v>
      </c>
      <c r="AY1307" s="202" t="s">
        <v>182</v>
      </c>
    </row>
    <row r="1308" spans="1:65" s="13" customFormat="1" ht="11.25">
      <c r="B1308" s="192"/>
      <c r="C1308" s="193"/>
      <c r="D1308" s="194" t="s">
        <v>193</v>
      </c>
      <c r="E1308" s="195" t="s">
        <v>43</v>
      </c>
      <c r="F1308" s="196" t="s">
        <v>1922</v>
      </c>
      <c r="G1308" s="193"/>
      <c r="H1308" s="195" t="s">
        <v>43</v>
      </c>
      <c r="I1308" s="197"/>
      <c r="J1308" s="193"/>
      <c r="K1308" s="193"/>
      <c r="L1308" s="198"/>
      <c r="M1308" s="199"/>
      <c r="N1308" s="200"/>
      <c r="O1308" s="200"/>
      <c r="P1308" s="200"/>
      <c r="Q1308" s="200"/>
      <c r="R1308" s="200"/>
      <c r="S1308" s="200"/>
      <c r="T1308" s="201"/>
      <c r="AT1308" s="202" t="s">
        <v>193</v>
      </c>
      <c r="AU1308" s="202" t="s">
        <v>90</v>
      </c>
      <c r="AV1308" s="13" t="s">
        <v>88</v>
      </c>
      <c r="AW1308" s="13" t="s">
        <v>41</v>
      </c>
      <c r="AX1308" s="13" t="s">
        <v>80</v>
      </c>
      <c r="AY1308" s="202" t="s">
        <v>182</v>
      </c>
    </row>
    <row r="1309" spans="1:65" s="14" customFormat="1" ht="11.25">
      <c r="B1309" s="203"/>
      <c r="C1309" s="204"/>
      <c r="D1309" s="194" t="s">
        <v>193</v>
      </c>
      <c r="E1309" s="205" t="s">
        <v>43</v>
      </c>
      <c r="F1309" s="206" t="s">
        <v>220</v>
      </c>
      <c r="G1309" s="204"/>
      <c r="H1309" s="207">
        <v>7</v>
      </c>
      <c r="I1309" s="208"/>
      <c r="J1309" s="204"/>
      <c r="K1309" s="204"/>
      <c r="L1309" s="209"/>
      <c r="M1309" s="210"/>
      <c r="N1309" s="211"/>
      <c r="O1309" s="211"/>
      <c r="P1309" s="211"/>
      <c r="Q1309" s="211"/>
      <c r="R1309" s="211"/>
      <c r="S1309" s="211"/>
      <c r="T1309" s="212"/>
      <c r="AT1309" s="213" t="s">
        <v>193</v>
      </c>
      <c r="AU1309" s="213" t="s">
        <v>90</v>
      </c>
      <c r="AV1309" s="14" t="s">
        <v>90</v>
      </c>
      <c r="AW1309" s="14" t="s">
        <v>41</v>
      </c>
      <c r="AX1309" s="14" t="s">
        <v>88</v>
      </c>
      <c r="AY1309" s="213" t="s">
        <v>182</v>
      </c>
    </row>
    <row r="1310" spans="1:65" s="2" customFormat="1" ht="62.65" customHeight="1">
      <c r="A1310" s="35"/>
      <c r="B1310" s="36"/>
      <c r="C1310" s="179" t="s">
        <v>1172</v>
      </c>
      <c r="D1310" s="179" t="s">
        <v>187</v>
      </c>
      <c r="E1310" s="180" t="s">
        <v>2628</v>
      </c>
      <c r="F1310" s="181" t="s">
        <v>2629</v>
      </c>
      <c r="G1310" s="182" t="s">
        <v>190</v>
      </c>
      <c r="H1310" s="183">
        <v>1</v>
      </c>
      <c r="I1310" s="184"/>
      <c r="J1310" s="185">
        <f>ROUND(I1310*H1310,2)</f>
        <v>0</v>
      </c>
      <c r="K1310" s="181" t="s">
        <v>191</v>
      </c>
      <c r="L1310" s="40"/>
      <c r="M1310" s="186" t="s">
        <v>43</v>
      </c>
      <c r="N1310" s="187" t="s">
        <v>51</v>
      </c>
      <c r="O1310" s="65"/>
      <c r="P1310" s="188">
        <f>O1310*H1310</f>
        <v>0</v>
      </c>
      <c r="Q1310" s="188">
        <v>0</v>
      </c>
      <c r="R1310" s="188">
        <f>Q1310*H1310</f>
        <v>0</v>
      </c>
      <c r="S1310" s="188">
        <v>0</v>
      </c>
      <c r="T1310" s="189">
        <f>S1310*H1310</f>
        <v>0</v>
      </c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R1310" s="190" t="s">
        <v>88</v>
      </c>
      <c r="AT1310" s="190" t="s">
        <v>187</v>
      </c>
      <c r="AU1310" s="190" t="s">
        <v>90</v>
      </c>
      <c r="AY1310" s="17" t="s">
        <v>182</v>
      </c>
      <c r="BE1310" s="191">
        <f>IF(N1310="základní",J1310,0)</f>
        <v>0</v>
      </c>
      <c r="BF1310" s="191">
        <f>IF(N1310="snížená",J1310,0)</f>
        <v>0</v>
      </c>
      <c r="BG1310" s="191">
        <f>IF(N1310="zákl. přenesená",J1310,0)</f>
        <v>0</v>
      </c>
      <c r="BH1310" s="191">
        <f>IF(N1310="sníž. přenesená",J1310,0)</f>
        <v>0</v>
      </c>
      <c r="BI1310" s="191">
        <f>IF(N1310="nulová",J1310,0)</f>
        <v>0</v>
      </c>
      <c r="BJ1310" s="17" t="s">
        <v>88</v>
      </c>
      <c r="BK1310" s="191">
        <f>ROUND(I1310*H1310,2)</f>
        <v>0</v>
      </c>
      <c r="BL1310" s="17" t="s">
        <v>88</v>
      </c>
      <c r="BM1310" s="190" t="s">
        <v>2630</v>
      </c>
    </row>
    <row r="1311" spans="1:65" s="13" customFormat="1" ht="11.25">
      <c r="B1311" s="192"/>
      <c r="C1311" s="193"/>
      <c r="D1311" s="194" t="s">
        <v>193</v>
      </c>
      <c r="E1311" s="195" t="s">
        <v>43</v>
      </c>
      <c r="F1311" s="196" t="s">
        <v>532</v>
      </c>
      <c r="G1311" s="193"/>
      <c r="H1311" s="195" t="s">
        <v>43</v>
      </c>
      <c r="I1311" s="197"/>
      <c r="J1311" s="193"/>
      <c r="K1311" s="193"/>
      <c r="L1311" s="198"/>
      <c r="M1311" s="199"/>
      <c r="N1311" s="200"/>
      <c r="O1311" s="200"/>
      <c r="P1311" s="200"/>
      <c r="Q1311" s="200"/>
      <c r="R1311" s="200"/>
      <c r="S1311" s="200"/>
      <c r="T1311" s="201"/>
      <c r="AT1311" s="202" t="s">
        <v>193</v>
      </c>
      <c r="AU1311" s="202" t="s">
        <v>90</v>
      </c>
      <c r="AV1311" s="13" t="s">
        <v>88</v>
      </c>
      <c r="AW1311" s="13" t="s">
        <v>41</v>
      </c>
      <c r="AX1311" s="13" t="s">
        <v>80</v>
      </c>
      <c r="AY1311" s="202" t="s">
        <v>182</v>
      </c>
    </row>
    <row r="1312" spans="1:65" s="13" customFormat="1" ht="11.25">
      <c r="B1312" s="192"/>
      <c r="C1312" s="193"/>
      <c r="D1312" s="194" t="s">
        <v>193</v>
      </c>
      <c r="E1312" s="195" t="s">
        <v>43</v>
      </c>
      <c r="F1312" s="196" t="s">
        <v>362</v>
      </c>
      <c r="G1312" s="193"/>
      <c r="H1312" s="195" t="s">
        <v>43</v>
      </c>
      <c r="I1312" s="197"/>
      <c r="J1312" s="193"/>
      <c r="K1312" s="193"/>
      <c r="L1312" s="198"/>
      <c r="M1312" s="199"/>
      <c r="N1312" s="200"/>
      <c r="O1312" s="200"/>
      <c r="P1312" s="200"/>
      <c r="Q1312" s="200"/>
      <c r="R1312" s="200"/>
      <c r="S1312" s="200"/>
      <c r="T1312" s="201"/>
      <c r="AT1312" s="202" t="s">
        <v>193</v>
      </c>
      <c r="AU1312" s="202" t="s">
        <v>90</v>
      </c>
      <c r="AV1312" s="13" t="s">
        <v>88</v>
      </c>
      <c r="AW1312" s="13" t="s">
        <v>41</v>
      </c>
      <c r="AX1312" s="13" t="s">
        <v>80</v>
      </c>
      <c r="AY1312" s="202" t="s">
        <v>182</v>
      </c>
    </row>
    <row r="1313" spans="1:65" s="14" customFormat="1" ht="11.25">
      <c r="B1313" s="203"/>
      <c r="C1313" s="204"/>
      <c r="D1313" s="194" t="s">
        <v>193</v>
      </c>
      <c r="E1313" s="205" t="s">
        <v>43</v>
      </c>
      <c r="F1313" s="206" t="s">
        <v>88</v>
      </c>
      <c r="G1313" s="204"/>
      <c r="H1313" s="207">
        <v>1</v>
      </c>
      <c r="I1313" s="208"/>
      <c r="J1313" s="204"/>
      <c r="K1313" s="204"/>
      <c r="L1313" s="209"/>
      <c r="M1313" s="210"/>
      <c r="N1313" s="211"/>
      <c r="O1313" s="211"/>
      <c r="P1313" s="211"/>
      <c r="Q1313" s="211"/>
      <c r="R1313" s="211"/>
      <c r="S1313" s="211"/>
      <c r="T1313" s="212"/>
      <c r="AT1313" s="213" t="s">
        <v>193</v>
      </c>
      <c r="AU1313" s="213" t="s">
        <v>90</v>
      </c>
      <c r="AV1313" s="14" t="s">
        <v>90</v>
      </c>
      <c r="AW1313" s="14" t="s">
        <v>41</v>
      </c>
      <c r="AX1313" s="14" t="s">
        <v>88</v>
      </c>
      <c r="AY1313" s="213" t="s">
        <v>182</v>
      </c>
    </row>
    <row r="1314" spans="1:65" s="2" customFormat="1" ht="24.2" customHeight="1">
      <c r="A1314" s="35"/>
      <c r="B1314" s="36"/>
      <c r="C1314" s="179" t="s">
        <v>1176</v>
      </c>
      <c r="D1314" s="179" t="s">
        <v>187</v>
      </c>
      <c r="E1314" s="180" t="s">
        <v>1931</v>
      </c>
      <c r="F1314" s="181" t="s">
        <v>1932</v>
      </c>
      <c r="G1314" s="182" t="s">
        <v>190</v>
      </c>
      <c r="H1314" s="183">
        <v>1</v>
      </c>
      <c r="I1314" s="184"/>
      <c r="J1314" s="185">
        <f>ROUND(I1314*H1314,2)</f>
        <v>0</v>
      </c>
      <c r="K1314" s="181" t="s">
        <v>191</v>
      </c>
      <c r="L1314" s="40"/>
      <c r="M1314" s="186" t="s">
        <v>43</v>
      </c>
      <c r="N1314" s="187" t="s">
        <v>51</v>
      </c>
      <c r="O1314" s="65"/>
      <c r="P1314" s="188">
        <f>O1314*H1314</f>
        <v>0</v>
      </c>
      <c r="Q1314" s="188">
        <v>1.5E-3</v>
      </c>
      <c r="R1314" s="188">
        <f>Q1314*H1314</f>
        <v>1.5E-3</v>
      </c>
      <c r="S1314" s="188">
        <v>0</v>
      </c>
      <c r="T1314" s="189">
        <f>S1314*H1314</f>
        <v>0</v>
      </c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R1314" s="190" t="s">
        <v>88</v>
      </c>
      <c r="AT1314" s="190" t="s">
        <v>187</v>
      </c>
      <c r="AU1314" s="190" t="s">
        <v>90</v>
      </c>
      <c r="AY1314" s="17" t="s">
        <v>182</v>
      </c>
      <c r="BE1314" s="191">
        <f>IF(N1314="základní",J1314,0)</f>
        <v>0</v>
      </c>
      <c r="BF1314" s="191">
        <f>IF(N1314="snížená",J1314,0)</f>
        <v>0</v>
      </c>
      <c r="BG1314" s="191">
        <f>IF(N1314="zákl. přenesená",J1314,0)</f>
        <v>0</v>
      </c>
      <c r="BH1314" s="191">
        <f>IF(N1314="sníž. přenesená",J1314,0)</f>
        <v>0</v>
      </c>
      <c r="BI1314" s="191">
        <f>IF(N1314="nulová",J1314,0)</f>
        <v>0</v>
      </c>
      <c r="BJ1314" s="17" t="s">
        <v>88</v>
      </c>
      <c r="BK1314" s="191">
        <f>ROUND(I1314*H1314,2)</f>
        <v>0</v>
      </c>
      <c r="BL1314" s="17" t="s">
        <v>88</v>
      </c>
      <c r="BM1314" s="190" t="s">
        <v>1933</v>
      </c>
    </row>
    <row r="1315" spans="1:65" s="13" customFormat="1" ht="11.25">
      <c r="B1315" s="192"/>
      <c r="C1315" s="193"/>
      <c r="D1315" s="194" t="s">
        <v>193</v>
      </c>
      <c r="E1315" s="195" t="s">
        <v>43</v>
      </c>
      <c r="F1315" s="196" t="s">
        <v>532</v>
      </c>
      <c r="G1315" s="193"/>
      <c r="H1315" s="195" t="s">
        <v>43</v>
      </c>
      <c r="I1315" s="197"/>
      <c r="J1315" s="193"/>
      <c r="K1315" s="193"/>
      <c r="L1315" s="198"/>
      <c r="M1315" s="199"/>
      <c r="N1315" s="200"/>
      <c r="O1315" s="200"/>
      <c r="P1315" s="200"/>
      <c r="Q1315" s="200"/>
      <c r="R1315" s="200"/>
      <c r="S1315" s="200"/>
      <c r="T1315" s="201"/>
      <c r="AT1315" s="202" t="s">
        <v>193</v>
      </c>
      <c r="AU1315" s="202" t="s">
        <v>90</v>
      </c>
      <c r="AV1315" s="13" t="s">
        <v>88</v>
      </c>
      <c r="AW1315" s="13" t="s">
        <v>41</v>
      </c>
      <c r="AX1315" s="13" t="s">
        <v>80</v>
      </c>
      <c r="AY1315" s="202" t="s">
        <v>182</v>
      </c>
    </row>
    <row r="1316" spans="1:65" s="13" customFormat="1" ht="11.25">
      <c r="B1316" s="192"/>
      <c r="C1316" s="193"/>
      <c r="D1316" s="194" t="s">
        <v>193</v>
      </c>
      <c r="E1316" s="195" t="s">
        <v>43</v>
      </c>
      <c r="F1316" s="196" t="s">
        <v>362</v>
      </c>
      <c r="G1316" s="193"/>
      <c r="H1316" s="195" t="s">
        <v>43</v>
      </c>
      <c r="I1316" s="197"/>
      <c r="J1316" s="193"/>
      <c r="K1316" s="193"/>
      <c r="L1316" s="198"/>
      <c r="M1316" s="199"/>
      <c r="N1316" s="200"/>
      <c r="O1316" s="200"/>
      <c r="P1316" s="200"/>
      <c r="Q1316" s="200"/>
      <c r="R1316" s="200"/>
      <c r="S1316" s="200"/>
      <c r="T1316" s="201"/>
      <c r="AT1316" s="202" t="s">
        <v>193</v>
      </c>
      <c r="AU1316" s="202" t="s">
        <v>90</v>
      </c>
      <c r="AV1316" s="13" t="s">
        <v>88</v>
      </c>
      <c r="AW1316" s="13" t="s">
        <v>41</v>
      </c>
      <c r="AX1316" s="13" t="s">
        <v>80</v>
      </c>
      <c r="AY1316" s="202" t="s">
        <v>182</v>
      </c>
    </row>
    <row r="1317" spans="1:65" s="14" customFormat="1" ht="11.25">
      <c r="B1317" s="203"/>
      <c r="C1317" s="204"/>
      <c r="D1317" s="194" t="s">
        <v>193</v>
      </c>
      <c r="E1317" s="205" t="s">
        <v>43</v>
      </c>
      <c r="F1317" s="206" t="s">
        <v>88</v>
      </c>
      <c r="G1317" s="204"/>
      <c r="H1317" s="207">
        <v>1</v>
      </c>
      <c r="I1317" s="208"/>
      <c r="J1317" s="204"/>
      <c r="K1317" s="204"/>
      <c r="L1317" s="209"/>
      <c r="M1317" s="210"/>
      <c r="N1317" s="211"/>
      <c r="O1317" s="211"/>
      <c r="P1317" s="211"/>
      <c r="Q1317" s="211"/>
      <c r="R1317" s="211"/>
      <c r="S1317" s="211"/>
      <c r="T1317" s="212"/>
      <c r="AT1317" s="213" t="s">
        <v>193</v>
      </c>
      <c r="AU1317" s="213" t="s">
        <v>90</v>
      </c>
      <c r="AV1317" s="14" t="s">
        <v>90</v>
      </c>
      <c r="AW1317" s="14" t="s">
        <v>41</v>
      </c>
      <c r="AX1317" s="14" t="s">
        <v>88</v>
      </c>
      <c r="AY1317" s="213" t="s">
        <v>182</v>
      </c>
    </row>
    <row r="1318" spans="1:65" s="2" customFormat="1" ht="24.2" customHeight="1">
      <c r="A1318" s="35"/>
      <c r="B1318" s="36"/>
      <c r="C1318" s="179" t="s">
        <v>1182</v>
      </c>
      <c r="D1318" s="179" t="s">
        <v>187</v>
      </c>
      <c r="E1318" s="180" t="s">
        <v>1935</v>
      </c>
      <c r="F1318" s="181" t="s">
        <v>1936</v>
      </c>
      <c r="G1318" s="182" t="s">
        <v>190</v>
      </c>
      <c r="H1318" s="183">
        <v>1</v>
      </c>
      <c r="I1318" s="184"/>
      <c r="J1318" s="185">
        <f>ROUND(I1318*H1318,2)</f>
        <v>0</v>
      </c>
      <c r="K1318" s="181" t="s">
        <v>191</v>
      </c>
      <c r="L1318" s="40"/>
      <c r="M1318" s="186" t="s">
        <v>43</v>
      </c>
      <c r="N1318" s="187" t="s">
        <v>51</v>
      </c>
      <c r="O1318" s="65"/>
      <c r="P1318" s="188">
        <f>O1318*H1318</f>
        <v>0</v>
      </c>
      <c r="Q1318" s="188">
        <v>1.5E-3</v>
      </c>
      <c r="R1318" s="188">
        <f>Q1318*H1318</f>
        <v>1.5E-3</v>
      </c>
      <c r="S1318" s="188">
        <v>0</v>
      </c>
      <c r="T1318" s="189">
        <f>S1318*H1318</f>
        <v>0</v>
      </c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R1318" s="190" t="s">
        <v>88</v>
      </c>
      <c r="AT1318" s="190" t="s">
        <v>187</v>
      </c>
      <c r="AU1318" s="190" t="s">
        <v>90</v>
      </c>
      <c r="AY1318" s="17" t="s">
        <v>182</v>
      </c>
      <c r="BE1318" s="191">
        <f>IF(N1318="základní",J1318,0)</f>
        <v>0</v>
      </c>
      <c r="BF1318" s="191">
        <f>IF(N1318="snížená",J1318,0)</f>
        <v>0</v>
      </c>
      <c r="BG1318" s="191">
        <f>IF(N1318="zákl. přenesená",J1318,0)</f>
        <v>0</v>
      </c>
      <c r="BH1318" s="191">
        <f>IF(N1318="sníž. přenesená",J1318,0)</f>
        <v>0</v>
      </c>
      <c r="BI1318" s="191">
        <f>IF(N1318="nulová",J1318,0)</f>
        <v>0</v>
      </c>
      <c r="BJ1318" s="17" t="s">
        <v>88</v>
      </c>
      <c r="BK1318" s="191">
        <f>ROUND(I1318*H1318,2)</f>
        <v>0</v>
      </c>
      <c r="BL1318" s="17" t="s">
        <v>88</v>
      </c>
      <c r="BM1318" s="190" t="s">
        <v>1937</v>
      </c>
    </row>
    <row r="1319" spans="1:65" s="13" customFormat="1" ht="11.25">
      <c r="B1319" s="192"/>
      <c r="C1319" s="193"/>
      <c r="D1319" s="194" t="s">
        <v>193</v>
      </c>
      <c r="E1319" s="195" t="s">
        <v>43</v>
      </c>
      <c r="F1319" s="196" t="s">
        <v>532</v>
      </c>
      <c r="G1319" s="193"/>
      <c r="H1319" s="195" t="s">
        <v>43</v>
      </c>
      <c r="I1319" s="197"/>
      <c r="J1319" s="193"/>
      <c r="K1319" s="193"/>
      <c r="L1319" s="198"/>
      <c r="M1319" s="199"/>
      <c r="N1319" s="200"/>
      <c r="O1319" s="200"/>
      <c r="P1319" s="200"/>
      <c r="Q1319" s="200"/>
      <c r="R1319" s="200"/>
      <c r="S1319" s="200"/>
      <c r="T1319" s="201"/>
      <c r="AT1319" s="202" t="s">
        <v>193</v>
      </c>
      <c r="AU1319" s="202" t="s">
        <v>90</v>
      </c>
      <c r="AV1319" s="13" t="s">
        <v>88</v>
      </c>
      <c r="AW1319" s="13" t="s">
        <v>41</v>
      </c>
      <c r="AX1319" s="13" t="s">
        <v>80</v>
      </c>
      <c r="AY1319" s="202" t="s">
        <v>182</v>
      </c>
    </row>
    <row r="1320" spans="1:65" s="14" customFormat="1" ht="11.25">
      <c r="B1320" s="203"/>
      <c r="C1320" s="204"/>
      <c r="D1320" s="194" t="s">
        <v>193</v>
      </c>
      <c r="E1320" s="205" t="s">
        <v>43</v>
      </c>
      <c r="F1320" s="206" t="s">
        <v>88</v>
      </c>
      <c r="G1320" s="204"/>
      <c r="H1320" s="207">
        <v>1</v>
      </c>
      <c r="I1320" s="208"/>
      <c r="J1320" s="204"/>
      <c r="K1320" s="204"/>
      <c r="L1320" s="209"/>
      <c r="M1320" s="210"/>
      <c r="N1320" s="211"/>
      <c r="O1320" s="211"/>
      <c r="P1320" s="211"/>
      <c r="Q1320" s="211"/>
      <c r="R1320" s="211"/>
      <c r="S1320" s="211"/>
      <c r="T1320" s="212"/>
      <c r="AT1320" s="213" t="s">
        <v>193</v>
      </c>
      <c r="AU1320" s="213" t="s">
        <v>90</v>
      </c>
      <c r="AV1320" s="14" t="s">
        <v>90</v>
      </c>
      <c r="AW1320" s="14" t="s">
        <v>41</v>
      </c>
      <c r="AX1320" s="14" t="s">
        <v>88</v>
      </c>
      <c r="AY1320" s="213" t="s">
        <v>182</v>
      </c>
    </row>
    <row r="1321" spans="1:65" s="2" customFormat="1" ht="14.45" customHeight="1">
      <c r="A1321" s="35"/>
      <c r="B1321" s="36"/>
      <c r="C1321" s="214" t="s">
        <v>1187</v>
      </c>
      <c r="D1321" s="214" t="s">
        <v>179</v>
      </c>
      <c r="E1321" s="215" t="s">
        <v>1938</v>
      </c>
      <c r="F1321" s="216" t="s">
        <v>1939</v>
      </c>
      <c r="G1321" s="217" t="s">
        <v>190</v>
      </c>
      <c r="H1321" s="218">
        <v>1</v>
      </c>
      <c r="I1321" s="219"/>
      <c r="J1321" s="220">
        <f>ROUND(I1321*H1321,2)</f>
        <v>0</v>
      </c>
      <c r="K1321" s="216" t="s">
        <v>198</v>
      </c>
      <c r="L1321" s="221"/>
      <c r="M1321" s="222" t="s">
        <v>43</v>
      </c>
      <c r="N1321" s="223" t="s">
        <v>51</v>
      </c>
      <c r="O1321" s="65"/>
      <c r="P1321" s="188">
        <f>O1321*H1321</f>
        <v>0</v>
      </c>
      <c r="Q1321" s="188">
        <v>0</v>
      </c>
      <c r="R1321" s="188">
        <f>Q1321*H1321</f>
        <v>0</v>
      </c>
      <c r="S1321" s="188">
        <v>0</v>
      </c>
      <c r="T1321" s="189">
        <f>S1321*H1321</f>
        <v>0</v>
      </c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R1321" s="190" t="s">
        <v>90</v>
      </c>
      <c r="AT1321" s="190" t="s">
        <v>179</v>
      </c>
      <c r="AU1321" s="190" t="s">
        <v>90</v>
      </c>
      <c r="AY1321" s="17" t="s">
        <v>182</v>
      </c>
      <c r="BE1321" s="191">
        <f>IF(N1321="základní",J1321,0)</f>
        <v>0</v>
      </c>
      <c r="BF1321" s="191">
        <f>IF(N1321="snížená",J1321,0)</f>
        <v>0</v>
      </c>
      <c r="BG1321" s="191">
        <f>IF(N1321="zákl. přenesená",J1321,0)</f>
        <v>0</v>
      </c>
      <c r="BH1321" s="191">
        <f>IF(N1321="sníž. přenesená",J1321,0)</f>
        <v>0</v>
      </c>
      <c r="BI1321" s="191">
        <f>IF(N1321="nulová",J1321,0)</f>
        <v>0</v>
      </c>
      <c r="BJ1321" s="17" t="s">
        <v>88</v>
      </c>
      <c r="BK1321" s="191">
        <f>ROUND(I1321*H1321,2)</f>
        <v>0</v>
      </c>
      <c r="BL1321" s="17" t="s">
        <v>88</v>
      </c>
      <c r="BM1321" s="190" t="s">
        <v>1940</v>
      </c>
    </row>
    <row r="1322" spans="1:65" s="13" customFormat="1" ht="11.25">
      <c r="B1322" s="192"/>
      <c r="C1322" s="193"/>
      <c r="D1322" s="194" t="s">
        <v>193</v>
      </c>
      <c r="E1322" s="195" t="s">
        <v>43</v>
      </c>
      <c r="F1322" s="196" t="s">
        <v>532</v>
      </c>
      <c r="G1322" s="193"/>
      <c r="H1322" s="195" t="s">
        <v>43</v>
      </c>
      <c r="I1322" s="197"/>
      <c r="J1322" s="193"/>
      <c r="K1322" s="193"/>
      <c r="L1322" s="198"/>
      <c r="M1322" s="199"/>
      <c r="N1322" s="200"/>
      <c r="O1322" s="200"/>
      <c r="P1322" s="200"/>
      <c r="Q1322" s="200"/>
      <c r="R1322" s="200"/>
      <c r="S1322" s="200"/>
      <c r="T1322" s="201"/>
      <c r="AT1322" s="202" t="s">
        <v>193</v>
      </c>
      <c r="AU1322" s="202" t="s">
        <v>90</v>
      </c>
      <c r="AV1322" s="13" t="s">
        <v>88</v>
      </c>
      <c r="AW1322" s="13" t="s">
        <v>41</v>
      </c>
      <c r="AX1322" s="13" t="s">
        <v>80</v>
      </c>
      <c r="AY1322" s="202" t="s">
        <v>182</v>
      </c>
    </row>
    <row r="1323" spans="1:65" s="14" customFormat="1" ht="11.25">
      <c r="B1323" s="203"/>
      <c r="C1323" s="204"/>
      <c r="D1323" s="194" t="s">
        <v>193</v>
      </c>
      <c r="E1323" s="205" t="s">
        <v>43</v>
      </c>
      <c r="F1323" s="206" t="s">
        <v>88</v>
      </c>
      <c r="G1323" s="204"/>
      <c r="H1323" s="207">
        <v>1</v>
      </c>
      <c r="I1323" s="208"/>
      <c r="J1323" s="204"/>
      <c r="K1323" s="204"/>
      <c r="L1323" s="209"/>
      <c r="M1323" s="210"/>
      <c r="N1323" s="211"/>
      <c r="O1323" s="211"/>
      <c r="P1323" s="211"/>
      <c r="Q1323" s="211"/>
      <c r="R1323" s="211"/>
      <c r="S1323" s="211"/>
      <c r="T1323" s="212"/>
      <c r="AT1323" s="213" t="s">
        <v>193</v>
      </c>
      <c r="AU1323" s="213" t="s">
        <v>90</v>
      </c>
      <c r="AV1323" s="14" t="s">
        <v>90</v>
      </c>
      <c r="AW1323" s="14" t="s">
        <v>41</v>
      </c>
      <c r="AX1323" s="14" t="s">
        <v>88</v>
      </c>
      <c r="AY1323" s="213" t="s">
        <v>182</v>
      </c>
    </row>
    <row r="1324" spans="1:65" s="2" customFormat="1" ht="14.45" customHeight="1">
      <c r="A1324" s="35"/>
      <c r="B1324" s="36"/>
      <c r="C1324" s="214" t="s">
        <v>1191</v>
      </c>
      <c r="D1324" s="214" t="s">
        <v>179</v>
      </c>
      <c r="E1324" s="215" t="s">
        <v>1941</v>
      </c>
      <c r="F1324" s="216" t="s">
        <v>994</v>
      </c>
      <c r="G1324" s="217" t="s">
        <v>190</v>
      </c>
      <c r="H1324" s="218">
        <v>1</v>
      </c>
      <c r="I1324" s="219"/>
      <c r="J1324" s="220">
        <f>ROUND(I1324*H1324,2)</f>
        <v>0</v>
      </c>
      <c r="K1324" s="216" t="s">
        <v>198</v>
      </c>
      <c r="L1324" s="221"/>
      <c r="M1324" s="222" t="s">
        <v>43</v>
      </c>
      <c r="N1324" s="223" t="s">
        <v>51</v>
      </c>
      <c r="O1324" s="65"/>
      <c r="P1324" s="188">
        <f>O1324*H1324</f>
        <v>0</v>
      </c>
      <c r="Q1324" s="188">
        <v>0</v>
      </c>
      <c r="R1324" s="188">
        <f>Q1324*H1324</f>
        <v>0</v>
      </c>
      <c r="S1324" s="188">
        <v>0</v>
      </c>
      <c r="T1324" s="189">
        <f>S1324*H1324</f>
        <v>0</v>
      </c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R1324" s="190" t="s">
        <v>90</v>
      </c>
      <c r="AT1324" s="190" t="s">
        <v>179</v>
      </c>
      <c r="AU1324" s="190" t="s">
        <v>90</v>
      </c>
      <c r="AY1324" s="17" t="s">
        <v>182</v>
      </c>
      <c r="BE1324" s="191">
        <f>IF(N1324="základní",J1324,0)</f>
        <v>0</v>
      </c>
      <c r="BF1324" s="191">
        <f>IF(N1324="snížená",J1324,0)</f>
        <v>0</v>
      </c>
      <c r="BG1324" s="191">
        <f>IF(N1324="zákl. přenesená",J1324,0)</f>
        <v>0</v>
      </c>
      <c r="BH1324" s="191">
        <f>IF(N1324="sníž. přenesená",J1324,0)</f>
        <v>0</v>
      </c>
      <c r="BI1324" s="191">
        <f>IF(N1324="nulová",J1324,0)</f>
        <v>0</v>
      </c>
      <c r="BJ1324" s="17" t="s">
        <v>88</v>
      </c>
      <c r="BK1324" s="191">
        <f>ROUND(I1324*H1324,2)</f>
        <v>0</v>
      </c>
      <c r="BL1324" s="17" t="s">
        <v>88</v>
      </c>
      <c r="BM1324" s="190" t="s">
        <v>3246</v>
      </c>
    </row>
    <row r="1325" spans="1:65" s="13" customFormat="1" ht="11.25">
      <c r="B1325" s="192"/>
      <c r="C1325" s="193"/>
      <c r="D1325" s="194" t="s">
        <v>193</v>
      </c>
      <c r="E1325" s="195" t="s">
        <v>43</v>
      </c>
      <c r="F1325" s="196" t="s">
        <v>532</v>
      </c>
      <c r="G1325" s="193"/>
      <c r="H1325" s="195" t="s">
        <v>43</v>
      </c>
      <c r="I1325" s="197"/>
      <c r="J1325" s="193"/>
      <c r="K1325" s="193"/>
      <c r="L1325" s="198"/>
      <c r="M1325" s="199"/>
      <c r="N1325" s="200"/>
      <c r="O1325" s="200"/>
      <c r="P1325" s="200"/>
      <c r="Q1325" s="200"/>
      <c r="R1325" s="200"/>
      <c r="S1325" s="200"/>
      <c r="T1325" s="201"/>
      <c r="AT1325" s="202" t="s">
        <v>193</v>
      </c>
      <c r="AU1325" s="202" t="s">
        <v>90</v>
      </c>
      <c r="AV1325" s="13" t="s">
        <v>88</v>
      </c>
      <c r="AW1325" s="13" t="s">
        <v>41</v>
      </c>
      <c r="AX1325" s="13" t="s">
        <v>80</v>
      </c>
      <c r="AY1325" s="202" t="s">
        <v>182</v>
      </c>
    </row>
    <row r="1326" spans="1:65" s="14" customFormat="1" ht="11.25">
      <c r="B1326" s="203"/>
      <c r="C1326" s="204"/>
      <c r="D1326" s="194" t="s">
        <v>193</v>
      </c>
      <c r="E1326" s="205" t="s">
        <v>43</v>
      </c>
      <c r="F1326" s="206" t="s">
        <v>88</v>
      </c>
      <c r="G1326" s="204"/>
      <c r="H1326" s="207">
        <v>1</v>
      </c>
      <c r="I1326" s="208"/>
      <c r="J1326" s="204"/>
      <c r="K1326" s="204"/>
      <c r="L1326" s="209"/>
      <c r="M1326" s="210"/>
      <c r="N1326" s="211"/>
      <c r="O1326" s="211"/>
      <c r="P1326" s="211"/>
      <c r="Q1326" s="211"/>
      <c r="R1326" s="211"/>
      <c r="S1326" s="211"/>
      <c r="T1326" s="212"/>
      <c r="AT1326" s="213" t="s">
        <v>193</v>
      </c>
      <c r="AU1326" s="213" t="s">
        <v>90</v>
      </c>
      <c r="AV1326" s="14" t="s">
        <v>90</v>
      </c>
      <c r="AW1326" s="14" t="s">
        <v>41</v>
      </c>
      <c r="AX1326" s="14" t="s">
        <v>88</v>
      </c>
      <c r="AY1326" s="213" t="s">
        <v>182</v>
      </c>
    </row>
    <row r="1327" spans="1:65" s="2" customFormat="1" ht="24.2" customHeight="1">
      <c r="A1327" s="35"/>
      <c r="B1327" s="36"/>
      <c r="C1327" s="214" t="s">
        <v>1196</v>
      </c>
      <c r="D1327" s="214" t="s">
        <v>179</v>
      </c>
      <c r="E1327" s="215" t="s">
        <v>997</v>
      </c>
      <c r="F1327" s="216" t="s">
        <v>998</v>
      </c>
      <c r="G1327" s="217" t="s">
        <v>190</v>
      </c>
      <c r="H1327" s="218">
        <v>1</v>
      </c>
      <c r="I1327" s="219"/>
      <c r="J1327" s="220">
        <f>ROUND(I1327*H1327,2)</f>
        <v>0</v>
      </c>
      <c r="K1327" s="216" t="s">
        <v>198</v>
      </c>
      <c r="L1327" s="221"/>
      <c r="M1327" s="222" t="s">
        <v>43</v>
      </c>
      <c r="N1327" s="223" t="s">
        <v>51</v>
      </c>
      <c r="O1327" s="65"/>
      <c r="P1327" s="188">
        <f>O1327*H1327</f>
        <v>0</v>
      </c>
      <c r="Q1327" s="188">
        <v>0</v>
      </c>
      <c r="R1327" s="188">
        <f>Q1327*H1327</f>
        <v>0</v>
      </c>
      <c r="S1327" s="188">
        <v>0</v>
      </c>
      <c r="T1327" s="189">
        <f>S1327*H1327</f>
        <v>0</v>
      </c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R1327" s="190" t="s">
        <v>90</v>
      </c>
      <c r="AT1327" s="190" t="s">
        <v>179</v>
      </c>
      <c r="AU1327" s="190" t="s">
        <v>90</v>
      </c>
      <c r="AY1327" s="17" t="s">
        <v>182</v>
      </c>
      <c r="BE1327" s="191">
        <f>IF(N1327="základní",J1327,0)</f>
        <v>0</v>
      </c>
      <c r="BF1327" s="191">
        <f>IF(N1327="snížená",J1327,0)</f>
        <v>0</v>
      </c>
      <c r="BG1327" s="191">
        <f>IF(N1327="zákl. přenesená",J1327,0)</f>
        <v>0</v>
      </c>
      <c r="BH1327" s="191">
        <f>IF(N1327="sníž. přenesená",J1327,0)</f>
        <v>0</v>
      </c>
      <c r="BI1327" s="191">
        <f>IF(N1327="nulová",J1327,0)</f>
        <v>0</v>
      </c>
      <c r="BJ1327" s="17" t="s">
        <v>88</v>
      </c>
      <c r="BK1327" s="191">
        <f>ROUND(I1327*H1327,2)</f>
        <v>0</v>
      </c>
      <c r="BL1327" s="17" t="s">
        <v>88</v>
      </c>
      <c r="BM1327" s="190" t="s">
        <v>1944</v>
      </c>
    </row>
    <row r="1328" spans="1:65" s="13" customFormat="1" ht="11.25">
      <c r="B1328" s="192"/>
      <c r="C1328" s="193"/>
      <c r="D1328" s="194" t="s">
        <v>193</v>
      </c>
      <c r="E1328" s="195" t="s">
        <v>43</v>
      </c>
      <c r="F1328" s="196" t="s">
        <v>532</v>
      </c>
      <c r="G1328" s="193"/>
      <c r="H1328" s="195" t="s">
        <v>43</v>
      </c>
      <c r="I1328" s="197"/>
      <c r="J1328" s="193"/>
      <c r="K1328" s="193"/>
      <c r="L1328" s="198"/>
      <c r="M1328" s="199"/>
      <c r="N1328" s="200"/>
      <c r="O1328" s="200"/>
      <c r="P1328" s="200"/>
      <c r="Q1328" s="200"/>
      <c r="R1328" s="200"/>
      <c r="S1328" s="200"/>
      <c r="T1328" s="201"/>
      <c r="AT1328" s="202" t="s">
        <v>193</v>
      </c>
      <c r="AU1328" s="202" t="s">
        <v>90</v>
      </c>
      <c r="AV1328" s="13" t="s">
        <v>88</v>
      </c>
      <c r="AW1328" s="13" t="s">
        <v>41</v>
      </c>
      <c r="AX1328" s="13" t="s">
        <v>80</v>
      </c>
      <c r="AY1328" s="202" t="s">
        <v>182</v>
      </c>
    </row>
    <row r="1329" spans="1:65" s="14" customFormat="1" ht="11.25">
      <c r="B1329" s="203"/>
      <c r="C1329" s="204"/>
      <c r="D1329" s="194" t="s">
        <v>193</v>
      </c>
      <c r="E1329" s="205" t="s">
        <v>43</v>
      </c>
      <c r="F1329" s="206" t="s">
        <v>88</v>
      </c>
      <c r="G1329" s="204"/>
      <c r="H1329" s="207">
        <v>1</v>
      </c>
      <c r="I1329" s="208"/>
      <c r="J1329" s="204"/>
      <c r="K1329" s="204"/>
      <c r="L1329" s="209"/>
      <c r="M1329" s="210"/>
      <c r="N1329" s="211"/>
      <c r="O1329" s="211"/>
      <c r="P1329" s="211"/>
      <c r="Q1329" s="211"/>
      <c r="R1329" s="211"/>
      <c r="S1329" s="211"/>
      <c r="T1329" s="212"/>
      <c r="AT1329" s="213" t="s">
        <v>193</v>
      </c>
      <c r="AU1329" s="213" t="s">
        <v>90</v>
      </c>
      <c r="AV1329" s="14" t="s">
        <v>90</v>
      </c>
      <c r="AW1329" s="14" t="s">
        <v>41</v>
      </c>
      <c r="AX1329" s="14" t="s">
        <v>88</v>
      </c>
      <c r="AY1329" s="213" t="s">
        <v>182</v>
      </c>
    </row>
    <row r="1330" spans="1:65" s="2" customFormat="1" ht="24.2" customHeight="1">
      <c r="A1330" s="35"/>
      <c r="B1330" s="36"/>
      <c r="C1330" s="179" t="s">
        <v>1200</v>
      </c>
      <c r="D1330" s="179" t="s">
        <v>187</v>
      </c>
      <c r="E1330" s="180" t="s">
        <v>1001</v>
      </c>
      <c r="F1330" s="181" t="s">
        <v>1002</v>
      </c>
      <c r="G1330" s="182" t="s">
        <v>190</v>
      </c>
      <c r="H1330" s="183">
        <v>1</v>
      </c>
      <c r="I1330" s="184"/>
      <c r="J1330" s="185">
        <f>ROUND(I1330*H1330,2)</f>
        <v>0</v>
      </c>
      <c r="K1330" s="181" t="s">
        <v>191</v>
      </c>
      <c r="L1330" s="40"/>
      <c r="M1330" s="186" t="s">
        <v>43</v>
      </c>
      <c r="N1330" s="187" t="s">
        <v>51</v>
      </c>
      <c r="O1330" s="65"/>
      <c r="P1330" s="188">
        <f>O1330*H1330</f>
        <v>0</v>
      </c>
      <c r="Q1330" s="188">
        <v>0</v>
      </c>
      <c r="R1330" s="188">
        <f>Q1330*H1330</f>
        <v>0</v>
      </c>
      <c r="S1330" s="188">
        <v>0</v>
      </c>
      <c r="T1330" s="189">
        <f>S1330*H1330</f>
        <v>0</v>
      </c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R1330" s="190" t="s">
        <v>88</v>
      </c>
      <c r="AT1330" s="190" t="s">
        <v>187</v>
      </c>
      <c r="AU1330" s="190" t="s">
        <v>90</v>
      </c>
      <c r="AY1330" s="17" t="s">
        <v>182</v>
      </c>
      <c r="BE1330" s="191">
        <f>IF(N1330="základní",J1330,0)</f>
        <v>0</v>
      </c>
      <c r="BF1330" s="191">
        <f>IF(N1330="snížená",J1330,0)</f>
        <v>0</v>
      </c>
      <c r="BG1330" s="191">
        <f>IF(N1330="zákl. přenesená",J1330,0)</f>
        <v>0</v>
      </c>
      <c r="BH1330" s="191">
        <f>IF(N1330="sníž. přenesená",J1330,0)</f>
        <v>0</v>
      </c>
      <c r="BI1330" s="191">
        <f>IF(N1330="nulová",J1330,0)</f>
        <v>0</v>
      </c>
      <c r="BJ1330" s="17" t="s">
        <v>88</v>
      </c>
      <c r="BK1330" s="191">
        <f>ROUND(I1330*H1330,2)</f>
        <v>0</v>
      </c>
      <c r="BL1330" s="17" t="s">
        <v>88</v>
      </c>
      <c r="BM1330" s="190" t="s">
        <v>1003</v>
      </c>
    </row>
    <row r="1331" spans="1:65" s="13" customFormat="1" ht="11.25">
      <c r="B1331" s="192"/>
      <c r="C1331" s="193"/>
      <c r="D1331" s="194" t="s">
        <v>193</v>
      </c>
      <c r="E1331" s="195" t="s">
        <v>43</v>
      </c>
      <c r="F1331" s="196" t="s">
        <v>532</v>
      </c>
      <c r="G1331" s="193"/>
      <c r="H1331" s="195" t="s">
        <v>43</v>
      </c>
      <c r="I1331" s="197"/>
      <c r="J1331" s="193"/>
      <c r="K1331" s="193"/>
      <c r="L1331" s="198"/>
      <c r="M1331" s="199"/>
      <c r="N1331" s="200"/>
      <c r="O1331" s="200"/>
      <c r="P1331" s="200"/>
      <c r="Q1331" s="200"/>
      <c r="R1331" s="200"/>
      <c r="S1331" s="200"/>
      <c r="T1331" s="201"/>
      <c r="AT1331" s="202" t="s">
        <v>193</v>
      </c>
      <c r="AU1331" s="202" t="s">
        <v>90</v>
      </c>
      <c r="AV1331" s="13" t="s">
        <v>88</v>
      </c>
      <c r="AW1331" s="13" t="s">
        <v>41</v>
      </c>
      <c r="AX1331" s="13" t="s">
        <v>80</v>
      </c>
      <c r="AY1331" s="202" t="s">
        <v>182</v>
      </c>
    </row>
    <row r="1332" spans="1:65" s="13" customFormat="1" ht="11.25">
      <c r="B1332" s="192"/>
      <c r="C1332" s="193"/>
      <c r="D1332" s="194" t="s">
        <v>193</v>
      </c>
      <c r="E1332" s="195" t="s">
        <v>43</v>
      </c>
      <c r="F1332" s="196" t="s">
        <v>431</v>
      </c>
      <c r="G1332" s="193"/>
      <c r="H1332" s="195" t="s">
        <v>43</v>
      </c>
      <c r="I1332" s="197"/>
      <c r="J1332" s="193"/>
      <c r="K1332" s="193"/>
      <c r="L1332" s="198"/>
      <c r="M1332" s="199"/>
      <c r="N1332" s="200"/>
      <c r="O1332" s="200"/>
      <c r="P1332" s="200"/>
      <c r="Q1332" s="200"/>
      <c r="R1332" s="200"/>
      <c r="S1332" s="200"/>
      <c r="T1332" s="201"/>
      <c r="AT1332" s="202" t="s">
        <v>193</v>
      </c>
      <c r="AU1332" s="202" t="s">
        <v>90</v>
      </c>
      <c r="AV1332" s="13" t="s">
        <v>88</v>
      </c>
      <c r="AW1332" s="13" t="s">
        <v>41</v>
      </c>
      <c r="AX1332" s="13" t="s">
        <v>80</v>
      </c>
      <c r="AY1332" s="202" t="s">
        <v>182</v>
      </c>
    </row>
    <row r="1333" spans="1:65" s="13" customFormat="1" ht="11.25">
      <c r="B1333" s="192"/>
      <c r="C1333" s="193"/>
      <c r="D1333" s="194" t="s">
        <v>193</v>
      </c>
      <c r="E1333" s="195" t="s">
        <v>43</v>
      </c>
      <c r="F1333" s="196" t="s">
        <v>1004</v>
      </c>
      <c r="G1333" s="193"/>
      <c r="H1333" s="195" t="s">
        <v>43</v>
      </c>
      <c r="I1333" s="197"/>
      <c r="J1333" s="193"/>
      <c r="K1333" s="193"/>
      <c r="L1333" s="198"/>
      <c r="M1333" s="199"/>
      <c r="N1333" s="200"/>
      <c r="O1333" s="200"/>
      <c r="P1333" s="200"/>
      <c r="Q1333" s="200"/>
      <c r="R1333" s="200"/>
      <c r="S1333" s="200"/>
      <c r="T1333" s="201"/>
      <c r="AT1333" s="202" t="s">
        <v>193</v>
      </c>
      <c r="AU1333" s="202" t="s">
        <v>90</v>
      </c>
      <c r="AV1333" s="13" t="s">
        <v>88</v>
      </c>
      <c r="AW1333" s="13" t="s">
        <v>41</v>
      </c>
      <c r="AX1333" s="13" t="s">
        <v>80</v>
      </c>
      <c r="AY1333" s="202" t="s">
        <v>182</v>
      </c>
    </row>
    <row r="1334" spans="1:65" s="14" customFormat="1" ht="11.25">
      <c r="B1334" s="203"/>
      <c r="C1334" s="204"/>
      <c r="D1334" s="194" t="s">
        <v>193</v>
      </c>
      <c r="E1334" s="205" t="s">
        <v>43</v>
      </c>
      <c r="F1334" s="206" t="s">
        <v>88</v>
      </c>
      <c r="G1334" s="204"/>
      <c r="H1334" s="207">
        <v>1</v>
      </c>
      <c r="I1334" s="208"/>
      <c r="J1334" s="204"/>
      <c r="K1334" s="204"/>
      <c r="L1334" s="209"/>
      <c r="M1334" s="210"/>
      <c r="N1334" s="211"/>
      <c r="O1334" s="211"/>
      <c r="P1334" s="211"/>
      <c r="Q1334" s="211"/>
      <c r="R1334" s="211"/>
      <c r="S1334" s="211"/>
      <c r="T1334" s="212"/>
      <c r="AT1334" s="213" t="s">
        <v>193</v>
      </c>
      <c r="AU1334" s="213" t="s">
        <v>90</v>
      </c>
      <c r="AV1334" s="14" t="s">
        <v>90</v>
      </c>
      <c r="AW1334" s="14" t="s">
        <v>41</v>
      </c>
      <c r="AX1334" s="14" t="s">
        <v>88</v>
      </c>
      <c r="AY1334" s="213" t="s">
        <v>182</v>
      </c>
    </row>
    <row r="1335" spans="1:65" s="2" customFormat="1" ht="24.2" customHeight="1">
      <c r="A1335" s="35"/>
      <c r="B1335" s="36"/>
      <c r="C1335" s="179" t="s">
        <v>1943</v>
      </c>
      <c r="D1335" s="179" t="s">
        <v>187</v>
      </c>
      <c r="E1335" s="180" t="s">
        <v>1006</v>
      </c>
      <c r="F1335" s="181" t="s">
        <v>1007</v>
      </c>
      <c r="G1335" s="182" t="s">
        <v>190</v>
      </c>
      <c r="H1335" s="183">
        <v>3</v>
      </c>
      <c r="I1335" s="184"/>
      <c r="J1335" s="185">
        <f>ROUND(I1335*H1335,2)</f>
        <v>0</v>
      </c>
      <c r="K1335" s="181" t="s">
        <v>191</v>
      </c>
      <c r="L1335" s="40"/>
      <c r="M1335" s="186" t="s">
        <v>43</v>
      </c>
      <c r="N1335" s="187" t="s">
        <v>51</v>
      </c>
      <c r="O1335" s="65"/>
      <c r="P1335" s="188">
        <f>O1335*H1335</f>
        <v>0</v>
      </c>
      <c r="Q1335" s="188">
        <v>0</v>
      </c>
      <c r="R1335" s="188">
        <f>Q1335*H1335</f>
        <v>0</v>
      </c>
      <c r="S1335" s="188">
        <v>0</v>
      </c>
      <c r="T1335" s="189">
        <f>S1335*H1335</f>
        <v>0</v>
      </c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R1335" s="190" t="s">
        <v>88</v>
      </c>
      <c r="AT1335" s="190" t="s">
        <v>187</v>
      </c>
      <c r="AU1335" s="190" t="s">
        <v>90</v>
      </c>
      <c r="AY1335" s="17" t="s">
        <v>182</v>
      </c>
      <c r="BE1335" s="191">
        <f>IF(N1335="základní",J1335,0)</f>
        <v>0</v>
      </c>
      <c r="BF1335" s="191">
        <f>IF(N1335="snížená",J1335,0)</f>
        <v>0</v>
      </c>
      <c r="BG1335" s="191">
        <f>IF(N1335="zákl. přenesená",J1335,0)</f>
        <v>0</v>
      </c>
      <c r="BH1335" s="191">
        <f>IF(N1335="sníž. přenesená",J1335,0)</f>
        <v>0</v>
      </c>
      <c r="BI1335" s="191">
        <f>IF(N1335="nulová",J1335,0)</f>
        <v>0</v>
      </c>
      <c r="BJ1335" s="17" t="s">
        <v>88</v>
      </c>
      <c r="BK1335" s="191">
        <f>ROUND(I1335*H1335,2)</f>
        <v>0</v>
      </c>
      <c r="BL1335" s="17" t="s">
        <v>88</v>
      </c>
      <c r="BM1335" s="190" t="s">
        <v>1008</v>
      </c>
    </row>
    <row r="1336" spans="1:65" s="13" customFormat="1" ht="11.25">
      <c r="B1336" s="192"/>
      <c r="C1336" s="193"/>
      <c r="D1336" s="194" t="s">
        <v>193</v>
      </c>
      <c r="E1336" s="195" t="s">
        <v>43</v>
      </c>
      <c r="F1336" s="196" t="s">
        <v>532</v>
      </c>
      <c r="G1336" s="193"/>
      <c r="H1336" s="195" t="s">
        <v>43</v>
      </c>
      <c r="I1336" s="197"/>
      <c r="J1336" s="193"/>
      <c r="K1336" s="193"/>
      <c r="L1336" s="198"/>
      <c r="M1336" s="199"/>
      <c r="N1336" s="200"/>
      <c r="O1336" s="200"/>
      <c r="P1336" s="200"/>
      <c r="Q1336" s="200"/>
      <c r="R1336" s="200"/>
      <c r="S1336" s="200"/>
      <c r="T1336" s="201"/>
      <c r="AT1336" s="202" t="s">
        <v>193</v>
      </c>
      <c r="AU1336" s="202" t="s">
        <v>90</v>
      </c>
      <c r="AV1336" s="13" t="s">
        <v>88</v>
      </c>
      <c r="AW1336" s="13" t="s">
        <v>41</v>
      </c>
      <c r="AX1336" s="13" t="s">
        <v>80</v>
      </c>
      <c r="AY1336" s="202" t="s">
        <v>182</v>
      </c>
    </row>
    <row r="1337" spans="1:65" s="13" customFormat="1" ht="11.25">
      <c r="B1337" s="192"/>
      <c r="C1337" s="193"/>
      <c r="D1337" s="194" t="s">
        <v>193</v>
      </c>
      <c r="E1337" s="195" t="s">
        <v>43</v>
      </c>
      <c r="F1337" s="196" t="s">
        <v>431</v>
      </c>
      <c r="G1337" s="193"/>
      <c r="H1337" s="195" t="s">
        <v>43</v>
      </c>
      <c r="I1337" s="197"/>
      <c r="J1337" s="193"/>
      <c r="K1337" s="193"/>
      <c r="L1337" s="198"/>
      <c r="M1337" s="199"/>
      <c r="N1337" s="200"/>
      <c r="O1337" s="200"/>
      <c r="P1337" s="200"/>
      <c r="Q1337" s="200"/>
      <c r="R1337" s="200"/>
      <c r="S1337" s="200"/>
      <c r="T1337" s="201"/>
      <c r="AT1337" s="202" t="s">
        <v>193</v>
      </c>
      <c r="AU1337" s="202" t="s">
        <v>90</v>
      </c>
      <c r="AV1337" s="13" t="s">
        <v>88</v>
      </c>
      <c r="AW1337" s="13" t="s">
        <v>41</v>
      </c>
      <c r="AX1337" s="13" t="s">
        <v>80</v>
      </c>
      <c r="AY1337" s="202" t="s">
        <v>182</v>
      </c>
    </row>
    <row r="1338" spans="1:65" s="13" customFormat="1" ht="11.25">
      <c r="B1338" s="192"/>
      <c r="C1338" s="193"/>
      <c r="D1338" s="194" t="s">
        <v>193</v>
      </c>
      <c r="E1338" s="195" t="s">
        <v>43</v>
      </c>
      <c r="F1338" s="196" t="s">
        <v>3247</v>
      </c>
      <c r="G1338" s="193"/>
      <c r="H1338" s="195" t="s">
        <v>43</v>
      </c>
      <c r="I1338" s="197"/>
      <c r="J1338" s="193"/>
      <c r="K1338" s="193"/>
      <c r="L1338" s="198"/>
      <c r="M1338" s="199"/>
      <c r="N1338" s="200"/>
      <c r="O1338" s="200"/>
      <c r="P1338" s="200"/>
      <c r="Q1338" s="200"/>
      <c r="R1338" s="200"/>
      <c r="S1338" s="200"/>
      <c r="T1338" s="201"/>
      <c r="AT1338" s="202" t="s">
        <v>193</v>
      </c>
      <c r="AU1338" s="202" t="s">
        <v>90</v>
      </c>
      <c r="AV1338" s="13" t="s">
        <v>88</v>
      </c>
      <c r="AW1338" s="13" t="s">
        <v>41</v>
      </c>
      <c r="AX1338" s="13" t="s">
        <v>80</v>
      </c>
      <c r="AY1338" s="202" t="s">
        <v>182</v>
      </c>
    </row>
    <row r="1339" spans="1:65" s="14" customFormat="1" ht="11.25">
      <c r="B1339" s="203"/>
      <c r="C1339" s="204"/>
      <c r="D1339" s="194" t="s">
        <v>193</v>
      </c>
      <c r="E1339" s="205" t="s">
        <v>43</v>
      </c>
      <c r="F1339" s="206" t="s">
        <v>181</v>
      </c>
      <c r="G1339" s="204"/>
      <c r="H1339" s="207">
        <v>3</v>
      </c>
      <c r="I1339" s="208"/>
      <c r="J1339" s="204"/>
      <c r="K1339" s="204"/>
      <c r="L1339" s="209"/>
      <c r="M1339" s="210"/>
      <c r="N1339" s="211"/>
      <c r="O1339" s="211"/>
      <c r="P1339" s="211"/>
      <c r="Q1339" s="211"/>
      <c r="R1339" s="211"/>
      <c r="S1339" s="211"/>
      <c r="T1339" s="212"/>
      <c r="AT1339" s="213" t="s">
        <v>193</v>
      </c>
      <c r="AU1339" s="213" t="s">
        <v>90</v>
      </c>
      <c r="AV1339" s="14" t="s">
        <v>90</v>
      </c>
      <c r="AW1339" s="14" t="s">
        <v>41</v>
      </c>
      <c r="AX1339" s="14" t="s">
        <v>88</v>
      </c>
      <c r="AY1339" s="213" t="s">
        <v>182</v>
      </c>
    </row>
    <row r="1340" spans="1:65" s="2" customFormat="1" ht="24.2" customHeight="1">
      <c r="A1340" s="35"/>
      <c r="B1340" s="36"/>
      <c r="C1340" s="179" t="s">
        <v>1945</v>
      </c>
      <c r="D1340" s="179" t="s">
        <v>187</v>
      </c>
      <c r="E1340" s="180" t="s">
        <v>1011</v>
      </c>
      <c r="F1340" s="181" t="s">
        <v>1012</v>
      </c>
      <c r="G1340" s="182" t="s">
        <v>190</v>
      </c>
      <c r="H1340" s="183">
        <v>8</v>
      </c>
      <c r="I1340" s="184"/>
      <c r="J1340" s="185">
        <f>ROUND(I1340*H1340,2)</f>
        <v>0</v>
      </c>
      <c r="K1340" s="181" t="s">
        <v>191</v>
      </c>
      <c r="L1340" s="40"/>
      <c r="M1340" s="186" t="s">
        <v>43</v>
      </c>
      <c r="N1340" s="187" t="s">
        <v>51</v>
      </c>
      <c r="O1340" s="65"/>
      <c r="P1340" s="188">
        <f>O1340*H1340</f>
        <v>0</v>
      </c>
      <c r="Q1340" s="188">
        <v>0</v>
      </c>
      <c r="R1340" s="188">
        <f>Q1340*H1340</f>
        <v>0</v>
      </c>
      <c r="S1340" s="188">
        <v>0</v>
      </c>
      <c r="T1340" s="189">
        <f>S1340*H1340</f>
        <v>0</v>
      </c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R1340" s="190" t="s">
        <v>88</v>
      </c>
      <c r="AT1340" s="190" t="s">
        <v>187</v>
      </c>
      <c r="AU1340" s="190" t="s">
        <v>90</v>
      </c>
      <c r="AY1340" s="17" t="s">
        <v>182</v>
      </c>
      <c r="BE1340" s="191">
        <f>IF(N1340="základní",J1340,0)</f>
        <v>0</v>
      </c>
      <c r="BF1340" s="191">
        <f>IF(N1340="snížená",J1340,0)</f>
        <v>0</v>
      </c>
      <c r="BG1340" s="191">
        <f>IF(N1340="zákl. přenesená",J1340,0)</f>
        <v>0</v>
      </c>
      <c r="BH1340" s="191">
        <f>IF(N1340="sníž. přenesená",J1340,0)</f>
        <v>0</v>
      </c>
      <c r="BI1340" s="191">
        <f>IF(N1340="nulová",J1340,0)</f>
        <v>0</v>
      </c>
      <c r="BJ1340" s="17" t="s">
        <v>88</v>
      </c>
      <c r="BK1340" s="191">
        <f>ROUND(I1340*H1340,2)</f>
        <v>0</v>
      </c>
      <c r="BL1340" s="17" t="s">
        <v>88</v>
      </c>
      <c r="BM1340" s="190" t="s">
        <v>1013</v>
      </c>
    </row>
    <row r="1341" spans="1:65" s="13" customFormat="1" ht="11.25">
      <c r="B1341" s="192"/>
      <c r="C1341" s="193"/>
      <c r="D1341" s="194" t="s">
        <v>193</v>
      </c>
      <c r="E1341" s="195" t="s">
        <v>43</v>
      </c>
      <c r="F1341" s="196" t="s">
        <v>532</v>
      </c>
      <c r="G1341" s="193"/>
      <c r="H1341" s="195" t="s">
        <v>43</v>
      </c>
      <c r="I1341" s="197"/>
      <c r="J1341" s="193"/>
      <c r="K1341" s="193"/>
      <c r="L1341" s="198"/>
      <c r="M1341" s="199"/>
      <c r="N1341" s="200"/>
      <c r="O1341" s="200"/>
      <c r="P1341" s="200"/>
      <c r="Q1341" s="200"/>
      <c r="R1341" s="200"/>
      <c r="S1341" s="200"/>
      <c r="T1341" s="201"/>
      <c r="AT1341" s="202" t="s">
        <v>193</v>
      </c>
      <c r="AU1341" s="202" t="s">
        <v>90</v>
      </c>
      <c r="AV1341" s="13" t="s">
        <v>88</v>
      </c>
      <c r="AW1341" s="13" t="s">
        <v>41</v>
      </c>
      <c r="AX1341" s="13" t="s">
        <v>80</v>
      </c>
      <c r="AY1341" s="202" t="s">
        <v>182</v>
      </c>
    </row>
    <row r="1342" spans="1:65" s="13" customFormat="1" ht="11.25">
      <c r="B1342" s="192"/>
      <c r="C1342" s="193"/>
      <c r="D1342" s="194" t="s">
        <v>193</v>
      </c>
      <c r="E1342" s="195" t="s">
        <v>43</v>
      </c>
      <c r="F1342" s="196" t="s">
        <v>431</v>
      </c>
      <c r="G1342" s="193"/>
      <c r="H1342" s="195" t="s">
        <v>43</v>
      </c>
      <c r="I1342" s="197"/>
      <c r="J1342" s="193"/>
      <c r="K1342" s="193"/>
      <c r="L1342" s="198"/>
      <c r="M1342" s="199"/>
      <c r="N1342" s="200"/>
      <c r="O1342" s="200"/>
      <c r="P1342" s="200"/>
      <c r="Q1342" s="200"/>
      <c r="R1342" s="200"/>
      <c r="S1342" s="200"/>
      <c r="T1342" s="201"/>
      <c r="AT1342" s="202" t="s">
        <v>193</v>
      </c>
      <c r="AU1342" s="202" t="s">
        <v>90</v>
      </c>
      <c r="AV1342" s="13" t="s">
        <v>88</v>
      </c>
      <c r="AW1342" s="13" t="s">
        <v>41</v>
      </c>
      <c r="AX1342" s="13" t="s">
        <v>80</v>
      </c>
      <c r="AY1342" s="202" t="s">
        <v>182</v>
      </c>
    </row>
    <row r="1343" spans="1:65" s="13" customFormat="1" ht="11.25">
      <c r="B1343" s="192"/>
      <c r="C1343" s="193"/>
      <c r="D1343" s="194" t="s">
        <v>193</v>
      </c>
      <c r="E1343" s="195" t="s">
        <v>43</v>
      </c>
      <c r="F1343" s="196" t="s">
        <v>3248</v>
      </c>
      <c r="G1343" s="193"/>
      <c r="H1343" s="195" t="s">
        <v>43</v>
      </c>
      <c r="I1343" s="197"/>
      <c r="J1343" s="193"/>
      <c r="K1343" s="193"/>
      <c r="L1343" s="198"/>
      <c r="M1343" s="199"/>
      <c r="N1343" s="200"/>
      <c r="O1343" s="200"/>
      <c r="P1343" s="200"/>
      <c r="Q1343" s="200"/>
      <c r="R1343" s="200"/>
      <c r="S1343" s="200"/>
      <c r="T1343" s="201"/>
      <c r="AT1343" s="202" t="s">
        <v>193</v>
      </c>
      <c r="AU1343" s="202" t="s">
        <v>90</v>
      </c>
      <c r="AV1343" s="13" t="s">
        <v>88</v>
      </c>
      <c r="AW1343" s="13" t="s">
        <v>41</v>
      </c>
      <c r="AX1343" s="13" t="s">
        <v>80</v>
      </c>
      <c r="AY1343" s="202" t="s">
        <v>182</v>
      </c>
    </row>
    <row r="1344" spans="1:65" s="14" customFormat="1" ht="11.25">
      <c r="B1344" s="203"/>
      <c r="C1344" s="204"/>
      <c r="D1344" s="194" t="s">
        <v>193</v>
      </c>
      <c r="E1344" s="205" t="s">
        <v>43</v>
      </c>
      <c r="F1344" s="206" t="s">
        <v>225</v>
      </c>
      <c r="G1344" s="204"/>
      <c r="H1344" s="207">
        <v>8</v>
      </c>
      <c r="I1344" s="208"/>
      <c r="J1344" s="204"/>
      <c r="K1344" s="204"/>
      <c r="L1344" s="209"/>
      <c r="M1344" s="210"/>
      <c r="N1344" s="211"/>
      <c r="O1344" s="211"/>
      <c r="P1344" s="211"/>
      <c r="Q1344" s="211"/>
      <c r="R1344" s="211"/>
      <c r="S1344" s="211"/>
      <c r="T1344" s="212"/>
      <c r="AT1344" s="213" t="s">
        <v>193</v>
      </c>
      <c r="AU1344" s="213" t="s">
        <v>90</v>
      </c>
      <c r="AV1344" s="14" t="s">
        <v>90</v>
      </c>
      <c r="AW1344" s="14" t="s">
        <v>41</v>
      </c>
      <c r="AX1344" s="14" t="s">
        <v>88</v>
      </c>
      <c r="AY1344" s="213" t="s">
        <v>182</v>
      </c>
    </row>
    <row r="1345" spans="1:65" s="2" customFormat="1" ht="14.45" customHeight="1">
      <c r="A1345" s="35"/>
      <c r="B1345" s="36"/>
      <c r="C1345" s="179" t="s">
        <v>1946</v>
      </c>
      <c r="D1345" s="179" t="s">
        <v>187</v>
      </c>
      <c r="E1345" s="180" t="s">
        <v>1951</v>
      </c>
      <c r="F1345" s="181" t="s">
        <v>1952</v>
      </c>
      <c r="G1345" s="182" t="s">
        <v>190</v>
      </c>
      <c r="H1345" s="183">
        <v>5</v>
      </c>
      <c r="I1345" s="184"/>
      <c r="J1345" s="185">
        <f>ROUND(I1345*H1345,2)</f>
        <v>0</v>
      </c>
      <c r="K1345" s="181" t="s">
        <v>191</v>
      </c>
      <c r="L1345" s="40"/>
      <c r="M1345" s="186" t="s">
        <v>43</v>
      </c>
      <c r="N1345" s="187" t="s">
        <v>51</v>
      </c>
      <c r="O1345" s="65"/>
      <c r="P1345" s="188">
        <f>O1345*H1345</f>
        <v>0</v>
      </c>
      <c r="Q1345" s="188">
        <v>0</v>
      </c>
      <c r="R1345" s="188">
        <f>Q1345*H1345</f>
        <v>0</v>
      </c>
      <c r="S1345" s="188">
        <v>0</v>
      </c>
      <c r="T1345" s="189">
        <f>S1345*H1345</f>
        <v>0</v>
      </c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R1345" s="190" t="s">
        <v>88</v>
      </c>
      <c r="AT1345" s="190" t="s">
        <v>187</v>
      </c>
      <c r="AU1345" s="190" t="s">
        <v>90</v>
      </c>
      <c r="AY1345" s="17" t="s">
        <v>182</v>
      </c>
      <c r="BE1345" s="191">
        <f>IF(N1345="základní",J1345,0)</f>
        <v>0</v>
      </c>
      <c r="BF1345" s="191">
        <f>IF(N1345="snížená",J1345,0)</f>
        <v>0</v>
      </c>
      <c r="BG1345" s="191">
        <f>IF(N1345="zákl. přenesená",J1345,0)</f>
        <v>0</v>
      </c>
      <c r="BH1345" s="191">
        <f>IF(N1345="sníž. přenesená",J1345,0)</f>
        <v>0</v>
      </c>
      <c r="BI1345" s="191">
        <f>IF(N1345="nulová",J1345,0)</f>
        <v>0</v>
      </c>
      <c r="BJ1345" s="17" t="s">
        <v>88</v>
      </c>
      <c r="BK1345" s="191">
        <f>ROUND(I1345*H1345,2)</f>
        <v>0</v>
      </c>
      <c r="BL1345" s="17" t="s">
        <v>88</v>
      </c>
      <c r="BM1345" s="190" t="s">
        <v>1953</v>
      </c>
    </row>
    <row r="1346" spans="1:65" s="13" customFormat="1" ht="11.25">
      <c r="B1346" s="192"/>
      <c r="C1346" s="193"/>
      <c r="D1346" s="194" t="s">
        <v>193</v>
      </c>
      <c r="E1346" s="195" t="s">
        <v>43</v>
      </c>
      <c r="F1346" s="196" t="s">
        <v>532</v>
      </c>
      <c r="G1346" s="193"/>
      <c r="H1346" s="195" t="s">
        <v>43</v>
      </c>
      <c r="I1346" s="197"/>
      <c r="J1346" s="193"/>
      <c r="K1346" s="193"/>
      <c r="L1346" s="198"/>
      <c r="M1346" s="199"/>
      <c r="N1346" s="200"/>
      <c r="O1346" s="200"/>
      <c r="P1346" s="200"/>
      <c r="Q1346" s="200"/>
      <c r="R1346" s="200"/>
      <c r="S1346" s="200"/>
      <c r="T1346" s="201"/>
      <c r="AT1346" s="202" t="s">
        <v>193</v>
      </c>
      <c r="AU1346" s="202" t="s">
        <v>90</v>
      </c>
      <c r="AV1346" s="13" t="s">
        <v>88</v>
      </c>
      <c r="AW1346" s="13" t="s">
        <v>41</v>
      </c>
      <c r="AX1346" s="13" t="s">
        <v>80</v>
      </c>
      <c r="AY1346" s="202" t="s">
        <v>182</v>
      </c>
    </row>
    <row r="1347" spans="1:65" s="14" customFormat="1" ht="11.25">
      <c r="B1347" s="203"/>
      <c r="C1347" s="204"/>
      <c r="D1347" s="194" t="s">
        <v>193</v>
      </c>
      <c r="E1347" s="205" t="s">
        <v>43</v>
      </c>
      <c r="F1347" s="206" t="s">
        <v>210</v>
      </c>
      <c r="G1347" s="204"/>
      <c r="H1347" s="207">
        <v>5</v>
      </c>
      <c r="I1347" s="208"/>
      <c r="J1347" s="204"/>
      <c r="K1347" s="204"/>
      <c r="L1347" s="209"/>
      <c r="M1347" s="210"/>
      <c r="N1347" s="211"/>
      <c r="O1347" s="211"/>
      <c r="P1347" s="211"/>
      <c r="Q1347" s="211"/>
      <c r="R1347" s="211"/>
      <c r="S1347" s="211"/>
      <c r="T1347" s="212"/>
      <c r="AT1347" s="213" t="s">
        <v>193</v>
      </c>
      <c r="AU1347" s="213" t="s">
        <v>90</v>
      </c>
      <c r="AV1347" s="14" t="s">
        <v>90</v>
      </c>
      <c r="AW1347" s="14" t="s">
        <v>41</v>
      </c>
      <c r="AX1347" s="14" t="s">
        <v>88</v>
      </c>
      <c r="AY1347" s="213" t="s">
        <v>182</v>
      </c>
    </row>
    <row r="1348" spans="1:65" s="2" customFormat="1" ht="24.2" customHeight="1">
      <c r="A1348" s="35"/>
      <c r="B1348" s="36"/>
      <c r="C1348" s="214" t="s">
        <v>1948</v>
      </c>
      <c r="D1348" s="214" t="s">
        <v>179</v>
      </c>
      <c r="E1348" s="215" t="s">
        <v>1020</v>
      </c>
      <c r="F1348" s="216" t="s">
        <v>1021</v>
      </c>
      <c r="G1348" s="217" t="s">
        <v>190</v>
      </c>
      <c r="H1348" s="218">
        <v>5</v>
      </c>
      <c r="I1348" s="219"/>
      <c r="J1348" s="220">
        <f>ROUND(I1348*H1348,2)</f>
        <v>0</v>
      </c>
      <c r="K1348" s="216" t="s">
        <v>198</v>
      </c>
      <c r="L1348" s="221"/>
      <c r="M1348" s="222" t="s">
        <v>43</v>
      </c>
      <c r="N1348" s="223" t="s">
        <v>51</v>
      </c>
      <c r="O1348" s="65"/>
      <c r="P1348" s="188">
        <f>O1348*H1348</f>
        <v>0</v>
      </c>
      <c r="Q1348" s="188">
        <v>0</v>
      </c>
      <c r="R1348" s="188">
        <f>Q1348*H1348</f>
        <v>0</v>
      </c>
      <c r="S1348" s="188">
        <v>0</v>
      </c>
      <c r="T1348" s="189">
        <f>S1348*H1348</f>
        <v>0</v>
      </c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R1348" s="190" t="s">
        <v>90</v>
      </c>
      <c r="AT1348" s="190" t="s">
        <v>179</v>
      </c>
      <c r="AU1348" s="190" t="s">
        <v>90</v>
      </c>
      <c r="AY1348" s="17" t="s">
        <v>182</v>
      </c>
      <c r="BE1348" s="191">
        <f>IF(N1348="základní",J1348,0)</f>
        <v>0</v>
      </c>
      <c r="BF1348" s="191">
        <f>IF(N1348="snížená",J1348,0)</f>
        <v>0</v>
      </c>
      <c r="BG1348" s="191">
        <f>IF(N1348="zákl. přenesená",J1348,0)</f>
        <v>0</v>
      </c>
      <c r="BH1348" s="191">
        <f>IF(N1348="sníž. přenesená",J1348,0)</f>
        <v>0</v>
      </c>
      <c r="BI1348" s="191">
        <f>IF(N1348="nulová",J1348,0)</f>
        <v>0</v>
      </c>
      <c r="BJ1348" s="17" t="s">
        <v>88</v>
      </c>
      <c r="BK1348" s="191">
        <f>ROUND(I1348*H1348,2)</f>
        <v>0</v>
      </c>
      <c r="BL1348" s="17" t="s">
        <v>88</v>
      </c>
      <c r="BM1348" s="190" t="s">
        <v>1955</v>
      </c>
    </row>
    <row r="1349" spans="1:65" s="13" customFormat="1" ht="11.25">
      <c r="B1349" s="192"/>
      <c r="C1349" s="193"/>
      <c r="D1349" s="194" t="s">
        <v>193</v>
      </c>
      <c r="E1349" s="195" t="s">
        <v>43</v>
      </c>
      <c r="F1349" s="196" t="s">
        <v>532</v>
      </c>
      <c r="G1349" s="193"/>
      <c r="H1349" s="195" t="s">
        <v>43</v>
      </c>
      <c r="I1349" s="197"/>
      <c r="J1349" s="193"/>
      <c r="K1349" s="193"/>
      <c r="L1349" s="198"/>
      <c r="M1349" s="199"/>
      <c r="N1349" s="200"/>
      <c r="O1349" s="200"/>
      <c r="P1349" s="200"/>
      <c r="Q1349" s="200"/>
      <c r="R1349" s="200"/>
      <c r="S1349" s="200"/>
      <c r="T1349" s="201"/>
      <c r="AT1349" s="202" t="s">
        <v>193</v>
      </c>
      <c r="AU1349" s="202" t="s">
        <v>90</v>
      </c>
      <c r="AV1349" s="13" t="s">
        <v>88</v>
      </c>
      <c r="AW1349" s="13" t="s">
        <v>41</v>
      </c>
      <c r="AX1349" s="13" t="s">
        <v>80</v>
      </c>
      <c r="AY1349" s="202" t="s">
        <v>182</v>
      </c>
    </row>
    <row r="1350" spans="1:65" s="14" customFormat="1" ht="11.25">
      <c r="B1350" s="203"/>
      <c r="C1350" s="204"/>
      <c r="D1350" s="194" t="s">
        <v>193</v>
      </c>
      <c r="E1350" s="205" t="s">
        <v>43</v>
      </c>
      <c r="F1350" s="206" t="s">
        <v>210</v>
      </c>
      <c r="G1350" s="204"/>
      <c r="H1350" s="207">
        <v>5</v>
      </c>
      <c r="I1350" s="208"/>
      <c r="J1350" s="204"/>
      <c r="K1350" s="204"/>
      <c r="L1350" s="209"/>
      <c r="M1350" s="210"/>
      <c r="N1350" s="211"/>
      <c r="O1350" s="211"/>
      <c r="P1350" s="211"/>
      <c r="Q1350" s="211"/>
      <c r="R1350" s="211"/>
      <c r="S1350" s="211"/>
      <c r="T1350" s="212"/>
      <c r="AT1350" s="213" t="s">
        <v>193</v>
      </c>
      <c r="AU1350" s="213" t="s">
        <v>90</v>
      </c>
      <c r="AV1350" s="14" t="s">
        <v>90</v>
      </c>
      <c r="AW1350" s="14" t="s">
        <v>41</v>
      </c>
      <c r="AX1350" s="14" t="s">
        <v>88</v>
      </c>
      <c r="AY1350" s="213" t="s">
        <v>182</v>
      </c>
    </row>
    <row r="1351" spans="1:65" s="2" customFormat="1" ht="24.2" customHeight="1">
      <c r="A1351" s="35"/>
      <c r="B1351" s="36"/>
      <c r="C1351" s="179" t="s">
        <v>1950</v>
      </c>
      <c r="D1351" s="179" t="s">
        <v>187</v>
      </c>
      <c r="E1351" s="180" t="s">
        <v>1957</v>
      </c>
      <c r="F1351" s="181" t="s">
        <v>1958</v>
      </c>
      <c r="G1351" s="182" t="s">
        <v>190</v>
      </c>
      <c r="H1351" s="183">
        <v>1</v>
      </c>
      <c r="I1351" s="184"/>
      <c r="J1351" s="185">
        <f>ROUND(I1351*H1351,2)</f>
        <v>0</v>
      </c>
      <c r="K1351" s="181" t="s">
        <v>191</v>
      </c>
      <c r="L1351" s="40"/>
      <c r="M1351" s="186" t="s">
        <v>43</v>
      </c>
      <c r="N1351" s="187" t="s">
        <v>51</v>
      </c>
      <c r="O1351" s="65"/>
      <c r="P1351" s="188">
        <f>O1351*H1351</f>
        <v>0</v>
      </c>
      <c r="Q1351" s="188">
        <v>0</v>
      </c>
      <c r="R1351" s="188">
        <f>Q1351*H1351</f>
        <v>0</v>
      </c>
      <c r="S1351" s="188">
        <v>0</v>
      </c>
      <c r="T1351" s="189">
        <f>S1351*H1351</f>
        <v>0</v>
      </c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R1351" s="190" t="s">
        <v>88</v>
      </c>
      <c r="AT1351" s="190" t="s">
        <v>187</v>
      </c>
      <c r="AU1351" s="190" t="s">
        <v>90</v>
      </c>
      <c r="AY1351" s="17" t="s">
        <v>182</v>
      </c>
      <c r="BE1351" s="191">
        <f>IF(N1351="základní",J1351,0)</f>
        <v>0</v>
      </c>
      <c r="BF1351" s="191">
        <f>IF(N1351="snížená",J1351,0)</f>
        <v>0</v>
      </c>
      <c r="BG1351" s="191">
        <f>IF(N1351="zákl. přenesená",J1351,0)</f>
        <v>0</v>
      </c>
      <c r="BH1351" s="191">
        <f>IF(N1351="sníž. přenesená",J1351,0)</f>
        <v>0</v>
      </c>
      <c r="BI1351" s="191">
        <f>IF(N1351="nulová",J1351,0)</f>
        <v>0</v>
      </c>
      <c r="BJ1351" s="17" t="s">
        <v>88</v>
      </c>
      <c r="BK1351" s="191">
        <f>ROUND(I1351*H1351,2)</f>
        <v>0</v>
      </c>
      <c r="BL1351" s="17" t="s">
        <v>88</v>
      </c>
      <c r="BM1351" s="190" t="s">
        <v>1959</v>
      </c>
    </row>
    <row r="1352" spans="1:65" s="13" customFormat="1" ht="11.25">
      <c r="B1352" s="192"/>
      <c r="C1352" s="193"/>
      <c r="D1352" s="194" t="s">
        <v>193</v>
      </c>
      <c r="E1352" s="195" t="s">
        <v>43</v>
      </c>
      <c r="F1352" s="196" t="s">
        <v>532</v>
      </c>
      <c r="G1352" s="193"/>
      <c r="H1352" s="195" t="s">
        <v>43</v>
      </c>
      <c r="I1352" s="197"/>
      <c r="J1352" s="193"/>
      <c r="K1352" s="193"/>
      <c r="L1352" s="198"/>
      <c r="M1352" s="199"/>
      <c r="N1352" s="200"/>
      <c r="O1352" s="200"/>
      <c r="P1352" s="200"/>
      <c r="Q1352" s="200"/>
      <c r="R1352" s="200"/>
      <c r="S1352" s="200"/>
      <c r="T1352" s="201"/>
      <c r="AT1352" s="202" t="s">
        <v>193</v>
      </c>
      <c r="AU1352" s="202" t="s">
        <v>90</v>
      </c>
      <c r="AV1352" s="13" t="s">
        <v>88</v>
      </c>
      <c r="AW1352" s="13" t="s">
        <v>41</v>
      </c>
      <c r="AX1352" s="13" t="s">
        <v>80</v>
      </c>
      <c r="AY1352" s="202" t="s">
        <v>182</v>
      </c>
    </row>
    <row r="1353" spans="1:65" s="13" customFormat="1" ht="11.25">
      <c r="B1353" s="192"/>
      <c r="C1353" s="193"/>
      <c r="D1353" s="194" t="s">
        <v>193</v>
      </c>
      <c r="E1353" s="195" t="s">
        <v>43</v>
      </c>
      <c r="F1353" s="196" t="s">
        <v>431</v>
      </c>
      <c r="G1353" s="193"/>
      <c r="H1353" s="195" t="s">
        <v>43</v>
      </c>
      <c r="I1353" s="197"/>
      <c r="J1353" s="193"/>
      <c r="K1353" s="193"/>
      <c r="L1353" s="198"/>
      <c r="M1353" s="199"/>
      <c r="N1353" s="200"/>
      <c r="O1353" s="200"/>
      <c r="P1353" s="200"/>
      <c r="Q1353" s="200"/>
      <c r="R1353" s="200"/>
      <c r="S1353" s="200"/>
      <c r="T1353" s="201"/>
      <c r="AT1353" s="202" t="s">
        <v>193</v>
      </c>
      <c r="AU1353" s="202" t="s">
        <v>90</v>
      </c>
      <c r="AV1353" s="13" t="s">
        <v>88</v>
      </c>
      <c r="AW1353" s="13" t="s">
        <v>41</v>
      </c>
      <c r="AX1353" s="13" t="s">
        <v>80</v>
      </c>
      <c r="AY1353" s="202" t="s">
        <v>182</v>
      </c>
    </row>
    <row r="1354" spans="1:65" s="13" customFormat="1" ht="11.25">
      <c r="B1354" s="192"/>
      <c r="C1354" s="193"/>
      <c r="D1354" s="194" t="s">
        <v>193</v>
      </c>
      <c r="E1354" s="195" t="s">
        <v>43</v>
      </c>
      <c r="F1354" s="196" t="s">
        <v>3249</v>
      </c>
      <c r="G1354" s="193"/>
      <c r="H1354" s="195" t="s">
        <v>43</v>
      </c>
      <c r="I1354" s="197"/>
      <c r="J1354" s="193"/>
      <c r="K1354" s="193"/>
      <c r="L1354" s="198"/>
      <c r="M1354" s="199"/>
      <c r="N1354" s="200"/>
      <c r="O1354" s="200"/>
      <c r="P1354" s="200"/>
      <c r="Q1354" s="200"/>
      <c r="R1354" s="200"/>
      <c r="S1354" s="200"/>
      <c r="T1354" s="201"/>
      <c r="AT1354" s="202" t="s">
        <v>193</v>
      </c>
      <c r="AU1354" s="202" t="s">
        <v>90</v>
      </c>
      <c r="AV1354" s="13" t="s">
        <v>88</v>
      </c>
      <c r="AW1354" s="13" t="s">
        <v>41</v>
      </c>
      <c r="AX1354" s="13" t="s">
        <v>80</v>
      </c>
      <c r="AY1354" s="202" t="s">
        <v>182</v>
      </c>
    </row>
    <row r="1355" spans="1:65" s="14" customFormat="1" ht="11.25">
      <c r="B1355" s="203"/>
      <c r="C1355" s="204"/>
      <c r="D1355" s="194" t="s">
        <v>193</v>
      </c>
      <c r="E1355" s="205" t="s">
        <v>43</v>
      </c>
      <c r="F1355" s="206" t="s">
        <v>88</v>
      </c>
      <c r="G1355" s="204"/>
      <c r="H1355" s="207">
        <v>1</v>
      </c>
      <c r="I1355" s="208"/>
      <c r="J1355" s="204"/>
      <c r="K1355" s="204"/>
      <c r="L1355" s="209"/>
      <c r="M1355" s="210"/>
      <c r="N1355" s="211"/>
      <c r="O1355" s="211"/>
      <c r="P1355" s="211"/>
      <c r="Q1355" s="211"/>
      <c r="R1355" s="211"/>
      <c r="S1355" s="211"/>
      <c r="T1355" s="212"/>
      <c r="AT1355" s="213" t="s">
        <v>193</v>
      </c>
      <c r="AU1355" s="213" t="s">
        <v>90</v>
      </c>
      <c r="AV1355" s="14" t="s">
        <v>90</v>
      </c>
      <c r="AW1355" s="14" t="s">
        <v>41</v>
      </c>
      <c r="AX1355" s="14" t="s">
        <v>88</v>
      </c>
      <c r="AY1355" s="213" t="s">
        <v>182</v>
      </c>
    </row>
    <row r="1356" spans="1:65" s="2" customFormat="1" ht="24.2" customHeight="1">
      <c r="A1356" s="35"/>
      <c r="B1356" s="36"/>
      <c r="C1356" s="179" t="s">
        <v>1954</v>
      </c>
      <c r="D1356" s="179" t="s">
        <v>187</v>
      </c>
      <c r="E1356" s="180" t="s">
        <v>1962</v>
      </c>
      <c r="F1356" s="181" t="s">
        <v>1963</v>
      </c>
      <c r="G1356" s="182" t="s">
        <v>190</v>
      </c>
      <c r="H1356" s="183">
        <v>8</v>
      </c>
      <c r="I1356" s="184"/>
      <c r="J1356" s="185">
        <f>ROUND(I1356*H1356,2)</f>
        <v>0</v>
      </c>
      <c r="K1356" s="181" t="s">
        <v>191</v>
      </c>
      <c r="L1356" s="40"/>
      <c r="M1356" s="186" t="s">
        <v>43</v>
      </c>
      <c r="N1356" s="187" t="s">
        <v>51</v>
      </c>
      <c r="O1356" s="65"/>
      <c r="P1356" s="188">
        <f>O1356*H1356</f>
        <v>0</v>
      </c>
      <c r="Q1356" s="188">
        <v>0</v>
      </c>
      <c r="R1356" s="188">
        <f>Q1356*H1356</f>
        <v>0</v>
      </c>
      <c r="S1356" s="188">
        <v>0</v>
      </c>
      <c r="T1356" s="189">
        <f>S1356*H1356</f>
        <v>0</v>
      </c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R1356" s="190" t="s">
        <v>88</v>
      </c>
      <c r="AT1356" s="190" t="s">
        <v>187</v>
      </c>
      <c r="AU1356" s="190" t="s">
        <v>90</v>
      </c>
      <c r="AY1356" s="17" t="s">
        <v>182</v>
      </c>
      <c r="BE1356" s="191">
        <f>IF(N1356="základní",J1356,0)</f>
        <v>0</v>
      </c>
      <c r="BF1356" s="191">
        <f>IF(N1356="snížená",J1356,0)</f>
        <v>0</v>
      </c>
      <c r="BG1356" s="191">
        <f>IF(N1356="zákl. přenesená",J1356,0)</f>
        <v>0</v>
      </c>
      <c r="BH1356" s="191">
        <f>IF(N1356="sníž. přenesená",J1356,0)</f>
        <v>0</v>
      </c>
      <c r="BI1356" s="191">
        <f>IF(N1356="nulová",J1356,0)</f>
        <v>0</v>
      </c>
      <c r="BJ1356" s="17" t="s">
        <v>88</v>
      </c>
      <c r="BK1356" s="191">
        <f>ROUND(I1356*H1356,2)</f>
        <v>0</v>
      </c>
      <c r="BL1356" s="17" t="s">
        <v>88</v>
      </c>
      <c r="BM1356" s="190" t="s">
        <v>1964</v>
      </c>
    </row>
    <row r="1357" spans="1:65" s="13" customFormat="1" ht="11.25">
      <c r="B1357" s="192"/>
      <c r="C1357" s="193"/>
      <c r="D1357" s="194" t="s">
        <v>193</v>
      </c>
      <c r="E1357" s="195" t="s">
        <v>43</v>
      </c>
      <c r="F1357" s="196" t="s">
        <v>532</v>
      </c>
      <c r="G1357" s="193"/>
      <c r="H1357" s="195" t="s">
        <v>43</v>
      </c>
      <c r="I1357" s="197"/>
      <c r="J1357" s="193"/>
      <c r="K1357" s="193"/>
      <c r="L1357" s="198"/>
      <c r="M1357" s="199"/>
      <c r="N1357" s="200"/>
      <c r="O1357" s="200"/>
      <c r="P1357" s="200"/>
      <c r="Q1357" s="200"/>
      <c r="R1357" s="200"/>
      <c r="S1357" s="200"/>
      <c r="T1357" s="201"/>
      <c r="AT1357" s="202" t="s">
        <v>193</v>
      </c>
      <c r="AU1357" s="202" t="s">
        <v>90</v>
      </c>
      <c r="AV1357" s="13" t="s">
        <v>88</v>
      </c>
      <c r="AW1357" s="13" t="s">
        <v>41</v>
      </c>
      <c r="AX1357" s="13" t="s">
        <v>80</v>
      </c>
      <c r="AY1357" s="202" t="s">
        <v>182</v>
      </c>
    </row>
    <row r="1358" spans="1:65" s="13" customFormat="1" ht="11.25">
      <c r="B1358" s="192"/>
      <c r="C1358" s="193"/>
      <c r="D1358" s="194" t="s">
        <v>193</v>
      </c>
      <c r="E1358" s="195" t="s">
        <v>43</v>
      </c>
      <c r="F1358" s="196" t="s">
        <v>431</v>
      </c>
      <c r="G1358" s="193"/>
      <c r="H1358" s="195" t="s">
        <v>43</v>
      </c>
      <c r="I1358" s="197"/>
      <c r="J1358" s="193"/>
      <c r="K1358" s="193"/>
      <c r="L1358" s="198"/>
      <c r="M1358" s="199"/>
      <c r="N1358" s="200"/>
      <c r="O1358" s="200"/>
      <c r="P1358" s="200"/>
      <c r="Q1358" s="200"/>
      <c r="R1358" s="200"/>
      <c r="S1358" s="200"/>
      <c r="T1358" s="201"/>
      <c r="AT1358" s="202" t="s">
        <v>193</v>
      </c>
      <c r="AU1358" s="202" t="s">
        <v>90</v>
      </c>
      <c r="AV1358" s="13" t="s">
        <v>88</v>
      </c>
      <c r="AW1358" s="13" t="s">
        <v>41</v>
      </c>
      <c r="AX1358" s="13" t="s">
        <v>80</v>
      </c>
      <c r="AY1358" s="202" t="s">
        <v>182</v>
      </c>
    </row>
    <row r="1359" spans="1:65" s="13" customFormat="1" ht="11.25">
      <c r="B1359" s="192"/>
      <c r="C1359" s="193"/>
      <c r="D1359" s="194" t="s">
        <v>193</v>
      </c>
      <c r="E1359" s="195" t="s">
        <v>43</v>
      </c>
      <c r="F1359" s="196" t="s">
        <v>3248</v>
      </c>
      <c r="G1359" s="193"/>
      <c r="H1359" s="195" t="s">
        <v>43</v>
      </c>
      <c r="I1359" s="197"/>
      <c r="J1359" s="193"/>
      <c r="K1359" s="193"/>
      <c r="L1359" s="198"/>
      <c r="M1359" s="199"/>
      <c r="N1359" s="200"/>
      <c r="O1359" s="200"/>
      <c r="P1359" s="200"/>
      <c r="Q1359" s="200"/>
      <c r="R1359" s="200"/>
      <c r="S1359" s="200"/>
      <c r="T1359" s="201"/>
      <c r="AT1359" s="202" t="s">
        <v>193</v>
      </c>
      <c r="AU1359" s="202" t="s">
        <v>90</v>
      </c>
      <c r="AV1359" s="13" t="s">
        <v>88</v>
      </c>
      <c r="AW1359" s="13" t="s">
        <v>41</v>
      </c>
      <c r="AX1359" s="13" t="s">
        <v>80</v>
      </c>
      <c r="AY1359" s="202" t="s">
        <v>182</v>
      </c>
    </row>
    <row r="1360" spans="1:65" s="14" customFormat="1" ht="11.25">
      <c r="B1360" s="203"/>
      <c r="C1360" s="204"/>
      <c r="D1360" s="194" t="s">
        <v>193</v>
      </c>
      <c r="E1360" s="205" t="s">
        <v>43</v>
      </c>
      <c r="F1360" s="206" t="s">
        <v>225</v>
      </c>
      <c r="G1360" s="204"/>
      <c r="H1360" s="207">
        <v>8</v>
      </c>
      <c r="I1360" s="208"/>
      <c r="J1360" s="204"/>
      <c r="K1360" s="204"/>
      <c r="L1360" s="209"/>
      <c r="M1360" s="210"/>
      <c r="N1360" s="211"/>
      <c r="O1360" s="211"/>
      <c r="P1360" s="211"/>
      <c r="Q1360" s="211"/>
      <c r="R1360" s="211"/>
      <c r="S1360" s="211"/>
      <c r="T1360" s="212"/>
      <c r="AT1360" s="213" t="s">
        <v>193</v>
      </c>
      <c r="AU1360" s="213" t="s">
        <v>90</v>
      </c>
      <c r="AV1360" s="14" t="s">
        <v>90</v>
      </c>
      <c r="AW1360" s="14" t="s">
        <v>41</v>
      </c>
      <c r="AX1360" s="14" t="s">
        <v>88</v>
      </c>
      <c r="AY1360" s="213" t="s">
        <v>182</v>
      </c>
    </row>
    <row r="1361" spans="1:65" s="2" customFormat="1" ht="37.9" customHeight="1">
      <c r="A1361" s="35"/>
      <c r="B1361" s="36"/>
      <c r="C1361" s="179" t="s">
        <v>1956</v>
      </c>
      <c r="D1361" s="179" t="s">
        <v>187</v>
      </c>
      <c r="E1361" s="180" t="s">
        <v>1024</v>
      </c>
      <c r="F1361" s="181" t="s">
        <v>1025</v>
      </c>
      <c r="G1361" s="182" t="s">
        <v>190</v>
      </c>
      <c r="H1361" s="183">
        <v>1</v>
      </c>
      <c r="I1361" s="184"/>
      <c r="J1361" s="185">
        <f>ROUND(I1361*H1361,2)</f>
        <v>0</v>
      </c>
      <c r="K1361" s="181" t="s">
        <v>191</v>
      </c>
      <c r="L1361" s="40"/>
      <c r="M1361" s="186" t="s">
        <v>43</v>
      </c>
      <c r="N1361" s="187" t="s">
        <v>51</v>
      </c>
      <c r="O1361" s="65"/>
      <c r="P1361" s="188">
        <f>O1361*H1361</f>
        <v>0</v>
      </c>
      <c r="Q1361" s="188">
        <v>0</v>
      </c>
      <c r="R1361" s="188">
        <f>Q1361*H1361</f>
        <v>0</v>
      </c>
      <c r="S1361" s="188">
        <v>0</v>
      </c>
      <c r="T1361" s="189">
        <f>S1361*H1361</f>
        <v>0</v>
      </c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R1361" s="190" t="s">
        <v>88</v>
      </c>
      <c r="AT1361" s="190" t="s">
        <v>187</v>
      </c>
      <c r="AU1361" s="190" t="s">
        <v>90</v>
      </c>
      <c r="AY1361" s="17" t="s">
        <v>182</v>
      </c>
      <c r="BE1361" s="191">
        <f>IF(N1361="základní",J1361,0)</f>
        <v>0</v>
      </c>
      <c r="BF1361" s="191">
        <f>IF(N1361="snížená",J1361,0)</f>
        <v>0</v>
      </c>
      <c r="BG1361" s="191">
        <f>IF(N1361="zákl. přenesená",J1361,0)</f>
        <v>0</v>
      </c>
      <c r="BH1361" s="191">
        <f>IF(N1361="sníž. přenesená",J1361,0)</f>
        <v>0</v>
      </c>
      <c r="BI1361" s="191">
        <f>IF(N1361="nulová",J1361,0)</f>
        <v>0</v>
      </c>
      <c r="BJ1361" s="17" t="s">
        <v>88</v>
      </c>
      <c r="BK1361" s="191">
        <f>ROUND(I1361*H1361,2)</f>
        <v>0</v>
      </c>
      <c r="BL1361" s="17" t="s">
        <v>88</v>
      </c>
      <c r="BM1361" s="190" t="s">
        <v>1026</v>
      </c>
    </row>
    <row r="1362" spans="1:65" s="13" customFormat="1" ht="11.25">
      <c r="B1362" s="192"/>
      <c r="C1362" s="193"/>
      <c r="D1362" s="194" t="s">
        <v>193</v>
      </c>
      <c r="E1362" s="195" t="s">
        <v>43</v>
      </c>
      <c r="F1362" s="196" t="s">
        <v>532</v>
      </c>
      <c r="G1362" s="193"/>
      <c r="H1362" s="195" t="s">
        <v>43</v>
      </c>
      <c r="I1362" s="197"/>
      <c r="J1362" s="193"/>
      <c r="K1362" s="193"/>
      <c r="L1362" s="198"/>
      <c r="M1362" s="199"/>
      <c r="N1362" s="200"/>
      <c r="O1362" s="200"/>
      <c r="P1362" s="200"/>
      <c r="Q1362" s="200"/>
      <c r="R1362" s="200"/>
      <c r="S1362" s="200"/>
      <c r="T1362" s="201"/>
      <c r="AT1362" s="202" t="s">
        <v>193</v>
      </c>
      <c r="AU1362" s="202" t="s">
        <v>90</v>
      </c>
      <c r="AV1362" s="13" t="s">
        <v>88</v>
      </c>
      <c r="AW1362" s="13" t="s">
        <v>41</v>
      </c>
      <c r="AX1362" s="13" t="s">
        <v>80</v>
      </c>
      <c r="AY1362" s="202" t="s">
        <v>182</v>
      </c>
    </row>
    <row r="1363" spans="1:65" s="13" customFormat="1" ht="11.25">
      <c r="B1363" s="192"/>
      <c r="C1363" s="193"/>
      <c r="D1363" s="194" t="s">
        <v>193</v>
      </c>
      <c r="E1363" s="195" t="s">
        <v>43</v>
      </c>
      <c r="F1363" s="196" t="s">
        <v>431</v>
      </c>
      <c r="G1363" s="193"/>
      <c r="H1363" s="195" t="s">
        <v>43</v>
      </c>
      <c r="I1363" s="197"/>
      <c r="J1363" s="193"/>
      <c r="K1363" s="193"/>
      <c r="L1363" s="198"/>
      <c r="M1363" s="199"/>
      <c r="N1363" s="200"/>
      <c r="O1363" s="200"/>
      <c r="P1363" s="200"/>
      <c r="Q1363" s="200"/>
      <c r="R1363" s="200"/>
      <c r="S1363" s="200"/>
      <c r="T1363" s="201"/>
      <c r="AT1363" s="202" t="s">
        <v>193</v>
      </c>
      <c r="AU1363" s="202" t="s">
        <v>90</v>
      </c>
      <c r="AV1363" s="13" t="s">
        <v>88</v>
      </c>
      <c r="AW1363" s="13" t="s">
        <v>41</v>
      </c>
      <c r="AX1363" s="13" t="s">
        <v>80</v>
      </c>
      <c r="AY1363" s="202" t="s">
        <v>182</v>
      </c>
    </row>
    <row r="1364" spans="1:65" s="13" customFormat="1" ht="11.25">
      <c r="B1364" s="192"/>
      <c r="C1364" s="193"/>
      <c r="D1364" s="194" t="s">
        <v>193</v>
      </c>
      <c r="E1364" s="195" t="s">
        <v>43</v>
      </c>
      <c r="F1364" s="196" t="s">
        <v>1004</v>
      </c>
      <c r="G1364" s="193"/>
      <c r="H1364" s="195" t="s">
        <v>43</v>
      </c>
      <c r="I1364" s="197"/>
      <c r="J1364" s="193"/>
      <c r="K1364" s="193"/>
      <c r="L1364" s="198"/>
      <c r="M1364" s="199"/>
      <c r="N1364" s="200"/>
      <c r="O1364" s="200"/>
      <c r="P1364" s="200"/>
      <c r="Q1364" s="200"/>
      <c r="R1364" s="200"/>
      <c r="S1364" s="200"/>
      <c r="T1364" s="201"/>
      <c r="AT1364" s="202" t="s">
        <v>193</v>
      </c>
      <c r="AU1364" s="202" t="s">
        <v>90</v>
      </c>
      <c r="AV1364" s="13" t="s">
        <v>88</v>
      </c>
      <c r="AW1364" s="13" t="s">
        <v>41</v>
      </c>
      <c r="AX1364" s="13" t="s">
        <v>80</v>
      </c>
      <c r="AY1364" s="202" t="s">
        <v>182</v>
      </c>
    </row>
    <row r="1365" spans="1:65" s="14" customFormat="1" ht="11.25">
      <c r="B1365" s="203"/>
      <c r="C1365" s="204"/>
      <c r="D1365" s="194" t="s">
        <v>193</v>
      </c>
      <c r="E1365" s="205" t="s">
        <v>43</v>
      </c>
      <c r="F1365" s="206" t="s">
        <v>88</v>
      </c>
      <c r="G1365" s="204"/>
      <c r="H1365" s="207">
        <v>1</v>
      </c>
      <c r="I1365" s="208"/>
      <c r="J1365" s="204"/>
      <c r="K1365" s="204"/>
      <c r="L1365" s="209"/>
      <c r="M1365" s="210"/>
      <c r="N1365" s="211"/>
      <c r="O1365" s="211"/>
      <c r="P1365" s="211"/>
      <c r="Q1365" s="211"/>
      <c r="R1365" s="211"/>
      <c r="S1365" s="211"/>
      <c r="T1365" s="212"/>
      <c r="AT1365" s="213" t="s">
        <v>193</v>
      </c>
      <c r="AU1365" s="213" t="s">
        <v>90</v>
      </c>
      <c r="AV1365" s="14" t="s">
        <v>90</v>
      </c>
      <c r="AW1365" s="14" t="s">
        <v>41</v>
      </c>
      <c r="AX1365" s="14" t="s">
        <v>88</v>
      </c>
      <c r="AY1365" s="213" t="s">
        <v>182</v>
      </c>
    </row>
    <row r="1366" spans="1:65" s="2" customFormat="1" ht="37.9" customHeight="1">
      <c r="A1366" s="35"/>
      <c r="B1366" s="36"/>
      <c r="C1366" s="179" t="s">
        <v>1961</v>
      </c>
      <c r="D1366" s="179" t="s">
        <v>187</v>
      </c>
      <c r="E1366" s="180" t="s">
        <v>1028</v>
      </c>
      <c r="F1366" s="181" t="s">
        <v>1029</v>
      </c>
      <c r="G1366" s="182" t="s">
        <v>190</v>
      </c>
      <c r="H1366" s="183">
        <v>11</v>
      </c>
      <c r="I1366" s="184"/>
      <c r="J1366" s="185">
        <f>ROUND(I1366*H1366,2)</f>
        <v>0</v>
      </c>
      <c r="K1366" s="181" t="s">
        <v>191</v>
      </c>
      <c r="L1366" s="40"/>
      <c r="M1366" s="186" t="s">
        <v>43</v>
      </c>
      <c r="N1366" s="187" t="s">
        <v>51</v>
      </c>
      <c r="O1366" s="65"/>
      <c r="P1366" s="188">
        <f>O1366*H1366</f>
        <v>0</v>
      </c>
      <c r="Q1366" s="188">
        <v>0</v>
      </c>
      <c r="R1366" s="188">
        <f>Q1366*H1366</f>
        <v>0</v>
      </c>
      <c r="S1366" s="188">
        <v>0</v>
      </c>
      <c r="T1366" s="189">
        <f>S1366*H1366</f>
        <v>0</v>
      </c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R1366" s="190" t="s">
        <v>88</v>
      </c>
      <c r="AT1366" s="190" t="s">
        <v>187</v>
      </c>
      <c r="AU1366" s="190" t="s">
        <v>90</v>
      </c>
      <c r="AY1366" s="17" t="s">
        <v>182</v>
      </c>
      <c r="BE1366" s="191">
        <f>IF(N1366="základní",J1366,0)</f>
        <v>0</v>
      </c>
      <c r="BF1366" s="191">
        <f>IF(N1366="snížená",J1366,0)</f>
        <v>0</v>
      </c>
      <c r="BG1366" s="191">
        <f>IF(N1366="zákl. přenesená",J1366,0)</f>
        <v>0</v>
      </c>
      <c r="BH1366" s="191">
        <f>IF(N1366="sníž. přenesená",J1366,0)</f>
        <v>0</v>
      </c>
      <c r="BI1366" s="191">
        <f>IF(N1366="nulová",J1366,0)</f>
        <v>0</v>
      </c>
      <c r="BJ1366" s="17" t="s">
        <v>88</v>
      </c>
      <c r="BK1366" s="191">
        <f>ROUND(I1366*H1366,2)</f>
        <v>0</v>
      </c>
      <c r="BL1366" s="17" t="s">
        <v>88</v>
      </c>
      <c r="BM1366" s="190" t="s">
        <v>1030</v>
      </c>
    </row>
    <row r="1367" spans="1:65" s="13" customFormat="1" ht="11.25">
      <c r="B1367" s="192"/>
      <c r="C1367" s="193"/>
      <c r="D1367" s="194" t="s">
        <v>193</v>
      </c>
      <c r="E1367" s="195" t="s">
        <v>43</v>
      </c>
      <c r="F1367" s="196" t="s">
        <v>532</v>
      </c>
      <c r="G1367" s="193"/>
      <c r="H1367" s="195" t="s">
        <v>43</v>
      </c>
      <c r="I1367" s="197"/>
      <c r="J1367" s="193"/>
      <c r="K1367" s="193"/>
      <c r="L1367" s="198"/>
      <c r="M1367" s="199"/>
      <c r="N1367" s="200"/>
      <c r="O1367" s="200"/>
      <c r="P1367" s="200"/>
      <c r="Q1367" s="200"/>
      <c r="R1367" s="200"/>
      <c r="S1367" s="200"/>
      <c r="T1367" s="201"/>
      <c r="AT1367" s="202" t="s">
        <v>193</v>
      </c>
      <c r="AU1367" s="202" t="s">
        <v>90</v>
      </c>
      <c r="AV1367" s="13" t="s">
        <v>88</v>
      </c>
      <c r="AW1367" s="13" t="s">
        <v>41</v>
      </c>
      <c r="AX1367" s="13" t="s">
        <v>80</v>
      </c>
      <c r="AY1367" s="202" t="s">
        <v>182</v>
      </c>
    </row>
    <row r="1368" spans="1:65" s="13" customFormat="1" ht="11.25">
      <c r="B1368" s="192"/>
      <c r="C1368" s="193"/>
      <c r="D1368" s="194" t="s">
        <v>193</v>
      </c>
      <c r="E1368" s="195" t="s">
        <v>43</v>
      </c>
      <c r="F1368" s="196" t="s">
        <v>431</v>
      </c>
      <c r="G1368" s="193"/>
      <c r="H1368" s="195" t="s">
        <v>43</v>
      </c>
      <c r="I1368" s="197"/>
      <c r="J1368" s="193"/>
      <c r="K1368" s="193"/>
      <c r="L1368" s="198"/>
      <c r="M1368" s="199"/>
      <c r="N1368" s="200"/>
      <c r="O1368" s="200"/>
      <c r="P1368" s="200"/>
      <c r="Q1368" s="200"/>
      <c r="R1368" s="200"/>
      <c r="S1368" s="200"/>
      <c r="T1368" s="201"/>
      <c r="AT1368" s="202" t="s">
        <v>193</v>
      </c>
      <c r="AU1368" s="202" t="s">
        <v>90</v>
      </c>
      <c r="AV1368" s="13" t="s">
        <v>88</v>
      </c>
      <c r="AW1368" s="13" t="s">
        <v>41</v>
      </c>
      <c r="AX1368" s="13" t="s">
        <v>80</v>
      </c>
      <c r="AY1368" s="202" t="s">
        <v>182</v>
      </c>
    </row>
    <row r="1369" spans="1:65" s="13" customFormat="1" ht="11.25">
      <c r="B1369" s="192"/>
      <c r="C1369" s="193"/>
      <c r="D1369" s="194" t="s">
        <v>193</v>
      </c>
      <c r="E1369" s="195" t="s">
        <v>43</v>
      </c>
      <c r="F1369" s="196" t="s">
        <v>3250</v>
      </c>
      <c r="G1369" s="193"/>
      <c r="H1369" s="195" t="s">
        <v>43</v>
      </c>
      <c r="I1369" s="197"/>
      <c r="J1369" s="193"/>
      <c r="K1369" s="193"/>
      <c r="L1369" s="198"/>
      <c r="M1369" s="199"/>
      <c r="N1369" s="200"/>
      <c r="O1369" s="200"/>
      <c r="P1369" s="200"/>
      <c r="Q1369" s="200"/>
      <c r="R1369" s="200"/>
      <c r="S1369" s="200"/>
      <c r="T1369" s="201"/>
      <c r="AT1369" s="202" t="s">
        <v>193</v>
      </c>
      <c r="AU1369" s="202" t="s">
        <v>90</v>
      </c>
      <c r="AV1369" s="13" t="s">
        <v>88</v>
      </c>
      <c r="AW1369" s="13" t="s">
        <v>41</v>
      </c>
      <c r="AX1369" s="13" t="s">
        <v>80</v>
      </c>
      <c r="AY1369" s="202" t="s">
        <v>182</v>
      </c>
    </row>
    <row r="1370" spans="1:65" s="14" customFormat="1" ht="11.25">
      <c r="B1370" s="203"/>
      <c r="C1370" s="204"/>
      <c r="D1370" s="194" t="s">
        <v>193</v>
      </c>
      <c r="E1370" s="205" t="s">
        <v>43</v>
      </c>
      <c r="F1370" s="206" t="s">
        <v>240</v>
      </c>
      <c r="G1370" s="204"/>
      <c r="H1370" s="207">
        <v>11</v>
      </c>
      <c r="I1370" s="208"/>
      <c r="J1370" s="204"/>
      <c r="K1370" s="204"/>
      <c r="L1370" s="209"/>
      <c r="M1370" s="210"/>
      <c r="N1370" s="211"/>
      <c r="O1370" s="211"/>
      <c r="P1370" s="211"/>
      <c r="Q1370" s="211"/>
      <c r="R1370" s="211"/>
      <c r="S1370" s="211"/>
      <c r="T1370" s="212"/>
      <c r="AT1370" s="213" t="s">
        <v>193</v>
      </c>
      <c r="AU1370" s="213" t="s">
        <v>90</v>
      </c>
      <c r="AV1370" s="14" t="s">
        <v>90</v>
      </c>
      <c r="AW1370" s="14" t="s">
        <v>41</v>
      </c>
      <c r="AX1370" s="14" t="s">
        <v>88</v>
      </c>
      <c r="AY1370" s="213" t="s">
        <v>182</v>
      </c>
    </row>
    <row r="1371" spans="1:65" s="2" customFormat="1" ht="37.9" customHeight="1">
      <c r="A1371" s="35"/>
      <c r="B1371" s="36"/>
      <c r="C1371" s="179" t="s">
        <v>1966</v>
      </c>
      <c r="D1371" s="179" t="s">
        <v>187</v>
      </c>
      <c r="E1371" s="180" t="s">
        <v>1033</v>
      </c>
      <c r="F1371" s="181" t="s">
        <v>1034</v>
      </c>
      <c r="G1371" s="182" t="s">
        <v>190</v>
      </c>
      <c r="H1371" s="183">
        <v>1</v>
      </c>
      <c r="I1371" s="184"/>
      <c r="J1371" s="185">
        <f>ROUND(I1371*H1371,2)</f>
        <v>0</v>
      </c>
      <c r="K1371" s="181" t="s">
        <v>191</v>
      </c>
      <c r="L1371" s="40"/>
      <c r="M1371" s="186" t="s">
        <v>43</v>
      </c>
      <c r="N1371" s="187" t="s">
        <v>51</v>
      </c>
      <c r="O1371" s="65"/>
      <c r="P1371" s="188">
        <f>O1371*H1371</f>
        <v>0</v>
      </c>
      <c r="Q1371" s="188">
        <v>0</v>
      </c>
      <c r="R1371" s="188">
        <f>Q1371*H1371</f>
        <v>0</v>
      </c>
      <c r="S1371" s="188">
        <v>0</v>
      </c>
      <c r="T1371" s="189">
        <f>S1371*H1371</f>
        <v>0</v>
      </c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R1371" s="190" t="s">
        <v>88</v>
      </c>
      <c r="AT1371" s="190" t="s">
        <v>187</v>
      </c>
      <c r="AU1371" s="190" t="s">
        <v>90</v>
      </c>
      <c r="AY1371" s="17" t="s">
        <v>182</v>
      </c>
      <c r="BE1371" s="191">
        <f>IF(N1371="základní",J1371,0)</f>
        <v>0</v>
      </c>
      <c r="BF1371" s="191">
        <f>IF(N1371="snížená",J1371,0)</f>
        <v>0</v>
      </c>
      <c r="BG1371" s="191">
        <f>IF(N1371="zákl. přenesená",J1371,0)</f>
        <v>0</v>
      </c>
      <c r="BH1371" s="191">
        <f>IF(N1371="sníž. přenesená",J1371,0)</f>
        <v>0</v>
      </c>
      <c r="BI1371" s="191">
        <f>IF(N1371="nulová",J1371,0)</f>
        <v>0</v>
      </c>
      <c r="BJ1371" s="17" t="s">
        <v>88</v>
      </c>
      <c r="BK1371" s="191">
        <f>ROUND(I1371*H1371,2)</f>
        <v>0</v>
      </c>
      <c r="BL1371" s="17" t="s">
        <v>88</v>
      </c>
      <c r="BM1371" s="190" t="s">
        <v>1035</v>
      </c>
    </row>
    <row r="1372" spans="1:65" s="13" customFormat="1" ht="11.25">
      <c r="B1372" s="192"/>
      <c r="C1372" s="193"/>
      <c r="D1372" s="194" t="s">
        <v>193</v>
      </c>
      <c r="E1372" s="195" t="s">
        <v>43</v>
      </c>
      <c r="F1372" s="196" t="s">
        <v>532</v>
      </c>
      <c r="G1372" s="193"/>
      <c r="H1372" s="195" t="s">
        <v>43</v>
      </c>
      <c r="I1372" s="197"/>
      <c r="J1372" s="193"/>
      <c r="K1372" s="193"/>
      <c r="L1372" s="198"/>
      <c r="M1372" s="199"/>
      <c r="N1372" s="200"/>
      <c r="O1372" s="200"/>
      <c r="P1372" s="200"/>
      <c r="Q1372" s="200"/>
      <c r="R1372" s="200"/>
      <c r="S1372" s="200"/>
      <c r="T1372" s="201"/>
      <c r="AT1372" s="202" t="s">
        <v>193</v>
      </c>
      <c r="AU1372" s="202" t="s">
        <v>90</v>
      </c>
      <c r="AV1372" s="13" t="s">
        <v>88</v>
      </c>
      <c r="AW1372" s="13" t="s">
        <v>41</v>
      </c>
      <c r="AX1372" s="13" t="s">
        <v>80</v>
      </c>
      <c r="AY1372" s="202" t="s">
        <v>182</v>
      </c>
    </row>
    <row r="1373" spans="1:65" s="13" customFormat="1" ht="11.25">
      <c r="B1373" s="192"/>
      <c r="C1373" s="193"/>
      <c r="D1373" s="194" t="s">
        <v>193</v>
      </c>
      <c r="E1373" s="195" t="s">
        <v>43</v>
      </c>
      <c r="F1373" s="196" t="s">
        <v>431</v>
      </c>
      <c r="G1373" s="193"/>
      <c r="H1373" s="195" t="s">
        <v>43</v>
      </c>
      <c r="I1373" s="197"/>
      <c r="J1373" s="193"/>
      <c r="K1373" s="193"/>
      <c r="L1373" s="198"/>
      <c r="M1373" s="199"/>
      <c r="N1373" s="200"/>
      <c r="O1373" s="200"/>
      <c r="P1373" s="200"/>
      <c r="Q1373" s="200"/>
      <c r="R1373" s="200"/>
      <c r="S1373" s="200"/>
      <c r="T1373" s="201"/>
      <c r="AT1373" s="202" t="s">
        <v>193</v>
      </c>
      <c r="AU1373" s="202" t="s">
        <v>90</v>
      </c>
      <c r="AV1373" s="13" t="s">
        <v>88</v>
      </c>
      <c r="AW1373" s="13" t="s">
        <v>41</v>
      </c>
      <c r="AX1373" s="13" t="s">
        <v>80</v>
      </c>
      <c r="AY1373" s="202" t="s">
        <v>182</v>
      </c>
    </row>
    <row r="1374" spans="1:65" s="13" customFormat="1" ht="11.25">
      <c r="B1374" s="192"/>
      <c r="C1374" s="193"/>
      <c r="D1374" s="194" t="s">
        <v>193</v>
      </c>
      <c r="E1374" s="195" t="s">
        <v>43</v>
      </c>
      <c r="F1374" s="196" t="s">
        <v>3251</v>
      </c>
      <c r="G1374" s="193"/>
      <c r="H1374" s="195" t="s">
        <v>43</v>
      </c>
      <c r="I1374" s="197"/>
      <c r="J1374" s="193"/>
      <c r="K1374" s="193"/>
      <c r="L1374" s="198"/>
      <c r="M1374" s="199"/>
      <c r="N1374" s="200"/>
      <c r="O1374" s="200"/>
      <c r="P1374" s="200"/>
      <c r="Q1374" s="200"/>
      <c r="R1374" s="200"/>
      <c r="S1374" s="200"/>
      <c r="T1374" s="201"/>
      <c r="AT1374" s="202" t="s">
        <v>193</v>
      </c>
      <c r="AU1374" s="202" t="s">
        <v>90</v>
      </c>
      <c r="AV1374" s="13" t="s">
        <v>88</v>
      </c>
      <c r="AW1374" s="13" t="s">
        <v>41</v>
      </c>
      <c r="AX1374" s="13" t="s">
        <v>80</v>
      </c>
      <c r="AY1374" s="202" t="s">
        <v>182</v>
      </c>
    </row>
    <row r="1375" spans="1:65" s="14" customFormat="1" ht="11.25">
      <c r="B1375" s="203"/>
      <c r="C1375" s="204"/>
      <c r="D1375" s="194" t="s">
        <v>193</v>
      </c>
      <c r="E1375" s="205" t="s">
        <v>43</v>
      </c>
      <c r="F1375" s="206" t="s">
        <v>88</v>
      </c>
      <c r="G1375" s="204"/>
      <c r="H1375" s="207">
        <v>1</v>
      </c>
      <c r="I1375" s="208"/>
      <c r="J1375" s="204"/>
      <c r="K1375" s="204"/>
      <c r="L1375" s="209"/>
      <c r="M1375" s="210"/>
      <c r="N1375" s="211"/>
      <c r="O1375" s="211"/>
      <c r="P1375" s="211"/>
      <c r="Q1375" s="211"/>
      <c r="R1375" s="211"/>
      <c r="S1375" s="211"/>
      <c r="T1375" s="212"/>
      <c r="AT1375" s="213" t="s">
        <v>193</v>
      </c>
      <c r="AU1375" s="213" t="s">
        <v>90</v>
      </c>
      <c r="AV1375" s="14" t="s">
        <v>90</v>
      </c>
      <c r="AW1375" s="14" t="s">
        <v>41</v>
      </c>
      <c r="AX1375" s="14" t="s">
        <v>88</v>
      </c>
      <c r="AY1375" s="213" t="s">
        <v>182</v>
      </c>
    </row>
    <row r="1376" spans="1:65" s="2" customFormat="1" ht="37.9" customHeight="1">
      <c r="A1376" s="35"/>
      <c r="B1376" s="36"/>
      <c r="C1376" s="179" t="s">
        <v>1967</v>
      </c>
      <c r="D1376" s="179" t="s">
        <v>187</v>
      </c>
      <c r="E1376" s="180" t="s">
        <v>1972</v>
      </c>
      <c r="F1376" s="181" t="s">
        <v>1973</v>
      </c>
      <c r="G1376" s="182" t="s">
        <v>190</v>
      </c>
      <c r="H1376" s="183">
        <v>2</v>
      </c>
      <c r="I1376" s="184"/>
      <c r="J1376" s="185">
        <f>ROUND(I1376*H1376,2)</f>
        <v>0</v>
      </c>
      <c r="K1376" s="181" t="s">
        <v>191</v>
      </c>
      <c r="L1376" s="40"/>
      <c r="M1376" s="186" t="s">
        <v>43</v>
      </c>
      <c r="N1376" s="187" t="s">
        <v>51</v>
      </c>
      <c r="O1376" s="65"/>
      <c r="P1376" s="188">
        <f>O1376*H1376</f>
        <v>0</v>
      </c>
      <c r="Q1376" s="188">
        <v>0</v>
      </c>
      <c r="R1376" s="188">
        <f>Q1376*H1376</f>
        <v>0</v>
      </c>
      <c r="S1376" s="188">
        <v>0</v>
      </c>
      <c r="T1376" s="189">
        <f>S1376*H1376</f>
        <v>0</v>
      </c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R1376" s="190" t="s">
        <v>88</v>
      </c>
      <c r="AT1376" s="190" t="s">
        <v>187</v>
      </c>
      <c r="AU1376" s="190" t="s">
        <v>90</v>
      </c>
      <c r="AY1376" s="17" t="s">
        <v>182</v>
      </c>
      <c r="BE1376" s="191">
        <f>IF(N1376="základní",J1376,0)</f>
        <v>0</v>
      </c>
      <c r="BF1376" s="191">
        <f>IF(N1376="snížená",J1376,0)</f>
        <v>0</v>
      </c>
      <c r="BG1376" s="191">
        <f>IF(N1376="zákl. přenesená",J1376,0)</f>
        <v>0</v>
      </c>
      <c r="BH1376" s="191">
        <f>IF(N1376="sníž. přenesená",J1376,0)</f>
        <v>0</v>
      </c>
      <c r="BI1376" s="191">
        <f>IF(N1376="nulová",J1376,0)</f>
        <v>0</v>
      </c>
      <c r="BJ1376" s="17" t="s">
        <v>88</v>
      </c>
      <c r="BK1376" s="191">
        <f>ROUND(I1376*H1376,2)</f>
        <v>0</v>
      </c>
      <c r="BL1376" s="17" t="s">
        <v>88</v>
      </c>
      <c r="BM1376" s="190" t="s">
        <v>1974</v>
      </c>
    </row>
    <row r="1377" spans="1:65" s="13" customFormat="1" ht="11.25">
      <c r="B1377" s="192"/>
      <c r="C1377" s="193"/>
      <c r="D1377" s="194" t="s">
        <v>193</v>
      </c>
      <c r="E1377" s="195" t="s">
        <v>43</v>
      </c>
      <c r="F1377" s="196" t="s">
        <v>532</v>
      </c>
      <c r="G1377" s="193"/>
      <c r="H1377" s="195" t="s">
        <v>43</v>
      </c>
      <c r="I1377" s="197"/>
      <c r="J1377" s="193"/>
      <c r="K1377" s="193"/>
      <c r="L1377" s="198"/>
      <c r="M1377" s="199"/>
      <c r="N1377" s="200"/>
      <c r="O1377" s="200"/>
      <c r="P1377" s="200"/>
      <c r="Q1377" s="200"/>
      <c r="R1377" s="200"/>
      <c r="S1377" s="200"/>
      <c r="T1377" s="201"/>
      <c r="AT1377" s="202" t="s">
        <v>193</v>
      </c>
      <c r="AU1377" s="202" t="s">
        <v>90</v>
      </c>
      <c r="AV1377" s="13" t="s">
        <v>88</v>
      </c>
      <c r="AW1377" s="13" t="s">
        <v>41</v>
      </c>
      <c r="AX1377" s="13" t="s">
        <v>80</v>
      </c>
      <c r="AY1377" s="202" t="s">
        <v>182</v>
      </c>
    </row>
    <row r="1378" spans="1:65" s="13" customFormat="1" ht="11.25">
      <c r="B1378" s="192"/>
      <c r="C1378" s="193"/>
      <c r="D1378" s="194" t="s">
        <v>193</v>
      </c>
      <c r="E1378" s="195" t="s">
        <v>43</v>
      </c>
      <c r="F1378" s="196" t="s">
        <v>431</v>
      </c>
      <c r="G1378" s="193"/>
      <c r="H1378" s="195" t="s">
        <v>43</v>
      </c>
      <c r="I1378" s="197"/>
      <c r="J1378" s="193"/>
      <c r="K1378" s="193"/>
      <c r="L1378" s="198"/>
      <c r="M1378" s="199"/>
      <c r="N1378" s="200"/>
      <c r="O1378" s="200"/>
      <c r="P1378" s="200"/>
      <c r="Q1378" s="200"/>
      <c r="R1378" s="200"/>
      <c r="S1378" s="200"/>
      <c r="T1378" s="201"/>
      <c r="AT1378" s="202" t="s">
        <v>193</v>
      </c>
      <c r="AU1378" s="202" t="s">
        <v>90</v>
      </c>
      <c r="AV1378" s="13" t="s">
        <v>88</v>
      </c>
      <c r="AW1378" s="13" t="s">
        <v>41</v>
      </c>
      <c r="AX1378" s="13" t="s">
        <v>80</v>
      </c>
      <c r="AY1378" s="202" t="s">
        <v>182</v>
      </c>
    </row>
    <row r="1379" spans="1:65" s="13" customFormat="1" ht="11.25">
      <c r="B1379" s="192"/>
      <c r="C1379" s="193"/>
      <c r="D1379" s="194" t="s">
        <v>193</v>
      </c>
      <c r="E1379" s="195" t="s">
        <v>43</v>
      </c>
      <c r="F1379" s="196" t="s">
        <v>3252</v>
      </c>
      <c r="G1379" s="193"/>
      <c r="H1379" s="195" t="s">
        <v>43</v>
      </c>
      <c r="I1379" s="197"/>
      <c r="J1379" s="193"/>
      <c r="K1379" s="193"/>
      <c r="L1379" s="198"/>
      <c r="M1379" s="199"/>
      <c r="N1379" s="200"/>
      <c r="O1379" s="200"/>
      <c r="P1379" s="200"/>
      <c r="Q1379" s="200"/>
      <c r="R1379" s="200"/>
      <c r="S1379" s="200"/>
      <c r="T1379" s="201"/>
      <c r="AT1379" s="202" t="s">
        <v>193</v>
      </c>
      <c r="AU1379" s="202" t="s">
        <v>90</v>
      </c>
      <c r="AV1379" s="13" t="s">
        <v>88</v>
      </c>
      <c r="AW1379" s="13" t="s">
        <v>41</v>
      </c>
      <c r="AX1379" s="13" t="s">
        <v>80</v>
      </c>
      <c r="AY1379" s="202" t="s">
        <v>182</v>
      </c>
    </row>
    <row r="1380" spans="1:65" s="14" customFormat="1" ht="11.25">
      <c r="B1380" s="203"/>
      <c r="C1380" s="204"/>
      <c r="D1380" s="194" t="s">
        <v>193</v>
      </c>
      <c r="E1380" s="205" t="s">
        <v>43</v>
      </c>
      <c r="F1380" s="206" t="s">
        <v>90</v>
      </c>
      <c r="G1380" s="204"/>
      <c r="H1380" s="207">
        <v>2</v>
      </c>
      <c r="I1380" s="208"/>
      <c r="J1380" s="204"/>
      <c r="K1380" s="204"/>
      <c r="L1380" s="209"/>
      <c r="M1380" s="210"/>
      <c r="N1380" s="211"/>
      <c r="O1380" s="211"/>
      <c r="P1380" s="211"/>
      <c r="Q1380" s="211"/>
      <c r="R1380" s="211"/>
      <c r="S1380" s="211"/>
      <c r="T1380" s="212"/>
      <c r="AT1380" s="213" t="s">
        <v>193</v>
      </c>
      <c r="AU1380" s="213" t="s">
        <v>90</v>
      </c>
      <c r="AV1380" s="14" t="s">
        <v>90</v>
      </c>
      <c r="AW1380" s="14" t="s">
        <v>41</v>
      </c>
      <c r="AX1380" s="14" t="s">
        <v>88</v>
      </c>
      <c r="AY1380" s="213" t="s">
        <v>182</v>
      </c>
    </row>
    <row r="1381" spans="1:65" s="2" customFormat="1" ht="49.15" customHeight="1">
      <c r="A1381" s="35"/>
      <c r="B1381" s="36"/>
      <c r="C1381" s="179" t="s">
        <v>1969</v>
      </c>
      <c r="D1381" s="179" t="s">
        <v>187</v>
      </c>
      <c r="E1381" s="180" t="s">
        <v>1038</v>
      </c>
      <c r="F1381" s="181" t="s">
        <v>1039</v>
      </c>
      <c r="G1381" s="182" t="s">
        <v>190</v>
      </c>
      <c r="H1381" s="183">
        <v>5</v>
      </c>
      <c r="I1381" s="184"/>
      <c r="J1381" s="185">
        <f>ROUND(I1381*H1381,2)</f>
        <v>0</v>
      </c>
      <c r="K1381" s="181" t="s">
        <v>191</v>
      </c>
      <c r="L1381" s="40"/>
      <c r="M1381" s="186" t="s">
        <v>43</v>
      </c>
      <c r="N1381" s="187" t="s">
        <v>51</v>
      </c>
      <c r="O1381" s="65"/>
      <c r="P1381" s="188">
        <f>O1381*H1381</f>
        <v>0</v>
      </c>
      <c r="Q1381" s="188">
        <v>0</v>
      </c>
      <c r="R1381" s="188">
        <f>Q1381*H1381</f>
        <v>0</v>
      </c>
      <c r="S1381" s="188">
        <v>0</v>
      </c>
      <c r="T1381" s="189">
        <f>S1381*H1381</f>
        <v>0</v>
      </c>
      <c r="U1381" s="35"/>
      <c r="V1381" s="35"/>
      <c r="W1381" s="35"/>
      <c r="X1381" s="35"/>
      <c r="Y1381" s="35"/>
      <c r="Z1381" s="35"/>
      <c r="AA1381" s="35"/>
      <c r="AB1381" s="35"/>
      <c r="AC1381" s="35"/>
      <c r="AD1381" s="35"/>
      <c r="AE1381" s="35"/>
      <c r="AR1381" s="190" t="s">
        <v>88</v>
      </c>
      <c r="AT1381" s="190" t="s">
        <v>187</v>
      </c>
      <c r="AU1381" s="190" t="s">
        <v>90</v>
      </c>
      <c r="AY1381" s="17" t="s">
        <v>182</v>
      </c>
      <c r="BE1381" s="191">
        <f>IF(N1381="základní",J1381,0)</f>
        <v>0</v>
      </c>
      <c r="BF1381" s="191">
        <f>IF(N1381="snížená",J1381,0)</f>
        <v>0</v>
      </c>
      <c r="BG1381" s="191">
        <f>IF(N1381="zákl. přenesená",J1381,0)</f>
        <v>0</v>
      </c>
      <c r="BH1381" s="191">
        <f>IF(N1381="sníž. přenesená",J1381,0)</f>
        <v>0</v>
      </c>
      <c r="BI1381" s="191">
        <f>IF(N1381="nulová",J1381,0)</f>
        <v>0</v>
      </c>
      <c r="BJ1381" s="17" t="s">
        <v>88</v>
      </c>
      <c r="BK1381" s="191">
        <f>ROUND(I1381*H1381,2)</f>
        <v>0</v>
      </c>
      <c r="BL1381" s="17" t="s">
        <v>88</v>
      </c>
      <c r="BM1381" s="190" t="s">
        <v>1977</v>
      </c>
    </row>
    <row r="1382" spans="1:65" s="13" customFormat="1" ht="11.25">
      <c r="B1382" s="192"/>
      <c r="C1382" s="193"/>
      <c r="D1382" s="194" t="s">
        <v>193</v>
      </c>
      <c r="E1382" s="195" t="s">
        <v>43</v>
      </c>
      <c r="F1382" s="196" t="s">
        <v>532</v>
      </c>
      <c r="G1382" s="193"/>
      <c r="H1382" s="195" t="s">
        <v>43</v>
      </c>
      <c r="I1382" s="197"/>
      <c r="J1382" s="193"/>
      <c r="K1382" s="193"/>
      <c r="L1382" s="198"/>
      <c r="M1382" s="199"/>
      <c r="N1382" s="200"/>
      <c r="O1382" s="200"/>
      <c r="P1382" s="200"/>
      <c r="Q1382" s="200"/>
      <c r="R1382" s="200"/>
      <c r="S1382" s="200"/>
      <c r="T1382" s="201"/>
      <c r="AT1382" s="202" t="s">
        <v>193</v>
      </c>
      <c r="AU1382" s="202" t="s">
        <v>90</v>
      </c>
      <c r="AV1382" s="13" t="s">
        <v>88</v>
      </c>
      <c r="AW1382" s="13" t="s">
        <v>41</v>
      </c>
      <c r="AX1382" s="13" t="s">
        <v>80</v>
      </c>
      <c r="AY1382" s="202" t="s">
        <v>182</v>
      </c>
    </row>
    <row r="1383" spans="1:65" s="14" customFormat="1" ht="11.25">
      <c r="B1383" s="203"/>
      <c r="C1383" s="204"/>
      <c r="D1383" s="194" t="s">
        <v>193</v>
      </c>
      <c r="E1383" s="205" t="s">
        <v>43</v>
      </c>
      <c r="F1383" s="206" t="s">
        <v>210</v>
      </c>
      <c r="G1383" s="204"/>
      <c r="H1383" s="207">
        <v>5</v>
      </c>
      <c r="I1383" s="208"/>
      <c r="J1383" s="204"/>
      <c r="K1383" s="204"/>
      <c r="L1383" s="209"/>
      <c r="M1383" s="210"/>
      <c r="N1383" s="211"/>
      <c r="O1383" s="211"/>
      <c r="P1383" s="211"/>
      <c r="Q1383" s="211"/>
      <c r="R1383" s="211"/>
      <c r="S1383" s="211"/>
      <c r="T1383" s="212"/>
      <c r="AT1383" s="213" t="s">
        <v>193</v>
      </c>
      <c r="AU1383" s="213" t="s">
        <v>90</v>
      </c>
      <c r="AV1383" s="14" t="s">
        <v>90</v>
      </c>
      <c r="AW1383" s="14" t="s">
        <v>41</v>
      </c>
      <c r="AX1383" s="14" t="s">
        <v>88</v>
      </c>
      <c r="AY1383" s="213" t="s">
        <v>182</v>
      </c>
    </row>
    <row r="1384" spans="1:65" s="2" customFormat="1" ht="76.349999999999994" customHeight="1">
      <c r="A1384" s="35"/>
      <c r="B1384" s="36"/>
      <c r="C1384" s="179" t="s">
        <v>1971</v>
      </c>
      <c r="D1384" s="179" t="s">
        <v>187</v>
      </c>
      <c r="E1384" s="180" t="s">
        <v>1042</v>
      </c>
      <c r="F1384" s="181" t="s">
        <v>1043</v>
      </c>
      <c r="G1384" s="182" t="s">
        <v>190</v>
      </c>
      <c r="H1384" s="183">
        <v>5</v>
      </c>
      <c r="I1384" s="184"/>
      <c r="J1384" s="185">
        <f>ROUND(I1384*H1384,2)</f>
        <v>0</v>
      </c>
      <c r="K1384" s="181" t="s">
        <v>191</v>
      </c>
      <c r="L1384" s="40"/>
      <c r="M1384" s="186" t="s">
        <v>43</v>
      </c>
      <c r="N1384" s="187" t="s">
        <v>51</v>
      </c>
      <c r="O1384" s="65"/>
      <c r="P1384" s="188">
        <f>O1384*H1384</f>
        <v>0</v>
      </c>
      <c r="Q1384" s="188">
        <v>0</v>
      </c>
      <c r="R1384" s="188">
        <f>Q1384*H1384</f>
        <v>0</v>
      </c>
      <c r="S1384" s="188">
        <v>0</v>
      </c>
      <c r="T1384" s="189">
        <f>S1384*H1384</f>
        <v>0</v>
      </c>
      <c r="U1384" s="35"/>
      <c r="V1384" s="35"/>
      <c r="W1384" s="35"/>
      <c r="X1384" s="35"/>
      <c r="Y1384" s="35"/>
      <c r="Z1384" s="35"/>
      <c r="AA1384" s="35"/>
      <c r="AB1384" s="35"/>
      <c r="AC1384" s="35"/>
      <c r="AD1384" s="35"/>
      <c r="AE1384" s="35"/>
      <c r="AR1384" s="190" t="s">
        <v>88</v>
      </c>
      <c r="AT1384" s="190" t="s">
        <v>187</v>
      </c>
      <c r="AU1384" s="190" t="s">
        <v>90</v>
      </c>
      <c r="AY1384" s="17" t="s">
        <v>182</v>
      </c>
      <c r="BE1384" s="191">
        <f>IF(N1384="základní",J1384,0)</f>
        <v>0</v>
      </c>
      <c r="BF1384" s="191">
        <f>IF(N1384="snížená",J1384,0)</f>
        <v>0</v>
      </c>
      <c r="BG1384" s="191">
        <f>IF(N1384="zákl. přenesená",J1384,0)</f>
        <v>0</v>
      </c>
      <c r="BH1384" s="191">
        <f>IF(N1384="sníž. přenesená",J1384,0)</f>
        <v>0</v>
      </c>
      <c r="BI1384" s="191">
        <f>IF(N1384="nulová",J1384,0)</f>
        <v>0</v>
      </c>
      <c r="BJ1384" s="17" t="s">
        <v>88</v>
      </c>
      <c r="BK1384" s="191">
        <f>ROUND(I1384*H1384,2)</f>
        <v>0</v>
      </c>
      <c r="BL1384" s="17" t="s">
        <v>88</v>
      </c>
      <c r="BM1384" s="190" t="s">
        <v>1979</v>
      </c>
    </row>
    <row r="1385" spans="1:65" s="13" customFormat="1" ht="11.25">
      <c r="B1385" s="192"/>
      <c r="C1385" s="193"/>
      <c r="D1385" s="194" t="s">
        <v>193</v>
      </c>
      <c r="E1385" s="195" t="s">
        <v>43</v>
      </c>
      <c r="F1385" s="196" t="s">
        <v>532</v>
      </c>
      <c r="G1385" s="193"/>
      <c r="H1385" s="195" t="s">
        <v>43</v>
      </c>
      <c r="I1385" s="197"/>
      <c r="J1385" s="193"/>
      <c r="K1385" s="193"/>
      <c r="L1385" s="198"/>
      <c r="M1385" s="199"/>
      <c r="N1385" s="200"/>
      <c r="O1385" s="200"/>
      <c r="P1385" s="200"/>
      <c r="Q1385" s="200"/>
      <c r="R1385" s="200"/>
      <c r="S1385" s="200"/>
      <c r="T1385" s="201"/>
      <c r="AT1385" s="202" t="s">
        <v>193</v>
      </c>
      <c r="AU1385" s="202" t="s">
        <v>90</v>
      </c>
      <c r="AV1385" s="13" t="s">
        <v>88</v>
      </c>
      <c r="AW1385" s="13" t="s">
        <v>41</v>
      </c>
      <c r="AX1385" s="13" t="s">
        <v>80</v>
      </c>
      <c r="AY1385" s="202" t="s">
        <v>182</v>
      </c>
    </row>
    <row r="1386" spans="1:65" s="14" customFormat="1" ht="11.25">
      <c r="B1386" s="203"/>
      <c r="C1386" s="204"/>
      <c r="D1386" s="194" t="s">
        <v>193</v>
      </c>
      <c r="E1386" s="205" t="s">
        <v>43</v>
      </c>
      <c r="F1386" s="206" t="s">
        <v>210</v>
      </c>
      <c r="G1386" s="204"/>
      <c r="H1386" s="207">
        <v>5</v>
      </c>
      <c r="I1386" s="208"/>
      <c r="J1386" s="204"/>
      <c r="K1386" s="204"/>
      <c r="L1386" s="209"/>
      <c r="M1386" s="210"/>
      <c r="N1386" s="211"/>
      <c r="O1386" s="211"/>
      <c r="P1386" s="211"/>
      <c r="Q1386" s="211"/>
      <c r="R1386" s="211"/>
      <c r="S1386" s="211"/>
      <c r="T1386" s="212"/>
      <c r="AT1386" s="213" t="s">
        <v>193</v>
      </c>
      <c r="AU1386" s="213" t="s">
        <v>90</v>
      </c>
      <c r="AV1386" s="14" t="s">
        <v>90</v>
      </c>
      <c r="AW1386" s="14" t="s">
        <v>41</v>
      </c>
      <c r="AX1386" s="14" t="s">
        <v>88</v>
      </c>
      <c r="AY1386" s="213" t="s">
        <v>182</v>
      </c>
    </row>
    <row r="1387" spans="1:65" s="2" customFormat="1" ht="14.45" customHeight="1">
      <c r="A1387" s="35"/>
      <c r="B1387" s="36"/>
      <c r="C1387" s="179" t="s">
        <v>1976</v>
      </c>
      <c r="D1387" s="179" t="s">
        <v>187</v>
      </c>
      <c r="E1387" s="180" t="s">
        <v>1981</v>
      </c>
      <c r="F1387" s="181" t="s">
        <v>1982</v>
      </c>
      <c r="G1387" s="182" t="s">
        <v>190</v>
      </c>
      <c r="H1387" s="183">
        <v>1</v>
      </c>
      <c r="I1387" s="184"/>
      <c r="J1387" s="185">
        <f>ROUND(I1387*H1387,2)</f>
        <v>0</v>
      </c>
      <c r="K1387" s="181" t="s">
        <v>191</v>
      </c>
      <c r="L1387" s="40"/>
      <c r="M1387" s="186" t="s">
        <v>43</v>
      </c>
      <c r="N1387" s="187" t="s">
        <v>51</v>
      </c>
      <c r="O1387" s="65"/>
      <c r="P1387" s="188">
        <f>O1387*H1387</f>
        <v>0</v>
      </c>
      <c r="Q1387" s="188">
        <v>0</v>
      </c>
      <c r="R1387" s="188">
        <f>Q1387*H1387</f>
        <v>0</v>
      </c>
      <c r="S1387" s="188">
        <v>0</v>
      </c>
      <c r="T1387" s="189">
        <f>S1387*H1387</f>
        <v>0</v>
      </c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R1387" s="190" t="s">
        <v>88</v>
      </c>
      <c r="AT1387" s="190" t="s">
        <v>187</v>
      </c>
      <c r="AU1387" s="190" t="s">
        <v>90</v>
      </c>
      <c r="AY1387" s="17" t="s">
        <v>182</v>
      </c>
      <c r="BE1387" s="191">
        <f>IF(N1387="základní",J1387,0)</f>
        <v>0</v>
      </c>
      <c r="BF1387" s="191">
        <f>IF(N1387="snížená",J1387,0)</f>
        <v>0</v>
      </c>
      <c r="BG1387" s="191">
        <f>IF(N1387="zákl. přenesená",J1387,0)</f>
        <v>0</v>
      </c>
      <c r="BH1387" s="191">
        <f>IF(N1387="sníž. přenesená",J1387,0)</f>
        <v>0</v>
      </c>
      <c r="BI1387" s="191">
        <f>IF(N1387="nulová",J1387,0)</f>
        <v>0</v>
      </c>
      <c r="BJ1387" s="17" t="s">
        <v>88</v>
      </c>
      <c r="BK1387" s="191">
        <f>ROUND(I1387*H1387,2)</f>
        <v>0</v>
      </c>
      <c r="BL1387" s="17" t="s">
        <v>88</v>
      </c>
      <c r="BM1387" s="190" t="s">
        <v>1983</v>
      </c>
    </row>
    <row r="1388" spans="1:65" s="13" customFormat="1" ht="11.25">
      <c r="B1388" s="192"/>
      <c r="C1388" s="193"/>
      <c r="D1388" s="194" t="s">
        <v>193</v>
      </c>
      <c r="E1388" s="195" t="s">
        <v>43</v>
      </c>
      <c r="F1388" s="196" t="s">
        <v>532</v>
      </c>
      <c r="G1388" s="193"/>
      <c r="H1388" s="195" t="s">
        <v>43</v>
      </c>
      <c r="I1388" s="197"/>
      <c r="J1388" s="193"/>
      <c r="K1388" s="193"/>
      <c r="L1388" s="198"/>
      <c r="M1388" s="199"/>
      <c r="N1388" s="200"/>
      <c r="O1388" s="200"/>
      <c r="P1388" s="200"/>
      <c r="Q1388" s="200"/>
      <c r="R1388" s="200"/>
      <c r="S1388" s="200"/>
      <c r="T1388" s="201"/>
      <c r="AT1388" s="202" t="s">
        <v>193</v>
      </c>
      <c r="AU1388" s="202" t="s">
        <v>90</v>
      </c>
      <c r="AV1388" s="13" t="s">
        <v>88</v>
      </c>
      <c r="AW1388" s="13" t="s">
        <v>41</v>
      </c>
      <c r="AX1388" s="13" t="s">
        <v>80</v>
      </c>
      <c r="AY1388" s="202" t="s">
        <v>182</v>
      </c>
    </row>
    <row r="1389" spans="1:65" s="13" customFormat="1" ht="11.25">
      <c r="B1389" s="192"/>
      <c r="C1389" s="193"/>
      <c r="D1389" s="194" t="s">
        <v>193</v>
      </c>
      <c r="E1389" s="195" t="s">
        <v>43</v>
      </c>
      <c r="F1389" s="196" t="s">
        <v>362</v>
      </c>
      <c r="G1389" s="193"/>
      <c r="H1389" s="195" t="s">
        <v>43</v>
      </c>
      <c r="I1389" s="197"/>
      <c r="J1389" s="193"/>
      <c r="K1389" s="193"/>
      <c r="L1389" s="198"/>
      <c r="M1389" s="199"/>
      <c r="N1389" s="200"/>
      <c r="O1389" s="200"/>
      <c r="P1389" s="200"/>
      <c r="Q1389" s="200"/>
      <c r="R1389" s="200"/>
      <c r="S1389" s="200"/>
      <c r="T1389" s="201"/>
      <c r="AT1389" s="202" t="s">
        <v>193</v>
      </c>
      <c r="AU1389" s="202" t="s">
        <v>90</v>
      </c>
      <c r="AV1389" s="13" t="s">
        <v>88</v>
      </c>
      <c r="AW1389" s="13" t="s">
        <v>41</v>
      </c>
      <c r="AX1389" s="13" t="s">
        <v>80</v>
      </c>
      <c r="AY1389" s="202" t="s">
        <v>182</v>
      </c>
    </row>
    <row r="1390" spans="1:65" s="14" customFormat="1" ht="11.25">
      <c r="B1390" s="203"/>
      <c r="C1390" s="204"/>
      <c r="D1390" s="194" t="s">
        <v>193</v>
      </c>
      <c r="E1390" s="205" t="s">
        <v>43</v>
      </c>
      <c r="F1390" s="206" t="s">
        <v>88</v>
      </c>
      <c r="G1390" s="204"/>
      <c r="H1390" s="207">
        <v>1</v>
      </c>
      <c r="I1390" s="208"/>
      <c r="J1390" s="204"/>
      <c r="K1390" s="204"/>
      <c r="L1390" s="209"/>
      <c r="M1390" s="210"/>
      <c r="N1390" s="211"/>
      <c r="O1390" s="211"/>
      <c r="P1390" s="211"/>
      <c r="Q1390" s="211"/>
      <c r="R1390" s="211"/>
      <c r="S1390" s="211"/>
      <c r="T1390" s="212"/>
      <c r="AT1390" s="213" t="s">
        <v>193</v>
      </c>
      <c r="AU1390" s="213" t="s">
        <v>90</v>
      </c>
      <c r="AV1390" s="14" t="s">
        <v>90</v>
      </c>
      <c r="AW1390" s="14" t="s">
        <v>41</v>
      </c>
      <c r="AX1390" s="14" t="s">
        <v>88</v>
      </c>
      <c r="AY1390" s="213" t="s">
        <v>182</v>
      </c>
    </row>
    <row r="1391" spans="1:65" s="2" customFormat="1" ht="14.45" customHeight="1">
      <c r="A1391" s="35"/>
      <c r="B1391" s="36"/>
      <c r="C1391" s="179" t="s">
        <v>1978</v>
      </c>
      <c r="D1391" s="179" t="s">
        <v>187</v>
      </c>
      <c r="E1391" s="180" t="s">
        <v>1985</v>
      </c>
      <c r="F1391" s="181" t="s">
        <v>1986</v>
      </c>
      <c r="G1391" s="182" t="s">
        <v>190</v>
      </c>
      <c r="H1391" s="183">
        <v>1</v>
      </c>
      <c r="I1391" s="184"/>
      <c r="J1391" s="185">
        <f>ROUND(I1391*H1391,2)</f>
        <v>0</v>
      </c>
      <c r="K1391" s="181" t="s">
        <v>191</v>
      </c>
      <c r="L1391" s="40"/>
      <c r="M1391" s="186" t="s">
        <v>43</v>
      </c>
      <c r="N1391" s="187" t="s">
        <v>51</v>
      </c>
      <c r="O1391" s="65"/>
      <c r="P1391" s="188">
        <f>O1391*H1391</f>
        <v>0</v>
      </c>
      <c r="Q1391" s="188">
        <v>0</v>
      </c>
      <c r="R1391" s="188">
        <f>Q1391*H1391</f>
        <v>0</v>
      </c>
      <c r="S1391" s="188">
        <v>0</v>
      </c>
      <c r="T1391" s="189">
        <f>S1391*H1391</f>
        <v>0</v>
      </c>
      <c r="U1391" s="35"/>
      <c r="V1391" s="35"/>
      <c r="W1391" s="35"/>
      <c r="X1391" s="35"/>
      <c r="Y1391" s="35"/>
      <c r="Z1391" s="35"/>
      <c r="AA1391" s="35"/>
      <c r="AB1391" s="35"/>
      <c r="AC1391" s="35"/>
      <c r="AD1391" s="35"/>
      <c r="AE1391" s="35"/>
      <c r="AR1391" s="190" t="s">
        <v>88</v>
      </c>
      <c r="AT1391" s="190" t="s">
        <v>187</v>
      </c>
      <c r="AU1391" s="190" t="s">
        <v>90</v>
      </c>
      <c r="AY1391" s="17" t="s">
        <v>182</v>
      </c>
      <c r="BE1391" s="191">
        <f>IF(N1391="základní",J1391,0)</f>
        <v>0</v>
      </c>
      <c r="BF1391" s="191">
        <f>IF(N1391="snížená",J1391,0)</f>
        <v>0</v>
      </c>
      <c r="BG1391" s="191">
        <f>IF(N1391="zákl. přenesená",J1391,0)</f>
        <v>0</v>
      </c>
      <c r="BH1391" s="191">
        <f>IF(N1391="sníž. přenesená",J1391,0)</f>
        <v>0</v>
      </c>
      <c r="BI1391" s="191">
        <f>IF(N1391="nulová",J1391,0)</f>
        <v>0</v>
      </c>
      <c r="BJ1391" s="17" t="s">
        <v>88</v>
      </c>
      <c r="BK1391" s="191">
        <f>ROUND(I1391*H1391,2)</f>
        <v>0</v>
      </c>
      <c r="BL1391" s="17" t="s">
        <v>88</v>
      </c>
      <c r="BM1391" s="190" t="s">
        <v>1987</v>
      </c>
    </row>
    <row r="1392" spans="1:65" s="13" customFormat="1" ht="11.25">
      <c r="B1392" s="192"/>
      <c r="C1392" s="193"/>
      <c r="D1392" s="194" t="s">
        <v>193</v>
      </c>
      <c r="E1392" s="195" t="s">
        <v>43</v>
      </c>
      <c r="F1392" s="196" t="s">
        <v>362</v>
      </c>
      <c r="G1392" s="193"/>
      <c r="H1392" s="195" t="s">
        <v>43</v>
      </c>
      <c r="I1392" s="197"/>
      <c r="J1392" s="193"/>
      <c r="K1392" s="193"/>
      <c r="L1392" s="198"/>
      <c r="M1392" s="199"/>
      <c r="N1392" s="200"/>
      <c r="O1392" s="200"/>
      <c r="P1392" s="200"/>
      <c r="Q1392" s="200"/>
      <c r="R1392" s="200"/>
      <c r="S1392" s="200"/>
      <c r="T1392" s="201"/>
      <c r="AT1392" s="202" t="s">
        <v>193</v>
      </c>
      <c r="AU1392" s="202" t="s">
        <v>90</v>
      </c>
      <c r="AV1392" s="13" t="s">
        <v>88</v>
      </c>
      <c r="AW1392" s="13" t="s">
        <v>41</v>
      </c>
      <c r="AX1392" s="13" t="s">
        <v>80</v>
      </c>
      <c r="AY1392" s="202" t="s">
        <v>182</v>
      </c>
    </row>
    <row r="1393" spans="1:65" s="13" customFormat="1" ht="11.25">
      <c r="B1393" s="192"/>
      <c r="C1393" s="193"/>
      <c r="D1393" s="194" t="s">
        <v>193</v>
      </c>
      <c r="E1393" s="195" t="s">
        <v>43</v>
      </c>
      <c r="F1393" s="196" t="s">
        <v>554</v>
      </c>
      <c r="G1393" s="193"/>
      <c r="H1393" s="195" t="s">
        <v>43</v>
      </c>
      <c r="I1393" s="197"/>
      <c r="J1393" s="193"/>
      <c r="K1393" s="193"/>
      <c r="L1393" s="198"/>
      <c r="M1393" s="199"/>
      <c r="N1393" s="200"/>
      <c r="O1393" s="200"/>
      <c r="P1393" s="200"/>
      <c r="Q1393" s="200"/>
      <c r="R1393" s="200"/>
      <c r="S1393" s="200"/>
      <c r="T1393" s="201"/>
      <c r="AT1393" s="202" t="s">
        <v>193</v>
      </c>
      <c r="AU1393" s="202" t="s">
        <v>90</v>
      </c>
      <c r="AV1393" s="13" t="s">
        <v>88</v>
      </c>
      <c r="AW1393" s="13" t="s">
        <v>41</v>
      </c>
      <c r="AX1393" s="13" t="s">
        <v>80</v>
      </c>
      <c r="AY1393" s="202" t="s">
        <v>182</v>
      </c>
    </row>
    <row r="1394" spans="1:65" s="13" customFormat="1" ht="11.25">
      <c r="B1394" s="192"/>
      <c r="C1394" s="193"/>
      <c r="D1394" s="194" t="s">
        <v>193</v>
      </c>
      <c r="E1394" s="195" t="s">
        <v>43</v>
      </c>
      <c r="F1394" s="196" t="s">
        <v>1988</v>
      </c>
      <c r="G1394" s="193"/>
      <c r="H1394" s="195" t="s">
        <v>43</v>
      </c>
      <c r="I1394" s="197"/>
      <c r="J1394" s="193"/>
      <c r="K1394" s="193"/>
      <c r="L1394" s="198"/>
      <c r="M1394" s="199"/>
      <c r="N1394" s="200"/>
      <c r="O1394" s="200"/>
      <c r="P1394" s="200"/>
      <c r="Q1394" s="200"/>
      <c r="R1394" s="200"/>
      <c r="S1394" s="200"/>
      <c r="T1394" s="201"/>
      <c r="AT1394" s="202" t="s">
        <v>193</v>
      </c>
      <c r="AU1394" s="202" t="s">
        <v>90</v>
      </c>
      <c r="AV1394" s="13" t="s">
        <v>88</v>
      </c>
      <c r="AW1394" s="13" t="s">
        <v>41</v>
      </c>
      <c r="AX1394" s="13" t="s">
        <v>80</v>
      </c>
      <c r="AY1394" s="202" t="s">
        <v>182</v>
      </c>
    </row>
    <row r="1395" spans="1:65" s="14" customFormat="1" ht="11.25">
      <c r="B1395" s="203"/>
      <c r="C1395" s="204"/>
      <c r="D1395" s="194" t="s">
        <v>193</v>
      </c>
      <c r="E1395" s="205" t="s">
        <v>43</v>
      </c>
      <c r="F1395" s="206" t="s">
        <v>88</v>
      </c>
      <c r="G1395" s="204"/>
      <c r="H1395" s="207">
        <v>1</v>
      </c>
      <c r="I1395" s="208"/>
      <c r="J1395" s="204"/>
      <c r="K1395" s="204"/>
      <c r="L1395" s="209"/>
      <c r="M1395" s="210"/>
      <c r="N1395" s="211"/>
      <c r="O1395" s="211"/>
      <c r="P1395" s="211"/>
      <c r="Q1395" s="211"/>
      <c r="R1395" s="211"/>
      <c r="S1395" s="211"/>
      <c r="T1395" s="212"/>
      <c r="AT1395" s="213" t="s">
        <v>193</v>
      </c>
      <c r="AU1395" s="213" t="s">
        <v>90</v>
      </c>
      <c r="AV1395" s="14" t="s">
        <v>90</v>
      </c>
      <c r="AW1395" s="14" t="s">
        <v>41</v>
      </c>
      <c r="AX1395" s="14" t="s">
        <v>88</v>
      </c>
      <c r="AY1395" s="213" t="s">
        <v>182</v>
      </c>
    </row>
    <row r="1396" spans="1:65" s="2" customFormat="1" ht="14.45" customHeight="1">
      <c r="A1396" s="35"/>
      <c r="B1396" s="36"/>
      <c r="C1396" s="214" t="s">
        <v>1980</v>
      </c>
      <c r="D1396" s="214" t="s">
        <v>179</v>
      </c>
      <c r="E1396" s="215" t="s">
        <v>1990</v>
      </c>
      <c r="F1396" s="216" t="s">
        <v>1991</v>
      </c>
      <c r="G1396" s="217" t="s">
        <v>190</v>
      </c>
      <c r="H1396" s="218">
        <v>1</v>
      </c>
      <c r="I1396" s="219"/>
      <c r="J1396" s="220">
        <f>ROUND(I1396*H1396,2)</f>
        <v>0</v>
      </c>
      <c r="K1396" s="216" t="s">
        <v>198</v>
      </c>
      <c r="L1396" s="221"/>
      <c r="M1396" s="222" t="s">
        <v>43</v>
      </c>
      <c r="N1396" s="223" t="s">
        <v>51</v>
      </c>
      <c r="O1396" s="65"/>
      <c r="P1396" s="188">
        <f>O1396*H1396</f>
        <v>0</v>
      </c>
      <c r="Q1396" s="188">
        <v>0</v>
      </c>
      <c r="R1396" s="188">
        <f>Q1396*H1396</f>
        <v>0</v>
      </c>
      <c r="S1396" s="188">
        <v>0</v>
      </c>
      <c r="T1396" s="189">
        <f>S1396*H1396</f>
        <v>0</v>
      </c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R1396" s="190" t="s">
        <v>90</v>
      </c>
      <c r="AT1396" s="190" t="s">
        <v>179</v>
      </c>
      <c r="AU1396" s="190" t="s">
        <v>90</v>
      </c>
      <c r="AY1396" s="17" t="s">
        <v>182</v>
      </c>
      <c r="BE1396" s="191">
        <f>IF(N1396="základní",J1396,0)</f>
        <v>0</v>
      </c>
      <c r="BF1396" s="191">
        <f>IF(N1396="snížená",J1396,0)</f>
        <v>0</v>
      </c>
      <c r="BG1396" s="191">
        <f>IF(N1396="zákl. přenesená",J1396,0)</f>
        <v>0</v>
      </c>
      <c r="BH1396" s="191">
        <f>IF(N1396="sníž. přenesená",J1396,0)</f>
        <v>0</v>
      </c>
      <c r="BI1396" s="191">
        <f>IF(N1396="nulová",J1396,0)</f>
        <v>0</v>
      </c>
      <c r="BJ1396" s="17" t="s">
        <v>88</v>
      </c>
      <c r="BK1396" s="191">
        <f>ROUND(I1396*H1396,2)</f>
        <v>0</v>
      </c>
      <c r="BL1396" s="17" t="s">
        <v>88</v>
      </c>
      <c r="BM1396" s="190" t="s">
        <v>1992</v>
      </c>
    </row>
    <row r="1397" spans="1:65" s="13" customFormat="1" ht="11.25">
      <c r="B1397" s="192"/>
      <c r="C1397" s="193"/>
      <c r="D1397" s="194" t="s">
        <v>193</v>
      </c>
      <c r="E1397" s="195" t="s">
        <v>43</v>
      </c>
      <c r="F1397" s="196" t="s">
        <v>362</v>
      </c>
      <c r="G1397" s="193"/>
      <c r="H1397" s="195" t="s">
        <v>43</v>
      </c>
      <c r="I1397" s="197"/>
      <c r="J1397" s="193"/>
      <c r="K1397" s="193"/>
      <c r="L1397" s="198"/>
      <c r="M1397" s="199"/>
      <c r="N1397" s="200"/>
      <c r="O1397" s="200"/>
      <c r="P1397" s="200"/>
      <c r="Q1397" s="200"/>
      <c r="R1397" s="200"/>
      <c r="S1397" s="200"/>
      <c r="T1397" s="201"/>
      <c r="AT1397" s="202" t="s">
        <v>193</v>
      </c>
      <c r="AU1397" s="202" t="s">
        <v>90</v>
      </c>
      <c r="AV1397" s="13" t="s">
        <v>88</v>
      </c>
      <c r="AW1397" s="13" t="s">
        <v>41</v>
      </c>
      <c r="AX1397" s="13" t="s">
        <v>80</v>
      </c>
      <c r="AY1397" s="202" t="s">
        <v>182</v>
      </c>
    </row>
    <row r="1398" spans="1:65" s="13" customFormat="1" ht="11.25">
      <c r="B1398" s="192"/>
      <c r="C1398" s="193"/>
      <c r="D1398" s="194" t="s">
        <v>193</v>
      </c>
      <c r="E1398" s="195" t="s">
        <v>43</v>
      </c>
      <c r="F1398" s="196" t="s">
        <v>554</v>
      </c>
      <c r="G1398" s="193"/>
      <c r="H1398" s="195" t="s">
        <v>43</v>
      </c>
      <c r="I1398" s="197"/>
      <c r="J1398" s="193"/>
      <c r="K1398" s="193"/>
      <c r="L1398" s="198"/>
      <c r="M1398" s="199"/>
      <c r="N1398" s="200"/>
      <c r="O1398" s="200"/>
      <c r="P1398" s="200"/>
      <c r="Q1398" s="200"/>
      <c r="R1398" s="200"/>
      <c r="S1398" s="200"/>
      <c r="T1398" s="201"/>
      <c r="AT1398" s="202" t="s">
        <v>193</v>
      </c>
      <c r="AU1398" s="202" t="s">
        <v>90</v>
      </c>
      <c r="AV1398" s="13" t="s">
        <v>88</v>
      </c>
      <c r="AW1398" s="13" t="s">
        <v>41</v>
      </c>
      <c r="AX1398" s="13" t="s">
        <v>80</v>
      </c>
      <c r="AY1398" s="202" t="s">
        <v>182</v>
      </c>
    </row>
    <row r="1399" spans="1:65" s="13" customFormat="1" ht="11.25">
      <c r="B1399" s="192"/>
      <c r="C1399" s="193"/>
      <c r="D1399" s="194" t="s">
        <v>193</v>
      </c>
      <c r="E1399" s="195" t="s">
        <v>43</v>
      </c>
      <c r="F1399" s="196" t="s">
        <v>1988</v>
      </c>
      <c r="G1399" s="193"/>
      <c r="H1399" s="195" t="s">
        <v>43</v>
      </c>
      <c r="I1399" s="197"/>
      <c r="J1399" s="193"/>
      <c r="K1399" s="193"/>
      <c r="L1399" s="198"/>
      <c r="M1399" s="199"/>
      <c r="N1399" s="200"/>
      <c r="O1399" s="200"/>
      <c r="P1399" s="200"/>
      <c r="Q1399" s="200"/>
      <c r="R1399" s="200"/>
      <c r="S1399" s="200"/>
      <c r="T1399" s="201"/>
      <c r="AT1399" s="202" t="s">
        <v>193</v>
      </c>
      <c r="AU1399" s="202" t="s">
        <v>90</v>
      </c>
      <c r="AV1399" s="13" t="s">
        <v>88</v>
      </c>
      <c r="AW1399" s="13" t="s">
        <v>41</v>
      </c>
      <c r="AX1399" s="13" t="s">
        <v>80</v>
      </c>
      <c r="AY1399" s="202" t="s">
        <v>182</v>
      </c>
    </row>
    <row r="1400" spans="1:65" s="14" customFormat="1" ht="11.25">
      <c r="B1400" s="203"/>
      <c r="C1400" s="204"/>
      <c r="D1400" s="194" t="s">
        <v>193</v>
      </c>
      <c r="E1400" s="205" t="s">
        <v>43</v>
      </c>
      <c r="F1400" s="206" t="s">
        <v>88</v>
      </c>
      <c r="G1400" s="204"/>
      <c r="H1400" s="207">
        <v>1</v>
      </c>
      <c r="I1400" s="208"/>
      <c r="J1400" s="204"/>
      <c r="K1400" s="204"/>
      <c r="L1400" s="209"/>
      <c r="M1400" s="210"/>
      <c r="N1400" s="211"/>
      <c r="O1400" s="211"/>
      <c r="P1400" s="211"/>
      <c r="Q1400" s="211"/>
      <c r="R1400" s="211"/>
      <c r="S1400" s="211"/>
      <c r="T1400" s="212"/>
      <c r="AT1400" s="213" t="s">
        <v>193</v>
      </c>
      <c r="AU1400" s="213" t="s">
        <v>90</v>
      </c>
      <c r="AV1400" s="14" t="s">
        <v>90</v>
      </c>
      <c r="AW1400" s="14" t="s">
        <v>41</v>
      </c>
      <c r="AX1400" s="14" t="s">
        <v>88</v>
      </c>
      <c r="AY1400" s="213" t="s">
        <v>182</v>
      </c>
    </row>
    <row r="1401" spans="1:65" s="2" customFormat="1" ht="14.45" customHeight="1">
      <c r="A1401" s="35"/>
      <c r="B1401" s="36"/>
      <c r="C1401" s="214" t="s">
        <v>1984</v>
      </c>
      <c r="D1401" s="214" t="s">
        <v>179</v>
      </c>
      <c r="E1401" s="215" t="s">
        <v>1994</v>
      </c>
      <c r="F1401" s="216" t="s">
        <v>1995</v>
      </c>
      <c r="G1401" s="217" t="s">
        <v>190</v>
      </c>
      <c r="H1401" s="218">
        <v>1</v>
      </c>
      <c r="I1401" s="219"/>
      <c r="J1401" s="220">
        <f>ROUND(I1401*H1401,2)</f>
        <v>0</v>
      </c>
      <c r="K1401" s="216" t="s">
        <v>198</v>
      </c>
      <c r="L1401" s="221"/>
      <c r="M1401" s="222" t="s">
        <v>43</v>
      </c>
      <c r="N1401" s="223" t="s">
        <v>51</v>
      </c>
      <c r="O1401" s="65"/>
      <c r="P1401" s="188">
        <f>O1401*H1401</f>
        <v>0</v>
      </c>
      <c r="Q1401" s="188">
        <v>0</v>
      </c>
      <c r="R1401" s="188">
        <f>Q1401*H1401</f>
        <v>0</v>
      </c>
      <c r="S1401" s="188">
        <v>0</v>
      </c>
      <c r="T1401" s="189">
        <f>S1401*H1401</f>
        <v>0</v>
      </c>
      <c r="U1401" s="35"/>
      <c r="V1401" s="35"/>
      <c r="W1401" s="35"/>
      <c r="X1401" s="35"/>
      <c r="Y1401" s="35"/>
      <c r="Z1401" s="35"/>
      <c r="AA1401" s="35"/>
      <c r="AB1401" s="35"/>
      <c r="AC1401" s="35"/>
      <c r="AD1401" s="35"/>
      <c r="AE1401" s="35"/>
      <c r="AR1401" s="190" t="s">
        <v>90</v>
      </c>
      <c r="AT1401" s="190" t="s">
        <v>179</v>
      </c>
      <c r="AU1401" s="190" t="s">
        <v>90</v>
      </c>
      <c r="AY1401" s="17" t="s">
        <v>182</v>
      </c>
      <c r="BE1401" s="191">
        <f>IF(N1401="základní",J1401,0)</f>
        <v>0</v>
      </c>
      <c r="BF1401" s="191">
        <f>IF(N1401="snížená",J1401,0)</f>
        <v>0</v>
      </c>
      <c r="BG1401" s="191">
        <f>IF(N1401="zákl. přenesená",J1401,0)</f>
        <v>0</v>
      </c>
      <c r="BH1401" s="191">
        <f>IF(N1401="sníž. přenesená",J1401,0)</f>
        <v>0</v>
      </c>
      <c r="BI1401" s="191">
        <f>IF(N1401="nulová",J1401,0)</f>
        <v>0</v>
      </c>
      <c r="BJ1401" s="17" t="s">
        <v>88</v>
      </c>
      <c r="BK1401" s="191">
        <f>ROUND(I1401*H1401,2)</f>
        <v>0</v>
      </c>
      <c r="BL1401" s="17" t="s">
        <v>88</v>
      </c>
      <c r="BM1401" s="190" t="s">
        <v>1996</v>
      </c>
    </row>
    <row r="1402" spans="1:65" s="13" customFormat="1" ht="11.25">
      <c r="B1402" s="192"/>
      <c r="C1402" s="193"/>
      <c r="D1402" s="194" t="s">
        <v>193</v>
      </c>
      <c r="E1402" s="195" t="s">
        <v>43</v>
      </c>
      <c r="F1402" s="196" t="s">
        <v>362</v>
      </c>
      <c r="G1402" s="193"/>
      <c r="H1402" s="195" t="s">
        <v>43</v>
      </c>
      <c r="I1402" s="197"/>
      <c r="J1402" s="193"/>
      <c r="K1402" s="193"/>
      <c r="L1402" s="198"/>
      <c r="M1402" s="199"/>
      <c r="N1402" s="200"/>
      <c r="O1402" s="200"/>
      <c r="P1402" s="200"/>
      <c r="Q1402" s="200"/>
      <c r="R1402" s="200"/>
      <c r="S1402" s="200"/>
      <c r="T1402" s="201"/>
      <c r="AT1402" s="202" t="s">
        <v>193</v>
      </c>
      <c r="AU1402" s="202" t="s">
        <v>90</v>
      </c>
      <c r="AV1402" s="13" t="s">
        <v>88</v>
      </c>
      <c r="AW1402" s="13" t="s">
        <v>41</v>
      </c>
      <c r="AX1402" s="13" t="s">
        <v>80</v>
      </c>
      <c r="AY1402" s="202" t="s">
        <v>182</v>
      </c>
    </row>
    <row r="1403" spans="1:65" s="13" customFormat="1" ht="11.25">
      <c r="B1403" s="192"/>
      <c r="C1403" s="193"/>
      <c r="D1403" s="194" t="s">
        <v>193</v>
      </c>
      <c r="E1403" s="195" t="s">
        <v>43</v>
      </c>
      <c r="F1403" s="196" t="s">
        <v>554</v>
      </c>
      <c r="G1403" s="193"/>
      <c r="H1403" s="195" t="s">
        <v>43</v>
      </c>
      <c r="I1403" s="197"/>
      <c r="J1403" s="193"/>
      <c r="K1403" s="193"/>
      <c r="L1403" s="198"/>
      <c r="M1403" s="199"/>
      <c r="N1403" s="200"/>
      <c r="O1403" s="200"/>
      <c r="P1403" s="200"/>
      <c r="Q1403" s="200"/>
      <c r="R1403" s="200"/>
      <c r="S1403" s="200"/>
      <c r="T1403" s="201"/>
      <c r="AT1403" s="202" t="s">
        <v>193</v>
      </c>
      <c r="AU1403" s="202" t="s">
        <v>90</v>
      </c>
      <c r="AV1403" s="13" t="s">
        <v>88</v>
      </c>
      <c r="AW1403" s="13" t="s">
        <v>41</v>
      </c>
      <c r="AX1403" s="13" t="s">
        <v>80</v>
      </c>
      <c r="AY1403" s="202" t="s">
        <v>182</v>
      </c>
    </row>
    <row r="1404" spans="1:65" s="13" customFormat="1" ht="11.25">
      <c r="B1404" s="192"/>
      <c r="C1404" s="193"/>
      <c r="D1404" s="194" t="s">
        <v>193</v>
      </c>
      <c r="E1404" s="195" t="s">
        <v>43</v>
      </c>
      <c r="F1404" s="196" t="s">
        <v>1988</v>
      </c>
      <c r="G1404" s="193"/>
      <c r="H1404" s="195" t="s">
        <v>43</v>
      </c>
      <c r="I1404" s="197"/>
      <c r="J1404" s="193"/>
      <c r="K1404" s="193"/>
      <c r="L1404" s="198"/>
      <c r="M1404" s="199"/>
      <c r="N1404" s="200"/>
      <c r="O1404" s="200"/>
      <c r="P1404" s="200"/>
      <c r="Q1404" s="200"/>
      <c r="R1404" s="200"/>
      <c r="S1404" s="200"/>
      <c r="T1404" s="201"/>
      <c r="AT1404" s="202" t="s">
        <v>193</v>
      </c>
      <c r="AU1404" s="202" t="s">
        <v>90</v>
      </c>
      <c r="AV1404" s="13" t="s">
        <v>88</v>
      </c>
      <c r="AW1404" s="13" t="s">
        <v>41</v>
      </c>
      <c r="AX1404" s="13" t="s">
        <v>80</v>
      </c>
      <c r="AY1404" s="202" t="s">
        <v>182</v>
      </c>
    </row>
    <row r="1405" spans="1:65" s="14" customFormat="1" ht="11.25">
      <c r="B1405" s="203"/>
      <c r="C1405" s="204"/>
      <c r="D1405" s="194" t="s">
        <v>193</v>
      </c>
      <c r="E1405" s="205" t="s">
        <v>43</v>
      </c>
      <c r="F1405" s="206" t="s">
        <v>88</v>
      </c>
      <c r="G1405" s="204"/>
      <c r="H1405" s="207">
        <v>1</v>
      </c>
      <c r="I1405" s="208"/>
      <c r="J1405" s="204"/>
      <c r="K1405" s="204"/>
      <c r="L1405" s="209"/>
      <c r="M1405" s="210"/>
      <c r="N1405" s="211"/>
      <c r="O1405" s="211"/>
      <c r="P1405" s="211"/>
      <c r="Q1405" s="211"/>
      <c r="R1405" s="211"/>
      <c r="S1405" s="211"/>
      <c r="T1405" s="212"/>
      <c r="AT1405" s="213" t="s">
        <v>193</v>
      </c>
      <c r="AU1405" s="213" t="s">
        <v>90</v>
      </c>
      <c r="AV1405" s="14" t="s">
        <v>90</v>
      </c>
      <c r="AW1405" s="14" t="s">
        <v>41</v>
      </c>
      <c r="AX1405" s="14" t="s">
        <v>88</v>
      </c>
      <c r="AY1405" s="213" t="s">
        <v>182</v>
      </c>
    </row>
    <row r="1406" spans="1:65" s="2" customFormat="1" ht="14.45" customHeight="1">
      <c r="A1406" s="35"/>
      <c r="B1406" s="36"/>
      <c r="C1406" s="214" t="s">
        <v>1989</v>
      </c>
      <c r="D1406" s="214" t="s">
        <v>179</v>
      </c>
      <c r="E1406" s="215" t="s">
        <v>1998</v>
      </c>
      <c r="F1406" s="216" t="s">
        <v>1999</v>
      </c>
      <c r="G1406" s="217" t="s">
        <v>190</v>
      </c>
      <c r="H1406" s="218">
        <v>1</v>
      </c>
      <c r="I1406" s="219"/>
      <c r="J1406" s="220">
        <f>ROUND(I1406*H1406,2)</f>
        <v>0</v>
      </c>
      <c r="K1406" s="216" t="s">
        <v>198</v>
      </c>
      <c r="L1406" s="221"/>
      <c r="M1406" s="222" t="s">
        <v>43</v>
      </c>
      <c r="N1406" s="223" t="s">
        <v>51</v>
      </c>
      <c r="O1406" s="65"/>
      <c r="P1406" s="188">
        <f>O1406*H1406</f>
        <v>0</v>
      </c>
      <c r="Q1406" s="188">
        <v>0</v>
      </c>
      <c r="R1406" s="188">
        <f>Q1406*H1406</f>
        <v>0</v>
      </c>
      <c r="S1406" s="188">
        <v>0</v>
      </c>
      <c r="T1406" s="189">
        <f>S1406*H1406</f>
        <v>0</v>
      </c>
      <c r="U1406" s="35"/>
      <c r="V1406" s="35"/>
      <c r="W1406" s="35"/>
      <c r="X1406" s="35"/>
      <c r="Y1406" s="35"/>
      <c r="Z1406" s="35"/>
      <c r="AA1406" s="35"/>
      <c r="AB1406" s="35"/>
      <c r="AC1406" s="35"/>
      <c r="AD1406" s="35"/>
      <c r="AE1406" s="35"/>
      <c r="AR1406" s="190" t="s">
        <v>90</v>
      </c>
      <c r="AT1406" s="190" t="s">
        <v>179</v>
      </c>
      <c r="AU1406" s="190" t="s">
        <v>90</v>
      </c>
      <c r="AY1406" s="17" t="s">
        <v>182</v>
      </c>
      <c r="BE1406" s="191">
        <f>IF(N1406="základní",J1406,0)</f>
        <v>0</v>
      </c>
      <c r="BF1406" s="191">
        <f>IF(N1406="snížená",J1406,0)</f>
        <v>0</v>
      </c>
      <c r="BG1406" s="191">
        <f>IF(N1406="zákl. přenesená",J1406,0)</f>
        <v>0</v>
      </c>
      <c r="BH1406" s="191">
        <f>IF(N1406="sníž. přenesená",J1406,0)</f>
        <v>0</v>
      </c>
      <c r="BI1406" s="191">
        <f>IF(N1406="nulová",J1406,0)</f>
        <v>0</v>
      </c>
      <c r="BJ1406" s="17" t="s">
        <v>88</v>
      </c>
      <c r="BK1406" s="191">
        <f>ROUND(I1406*H1406,2)</f>
        <v>0</v>
      </c>
      <c r="BL1406" s="17" t="s">
        <v>88</v>
      </c>
      <c r="BM1406" s="190" t="s">
        <v>2000</v>
      </c>
    </row>
    <row r="1407" spans="1:65" s="13" customFormat="1" ht="11.25">
      <c r="B1407" s="192"/>
      <c r="C1407" s="193"/>
      <c r="D1407" s="194" t="s">
        <v>193</v>
      </c>
      <c r="E1407" s="195" t="s">
        <v>43</v>
      </c>
      <c r="F1407" s="196" t="s">
        <v>532</v>
      </c>
      <c r="G1407" s="193"/>
      <c r="H1407" s="195" t="s">
        <v>43</v>
      </c>
      <c r="I1407" s="197"/>
      <c r="J1407" s="193"/>
      <c r="K1407" s="193"/>
      <c r="L1407" s="198"/>
      <c r="M1407" s="199"/>
      <c r="N1407" s="200"/>
      <c r="O1407" s="200"/>
      <c r="P1407" s="200"/>
      <c r="Q1407" s="200"/>
      <c r="R1407" s="200"/>
      <c r="S1407" s="200"/>
      <c r="T1407" s="201"/>
      <c r="AT1407" s="202" t="s">
        <v>193</v>
      </c>
      <c r="AU1407" s="202" t="s">
        <v>90</v>
      </c>
      <c r="AV1407" s="13" t="s">
        <v>88</v>
      </c>
      <c r="AW1407" s="13" t="s">
        <v>41</v>
      </c>
      <c r="AX1407" s="13" t="s">
        <v>80</v>
      </c>
      <c r="AY1407" s="202" t="s">
        <v>182</v>
      </c>
    </row>
    <row r="1408" spans="1:65" s="13" customFormat="1" ht="11.25">
      <c r="B1408" s="192"/>
      <c r="C1408" s="193"/>
      <c r="D1408" s="194" t="s">
        <v>193</v>
      </c>
      <c r="E1408" s="195" t="s">
        <v>43</v>
      </c>
      <c r="F1408" s="196" t="s">
        <v>2001</v>
      </c>
      <c r="G1408" s="193"/>
      <c r="H1408" s="195" t="s">
        <v>43</v>
      </c>
      <c r="I1408" s="197"/>
      <c r="J1408" s="193"/>
      <c r="K1408" s="193"/>
      <c r="L1408" s="198"/>
      <c r="M1408" s="199"/>
      <c r="N1408" s="200"/>
      <c r="O1408" s="200"/>
      <c r="P1408" s="200"/>
      <c r="Q1408" s="200"/>
      <c r="R1408" s="200"/>
      <c r="S1408" s="200"/>
      <c r="T1408" s="201"/>
      <c r="AT1408" s="202" t="s">
        <v>193</v>
      </c>
      <c r="AU1408" s="202" t="s">
        <v>90</v>
      </c>
      <c r="AV1408" s="13" t="s">
        <v>88</v>
      </c>
      <c r="AW1408" s="13" t="s">
        <v>41</v>
      </c>
      <c r="AX1408" s="13" t="s">
        <v>80</v>
      </c>
      <c r="AY1408" s="202" t="s">
        <v>182</v>
      </c>
    </row>
    <row r="1409" spans="1:65" s="14" customFormat="1" ht="11.25">
      <c r="B1409" s="203"/>
      <c r="C1409" s="204"/>
      <c r="D1409" s="194" t="s">
        <v>193</v>
      </c>
      <c r="E1409" s="205" t="s">
        <v>43</v>
      </c>
      <c r="F1409" s="206" t="s">
        <v>88</v>
      </c>
      <c r="G1409" s="204"/>
      <c r="H1409" s="207">
        <v>1</v>
      </c>
      <c r="I1409" s="208"/>
      <c r="J1409" s="204"/>
      <c r="K1409" s="204"/>
      <c r="L1409" s="209"/>
      <c r="M1409" s="210"/>
      <c r="N1409" s="211"/>
      <c r="O1409" s="211"/>
      <c r="P1409" s="211"/>
      <c r="Q1409" s="211"/>
      <c r="R1409" s="211"/>
      <c r="S1409" s="211"/>
      <c r="T1409" s="212"/>
      <c r="AT1409" s="213" t="s">
        <v>193</v>
      </c>
      <c r="AU1409" s="213" t="s">
        <v>90</v>
      </c>
      <c r="AV1409" s="14" t="s">
        <v>90</v>
      </c>
      <c r="AW1409" s="14" t="s">
        <v>41</v>
      </c>
      <c r="AX1409" s="14" t="s">
        <v>88</v>
      </c>
      <c r="AY1409" s="213" t="s">
        <v>182</v>
      </c>
    </row>
    <row r="1410" spans="1:65" s="2" customFormat="1" ht="14.45" customHeight="1">
      <c r="A1410" s="35"/>
      <c r="B1410" s="36"/>
      <c r="C1410" s="214" t="s">
        <v>1993</v>
      </c>
      <c r="D1410" s="214" t="s">
        <v>179</v>
      </c>
      <c r="E1410" s="215" t="s">
        <v>2003</v>
      </c>
      <c r="F1410" s="216" t="s">
        <v>2004</v>
      </c>
      <c r="G1410" s="217" t="s">
        <v>190</v>
      </c>
      <c r="H1410" s="218">
        <v>3</v>
      </c>
      <c r="I1410" s="219"/>
      <c r="J1410" s="220">
        <f>ROUND(I1410*H1410,2)</f>
        <v>0</v>
      </c>
      <c r="K1410" s="216" t="s">
        <v>198</v>
      </c>
      <c r="L1410" s="221"/>
      <c r="M1410" s="222" t="s">
        <v>43</v>
      </c>
      <c r="N1410" s="223" t="s">
        <v>51</v>
      </c>
      <c r="O1410" s="65"/>
      <c r="P1410" s="188">
        <f>O1410*H1410</f>
        <v>0</v>
      </c>
      <c r="Q1410" s="188">
        <v>0</v>
      </c>
      <c r="R1410" s="188">
        <f>Q1410*H1410</f>
        <v>0</v>
      </c>
      <c r="S1410" s="188">
        <v>0</v>
      </c>
      <c r="T1410" s="189">
        <f>S1410*H1410</f>
        <v>0</v>
      </c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R1410" s="190" t="s">
        <v>90</v>
      </c>
      <c r="AT1410" s="190" t="s">
        <v>179</v>
      </c>
      <c r="AU1410" s="190" t="s">
        <v>90</v>
      </c>
      <c r="AY1410" s="17" t="s">
        <v>182</v>
      </c>
      <c r="BE1410" s="191">
        <f>IF(N1410="základní",J1410,0)</f>
        <v>0</v>
      </c>
      <c r="BF1410" s="191">
        <f>IF(N1410="snížená",J1410,0)</f>
        <v>0</v>
      </c>
      <c r="BG1410" s="191">
        <f>IF(N1410="zákl. přenesená",J1410,0)</f>
        <v>0</v>
      </c>
      <c r="BH1410" s="191">
        <f>IF(N1410="sníž. přenesená",J1410,0)</f>
        <v>0</v>
      </c>
      <c r="BI1410" s="191">
        <f>IF(N1410="nulová",J1410,0)</f>
        <v>0</v>
      </c>
      <c r="BJ1410" s="17" t="s">
        <v>88</v>
      </c>
      <c r="BK1410" s="191">
        <f>ROUND(I1410*H1410,2)</f>
        <v>0</v>
      </c>
      <c r="BL1410" s="17" t="s">
        <v>88</v>
      </c>
      <c r="BM1410" s="190" t="s">
        <v>2005</v>
      </c>
    </row>
    <row r="1411" spans="1:65" s="13" customFormat="1" ht="11.25">
      <c r="B1411" s="192"/>
      <c r="C1411" s="193"/>
      <c r="D1411" s="194" t="s">
        <v>193</v>
      </c>
      <c r="E1411" s="195" t="s">
        <v>43</v>
      </c>
      <c r="F1411" s="196" t="s">
        <v>532</v>
      </c>
      <c r="G1411" s="193"/>
      <c r="H1411" s="195" t="s">
        <v>43</v>
      </c>
      <c r="I1411" s="197"/>
      <c r="J1411" s="193"/>
      <c r="K1411" s="193"/>
      <c r="L1411" s="198"/>
      <c r="M1411" s="199"/>
      <c r="N1411" s="200"/>
      <c r="O1411" s="200"/>
      <c r="P1411" s="200"/>
      <c r="Q1411" s="200"/>
      <c r="R1411" s="200"/>
      <c r="S1411" s="200"/>
      <c r="T1411" s="201"/>
      <c r="AT1411" s="202" t="s">
        <v>193</v>
      </c>
      <c r="AU1411" s="202" t="s">
        <v>90</v>
      </c>
      <c r="AV1411" s="13" t="s">
        <v>88</v>
      </c>
      <c r="AW1411" s="13" t="s">
        <v>41</v>
      </c>
      <c r="AX1411" s="13" t="s">
        <v>80</v>
      </c>
      <c r="AY1411" s="202" t="s">
        <v>182</v>
      </c>
    </row>
    <row r="1412" spans="1:65" s="13" customFormat="1" ht="11.25">
      <c r="B1412" s="192"/>
      <c r="C1412" s="193"/>
      <c r="D1412" s="194" t="s">
        <v>193</v>
      </c>
      <c r="E1412" s="195" t="s">
        <v>43</v>
      </c>
      <c r="F1412" s="196" t="s">
        <v>2006</v>
      </c>
      <c r="G1412" s="193"/>
      <c r="H1412" s="195" t="s">
        <v>43</v>
      </c>
      <c r="I1412" s="197"/>
      <c r="J1412" s="193"/>
      <c r="K1412" s="193"/>
      <c r="L1412" s="198"/>
      <c r="M1412" s="199"/>
      <c r="N1412" s="200"/>
      <c r="O1412" s="200"/>
      <c r="P1412" s="200"/>
      <c r="Q1412" s="200"/>
      <c r="R1412" s="200"/>
      <c r="S1412" s="200"/>
      <c r="T1412" s="201"/>
      <c r="AT1412" s="202" t="s">
        <v>193</v>
      </c>
      <c r="AU1412" s="202" t="s">
        <v>90</v>
      </c>
      <c r="AV1412" s="13" t="s">
        <v>88</v>
      </c>
      <c r="AW1412" s="13" t="s">
        <v>41</v>
      </c>
      <c r="AX1412" s="13" t="s">
        <v>80</v>
      </c>
      <c r="AY1412" s="202" t="s">
        <v>182</v>
      </c>
    </row>
    <row r="1413" spans="1:65" s="14" customFormat="1" ht="11.25">
      <c r="B1413" s="203"/>
      <c r="C1413" s="204"/>
      <c r="D1413" s="194" t="s">
        <v>193</v>
      </c>
      <c r="E1413" s="205" t="s">
        <v>43</v>
      </c>
      <c r="F1413" s="206" t="s">
        <v>181</v>
      </c>
      <c r="G1413" s="204"/>
      <c r="H1413" s="207">
        <v>3</v>
      </c>
      <c r="I1413" s="208"/>
      <c r="J1413" s="204"/>
      <c r="K1413" s="204"/>
      <c r="L1413" s="209"/>
      <c r="M1413" s="210"/>
      <c r="N1413" s="211"/>
      <c r="O1413" s="211"/>
      <c r="P1413" s="211"/>
      <c r="Q1413" s="211"/>
      <c r="R1413" s="211"/>
      <c r="S1413" s="211"/>
      <c r="T1413" s="212"/>
      <c r="AT1413" s="213" t="s">
        <v>193</v>
      </c>
      <c r="AU1413" s="213" t="s">
        <v>90</v>
      </c>
      <c r="AV1413" s="14" t="s">
        <v>90</v>
      </c>
      <c r="AW1413" s="14" t="s">
        <v>41</v>
      </c>
      <c r="AX1413" s="14" t="s">
        <v>88</v>
      </c>
      <c r="AY1413" s="213" t="s">
        <v>182</v>
      </c>
    </row>
    <row r="1414" spans="1:65" s="2" customFormat="1" ht="14.45" customHeight="1">
      <c r="A1414" s="35"/>
      <c r="B1414" s="36"/>
      <c r="C1414" s="214" t="s">
        <v>1997</v>
      </c>
      <c r="D1414" s="214" t="s">
        <v>179</v>
      </c>
      <c r="E1414" s="215" t="s">
        <v>2008</v>
      </c>
      <c r="F1414" s="216" t="s">
        <v>2009</v>
      </c>
      <c r="G1414" s="217" t="s">
        <v>190</v>
      </c>
      <c r="H1414" s="218">
        <v>3</v>
      </c>
      <c r="I1414" s="219"/>
      <c r="J1414" s="220">
        <f>ROUND(I1414*H1414,2)</f>
        <v>0</v>
      </c>
      <c r="K1414" s="216" t="s">
        <v>198</v>
      </c>
      <c r="L1414" s="221"/>
      <c r="M1414" s="222" t="s">
        <v>43</v>
      </c>
      <c r="N1414" s="223" t="s">
        <v>51</v>
      </c>
      <c r="O1414" s="65"/>
      <c r="P1414" s="188">
        <f>O1414*H1414</f>
        <v>0</v>
      </c>
      <c r="Q1414" s="188">
        <v>0</v>
      </c>
      <c r="R1414" s="188">
        <f>Q1414*H1414</f>
        <v>0</v>
      </c>
      <c r="S1414" s="188">
        <v>0</v>
      </c>
      <c r="T1414" s="189">
        <f>S1414*H1414</f>
        <v>0</v>
      </c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R1414" s="190" t="s">
        <v>90</v>
      </c>
      <c r="AT1414" s="190" t="s">
        <v>179</v>
      </c>
      <c r="AU1414" s="190" t="s">
        <v>90</v>
      </c>
      <c r="AY1414" s="17" t="s">
        <v>182</v>
      </c>
      <c r="BE1414" s="191">
        <f>IF(N1414="základní",J1414,0)</f>
        <v>0</v>
      </c>
      <c r="BF1414" s="191">
        <f>IF(N1414="snížená",J1414,0)</f>
        <v>0</v>
      </c>
      <c r="BG1414" s="191">
        <f>IF(N1414="zákl. přenesená",J1414,0)</f>
        <v>0</v>
      </c>
      <c r="BH1414" s="191">
        <f>IF(N1414="sníž. přenesená",J1414,0)</f>
        <v>0</v>
      </c>
      <c r="BI1414" s="191">
        <f>IF(N1414="nulová",J1414,0)</f>
        <v>0</v>
      </c>
      <c r="BJ1414" s="17" t="s">
        <v>88</v>
      </c>
      <c r="BK1414" s="191">
        <f>ROUND(I1414*H1414,2)</f>
        <v>0</v>
      </c>
      <c r="BL1414" s="17" t="s">
        <v>88</v>
      </c>
      <c r="BM1414" s="190" t="s">
        <v>2010</v>
      </c>
    </row>
    <row r="1415" spans="1:65" s="13" customFormat="1" ht="11.25">
      <c r="B1415" s="192"/>
      <c r="C1415" s="193"/>
      <c r="D1415" s="194" t="s">
        <v>193</v>
      </c>
      <c r="E1415" s="195" t="s">
        <v>43</v>
      </c>
      <c r="F1415" s="196" t="s">
        <v>532</v>
      </c>
      <c r="G1415" s="193"/>
      <c r="H1415" s="195" t="s">
        <v>43</v>
      </c>
      <c r="I1415" s="197"/>
      <c r="J1415" s="193"/>
      <c r="K1415" s="193"/>
      <c r="L1415" s="198"/>
      <c r="M1415" s="199"/>
      <c r="N1415" s="200"/>
      <c r="O1415" s="200"/>
      <c r="P1415" s="200"/>
      <c r="Q1415" s="200"/>
      <c r="R1415" s="200"/>
      <c r="S1415" s="200"/>
      <c r="T1415" s="201"/>
      <c r="AT1415" s="202" t="s">
        <v>193</v>
      </c>
      <c r="AU1415" s="202" t="s">
        <v>90</v>
      </c>
      <c r="AV1415" s="13" t="s">
        <v>88</v>
      </c>
      <c r="AW1415" s="13" t="s">
        <v>41</v>
      </c>
      <c r="AX1415" s="13" t="s">
        <v>80</v>
      </c>
      <c r="AY1415" s="202" t="s">
        <v>182</v>
      </c>
    </row>
    <row r="1416" spans="1:65" s="13" customFormat="1" ht="11.25">
      <c r="B1416" s="192"/>
      <c r="C1416" s="193"/>
      <c r="D1416" s="194" t="s">
        <v>193</v>
      </c>
      <c r="E1416" s="195" t="s">
        <v>43</v>
      </c>
      <c r="F1416" s="196" t="s">
        <v>2006</v>
      </c>
      <c r="G1416" s="193"/>
      <c r="H1416" s="195" t="s">
        <v>43</v>
      </c>
      <c r="I1416" s="197"/>
      <c r="J1416" s="193"/>
      <c r="K1416" s="193"/>
      <c r="L1416" s="198"/>
      <c r="M1416" s="199"/>
      <c r="N1416" s="200"/>
      <c r="O1416" s="200"/>
      <c r="P1416" s="200"/>
      <c r="Q1416" s="200"/>
      <c r="R1416" s="200"/>
      <c r="S1416" s="200"/>
      <c r="T1416" s="201"/>
      <c r="AT1416" s="202" t="s">
        <v>193</v>
      </c>
      <c r="AU1416" s="202" t="s">
        <v>90</v>
      </c>
      <c r="AV1416" s="13" t="s">
        <v>88</v>
      </c>
      <c r="AW1416" s="13" t="s">
        <v>41</v>
      </c>
      <c r="AX1416" s="13" t="s">
        <v>80</v>
      </c>
      <c r="AY1416" s="202" t="s">
        <v>182</v>
      </c>
    </row>
    <row r="1417" spans="1:65" s="14" customFormat="1" ht="11.25">
      <c r="B1417" s="203"/>
      <c r="C1417" s="204"/>
      <c r="D1417" s="194" t="s">
        <v>193</v>
      </c>
      <c r="E1417" s="205" t="s">
        <v>43</v>
      </c>
      <c r="F1417" s="206" t="s">
        <v>181</v>
      </c>
      <c r="G1417" s="204"/>
      <c r="H1417" s="207">
        <v>3</v>
      </c>
      <c r="I1417" s="208"/>
      <c r="J1417" s="204"/>
      <c r="K1417" s="204"/>
      <c r="L1417" s="209"/>
      <c r="M1417" s="210"/>
      <c r="N1417" s="211"/>
      <c r="O1417" s="211"/>
      <c r="P1417" s="211"/>
      <c r="Q1417" s="211"/>
      <c r="R1417" s="211"/>
      <c r="S1417" s="211"/>
      <c r="T1417" s="212"/>
      <c r="AT1417" s="213" t="s">
        <v>193</v>
      </c>
      <c r="AU1417" s="213" t="s">
        <v>90</v>
      </c>
      <c r="AV1417" s="14" t="s">
        <v>90</v>
      </c>
      <c r="AW1417" s="14" t="s">
        <v>41</v>
      </c>
      <c r="AX1417" s="14" t="s">
        <v>88</v>
      </c>
      <c r="AY1417" s="213" t="s">
        <v>182</v>
      </c>
    </row>
    <row r="1418" spans="1:65" s="2" customFormat="1" ht="14.45" customHeight="1">
      <c r="A1418" s="35"/>
      <c r="B1418" s="36"/>
      <c r="C1418" s="179" t="s">
        <v>2002</v>
      </c>
      <c r="D1418" s="179" t="s">
        <v>187</v>
      </c>
      <c r="E1418" s="180" t="s">
        <v>2012</v>
      </c>
      <c r="F1418" s="181" t="s">
        <v>2013</v>
      </c>
      <c r="G1418" s="182" t="s">
        <v>190</v>
      </c>
      <c r="H1418" s="183">
        <v>7</v>
      </c>
      <c r="I1418" s="184"/>
      <c r="J1418" s="185">
        <f>ROUND(I1418*H1418,2)</f>
        <v>0</v>
      </c>
      <c r="K1418" s="181" t="s">
        <v>191</v>
      </c>
      <c r="L1418" s="40"/>
      <c r="M1418" s="186" t="s">
        <v>43</v>
      </c>
      <c r="N1418" s="187" t="s">
        <v>51</v>
      </c>
      <c r="O1418" s="65"/>
      <c r="P1418" s="188">
        <f>O1418*H1418</f>
        <v>0</v>
      </c>
      <c r="Q1418" s="188">
        <v>0</v>
      </c>
      <c r="R1418" s="188">
        <f>Q1418*H1418</f>
        <v>0</v>
      </c>
      <c r="S1418" s="188">
        <v>0</v>
      </c>
      <c r="T1418" s="189">
        <f>S1418*H1418</f>
        <v>0</v>
      </c>
      <c r="U1418" s="35"/>
      <c r="V1418" s="35"/>
      <c r="W1418" s="35"/>
      <c r="X1418" s="35"/>
      <c r="Y1418" s="35"/>
      <c r="Z1418" s="35"/>
      <c r="AA1418" s="35"/>
      <c r="AB1418" s="35"/>
      <c r="AC1418" s="35"/>
      <c r="AD1418" s="35"/>
      <c r="AE1418" s="35"/>
      <c r="AR1418" s="190" t="s">
        <v>88</v>
      </c>
      <c r="AT1418" s="190" t="s">
        <v>187</v>
      </c>
      <c r="AU1418" s="190" t="s">
        <v>90</v>
      </c>
      <c r="AY1418" s="17" t="s">
        <v>182</v>
      </c>
      <c r="BE1418" s="191">
        <f>IF(N1418="základní",J1418,0)</f>
        <v>0</v>
      </c>
      <c r="BF1418" s="191">
        <f>IF(N1418="snížená",J1418,0)</f>
        <v>0</v>
      </c>
      <c r="BG1418" s="191">
        <f>IF(N1418="zákl. přenesená",J1418,0)</f>
        <v>0</v>
      </c>
      <c r="BH1418" s="191">
        <f>IF(N1418="sníž. přenesená",J1418,0)</f>
        <v>0</v>
      </c>
      <c r="BI1418" s="191">
        <f>IF(N1418="nulová",J1418,0)</f>
        <v>0</v>
      </c>
      <c r="BJ1418" s="17" t="s">
        <v>88</v>
      </c>
      <c r="BK1418" s="191">
        <f>ROUND(I1418*H1418,2)</f>
        <v>0</v>
      </c>
      <c r="BL1418" s="17" t="s">
        <v>88</v>
      </c>
      <c r="BM1418" s="190" t="s">
        <v>2014</v>
      </c>
    </row>
    <row r="1419" spans="1:65" s="13" customFormat="1" ht="11.25">
      <c r="B1419" s="192"/>
      <c r="C1419" s="193"/>
      <c r="D1419" s="194" t="s">
        <v>193</v>
      </c>
      <c r="E1419" s="195" t="s">
        <v>43</v>
      </c>
      <c r="F1419" s="196" t="s">
        <v>532</v>
      </c>
      <c r="G1419" s="193"/>
      <c r="H1419" s="195" t="s">
        <v>43</v>
      </c>
      <c r="I1419" s="197"/>
      <c r="J1419" s="193"/>
      <c r="K1419" s="193"/>
      <c r="L1419" s="198"/>
      <c r="M1419" s="199"/>
      <c r="N1419" s="200"/>
      <c r="O1419" s="200"/>
      <c r="P1419" s="200"/>
      <c r="Q1419" s="200"/>
      <c r="R1419" s="200"/>
      <c r="S1419" s="200"/>
      <c r="T1419" s="201"/>
      <c r="AT1419" s="202" t="s">
        <v>193</v>
      </c>
      <c r="AU1419" s="202" t="s">
        <v>90</v>
      </c>
      <c r="AV1419" s="13" t="s">
        <v>88</v>
      </c>
      <c r="AW1419" s="13" t="s">
        <v>41</v>
      </c>
      <c r="AX1419" s="13" t="s">
        <v>80</v>
      </c>
      <c r="AY1419" s="202" t="s">
        <v>182</v>
      </c>
    </row>
    <row r="1420" spans="1:65" s="13" customFormat="1" ht="11.25">
      <c r="B1420" s="192"/>
      <c r="C1420" s="193"/>
      <c r="D1420" s="194" t="s">
        <v>193</v>
      </c>
      <c r="E1420" s="195" t="s">
        <v>43</v>
      </c>
      <c r="F1420" s="196" t="s">
        <v>2006</v>
      </c>
      <c r="G1420" s="193"/>
      <c r="H1420" s="195" t="s">
        <v>43</v>
      </c>
      <c r="I1420" s="197"/>
      <c r="J1420" s="193"/>
      <c r="K1420" s="193"/>
      <c r="L1420" s="198"/>
      <c r="M1420" s="199"/>
      <c r="N1420" s="200"/>
      <c r="O1420" s="200"/>
      <c r="P1420" s="200"/>
      <c r="Q1420" s="200"/>
      <c r="R1420" s="200"/>
      <c r="S1420" s="200"/>
      <c r="T1420" s="201"/>
      <c r="AT1420" s="202" t="s">
        <v>193</v>
      </c>
      <c r="AU1420" s="202" t="s">
        <v>90</v>
      </c>
      <c r="AV1420" s="13" t="s">
        <v>88</v>
      </c>
      <c r="AW1420" s="13" t="s">
        <v>41</v>
      </c>
      <c r="AX1420" s="13" t="s">
        <v>80</v>
      </c>
      <c r="AY1420" s="202" t="s">
        <v>182</v>
      </c>
    </row>
    <row r="1421" spans="1:65" s="14" customFormat="1" ht="11.25">
      <c r="B1421" s="203"/>
      <c r="C1421" s="204"/>
      <c r="D1421" s="194" t="s">
        <v>193</v>
      </c>
      <c r="E1421" s="205" t="s">
        <v>43</v>
      </c>
      <c r="F1421" s="206" t="s">
        <v>2015</v>
      </c>
      <c r="G1421" s="204"/>
      <c r="H1421" s="207">
        <v>7</v>
      </c>
      <c r="I1421" s="208"/>
      <c r="J1421" s="204"/>
      <c r="K1421" s="204"/>
      <c r="L1421" s="209"/>
      <c r="M1421" s="210"/>
      <c r="N1421" s="211"/>
      <c r="O1421" s="211"/>
      <c r="P1421" s="211"/>
      <c r="Q1421" s="211"/>
      <c r="R1421" s="211"/>
      <c r="S1421" s="211"/>
      <c r="T1421" s="212"/>
      <c r="AT1421" s="213" t="s">
        <v>193</v>
      </c>
      <c r="AU1421" s="213" t="s">
        <v>90</v>
      </c>
      <c r="AV1421" s="14" t="s">
        <v>90</v>
      </c>
      <c r="AW1421" s="14" t="s">
        <v>41</v>
      </c>
      <c r="AX1421" s="14" t="s">
        <v>88</v>
      </c>
      <c r="AY1421" s="213" t="s">
        <v>182</v>
      </c>
    </row>
    <row r="1422" spans="1:65" s="2" customFormat="1" ht="14.45" customHeight="1">
      <c r="A1422" s="35"/>
      <c r="B1422" s="36"/>
      <c r="C1422" s="214" t="s">
        <v>2007</v>
      </c>
      <c r="D1422" s="214" t="s">
        <v>179</v>
      </c>
      <c r="E1422" s="215" t="s">
        <v>2017</v>
      </c>
      <c r="F1422" s="216" t="s">
        <v>2018</v>
      </c>
      <c r="G1422" s="217" t="s">
        <v>190</v>
      </c>
      <c r="H1422" s="218">
        <v>6</v>
      </c>
      <c r="I1422" s="219"/>
      <c r="J1422" s="220">
        <f>ROUND(I1422*H1422,2)</f>
        <v>0</v>
      </c>
      <c r="K1422" s="216" t="s">
        <v>198</v>
      </c>
      <c r="L1422" s="221"/>
      <c r="M1422" s="222" t="s">
        <v>43</v>
      </c>
      <c r="N1422" s="223" t="s">
        <v>51</v>
      </c>
      <c r="O1422" s="65"/>
      <c r="P1422" s="188">
        <f>O1422*H1422</f>
        <v>0</v>
      </c>
      <c r="Q1422" s="188">
        <v>0</v>
      </c>
      <c r="R1422" s="188">
        <f>Q1422*H1422</f>
        <v>0</v>
      </c>
      <c r="S1422" s="188">
        <v>0</v>
      </c>
      <c r="T1422" s="189">
        <f>S1422*H1422</f>
        <v>0</v>
      </c>
      <c r="U1422" s="35"/>
      <c r="V1422" s="35"/>
      <c r="W1422" s="35"/>
      <c r="X1422" s="35"/>
      <c r="Y1422" s="35"/>
      <c r="Z1422" s="35"/>
      <c r="AA1422" s="35"/>
      <c r="AB1422" s="35"/>
      <c r="AC1422" s="35"/>
      <c r="AD1422" s="35"/>
      <c r="AE1422" s="35"/>
      <c r="AR1422" s="190" t="s">
        <v>90</v>
      </c>
      <c r="AT1422" s="190" t="s">
        <v>179</v>
      </c>
      <c r="AU1422" s="190" t="s">
        <v>90</v>
      </c>
      <c r="AY1422" s="17" t="s">
        <v>182</v>
      </c>
      <c r="BE1422" s="191">
        <f>IF(N1422="základní",J1422,0)</f>
        <v>0</v>
      </c>
      <c r="BF1422" s="191">
        <f>IF(N1422="snížená",J1422,0)</f>
        <v>0</v>
      </c>
      <c r="BG1422" s="191">
        <f>IF(N1422="zákl. přenesená",J1422,0)</f>
        <v>0</v>
      </c>
      <c r="BH1422" s="191">
        <f>IF(N1422="sníž. přenesená",J1422,0)</f>
        <v>0</v>
      </c>
      <c r="BI1422" s="191">
        <f>IF(N1422="nulová",J1422,0)</f>
        <v>0</v>
      </c>
      <c r="BJ1422" s="17" t="s">
        <v>88</v>
      </c>
      <c r="BK1422" s="191">
        <f>ROUND(I1422*H1422,2)</f>
        <v>0</v>
      </c>
      <c r="BL1422" s="17" t="s">
        <v>88</v>
      </c>
      <c r="BM1422" s="190" t="s">
        <v>2019</v>
      </c>
    </row>
    <row r="1423" spans="1:65" s="13" customFormat="1" ht="11.25">
      <c r="B1423" s="192"/>
      <c r="C1423" s="193"/>
      <c r="D1423" s="194" t="s">
        <v>193</v>
      </c>
      <c r="E1423" s="195" t="s">
        <v>43</v>
      </c>
      <c r="F1423" s="196" t="s">
        <v>532</v>
      </c>
      <c r="G1423" s="193"/>
      <c r="H1423" s="195" t="s">
        <v>43</v>
      </c>
      <c r="I1423" s="197"/>
      <c r="J1423" s="193"/>
      <c r="K1423" s="193"/>
      <c r="L1423" s="198"/>
      <c r="M1423" s="199"/>
      <c r="N1423" s="200"/>
      <c r="O1423" s="200"/>
      <c r="P1423" s="200"/>
      <c r="Q1423" s="200"/>
      <c r="R1423" s="200"/>
      <c r="S1423" s="200"/>
      <c r="T1423" s="201"/>
      <c r="AT1423" s="202" t="s">
        <v>193</v>
      </c>
      <c r="AU1423" s="202" t="s">
        <v>90</v>
      </c>
      <c r="AV1423" s="13" t="s">
        <v>88</v>
      </c>
      <c r="AW1423" s="13" t="s">
        <v>41</v>
      </c>
      <c r="AX1423" s="13" t="s">
        <v>80</v>
      </c>
      <c r="AY1423" s="202" t="s">
        <v>182</v>
      </c>
    </row>
    <row r="1424" spans="1:65" s="13" customFormat="1" ht="11.25">
      <c r="B1424" s="192"/>
      <c r="C1424" s="193"/>
      <c r="D1424" s="194" t="s">
        <v>193</v>
      </c>
      <c r="E1424" s="195" t="s">
        <v>43</v>
      </c>
      <c r="F1424" s="196" t="s">
        <v>2006</v>
      </c>
      <c r="G1424" s="193"/>
      <c r="H1424" s="195" t="s">
        <v>43</v>
      </c>
      <c r="I1424" s="197"/>
      <c r="J1424" s="193"/>
      <c r="K1424" s="193"/>
      <c r="L1424" s="198"/>
      <c r="M1424" s="199"/>
      <c r="N1424" s="200"/>
      <c r="O1424" s="200"/>
      <c r="P1424" s="200"/>
      <c r="Q1424" s="200"/>
      <c r="R1424" s="200"/>
      <c r="S1424" s="200"/>
      <c r="T1424" s="201"/>
      <c r="AT1424" s="202" t="s">
        <v>193</v>
      </c>
      <c r="AU1424" s="202" t="s">
        <v>90</v>
      </c>
      <c r="AV1424" s="13" t="s">
        <v>88</v>
      </c>
      <c r="AW1424" s="13" t="s">
        <v>41</v>
      </c>
      <c r="AX1424" s="13" t="s">
        <v>80</v>
      </c>
      <c r="AY1424" s="202" t="s">
        <v>182</v>
      </c>
    </row>
    <row r="1425" spans="1:65" s="14" customFormat="1" ht="11.25">
      <c r="B1425" s="203"/>
      <c r="C1425" s="204"/>
      <c r="D1425" s="194" t="s">
        <v>193</v>
      </c>
      <c r="E1425" s="205" t="s">
        <v>43</v>
      </c>
      <c r="F1425" s="206" t="s">
        <v>215</v>
      </c>
      <c r="G1425" s="204"/>
      <c r="H1425" s="207">
        <v>6</v>
      </c>
      <c r="I1425" s="208"/>
      <c r="J1425" s="204"/>
      <c r="K1425" s="204"/>
      <c r="L1425" s="209"/>
      <c r="M1425" s="210"/>
      <c r="N1425" s="211"/>
      <c r="O1425" s="211"/>
      <c r="P1425" s="211"/>
      <c r="Q1425" s="211"/>
      <c r="R1425" s="211"/>
      <c r="S1425" s="211"/>
      <c r="T1425" s="212"/>
      <c r="AT1425" s="213" t="s">
        <v>193</v>
      </c>
      <c r="AU1425" s="213" t="s">
        <v>90</v>
      </c>
      <c r="AV1425" s="14" t="s">
        <v>90</v>
      </c>
      <c r="AW1425" s="14" t="s">
        <v>41</v>
      </c>
      <c r="AX1425" s="14" t="s">
        <v>88</v>
      </c>
      <c r="AY1425" s="213" t="s">
        <v>182</v>
      </c>
    </row>
    <row r="1426" spans="1:65" s="2" customFormat="1" ht="14.45" customHeight="1">
      <c r="A1426" s="35"/>
      <c r="B1426" s="36"/>
      <c r="C1426" s="214" t="s">
        <v>2011</v>
      </c>
      <c r="D1426" s="214" t="s">
        <v>179</v>
      </c>
      <c r="E1426" s="215" t="s">
        <v>2021</v>
      </c>
      <c r="F1426" s="216" t="s">
        <v>2022</v>
      </c>
      <c r="G1426" s="217" t="s">
        <v>190</v>
      </c>
      <c r="H1426" s="218">
        <v>1</v>
      </c>
      <c r="I1426" s="219"/>
      <c r="J1426" s="220">
        <f>ROUND(I1426*H1426,2)</f>
        <v>0</v>
      </c>
      <c r="K1426" s="216" t="s">
        <v>198</v>
      </c>
      <c r="L1426" s="221"/>
      <c r="M1426" s="222" t="s">
        <v>43</v>
      </c>
      <c r="N1426" s="223" t="s">
        <v>51</v>
      </c>
      <c r="O1426" s="65"/>
      <c r="P1426" s="188">
        <f>O1426*H1426</f>
        <v>0</v>
      </c>
      <c r="Q1426" s="188">
        <v>0</v>
      </c>
      <c r="R1426" s="188">
        <f>Q1426*H1426</f>
        <v>0</v>
      </c>
      <c r="S1426" s="188">
        <v>0</v>
      </c>
      <c r="T1426" s="189">
        <f>S1426*H1426</f>
        <v>0</v>
      </c>
      <c r="U1426" s="35"/>
      <c r="V1426" s="35"/>
      <c r="W1426" s="35"/>
      <c r="X1426" s="35"/>
      <c r="Y1426" s="35"/>
      <c r="Z1426" s="35"/>
      <c r="AA1426" s="35"/>
      <c r="AB1426" s="35"/>
      <c r="AC1426" s="35"/>
      <c r="AD1426" s="35"/>
      <c r="AE1426" s="35"/>
      <c r="AR1426" s="190" t="s">
        <v>90</v>
      </c>
      <c r="AT1426" s="190" t="s">
        <v>179</v>
      </c>
      <c r="AU1426" s="190" t="s">
        <v>90</v>
      </c>
      <c r="AY1426" s="17" t="s">
        <v>182</v>
      </c>
      <c r="BE1426" s="191">
        <f>IF(N1426="základní",J1426,0)</f>
        <v>0</v>
      </c>
      <c r="BF1426" s="191">
        <f>IF(N1426="snížená",J1426,0)</f>
        <v>0</v>
      </c>
      <c r="BG1426" s="191">
        <f>IF(N1426="zákl. přenesená",J1426,0)</f>
        <v>0</v>
      </c>
      <c r="BH1426" s="191">
        <f>IF(N1426="sníž. přenesená",J1426,0)</f>
        <v>0</v>
      </c>
      <c r="BI1426" s="191">
        <f>IF(N1426="nulová",J1426,0)</f>
        <v>0</v>
      </c>
      <c r="BJ1426" s="17" t="s">
        <v>88</v>
      </c>
      <c r="BK1426" s="191">
        <f>ROUND(I1426*H1426,2)</f>
        <v>0</v>
      </c>
      <c r="BL1426" s="17" t="s">
        <v>88</v>
      </c>
      <c r="BM1426" s="190" t="s">
        <v>2023</v>
      </c>
    </row>
    <row r="1427" spans="1:65" s="13" customFormat="1" ht="11.25">
      <c r="B1427" s="192"/>
      <c r="C1427" s="193"/>
      <c r="D1427" s="194" t="s">
        <v>193</v>
      </c>
      <c r="E1427" s="195" t="s">
        <v>43</v>
      </c>
      <c r="F1427" s="196" t="s">
        <v>532</v>
      </c>
      <c r="G1427" s="193"/>
      <c r="H1427" s="195" t="s">
        <v>43</v>
      </c>
      <c r="I1427" s="197"/>
      <c r="J1427" s="193"/>
      <c r="K1427" s="193"/>
      <c r="L1427" s="198"/>
      <c r="M1427" s="199"/>
      <c r="N1427" s="200"/>
      <c r="O1427" s="200"/>
      <c r="P1427" s="200"/>
      <c r="Q1427" s="200"/>
      <c r="R1427" s="200"/>
      <c r="S1427" s="200"/>
      <c r="T1427" s="201"/>
      <c r="AT1427" s="202" t="s">
        <v>193</v>
      </c>
      <c r="AU1427" s="202" t="s">
        <v>90</v>
      </c>
      <c r="AV1427" s="13" t="s">
        <v>88</v>
      </c>
      <c r="AW1427" s="13" t="s">
        <v>41</v>
      </c>
      <c r="AX1427" s="13" t="s">
        <v>80</v>
      </c>
      <c r="AY1427" s="202" t="s">
        <v>182</v>
      </c>
    </row>
    <row r="1428" spans="1:65" s="13" customFormat="1" ht="11.25">
      <c r="B1428" s="192"/>
      <c r="C1428" s="193"/>
      <c r="D1428" s="194" t="s">
        <v>193</v>
      </c>
      <c r="E1428" s="195" t="s">
        <v>43</v>
      </c>
      <c r="F1428" s="196" t="s">
        <v>2006</v>
      </c>
      <c r="G1428" s="193"/>
      <c r="H1428" s="195" t="s">
        <v>43</v>
      </c>
      <c r="I1428" s="197"/>
      <c r="J1428" s="193"/>
      <c r="K1428" s="193"/>
      <c r="L1428" s="198"/>
      <c r="M1428" s="199"/>
      <c r="N1428" s="200"/>
      <c r="O1428" s="200"/>
      <c r="P1428" s="200"/>
      <c r="Q1428" s="200"/>
      <c r="R1428" s="200"/>
      <c r="S1428" s="200"/>
      <c r="T1428" s="201"/>
      <c r="AT1428" s="202" t="s">
        <v>193</v>
      </c>
      <c r="AU1428" s="202" t="s">
        <v>90</v>
      </c>
      <c r="AV1428" s="13" t="s">
        <v>88</v>
      </c>
      <c r="AW1428" s="13" t="s">
        <v>41</v>
      </c>
      <c r="AX1428" s="13" t="s">
        <v>80</v>
      </c>
      <c r="AY1428" s="202" t="s">
        <v>182</v>
      </c>
    </row>
    <row r="1429" spans="1:65" s="14" customFormat="1" ht="11.25">
      <c r="B1429" s="203"/>
      <c r="C1429" s="204"/>
      <c r="D1429" s="194" t="s">
        <v>193</v>
      </c>
      <c r="E1429" s="205" t="s">
        <v>43</v>
      </c>
      <c r="F1429" s="206" t="s">
        <v>88</v>
      </c>
      <c r="G1429" s="204"/>
      <c r="H1429" s="207">
        <v>1</v>
      </c>
      <c r="I1429" s="208"/>
      <c r="J1429" s="204"/>
      <c r="K1429" s="204"/>
      <c r="L1429" s="209"/>
      <c r="M1429" s="210"/>
      <c r="N1429" s="211"/>
      <c r="O1429" s="211"/>
      <c r="P1429" s="211"/>
      <c r="Q1429" s="211"/>
      <c r="R1429" s="211"/>
      <c r="S1429" s="211"/>
      <c r="T1429" s="212"/>
      <c r="AT1429" s="213" t="s">
        <v>193</v>
      </c>
      <c r="AU1429" s="213" t="s">
        <v>90</v>
      </c>
      <c r="AV1429" s="14" t="s">
        <v>90</v>
      </c>
      <c r="AW1429" s="14" t="s">
        <v>41</v>
      </c>
      <c r="AX1429" s="14" t="s">
        <v>88</v>
      </c>
      <c r="AY1429" s="213" t="s">
        <v>182</v>
      </c>
    </row>
    <row r="1430" spans="1:65" s="2" customFormat="1" ht="14.45" customHeight="1">
      <c r="A1430" s="35"/>
      <c r="B1430" s="36"/>
      <c r="C1430" s="214" t="s">
        <v>2016</v>
      </c>
      <c r="D1430" s="214" t="s">
        <v>179</v>
      </c>
      <c r="E1430" s="215" t="s">
        <v>2025</v>
      </c>
      <c r="F1430" s="216" t="s">
        <v>2026</v>
      </c>
      <c r="G1430" s="217" t="s">
        <v>190</v>
      </c>
      <c r="H1430" s="218">
        <v>1</v>
      </c>
      <c r="I1430" s="219"/>
      <c r="J1430" s="220">
        <f>ROUND(I1430*H1430,2)</f>
        <v>0</v>
      </c>
      <c r="K1430" s="216" t="s">
        <v>198</v>
      </c>
      <c r="L1430" s="221"/>
      <c r="M1430" s="222" t="s">
        <v>43</v>
      </c>
      <c r="N1430" s="223" t="s">
        <v>51</v>
      </c>
      <c r="O1430" s="65"/>
      <c r="P1430" s="188">
        <f>O1430*H1430</f>
        <v>0</v>
      </c>
      <c r="Q1430" s="188">
        <v>0</v>
      </c>
      <c r="R1430" s="188">
        <f>Q1430*H1430</f>
        <v>0</v>
      </c>
      <c r="S1430" s="188">
        <v>0</v>
      </c>
      <c r="T1430" s="189">
        <f>S1430*H1430</f>
        <v>0</v>
      </c>
      <c r="U1430" s="35"/>
      <c r="V1430" s="35"/>
      <c r="W1430" s="35"/>
      <c r="X1430" s="35"/>
      <c r="Y1430" s="35"/>
      <c r="Z1430" s="35"/>
      <c r="AA1430" s="35"/>
      <c r="AB1430" s="35"/>
      <c r="AC1430" s="35"/>
      <c r="AD1430" s="35"/>
      <c r="AE1430" s="35"/>
      <c r="AR1430" s="190" t="s">
        <v>90</v>
      </c>
      <c r="AT1430" s="190" t="s">
        <v>179</v>
      </c>
      <c r="AU1430" s="190" t="s">
        <v>90</v>
      </c>
      <c r="AY1430" s="17" t="s">
        <v>182</v>
      </c>
      <c r="BE1430" s="191">
        <f>IF(N1430="základní",J1430,0)</f>
        <v>0</v>
      </c>
      <c r="BF1430" s="191">
        <f>IF(N1430="snížená",J1430,0)</f>
        <v>0</v>
      </c>
      <c r="BG1430" s="191">
        <f>IF(N1430="zákl. přenesená",J1430,0)</f>
        <v>0</v>
      </c>
      <c r="BH1430" s="191">
        <f>IF(N1430="sníž. přenesená",J1430,0)</f>
        <v>0</v>
      </c>
      <c r="BI1430" s="191">
        <f>IF(N1430="nulová",J1430,0)</f>
        <v>0</v>
      </c>
      <c r="BJ1430" s="17" t="s">
        <v>88</v>
      </c>
      <c r="BK1430" s="191">
        <f>ROUND(I1430*H1430,2)</f>
        <v>0</v>
      </c>
      <c r="BL1430" s="17" t="s">
        <v>88</v>
      </c>
      <c r="BM1430" s="190" t="s">
        <v>2027</v>
      </c>
    </row>
    <row r="1431" spans="1:65" s="13" customFormat="1" ht="11.25">
      <c r="B1431" s="192"/>
      <c r="C1431" s="193"/>
      <c r="D1431" s="194" t="s">
        <v>193</v>
      </c>
      <c r="E1431" s="195" t="s">
        <v>43</v>
      </c>
      <c r="F1431" s="196" t="s">
        <v>532</v>
      </c>
      <c r="G1431" s="193"/>
      <c r="H1431" s="195" t="s">
        <v>43</v>
      </c>
      <c r="I1431" s="197"/>
      <c r="J1431" s="193"/>
      <c r="K1431" s="193"/>
      <c r="L1431" s="198"/>
      <c r="M1431" s="199"/>
      <c r="N1431" s="200"/>
      <c r="O1431" s="200"/>
      <c r="P1431" s="200"/>
      <c r="Q1431" s="200"/>
      <c r="R1431" s="200"/>
      <c r="S1431" s="200"/>
      <c r="T1431" s="201"/>
      <c r="AT1431" s="202" t="s">
        <v>193</v>
      </c>
      <c r="AU1431" s="202" t="s">
        <v>90</v>
      </c>
      <c r="AV1431" s="13" t="s">
        <v>88</v>
      </c>
      <c r="AW1431" s="13" t="s">
        <v>41</v>
      </c>
      <c r="AX1431" s="13" t="s">
        <v>80</v>
      </c>
      <c r="AY1431" s="202" t="s">
        <v>182</v>
      </c>
    </row>
    <row r="1432" spans="1:65" s="13" customFormat="1" ht="11.25">
      <c r="B1432" s="192"/>
      <c r="C1432" s="193"/>
      <c r="D1432" s="194" t="s">
        <v>193</v>
      </c>
      <c r="E1432" s="195" t="s">
        <v>43</v>
      </c>
      <c r="F1432" s="196" t="s">
        <v>2006</v>
      </c>
      <c r="G1432" s="193"/>
      <c r="H1432" s="195" t="s">
        <v>43</v>
      </c>
      <c r="I1432" s="197"/>
      <c r="J1432" s="193"/>
      <c r="K1432" s="193"/>
      <c r="L1432" s="198"/>
      <c r="M1432" s="199"/>
      <c r="N1432" s="200"/>
      <c r="O1432" s="200"/>
      <c r="P1432" s="200"/>
      <c r="Q1432" s="200"/>
      <c r="R1432" s="200"/>
      <c r="S1432" s="200"/>
      <c r="T1432" s="201"/>
      <c r="AT1432" s="202" t="s">
        <v>193</v>
      </c>
      <c r="AU1432" s="202" t="s">
        <v>90</v>
      </c>
      <c r="AV1432" s="13" t="s">
        <v>88</v>
      </c>
      <c r="AW1432" s="13" t="s">
        <v>41</v>
      </c>
      <c r="AX1432" s="13" t="s">
        <v>80</v>
      </c>
      <c r="AY1432" s="202" t="s">
        <v>182</v>
      </c>
    </row>
    <row r="1433" spans="1:65" s="14" customFormat="1" ht="11.25">
      <c r="B1433" s="203"/>
      <c r="C1433" s="204"/>
      <c r="D1433" s="194" t="s">
        <v>193</v>
      </c>
      <c r="E1433" s="205" t="s">
        <v>43</v>
      </c>
      <c r="F1433" s="206" t="s">
        <v>88</v>
      </c>
      <c r="G1433" s="204"/>
      <c r="H1433" s="207">
        <v>1</v>
      </c>
      <c r="I1433" s="208"/>
      <c r="J1433" s="204"/>
      <c r="K1433" s="204"/>
      <c r="L1433" s="209"/>
      <c r="M1433" s="210"/>
      <c r="N1433" s="211"/>
      <c r="O1433" s="211"/>
      <c r="P1433" s="211"/>
      <c r="Q1433" s="211"/>
      <c r="R1433" s="211"/>
      <c r="S1433" s="211"/>
      <c r="T1433" s="212"/>
      <c r="AT1433" s="213" t="s">
        <v>193</v>
      </c>
      <c r="AU1433" s="213" t="s">
        <v>90</v>
      </c>
      <c r="AV1433" s="14" t="s">
        <v>90</v>
      </c>
      <c r="AW1433" s="14" t="s">
        <v>41</v>
      </c>
      <c r="AX1433" s="14" t="s">
        <v>88</v>
      </c>
      <c r="AY1433" s="213" t="s">
        <v>182</v>
      </c>
    </row>
    <row r="1434" spans="1:65" s="2" customFormat="1" ht="14.45" customHeight="1">
      <c r="A1434" s="35"/>
      <c r="B1434" s="36"/>
      <c r="C1434" s="214" t="s">
        <v>2020</v>
      </c>
      <c r="D1434" s="214" t="s">
        <v>179</v>
      </c>
      <c r="E1434" s="215" t="s">
        <v>2029</v>
      </c>
      <c r="F1434" s="216" t="s">
        <v>2030</v>
      </c>
      <c r="G1434" s="217" t="s">
        <v>190</v>
      </c>
      <c r="H1434" s="218">
        <v>3</v>
      </c>
      <c r="I1434" s="219"/>
      <c r="J1434" s="220">
        <f>ROUND(I1434*H1434,2)</f>
        <v>0</v>
      </c>
      <c r="K1434" s="216" t="s">
        <v>198</v>
      </c>
      <c r="L1434" s="221"/>
      <c r="M1434" s="222" t="s">
        <v>43</v>
      </c>
      <c r="N1434" s="223" t="s">
        <v>51</v>
      </c>
      <c r="O1434" s="65"/>
      <c r="P1434" s="188">
        <f>O1434*H1434</f>
        <v>0</v>
      </c>
      <c r="Q1434" s="188">
        <v>0</v>
      </c>
      <c r="R1434" s="188">
        <f>Q1434*H1434</f>
        <v>0</v>
      </c>
      <c r="S1434" s="188">
        <v>0</v>
      </c>
      <c r="T1434" s="189">
        <f>S1434*H1434</f>
        <v>0</v>
      </c>
      <c r="U1434" s="35"/>
      <c r="V1434" s="35"/>
      <c r="W1434" s="35"/>
      <c r="X1434" s="35"/>
      <c r="Y1434" s="35"/>
      <c r="Z1434" s="35"/>
      <c r="AA1434" s="35"/>
      <c r="AB1434" s="35"/>
      <c r="AC1434" s="35"/>
      <c r="AD1434" s="35"/>
      <c r="AE1434" s="35"/>
      <c r="AR1434" s="190" t="s">
        <v>90</v>
      </c>
      <c r="AT1434" s="190" t="s">
        <v>179</v>
      </c>
      <c r="AU1434" s="190" t="s">
        <v>90</v>
      </c>
      <c r="AY1434" s="17" t="s">
        <v>182</v>
      </c>
      <c r="BE1434" s="191">
        <f>IF(N1434="základní",J1434,0)</f>
        <v>0</v>
      </c>
      <c r="BF1434" s="191">
        <f>IF(N1434="snížená",J1434,0)</f>
        <v>0</v>
      </c>
      <c r="BG1434" s="191">
        <f>IF(N1434="zákl. přenesená",J1434,0)</f>
        <v>0</v>
      </c>
      <c r="BH1434" s="191">
        <f>IF(N1434="sníž. přenesená",J1434,0)</f>
        <v>0</v>
      </c>
      <c r="BI1434" s="191">
        <f>IF(N1434="nulová",J1434,0)</f>
        <v>0</v>
      </c>
      <c r="BJ1434" s="17" t="s">
        <v>88</v>
      </c>
      <c r="BK1434" s="191">
        <f>ROUND(I1434*H1434,2)</f>
        <v>0</v>
      </c>
      <c r="BL1434" s="17" t="s">
        <v>88</v>
      </c>
      <c r="BM1434" s="190" t="s">
        <v>2031</v>
      </c>
    </row>
    <row r="1435" spans="1:65" s="13" customFormat="1" ht="11.25">
      <c r="B1435" s="192"/>
      <c r="C1435" s="193"/>
      <c r="D1435" s="194" t="s">
        <v>193</v>
      </c>
      <c r="E1435" s="195" t="s">
        <v>43</v>
      </c>
      <c r="F1435" s="196" t="s">
        <v>532</v>
      </c>
      <c r="G1435" s="193"/>
      <c r="H1435" s="195" t="s">
        <v>43</v>
      </c>
      <c r="I1435" s="197"/>
      <c r="J1435" s="193"/>
      <c r="K1435" s="193"/>
      <c r="L1435" s="198"/>
      <c r="M1435" s="199"/>
      <c r="N1435" s="200"/>
      <c r="O1435" s="200"/>
      <c r="P1435" s="200"/>
      <c r="Q1435" s="200"/>
      <c r="R1435" s="200"/>
      <c r="S1435" s="200"/>
      <c r="T1435" s="201"/>
      <c r="AT1435" s="202" t="s">
        <v>193</v>
      </c>
      <c r="AU1435" s="202" t="s">
        <v>90</v>
      </c>
      <c r="AV1435" s="13" t="s">
        <v>88</v>
      </c>
      <c r="AW1435" s="13" t="s">
        <v>41</v>
      </c>
      <c r="AX1435" s="13" t="s">
        <v>80</v>
      </c>
      <c r="AY1435" s="202" t="s">
        <v>182</v>
      </c>
    </row>
    <row r="1436" spans="1:65" s="13" customFormat="1" ht="11.25">
      <c r="B1436" s="192"/>
      <c r="C1436" s="193"/>
      <c r="D1436" s="194" t="s">
        <v>193</v>
      </c>
      <c r="E1436" s="195" t="s">
        <v>43</v>
      </c>
      <c r="F1436" s="196" t="s">
        <v>2006</v>
      </c>
      <c r="G1436" s="193"/>
      <c r="H1436" s="195" t="s">
        <v>43</v>
      </c>
      <c r="I1436" s="197"/>
      <c r="J1436" s="193"/>
      <c r="K1436" s="193"/>
      <c r="L1436" s="198"/>
      <c r="M1436" s="199"/>
      <c r="N1436" s="200"/>
      <c r="O1436" s="200"/>
      <c r="P1436" s="200"/>
      <c r="Q1436" s="200"/>
      <c r="R1436" s="200"/>
      <c r="S1436" s="200"/>
      <c r="T1436" s="201"/>
      <c r="AT1436" s="202" t="s">
        <v>193</v>
      </c>
      <c r="AU1436" s="202" t="s">
        <v>90</v>
      </c>
      <c r="AV1436" s="13" t="s">
        <v>88</v>
      </c>
      <c r="AW1436" s="13" t="s">
        <v>41</v>
      </c>
      <c r="AX1436" s="13" t="s">
        <v>80</v>
      </c>
      <c r="AY1436" s="202" t="s">
        <v>182</v>
      </c>
    </row>
    <row r="1437" spans="1:65" s="14" customFormat="1" ht="11.25">
      <c r="B1437" s="203"/>
      <c r="C1437" s="204"/>
      <c r="D1437" s="194" t="s">
        <v>193</v>
      </c>
      <c r="E1437" s="205" t="s">
        <v>43</v>
      </c>
      <c r="F1437" s="206" t="s">
        <v>181</v>
      </c>
      <c r="G1437" s="204"/>
      <c r="H1437" s="207">
        <v>3</v>
      </c>
      <c r="I1437" s="208"/>
      <c r="J1437" s="204"/>
      <c r="K1437" s="204"/>
      <c r="L1437" s="209"/>
      <c r="M1437" s="210"/>
      <c r="N1437" s="211"/>
      <c r="O1437" s="211"/>
      <c r="P1437" s="211"/>
      <c r="Q1437" s="211"/>
      <c r="R1437" s="211"/>
      <c r="S1437" s="211"/>
      <c r="T1437" s="212"/>
      <c r="AT1437" s="213" t="s">
        <v>193</v>
      </c>
      <c r="AU1437" s="213" t="s">
        <v>90</v>
      </c>
      <c r="AV1437" s="14" t="s">
        <v>90</v>
      </c>
      <c r="AW1437" s="14" t="s">
        <v>41</v>
      </c>
      <c r="AX1437" s="14" t="s">
        <v>88</v>
      </c>
      <c r="AY1437" s="213" t="s">
        <v>182</v>
      </c>
    </row>
    <row r="1438" spans="1:65" s="2" customFormat="1" ht="14.45" customHeight="1">
      <c r="A1438" s="35"/>
      <c r="B1438" s="36"/>
      <c r="C1438" s="214" t="s">
        <v>2024</v>
      </c>
      <c r="D1438" s="214" t="s">
        <v>179</v>
      </c>
      <c r="E1438" s="215" t="s">
        <v>2033</v>
      </c>
      <c r="F1438" s="216" t="s">
        <v>2034</v>
      </c>
      <c r="G1438" s="217" t="s">
        <v>190</v>
      </c>
      <c r="H1438" s="218">
        <v>3</v>
      </c>
      <c r="I1438" s="219"/>
      <c r="J1438" s="220">
        <f>ROUND(I1438*H1438,2)</f>
        <v>0</v>
      </c>
      <c r="K1438" s="216" t="s">
        <v>198</v>
      </c>
      <c r="L1438" s="221"/>
      <c r="M1438" s="222" t="s">
        <v>43</v>
      </c>
      <c r="N1438" s="223" t="s">
        <v>51</v>
      </c>
      <c r="O1438" s="65"/>
      <c r="P1438" s="188">
        <f>O1438*H1438</f>
        <v>0</v>
      </c>
      <c r="Q1438" s="188">
        <v>0</v>
      </c>
      <c r="R1438" s="188">
        <f>Q1438*H1438</f>
        <v>0</v>
      </c>
      <c r="S1438" s="188">
        <v>0</v>
      </c>
      <c r="T1438" s="189">
        <f>S1438*H1438</f>
        <v>0</v>
      </c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R1438" s="190" t="s">
        <v>90</v>
      </c>
      <c r="AT1438" s="190" t="s">
        <v>179</v>
      </c>
      <c r="AU1438" s="190" t="s">
        <v>90</v>
      </c>
      <c r="AY1438" s="17" t="s">
        <v>182</v>
      </c>
      <c r="BE1438" s="191">
        <f>IF(N1438="základní",J1438,0)</f>
        <v>0</v>
      </c>
      <c r="BF1438" s="191">
        <f>IF(N1438="snížená",J1438,0)</f>
        <v>0</v>
      </c>
      <c r="BG1438" s="191">
        <f>IF(N1438="zákl. přenesená",J1438,0)</f>
        <v>0</v>
      </c>
      <c r="BH1438" s="191">
        <f>IF(N1438="sníž. přenesená",J1438,0)</f>
        <v>0</v>
      </c>
      <c r="BI1438" s="191">
        <f>IF(N1438="nulová",J1438,0)</f>
        <v>0</v>
      </c>
      <c r="BJ1438" s="17" t="s">
        <v>88</v>
      </c>
      <c r="BK1438" s="191">
        <f>ROUND(I1438*H1438,2)</f>
        <v>0</v>
      </c>
      <c r="BL1438" s="17" t="s">
        <v>88</v>
      </c>
      <c r="BM1438" s="190" t="s">
        <v>2035</v>
      </c>
    </row>
    <row r="1439" spans="1:65" s="13" customFormat="1" ht="11.25">
      <c r="B1439" s="192"/>
      <c r="C1439" s="193"/>
      <c r="D1439" s="194" t="s">
        <v>193</v>
      </c>
      <c r="E1439" s="195" t="s">
        <v>43</v>
      </c>
      <c r="F1439" s="196" t="s">
        <v>532</v>
      </c>
      <c r="G1439" s="193"/>
      <c r="H1439" s="195" t="s">
        <v>43</v>
      </c>
      <c r="I1439" s="197"/>
      <c r="J1439" s="193"/>
      <c r="K1439" s="193"/>
      <c r="L1439" s="198"/>
      <c r="M1439" s="199"/>
      <c r="N1439" s="200"/>
      <c r="O1439" s="200"/>
      <c r="P1439" s="200"/>
      <c r="Q1439" s="200"/>
      <c r="R1439" s="200"/>
      <c r="S1439" s="200"/>
      <c r="T1439" s="201"/>
      <c r="AT1439" s="202" t="s">
        <v>193</v>
      </c>
      <c r="AU1439" s="202" t="s">
        <v>90</v>
      </c>
      <c r="AV1439" s="13" t="s">
        <v>88</v>
      </c>
      <c r="AW1439" s="13" t="s">
        <v>41</v>
      </c>
      <c r="AX1439" s="13" t="s">
        <v>80</v>
      </c>
      <c r="AY1439" s="202" t="s">
        <v>182</v>
      </c>
    </row>
    <row r="1440" spans="1:65" s="13" customFormat="1" ht="11.25">
      <c r="B1440" s="192"/>
      <c r="C1440" s="193"/>
      <c r="D1440" s="194" t="s">
        <v>193</v>
      </c>
      <c r="E1440" s="195" t="s">
        <v>43</v>
      </c>
      <c r="F1440" s="196" t="s">
        <v>2006</v>
      </c>
      <c r="G1440" s="193"/>
      <c r="H1440" s="195" t="s">
        <v>43</v>
      </c>
      <c r="I1440" s="197"/>
      <c r="J1440" s="193"/>
      <c r="K1440" s="193"/>
      <c r="L1440" s="198"/>
      <c r="M1440" s="199"/>
      <c r="N1440" s="200"/>
      <c r="O1440" s="200"/>
      <c r="P1440" s="200"/>
      <c r="Q1440" s="200"/>
      <c r="R1440" s="200"/>
      <c r="S1440" s="200"/>
      <c r="T1440" s="201"/>
      <c r="AT1440" s="202" t="s">
        <v>193</v>
      </c>
      <c r="AU1440" s="202" t="s">
        <v>90</v>
      </c>
      <c r="AV1440" s="13" t="s">
        <v>88</v>
      </c>
      <c r="AW1440" s="13" t="s">
        <v>41</v>
      </c>
      <c r="AX1440" s="13" t="s">
        <v>80</v>
      </c>
      <c r="AY1440" s="202" t="s">
        <v>182</v>
      </c>
    </row>
    <row r="1441" spans="1:65" s="14" customFormat="1" ht="11.25">
      <c r="B1441" s="203"/>
      <c r="C1441" s="204"/>
      <c r="D1441" s="194" t="s">
        <v>193</v>
      </c>
      <c r="E1441" s="205" t="s">
        <v>43</v>
      </c>
      <c r="F1441" s="206" t="s">
        <v>181</v>
      </c>
      <c r="G1441" s="204"/>
      <c r="H1441" s="207">
        <v>3</v>
      </c>
      <c r="I1441" s="208"/>
      <c r="J1441" s="204"/>
      <c r="K1441" s="204"/>
      <c r="L1441" s="209"/>
      <c r="M1441" s="210"/>
      <c r="N1441" s="211"/>
      <c r="O1441" s="211"/>
      <c r="P1441" s="211"/>
      <c r="Q1441" s="211"/>
      <c r="R1441" s="211"/>
      <c r="S1441" s="211"/>
      <c r="T1441" s="212"/>
      <c r="AT1441" s="213" t="s">
        <v>193</v>
      </c>
      <c r="AU1441" s="213" t="s">
        <v>90</v>
      </c>
      <c r="AV1441" s="14" t="s">
        <v>90</v>
      </c>
      <c r="AW1441" s="14" t="s">
        <v>41</v>
      </c>
      <c r="AX1441" s="14" t="s">
        <v>88</v>
      </c>
      <c r="AY1441" s="213" t="s">
        <v>182</v>
      </c>
    </row>
    <row r="1442" spans="1:65" s="2" customFormat="1" ht="14.45" customHeight="1">
      <c r="A1442" s="35"/>
      <c r="B1442" s="36"/>
      <c r="C1442" s="214" t="s">
        <v>2028</v>
      </c>
      <c r="D1442" s="214" t="s">
        <v>179</v>
      </c>
      <c r="E1442" s="215" t="s">
        <v>2037</v>
      </c>
      <c r="F1442" s="216" t="s">
        <v>2038</v>
      </c>
      <c r="G1442" s="217" t="s">
        <v>190</v>
      </c>
      <c r="H1442" s="218">
        <v>3</v>
      </c>
      <c r="I1442" s="219"/>
      <c r="J1442" s="220">
        <f>ROUND(I1442*H1442,2)</f>
        <v>0</v>
      </c>
      <c r="K1442" s="216" t="s">
        <v>198</v>
      </c>
      <c r="L1442" s="221"/>
      <c r="M1442" s="222" t="s">
        <v>43</v>
      </c>
      <c r="N1442" s="223" t="s">
        <v>51</v>
      </c>
      <c r="O1442" s="65"/>
      <c r="P1442" s="188">
        <f>O1442*H1442</f>
        <v>0</v>
      </c>
      <c r="Q1442" s="188">
        <v>0</v>
      </c>
      <c r="R1442" s="188">
        <f>Q1442*H1442</f>
        <v>0</v>
      </c>
      <c r="S1442" s="188">
        <v>0</v>
      </c>
      <c r="T1442" s="189">
        <f>S1442*H1442</f>
        <v>0</v>
      </c>
      <c r="U1442" s="35"/>
      <c r="V1442" s="35"/>
      <c r="W1442" s="35"/>
      <c r="X1442" s="35"/>
      <c r="Y1442" s="35"/>
      <c r="Z1442" s="35"/>
      <c r="AA1442" s="35"/>
      <c r="AB1442" s="35"/>
      <c r="AC1442" s="35"/>
      <c r="AD1442" s="35"/>
      <c r="AE1442" s="35"/>
      <c r="AR1442" s="190" t="s">
        <v>90</v>
      </c>
      <c r="AT1442" s="190" t="s">
        <v>179</v>
      </c>
      <c r="AU1442" s="190" t="s">
        <v>90</v>
      </c>
      <c r="AY1442" s="17" t="s">
        <v>182</v>
      </c>
      <c r="BE1442" s="191">
        <f>IF(N1442="základní",J1442,0)</f>
        <v>0</v>
      </c>
      <c r="BF1442" s="191">
        <f>IF(N1442="snížená",J1442,0)</f>
        <v>0</v>
      </c>
      <c r="BG1442" s="191">
        <f>IF(N1442="zákl. přenesená",J1442,0)</f>
        <v>0</v>
      </c>
      <c r="BH1442" s="191">
        <f>IF(N1442="sníž. přenesená",J1442,0)</f>
        <v>0</v>
      </c>
      <c r="BI1442" s="191">
        <f>IF(N1442="nulová",J1442,0)</f>
        <v>0</v>
      </c>
      <c r="BJ1442" s="17" t="s">
        <v>88</v>
      </c>
      <c r="BK1442" s="191">
        <f>ROUND(I1442*H1442,2)</f>
        <v>0</v>
      </c>
      <c r="BL1442" s="17" t="s">
        <v>88</v>
      </c>
      <c r="BM1442" s="190" t="s">
        <v>2039</v>
      </c>
    </row>
    <row r="1443" spans="1:65" s="13" customFormat="1" ht="11.25">
      <c r="B1443" s="192"/>
      <c r="C1443" s="193"/>
      <c r="D1443" s="194" t="s">
        <v>193</v>
      </c>
      <c r="E1443" s="195" t="s">
        <v>43</v>
      </c>
      <c r="F1443" s="196" t="s">
        <v>532</v>
      </c>
      <c r="G1443" s="193"/>
      <c r="H1443" s="195" t="s">
        <v>43</v>
      </c>
      <c r="I1443" s="197"/>
      <c r="J1443" s="193"/>
      <c r="K1443" s="193"/>
      <c r="L1443" s="198"/>
      <c r="M1443" s="199"/>
      <c r="N1443" s="200"/>
      <c r="O1443" s="200"/>
      <c r="P1443" s="200"/>
      <c r="Q1443" s="200"/>
      <c r="R1443" s="200"/>
      <c r="S1443" s="200"/>
      <c r="T1443" s="201"/>
      <c r="AT1443" s="202" t="s">
        <v>193</v>
      </c>
      <c r="AU1443" s="202" t="s">
        <v>90</v>
      </c>
      <c r="AV1443" s="13" t="s">
        <v>88</v>
      </c>
      <c r="AW1443" s="13" t="s">
        <v>41</v>
      </c>
      <c r="AX1443" s="13" t="s">
        <v>80</v>
      </c>
      <c r="AY1443" s="202" t="s">
        <v>182</v>
      </c>
    </row>
    <row r="1444" spans="1:65" s="13" customFormat="1" ht="11.25">
      <c r="B1444" s="192"/>
      <c r="C1444" s="193"/>
      <c r="D1444" s="194" t="s">
        <v>193</v>
      </c>
      <c r="E1444" s="195" t="s">
        <v>43</v>
      </c>
      <c r="F1444" s="196" t="s">
        <v>2006</v>
      </c>
      <c r="G1444" s="193"/>
      <c r="H1444" s="195" t="s">
        <v>43</v>
      </c>
      <c r="I1444" s="197"/>
      <c r="J1444" s="193"/>
      <c r="K1444" s="193"/>
      <c r="L1444" s="198"/>
      <c r="M1444" s="199"/>
      <c r="N1444" s="200"/>
      <c r="O1444" s="200"/>
      <c r="P1444" s="200"/>
      <c r="Q1444" s="200"/>
      <c r="R1444" s="200"/>
      <c r="S1444" s="200"/>
      <c r="T1444" s="201"/>
      <c r="AT1444" s="202" t="s">
        <v>193</v>
      </c>
      <c r="AU1444" s="202" t="s">
        <v>90</v>
      </c>
      <c r="AV1444" s="13" t="s">
        <v>88</v>
      </c>
      <c r="AW1444" s="13" t="s">
        <v>41</v>
      </c>
      <c r="AX1444" s="13" t="s">
        <v>80</v>
      </c>
      <c r="AY1444" s="202" t="s">
        <v>182</v>
      </c>
    </row>
    <row r="1445" spans="1:65" s="14" customFormat="1" ht="11.25">
      <c r="B1445" s="203"/>
      <c r="C1445" s="204"/>
      <c r="D1445" s="194" t="s">
        <v>193</v>
      </c>
      <c r="E1445" s="205" t="s">
        <v>43</v>
      </c>
      <c r="F1445" s="206" t="s">
        <v>181</v>
      </c>
      <c r="G1445" s="204"/>
      <c r="H1445" s="207">
        <v>3</v>
      </c>
      <c r="I1445" s="208"/>
      <c r="J1445" s="204"/>
      <c r="K1445" s="204"/>
      <c r="L1445" s="209"/>
      <c r="M1445" s="210"/>
      <c r="N1445" s="211"/>
      <c r="O1445" s="211"/>
      <c r="P1445" s="211"/>
      <c r="Q1445" s="211"/>
      <c r="R1445" s="211"/>
      <c r="S1445" s="211"/>
      <c r="T1445" s="212"/>
      <c r="AT1445" s="213" t="s">
        <v>193</v>
      </c>
      <c r="AU1445" s="213" t="s">
        <v>90</v>
      </c>
      <c r="AV1445" s="14" t="s">
        <v>90</v>
      </c>
      <c r="AW1445" s="14" t="s">
        <v>41</v>
      </c>
      <c r="AX1445" s="14" t="s">
        <v>88</v>
      </c>
      <c r="AY1445" s="213" t="s">
        <v>182</v>
      </c>
    </row>
    <row r="1446" spans="1:65" s="2" customFormat="1" ht="14.45" customHeight="1">
      <c r="A1446" s="35"/>
      <c r="B1446" s="36"/>
      <c r="C1446" s="214" t="s">
        <v>2032</v>
      </c>
      <c r="D1446" s="214" t="s">
        <v>179</v>
      </c>
      <c r="E1446" s="215" t="s">
        <v>2041</v>
      </c>
      <c r="F1446" s="216" t="s">
        <v>2042</v>
      </c>
      <c r="G1446" s="217" t="s">
        <v>2043</v>
      </c>
      <c r="H1446" s="218">
        <v>1</v>
      </c>
      <c r="I1446" s="219"/>
      <c r="J1446" s="220">
        <f>ROUND(I1446*H1446,2)</f>
        <v>0</v>
      </c>
      <c r="K1446" s="216" t="s">
        <v>198</v>
      </c>
      <c r="L1446" s="221"/>
      <c r="M1446" s="222" t="s">
        <v>43</v>
      </c>
      <c r="N1446" s="223" t="s">
        <v>51</v>
      </c>
      <c r="O1446" s="65"/>
      <c r="P1446" s="188">
        <f>O1446*H1446</f>
        <v>0</v>
      </c>
      <c r="Q1446" s="188">
        <v>0</v>
      </c>
      <c r="R1446" s="188">
        <f>Q1446*H1446</f>
        <v>0</v>
      </c>
      <c r="S1446" s="188">
        <v>0</v>
      </c>
      <c r="T1446" s="189">
        <f>S1446*H1446</f>
        <v>0</v>
      </c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R1446" s="190" t="s">
        <v>90</v>
      </c>
      <c r="AT1446" s="190" t="s">
        <v>179</v>
      </c>
      <c r="AU1446" s="190" t="s">
        <v>90</v>
      </c>
      <c r="AY1446" s="17" t="s">
        <v>182</v>
      </c>
      <c r="BE1446" s="191">
        <f>IF(N1446="základní",J1446,0)</f>
        <v>0</v>
      </c>
      <c r="BF1446" s="191">
        <f>IF(N1446="snížená",J1446,0)</f>
        <v>0</v>
      </c>
      <c r="BG1446" s="191">
        <f>IF(N1446="zákl. přenesená",J1446,0)</f>
        <v>0</v>
      </c>
      <c r="BH1446" s="191">
        <f>IF(N1446="sníž. přenesená",J1446,0)</f>
        <v>0</v>
      </c>
      <c r="BI1446" s="191">
        <f>IF(N1446="nulová",J1446,0)</f>
        <v>0</v>
      </c>
      <c r="BJ1446" s="17" t="s">
        <v>88</v>
      </c>
      <c r="BK1446" s="191">
        <f>ROUND(I1446*H1446,2)</f>
        <v>0</v>
      </c>
      <c r="BL1446" s="17" t="s">
        <v>88</v>
      </c>
      <c r="BM1446" s="190" t="s">
        <v>2044</v>
      </c>
    </row>
    <row r="1447" spans="1:65" s="13" customFormat="1" ht="11.25">
      <c r="B1447" s="192"/>
      <c r="C1447" s="193"/>
      <c r="D1447" s="194" t="s">
        <v>193</v>
      </c>
      <c r="E1447" s="195" t="s">
        <v>43</v>
      </c>
      <c r="F1447" s="196" t="s">
        <v>532</v>
      </c>
      <c r="G1447" s="193"/>
      <c r="H1447" s="195" t="s">
        <v>43</v>
      </c>
      <c r="I1447" s="197"/>
      <c r="J1447" s="193"/>
      <c r="K1447" s="193"/>
      <c r="L1447" s="198"/>
      <c r="M1447" s="199"/>
      <c r="N1447" s="200"/>
      <c r="O1447" s="200"/>
      <c r="P1447" s="200"/>
      <c r="Q1447" s="200"/>
      <c r="R1447" s="200"/>
      <c r="S1447" s="200"/>
      <c r="T1447" s="201"/>
      <c r="AT1447" s="202" t="s">
        <v>193</v>
      </c>
      <c r="AU1447" s="202" t="s">
        <v>90</v>
      </c>
      <c r="AV1447" s="13" t="s">
        <v>88</v>
      </c>
      <c r="AW1447" s="13" t="s">
        <v>41</v>
      </c>
      <c r="AX1447" s="13" t="s">
        <v>80</v>
      </c>
      <c r="AY1447" s="202" t="s">
        <v>182</v>
      </c>
    </row>
    <row r="1448" spans="1:65" s="13" customFormat="1" ht="11.25">
      <c r="B1448" s="192"/>
      <c r="C1448" s="193"/>
      <c r="D1448" s="194" t="s">
        <v>193</v>
      </c>
      <c r="E1448" s="195" t="s">
        <v>43</v>
      </c>
      <c r="F1448" s="196" t="s">
        <v>2006</v>
      </c>
      <c r="G1448" s="193"/>
      <c r="H1448" s="195" t="s">
        <v>43</v>
      </c>
      <c r="I1448" s="197"/>
      <c r="J1448" s="193"/>
      <c r="K1448" s="193"/>
      <c r="L1448" s="198"/>
      <c r="M1448" s="199"/>
      <c r="N1448" s="200"/>
      <c r="O1448" s="200"/>
      <c r="P1448" s="200"/>
      <c r="Q1448" s="200"/>
      <c r="R1448" s="200"/>
      <c r="S1448" s="200"/>
      <c r="T1448" s="201"/>
      <c r="AT1448" s="202" t="s">
        <v>193</v>
      </c>
      <c r="AU1448" s="202" t="s">
        <v>90</v>
      </c>
      <c r="AV1448" s="13" t="s">
        <v>88</v>
      </c>
      <c r="AW1448" s="13" t="s">
        <v>41</v>
      </c>
      <c r="AX1448" s="13" t="s">
        <v>80</v>
      </c>
      <c r="AY1448" s="202" t="s">
        <v>182</v>
      </c>
    </row>
    <row r="1449" spans="1:65" s="14" customFormat="1" ht="11.25">
      <c r="B1449" s="203"/>
      <c r="C1449" s="204"/>
      <c r="D1449" s="194" t="s">
        <v>193</v>
      </c>
      <c r="E1449" s="205" t="s">
        <v>43</v>
      </c>
      <c r="F1449" s="206" t="s">
        <v>88</v>
      </c>
      <c r="G1449" s="204"/>
      <c r="H1449" s="207">
        <v>1</v>
      </c>
      <c r="I1449" s="208"/>
      <c r="J1449" s="204"/>
      <c r="K1449" s="204"/>
      <c r="L1449" s="209"/>
      <c r="M1449" s="210"/>
      <c r="N1449" s="211"/>
      <c r="O1449" s="211"/>
      <c r="P1449" s="211"/>
      <c r="Q1449" s="211"/>
      <c r="R1449" s="211"/>
      <c r="S1449" s="211"/>
      <c r="T1449" s="212"/>
      <c r="AT1449" s="213" t="s">
        <v>193</v>
      </c>
      <c r="AU1449" s="213" t="s">
        <v>90</v>
      </c>
      <c r="AV1449" s="14" t="s">
        <v>90</v>
      </c>
      <c r="AW1449" s="14" t="s">
        <v>41</v>
      </c>
      <c r="AX1449" s="14" t="s">
        <v>88</v>
      </c>
      <c r="AY1449" s="213" t="s">
        <v>182</v>
      </c>
    </row>
    <row r="1450" spans="1:65" s="2" customFormat="1" ht="14.45" customHeight="1">
      <c r="A1450" s="35"/>
      <c r="B1450" s="36"/>
      <c r="C1450" s="214" t="s">
        <v>2036</v>
      </c>
      <c r="D1450" s="214" t="s">
        <v>179</v>
      </c>
      <c r="E1450" s="215" t="s">
        <v>2046</v>
      </c>
      <c r="F1450" s="216" t="s">
        <v>2047</v>
      </c>
      <c r="G1450" s="217" t="s">
        <v>2043</v>
      </c>
      <c r="H1450" s="218">
        <v>1</v>
      </c>
      <c r="I1450" s="219"/>
      <c r="J1450" s="220">
        <f>ROUND(I1450*H1450,2)</f>
        <v>0</v>
      </c>
      <c r="K1450" s="216" t="s">
        <v>198</v>
      </c>
      <c r="L1450" s="221"/>
      <c r="M1450" s="222" t="s">
        <v>43</v>
      </c>
      <c r="N1450" s="223" t="s">
        <v>51</v>
      </c>
      <c r="O1450" s="65"/>
      <c r="P1450" s="188">
        <f>O1450*H1450</f>
        <v>0</v>
      </c>
      <c r="Q1450" s="188">
        <v>0</v>
      </c>
      <c r="R1450" s="188">
        <f>Q1450*H1450</f>
        <v>0</v>
      </c>
      <c r="S1450" s="188">
        <v>0</v>
      </c>
      <c r="T1450" s="189">
        <f>S1450*H1450</f>
        <v>0</v>
      </c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R1450" s="190" t="s">
        <v>90</v>
      </c>
      <c r="AT1450" s="190" t="s">
        <v>179</v>
      </c>
      <c r="AU1450" s="190" t="s">
        <v>90</v>
      </c>
      <c r="AY1450" s="17" t="s">
        <v>182</v>
      </c>
      <c r="BE1450" s="191">
        <f>IF(N1450="základní",J1450,0)</f>
        <v>0</v>
      </c>
      <c r="BF1450" s="191">
        <f>IF(N1450="snížená",J1450,0)</f>
        <v>0</v>
      </c>
      <c r="BG1450" s="191">
        <f>IF(N1450="zákl. přenesená",J1450,0)</f>
        <v>0</v>
      </c>
      <c r="BH1450" s="191">
        <f>IF(N1450="sníž. přenesená",J1450,0)</f>
        <v>0</v>
      </c>
      <c r="BI1450" s="191">
        <f>IF(N1450="nulová",J1450,0)</f>
        <v>0</v>
      </c>
      <c r="BJ1450" s="17" t="s">
        <v>88</v>
      </c>
      <c r="BK1450" s="191">
        <f>ROUND(I1450*H1450,2)</f>
        <v>0</v>
      </c>
      <c r="BL1450" s="17" t="s">
        <v>88</v>
      </c>
      <c r="BM1450" s="190" t="s">
        <v>2048</v>
      </c>
    </row>
    <row r="1451" spans="1:65" s="13" customFormat="1" ht="11.25">
      <c r="B1451" s="192"/>
      <c r="C1451" s="193"/>
      <c r="D1451" s="194" t="s">
        <v>193</v>
      </c>
      <c r="E1451" s="195" t="s">
        <v>43</v>
      </c>
      <c r="F1451" s="196" t="s">
        <v>532</v>
      </c>
      <c r="G1451" s="193"/>
      <c r="H1451" s="195" t="s">
        <v>43</v>
      </c>
      <c r="I1451" s="197"/>
      <c r="J1451" s="193"/>
      <c r="K1451" s="193"/>
      <c r="L1451" s="198"/>
      <c r="M1451" s="199"/>
      <c r="N1451" s="200"/>
      <c r="O1451" s="200"/>
      <c r="P1451" s="200"/>
      <c r="Q1451" s="200"/>
      <c r="R1451" s="200"/>
      <c r="S1451" s="200"/>
      <c r="T1451" s="201"/>
      <c r="AT1451" s="202" t="s">
        <v>193</v>
      </c>
      <c r="AU1451" s="202" t="s">
        <v>90</v>
      </c>
      <c r="AV1451" s="13" t="s">
        <v>88</v>
      </c>
      <c r="AW1451" s="13" t="s">
        <v>41</v>
      </c>
      <c r="AX1451" s="13" t="s">
        <v>80</v>
      </c>
      <c r="AY1451" s="202" t="s">
        <v>182</v>
      </c>
    </row>
    <row r="1452" spans="1:65" s="13" customFormat="1" ht="11.25">
      <c r="B1452" s="192"/>
      <c r="C1452" s="193"/>
      <c r="D1452" s="194" t="s">
        <v>193</v>
      </c>
      <c r="E1452" s="195" t="s">
        <v>43</v>
      </c>
      <c r="F1452" s="196" t="s">
        <v>2006</v>
      </c>
      <c r="G1452" s="193"/>
      <c r="H1452" s="195" t="s">
        <v>43</v>
      </c>
      <c r="I1452" s="197"/>
      <c r="J1452" s="193"/>
      <c r="K1452" s="193"/>
      <c r="L1452" s="198"/>
      <c r="M1452" s="199"/>
      <c r="N1452" s="200"/>
      <c r="O1452" s="200"/>
      <c r="P1452" s="200"/>
      <c r="Q1452" s="200"/>
      <c r="R1452" s="200"/>
      <c r="S1452" s="200"/>
      <c r="T1452" s="201"/>
      <c r="AT1452" s="202" t="s">
        <v>193</v>
      </c>
      <c r="AU1452" s="202" t="s">
        <v>90</v>
      </c>
      <c r="AV1452" s="13" t="s">
        <v>88</v>
      </c>
      <c r="AW1452" s="13" t="s">
        <v>41</v>
      </c>
      <c r="AX1452" s="13" t="s">
        <v>80</v>
      </c>
      <c r="AY1452" s="202" t="s">
        <v>182</v>
      </c>
    </row>
    <row r="1453" spans="1:65" s="14" customFormat="1" ht="11.25">
      <c r="B1453" s="203"/>
      <c r="C1453" s="204"/>
      <c r="D1453" s="194" t="s">
        <v>193</v>
      </c>
      <c r="E1453" s="205" t="s">
        <v>43</v>
      </c>
      <c r="F1453" s="206" t="s">
        <v>88</v>
      </c>
      <c r="G1453" s="204"/>
      <c r="H1453" s="207">
        <v>1</v>
      </c>
      <c r="I1453" s="208"/>
      <c r="J1453" s="204"/>
      <c r="K1453" s="204"/>
      <c r="L1453" s="209"/>
      <c r="M1453" s="210"/>
      <c r="N1453" s="211"/>
      <c r="O1453" s="211"/>
      <c r="P1453" s="211"/>
      <c r="Q1453" s="211"/>
      <c r="R1453" s="211"/>
      <c r="S1453" s="211"/>
      <c r="T1453" s="212"/>
      <c r="AT1453" s="213" t="s">
        <v>193</v>
      </c>
      <c r="AU1453" s="213" t="s">
        <v>90</v>
      </c>
      <c r="AV1453" s="14" t="s">
        <v>90</v>
      </c>
      <c r="AW1453" s="14" t="s">
        <v>41</v>
      </c>
      <c r="AX1453" s="14" t="s">
        <v>88</v>
      </c>
      <c r="AY1453" s="213" t="s">
        <v>182</v>
      </c>
    </row>
    <row r="1454" spans="1:65" s="2" customFormat="1" ht="14.45" customHeight="1">
      <c r="A1454" s="35"/>
      <c r="B1454" s="36"/>
      <c r="C1454" s="179" t="s">
        <v>2040</v>
      </c>
      <c r="D1454" s="179" t="s">
        <v>187</v>
      </c>
      <c r="E1454" s="180" t="s">
        <v>2050</v>
      </c>
      <c r="F1454" s="181" t="s">
        <v>2051</v>
      </c>
      <c r="G1454" s="182" t="s">
        <v>190</v>
      </c>
      <c r="H1454" s="183">
        <v>1</v>
      </c>
      <c r="I1454" s="184"/>
      <c r="J1454" s="185">
        <f>ROUND(I1454*H1454,2)</f>
        <v>0</v>
      </c>
      <c r="K1454" s="181" t="s">
        <v>191</v>
      </c>
      <c r="L1454" s="40"/>
      <c r="M1454" s="186" t="s">
        <v>43</v>
      </c>
      <c r="N1454" s="187" t="s">
        <v>51</v>
      </c>
      <c r="O1454" s="65"/>
      <c r="P1454" s="188">
        <f>O1454*H1454</f>
        <v>0</v>
      </c>
      <c r="Q1454" s="188">
        <v>0</v>
      </c>
      <c r="R1454" s="188">
        <f>Q1454*H1454</f>
        <v>0</v>
      </c>
      <c r="S1454" s="188">
        <v>0</v>
      </c>
      <c r="T1454" s="189">
        <f>S1454*H1454</f>
        <v>0</v>
      </c>
      <c r="U1454" s="35"/>
      <c r="V1454" s="35"/>
      <c r="W1454" s="35"/>
      <c r="X1454" s="35"/>
      <c r="Y1454" s="35"/>
      <c r="Z1454" s="35"/>
      <c r="AA1454" s="35"/>
      <c r="AB1454" s="35"/>
      <c r="AC1454" s="35"/>
      <c r="AD1454" s="35"/>
      <c r="AE1454" s="35"/>
      <c r="AR1454" s="190" t="s">
        <v>88</v>
      </c>
      <c r="AT1454" s="190" t="s">
        <v>187</v>
      </c>
      <c r="AU1454" s="190" t="s">
        <v>90</v>
      </c>
      <c r="AY1454" s="17" t="s">
        <v>182</v>
      </c>
      <c r="BE1454" s="191">
        <f>IF(N1454="základní",J1454,0)</f>
        <v>0</v>
      </c>
      <c r="BF1454" s="191">
        <f>IF(N1454="snížená",J1454,0)</f>
        <v>0</v>
      </c>
      <c r="BG1454" s="191">
        <f>IF(N1454="zákl. přenesená",J1454,0)</f>
        <v>0</v>
      </c>
      <c r="BH1454" s="191">
        <f>IF(N1454="sníž. přenesená",J1454,0)</f>
        <v>0</v>
      </c>
      <c r="BI1454" s="191">
        <f>IF(N1454="nulová",J1454,0)</f>
        <v>0</v>
      </c>
      <c r="BJ1454" s="17" t="s">
        <v>88</v>
      </c>
      <c r="BK1454" s="191">
        <f>ROUND(I1454*H1454,2)</f>
        <v>0</v>
      </c>
      <c r="BL1454" s="17" t="s">
        <v>88</v>
      </c>
      <c r="BM1454" s="190" t="s">
        <v>2052</v>
      </c>
    </row>
    <row r="1455" spans="1:65" s="13" customFormat="1" ht="11.25">
      <c r="B1455" s="192"/>
      <c r="C1455" s="193"/>
      <c r="D1455" s="194" t="s">
        <v>193</v>
      </c>
      <c r="E1455" s="195" t="s">
        <v>43</v>
      </c>
      <c r="F1455" s="196" t="s">
        <v>532</v>
      </c>
      <c r="G1455" s="193"/>
      <c r="H1455" s="195" t="s">
        <v>43</v>
      </c>
      <c r="I1455" s="197"/>
      <c r="J1455" s="193"/>
      <c r="K1455" s="193"/>
      <c r="L1455" s="198"/>
      <c r="M1455" s="199"/>
      <c r="N1455" s="200"/>
      <c r="O1455" s="200"/>
      <c r="P1455" s="200"/>
      <c r="Q1455" s="200"/>
      <c r="R1455" s="200"/>
      <c r="S1455" s="200"/>
      <c r="T1455" s="201"/>
      <c r="AT1455" s="202" t="s">
        <v>193</v>
      </c>
      <c r="AU1455" s="202" t="s">
        <v>90</v>
      </c>
      <c r="AV1455" s="13" t="s">
        <v>88</v>
      </c>
      <c r="AW1455" s="13" t="s">
        <v>41</v>
      </c>
      <c r="AX1455" s="13" t="s">
        <v>80</v>
      </c>
      <c r="AY1455" s="202" t="s">
        <v>182</v>
      </c>
    </row>
    <row r="1456" spans="1:65" s="13" customFormat="1" ht="11.25">
      <c r="B1456" s="192"/>
      <c r="C1456" s="193"/>
      <c r="D1456" s="194" t="s">
        <v>193</v>
      </c>
      <c r="E1456" s="195" t="s">
        <v>43</v>
      </c>
      <c r="F1456" s="196" t="s">
        <v>2006</v>
      </c>
      <c r="G1456" s="193"/>
      <c r="H1456" s="195" t="s">
        <v>43</v>
      </c>
      <c r="I1456" s="197"/>
      <c r="J1456" s="193"/>
      <c r="K1456" s="193"/>
      <c r="L1456" s="198"/>
      <c r="M1456" s="199"/>
      <c r="N1456" s="200"/>
      <c r="O1456" s="200"/>
      <c r="P1456" s="200"/>
      <c r="Q1456" s="200"/>
      <c r="R1456" s="200"/>
      <c r="S1456" s="200"/>
      <c r="T1456" s="201"/>
      <c r="AT1456" s="202" t="s">
        <v>193</v>
      </c>
      <c r="AU1456" s="202" t="s">
        <v>90</v>
      </c>
      <c r="AV1456" s="13" t="s">
        <v>88</v>
      </c>
      <c r="AW1456" s="13" t="s">
        <v>41</v>
      </c>
      <c r="AX1456" s="13" t="s">
        <v>80</v>
      </c>
      <c r="AY1456" s="202" t="s">
        <v>182</v>
      </c>
    </row>
    <row r="1457" spans="1:65" s="14" customFormat="1" ht="11.25">
      <c r="B1457" s="203"/>
      <c r="C1457" s="204"/>
      <c r="D1457" s="194" t="s">
        <v>193</v>
      </c>
      <c r="E1457" s="205" t="s">
        <v>43</v>
      </c>
      <c r="F1457" s="206" t="s">
        <v>88</v>
      </c>
      <c r="G1457" s="204"/>
      <c r="H1457" s="207">
        <v>1</v>
      </c>
      <c r="I1457" s="208"/>
      <c r="J1457" s="204"/>
      <c r="K1457" s="204"/>
      <c r="L1457" s="209"/>
      <c r="M1457" s="210"/>
      <c r="N1457" s="211"/>
      <c r="O1457" s="211"/>
      <c r="P1457" s="211"/>
      <c r="Q1457" s="211"/>
      <c r="R1457" s="211"/>
      <c r="S1457" s="211"/>
      <c r="T1457" s="212"/>
      <c r="AT1457" s="213" t="s">
        <v>193</v>
      </c>
      <c r="AU1457" s="213" t="s">
        <v>90</v>
      </c>
      <c r="AV1457" s="14" t="s">
        <v>90</v>
      </c>
      <c r="AW1457" s="14" t="s">
        <v>41</v>
      </c>
      <c r="AX1457" s="14" t="s">
        <v>88</v>
      </c>
      <c r="AY1457" s="213" t="s">
        <v>182</v>
      </c>
    </row>
    <row r="1458" spans="1:65" s="2" customFormat="1" ht="14.45" customHeight="1">
      <c r="A1458" s="35"/>
      <c r="B1458" s="36"/>
      <c r="C1458" s="214" t="s">
        <v>2045</v>
      </c>
      <c r="D1458" s="214" t="s">
        <v>179</v>
      </c>
      <c r="E1458" s="215" t="s">
        <v>2054</v>
      </c>
      <c r="F1458" s="216" t="s">
        <v>2055</v>
      </c>
      <c r="G1458" s="217" t="s">
        <v>190</v>
      </c>
      <c r="H1458" s="218">
        <v>1</v>
      </c>
      <c r="I1458" s="219"/>
      <c r="J1458" s="220">
        <f>ROUND(I1458*H1458,2)</f>
        <v>0</v>
      </c>
      <c r="K1458" s="216" t="s">
        <v>198</v>
      </c>
      <c r="L1458" s="221"/>
      <c r="M1458" s="222" t="s">
        <v>43</v>
      </c>
      <c r="N1458" s="223" t="s">
        <v>51</v>
      </c>
      <c r="O1458" s="65"/>
      <c r="P1458" s="188">
        <f>O1458*H1458</f>
        <v>0</v>
      </c>
      <c r="Q1458" s="188">
        <v>0</v>
      </c>
      <c r="R1458" s="188">
        <f>Q1458*H1458</f>
        <v>0</v>
      </c>
      <c r="S1458" s="188">
        <v>0</v>
      </c>
      <c r="T1458" s="189">
        <f>S1458*H1458</f>
        <v>0</v>
      </c>
      <c r="U1458" s="35"/>
      <c r="V1458" s="35"/>
      <c r="W1458" s="35"/>
      <c r="X1458" s="35"/>
      <c r="Y1458" s="35"/>
      <c r="Z1458" s="35"/>
      <c r="AA1458" s="35"/>
      <c r="AB1458" s="35"/>
      <c r="AC1458" s="35"/>
      <c r="AD1458" s="35"/>
      <c r="AE1458" s="35"/>
      <c r="AR1458" s="190" t="s">
        <v>90</v>
      </c>
      <c r="AT1458" s="190" t="s">
        <v>179</v>
      </c>
      <c r="AU1458" s="190" t="s">
        <v>90</v>
      </c>
      <c r="AY1458" s="17" t="s">
        <v>182</v>
      </c>
      <c r="BE1458" s="191">
        <f>IF(N1458="základní",J1458,0)</f>
        <v>0</v>
      </c>
      <c r="BF1458" s="191">
        <f>IF(N1458="snížená",J1458,0)</f>
        <v>0</v>
      </c>
      <c r="BG1458" s="191">
        <f>IF(N1458="zákl. přenesená",J1458,0)</f>
        <v>0</v>
      </c>
      <c r="BH1458" s="191">
        <f>IF(N1458="sníž. přenesená",J1458,0)</f>
        <v>0</v>
      </c>
      <c r="BI1458" s="191">
        <f>IF(N1458="nulová",J1458,0)</f>
        <v>0</v>
      </c>
      <c r="BJ1458" s="17" t="s">
        <v>88</v>
      </c>
      <c r="BK1458" s="191">
        <f>ROUND(I1458*H1458,2)</f>
        <v>0</v>
      </c>
      <c r="BL1458" s="17" t="s">
        <v>88</v>
      </c>
      <c r="BM1458" s="190" t="s">
        <v>2056</v>
      </c>
    </row>
    <row r="1459" spans="1:65" s="13" customFormat="1" ht="11.25">
      <c r="B1459" s="192"/>
      <c r="C1459" s="193"/>
      <c r="D1459" s="194" t="s">
        <v>193</v>
      </c>
      <c r="E1459" s="195" t="s">
        <v>43</v>
      </c>
      <c r="F1459" s="196" t="s">
        <v>532</v>
      </c>
      <c r="G1459" s="193"/>
      <c r="H1459" s="195" t="s">
        <v>43</v>
      </c>
      <c r="I1459" s="197"/>
      <c r="J1459" s="193"/>
      <c r="K1459" s="193"/>
      <c r="L1459" s="198"/>
      <c r="M1459" s="199"/>
      <c r="N1459" s="200"/>
      <c r="O1459" s="200"/>
      <c r="P1459" s="200"/>
      <c r="Q1459" s="200"/>
      <c r="R1459" s="200"/>
      <c r="S1459" s="200"/>
      <c r="T1459" s="201"/>
      <c r="AT1459" s="202" t="s">
        <v>193</v>
      </c>
      <c r="AU1459" s="202" t="s">
        <v>90</v>
      </c>
      <c r="AV1459" s="13" t="s">
        <v>88</v>
      </c>
      <c r="AW1459" s="13" t="s">
        <v>41</v>
      </c>
      <c r="AX1459" s="13" t="s">
        <v>80</v>
      </c>
      <c r="AY1459" s="202" t="s">
        <v>182</v>
      </c>
    </row>
    <row r="1460" spans="1:65" s="13" customFormat="1" ht="11.25">
      <c r="B1460" s="192"/>
      <c r="C1460" s="193"/>
      <c r="D1460" s="194" t="s">
        <v>193</v>
      </c>
      <c r="E1460" s="195" t="s">
        <v>43</v>
      </c>
      <c r="F1460" s="196" t="s">
        <v>2006</v>
      </c>
      <c r="G1460" s="193"/>
      <c r="H1460" s="195" t="s">
        <v>43</v>
      </c>
      <c r="I1460" s="197"/>
      <c r="J1460" s="193"/>
      <c r="K1460" s="193"/>
      <c r="L1460" s="198"/>
      <c r="M1460" s="199"/>
      <c r="N1460" s="200"/>
      <c r="O1460" s="200"/>
      <c r="P1460" s="200"/>
      <c r="Q1460" s="200"/>
      <c r="R1460" s="200"/>
      <c r="S1460" s="200"/>
      <c r="T1460" s="201"/>
      <c r="AT1460" s="202" t="s">
        <v>193</v>
      </c>
      <c r="AU1460" s="202" t="s">
        <v>90</v>
      </c>
      <c r="AV1460" s="13" t="s">
        <v>88</v>
      </c>
      <c r="AW1460" s="13" t="s">
        <v>41</v>
      </c>
      <c r="AX1460" s="13" t="s">
        <v>80</v>
      </c>
      <c r="AY1460" s="202" t="s">
        <v>182</v>
      </c>
    </row>
    <row r="1461" spans="1:65" s="14" customFormat="1" ht="11.25">
      <c r="B1461" s="203"/>
      <c r="C1461" s="204"/>
      <c r="D1461" s="194" t="s">
        <v>193</v>
      </c>
      <c r="E1461" s="205" t="s">
        <v>43</v>
      </c>
      <c r="F1461" s="206" t="s">
        <v>88</v>
      </c>
      <c r="G1461" s="204"/>
      <c r="H1461" s="207">
        <v>1</v>
      </c>
      <c r="I1461" s="208"/>
      <c r="J1461" s="204"/>
      <c r="K1461" s="204"/>
      <c r="L1461" s="209"/>
      <c r="M1461" s="210"/>
      <c r="N1461" s="211"/>
      <c r="O1461" s="211"/>
      <c r="P1461" s="211"/>
      <c r="Q1461" s="211"/>
      <c r="R1461" s="211"/>
      <c r="S1461" s="211"/>
      <c r="T1461" s="212"/>
      <c r="AT1461" s="213" t="s">
        <v>193</v>
      </c>
      <c r="AU1461" s="213" t="s">
        <v>90</v>
      </c>
      <c r="AV1461" s="14" t="s">
        <v>90</v>
      </c>
      <c r="AW1461" s="14" t="s">
        <v>41</v>
      </c>
      <c r="AX1461" s="14" t="s">
        <v>88</v>
      </c>
      <c r="AY1461" s="213" t="s">
        <v>182</v>
      </c>
    </row>
    <row r="1462" spans="1:65" s="2" customFormat="1" ht="14.45" customHeight="1">
      <c r="A1462" s="35"/>
      <c r="B1462" s="36"/>
      <c r="C1462" s="214" t="s">
        <v>2049</v>
      </c>
      <c r="D1462" s="214" t="s">
        <v>179</v>
      </c>
      <c r="E1462" s="215" t="s">
        <v>2058</v>
      </c>
      <c r="F1462" s="216" t="s">
        <v>2059</v>
      </c>
      <c r="G1462" s="217" t="s">
        <v>190</v>
      </c>
      <c r="H1462" s="218">
        <v>1</v>
      </c>
      <c r="I1462" s="219"/>
      <c r="J1462" s="220">
        <f>ROUND(I1462*H1462,2)</f>
        <v>0</v>
      </c>
      <c r="K1462" s="216" t="s">
        <v>198</v>
      </c>
      <c r="L1462" s="221"/>
      <c r="M1462" s="222" t="s">
        <v>43</v>
      </c>
      <c r="N1462" s="223" t="s">
        <v>51</v>
      </c>
      <c r="O1462" s="65"/>
      <c r="P1462" s="188">
        <f>O1462*H1462</f>
        <v>0</v>
      </c>
      <c r="Q1462" s="188">
        <v>0</v>
      </c>
      <c r="R1462" s="188">
        <f>Q1462*H1462</f>
        <v>0</v>
      </c>
      <c r="S1462" s="188">
        <v>0</v>
      </c>
      <c r="T1462" s="189">
        <f>S1462*H1462</f>
        <v>0</v>
      </c>
      <c r="U1462" s="35"/>
      <c r="V1462" s="35"/>
      <c r="W1462" s="35"/>
      <c r="X1462" s="35"/>
      <c r="Y1462" s="35"/>
      <c r="Z1462" s="35"/>
      <c r="AA1462" s="35"/>
      <c r="AB1462" s="35"/>
      <c r="AC1462" s="35"/>
      <c r="AD1462" s="35"/>
      <c r="AE1462" s="35"/>
      <c r="AR1462" s="190" t="s">
        <v>90</v>
      </c>
      <c r="AT1462" s="190" t="s">
        <v>179</v>
      </c>
      <c r="AU1462" s="190" t="s">
        <v>90</v>
      </c>
      <c r="AY1462" s="17" t="s">
        <v>182</v>
      </c>
      <c r="BE1462" s="191">
        <f>IF(N1462="základní",J1462,0)</f>
        <v>0</v>
      </c>
      <c r="BF1462" s="191">
        <f>IF(N1462="snížená",J1462,0)</f>
        <v>0</v>
      </c>
      <c r="BG1462" s="191">
        <f>IF(N1462="zákl. přenesená",J1462,0)</f>
        <v>0</v>
      </c>
      <c r="BH1462" s="191">
        <f>IF(N1462="sníž. přenesená",J1462,0)</f>
        <v>0</v>
      </c>
      <c r="BI1462" s="191">
        <f>IF(N1462="nulová",J1462,0)</f>
        <v>0</v>
      </c>
      <c r="BJ1462" s="17" t="s">
        <v>88</v>
      </c>
      <c r="BK1462" s="191">
        <f>ROUND(I1462*H1462,2)</f>
        <v>0</v>
      </c>
      <c r="BL1462" s="17" t="s">
        <v>88</v>
      </c>
      <c r="BM1462" s="190" t="s">
        <v>2060</v>
      </c>
    </row>
    <row r="1463" spans="1:65" s="13" customFormat="1" ht="11.25">
      <c r="B1463" s="192"/>
      <c r="C1463" s="193"/>
      <c r="D1463" s="194" t="s">
        <v>193</v>
      </c>
      <c r="E1463" s="195" t="s">
        <v>43</v>
      </c>
      <c r="F1463" s="196" t="s">
        <v>532</v>
      </c>
      <c r="G1463" s="193"/>
      <c r="H1463" s="195" t="s">
        <v>43</v>
      </c>
      <c r="I1463" s="197"/>
      <c r="J1463" s="193"/>
      <c r="K1463" s="193"/>
      <c r="L1463" s="198"/>
      <c r="M1463" s="199"/>
      <c r="N1463" s="200"/>
      <c r="O1463" s="200"/>
      <c r="P1463" s="200"/>
      <c r="Q1463" s="200"/>
      <c r="R1463" s="200"/>
      <c r="S1463" s="200"/>
      <c r="T1463" s="201"/>
      <c r="AT1463" s="202" t="s">
        <v>193</v>
      </c>
      <c r="AU1463" s="202" t="s">
        <v>90</v>
      </c>
      <c r="AV1463" s="13" t="s">
        <v>88</v>
      </c>
      <c r="AW1463" s="13" t="s">
        <v>41</v>
      </c>
      <c r="AX1463" s="13" t="s">
        <v>80</v>
      </c>
      <c r="AY1463" s="202" t="s">
        <v>182</v>
      </c>
    </row>
    <row r="1464" spans="1:65" s="13" customFormat="1" ht="11.25">
      <c r="B1464" s="192"/>
      <c r="C1464" s="193"/>
      <c r="D1464" s="194" t="s">
        <v>193</v>
      </c>
      <c r="E1464" s="195" t="s">
        <v>43</v>
      </c>
      <c r="F1464" s="196" t="s">
        <v>2006</v>
      </c>
      <c r="G1464" s="193"/>
      <c r="H1464" s="195" t="s">
        <v>43</v>
      </c>
      <c r="I1464" s="197"/>
      <c r="J1464" s="193"/>
      <c r="K1464" s="193"/>
      <c r="L1464" s="198"/>
      <c r="M1464" s="199"/>
      <c r="N1464" s="200"/>
      <c r="O1464" s="200"/>
      <c r="P1464" s="200"/>
      <c r="Q1464" s="200"/>
      <c r="R1464" s="200"/>
      <c r="S1464" s="200"/>
      <c r="T1464" s="201"/>
      <c r="AT1464" s="202" t="s">
        <v>193</v>
      </c>
      <c r="AU1464" s="202" t="s">
        <v>90</v>
      </c>
      <c r="AV1464" s="13" t="s">
        <v>88</v>
      </c>
      <c r="AW1464" s="13" t="s">
        <v>41</v>
      </c>
      <c r="AX1464" s="13" t="s">
        <v>80</v>
      </c>
      <c r="AY1464" s="202" t="s">
        <v>182</v>
      </c>
    </row>
    <row r="1465" spans="1:65" s="14" customFormat="1" ht="11.25">
      <c r="B1465" s="203"/>
      <c r="C1465" s="204"/>
      <c r="D1465" s="194" t="s">
        <v>193</v>
      </c>
      <c r="E1465" s="205" t="s">
        <v>43</v>
      </c>
      <c r="F1465" s="206" t="s">
        <v>88</v>
      </c>
      <c r="G1465" s="204"/>
      <c r="H1465" s="207">
        <v>1</v>
      </c>
      <c r="I1465" s="208"/>
      <c r="J1465" s="204"/>
      <c r="K1465" s="204"/>
      <c r="L1465" s="209"/>
      <c r="M1465" s="210"/>
      <c r="N1465" s="211"/>
      <c r="O1465" s="211"/>
      <c r="P1465" s="211"/>
      <c r="Q1465" s="211"/>
      <c r="R1465" s="211"/>
      <c r="S1465" s="211"/>
      <c r="T1465" s="212"/>
      <c r="AT1465" s="213" t="s">
        <v>193</v>
      </c>
      <c r="AU1465" s="213" t="s">
        <v>90</v>
      </c>
      <c r="AV1465" s="14" t="s">
        <v>90</v>
      </c>
      <c r="AW1465" s="14" t="s">
        <v>41</v>
      </c>
      <c r="AX1465" s="14" t="s">
        <v>88</v>
      </c>
      <c r="AY1465" s="213" t="s">
        <v>182</v>
      </c>
    </row>
    <row r="1466" spans="1:65" s="12" customFormat="1" ht="22.9" customHeight="1">
      <c r="B1466" s="163"/>
      <c r="C1466" s="164"/>
      <c r="D1466" s="165" t="s">
        <v>79</v>
      </c>
      <c r="E1466" s="177" t="s">
        <v>1045</v>
      </c>
      <c r="F1466" s="177" t="s">
        <v>1046</v>
      </c>
      <c r="G1466" s="164"/>
      <c r="H1466" s="164"/>
      <c r="I1466" s="167"/>
      <c r="J1466" s="178">
        <f>BK1466</f>
        <v>0</v>
      </c>
      <c r="K1466" s="164"/>
      <c r="L1466" s="169"/>
      <c r="M1466" s="170"/>
      <c r="N1466" s="171"/>
      <c r="O1466" s="171"/>
      <c r="P1466" s="172">
        <f>SUM(P1467:P1696)</f>
        <v>0</v>
      </c>
      <c r="Q1466" s="171"/>
      <c r="R1466" s="172">
        <f>SUM(R1467:R1696)</f>
        <v>51.921382450000003</v>
      </c>
      <c r="S1466" s="171"/>
      <c r="T1466" s="173">
        <f>SUM(T1467:T1696)</f>
        <v>0</v>
      </c>
      <c r="AR1466" s="174" t="s">
        <v>181</v>
      </c>
      <c r="AT1466" s="175" t="s">
        <v>79</v>
      </c>
      <c r="AU1466" s="175" t="s">
        <v>88</v>
      </c>
      <c r="AY1466" s="174" t="s">
        <v>182</v>
      </c>
      <c r="BK1466" s="176">
        <f>SUM(BK1467:BK1696)</f>
        <v>0</v>
      </c>
    </row>
    <row r="1467" spans="1:65" s="2" customFormat="1" ht="24.2" customHeight="1">
      <c r="A1467" s="35"/>
      <c r="B1467" s="36"/>
      <c r="C1467" s="179" t="s">
        <v>2053</v>
      </c>
      <c r="D1467" s="179" t="s">
        <v>187</v>
      </c>
      <c r="E1467" s="180" t="s">
        <v>1048</v>
      </c>
      <c r="F1467" s="181" t="s">
        <v>1049</v>
      </c>
      <c r="G1467" s="182" t="s">
        <v>740</v>
      </c>
      <c r="H1467" s="183">
        <v>0.24099999999999999</v>
      </c>
      <c r="I1467" s="184"/>
      <c r="J1467" s="185">
        <f>ROUND(I1467*H1467,2)</f>
        <v>0</v>
      </c>
      <c r="K1467" s="181" t="s">
        <v>191</v>
      </c>
      <c r="L1467" s="40"/>
      <c r="M1467" s="186" t="s">
        <v>43</v>
      </c>
      <c r="N1467" s="187" t="s">
        <v>51</v>
      </c>
      <c r="O1467" s="65"/>
      <c r="P1467" s="188">
        <f>O1467*H1467</f>
        <v>0</v>
      </c>
      <c r="Q1467" s="188">
        <v>8.8000000000000005E-3</v>
      </c>
      <c r="R1467" s="188">
        <f>Q1467*H1467</f>
        <v>2.1207999999999999E-3</v>
      </c>
      <c r="S1467" s="188">
        <v>0</v>
      </c>
      <c r="T1467" s="189">
        <f>S1467*H1467</f>
        <v>0</v>
      </c>
      <c r="U1467" s="35"/>
      <c r="V1467" s="35"/>
      <c r="W1467" s="35"/>
      <c r="X1467" s="35"/>
      <c r="Y1467" s="35"/>
      <c r="Z1467" s="35"/>
      <c r="AA1467" s="35"/>
      <c r="AB1467" s="35"/>
      <c r="AC1467" s="35"/>
      <c r="AD1467" s="35"/>
      <c r="AE1467" s="35"/>
      <c r="AR1467" s="190" t="s">
        <v>88</v>
      </c>
      <c r="AT1467" s="190" t="s">
        <v>187</v>
      </c>
      <c r="AU1467" s="190" t="s">
        <v>90</v>
      </c>
      <c r="AY1467" s="17" t="s">
        <v>182</v>
      </c>
      <c r="BE1467" s="191">
        <f>IF(N1467="základní",J1467,0)</f>
        <v>0</v>
      </c>
      <c r="BF1467" s="191">
        <f>IF(N1467="snížená",J1467,0)</f>
        <v>0</v>
      </c>
      <c r="BG1467" s="191">
        <f>IF(N1467="zákl. přenesená",J1467,0)</f>
        <v>0</v>
      </c>
      <c r="BH1467" s="191">
        <f>IF(N1467="sníž. přenesená",J1467,0)</f>
        <v>0</v>
      </c>
      <c r="BI1467" s="191">
        <f>IF(N1467="nulová",J1467,0)</f>
        <v>0</v>
      </c>
      <c r="BJ1467" s="17" t="s">
        <v>88</v>
      </c>
      <c r="BK1467" s="191">
        <f>ROUND(I1467*H1467,2)</f>
        <v>0</v>
      </c>
      <c r="BL1467" s="17" t="s">
        <v>88</v>
      </c>
      <c r="BM1467" s="190" t="s">
        <v>1050</v>
      </c>
    </row>
    <row r="1468" spans="1:65" s="13" customFormat="1" ht="11.25">
      <c r="B1468" s="192"/>
      <c r="C1468" s="193"/>
      <c r="D1468" s="194" t="s">
        <v>193</v>
      </c>
      <c r="E1468" s="195" t="s">
        <v>43</v>
      </c>
      <c r="F1468" s="196" t="s">
        <v>362</v>
      </c>
      <c r="G1468" s="193"/>
      <c r="H1468" s="195" t="s">
        <v>43</v>
      </c>
      <c r="I1468" s="197"/>
      <c r="J1468" s="193"/>
      <c r="K1468" s="193"/>
      <c r="L1468" s="198"/>
      <c r="M1468" s="199"/>
      <c r="N1468" s="200"/>
      <c r="O1468" s="200"/>
      <c r="P1468" s="200"/>
      <c r="Q1468" s="200"/>
      <c r="R1468" s="200"/>
      <c r="S1468" s="200"/>
      <c r="T1468" s="201"/>
      <c r="AT1468" s="202" t="s">
        <v>193</v>
      </c>
      <c r="AU1468" s="202" t="s">
        <v>90</v>
      </c>
      <c r="AV1468" s="13" t="s">
        <v>88</v>
      </c>
      <c r="AW1468" s="13" t="s">
        <v>41</v>
      </c>
      <c r="AX1468" s="13" t="s">
        <v>80</v>
      </c>
      <c r="AY1468" s="202" t="s">
        <v>182</v>
      </c>
    </row>
    <row r="1469" spans="1:65" s="13" customFormat="1" ht="11.25">
      <c r="B1469" s="192"/>
      <c r="C1469" s="193"/>
      <c r="D1469" s="194" t="s">
        <v>193</v>
      </c>
      <c r="E1469" s="195" t="s">
        <v>43</v>
      </c>
      <c r="F1469" s="196" t="s">
        <v>1051</v>
      </c>
      <c r="G1469" s="193"/>
      <c r="H1469" s="195" t="s">
        <v>43</v>
      </c>
      <c r="I1469" s="197"/>
      <c r="J1469" s="193"/>
      <c r="K1469" s="193"/>
      <c r="L1469" s="198"/>
      <c r="M1469" s="199"/>
      <c r="N1469" s="200"/>
      <c r="O1469" s="200"/>
      <c r="P1469" s="200"/>
      <c r="Q1469" s="200"/>
      <c r="R1469" s="200"/>
      <c r="S1469" s="200"/>
      <c r="T1469" s="201"/>
      <c r="AT1469" s="202" t="s">
        <v>193</v>
      </c>
      <c r="AU1469" s="202" t="s">
        <v>90</v>
      </c>
      <c r="AV1469" s="13" t="s">
        <v>88</v>
      </c>
      <c r="AW1469" s="13" t="s">
        <v>41</v>
      </c>
      <c r="AX1469" s="13" t="s">
        <v>80</v>
      </c>
      <c r="AY1469" s="202" t="s">
        <v>182</v>
      </c>
    </row>
    <row r="1470" spans="1:65" s="14" customFormat="1" ht="11.25">
      <c r="B1470" s="203"/>
      <c r="C1470" s="204"/>
      <c r="D1470" s="194" t="s">
        <v>193</v>
      </c>
      <c r="E1470" s="205" t="s">
        <v>43</v>
      </c>
      <c r="F1470" s="206" t="s">
        <v>3253</v>
      </c>
      <c r="G1470" s="204"/>
      <c r="H1470" s="207">
        <v>0.13500000000000001</v>
      </c>
      <c r="I1470" s="208"/>
      <c r="J1470" s="204"/>
      <c r="K1470" s="204"/>
      <c r="L1470" s="209"/>
      <c r="M1470" s="210"/>
      <c r="N1470" s="211"/>
      <c r="O1470" s="211"/>
      <c r="P1470" s="211"/>
      <c r="Q1470" s="211"/>
      <c r="R1470" s="211"/>
      <c r="S1470" s="211"/>
      <c r="T1470" s="212"/>
      <c r="AT1470" s="213" t="s">
        <v>193</v>
      </c>
      <c r="AU1470" s="213" t="s">
        <v>90</v>
      </c>
      <c r="AV1470" s="14" t="s">
        <v>90</v>
      </c>
      <c r="AW1470" s="14" t="s">
        <v>41</v>
      </c>
      <c r="AX1470" s="14" t="s">
        <v>80</v>
      </c>
      <c r="AY1470" s="213" t="s">
        <v>182</v>
      </c>
    </row>
    <row r="1471" spans="1:65" s="13" customFormat="1" ht="11.25">
      <c r="B1471" s="192"/>
      <c r="C1471" s="193"/>
      <c r="D1471" s="194" t="s">
        <v>193</v>
      </c>
      <c r="E1471" s="195" t="s">
        <v>43</v>
      </c>
      <c r="F1471" s="196" t="s">
        <v>1053</v>
      </c>
      <c r="G1471" s="193"/>
      <c r="H1471" s="195" t="s">
        <v>43</v>
      </c>
      <c r="I1471" s="197"/>
      <c r="J1471" s="193"/>
      <c r="K1471" s="193"/>
      <c r="L1471" s="198"/>
      <c r="M1471" s="199"/>
      <c r="N1471" s="200"/>
      <c r="O1471" s="200"/>
      <c r="P1471" s="200"/>
      <c r="Q1471" s="200"/>
      <c r="R1471" s="200"/>
      <c r="S1471" s="200"/>
      <c r="T1471" s="201"/>
      <c r="AT1471" s="202" t="s">
        <v>193</v>
      </c>
      <c r="AU1471" s="202" t="s">
        <v>90</v>
      </c>
      <c r="AV1471" s="13" t="s">
        <v>88</v>
      </c>
      <c r="AW1471" s="13" t="s">
        <v>41</v>
      </c>
      <c r="AX1471" s="13" t="s">
        <v>80</v>
      </c>
      <c r="AY1471" s="202" t="s">
        <v>182</v>
      </c>
    </row>
    <row r="1472" spans="1:65" s="14" customFormat="1" ht="11.25">
      <c r="B1472" s="203"/>
      <c r="C1472" s="204"/>
      <c r="D1472" s="194" t="s">
        <v>193</v>
      </c>
      <c r="E1472" s="205" t="s">
        <v>43</v>
      </c>
      <c r="F1472" s="206" t="s">
        <v>3224</v>
      </c>
      <c r="G1472" s="204"/>
      <c r="H1472" s="207">
        <v>0.05</v>
      </c>
      <c r="I1472" s="208"/>
      <c r="J1472" s="204"/>
      <c r="K1472" s="204"/>
      <c r="L1472" s="209"/>
      <c r="M1472" s="210"/>
      <c r="N1472" s="211"/>
      <c r="O1472" s="211"/>
      <c r="P1472" s="211"/>
      <c r="Q1472" s="211"/>
      <c r="R1472" s="211"/>
      <c r="S1472" s="211"/>
      <c r="T1472" s="212"/>
      <c r="AT1472" s="213" t="s">
        <v>193</v>
      </c>
      <c r="AU1472" s="213" t="s">
        <v>90</v>
      </c>
      <c r="AV1472" s="14" t="s">
        <v>90</v>
      </c>
      <c r="AW1472" s="14" t="s">
        <v>41</v>
      </c>
      <c r="AX1472" s="14" t="s">
        <v>80</v>
      </c>
      <c r="AY1472" s="213" t="s">
        <v>182</v>
      </c>
    </row>
    <row r="1473" spans="1:65" s="13" customFormat="1" ht="11.25">
      <c r="B1473" s="192"/>
      <c r="C1473" s="193"/>
      <c r="D1473" s="194" t="s">
        <v>193</v>
      </c>
      <c r="E1473" s="195" t="s">
        <v>43</v>
      </c>
      <c r="F1473" s="196" t="s">
        <v>2065</v>
      </c>
      <c r="G1473" s="193"/>
      <c r="H1473" s="195" t="s">
        <v>43</v>
      </c>
      <c r="I1473" s="197"/>
      <c r="J1473" s="193"/>
      <c r="K1473" s="193"/>
      <c r="L1473" s="198"/>
      <c r="M1473" s="199"/>
      <c r="N1473" s="200"/>
      <c r="O1473" s="200"/>
      <c r="P1473" s="200"/>
      <c r="Q1473" s="200"/>
      <c r="R1473" s="200"/>
      <c r="S1473" s="200"/>
      <c r="T1473" s="201"/>
      <c r="AT1473" s="202" t="s">
        <v>193</v>
      </c>
      <c r="AU1473" s="202" t="s">
        <v>90</v>
      </c>
      <c r="AV1473" s="13" t="s">
        <v>88</v>
      </c>
      <c r="AW1473" s="13" t="s">
        <v>41</v>
      </c>
      <c r="AX1473" s="13" t="s">
        <v>80</v>
      </c>
      <c r="AY1473" s="202" t="s">
        <v>182</v>
      </c>
    </row>
    <row r="1474" spans="1:65" s="14" customFormat="1" ht="11.25">
      <c r="B1474" s="203"/>
      <c r="C1474" s="204"/>
      <c r="D1474" s="194" t="s">
        <v>193</v>
      </c>
      <c r="E1474" s="205" t="s">
        <v>43</v>
      </c>
      <c r="F1474" s="206" t="s">
        <v>1058</v>
      </c>
      <c r="G1474" s="204"/>
      <c r="H1474" s="207">
        <v>1.2E-2</v>
      </c>
      <c r="I1474" s="208"/>
      <c r="J1474" s="204"/>
      <c r="K1474" s="204"/>
      <c r="L1474" s="209"/>
      <c r="M1474" s="210"/>
      <c r="N1474" s="211"/>
      <c r="O1474" s="211"/>
      <c r="P1474" s="211"/>
      <c r="Q1474" s="211"/>
      <c r="R1474" s="211"/>
      <c r="S1474" s="211"/>
      <c r="T1474" s="212"/>
      <c r="AT1474" s="213" t="s">
        <v>193</v>
      </c>
      <c r="AU1474" s="213" t="s">
        <v>90</v>
      </c>
      <c r="AV1474" s="14" t="s">
        <v>90</v>
      </c>
      <c r="AW1474" s="14" t="s">
        <v>41</v>
      </c>
      <c r="AX1474" s="14" t="s">
        <v>80</v>
      </c>
      <c r="AY1474" s="213" t="s">
        <v>182</v>
      </c>
    </row>
    <row r="1475" spans="1:65" s="13" customFormat="1" ht="11.25">
      <c r="B1475" s="192"/>
      <c r="C1475" s="193"/>
      <c r="D1475" s="194" t="s">
        <v>193</v>
      </c>
      <c r="E1475" s="195" t="s">
        <v>43</v>
      </c>
      <c r="F1475" s="196" t="s">
        <v>2067</v>
      </c>
      <c r="G1475" s="193"/>
      <c r="H1475" s="195" t="s">
        <v>43</v>
      </c>
      <c r="I1475" s="197"/>
      <c r="J1475" s="193"/>
      <c r="K1475" s="193"/>
      <c r="L1475" s="198"/>
      <c r="M1475" s="199"/>
      <c r="N1475" s="200"/>
      <c r="O1475" s="200"/>
      <c r="P1475" s="200"/>
      <c r="Q1475" s="200"/>
      <c r="R1475" s="200"/>
      <c r="S1475" s="200"/>
      <c r="T1475" s="201"/>
      <c r="AT1475" s="202" t="s">
        <v>193</v>
      </c>
      <c r="AU1475" s="202" t="s">
        <v>90</v>
      </c>
      <c r="AV1475" s="13" t="s">
        <v>88</v>
      </c>
      <c r="AW1475" s="13" t="s">
        <v>41</v>
      </c>
      <c r="AX1475" s="13" t="s">
        <v>80</v>
      </c>
      <c r="AY1475" s="202" t="s">
        <v>182</v>
      </c>
    </row>
    <row r="1476" spans="1:65" s="14" customFormat="1" ht="11.25">
      <c r="B1476" s="203"/>
      <c r="C1476" s="204"/>
      <c r="D1476" s="194" t="s">
        <v>193</v>
      </c>
      <c r="E1476" s="205" t="s">
        <v>43</v>
      </c>
      <c r="F1476" s="206" t="s">
        <v>3254</v>
      </c>
      <c r="G1476" s="204"/>
      <c r="H1476" s="207">
        <v>4.3999999999999997E-2</v>
      </c>
      <c r="I1476" s="208"/>
      <c r="J1476" s="204"/>
      <c r="K1476" s="204"/>
      <c r="L1476" s="209"/>
      <c r="M1476" s="210"/>
      <c r="N1476" s="211"/>
      <c r="O1476" s="211"/>
      <c r="P1476" s="211"/>
      <c r="Q1476" s="211"/>
      <c r="R1476" s="211"/>
      <c r="S1476" s="211"/>
      <c r="T1476" s="212"/>
      <c r="AT1476" s="213" t="s">
        <v>193</v>
      </c>
      <c r="AU1476" s="213" t="s">
        <v>90</v>
      </c>
      <c r="AV1476" s="14" t="s">
        <v>90</v>
      </c>
      <c r="AW1476" s="14" t="s">
        <v>41</v>
      </c>
      <c r="AX1476" s="14" t="s">
        <v>80</v>
      </c>
      <c r="AY1476" s="213" t="s">
        <v>182</v>
      </c>
    </row>
    <row r="1477" spans="1:65" s="15" customFormat="1" ht="11.25">
      <c r="B1477" s="227"/>
      <c r="C1477" s="228"/>
      <c r="D1477" s="194" t="s">
        <v>193</v>
      </c>
      <c r="E1477" s="229" t="s">
        <v>43</v>
      </c>
      <c r="F1477" s="230" t="s">
        <v>436</v>
      </c>
      <c r="G1477" s="228"/>
      <c r="H1477" s="231">
        <v>0.24099999999999999</v>
      </c>
      <c r="I1477" s="232"/>
      <c r="J1477" s="228"/>
      <c r="K1477" s="228"/>
      <c r="L1477" s="233"/>
      <c r="M1477" s="234"/>
      <c r="N1477" s="235"/>
      <c r="O1477" s="235"/>
      <c r="P1477" s="235"/>
      <c r="Q1477" s="235"/>
      <c r="R1477" s="235"/>
      <c r="S1477" s="235"/>
      <c r="T1477" s="236"/>
      <c r="AT1477" s="237" t="s">
        <v>193</v>
      </c>
      <c r="AU1477" s="237" t="s">
        <v>90</v>
      </c>
      <c r="AV1477" s="15" t="s">
        <v>205</v>
      </c>
      <c r="AW1477" s="15" t="s">
        <v>41</v>
      </c>
      <c r="AX1477" s="15" t="s">
        <v>88</v>
      </c>
      <c r="AY1477" s="237" t="s">
        <v>182</v>
      </c>
    </row>
    <row r="1478" spans="1:65" s="2" customFormat="1" ht="14.45" customHeight="1">
      <c r="A1478" s="35"/>
      <c r="B1478" s="36"/>
      <c r="C1478" s="179" t="s">
        <v>2057</v>
      </c>
      <c r="D1478" s="179" t="s">
        <v>187</v>
      </c>
      <c r="E1478" s="180" t="s">
        <v>1060</v>
      </c>
      <c r="F1478" s="181" t="s">
        <v>1061</v>
      </c>
      <c r="G1478" s="182" t="s">
        <v>740</v>
      </c>
      <c r="H1478" s="183">
        <v>0.24099999999999999</v>
      </c>
      <c r="I1478" s="184"/>
      <c r="J1478" s="185">
        <f>ROUND(I1478*H1478,2)</f>
        <v>0</v>
      </c>
      <c r="K1478" s="181" t="s">
        <v>191</v>
      </c>
      <c r="L1478" s="40"/>
      <c r="M1478" s="186" t="s">
        <v>43</v>
      </c>
      <c r="N1478" s="187" t="s">
        <v>51</v>
      </c>
      <c r="O1478" s="65"/>
      <c r="P1478" s="188">
        <f>O1478*H1478</f>
        <v>0</v>
      </c>
      <c r="Q1478" s="188">
        <v>9.9000000000000008E-3</v>
      </c>
      <c r="R1478" s="188">
        <f>Q1478*H1478</f>
        <v>2.3859000000000003E-3</v>
      </c>
      <c r="S1478" s="188">
        <v>0</v>
      </c>
      <c r="T1478" s="189">
        <f>S1478*H1478</f>
        <v>0</v>
      </c>
      <c r="U1478" s="35"/>
      <c r="V1478" s="35"/>
      <c r="W1478" s="35"/>
      <c r="X1478" s="35"/>
      <c r="Y1478" s="35"/>
      <c r="Z1478" s="35"/>
      <c r="AA1478" s="35"/>
      <c r="AB1478" s="35"/>
      <c r="AC1478" s="35"/>
      <c r="AD1478" s="35"/>
      <c r="AE1478" s="35"/>
      <c r="AR1478" s="190" t="s">
        <v>88</v>
      </c>
      <c r="AT1478" s="190" t="s">
        <v>187</v>
      </c>
      <c r="AU1478" s="190" t="s">
        <v>90</v>
      </c>
      <c r="AY1478" s="17" t="s">
        <v>182</v>
      </c>
      <c r="BE1478" s="191">
        <f>IF(N1478="základní",J1478,0)</f>
        <v>0</v>
      </c>
      <c r="BF1478" s="191">
        <f>IF(N1478="snížená",J1478,0)</f>
        <v>0</v>
      </c>
      <c r="BG1478" s="191">
        <f>IF(N1478="zákl. přenesená",J1478,0)</f>
        <v>0</v>
      </c>
      <c r="BH1478" s="191">
        <f>IF(N1478="sníž. přenesená",J1478,0)</f>
        <v>0</v>
      </c>
      <c r="BI1478" s="191">
        <f>IF(N1478="nulová",J1478,0)</f>
        <v>0</v>
      </c>
      <c r="BJ1478" s="17" t="s">
        <v>88</v>
      </c>
      <c r="BK1478" s="191">
        <f>ROUND(I1478*H1478,2)</f>
        <v>0</v>
      </c>
      <c r="BL1478" s="17" t="s">
        <v>88</v>
      </c>
      <c r="BM1478" s="190" t="s">
        <v>1062</v>
      </c>
    </row>
    <row r="1479" spans="1:65" s="13" customFormat="1" ht="11.25">
      <c r="B1479" s="192"/>
      <c r="C1479" s="193"/>
      <c r="D1479" s="194" t="s">
        <v>193</v>
      </c>
      <c r="E1479" s="195" t="s">
        <v>43</v>
      </c>
      <c r="F1479" s="196" t="s">
        <v>362</v>
      </c>
      <c r="G1479" s="193"/>
      <c r="H1479" s="195" t="s">
        <v>43</v>
      </c>
      <c r="I1479" s="197"/>
      <c r="J1479" s="193"/>
      <c r="K1479" s="193"/>
      <c r="L1479" s="198"/>
      <c r="M1479" s="199"/>
      <c r="N1479" s="200"/>
      <c r="O1479" s="200"/>
      <c r="P1479" s="200"/>
      <c r="Q1479" s="200"/>
      <c r="R1479" s="200"/>
      <c r="S1479" s="200"/>
      <c r="T1479" s="201"/>
      <c r="AT1479" s="202" t="s">
        <v>193</v>
      </c>
      <c r="AU1479" s="202" t="s">
        <v>90</v>
      </c>
      <c r="AV1479" s="13" t="s">
        <v>88</v>
      </c>
      <c r="AW1479" s="13" t="s">
        <v>41</v>
      </c>
      <c r="AX1479" s="13" t="s">
        <v>80</v>
      </c>
      <c r="AY1479" s="202" t="s">
        <v>182</v>
      </c>
    </row>
    <row r="1480" spans="1:65" s="13" customFormat="1" ht="11.25">
      <c r="B1480" s="192"/>
      <c r="C1480" s="193"/>
      <c r="D1480" s="194" t="s">
        <v>193</v>
      </c>
      <c r="E1480" s="195" t="s">
        <v>43</v>
      </c>
      <c r="F1480" s="196" t="s">
        <v>1051</v>
      </c>
      <c r="G1480" s="193"/>
      <c r="H1480" s="195" t="s">
        <v>43</v>
      </c>
      <c r="I1480" s="197"/>
      <c r="J1480" s="193"/>
      <c r="K1480" s="193"/>
      <c r="L1480" s="198"/>
      <c r="M1480" s="199"/>
      <c r="N1480" s="200"/>
      <c r="O1480" s="200"/>
      <c r="P1480" s="200"/>
      <c r="Q1480" s="200"/>
      <c r="R1480" s="200"/>
      <c r="S1480" s="200"/>
      <c r="T1480" s="201"/>
      <c r="AT1480" s="202" t="s">
        <v>193</v>
      </c>
      <c r="AU1480" s="202" t="s">
        <v>90</v>
      </c>
      <c r="AV1480" s="13" t="s">
        <v>88</v>
      </c>
      <c r="AW1480" s="13" t="s">
        <v>41</v>
      </c>
      <c r="AX1480" s="13" t="s">
        <v>80</v>
      </c>
      <c r="AY1480" s="202" t="s">
        <v>182</v>
      </c>
    </row>
    <row r="1481" spans="1:65" s="14" customFormat="1" ht="11.25">
      <c r="B1481" s="203"/>
      <c r="C1481" s="204"/>
      <c r="D1481" s="194" t="s">
        <v>193</v>
      </c>
      <c r="E1481" s="205" t="s">
        <v>43</v>
      </c>
      <c r="F1481" s="206" t="s">
        <v>3253</v>
      </c>
      <c r="G1481" s="204"/>
      <c r="H1481" s="207">
        <v>0.13500000000000001</v>
      </c>
      <c r="I1481" s="208"/>
      <c r="J1481" s="204"/>
      <c r="K1481" s="204"/>
      <c r="L1481" s="209"/>
      <c r="M1481" s="210"/>
      <c r="N1481" s="211"/>
      <c r="O1481" s="211"/>
      <c r="P1481" s="211"/>
      <c r="Q1481" s="211"/>
      <c r="R1481" s="211"/>
      <c r="S1481" s="211"/>
      <c r="T1481" s="212"/>
      <c r="AT1481" s="213" t="s">
        <v>193</v>
      </c>
      <c r="AU1481" s="213" t="s">
        <v>90</v>
      </c>
      <c r="AV1481" s="14" t="s">
        <v>90</v>
      </c>
      <c r="AW1481" s="14" t="s">
        <v>41</v>
      </c>
      <c r="AX1481" s="14" t="s">
        <v>80</v>
      </c>
      <c r="AY1481" s="213" t="s">
        <v>182</v>
      </c>
    </row>
    <row r="1482" spans="1:65" s="13" customFormat="1" ht="11.25">
      <c r="B1482" s="192"/>
      <c r="C1482" s="193"/>
      <c r="D1482" s="194" t="s">
        <v>193</v>
      </c>
      <c r="E1482" s="195" t="s">
        <v>43</v>
      </c>
      <c r="F1482" s="196" t="s">
        <v>1053</v>
      </c>
      <c r="G1482" s="193"/>
      <c r="H1482" s="195" t="s">
        <v>43</v>
      </c>
      <c r="I1482" s="197"/>
      <c r="J1482" s="193"/>
      <c r="K1482" s="193"/>
      <c r="L1482" s="198"/>
      <c r="M1482" s="199"/>
      <c r="N1482" s="200"/>
      <c r="O1482" s="200"/>
      <c r="P1482" s="200"/>
      <c r="Q1482" s="200"/>
      <c r="R1482" s="200"/>
      <c r="S1482" s="200"/>
      <c r="T1482" s="201"/>
      <c r="AT1482" s="202" t="s">
        <v>193</v>
      </c>
      <c r="AU1482" s="202" t="s">
        <v>90</v>
      </c>
      <c r="AV1482" s="13" t="s">
        <v>88</v>
      </c>
      <c r="AW1482" s="13" t="s">
        <v>41</v>
      </c>
      <c r="AX1482" s="13" t="s">
        <v>80</v>
      </c>
      <c r="AY1482" s="202" t="s">
        <v>182</v>
      </c>
    </row>
    <row r="1483" spans="1:65" s="14" customFormat="1" ht="11.25">
      <c r="B1483" s="203"/>
      <c r="C1483" s="204"/>
      <c r="D1483" s="194" t="s">
        <v>193</v>
      </c>
      <c r="E1483" s="205" t="s">
        <v>43</v>
      </c>
      <c r="F1483" s="206" t="s">
        <v>3224</v>
      </c>
      <c r="G1483" s="204"/>
      <c r="H1483" s="207">
        <v>0.05</v>
      </c>
      <c r="I1483" s="208"/>
      <c r="J1483" s="204"/>
      <c r="K1483" s="204"/>
      <c r="L1483" s="209"/>
      <c r="M1483" s="210"/>
      <c r="N1483" s="211"/>
      <c r="O1483" s="211"/>
      <c r="P1483" s="211"/>
      <c r="Q1483" s="211"/>
      <c r="R1483" s="211"/>
      <c r="S1483" s="211"/>
      <c r="T1483" s="212"/>
      <c r="AT1483" s="213" t="s">
        <v>193</v>
      </c>
      <c r="AU1483" s="213" t="s">
        <v>90</v>
      </c>
      <c r="AV1483" s="14" t="s">
        <v>90</v>
      </c>
      <c r="AW1483" s="14" t="s">
        <v>41</v>
      </c>
      <c r="AX1483" s="14" t="s">
        <v>80</v>
      </c>
      <c r="AY1483" s="213" t="s">
        <v>182</v>
      </c>
    </row>
    <row r="1484" spans="1:65" s="13" customFormat="1" ht="11.25">
      <c r="B1484" s="192"/>
      <c r="C1484" s="193"/>
      <c r="D1484" s="194" t="s">
        <v>193</v>
      </c>
      <c r="E1484" s="195" t="s">
        <v>43</v>
      </c>
      <c r="F1484" s="196" t="s">
        <v>2065</v>
      </c>
      <c r="G1484" s="193"/>
      <c r="H1484" s="195" t="s">
        <v>43</v>
      </c>
      <c r="I1484" s="197"/>
      <c r="J1484" s="193"/>
      <c r="K1484" s="193"/>
      <c r="L1484" s="198"/>
      <c r="M1484" s="199"/>
      <c r="N1484" s="200"/>
      <c r="O1484" s="200"/>
      <c r="P1484" s="200"/>
      <c r="Q1484" s="200"/>
      <c r="R1484" s="200"/>
      <c r="S1484" s="200"/>
      <c r="T1484" s="201"/>
      <c r="AT1484" s="202" t="s">
        <v>193</v>
      </c>
      <c r="AU1484" s="202" t="s">
        <v>90</v>
      </c>
      <c r="AV1484" s="13" t="s">
        <v>88</v>
      </c>
      <c r="AW1484" s="13" t="s">
        <v>41</v>
      </c>
      <c r="AX1484" s="13" t="s">
        <v>80</v>
      </c>
      <c r="AY1484" s="202" t="s">
        <v>182</v>
      </c>
    </row>
    <row r="1485" spans="1:65" s="14" customFormat="1" ht="11.25">
      <c r="B1485" s="203"/>
      <c r="C1485" s="204"/>
      <c r="D1485" s="194" t="s">
        <v>193</v>
      </c>
      <c r="E1485" s="205" t="s">
        <v>43</v>
      </c>
      <c r="F1485" s="206" t="s">
        <v>1058</v>
      </c>
      <c r="G1485" s="204"/>
      <c r="H1485" s="207">
        <v>1.2E-2</v>
      </c>
      <c r="I1485" s="208"/>
      <c r="J1485" s="204"/>
      <c r="K1485" s="204"/>
      <c r="L1485" s="209"/>
      <c r="M1485" s="210"/>
      <c r="N1485" s="211"/>
      <c r="O1485" s="211"/>
      <c r="P1485" s="211"/>
      <c r="Q1485" s="211"/>
      <c r="R1485" s="211"/>
      <c r="S1485" s="211"/>
      <c r="T1485" s="212"/>
      <c r="AT1485" s="213" t="s">
        <v>193</v>
      </c>
      <c r="AU1485" s="213" t="s">
        <v>90</v>
      </c>
      <c r="AV1485" s="14" t="s">
        <v>90</v>
      </c>
      <c r="AW1485" s="14" t="s">
        <v>41</v>
      </c>
      <c r="AX1485" s="14" t="s">
        <v>80</v>
      </c>
      <c r="AY1485" s="213" t="s">
        <v>182</v>
      </c>
    </row>
    <row r="1486" spans="1:65" s="13" customFormat="1" ht="11.25">
      <c r="B1486" s="192"/>
      <c r="C1486" s="193"/>
      <c r="D1486" s="194" t="s">
        <v>193</v>
      </c>
      <c r="E1486" s="195" t="s">
        <v>43</v>
      </c>
      <c r="F1486" s="196" t="s">
        <v>2067</v>
      </c>
      <c r="G1486" s="193"/>
      <c r="H1486" s="195" t="s">
        <v>43</v>
      </c>
      <c r="I1486" s="197"/>
      <c r="J1486" s="193"/>
      <c r="K1486" s="193"/>
      <c r="L1486" s="198"/>
      <c r="M1486" s="199"/>
      <c r="N1486" s="200"/>
      <c r="O1486" s="200"/>
      <c r="P1486" s="200"/>
      <c r="Q1486" s="200"/>
      <c r="R1486" s="200"/>
      <c r="S1486" s="200"/>
      <c r="T1486" s="201"/>
      <c r="AT1486" s="202" t="s">
        <v>193</v>
      </c>
      <c r="AU1486" s="202" t="s">
        <v>90</v>
      </c>
      <c r="AV1486" s="13" t="s">
        <v>88</v>
      </c>
      <c r="AW1486" s="13" t="s">
        <v>41</v>
      </c>
      <c r="AX1486" s="13" t="s">
        <v>80</v>
      </c>
      <c r="AY1486" s="202" t="s">
        <v>182</v>
      </c>
    </row>
    <row r="1487" spans="1:65" s="14" customFormat="1" ht="11.25">
      <c r="B1487" s="203"/>
      <c r="C1487" s="204"/>
      <c r="D1487" s="194" t="s">
        <v>193</v>
      </c>
      <c r="E1487" s="205" t="s">
        <v>43</v>
      </c>
      <c r="F1487" s="206" t="s">
        <v>3254</v>
      </c>
      <c r="G1487" s="204"/>
      <c r="H1487" s="207">
        <v>4.3999999999999997E-2</v>
      </c>
      <c r="I1487" s="208"/>
      <c r="J1487" s="204"/>
      <c r="K1487" s="204"/>
      <c r="L1487" s="209"/>
      <c r="M1487" s="210"/>
      <c r="N1487" s="211"/>
      <c r="O1487" s="211"/>
      <c r="P1487" s="211"/>
      <c r="Q1487" s="211"/>
      <c r="R1487" s="211"/>
      <c r="S1487" s="211"/>
      <c r="T1487" s="212"/>
      <c r="AT1487" s="213" t="s">
        <v>193</v>
      </c>
      <c r="AU1487" s="213" t="s">
        <v>90</v>
      </c>
      <c r="AV1487" s="14" t="s">
        <v>90</v>
      </c>
      <c r="AW1487" s="14" t="s">
        <v>41</v>
      </c>
      <c r="AX1487" s="14" t="s">
        <v>80</v>
      </c>
      <c r="AY1487" s="213" t="s">
        <v>182</v>
      </c>
    </row>
    <row r="1488" spans="1:65" s="15" customFormat="1" ht="11.25">
      <c r="B1488" s="227"/>
      <c r="C1488" s="228"/>
      <c r="D1488" s="194" t="s">
        <v>193</v>
      </c>
      <c r="E1488" s="229" t="s">
        <v>43</v>
      </c>
      <c r="F1488" s="230" t="s">
        <v>436</v>
      </c>
      <c r="G1488" s="228"/>
      <c r="H1488" s="231">
        <v>0.24099999999999999</v>
      </c>
      <c r="I1488" s="232"/>
      <c r="J1488" s="228"/>
      <c r="K1488" s="228"/>
      <c r="L1488" s="233"/>
      <c r="M1488" s="234"/>
      <c r="N1488" s="235"/>
      <c r="O1488" s="235"/>
      <c r="P1488" s="235"/>
      <c r="Q1488" s="235"/>
      <c r="R1488" s="235"/>
      <c r="S1488" s="235"/>
      <c r="T1488" s="236"/>
      <c r="AT1488" s="237" t="s">
        <v>193</v>
      </c>
      <c r="AU1488" s="237" t="s">
        <v>90</v>
      </c>
      <c r="AV1488" s="15" t="s">
        <v>205</v>
      </c>
      <c r="AW1488" s="15" t="s">
        <v>41</v>
      </c>
      <c r="AX1488" s="15" t="s">
        <v>88</v>
      </c>
      <c r="AY1488" s="237" t="s">
        <v>182</v>
      </c>
    </row>
    <row r="1489" spans="1:65" s="2" customFormat="1" ht="90" customHeight="1">
      <c r="A1489" s="35"/>
      <c r="B1489" s="36"/>
      <c r="C1489" s="179" t="s">
        <v>2061</v>
      </c>
      <c r="D1489" s="179" t="s">
        <v>187</v>
      </c>
      <c r="E1489" s="180" t="s">
        <v>1064</v>
      </c>
      <c r="F1489" s="181" t="s">
        <v>1065</v>
      </c>
      <c r="G1489" s="182" t="s">
        <v>190</v>
      </c>
      <c r="H1489" s="183">
        <v>3</v>
      </c>
      <c r="I1489" s="184"/>
      <c r="J1489" s="185">
        <f>ROUND(I1489*H1489,2)</f>
        <v>0</v>
      </c>
      <c r="K1489" s="181" t="s">
        <v>191</v>
      </c>
      <c r="L1489" s="40"/>
      <c r="M1489" s="186" t="s">
        <v>43</v>
      </c>
      <c r="N1489" s="187" t="s">
        <v>51</v>
      </c>
      <c r="O1489" s="65"/>
      <c r="P1489" s="188">
        <f>O1489*H1489</f>
        <v>0</v>
      </c>
      <c r="Q1489" s="188">
        <v>0</v>
      </c>
      <c r="R1489" s="188">
        <f>Q1489*H1489</f>
        <v>0</v>
      </c>
      <c r="S1489" s="188">
        <v>0</v>
      </c>
      <c r="T1489" s="189">
        <f>S1489*H1489</f>
        <v>0</v>
      </c>
      <c r="U1489" s="35"/>
      <c r="V1489" s="35"/>
      <c r="W1489" s="35"/>
      <c r="X1489" s="35"/>
      <c r="Y1489" s="35"/>
      <c r="Z1489" s="35"/>
      <c r="AA1489" s="35"/>
      <c r="AB1489" s="35"/>
      <c r="AC1489" s="35"/>
      <c r="AD1489" s="35"/>
      <c r="AE1489" s="35"/>
      <c r="AR1489" s="190" t="s">
        <v>88</v>
      </c>
      <c r="AT1489" s="190" t="s">
        <v>187</v>
      </c>
      <c r="AU1489" s="190" t="s">
        <v>90</v>
      </c>
      <c r="AY1489" s="17" t="s">
        <v>182</v>
      </c>
      <c r="BE1489" s="191">
        <f>IF(N1489="základní",J1489,0)</f>
        <v>0</v>
      </c>
      <c r="BF1489" s="191">
        <f>IF(N1489="snížená",J1489,0)</f>
        <v>0</v>
      </c>
      <c r="BG1489" s="191">
        <f>IF(N1489="zákl. přenesená",J1489,0)</f>
        <v>0</v>
      </c>
      <c r="BH1489" s="191">
        <f>IF(N1489="sníž. přenesená",J1489,0)</f>
        <v>0</v>
      </c>
      <c r="BI1489" s="191">
        <f>IF(N1489="nulová",J1489,0)</f>
        <v>0</v>
      </c>
      <c r="BJ1489" s="17" t="s">
        <v>88</v>
      </c>
      <c r="BK1489" s="191">
        <f>ROUND(I1489*H1489,2)</f>
        <v>0</v>
      </c>
      <c r="BL1489" s="17" t="s">
        <v>88</v>
      </c>
      <c r="BM1489" s="190" t="s">
        <v>1066</v>
      </c>
    </row>
    <row r="1490" spans="1:65" s="13" customFormat="1" ht="11.25">
      <c r="B1490" s="192"/>
      <c r="C1490" s="193"/>
      <c r="D1490" s="194" t="s">
        <v>193</v>
      </c>
      <c r="E1490" s="195" t="s">
        <v>43</v>
      </c>
      <c r="F1490" s="196" t="s">
        <v>362</v>
      </c>
      <c r="G1490" s="193"/>
      <c r="H1490" s="195" t="s">
        <v>43</v>
      </c>
      <c r="I1490" s="197"/>
      <c r="J1490" s="193"/>
      <c r="K1490" s="193"/>
      <c r="L1490" s="198"/>
      <c r="M1490" s="199"/>
      <c r="N1490" s="200"/>
      <c r="O1490" s="200"/>
      <c r="P1490" s="200"/>
      <c r="Q1490" s="200"/>
      <c r="R1490" s="200"/>
      <c r="S1490" s="200"/>
      <c r="T1490" s="201"/>
      <c r="AT1490" s="202" t="s">
        <v>193</v>
      </c>
      <c r="AU1490" s="202" t="s">
        <v>90</v>
      </c>
      <c r="AV1490" s="13" t="s">
        <v>88</v>
      </c>
      <c r="AW1490" s="13" t="s">
        <v>41</v>
      </c>
      <c r="AX1490" s="13" t="s">
        <v>80</v>
      </c>
      <c r="AY1490" s="202" t="s">
        <v>182</v>
      </c>
    </row>
    <row r="1491" spans="1:65" s="13" customFormat="1" ht="11.25">
      <c r="B1491" s="192"/>
      <c r="C1491" s="193"/>
      <c r="D1491" s="194" t="s">
        <v>193</v>
      </c>
      <c r="E1491" s="195" t="s">
        <v>43</v>
      </c>
      <c r="F1491" s="196" t="s">
        <v>431</v>
      </c>
      <c r="G1491" s="193"/>
      <c r="H1491" s="195" t="s">
        <v>43</v>
      </c>
      <c r="I1491" s="197"/>
      <c r="J1491" s="193"/>
      <c r="K1491" s="193"/>
      <c r="L1491" s="198"/>
      <c r="M1491" s="199"/>
      <c r="N1491" s="200"/>
      <c r="O1491" s="200"/>
      <c r="P1491" s="200"/>
      <c r="Q1491" s="200"/>
      <c r="R1491" s="200"/>
      <c r="S1491" s="200"/>
      <c r="T1491" s="201"/>
      <c r="AT1491" s="202" t="s">
        <v>193</v>
      </c>
      <c r="AU1491" s="202" t="s">
        <v>90</v>
      </c>
      <c r="AV1491" s="13" t="s">
        <v>88</v>
      </c>
      <c r="AW1491" s="13" t="s">
        <v>41</v>
      </c>
      <c r="AX1491" s="13" t="s">
        <v>80</v>
      </c>
      <c r="AY1491" s="202" t="s">
        <v>182</v>
      </c>
    </row>
    <row r="1492" spans="1:65" s="13" customFormat="1" ht="11.25">
      <c r="B1492" s="192"/>
      <c r="C1492" s="193"/>
      <c r="D1492" s="194" t="s">
        <v>193</v>
      </c>
      <c r="E1492" s="195" t="s">
        <v>43</v>
      </c>
      <c r="F1492" s="196" t="s">
        <v>2077</v>
      </c>
      <c r="G1492" s="193"/>
      <c r="H1492" s="195" t="s">
        <v>43</v>
      </c>
      <c r="I1492" s="197"/>
      <c r="J1492" s="193"/>
      <c r="K1492" s="193"/>
      <c r="L1492" s="198"/>
      <c r="M1492" s="199"/>
      <c r="N1492" s="200"/>
      <c r="O1492" s="200"/>
      <c r="P1492" s="200"/>
      <c r="Q1492" s="200"/>
      <c r="R1492" s="200"/>
      <c r="S1492" s="200"/>
      <c r="T1492" s="201"/>
      <c r="AT1492" s="202" t="s">
        <v>193</v>
      </c>
      <c r="AU1492" s="202" t="s">
        <v>90</v>
      </c>
      <c r="AV1492" s="13" t="s">
        <v>88</v>
      </c>
      <c r="AW1492" s="13" t="s">
        <v>41</v>
      </c>
      <c r="AX1492" s="13" t="s">
        <v>80</v>
      </c>
      <c r="AY1492" s="202" t="s">
        <v>182</v>
      </c>
    </row>
    <row r="1493" spans="1:65" s="13" customFormat="1" ht="11.25">
      <c r="B1493" s="192"/>
      <c r="C1493" s="193"/>
      <c r="D1493" s="194" t="s">
        <v>193</v>
      </c>
      <c r="E1493" s="195" t="s">
        <v>43</v>
      </c>
      <c r="F1493" s="196" t="s">
        <v>638</v>
      </c>
      <c r="G1493" s="193"/>
      <c r="H1493" s="195" t="s">
        <v>43</v>
      </c>
      <c r="I1493" s="197"/>
      <c r="J1493" s="193"/>
      <c r="K1493" s="193"/>
      <c r="L1493" s="198"/>
      <c r="M1493" s="199"/>
      <c r="N1493" s="200"/>
      <c r="O1493" s="200"/>
      <c r="P1493" s="200"/>
      <c r="Q1493" s="200"/>
      <c r="R1493" s="200"/>
      <c r="S1493" s="200"/>
      <c r="T1493" s="201"/>
      <c r="AT1493" s="202" t="s">
        <v>193</v>
      </c>
      <c r="AU1493" s="202" t="s">
        <v>90</v>
      </c>
      <c r="AV1493" s="13" t="s">
        <v>88</v>
      </c>
      <c r="AW1493" s="13" t="s">
        <v>41</v>
      </c>
      <c r="AX1493" s="13" t="s">
        <v>80</v>
      </c>
      <c r="AY1493" s="202" t="s">
        <v>182</v>
      </c>
    </row>
    <row r="1494" spans="1:65" s="14" customFormat="1" ht="11.25">
      <c r="B1494" s="203"/>
      <c r="C1494" s="204"/>
      <c r="D1494" s="194" t="s">
        <v>193</v>
      </c>
      <c r="E1494" s="205" t="s">
        <v>43</v>
      </c>
      <c r="F1494" s="206" t="s">
        <v>88</v>
      </c>
      <c r="G1494" s="204"/>
      <c r="H1494" s="207">
        <v>1</v>
      </c>
      <c r="I1494" s="208"/>
      <c r="J1494" s="204"/>
      <c r="K1494" s="204"/>
      <c r="L1494" s="209"/>
      <c r="M1494" s="210"/>
      <c r="N1494" s="211"/>
      <c r="O1494" s="211"/>
      <c r="P1494" s="211"/>
      <c r="Q1494" s="211"/>
      <c r="R1494" s="211"/>
      <c r="S1494" s="211"/>
      <c r="T1494" s="212"/>
      <c r="AT1494" s="213" t="s">
        <v>193</v>
      </c>
      <c r="AU1494" s="213" t="s">
        <v>90</v>
      </c>
      <c r="AV1494" s="14" t="s">
        <v>90</v>
      </c>
      <c r="AW1494" s="14" t="s">
        <v>41</v>
      </c>
      <c r="AX1494" s="14" t="s">
        <v>80</v>
      </c>
      <c r="AY1494" s="213" t="s">
        <v>182</v>
      </c>
    </row>
    <row r="1495" spans="1:65" s="13" customFormat="1" ht="11.25">
      <c r="B1495" s="192"/>
      <c r="C1495" s="193"/>
      <c r="D1495" s="194" t="s">
        <v>193</v>
      </c>
      <c r="E1495" s="195" t="s">
        <v>43</v>
      </c>
      <c r="F1495" s="196" t="s">
        <v>1636</v>
      </c>
      <c r="G1495" s="193"/>
      <c r="H1495" s="195" t="s">
        <v>43</v>
      </c>
      <c r="I1495" s="197"/>
      <c r="J1495" s="193"/>
      <c r="K1495" s="193"/>
      <c r="L1495" s="198"/>
      <c r="M1495" s="199"/>
      <c r="N1495" s="200"/>
      <c r="O1495" s="200"/>
      <c r="P1495" s="200"/>
      <c r="Q1495" s="200"/>
      <c r="R1495" s="200"/>
      <c r="S1495" s="200"/>
      <c r="T1495" s="201"/>
      <c r="AT1495" s="202" t="s">
        <v>193</v>
      </c>
      <c r="AU1495" s="202" t="s">
        <v>90</v>
      </c>
      <c r="AV1495" s="13" t="s">
        <v>88</v>
      </c>
      <c r="AW1495" s="13" t="s">
        <v>41</v>
      </c>
      <c r="AX1495" s="13" t="s">
        <v>80</v>
      </c>
      <c r="AY1495" s="202" t="s">
        <v>182</v>
      </c>
    </row>
    <row r="1496" spans="1:65" s="14" customFormat="1" ht="11.25">
      <c r="B1496" s="203"/>
      <c r="C1496" s="204"/>
      <c r="D1496" s="194" t="s">
        <v>193</v>
      </c>
      <c r="E1496" s="205" t="s">
        <v>43</v>
      </c>
      <c r="F1496" s="206" t="s">
        <v>88</v>
      </c>
      <c r="G1496" s="204"/>
      <c r="H1496" s="207">
        <v>1</v>
      </c>
      <c r="I1496" s="208"/>
      <c r="J1496" s="204"/>
      <c r="K1496" s="204"/>
      <c r="L1496" s="209"/>
      <c r="M1496" s="210"/>
      <c r="N1496" s="211"/>
      <c r="O1496" s="211"/>
      <c r="P1496" s="211"/>
      <c r="Q1496" s="211"/>
      <c r="R1496" s="211"/>
      <c r="S1496" s="211"/>
      <c r="T1496" s="212"/>
      <c r="AT1496" s="213" t="s">
        <v>193</v>
      </c>
      <c r="AU1496" s="213" t="s">
        <v>90</v>
      </c>
      <c r="AV1496" s="14" t="s">
        <v>90</v>
      </c>
      <c r="AW1496" s="14" t="s">
        <v>41</v>
      </c>
      <c r="AX1496" s="14" t="s">
        <v>80</v>
      </c>
      <c r="AY1496" s="213" t="s">
        <v>182</v>
      </c>
    </row>
    <row r="1497" spans="1:65" s="13" customFormat="1" ht="11.25">
      <c r="B1497" s="192"/>
      <c r="C1497" s="193"/>
      <c r="D1497" s="194" t="s">
        <v>193</v>
      </c>
      <c r="E1497" s="195" t="s">
        <v>43</v>
      </c>
      <c r="F1497" s="196" t="s">
        <v>1638</v>
      </c>
      <c r="G1497" s="193"/>
      <c r="H1497" s="195" t="s">
        <v>43</v>
      </c>
      <c r="I1497" s="197"/>
      <c r="J1497" s="193"/>
      <c r="K1497" s="193"/>
      <c r="L1497" s="198"/>
      <c r="M1497" s="199"/>
      <c r="N1497" s="200"/>
      <c r="O1497" s="200"/>
      <c r="P1497" s="200"/>
      <c r="Q1497" s="200"/>
      <c r="R1497" s="200"/>
      <c r="S1497" s="200"/>
      <c r="T1497" s="201"/>
      <c r="AT1497" s="202" t="s">
        <v>193</v>
      </c>
      <c r="AU1497" s="202" t="s">
        <v>90</v>
      </c>
      <c r="AV1497" s="13" t="s">
        <v>88</v>
      </c>
      <c r="AW1497" s="13" t="s">
        <v>41</v>
      </c>
      <c r="AX1497" s="13" t="s">
        <v>80</v>
      </c>
      <c r="AY1497" s="202" t="s">
        <v>182</v>
      </c>
    </row>
    <row r="1498" spans="1:65" s="14" customFormat="1" ht="11.25">
      <c r="B1498" s="203"/>
      <c r="C1498" s="204"/>
      <c r="D1498" s="194" t="s">
        <v>193</v>
      </c>
      <c r="E1498" s="205" t="s">
        <v>43</v>
      </c>
      <c r="F1498" s="206" t="s">
        <v>88</v>
      </c>
      <c r="G1498" s="204"/>
      <c r="H1498" s="207">
        <v>1</v>
      </c>
      <c r="I1498" s="208"/>
      <c r="J1498" s="204"/>
      <c r="K1498" s="204"/>
      <c r="L1498" s="209"/>
      <c r="M1498" s="210"/>
      <c r="N1498" s="211"/>
      <c r="O1498" s="211"/>
      <c r="P1498" s="211"/>
      <c r="Q1498" s="211"/>
      <c r="R1498" s="211"/>
      <c r="S1498" s="211"/>
      <c r="T1498" s="212"/>
      <c r="AT1498" s="213" t="s">
        <v>193</v>
      </c>
      <c r="AU1498" s="213" t="s">
        <v>90</v>
      </c>
      <c r="AV1498" s="14" t="s">
        <v>90</v>
      </c>
      <c r="AW1498" s="14" t="s">
        <v>41</v>
      </c>
      <c r="AX1498" s="14" t="s">
        <v>80</v>
      </c>
      <c r="AY1498" s="213" t="s">
        <v>182</v>
      </c>
    </row>
    <row r="1499" spans="1:65" s="15" customFormat="1" ht="11.25">
      <c r="B1499" s="227"/>
      <c r="C1499" s="228"/>
      <c r="D1499" s="194" t="s">
        <v>193</v>
      </c>
      <c r="E1499" s="229" t="s">
        <v>43</v>
      </c>
      <c r="F1499" s="230" t="s">
        <v>436</v>
      </c>
      <c r="G1499" s="228"/>
      <c r="H1499" s="231">
        <v>3</v>
      </c>
      <c r="I1499" s="232"/>
      <c r="J1499" s="228"/>
      <c r="K1499" s="228"/>
      <c r="L1499" s="233"/>
      <c r="M1499" s="234"/>
      <c r="N1499" s="235"/>
      <c r="O1499" s="235"/>
      <c r="P1499" s="235"/>
      <c r="Q1499" s="235"/>
      <c r="R1499" s="235"/>
      <c r="S1499" s="235"/>
      <c r="T1499" s="236"/>
      <c r="AT1499" s="237" t="s">
        <v>193</v>
      </c>
      <c r="AU1499" s="237" t="s">
        <v>90</v>
      </c>
      <c r="AV1499" s="15" t="s">
        <v>205</v>
      </c>
      <c r="AW1499" s="15" t="s">
        <v>41</v>
      </c>
      <c r="AX1499" s="15" t="s">
        <v>88</v>
      </c>
      <c r="AY1499" s="237" t="s">
        <v>182</v>
      </c>
    </row>
    <row r="1500" spans="1:65" s="2" customFormat="1" ht="90" customHeight="1">
      <c r="A1500" s="35"/>
      <c r="B1500" s="36"/>
      <c r="C1500" s="179" t="s">
        <v>2070</v>
      </c>
      <c r="D1500" s="179" t="s">
        <v>187</v>
      </c>
      <c r="E1500" s="180" t="s">
        <v>1069</v>
      </c>
      <c r="F1500" s="181" t="s">
        <v>1070</v>
      </c>
      <c r="G1500" s="182" t="s">
        <v>190</v>
      </c>
      <c r="H1500" s="183">
        <v>5</v>
      </c>
      <c r="I1500" s="184"/>
      <c r="J1500" s="185">
        <f>ROUND(I1500*H1500,2)</f>
        <v>0</v>
      </c>
      <c r="K1500" s="181" t="s">
        <v>191</v>
      </c>
      <c r="L1500" s="40"/>
      <c r="M1500" s="186" t="s">
        <v>43</v>
      </c>
      <c r="N1500" s="187" t="s">
        <v>51</v>
      </c>
      <c r="O1500" s="65"/>
      <c r="P1500" s="188">
        <f>O1500*H1500</f>
        <v>0</v>
      </c>
      <c r="Q1500" s="188">
        <v>0</v>
      </c>
      <c r="R1500" s="188">
        <f>Q1500*H1500</f>
        <v>0</v>
      </c>
      <c r="S1500" s="188">
        <v>0</v>
      </c>
      <c r="T1500" s="189">
        <f>S1500*H1500</f>
        <v>0</v>
      </c>
      <c r="U1500" s="35"/>
      <c r="V1500" s="35"/>
      <c r="W1500" s="35"/>
      <c r="X1500" s="35"/>
      <c r="Y1500" s="35"/>
      <c r="Z1500" s="35"/>
      <c r="AA1500" s="35"/>
      <c r="AB1500" s="35"/>
      <c r="AC1500" s="35"/>
      <c r="AD1500" s="35"/>
      <c r="AE1500" s="35"/>
      <c r="AR1500" s="190" t="s">
        <v>88</v>
      </c>
      <c r="AT1500" s="190" t="s">
        <v>187</v>
      </c>
      <c r="AU1500" s="190" t="s">
        <v>90</v>
      </c>
      <c r="AY1500" s="17" t="s">
        <v>182</v>
      </c>
      <c r="BE1500" s="191">
        <f>IF(N1500="základní",J1500,0)</f>
        <v>0</v>
      </c>
      <c r="BF1500" s="191">
        <f>IF(N1500="snížená",J1500,0)</f>
        <v>0</v>
      </c>
      <c r="BG1500" s="191">
        <f>IF(N1500="zákl. přenesená",J1500,0)</f>
        <v>0</v>
      </c>
      <c r="BH1500" s="191">
        <f>IF(N1500="sníž. přenesená",J1500,0)</f>
        <v>0</v>
      </c>
      <c r="BI1500" s="191">
        <f>IF(N1500="nulová",J1500,0)</f>
        <v>0</v>
      </c>
      <c r="BJ1500" s="17" t="s">
        <v>88</v>
      </c>
      <c r="BK1500" s="191">
        <f>ROUND(I1500*H1500,2)</f>
        <v>0</v>
      </c>
      <c r="BL1500" s="17" t="s">
        <v>88</v>
      </c>
      <c r="BM1500" s="190" t="s">
        <v>2079</v>
      </c>
    </row>
    <row r="1501" spans="1:65" s="13" customFormat="1" ht="11.25">
      <c r="B1501" s="192"/>
      <c r="C1501" s="193"/>
      <c r="D1501" s="194" t="s">
        <v>193</v>
      </c>
      <c r="E1501" s="195" t="s">
        <v>43</v>
      </c>
      <c r="F1501" s="196" t="s">
        <v>362</v>
      </c>
      <c r="G1501" s="193"/>
      <c r="H1501" s="195" t="s">
        <v>43</v>
      </c>
      <c r="I1501" s="197"/>
      <c r="J1501" s="193"/>
      <c r="K1501" s="193"/>
      <c r="L1501" s="198"/>
      <c r="M1501" s="199"/>
      <c r="N1501" s="200"/>
      <c r="O1501" s="200"/>
      <c r="P1501" s="200"/>
      <c r="Q1501" s="200"/>
      <c r="R1501" s="200"/>
      <c r="S1501" s="200"/>
      <c r="T1501" s="201"/>
      <c r="AT1501" s="202" t="s">
        <v>193</v>
      </c>
      <c r="AU1501" s="202" t="s">
        <v>90</v>
      </c>
      <c r="AV1501" s="13" t="s">
        <v>88</v>
      </c>
      <c r="AW1501" s="13" t="s">
        <v>41</v>
      </c>
      <c r="AX1501" s="13" t="s">
        <v>80</v>
      </c>
      <c r="AY1501" s="202" t="s">
        <v>182</v>
      </c>
    </row>
    <row r="1502" spans="1:65" s="13" customFormat="1" ht="11.25">
      <c r="B1502" s="192"/>
      <c r="C1502" s="193"/>
      <c r="D1502" s="194" t="s">
        <v>193</v>
      </c>
      <c r="E1502" s="195" t="s">
        <v>43</v>
      </c>
      <c r="F1502" s="196" t="s">
        <v>431</v>
      </c>
      <c r="G1502" s="193"/>
      <c r="H1502" s="195" t="s">
        <v>43</v>
      </c>
      <c r="I1502" s="197"/>
      <c r="J1502" s="193"/>
      <c r="K1502" s="193"/>
      <c r="L1502" s="198"/>
      <c r="M1502" s="199"/>
      <c r="N1502" s="200"/>
      <c r="O1502" s="200"/>
      <c r="P1502" s="200"/>
      <c r="Q1502" s="200"/>
      <c r="R1502" s="200"/>
      <c r="S1502" s="200"/>
      <c r="T1502" s="201"/>
      <c r="AT1502" s="202" t="s">
        <v>193</v>
      </c>
      <c r="AU1502" s="202" t="s">
        <v>90</v>
      </c>
      <c r="AV1502" s="13" t="s">
        <v>88</v>
      </c>
      <c r="AW1502" s="13" t="s">
        <v>41</v>
      </c>
      <c r="AX1502" s="13" t="s">
        <v>80</v>
      </c>
      <c r="AY1502" s="202" t="s">
        <v>182</v>
      </c>
    </row>
    <row r="1503" spans="1:65" s="13" customFormat="1" ht="11.25">
      <c r="B1503" s="192"/>
      <c r="C1503" s="193"/>
      <c r="D1503" s="194" t="s">
        <v>193</v>
      </c>
      <c r="E1503" s="195" t="s">
        <v>43</v>
      </c>
      <c r="F1503" s="196" t="s">
        <v>2080</v>
      </c>
      <c r="G1503" s="193"/>
      <c r="H1503" s="195" t="s">
        <v>43</v>
      </c>
      <c r="I1503" s="197"/>
      <c r="J1503" s="193"/>
      <c r="K1503" s="193"/>
      <c r="L1503" s="198"/>
      <c r="M1503" s="199"/>
      <c r="N1503" s="200"/>
      <c r="O1503" s="200"/>
      <c r="P1503" s="200"/>
      <c r="Q1503" s="200"/>
      <c r="R1503" s="200"/>
      <c r="S1503" s="200"/>
      <c r="T1503" s="201"/>
      <c r="AT1503" s="202" t="s">
        <v>193</v>
      </c>
      <c r="AU1503" s="202" t="s">
        <v>90</v>
      </c>
      <c r="AV1503" s="13" t="s">
        <v>88</v>
      </c>
      <c r="AW1503" s="13" t="s">
        <v>41</v>
      </c>
      <c r="AX1503" s="13" t="s">
        <v>80</v>
      </c>
      <c r="AY1503" s="202" t="s">
        <v>182</v>
      </c>
    </row>
    <row r="1504" spans="1:65" s="13" customFormat="1" ht="11.25">
      <c r="B1504" s="192"/>
      <c r="C1504" s="193"/>
      <c r="D1504" s="194" t="s">
        <v>193</v>
      </c>
      <c r="E1504" s="195" t="s">
        <v>43</v>
      </c>
      <c r="F1504" s="196" t="s">
        <v>640</v>
      </c>
      <c r="G1504" s="193"/>
      <c r="H1504" s="195" t="s">
        <v>43</v>
      </c>
      <c r="I1504" s="197"/>
      <c r="J1504" s="193"/>
      <c r="K1504" s="193"/>
      <c r="L1504" s="198"/>
      <c r="M1504" s="199"/>
      <c r="N1504" s="200"/>
      <c r="O1504" s="200"/>
      <c r="P1504" s="200"/>
      <c r="Q1504" s="200"/>
      <c r="R1504" s="200"/>
      <c r="S1504" s="200"/>
      <c r="T1504" s="201"/>
      <c r="AT1504" s="202" t="s">
        <v>193</v>
      </c>
      <c r="AU1504" s="202" t="s">
        <v>90</v>
      </c>
      <c r="AV1504" s="13" t="s">
        <v>88</v>
      </c>
      <c r="AW1504" s="13" t="s">
        <v>41</v>
      </c>
      <c r="AX1504" s="13" t="s">
        <v>80</v>
      </c>
      <c r="AY1504" s="202" t="s">
        <v>182</v>
      </c>
    </row>
    <row r="1505" spans="1:65" s="14" customFormat="1" ht="11.25">
      <c r="B1505" s="203"/>
      <c r="C1505" s="204"/>
      <c r="D1505" s="194" t="s">
        <v>193</v>
      </c>
      <c r="E1505" s="205" t="s">
        <v>43</v>
      </c>
      <c r="F1505" s="206" t="s">
        <v>88</v>
      </c>
      <c r="G1505" s="204"/>
      <c r="H1505" s="207">
        <v>1</v>
      </c>
      <c r="I1505" s="208"/>
      <c r="J1505" s="204"/>
      <c r="K1505" s="204"/>
      <c r="L1505" s="209"/>
      <c r="M1505" s="210"/>
      <c r="N1505" s="211"/>
      <c r="O1505" s="211"/>
      <c r="P1505" s="211"/>
      <c r="Q1505" s="211"/>
      <c r="R1505" s="211"/>
      <c r="S1505" s="211"/>
      <c r="T1505" s="212"/>
      <c r="AT1505" s="213" t="s">
        <v>193</v>
      </c>
      <c r="AU1505" s="213" t="s">
        <v>90</v>
      </c>
      <c r="AV1505" s="14" t="s">
        <v>90</v>
      </c>
      <c r="AW1505" s="14" t="s">
        <v>41</v>
      </c>
      <c r="AX1505" s="14" t="s">
        <v>80</v>
      </c>
      <c r="AY1505" s="213" t="s">
        <v>182</v>
      </c>
    </row>
    <row r="1506" spans="1:65" s="13" customFormat="1" ht="11.25">
      <c r="B1506" s="192"/>
      <c r="C1506" s="193"/>
      <c r="D1506" s="194" t="s">
        <v>193</v>
      </c>
      <c r="E1506" s="195" t="s">
        <v>43</v>
      </c>
      <c r="F1506" s="196" t="s">
        <v>1637</v>
      </c>
      <c r="G1506" s="193"/>
      <c r="H1506" s="195" t="s">
        <v>43</v>
      </c>
      <c r="I1506" s="197"/>
      <c r="J1506" s="193"/>
      <c r="K1506" s="193"/>
      <c r="L1506" s="198"/>
      <c r="M1506" s="199"/>
      <c r="N1506" s="200"/>
      <c r="O1506" s="200"/>
      <c r="P1506" s="200"/>
      <c r="Q1506" s="200"/>
      <c r="R1506" s="200"/>
      <c r="S1506" s="200"/>
      <c r="T1506" s="201"/>
      <c r="AT1506" s="202" t="s">
        <v>193</v>
      </c>
      <c r="AU1506" s="202" t="s">
        <v>90</v>
      </c>
      <c r="AV1506" s="13" t="s">
        <v>88</v>
      </c>
      <c r="AW1506" s="13" t="s">
        <v>41</v>
      </c>
      <c r="AX1506" s="13" t="s">
        <v>80</v>
      </c>
      <c r="AY1506" s="202" t="s">
        <v>182</v>
      </c>
    </row>
    <row r="1507" spans="1:65" s="14" customFormat="1" ht="11.25">
      <c r="B1507" s="203"/>
      <c r="C1507" s="204"/>
      <c r="D1507" s="194" t="s">
        <v>193</v>
      </c>
      <c r="E1507" s="205" t="s">
        <v>43</v>
      </c>
      <c r="F1507" s="206" t="s">
        <v>88</v>
      </c>
      <c r="G1507" s="204"/>
      <c r="H1507" s="207">
        <v>1</v>
      </c>
      <c r="I1507" s="208"/>
      <c r="J1507" s="204"/>
      <c r="K1507" s="204"/>
      <c r="L1507" s="209"/>
      <c r="M1507" s="210"/>
      <c r="N1507" s="211"/>
      <c r="O1507" s="211"/>
      <c r="P1507" s="211"/>
      <c r="Q1507" s="211"/>
      <c r="R1507" s="211"/>
      <c r="S1507" s="211"/>
      <c r="T1507" s="212"/>
      <c r="AT1507" s="213" t="s">
        <v>193</v>
      </c>
      <c r="AU1507" s="213" t="s">
        <v>90</v>
      </c>
      <c r="AV1507" s="14" t="s">
        <v>90</v>
      </c>
      <c r="AW1507" s="14" t="s">
        <v>41</v>
      </c>
      <c r="AX1507" s="14" t="s">
        <v>80</v>
      </c>
      <c r="AY1507" s="213" t="s">
        <v>182</v>
      </c>
    </row>
    <row r="1508" spans="1:65" s="13" customFormat="1" ht="11.25">
      <c r="B1508" s="192"/>
      <c r="C1508" s="193"/>
      <c r="D1508" s="194" t="s">
        <v>193</v>
      </c>
      <c r="E1508" s="195" t="s">
        <v>43</v>
      </c>
      <c r="F1508" s="196" t="s">
        <v>1639</v>
      </c>
      <c r="G1508" s="193"/>
      <c r="H1508" s="195" t="s">
        <v>43</v>
      </c>
      <c r="I1508" s="197"/>
      <c r="J1508" s="193"/>
      <c r="K1508" s="193"/>
      <c r="L1508" s="198"/>
      <c r="M1508" s="199"/>
      <c r="N1508" s="200"/>
      <c r="O1508" s="200"/>
      <c r="P1508" s="200"/>
      <c r="Q1508" s="200"/>
      <c r="R1508" s="200"/>
      <c r="S1508" s="200"/>
      <c r="T1508" s="201"/>
      <c r="AT1508" s="202" t="s">
        <v>193</v>
      </c>
      <c r="AU1508" s="202" t="s">
        <v>90</v>
      </c>
      <c r="AV1508" s="13" t="s">
        <v>88</v>
      </c>
      <c r="AW1508" s="13" t="s">
        <v>41</v>
      </c>
      <c r="AX1508" s="13" t="s">
        <v>80</v>
      </c>
      <c r="AY1508" s="202" t="s">
        <v>182</v>
      </c>
    </row>
    <row r="1509" spans="1:65" s="14" customFormat="1" ht="11.25">
      <c r="B1509" s="203"/>
      <c r="C1509" s="204"/>
      <c r="D1509" s="194" t="s">
        <v>193</v>
      </c>
      <c r="E1509" s="205" t="s">
        <v>43</v>
      </c>
      <c r="F1509" s="206" t="s">
        <v>88</v>
      </c>
      <c r="G1509" s="204"/>
      <c r="H1509" s="207">
        <v>1</v>
      </c>
      <c r="I1509" s="208"/>
      <c r="J1509" s="204"/>
      <c r="K1509" s="204"/>
      <c r="L1509" s="209"/>
      <c r="M1509" s="210"/>
      <c r="N1509" s="211"/>
      <c r="O1509" s="211"/>
      <c r="P1509" s="211"/>
      <c r="Q1509" s="211"/>
      <c r="R1509" s="211"/>
      <c r="S1509" s="211"/>
      <c r="T1509" s="212"/>
      <c r="AT1509" s="213" t="s">
        <v>193</v>
      </c>
      <c r="AU1509" s="213" t="s">
        <v>90</v>
      </c>
      <c r="AV1509" s="14" t="s">
        <v>90</v>
      </c>
      <c r="AW1509" s="14" t="s">
        <v>41</v>
      </c>
      <c r="AX1509" s="14" t="s">
        <v>80</v>
      </c>
      <c r="AY1509" s="213" t="s">
        <v>182</v>
      </c>
    </row>
    <row r="1510" spans="1:65" s="13" customFormat="1" ht="11.25">
      <c r="B1510" s="192"/>
      <c r="C1510" s="193"/>
      <c r="D1510" s="194" t="s">
        <v>193</v>
      </c>
      <c r="E1510" s="195" t="s">
        <v>43</v>
      </c>
      <c r="F1510" s="196" t="s">
        <v>1641</v>
      </c>
      <c r="G1510" s="193"/>
      <c r="H1510" s="195" t="s">
        <v>43</v>
      </c>
      <c r="I1510" s="197"/>
      <c r="J1510" s="193"/>
      <c r="K1510" s="193"/>
      <c r="L1510" s="198"/>
      <c r="M1510" s="199"/>
      <c r="N1510" s="200"/>
      <c r="O1510" s="200"/>
      <c r="P1510" s="200"/>
      <c r="Q1510" s="200"/>
      <c r="R1510" s="200"/>
      <c r="S1510" s="200"/>
      <c r="T1510" s="201"/>
      <c r="AT1510" s="202" t="s">
        <v>193</v>
      </c>
      <c r="AU1510" s="202" t="s">
        <v>90</v>
      </c>
      <c r="AV1510" s="13" t="s">
        <v>88</v>
      </c>
      <c r="AW1510" s="13" t="s">
        <v>41</v>
      </c>
      <c r="AX1510" s="13" t="s">
        <v>80</v>
      </c>
      <c r="AY1510" s="202" t="s">
        <v>182</v>
      </c>
    </row>
    <row r="1511" spans="1:65" s="14" customFormat="1" ht="11.25">
      <c r="B1511" s="203"/>
      <c r="C1511" s="204"/>
      <c r="D1511" s="194" t="s">
        <v>193</v>
      </c>
      <c r="E1511" s="205" t="s">
        <v>43</v>
      </c>
      <c r="F1511" s="206" t="s">
        <v>88</v>
      </c>
      <c r="G1511" s="204"/>
      <c r="H1511" s="207">
        <v>1</v>
      </c>
      <c r="I1511" s="208"/>
      <c r="J1511" s="204"/>
      <c r="K1511" s="204"/>
      <c r="L1511" s="209"/>
      <c r="M1511" s="210"/>
      <c r="N1511" s="211"/>
      <c r="O1511" s="211"/>
      <c r="P1511" s="211"/>
      <c r="Q1511" s="211"/>
      <c r="R1511" s="211"/>
      <c r="S1511" s="211"/>
      <c r="T1511" s="212"/>
      <c r="AT1511" s="213" t="s">
        <v>193</v>
      </c>
      <c r="AU1511" s="213" t="s">
        <v>90</v>
      </c>
      <c r="AV1511" s="14" t="s">
        <v>90</v>
      </c>
      <c r="AW1511" s="14" t="s">
        <v>41</v>
      </c>
      <c r="AX1511" s="14" t="s">
        <v>80</v>
      </c>
      <c r="AY1511" s="213" t="s">
        <v>182</v>
      </c>
    </row>
    <row r="1512" spans="1:65" s="13" customFormat="1" ht="11.25">
      <c r="B1512" s="192"/>
      <c r="C1512" s="193"/>
      <c r="D1512" s="194" t="s">
        <v>193</v>
      </c>
      <c r="E1512" s="195" t="s">
        <v>43</v>
      </c>
      <c r="F1512" s="196" t="s">
        <v>1643</v>
      </c>
      <c r="G1512" s="193"/>
      <c r="H1512" s="195" t="s">
        <v>43</v>
      </c>
      <c r="I1512" s="197"/>
      <c r="J1512" s="193"/>
      <c r="K1512" s="193"/>
      <c r="L1512" s="198"/>
      <c r="M1512" s="199"/>
      <c r="N1512" s="200"/>
      <c r="O1512" s="200"/>
      <c r="P1512" s="200"/>
      <c r="Q1512" s="200"/>
      <c r="R1512" s="200"/>
      <c r="S1512" s="200"/>
      <c r="T1512" s="201"/>
      <c r="AT1512" s="202" t="s">
        <v>193</v>
      </c>
      <c r="AU1512" s="202" t="s">
        <v>90</v>
      </c>
      <c r="AV1512" s="13" t="s">
        <v>88</v>
      </c>
      <c r="AW1512" s="13" t="s">
        <v>41</v>
      </c>
      <c r="AX1512" s="13" t="s">
        <v>80</v>
      </c>
      <c r="AY1512" s="202" t="s">
        <v>182</v>
      </c>
    </row>
    <row r="1513" spans="1:65" s="14" customFormat="1" ht="11.25">
      <c r="B1513" s="203"/>
      <c r="C1513" s="204"/>
      <c r="D1513" s="194" t="s">
        <v>193</v>
      </c>
      <c r="E1513" s="205" t="s">
        <v>43</v>
      </c>
      <c r="F1513" s="206" t="s">
        <v>88</v>
      </c>
      <c r="G1513" s="204"/>
      <c r="H1513" s="207">
        <v>1</v>
      </c>
      <c r="I1513" s="208"/>
      <c r="J1513" s="204"/>
      <c r="K1513" s="204"/>
      <c r="L1513" s="209"/>
      <c r="M1513" s="210"/>
      <c r="N1513" s="211"/>
      <c r="O1513" s="211"/>
      <c r="P1513" s="211"/>
      <c r="Q1513" s="211"/>
      <c r="R1513" s="211"/>
      <c r="S1513" s="211"/>
      <c r="T1513" s="212"/>
      <c r="AT1513" s="213" t="s">
        <v>193</v>
      </c>
      <c r="AU1513" s="213" t="s">
        <v>90</v>
      </c>
      <c r="AV1513" s="14" t="s">
        <v>90</v>
      </c>
      <c r="AW1513" s="14" t="s">
        <v>41</v>
      </c>
      <c r="AX1513" s="14" t="s">
        <v>80</v>
      </c>
      <c r="AY1513" s="213" t="s">
        <v>182</v>
      </c>
    </row>
    <row r="1514" spans="1:65" s="15" customFormat="1" ht="11.25">
      <c r="B1514" s="227"/>
      <c r="C1514" s="228"/>
      <c r="D1514" s="194" t="s">
        <v>193</v>
      </c>
      <c r="E1514" s="229" t="s">
        <v>43</v>
      </c>
      <c r="F1514" s="230" t="s">
        <v>436</v>
      </c>
      <c r="G1514" s="228"/>
      <c r="H1514" s="231">
        <v>5</v>
      </c>
      <c r="I1514" s="232"/>
      <c r="J1514" s="228"/>
      <c r="K1514" s="228"/>
      <c r="L1514" s="233"/>
      <c r="M1514" s="234"/>
      <c r="N1514" s="235"/>
      <c r="O1514" s="235"/>
      <c r="P1514" s="235"/>
      <c r="Q1514" s="235"/>
      <c r="R1514" s="235"/>
      <c r="S1514" s="235"/>
      <c r="T1514" s="236"/>
      <c r="AT1514" s="237" t="s">
        <v>193</v>
      </c>
      <c r="AU1514" s="237" t="s">
        <v>90</v>
      </c>
      <c r="AV1514" s="15" t="s">
        <v>205</v>
      </c>
      <c r="AW1514" s="15" t="s">
        <v>41</v>
      </c>
      <c r="AX1514" s="15" t="s">
        <v>88</v>
      </c>
      <c r="AY1514" s="237" t="s">
        <v>182</v>
      </c>
    </row>
    <row r="1515" spans="1:65" s="2" customFormat="1" ht="62.65" customHeight="1">
      <c r="A1515" s="35"/>
      <c r="B1515" s="36"/>
      <c r="C1515" s="179" t="s">
        <v>2071</v>
      </c>
      <c r="D1515" s="179" t="s">
        <v>187</v>
      </c>
      <c r="E1515" s="180" t="s">
        <v>1074</v>
      </c>
      <c r="F1515" s="181" t="s">
        <v>1075</v>
      </c>
      <c r="G1515" s="182" t="s">
        <v>190</v>
      </c>
      <c r="H1515" s="183">
        <v>2</v>
      </c>
      <c r="I1515" s="184"/>
      <c r="J1515" s="185">
        <f>ROUND(I1515*H1515,2)</f>
        <v>0</v>
      </c>
      <c r="K1515" s="181" t="s">
        <v>191</v>
      </c>
      <c r="L1515" s="40"/>
      <c r="M1515" s="186" t="s">
        <v>43</v>
      </c>
      <c r="N1515" s="187" t="s">
        <v>51</v>
      </c>
      <c r="O1515" s="65"/>
      <c r="P1515" s="188">
        <f>O1515*H1515</f>
        <v>0</v>
      </c>
      <c r="Q1515" s="188">
        <v>0</v>
      </c>
      <c r="R1515" s="188">
        <f>Q1515*H1515</f>
        <v>0</v>
      </c>
      <c r="S1515" s="188">
        <v>0</v>
      </c>
      <c r="T1515" s="189">
        <f>S1515*H1515</f>
        <v>0</v>
      </c>
      <c r="U1515" s="35"/>
      <c r="V1515" s="35"/>
      <c r="W1515" s="35"/>
      <c r="X1515" s="35"/>
      <c r="Y1515" s="35"/>
      <c r="Z1515" s="35"/>
      <c r="AA1515" s="35"/>
      <c r="AB1515" s="35"/>
      <c r="AC1515" s="35"/>
      <c r="AD1515" s="35"/>
      <c r="AE1515" s="35"/>
      <c r="AR1515" s="190" t="s">
        <v>88</v>
      </c>
      <c r="AT1515" s="190" t="s">
        <v>187</v>
      </c>
      <c r="AU1515" s="190" t="s">
        <v>90</v>
      </c>
      <c r="AY1515" s="17" t="s">
        <v>182</v>
      </c>
      <c r="BE1515" s="191">
        <f>IF(N1515="základní",J1515,0)</f>
        <v>0</v>
      </c>
      <c r="BF1515" s="191">
        <f>IF(N1515="snížená",J1515,0)</f>
        <v>0</v>
      </c>
      <c r="BG1515" s="191">
        <f>IF(N1515="zákl. přenesená",J1515,0)</f>
        <v>0</v>
      </c>
      <c r="BH1515" s="191">
        <f>IF(N1515="sníž. přenesená",J1515,0)</f>
        <v>0</v>
      </c>
      <c r="BI1515" s="191">
        <f>IF(N1515="nulová",J1515,0)</f>
        <v>0</v>
      </c>
      <c r="BJ1515" s="17" t="s">
        <v>88</v>
      </c>
      <c r="BK1515" s="191">
        <f>ROUND(I1515*H1515,2)</f>
        <v>0</v>
      </c>
      <c r="BL1515" s="17" t="s">
        <v>88</v>
      </c>
      <c r="BM1515" s="190" t="s">
        <v>1076</v>
      </c>
    </row>
    <row r="1516" spans="1:65" s="13" customFormat="1" ht="11.25">
      <c r="B1516" s="192"/>
      <c r="C1516" s="193"/>
      <c r="D1516" s="194" t="s">
        <v>193</v>
      </c>
      <c r="E1516" s="195" t="s">
        <v>43</v>
      </c>
      <c r="F1516" s="196" t="s">
        <v>532</v>
      </c>
      <c r="G1516" s="193"/>
      <c r="H1516" s="195" t="s">
        <v>43</v>
      </c>
      <c r="I1516" s="197"/>
      <c r="J1516" s="193"/>
      <c r="K1516" s="193"/>
      <c r="L1516" s="198"/>
      <c r="M1516" s="199"/>
      <c r="N1516" s="200"/>
      <c r="O1516" s="200"/>
      <c r="P1516" s="200"/>
      <c r="Q1516" s="200"/>
      <c r="R1516" s="200"/>
      <c r="S1516" s="200"/>
      <c r="T1516" s="201"/>
      <c r="AT1516" s="202" t="s">
        <v>193</v>
      </c>
      <c r="AU1516" s="202" t="s">
        <v>90</v>
      </c>
      <c r="AV1516" s="13" t="s">
        <v>88</v>
      </c>
      <c r="AW1516" s="13" t="s">
        <v>41</v>
      </c>
      <c r="AX1516" s="13" t="s">
        <v>80</v>
      </c>
      <c r="AY1516" s="202" t="s">
        <v>182</v>
      </c>
    </row>
    <row r="1517" spans="1:65" s="13" customFormat="1" ht="11.25">
      <c r="B1517" s="192"/>
      <c r="C1517" s="193"/>
      <c r="D1517" s="194" t="s">
        <v>193</v>
      </c>
      <c r="E1517" s="195" t="s">
        <v>43</v>
      </c>
      <c r="F1517" s="196" t="s">
        <v>362</v>
      </c>
      <c r="G1517" s="193"/>
      <c r="H1517" s="195" t="s">
        <v>43</v>
      </c>
      <c r="I1517" s="197"/>
      <c r="J1517" s="193"/>
      <c r="K1517" s="193"/>
      <c r="L1517" s="198"/>
      <c r="M1517" s="199"/>
      <c r="N1517" s="200"/>
      <c r="O1517" s="200"/>
      <c r="P1517" s="200"/>
      <c r="Q1517" s="200"/>
      <c r="R1517" s="200"/>
      <c r="S1517" s="200"/>
      <c r="T1517" s="201"/>
      <c r="AT1517" s="202" t="s">
        <v>193</v>
      </c>
      <c r="AU1517" s="202" t="s">
        <v>90</v>
      </c>
      <c r="AV1517" s="13" t="s">
        <v>88</v>
      </c>
      <c r="AW1517" s="13" t="s">
        <v>41</v>
      </c>
      <c r="AX1517" s="13" t="s">
        <v>80</v>
      </c>
      <c r="AY1517" s="202" t="s">
        <v>182</v>
      </c>
    </row>
    <row r="1518" spans="1:65" s="13" customFormat="1" ht="11.25">
      <c r="B1518" s="192"/>
      <c r="C1518" s="193"/>
      <c r="D1518" s="194" t="s">
        <v>193</v>
      </c>
      <c r="E1518" s="195" t="s">
        <v>43</v>
      </c>
      <c r="F1518" s="196" t="s">
        <v>1077</v>
      </c>
      <c r="G1518" s="193"/>
      <c r="H1518" s="195" t="s">
        <v>43</v>
      </c>
      <c r="I1518" s="197"/>
      <c r="J1518" s="193"/>
      <c r="K1518" s="193"/>
      <c r="L1518" s="198"/>
      <c r="M1518" s="199"/>
      <c r="N1518" s="200"/>
      <c r="O1518" s="200"/>
      <c r="P1518" s="200"/>
      <c r="Q1518" s="200"/>
      <c r="R1518" s="200"/>
      <c r="S1518" s="200"/>
      <c r="T1518" s="201"/>
      <c r="AT1518" s="202" t="s">
        <v>193</v>
      </c>
      <c r="AU1518" s="202" t="s">
        <v>90</v>
      </c>
      <c r="AV1518" s="13" t="s">
        <v>88</v>
      </c>
      <c r="AW1518" s="13" t="s">
        <v>41</v>
      </c>
      <c r="AX1518" s="13" t="s">
        <v>80</v>
      </c>
      <c r="AY1518" s="202" t="s">
        <v>182</v>
      </c>
    </row>
    <row r="1519" spans="1:65" s="14" customFormat="1" ht="11.25">
      <c r="B1519" s="203"/>
      <c r="C1519" s="204"/>
      <c r="D1519" s="194" t="s">
        <v>193</v>
      </c>
      <c r="E1519" s="205" t="s">
        <v>43</v>
      </c>
      <c r="F1519" s="206" t="s">
        <v>88</v>
      </c>
      <c r="G1519" s="204"/>
      <c r="H1519" s="207">
        <v>1</v>
      </c>
      <c r="I1519" s="208"/>
      <c r="J1519" s="204"/>
      <c r="K1519" s="204"/>
      <c r="L1519" s="209"/>
      <c r="M1519" s="210"/>
      <c r="N1519" s="211"/>
      <c r="O1519" s="211"/>
      <c r="P1519" s="211"/>
      <c r="Q1519" s="211"/>
      <c r="R1519" s="211"/>
      <c r="S1519" s="211"/>
      <c r="T1519" s="212"/>
      <c r="AT1519" s="213" t="s">
        <v>193</v>
      </c>
      <c r="AU1519" s="213" t="s">
        <v>90</v>
      </c>
      <c r="AV1519" s="14" t="s">
        <v>90</v>
      </c>
      <c r="AW1519" s="14" t="s">
        <v>41</v>
      </c>
      <c r="AX1519" s="14" t="s">
        <v>80</v>
      </c>
      <c r="AY1519" s="213" t="s">
        <v>182</v>
      </c>
    </row>
    <row r="1520" spans="1:65" s="13" customFormat="1" ht="11.25">
      <c r="B1520" s="192"/>
      <c r="C1520" s="193"/>
      <c r="D1520" s="194" t="s">
        <v>193</v>
      </c>
      <c r="E1520" s="195" t="s">
        <v>43</v>
      </c>
      <c r="F1520" s="196" t="s">
        <v>2082</v>
      </c>
      <c r="G1520" s="193"/>
      <c r="H1520" s="195" t="s">
        <v>43</v>
      </c>
      <c r="I1520" s="197"/>
      <c r="J1520" s="193"/>
      <c r="K1520" s="193"/>
      <c r="L1520" s="198"/>
      <c r="M1520" s="199"/>
      <c r="N1520" s="200"/>
      <c r="O1520" s="200"/>
      <c r="P1520" s="200"/>
      <c r="Q1520" s="200"/>
      <c r="R1520" s="200"/>
      <c r="S1520" s="200"/>
      <c r="T1520" s="201"/>
      <c r="AT1520" s="202" t="s">
        <v>193</v>
      </c>
      <c r="AU1520" s="202" t="s">
        <v>90</v>
      </c>
      <c r="AV1520" s="13" t="s">
        <v>88</v>
      </c>
      <c r="AW1520" s="13" t="s">
        <v>41</v>
      </c>
      <c r="AX1520" s="13" t="s">
        <v>80</v>
      </c>
      <c r="AY1520" s="202" t="s">
        <v>182</v>
      </c>
    </row>
    <row r="1521" spans="1:65" s="14" customFormat="1" ht="11.25">
      <c r="B1521" s="203"/>
      <c r="C1521" s="204"/>
      <c r="D1521" s="194" t="s">
        <v>193</v>
      </c>
      <c r="E1521" s="205" t="s">
        <v>43</v>
      </c>
      <c r="F1521" s="206" t="s">
        <v>88</v>
      </c>
      <c r="G1521" s="204"/>
      <c r="H1521" s="207">
        <v>1</v>
      </c>
      <c r="I1521" s="208"/>
      <c r="J1521" s="204"/>
      <c r="K1521" s="204"/>
      <c r="L1521" s="209"/>
      <c r="M1521" s="210"/>
      <c r="N1521" s="211"/>
      <c r="O1521" s="211"/>
      <c r="P1521" s="211"/>
      <c r="Q1521" s="211"/>
      <c r="R1521" s="211"/>
      <c r="S1521" s="211"/>
      <c r="T1521" s="212"/>
      <c r="AT1521" s="213" t="s">
        <v>193</v>
      </c>
      <c r="AU1521" s="213" t="s">
        <v>90</v>
      </c>
      <c r="AV1521" s="14" t="s">
        <v>90</v>
      </c>
      <c r="AW1521" s="14" t="s">
        <v>41</v>
      </c>
      <c r="AX1521" s="14" t="s">
        <v>80</v>
      </c>
      <c r="AY1521" s="213" t="s">
        <v>182</v>
      </c>
    </row>
    <row r="1522" spans="1:65" s="15" customFormat="1" ht="11.25">
      <c r="B1522" s="227"/>
      <c r="C1522" s="228"/>
      <c r="D1522" s="194" t="s">
        <v>193</v>
      </c>
      <c r="E1522" s="229" t="s">
        <v>43</v>
      </c>
      <c r="F1522" s="230" t="s">
        <v>436</v>
      </c>
      <c r="G1522" s="228"/>
      <c r="H1522" s="231">
        <v>2</v>
      </c>
      <c r="I1522" s="232"/>
      <c r="J1522" s="228"/>
      <c r="K1522" s="228"/>
      <c r="L1522" s="233"/>
      <c r="M1522" s="234"/>
      <c r="N1522" s="235"/>
      <c r="O1522" s="235"/>
      <c r="P1522" s="235"/>
      <c r="Q1522" s="235"/>
      <c r="R1522" s="235"/>
      <c r="S1522" s="235"/>
      <c r="T1522" s="236"/>
      <c r="AT1522" s="237" t="s">
        <v>193</v>
      </c>
      <c r="AU1522" s="237" t="s">
        <v>90</v>
      </c>
      <c r="AV1522" s="15" t="s">
        <v>205</v>
      </c>
      <c r="AW1522" s="15" t="s">
        <v>41</v>
      </c>
      <c r="AX1522" s="15" t="s">
        <v>88</v>
      </c>
      <c r="AY1522" s="237" t="s">
        <v>182</v>
      </c>
    </row>
    <row r="1523" spans="1:65" s="2" customFormat="1" ht="62.65" customHeight="1">
      <c r="A1523" s="35"/>
      <c r="B1523" s="36"/>
      <c r="C1523" s="179" t="s">
        <v>2076</v>
      </c>
      <c r="D1523" s="179" t="s">
        <v>187</v>
      </c>
      <c r="E1523" s="180" t="s">
        <v>1079</v>
      </c>
      <c r="F1523" s="181" t="s">
        <v>1080</v>
      </c>
      <c r="G1523" s="182" t="s">
        <v>360</v>
      </c>
      <c r="H1523" s="183">
        <v>20.411999999999999</v>
      </c>
      <c r="I1523" s="184"/>
      <c r="J1523" s="185">
        <f>ROUND(I1523*H1523,2)</f>
        <v>0</v>
      </c>
      <c r="K1523" s="181" t="s">
        <v>191</v>
      </c>
      <c r="L1523" s="40"/>
      <c r="M1523" s="186" t="s">
        <v>43</v>
      </c>
      <c r="N1523" s="187" t="s">
        <v>51</v>
      </c>
      <c r="O1523" s="65"/>
      <c r="P1523" s="188">
        <f>O1523*H1523</f>
        <v>0</v>
      </c>
      <c r="Q1523" s="188">
        <v>0</v>
      </c>
      <c r="R1523" s="188">
        <f>Q1523*H1523</f>
        <v>0</v>
      </c>
      <c r="S1523" s="188">
        <v>0</v>
      </c>
      <c r="T1523" s="189">
        <f>S1523*H1523</f>
        <v>0</v>
      </c>
      <c r="U1523" s="35"/>
      <c r="V1523" s="35"/>
      <c r="W1523" s="35"/>
      <c r="X1523" s="35"/>
      <c r="Y1523" s="35"/>
      <c r="Z1523" s="35"/>
      <c r="AA1523" s="35"/>
      <c r="AB1523" s="35"/>
      <c r="AC1523" s="35"/>
      <c r="AD1523" s="35"/>
      <c r="AE1523" s="35"/>
      <c r="AR1523" s="190" t="s">
        <v>88</v>
      </c>
      <c r="AT1523" s="190" t="s">
        <v>187</v>
      </c>
      <c r="AU1523" s="190" t="s">
        <v>90</v>
      </c>
      <c r="AY1523" s="17" t="s">
        <v>182</v>
      </c>
      <c r="BE1523" s="191">
        <f>IF(N1523="základní",J1523,0)</f>
        <v>0</v>
      </c>
      <c r="BF1523" s="191">
        <f>IF(N1523="snížená",J1523,0)</f>
        <v>0</v>
      </c>
      <c r="BG1523" s="191">
        <f>IF(N1523="zákl. přenesená",J1523,0)</f>
        <v>0</v>
      </c>
      <c r="BH1523" s="191">
        <f>IF(N1523="sníž. přenesená",J1523,0)</f>
        <v>0</v>
      </c>
      <c r="BI1523" s="191">
        <f>IF(N1523="nulová",J1523,0)</f>
        <v>0</v>
      </c>
      <c r="BJ1523" s="17" t="s">
        <v>88</v>
      </c>
      <c r="BK1523" s="191">
        <f>ROUND(I1523*H1523,2)</f>
        <v>0</v>
      </c>
      <c r="BL1523" s="17" t="s">
        <v>88</v>
      </c>
      <c r="BM1523" s="190" t="s">
        <v>2084</v>
      </c>
    </row>
    <row r="1524" spans="1:65" s="13" customFormat="1" ht="11.25">
      <c r="B1524" s="192"/>
      <c r="C1524" s="193"/>
      <c r="D1524" s="194" t="s">
        <v>193</v>
      </c>
      <c r="E1524" s="195" t="s">
        <v>43</v>
      </c>
      <c r="F1524" s="196" t="s">
        <v>362</v>
      </c>
      <c r="G1524" s="193"/>
      <c r="H1524" s="195" t="s">
        <v>43</v>
      </c>
      <c r="I1524" s="197"/>
      <c r="J1524" s="193"/>
      <c r="K1524" s="193"/>
      <c r="L1524" s="198"/>
      <c r="M1524" s="199"/>
      <c r="N1524" s="200"/>
      <c r="O1524" s="200"/>
      <c r="P1524" s="200"/>
      <c r="Q1524" s="200"/>
      <c r="R1524" s="200"/>
      <c r="S1524" s="200"/>
      <c r="T1524" s="201"/>
      <c r="AT1524" s="202" t="s">
        <v>193</v>
      </c>
      <c r="AU1524" s="202" t="s">
        <v>90</v>
      </c>
      <c r="AV1524" s="13" t="s">
        <v>88</v>
      </c>
      <c r="AW1524" s="13" t="s">
        <v>41</v>
      </c>
      <c r="AX1524" s="13" t="s">
        <v>80</v>
      </c>
      <c r="AY1524" s="202" t="s">
        <v>182</v>
      </c>
    </row>
    <row r="1525" spans="1:65" s="13" customFormat="1" ht="11.25">
      <c r="B1525" s="192"/>
      <c r="C1525" s="193"/>
      <c r="D1525" s="194" t="s">
        <v>193</v>
      </c>
      <c r="E1525" s="195" t="s">
        <v>43</v>
      </c>
      <c r="F1525" s="196" t="s">
        <v>1082</v>
      </c>
      <c r="G1525" s="193"/>
      <c r="H1525" s="195" t="s">
        <v>43</v>
      </c>
      <c r="I1525" s="197"/>
      <c r="J1525" s="193"/>
      <c r="K1525" s="193"/>
      <c r="L1525" s="198"/>
      <c r="M1525" s="199"/>
      <c r="N1525" s="200"/>
      <c r="O1525" s="200"/>
      <c r="P1525" s="200"/>
      <c r="Q1525" s="200"/>
      <c r="R1525" s="200"/>
      <c r="S1525" s="200"/>
      <c r="T1525" s="201"/>
      <c r="AT1525" s="202" t="s">
        <v>193</v>
      </c>
      <c r="AU1525" s="202" t="s">
        <v>90</v>
      </c>
      <c r="AV1525" s="13" t="s">
        <v>88</v>
      </c>
      <c r="AW1525" s="13" t="s">
        <v>41</v>
      </c>
      <c r="AX1525" s="13" t="s">
        <v>80</v>
      </c>
      <c r="AY1525" s="202" t="s">
        <v>182</v>
      </c>
    </row>
    <row r="1526" spans="1:65" s="14" customFormat="1" ht="11.25">
      <c r="B1526" s="203"/>
      <c r="C1526" s="204"/>
      <c r="D1526" s="194" t="s">
        <v>193</v>
      </c>
      <c r="E1526" s="205" t="s">
        <v>43</v>
      </c>
      <c r="F1526" s="206" t="s">
        <v>3255</v>
      </c>
      <c r="G1526" s="204"/>
      <c r="H1526" s="207">
        <v>18.899999999999999</v>
      </c>
      <c r="I1526" s="208"/>
      <c r="J1526" s="204"/>
      <c r="K1526" s="204"/>
      <c r="L1526" s="209"/>
      <c r="M1526" s="210"/>
      <c r="N1526" s="211"/>
      <c r="O1526" s="211"/>
      <c r="P1526" s="211"/>
      <c r="Q1526" s="211"/>
      <c r="R1526" s="211"/>
      <c r="S1526" s="211"/>
      <c r="T1526" s="212"/>
      <c r="AT1526" s="213" t="s">
        <v>193</v>
      </c>
      <c r="AU1526" s="213" t="s">
        <v>90</v>
      </c>
      <c r="AV1526" s="14" t="s">
        <v>90</v>
      </c>
      <c r="AW1526" s="14" t="s">
        <v>41</v>
      </c>
      <c r="AX1526" s="14" t="s">
        <v>80</v>
      </c>
      <c r="AY1526" s="213" t="s">
        <v>182</v>
      </c>
    </row>
    <row r="1527" spans="1:65" s="13" customFormat="1" ht="11.25">
      <c r="B1527" s="192"/>
      <c r="C1527" s="193"/>
      <c r="D1527" s="194" t="s">
        <v>193</v>
      </c>
      <c r="E1527" s="195" t="s">
        <v>43</v>
      </c>
      <c r="F1527" s="196" t="s">
        <v>2086</v>
      </c>
      <c r="G1527" s="193"/>
      <c r="H1527" s="195" t="s">
        <v>43</v>
      </c>
      <c r="I1527" s="197"/>
      <c r="J1527" s="193"/>
      <c r="K1527" s="193"/>
      <c r="L1527" s="198"/>
      <c r="M1527" s="199"/>
      <c r="N1527" s="200"/>
      <c r="O1527" s="200"/>
      <c r="P1527" s="200"/>
      <c r="Q1527" s="200"/>
      <c r="R1527" s="200"/>
      <c r="S1527" s="200"/>
      <c r="T1527" s="201"/>
      <c r="AT1527" s="202" t="s">
        <v>193</v>
      </c>
      <c r="AU1527" s="202" t="s">
        <v>90</v>
      </c>
      <c r="AV1527" s="13" t="s">
        <v>88</v>
      </c>
      <c r="AW1527" s="13" t="s">
        <v>41</v>
      </c>
      <c r="AX1527" s="13" t="s">
        <v>80</v>
      </c>
      <c r="AY1527" s="202" t="s">
        <v>182</v>
      </c>
    </row>
    <row r="1528" spans="1:65" s="14" customFormat="1" ht="11.25">
      <c r="B1528" s="203"/>
      <c r="C1528" s="204"/>
      <c r="D1528" s="194" t="s">
        <v>193</v>
      </c>
      <c r="E1528" s="205" t="s">
        <v>43</v>
      </c>
      <c r="F1528" s="206" t="s">
        <v>3256</v>
      </c>
      <c r="G1528" s="204"/>
      <c r="H1528" s="207">
        <v>1.512</v>
      </c>
      <c r="I1528" s="208"/>
      <c r="J1528" s="204"/>
      <c r="K1528" s="204"/>
      <c r="L1528" s="209"/>
      <c r="M1528" s="210"/>
      <c r="N1528" s="211"/>
      <c r="O1528" s="211"/>
      <c r="P1528" s="211"/>
      <c r="Q1528" s="211"/>
      <c r="R1528" s="211"/>
      <c r="S1528" s="211"/>
      <c r="T1528" s="212"/>
      <c r="AT1528" s="213" t="s">
        <v>193</v>
      </c>
      <c r="AU1528" s="213" t="s">
        <v>90</v>
      </c>
      <c r="AV1528" s="14" t="s">
        <v>90</v>
      </c>
      <c r="AW1528" s="14" t="s">
        <v>41</v>
      </c>
      <c r="AX1528" s="14" t="s">
        <v>80</v>
      </c>
      <c r="AY1528" s="213" t="s">
        <v>182</v>
      </c>
    </row>
    <row r="1529" spans="1:65" s="15" customFormat="1" ht="11.25">
      <c r="B1529" s="227"/>
      <c r="C1529" s="228"/>
      <c r="D1529" s="194" t="s">
        <v>193</v>
      </c>
      <c r="E1529" s="229" t="s">
        <v>43</v>
      </c>
      <c r="F1529" s="230" t="s">
        <v>436</v>
      </c>
      <c r="G1529" s="228"/>
      <c r="H1529" s="231">
        <v>20.411999999999999</v>
      </c>
      <c r="I1529" s="232"/>
      <c r="J1529" s="228"/>
      <c r="K1529" s="228"/>
      <c r="L1529" s="233"/>
      <c r="M1529" s="234"/>
      <c r="N1529" s="235"/>
      <c r="O1529" s="235"/>
      <c r="P1529" s="235"/>
      <c r="Q1529" s="235"/>
      <c r="R1529" s="235"/>
      <c r="S1529" s="235"/>
      <c r="T1529" s="236"/>
      <c r="AT1529" s="237" t="s">
        <v>193</v>
      </c>
      <c r="AU1529" s="237" t="s">
        <v>90</v>
      </c>
      <c r="AV1529" s="15" t="s">
        <v>205</v>
      </c>
      <c r="AW1529" s="15" t="s">
        <v>41</v>
      </c>
      <c r="AX1529" s="15" t="s">
        <v>88</v>
      </c>
      <c r="AY1529" s="237" t="s">
        <v>182</v>
      </c>
    </row>
    <row r="1530" spans="1:65" s="2" customFormat="1" ht="14.45" customHeight="1">
      <c r="A1530" s="35"/>
      <c r="B1530" s="36"/>
      <c r="C1530" s="214" t="s">
        <v>2078</v>
      </c>
      <c r="D1530" s="214" t="s">
        <v>179</v>
      </c>
      <c r="E1530" s="215" t="s">
        <v>2089</v>
      </c>
      <c r="F1530" s="216" t="s">
        <v>2090</v>
      </c>
      <c r="G1530" s="217" t="s">
        <v>190</v>
      </c>
      <c r="H1530" s="218">
        <v>7</v>
      </c>
      <c r="I1530" s="219"/>
      <c r="J1530" s="220">
        <f>ROUND(I1530*H1530,2)</f>
        <v>0</v>
      </c>
      <c r="K1530" s="216" t="s">
        <v>198</v>
      </c>
      <c r="L1530" s="221"/>
      <c r="M1530" s="222" t="s">
        <v>43</v>
      </c>
      <c r="N1530" s="223" t="s">
        <v>51</v>
      </c>
      <c r="O1530" s="65"/>
      <c r="P1530" s="188">
        <f>O1530*H1530</f>
        <v>0</v>
      </c>
      <c r="Q1530" s="188">
        <v>0</v>
      </c>
      <c r="R1530" s="188">
        <f>Q1530*H1530</f>
        <v>0</v>
      </c>
      <c r="S1530" s="188">
        <v>0</v>
      </c>
      <c r="T1530" s="189">
        <f>S1530*H1530</f>
        <v>0</v>
      </c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R1530" s="190" t="s">
        <v>90</v>
      </c>
      <c r="AT1530" s="190" t="s">
        <v>179</v>
      </c>
      <c r="AU1530" s="190" t="s">
        <v>90</v>
      </c>
      <c r="AY1530" s="17" t="s">
        <v>182</v>
      </c>
      <c r="BE1530" s="191">
        <f>IF(N1530="základní",J1530,0)</f>
        <v>0</v>
      </c>
      <c r="BF1530" s="191">
        <f>IF(N1530="snížená",J1530,0)</f>
        <v>0</v>
      </c>
      <c r="BG1530" s="191">
        <f>IF(N1530="zákl. přenesená",J1530,0)</f>
        <v>0</v>
      </c>
      <c r="BH1530" s="191">
        <f>IF(N1530="sníž. přenesená",J1530,0)</f>
        <v>0</v>
      </c>
      <c r="BI1530" s="191">
        <f>IF(N1530="nulová",J1530,0)</f>
        <v>0</v>
      </c>
      <c r="BJ1530" s="17" t="s">
        <v>88</v>
      </c>
      <c r="BK1530" s="191">
        <f>ROUND(I1530*H1530,2)</f>
        <v>0</v>
      </c>
      <c r="BL1530" s="17" t="s">
        <v>88</v>
      </c>
      <c r="BM1530" s="190" t="s">
        <v>2091</v>
      </c>
    </row>
    <row r="1531" spans="1:65" s="13" customFormat="1" ht="11.25">
      <c r="B1531" s="192"/>
      <c r="C1531" s="193"/>
      <c r="D1531" s="194" t="s">
        <v>193</v>
      </c>
      <c r="E1531" s="195" t="s">
        <v>43</v>
      </c>
      <c r="F1531" s="196" t="s">
        <v>362</v>
      </c>
      <c r="G1531" s="193"/>
      <c r="H1531" s="195" t="s">
        <v>43</v>
      </c>
      <c r="I1531" s="197"/>
      <c r="J1531" s="193"/>
      <c r="K1531" s="193"/>
      <c r="L1531" s="198"/>
      <c r="M1531" s="199"/>
      <c r="N1531" s="200"/>
      <c r="O1531" s="200"/>
      <c r="P1531" s="200"/>
      <c r="Q1531" s="200"/>
      <c r="R1531" s="200"/>
      <c r="S1531" s="200"/>
      <c r="T1531" s="201"/>
      <c r="AT1531" s="202" t="s">
        <v>193</v>
      </c>
      <c r="AU1531" s="202" t="s">
        <v>90</v>
      </c>
      <c r="AV1531" s="13" t="s">
        <v>88</v>
      </c>
      <c r="AW1531" s="13" t="s">
        <v>41</v>
      </c>
      <c r="AX1531" s="13" t="s">
        <v>80</v>
      </c>
      <c r="AY1531" s="202" t="s">
        <v>182</v>
      </c>
    </row>
    <row r="1532" spans="1:65" s="13" customFormat="1" ht="11.25">
      <c r="B1532" s="192"/>
      <c r="C1532" s="193"/>
      <c r="D1532" s="194" t="s">
        <v>193</v>
      </c>
      <c r="E1532" s="195" t="s">
        <v>43</v>
      </c>
      <c r="F1532" s="196" t="s">
        <v>2092</v>
      </c>
      <c r="G1532" s="193"/>
      <c r="H1532" s="195" t="s">
        <v>43</v>
      </c>
      <c r="I1532" s="197"/>
      <c r="J1532" s="193"/>
      <c r="K1532" s="193"/>
      <c r="L1532" s="198"/>
      <c r="M1532" s="199"/>
      <c r="N1532" s="200"/>
      <c r="O1532" s="200"/>
      <c r="P1532" s="200"/>
      <c r="Q1532" s="200"/>
      <c r="R1532" s="200"/>
      <c r="S1532" s="200"/>
      <c r="T1532" s="201"/>
      <c r="AT1532" s="202" t="s">
        <v>193</v>
      </c>
      <c r="AU1532" s="202" t="s">
        <v>90</v>
      </c>
      <c r="AV1532" s="13" t="s">
        <v>88</v>
      </c>
      <c r="AW1532" s="13" t="s">
        <v>41</v>
      </c>
      <c r="AX1532" s="13" t="s">
        <v>80</v>
      </c>
      <c r="AY1532" s="202" t="s">
        <v>182</v>
      </c>
    </row>
    <row r="1533" spans="1:65" s="14" customFormat="1" ht="11.25">
      <c r="B1533" s="203"/>
      <c r="C1533" s="204"/>
      <c r="D1533" s="194" t="s">
        <v>193</v>
      </c>
      <c r="E1533" s="205" t="s">
        <v>43</v>
      </c>
      <c r="F1533" s="206" t="s">
        <v>220</v>
      </c>
      <c r="G1533" s="204"/>
      <c r="H1533" s="207">
        <v>7</v>
      </c>
      <c r="I1533" s="208"/>
      <c r="J1533" s="204"/>
      <c r="K1533" s="204"/>
      <c r="L1533" s="209"/>
      <c r="M1533" s="210"/>
      <c r="N1533" s="211"/>
      <c r="O1533" s="211"/>
      <c r="P1533" s="211"/>
      <c r="Q1533" s="211"/>
      <c r="R1533" s="211"/>
      <c r="S1533" s="211"/>
      <c r="T1533" s="212"/>
      <c r="AT1533" s="213" t="s">
        <v>193</v>
      </c>
      <c r="AU1533" s="213" t="s">
        <v>90</v>
      </c>
      <c r="AV1533" s="14" t="s">
        <v>90</v>
      </c>
      <c r="AW1533" s="14" t="s">
        <v>41</v>
      </c>
      <c r="AX1533" s="14" t="s">
        <v>88</v>
      </c>
      <c r="AY1533" s="213" t="s">
        <v>182</v>
      </c>
    </row>
    <row r="1534" spans="1:65" s="2" customFormat="1" ht="24.2" customHeight="1">
      <c r="A1534" s="35"/>
      <c r="B1534" s="36"/>
      <c r="C1534" s="179" t="s">
        <v>2081</v>
      </c>
      <c r="D1534" s="179" t="s">
        <v>187</v>
      </c>
      <c r="E1534" s="180" t="s">
        <v>1085</v>
      </c>
      <c r="F1534" s="181" t="s">
        <v>1086</v>
      </c>
      <c r="G1534" s="182" t="s">
        <v>360</v>
      </c>
      <c r="H1534" s="183">
        <v>3.48</v>
      </c>
      <c r="I1534" s="184"/>
      <c r="J1534" s="185">
        <f>ROUND(I1534*H1534,2)</f>
        <v>0</v>
      </c>
      <c r="K1534" s="181" t="s">
        <v>191</v>
      </c>
      <c r="L1534" s="40"/>
      <c r="M1534" s="186" t="s">
        <v>43</v>
      </c>
      <c r="N1534" s="187" t="s">
        <v>51</v>
      </c>
      <c r="O1534" s="65"/>
      <c r="P1534" s="188">
        <f>O1534*H1534</f>
        <v>0</v>
      </c>
      <c r="Q1534" s="188">
        <v>2.2563399999999998</v>
      </c>
      <c r="R1534" s="188">
        <f>Q1534*H1534</f>
        <v>7.852063199999999</v>
      </c>
      <c r="S1534" s="188">
        <v>0</v>
      </c>
      <c r="T1534" s="189">
        <f>S1534*H1534</f>
        <v>0</v>
      </c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R1534" s="190" t="s">
        <v>88</v>
      </c>
      <c r="AT1534" s="190" t="s">
        <v>187</v>
      </c>
      <c r="AU1534" s="190" t="s">
        <v>90</v>
      </c>
      <c r="AY1534" s="17" t="s">
        <v>182</v>
      </c>
      <c r="BE1534" s="191">
        <f>IF(N1534="základní",J1534,0)</f>
        <v>0</v>
      </c>
      <c r="BF1534" s="191">
        <f>IF(N1534="snížená",J1534,0)</f>
        <v>0</v>
      </c>
      <c r="BG1534" s="191">
        <f>IF(N1534="zákl. přenesená",J1534,0)</f>
        <v>0</v>
      </c>
      <c r="BH1534" s="191">
        <f>IF(N1534="sníž. přenesená",J1534,0)</f>
        <v>0</v>
      </c>
      <c r="BI1534" s="191">
        <f>IF(N1534="nulová",J1534,0)</f>
        <v>0</v>
      </c>
      <c r="BJ1534" s="17" t="s">
        <v>88</v>
      </c>
      <c r="BK1534" s="191">
        <f>ROUND(I1534*H1534,2)</f>
        <v>0</v>
      </c>
      <c r="BL1534" s="17" t="s">
        <v>88</v>
      </c>
      <c r="BM1534" s="190" t="s">
        <v>1087</v>
      </c>
    </row>
    <row r="1535" spans="1:65" s="13" customFormat="1" ht="11.25">
      <c r="B1535" s="192"/>
      <c r="C1535" s="193"/>
      <c r="D1535" s="194" t="s">
        <v>193</v>
      </c>
      <c r="E1535" s="195" t="s">
        <v>43</v>
      </c>
      <c r="F1535" s="196" t="s">
        <v>362</v>
      </c>
      <c r="G1535" s="193"/>
      <c r="H1535" s="195" t="s">
        <v>43</v>
      </c>
      <c r="I1535" s="197"/>
      <c r="J1535" s="193"/>
      <c r="K1535" s="193"/>
      <c r="L1535" s="198"/>
      <c r="M1535" s="199"/>
      <c r="N1535" s="200"/>
      <c r="O1535" s="200"/>
      <c r="P1535" s="200"/>
      <c r="Q1535" s="200"/>
      <c r="R1535" s="200"/>
      <c r="S1535" s="200"/>
      <c r="T1535" s="201"/>
      <c r="AT1535" s="202" t="s">
        <v>193</v>
      </c>
      <c r="AU1535" s="202" t="s">
        <v>90</v>
      </c>
      <c r="AV1535" s="13" t="s">
        <v>88</v>
      </c>
      <c r="AW1535" s="13" t="s">
        <v>41</v>
      </c>
      <c r="AX1535" s="13" t="s">
        <v>80</v>
      </c>
      <c r="AY1535" s="202" t="s">
        <v>182</v>
      </c>
    </row>
    <row r="1536" spans="1:65" s="13" customFormat="1" ht="11.25">
      <c r="B1536" s="192"/>
      <c r="C1536" s="193"/>
      <c r="D1536" s="194" t="s">
        <v>193</v>
      </c>
      <c r="E1536" s="195" t="s">
        <v>43</v>
      </c>
      <c r="F1536" s="196" t="s">
        <v>431</v>
      </c>
      <c r="G1536" s="193"/>
      <c r="H1536" s="195" t="s">
        <v>43</v>
      </c>
      <c r="I1536" s="197"/>
      <c r="J1536" s="193"/>
      <c r="K1536" s="193"/>
      <c r="L1536" s="198"/>
      <c r="M1536" s="199"/>
      <c r="N1536" s="200"/>
      <c r="O1536" s="200"/>
      <c r="P1536" s="200"/>
      <c r="Q1536" s="200"/>
      <c r="R1536" s="200"/>
      <c r="S1536" s="200"/>
      <c r="T1536" s="201"/>
      <c r="AT1536" s="202" t="s">
        <v>193</v>
      </c>
      <c r="AU1536" s="202" t="s">
        <v>90</v>
      </c>
      <c r="AV1536" s="13" t="s">
        <v>88</v>
      </c>
      <c r="AW1536" s="13" t="s">
        <v>41</v>
      </c>
      <c r="AX1536" s="13" t="s">
        <v>80</v>
      </c>
      <c r="AY1536" s="202" t="s">
        <v>182</v>
      </c>
    </row>
    <row r="1537" spans="1:65" s="13" customFormat="1" ht="11.25">
      <c r="B1537" s="192"/>
      <c r="C1537" s="193"/>
      <c r="D1537" s="194" t="s">
        <v>193</v>
      </c>
      <c r="E1537" s="195" t="s">
        <v>43</v>
      </c>
      <c r="F1537" s="196" t="s">
        <v>3257</v>
      </c>
      <c r="G1537" s="193"/>
      <c r="H1537" s="195" t="s">
        <v>43</v>
      </c>
      <c r="I1537" s="197"/>
      <c r="J1537" s="193"/>
      <c r="K1537" s="193"/>
      <c r="L1537" s="198"/>
      <c r="M1537" s="199"/>
      <c r="N1537" s="200"/>
      <c r="O1537" s="200"/>
      <c r="P1537" s="200"/>
      <c r="Q1537" s="200"/>
      <c r="R1537" s="200"/>
      <c r="S1537" s="200"/>
      <c r="T1537" s="201"/>
      <c r="AT1537" s="202" t="s">
        <v>193</v>
      </c>
      <c r="AU1537" s="202" t="s">
        <v>90</v>
      </c>
      <c r="AV1537" s="13" t="s">
        <v>88</v>
      </c>
      <c r="AW1537" s="13" t="s">
        <v>41</v>
      </c>
      <c r="AX1537" s="13" t="s">
        <v>80</v>
      </c>
      <c r="AY1537" s="202" t="s">
        <v>182</v>
      </c>
    </row>
    <row r="1538" spans="1:65" s="14" customFormat="1" ht="11.25">
      <c r="B1538" s="203"/>
      <c r="C1538" s="204"/>
      <c r="D1538" s="194" t="s">
        <v>193</v>
      </c>
      <c r="E1538" s="205" t="s">
        <v>43</v>
      </c>
      <c r="F1538" s="206" t="s">
        <v>2855</v>
      </c>
      <c r="G1538" s="204"/>
      <c r="H1538" s="207">
        <v>1.08</v>
      </c>
      <c r="I1538" s="208"/>
      <c r="J1538" s="204"/>
      <c r="K1538" s="204"/>
      <c r="L1538" s="209"/>
      <c r="M1538" s="210"/>
      <c r="N1538" s="211"/>
      <c r="O1538" s="211"/>
      <c r="P1538" s="211"/>
      <c r="Q1538" s="211"/>
      <c r="R1538" s="211"/>
      <c r="S1538" s="211"/>
      <c r="T1538" s="212"/>
      <c r="AT1538" s="213" t="s">
        <v>193</v>
      </c>
      <c r="AU1538" s="213" t="s">
        <v>90</v>
      </c>
      <c r="AV1538" s="14" t="s">
        <v>90</v>
      </c>
      <c r="AW1538" s="14" t="s">
        <v>41</v>
      </c>
      <c r="AX1538" s="14" t="s">
        <v>80</v>
      </c>
      <c r="AY1538" s="213" t="s">
        <v>182</v>
      </c>
    </row>
    <row r="1539" spans="1:65" s="13" customFormat="1" ht="11.25">
      <c r="B1539" s="192"/>
      <c r="C1539" s="193"/>
      <c r="D1539" s="194" t="s">
        <v>193</v>
      </c>
      <c r="E1539" s="195" t="s">
        <v>43</v>
      </c>
      <c r="F1539" s="196" t="s">
        <v>362</v>
      </c>
      <c r="G1539" s="193"/>
      <c r="H1539" s="195" t="s">
        <v>43</v>
      </c>
      <c r="I1539" s="197"/>
      <c r="J1539" s="193"/>
      <c r="K1539" s="193"/>
      <c r="L1539" s="198"/>
      <c r="M1539" s="199"/>
      <c r="N1539" s="200"/>
      <c r="O1539" s="200"/>
      <c r="P1539" s="200"/>
      <c r="Q1539" s="200"/>
      <c r="R1539" s="200"/>
      <c r="S1539" s="200"/>
      <c r="T1539" s="201"/>
      <c r="AT1539" s="202" t="s">
        <v>193</v>
      </c>
      <c r="AU1539" s="202" t="s">
        <v>90</v>
      </c>
      <c r="AV1539" s="13" t="s">
        <v>88</v>
      </c>
      <c r="AW1539" s="13" t="s">
        <v>41</v>
      </c>
      <c r="AX1539" s="13" t="s">
        <v>80</v>
      </c>
      <c r="AY1539" s="202" t="s">
        <v>182</v>
      </c>
    </row>
    <row r="1540" spans="1:65" s="13" customFormat="1" ht="11.25">
      <c r="B1540" s="192"/>
      <c r="C1540" s="193"/>
      <c r="D1540" s="194" t="s">
        <v>193</v>
      </c>
      <c r="E1540" s="195" t="s">
        <v>43</v>
      </c>
      <c r="F1540" s="196" t="s">
        <v>2095</v>
      </c>
      <c r="G1540" s="193"/>
      <c r="H1540" s="195" t="s">
        <v>43</v>
      </c>
      <c r="I1540" s="197"/>
      <c r="J1540" s="193"/>
      <c r="K1540" s="193"/>
      <c r="L1540" s="198"/>
      <c r="M1540" s="199"/>
      <c r="N1540" s="200"/>
      <c r="O1540" s="200"/>
      <c r="P1540" s="200"/>
      <c r="Q1540" s="200"/>
      <c r="R1540" s="200"/>
      <c r="S1540" s="200"/>
      <c r="T1540" s="201"/>
      <c r="AT1540" s="202" t="s">
        <v>193</v>
      </c>
      <c r="AU1540" s="202" t="s">
        <v>90</v>
      </c>
      <c r="AV1540" s="13" t="s">
        <v>88</v>
      </c>
      <c r="AW1540" s="13" t="s">
        <v>41</v>
      </c>
      <c r="AX1540" s="13" t="s">
        <v>80</v>
      </c>
      <c r="AY1540" s="202" t="s">
        <v>182</v>
      </c>
    </row>
    <row r="1541" spans="1:65" s="14" customFormat="1" ht="11.25">
      <c r="B1541" s="203"/>
      <c r="C1541" s="204"/>
      <c r="D1541" s="194" t="s">
        <v>193</v>
      </c>
      <c r="E1541" s="205" t="s">
        <v>43</v>
      </c>
      <c r="F1541" s="206" t="s">
        <v>2096</v>
      </c>
      <c r="G1541" s="204"/>
      <c r="H1541" s="207">
        <v>2.4</v>
      </c>
      <c r="I1541" s="208"/>
      <c r="J1541" s="204"/>
      <c r="K1541" s="204"/>
      <c r="L1541" s="209"/>
      <c r="M1541" s="210"/>
      <c r="N1541" s="211"/>
      <c r="O1541" s="211"/>
      <c r="P1541" s="211"/>
      <c r="Q1541" s="211"/>
      <c r="R1541" s="211"/>
      <c r="S1541" s="211"/>
      <c r="T1541" s="212"/>
      <c r="AT1541" s="213" t="s">
        <v>193</v>
      </c>
      <c r="AU1541" s="213" t="s">
        <v>90</v>
      </c>
      <c r="AV1541" s="14" t="s">
        <v>90</v>
      </c>
      <c r="AW1541" s="14" t="s">
        <v>41</v>
      </c>
      <c r="AX1541" s="14" t="s">
        <v>80</v>
      </c>
      <c r="AY1541" s="213" t="s">
        <v>182</v>
      </c>
    </row>
    <row r="1542" spans="1:65" s="15" customFormat="1" ht="11.25">
      <c r="B1542" s="227"/>
      <c r="C1542" s="228"/>
      <c r="D1542" s="194" t="s">
        <v>193</v>
      </c>
      <c r="E1542" s="229" t="s">
        <v>43</v>
      </c>
      <c r="F1542" s="230" t="s">
        <v>436</v>
      </c>
      <c r="G1542" s="228"/>
      <c r="H1542" s="231">
        <v>3.48</v>
      </c>
      <c r="I1542" s="232"/>
      <c r="J1542" s="228"/>
      <c r="K1542" s="228"/>
      <c r="L1542" s="233"/>
      <c r="M1542" s="234"/>
      <c r="N1542" s="235"/>
      <c r="O1542" s="235"/>
      <c r="P1542" s="235"/>
      <c r="Q1542" s="235"/>
      <c r="R1542" s="235"/>
      <c r="S1542" s="235"/>
      <c r="T1542" s="236"/>
      <c r="AT1542" s="237" t="s">
        <v>193</v>
      </c>
      <c r="AU1542" s="237" t="s">
        <v>90</v>
      </c>
      <c r="AV1542" s="15" t="s">
        <v>205</v>
      </c>
      <c r="AW1542" s="15" t="s">
        <v>41</v>
      </c>
      <c r="AX1542" s="15" t="s">
        <v>88</v>
      </c>
      <c r="AY1542" s="237" t="s">
        <v>182</v>
      </c>
    </row>
    <row r="1543" spans="1:65" s="2" customFormat="1" ht="37.9" customHeight="1">
      <c r="A1543" s="35"/>
      <c r="B1543" s="36"/>
      <c r="C1543" s="179" t="s">
        <v>2083</v>
      </c>
      <c r="D1543" s="179" t="s">
        <v>187</v>
      </c>
      <c r="E1543" s="180" t="s">
        <v>1092</v>
      </c>
      <c r="F1543" s="181" t="s">
        <v>1093</v>
      </c>
      <c r="G1543" s="182" t="s">
        <v>360</v>
      </c>
      <c r="H1543" s="183">
        <v>5.0999999999999996</v>
      </c>
      <c r="I1543" s="184"/>
      <c r="J1543" s="185">
        <f>ROUND(I1543*H1543,2)</f>
        <v>0</v>
      </c>
      <c r="K1543" s="181" t="s">
        <v>191</v>
      </c>
      <c r="L1543" s="40"/>
      <c r="M1543" s="186" t="s">
        <v>43</v>
      </c>
      <c r="N1543" s="187" t="s">
        <v>51</v>
      </c>
      <c r="O1543" s="65"/>
      <c r="P1543" s="188">
        <f>O1543*H1543</f>
        <v>0</v>
      </c>
      <c r="Q1543" s="188">
        <v>2.45329</v>
      </c>
      <c r="R1543" s="188">
        <f>Q1543*H1543</f>
        <v>12.511778999999999</v>
      </c>
      <c r="S1543" s="188">
        <v>0</v>
      </c>
      <c r="T1543" s="189">
        <f>S1543*H1543</f>
        <v>0</v>
      </c>
      <c r="U1543" s="35"/>
      <c r="V1543" s="35"/>
      <c r="W1543" s="35"/>
      <c r="X1543" s="35"/>
      <c r="Y1543" s="35"/>
      <c r="Z1543" s="35"/>
      <c r="AA1543" s="35"/>
      <c r="AB1543" s="35"/>
      <c r="AC1543" s="35"/>
      <c r="AD1543" s="35"/>
      <c r="AE1543" s="35"/>
      <c r="AR1543" s="190" t="s">
        <v>88</v>
      </c>
      <c r="AT1543" s="190" t="s">
        <v>187</v>
      </c>
      <c r="AU1543" s="190" t="s">
        <v>90</v>
      </c>
      <c r="AY1543" s="17" t="s">
        <v>182</v>
      </c>
      <c r="BE1543" s="191">
        <f>IF(N1543="základní",J1543,0)</f>
        <v>0</v>
      </c>
      <c r="BF1543" s="191">
        <f>IF(N1543="snížená",J1543,0)</f>
        <v>0</v>
      </c>
      <c r="BG1543" s="191">
        <f>IF(N1543="zákl. přenesená",J1543,0)</f>
        <v>0</v>
      </c>
      <c r="BH1543" s="191">
        <f>IF(N1543="sníž. přenesená",J1543,0)</f>
        <v>0</v>
      </c>
      <c r="BI1543" s="191">
        <f>IF(N1543="nulová",J1543,0)</f>
        <v>0</v>
      </c>
      <c r="BJ1543" s="17" t="s">
        <v>88</v>
      </c>
      <c r="BK1543" s="191">
        <f>ROUND(I1543*H1543,2)</f>
        <v>0</v>
      </c>
      <c r="BL1543" s="17" t="s">
        <v>88</v>
      </c>
      <c r="BM1543" s="190" t="s">
        <v>3258</v>
      </c>
    </row>
    <row r="1544" spans="1:65" s="13" customFormat="1" ht="11.25">
      <c r="B1544" s="192"/>
      <c r="C1544" s="193"/>
      <c r="D1544" s="194" t="s">
        <v>193</v>
      </c>
      <c r="E1544" s="195" t="s">
        <v>43</v>
      </c>
      <c r="F1544" s="196" t="s">
        <v>362</v>
      </c>
      <c r="G1544" s="193"/>
      <c r="H1544" s="195" t="s">
        <v>43</v>
      </c>
      <c r="I1544" s="197"/>
      <c r="J1544" s="193"/>
      <c r="K1544" s="193"/>
      <c r="L1544" s="198"/>
      <c r="M1544" s="199"/>
      <c r="N1544" s="200"/>
      <c r="O1544" s="200"/>
      <c r="P1544" s="200"/>
      <c r="Q1544" s="200"/>
      <c r="R1544" s="200"/>
      <c r="S1544" s="200"/>
      <c r="T1544" s="201"/>
      <c r="AT1544" s="202" t="s">
        <v>193</v>
      </c>
      <c r="AU1544" s="202" t="s">
        <v>90</v>
      </c>
      <c r="AV1544" s="13" t="s">
        <v>88</v>
      </c>
      <c r="AW1544" s="13" t="s">
        <v>41</v>
      </c>
      <c r="AX1544" s="13" t="s">
        <v>80</v>
      </c>
      <c r="AY1544" s="202" t="s">
        <v>182</v>
      </c>
    </row>
    <row r="1545" spans="1:65" s="13" customFormat="1" ht="11.25">
      <c r="B1545" s="192"/>
      <c r="C1545" s="193"/>
      <c r="D1545" s="194" t="s">
        <v>193</v>
      </c>
      <c r="E1545" s="195" t="s">
        <v>43</v>
      </c>
      <c r="F1545" s="196" t="s">
        <v>431</v>
      </c>
      <c r="G1545" s="193"/>
      <c r="H1545" s="195" t="s">
        <v>43</v>
      </c>
      <c r="I1545" s="197"/>
      <c r="J1545" s="193"/>
      <c r="K1545" s="193"/>
      <c r="L1545" s="198"/>
      <c r="M1545" s="199"/>
      <c r="N1545" s="200"/>
      <c r="O1545" s="200"/>
      <c r="P1545" s="200"/>
      <c r="Q1545" s="200"/>
      <c r="R1545" s="200"/>
      <c r="S1545" s="200"/>
      <c r="T1545" s="201"/>
      <c r="AT1545" s="202" t="s">
        <v>193</v>
      </c>
      <c r="AU1545" s="202" t="s">
        <v>90</v>
      </c>
      <c r="AV1545" s="13" t="s">
        <v>88</v>
      </c>
      <c r="AW1545" s="13" t="s">
        <v>41</v>
      </c>
      <c r="AX1545" s="13" t="s">
        <v>80</v>
      </c>
      <c r="AY1545" s="202" t="s">
        <v>182</v>
      </c>
    </row>
    <row r="1546" spans="1:65" s="13" customFormat="1" ht="11.25">
      <c r="B1546" s="192"/>
      <c r="C1546" s="193"/>
      <c r="D1546" s="194" t="s">
        <v>193</v>
      </c>
      <c r="E1546" s="195" t="s">
        <v>43</v>
      </c>
      <c r="F1546" s="196" t="s">
        <v>3259</v>
      </c>
      <c r="G1546" s="193"/>
      <c r="H1546" s="195" t="s">
        <v>43</v>
      </c>
      <c r="I1546" s="197"/>
      <c r="J1546" s="193"/>
      <c r="K1546" s="193"/>
      <c r="L1546" s="198"/>
      <c r="M1546" s="199"/>
      <c r="N1546" s="200"/>
      <c r="O1546" s="200"/>
      <c r="P1546" s="200"/>
      <c r="Q1546" s="200"/>
      <c r="R1546" s="200"/>
      <c r="S1546" s="200"/>
      <c r="T1546" s="201"/>
      <c r="AT1546" s="202" t="s">
        <v>193</v>
      </c>
      <c r="AU1546" s="202" t="s">
        <v>90</v>
      </c>
      <c r="AV1546" s="13" t="s">
        <v>88</v>
      </c>
      <c r="AW1546" s="13" t="s">
        <v>41</v>
      </c>
      <c r="AX1546" s="13" t="s">
        <v>80</v>
      </c>
      <c r="AY1546" s="202" t="s">
        <v>182</v>
      </c>
    </row>
    <row r="1547" spans="1:65" s="14" customFormat="1" ht="11.25">
      <c r="B1547" s="203"/>
      <c r="C1547" s="204"/>
      <c r="D1547" s="194" t="s">
        <v>193</v>
      </c>
      <c r="E1547" s="205" t="s">
        <v>43</v>
      </c>
      <c r="F1547" s="206" t="s">
        <v>3260</v>
      </c>
      <c r="G1547" s="204"/>
      <c r="H1547" s="207">
        <v>5.0999999999999996</v>
      </c>
      <c r="I1547" s="208"/>
      <c r="J1547" s="204"/>
      <c r="K1547" s="204"/>
      <c r="L1547" s="209"/>
      <c r="M1547" s="210"/>
      <c r="N1547" s="211"/>
      <c r="O1547" s="211"/>
      <c r="P1547" s="211"/>
      <c r="Q1547" s="211"/>
      <c r="R1547" s="211"/>
      <c r="S1547" s="211"/>
      <c r="T1547" s="212"/>
      <c r="AT1547" s="213" t="s">
        <v>193</v>
      </c>
      <c r="AU1547" s="213" t="s">
        <v>90</v>
      </c>
      <c r="AV1547" s="14" t="s">
        <v>90</v>
      </c>
      <c r="AW1547" s="14" t="s">
        <v>41</v>
      </c>
      <c r="AX1547" s="14" t="s">
        <v>88</v>
      </c>
      <c r="AY1547" s="213" t="s">
        <v>182</v>
      </c>
    </row>
    <row r="1548" spans="1:65" s="2" customFormat="1" ht="24.2" customHeight="1">
      <c r="A1548" s="35"/>
      <c r="B1548" s="36"/>
      <c r="C1548" s="179" t="s">
        <v>2088</v>
      </c>
      <c r="D1548" s="179" t="s">
        <v>187</v>
      </c>
      <c r="E1548" s="180" t="s">
        <v>1098</v>
      </c>
      <c r="F1548" s="181" t="s">
        <v>1099</v>
      </c>
      <c r="G1548" s="182" t="s">
        <v>439</v>
      </c>
      <c r="H1548" s="183">
        <v>1.4999999999999999E-2</v>
      </c>
      <c r="I1548" s="184"/>
      <c r="J1548" s="185">
        <f>ROUND(I1548*H1548,2)</f>
        <v>0</v>
      </c>
      <c r="K1548" s="181" t="s">
        <v>191</v>
      </c>
      <c r="L1548" s="40"/>
      <c r="M1548" s="186" t="s">
        <v>43</v>
      </c>
      <c r="N1548" s="187" t="s">
        <v>51</v>
      </c>
      <c r="O1548" s="65"/>
      <c r="P1548" s="188">
        <f>O1548*H1548</f>
        <v>0</v>
      </c>
      <c r="Q1548" s="188">
        <v>1.0601700000000001</v>
      </c>
      <c r="R1548" s="188">
        <f>Q1548*H1548</f>
        <v>1.5902550000000001E-2</v>
      </c>
      <c r="S1548" s="188">
        <v>0</v>
      </c>
      <c r="T1548" s="189">
        <f>S1548*H1548</f>
        <v>0</v>
      </c>
      <c r="U1548" s="35"/>
      <c r="V1548" s="35"/>
      <c r="W1548" s="35"/>
      <c r="X1548" s="35"/>
      <c r="Y1548" s="35"/>
      <c r="Z1548" s="35"/>
      <c r="AA1548" s="35"/>
      <c r="AB1548" s="35"/>
      <c r="AC1548" s="35"/>
      <c r="AD1548" s="35"/>
      <c r="AE1548" s="35"/>
      <c r="AR1548" s="190" t="s">
        <v>88</v>
      </c>
      <c r="AT1548" s="190" t="s">
        <v>187</v>
      </c>
      <c r="AU1548" s="190" t="s">
        <v>90</v>
      </c>
      <c r="AY1548" s="17" t="s">
        <v>182</v>
      </c>
      <c r="BE1548" s="191">
        <f>IF(N1548="základní",J1548,0)</f>
        <v>0</v>
      </c>
      <c r="BF1548" s="191">
        <f>IF(N1548="snížená",J1548,0)</f>
        <v>0</v>
      </c>
      <c r="BG1548" s="191">
        <f>IF(N1548="zákl. přenesená",J1548,0)</f>
        <v>0</v>
      </c>
      <c r="BH1548" s="191">
        <f>IF(N1548="sníž. přenesená",J1548,0)</f>
        <v>0</v>
      </c>
      <c r="BI1548" s="191">
        <f>IF(N1548="nulová",J1548,0)</f>
        <v>0</v>
      </c>
      <c r="BJ1548" s="17" t="s">
        <v>88</v>
      </c>
      <c r="BK1548" s="191">
        <f>ROUND(I1548*H1548,2)</f>
        <v>0</v>
      </c>
      <c r="BL1548" s="17" t="s">
        <v>88</v>
      </c>
      <c r="BM1548" s="190" t="s">
        <v>1100</v>
      </c>
    </row>
    <row r="1549" spans="1:65" s="13" customFormat="1" ht="11.25">
      <c r="B1549" s="192"/>
      <c r="C1549" s="193"/>
      <c r="D1549" s="194" t="s">
        <v>193</v>
      </c>
      <c r="E1549" s="195" t="s">
        <v>43</v>
      </c>
      <c r="F1549" s="196" t="s">
        <v>431</v>
      </c>
      <c r="G1549" s="193"/>
      <c r="H1549" s="195" t="s">
        <v>43</v>
      </c>
      <c r="I1549" s="197"/>
      <c r="J1549" s="193"/>
      <c r="K1549" s="193"/>
      <c r="L1549" s="198"/>
      <c r="M1549" s="199"/>
      <c r="N1549" s="200"/>
      <c r="O1549" s="200"/>
      <c r="P1549" s="200"/>
      <c r="Q1549" s="200"/>
      <c r="R1549" s="200"/>
      <c r="S1549" s="200"/>
      <c r="T1549" s="201"/>
      <c r="AT1549" s="202" t="s">
        <v>193</v>
      </c>
      <c r="AU1549" s="202" t="s">
        <v>90</v>
      </c>
      <c r="AV1549" s="13" t="s">
        <v>88</v>
      </c>
      <c r="AW1549" s="13" t="s">
        <v>41</v>
      </c>
      <c r="AX1549" s="13" t="s">
        <v>80</v>
      </c>
      <c r="AY1549" s="202" t="s">
        <v>182</v>
      </c>
    </row>
    <row r="1550" spans="1:65" s="13" customFormat="1" ht="22.5">
      <c r="B1550" s="192"/>
      <c r="C1550" s="193"/>
      <c r="D1550" s="194" t="s">
        <v>193</v>
      </c>
      <c r="E1550" s="195" t="s">
        <v>43</v>
      </c>
      <c r="F1550" s="196" t="s">
        <v>3261</v>
      </c>
      <c r="G1550" s="193"/>
      <c r="H1550" s="195" t="s">
        <v>43</v>
      </c>
      <c r="I1550" s="197"/>
      <c r="J1550" s="193"/>
      <c r="K1550" s="193"/>
      <c r="L1550" s="198"/>
      <c r="M1550" s="199"/>
      <c r="N1550" s="200"/>
      <c r="O1550" s="200"/>
      <c r="P1550" s="200"/>
      <c r="Q1550" s="200"/>
      <c r="R1550" s="200"/>
      <c r="S1550" s="200"/>
      <c r="T1550" s="201"/>
      <c r="AT1550" s="202" t="s">
        <v>193</v>
      </c>
      <c r="AU1550" s="202" t="s">
        <v>90</v>
      </c>
      <c r="AV1550" s="13" t="s">
        <v>88</v>
      </c>
      <c r="AW1550" s="13" t="s">
        <v>41</v>
      </c>
      <c r="AX1550" s="13" t="s">
        <v>80</v>
      </c>
      <c r="AY1550" s="202" t="s">
        <v>182</v>
      </c>
    </row>
    <row r="1551" spans="1:65" s="14" customFormat="1" ht="11.25">
      <c r="B1551" s="203"/>
      <c r="C1551" s="204"/>
      <c r="D1551" s="194" t="s">
        <v>193</v>
      </c>
      <c r="E1551" s="205" t="s">
        <v>43</v>
      </c>
      <c r="F1551" s="206" t="s">
        <v>3262</v>
      </c>
      <c r="G1551" s="204"/>
      <c r="H1551" s="207">
        <v>1.4999999999999999E-2</v>
      </c>
      <c r="I1551" s="208"/>
      <c r="J1551" s="204"/>
      <c r="K1551" s="204"/>
      <c r="L1551" s="209"/>
      <c r="M1551" s="210"/>
      <c r="N1551" s="211"/>
      <c r="O1551" s="211"/>
      <c r="P1551" s="211"/>
      <c r="Q1551" s="211"/>
      <c r="R1551" s="211"/>
      <c r="S1551" s="211"/>
      <c r="T1551" s="212"/>
      <c r="AT1551" s="213" t="s">
        <v>193</v>
      </c>
      <c r="AU1551" s="213" t="s">
        <v>90</v>
      </c>
      <c r="AV1551" s="14" t="s">
        <v>90</v>
      </c>
      <c r="AW1551" s="14" t="s">
        <v>41</v>
      </c>
      <c r="AX1551" s="14" t="s">
        <v>88</v>
      </c>
      <c r="AY1551" s="213" t="s">
        <v>182</v>
      </c>
    </row>
    <row r="1552" spans="1:65" s="2" customFormat="1" ht="24.2" customHeight="1">
      <c r="A1552" s="35"/>
      <c r="B1552" s="36"/>
      <c r="C1552" s="179" t="s">
        <v>2093</v>
      </c>
      <c r="D1552" s="179" t="s">
        <v>187</v>
      </c>
      <c r="E1552" s="180" t="s">
        <v>1104</v>
      </c>
      <c r="F1552" s="181" t="s">
        <v>1105</v>
      </c>
      <c r="G1552" s="182" t="s">
        <v>360</v>
      </c>
      <c r="H1552" s="183">
        <v>3.6960000000000002</v>
      </c>
      <c r="I1552" s="184"/>
      <c r="J1552" s="185">
        <f>ROUND(I1552*H1552,2)</f>
        <v>0</v>
      </c>
      <c r="K1552" s="181" t="s">
        <v>191</v>
      </c>
      <c r="L1552" s="40"/>
      <c r="M1552" s="186" t="s">
        <v>43</v>
      </c>
      <c r="N1552" s="187" t="s">
        <v>51</v>
      </c>
      <c r="O1552" s="65"/>
      <c r="P1552" s="188">
        <f>O1552*H1552</f>
        <v>0</v>
      </c>
      <c r="Q1552" s="188">
        <v>0</v>
      </c>
      <c r="R1552" s="188">
        <f>Q1552*H1552</f>
        <v>0</v>
      </c>
      <c r="S1552" s="188">
        <v>0</v>
      </c>
      <c r="T1552" s="189">
        <f>S1552*H1552</f>
        <v>0</v>
      </c>
      <c r="U1552" s="35"/>
      <c r="V1552" s="35"/>
      <c r="W1552" s="35"/>
      <c r="X1552" s="35"/>
      <c r="Y1552" s="35"/>
      <c r="Z1552" s="35"/>
      <c r="AA1552" s="35"/>
      <c r="AB1552" s="35"/>
      <c r="AC1552" s="35"/>
      <c r="AD1552" s="35"/>
      <c r="AE1552" s="35"/>
      <c r="AR1552" s="190" t="s">
        <v>88</v>
      </c>
      <c r="AT1552" s="190" t="s">
        <v>187</v>
      </c>
      <c r="AU1552" s="190" t="s">
        <v>90</v>
      </c>
      <c r="AY1552" s="17" t="s">
        <v>182</v>
      </c>
      <c r="BE1552" s="191">
        <f>IF(N1552="základní",J1552,0)</f>
        <v>0</v>
      </c>
      <c r="BF1552" s="191">
        <f>IF(N1552="snížená",J1552,0)</f>
        <v>0</v>
      </c>
      <c r="BG1552" s="191">
        <f>IF(N1552="zákl. přenesená",J1552,0)</f>
        <v>0</v>
      </c>
      <c r="BH1552" s="191">
        <f>IF(N1552="sníž. přenesená",J1552,0)</f>
        <v>0</v>
      </c>
      <c r="BI1552" s="191">
        <f>IF(N1552="nulová",J1552,0)</f>
        <v>0</v>
      </c>
      <c r="BJ1552" s="17" t="s">
        <v>88</v>
      </c>
      <c r="BK1552" s="191">
        <f>ROUND(I1552*H1552,2)</f>
        <v>0</v>
      </c>
      <c r="BL1552" s="17" t="s">
        <v>88</v>
      </c>
      <c r="BM1552" s="190" t="s">
        <v>2108</v>
      </c>
    </row>
    <row r="1553" spans="1:65" s="13" customFormat="1" ht="11.25">
      <c r="B1553" s="192"/>
      <c r="C1553" s="193"/>
      <c r="D1553" s="194" t="s">
        <v>193</v>
      </c>
      <c r="E1553" s="195" t="s">
        <v>43</v>
      </c>
      <c r="F1553" s="196" t="s">
        <v>362</v>
      </c>
      <c r="G1553" s="193"/>
      <c r="H1553" s="195" t="s">
        <v>43</v>
      </c>
      <c r="I1553" s="197"/>
      <c r="J1553" s="193"/>
      <c r="K1553" s="193"/>
      <c r="L1553" s="198"/>
      <c r="M1553" s="199"/>
      <c r="N1553" s="200"/>
      <c r="O1553" s="200"/>
      <c r="P1553" s="200"/>
      <c r="Q1553" s="200"/>
      <c r="R1553" s="200"/>
      <c r="S1553" s="200"/>
      <c r="T1553" s="201"/>
      <c r="AT1553" s="202" t="s">
        <v>193</v>
      </c>
      <c r="AU1553" s="202" t="s">
        <v>90</v>
      </c>
      <c r="AV1553" s="13" t="s">
        <v>88</v>
      </c>
      <c r="AW1553" s="13" t="s">
        <v>41</v>
      </c>
      <c r="AX1553" s="13" t="s">
        <v>80</v>
      </c>
      <c r="AY1553" s="202" t="s">
        <v>182</v>
      </c>
    </row>
    <row r="1554" spans="1:65" s="13" customFormat="1" ht="22.5">
      <c r="B1554" s="192"/>
      <c r="C1554" s="193"/>
      <c r="D1554" s="194" t="s">
        <v>193</v>
      </c>
      <c r="E1554" s="195" t="s">
        <v>43</v>
      </c>
      <c r="F1554" s="196" t="s">
        <v>3263</v>
      </c>
      <c r="G1554" s="193"/>
      <c r="H1554" s="195" t="s">
        <v>43</v>
      </c>
      <c r="I1554" s="197"/>
      <c r="J1554" s="193"/>
      <c r="K1554" s="193"/>
      <c r="L1554" s="198"/>
      <c r="M1554" s="199"/>
      <c r="N1554" s="200"/>
      <c r="O1554" s="200"/>
      <c r="P1554" s="200"/>
      <c r="Q1554" s="200"/>
      <c r="R1554" s="200"/>
      <c r="S1554" s="200"/>
      <c r="T1554" s="201"/>
      <c r="AT1554" s="202" t="s">
        <v>193</v>
      </c>
      <c r="AU1554" s="202" t="s">
        <v>90</v>
      </c>
      <c r="AV1554" s="13" t="s">
        <v>88</v>
      </c>
      <c r="AW1554" s="13" t="s">
        <v>41</v>
      </c>
      <c r="AX1554" s="13" t="s">
        <v>80</v>
      </c>
      <c r="AY1554" s="202" t="s">
        <v>182</v>
      </c>
    </row>
    <row r="1555" spans="1:65" s="14" customFormat="1" ht="11.25">
      <c r="B1555" s="203"/>
      <c r="C1555" s="204"/>
      <c r="D1555" s="194" t="s">
        <v>193</v>
      </c>
      <c r="E1555" s="205" t="s">
        <v>43</v>
      </c>
      <c r="F1555" s="206" t="s">
        <v>3264</v>
      </c>
      <c r="G1555" s="204"/>
      <c r="H1555" s="207">
        <v>1.296</v>
      </c>
      <c r="I1555" s="208"/>
      <c r="J1555" s="204"/>
      <c r="K1555" s="204"/>
      <c r="L1555" s="209"/>
      <c r="M1555" s="210"/>
      <c r="N1555" s="211"/>
      <c r="O1555" s="211"/>
      <c r="P1555" s="211"/>
      <c r="Q1555" s="211"/>
      <c r="R1555" s="211"/>
      <c r="S1555" s="211"/>
      <c r="T1555" s="212"/>
      <c r="AT1555" s="213" t="s">
        <v>193</v>
      </c>
      <c r="AU1555" s="213" t="s">
        <v>90</v>
      </c>
      <c r="AV1555" s="14" t="s">
        <v>90</v>
      </c>
      <c r="AW1555" s="14" t="s">
        <v>41</v>
      </c>
      <c r="AX1555" s="14" t="s">
        <v>80</v>
      </c>
      <c r="AY1555" s="213" t="s">
        <v>182</v>
      </c>
    </row>
    <row r="1556" spans="1:65" s="13" customFormat="1" ht="11.25">
      <c r="B1556" s="192"/>
      <c r="C1556" s="193"/>
      <c r="D1556" s="194" t="s">
        <v>193</v>
      </c>
      <c r="E1556" s="195" t="s">
        <v>43</v>
      </c>
      <c r="F1556" s="196" t="s">
        <v>2997</v>
      </c>
      <c r="G1556" s="193"/>
      <c r="H1556" s="195" t="s">
        <v>43</v>
      </c>
      <c r="I1556" s="197"/>
      <c r="J1556" s="193"/>
      <c r="K1556" s="193"/>
      <c r="L1556" s="198"/>
      <c r="M1556" s="199"/>
      <c r="N1556" s="200"/>
      <c r="O1556" s="200"/>
      <c r="P1556" s="200"/>
      <c r="Q1556" s="200"/>
      <c r="R1556" s="200"/>
      <c r="S1556" s="200"/>
      <c r="T1556" s="201"/>
      <c r="AT1556" s="202" t="s">
        <v>193</v>
      </c>
      <c r="AU1556" s="202" t="s">
        <v>90</v>
      </c>
      <c r="AV1556" s="13" t="s">
        <v>88</v>
      </c>
      <c r="AW1556" s="13" t="s">
        <v>41</v>
      </c>
      <c r="AX1556" s="13" t="s">
        <v>80</v>
      </c>
      <c r="AY1556" s="202" t="s">
        <v>182</v>
      </c>
    </row>
    <row r="1557" spans="1:65" s="14" customFormat="1" ht="11.25">
      <c r="B1557" s="203"/>
      <c r="C1557" s="204"/>
      <c r="D1557" s="194" t="s">
        <v>193</v>
      </c>
      <c r="E1557" s="205" t="s">
        <v>43</v>
      </c>
      <c r="F1557" s="206" t="s">
        <v>2096</v>
      </c>
      <c r="G1557" s="204"/>
      <c r="H1557" s="207">
        <v>2.4</v>
      </c>
      <c r="I1557" s="208"/>
      <c r="J1557" s="204"/>
      <c r="K1557" s="204"/>
      <c r="L1557" s="209"/>
      <c r="M1557" s="210"/>
      <c r="N1557" s="211"/>
      <c r="O1557" s="211"/>
      <c r="P1557" s="211"/>
      <c r="Q1557" s="211"/>
      <c r="R1557" s="211"/>
      <c r="S1557" s="211"/>
      <c r="T1557" s="212"/>
      <c r="AT1557" s="213" t="s">
        <v>193</v>
      </c>
      <c r="AU1557" s="213" t="s">
        <v>90</v>
      </c>
      <c r="AV1557" s="14" t="s">
        <v>90</v>
      </c>
      <c r="AW1557" s="14" t="s">
        <v>41</v>
      </c>
      <c r="AX1557" s="14" t="s">
        <v>80</v>
      </c>
      <c r="AY1557" s="213" t="s">
        <v>182</v>
      </c>
    </row>
    <row r="1558" spans="1:65" s="15" customFormat="1" ht="11.25">
      <c r="B1558" s="227"/>
      <c r="C1558" s="228"/>
      <c r="D1558" s="194" t="s">
        <v>193</v>
      </c>
      <c r="E1558" s="229" t="s">
        <v>43</v>
      </c>
      <c r="F1558" s="230" t="s">
        <v>436</v>
      </c>
      <c r="G1558" s="228"/>
      <c r="H1558" s="231">
        <v>3.6960000000000002</v>
      </c>
      <c r="I1558" s="232"/>
      <c r="J1558" s="228"/>
      <c r="K1558" s="228"/>
      <c r="L1558" s="233"/>
      <c r="M1558" s="234"/>
      <c r="N1558" s="235"/>
      <c r="O1558" s="235"/>
      <c r="P1558" s="235"/>
      <c r="Q1558" s="235"/>
      <c r="R1558" s="235"/>
      <c r="S1558" s="235"/>
      <c r="T1558" s="236"/>
      <c r="AT1558" s="237" t="s">
        <v>193</v>
      </c>
      <c r="AU1558" s="237" t="s">
        <v>90</v>
      </c>
      <c r="AV1558" s="15" t="s">
        <v>205</v>
      </c>
      <c r="AW1558" s="15" t="s">
        <v>41</v>
      </c>
      <c r="AX1558" s="15" t="s">
        <v>88</v>
      </c>
      <c r="AY1558" s="237" t="s">
        <v>182</v>
      </c>
    </row>
    <row r="1559" spans="1:65" s="2" customFormat="1" ht="24.2" customHeight="1">
      <c r="A1559" s="35"/>
      <c r="B1559" s="36"/>
      <c r="C1559" s="179" t="s">
        <v>2100</v>
      </c>
      <c r="D1559" s="179" t="s">
        <v>187</v>
      </c>
      <c r="E1559" s="180" t="s">
        <v>1110</v>
      </c>
      <c r="F1559" s="181" t="s">
        <v>1111</v>
      </c>
      <c r="G1559" s="182" t="s">
        <v>360</v>
      </c>
      <c r="H1559" s="183">
        <v>5.0999999999999996</v>
      </c>
      <c r="I1559" s="184"/>
      <c r="J1559" s="185">
        <f>ROUND(I1559*H1559,2)</f>
        <v>0</v>
      </c>
      <c r="K1559" s="181" t="s">
        <v>191</v>
      </c>
      <c r="L1559" s="40"/>
      <c r="M1559" s="186" t="s">
        <v>43</v>
      </c>
      <c r="N1559" s="187" t="s">
        <v>51</v>
      </c>
      <c r="O1559" s="65"/>
      <c r="P1559" s="188">
        <f>O1559*H1559</f>
        <v>0</v>
      </c>
      <c r="Q1559" s="188">
        <v>0</v>
      </c>
      <c r="R1559" s="188">
        <f>Q1559*H1559</f>
        <v>0</v>
      </c>
      <c r="S1559" s="188">
        <v>0</v>
      </c>
      <c r="T1559" s="189">
        <f>S1559*H1559</f>
        <v>0</v>
      </c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R1559" s="190" t="s">
        <v>88</v>
      </c>
      <c r="AT1559" s="190" t="s">
        <v>187</v>
      </c>
      <c r="AU1559" s="190" t="s">
        <v>90</v>
      </c>
      <c r="AY1559" s="17" t="s">
        <v>182</v>
      </c>
      <c r="BE1559" s="191">
        <f>IF(N1559="základní",J1559,0)</f>
        <v>0</v>
      </c>
      <c r="BF1559" s="191">
        <f>IF(N1559="snížená",J1559,0)</f>
        <v>0</v>
      </c>
      <c r="BG1559" s="191">
        <f>IF(N1559="zákl. přenesená",J1559,0)</f>
        <v>0</v>
      </c>
      <c r="BH1559" s="191">
        <f>IF(N1559="sníž. přenesená",J1559,0)</f>
        <v>0</v>
      </c>
      <c r="BI1559" s="191">
        <f>IF(N1559="nulová",J1559,0)</f>
        <v>0</v>
      </c>
      <c r="BJ1559" s="17" t="s">
        <v>88</v>
      </c>
      <c r="BK1559" s="191">
        <f>ROUND(I1559*H1559,2)</f>
        <v>0</v>
      </c>
      <c r="BL1559" s="17" t="s">
        <v>88</v>
      </c>
      <c r="BM1559" s="190" t="s">
        <v>2114</v>
      </c>
    </row>
    <row r="1560" spans="1:65" s="13" customFormat="1" ht="11.25">
      <c r="B1560" s="192"/>
      <c r="C1560" s="193"/>
      <c r="D1560" s="194" t="s">
        <v>193</v>
      </c>
      <c r="E1560" s="195" t="s">
        <v>43</v>
      </c>
      <c r="F1560" s="196" t="s">
        <v>362</v>
      </c>
      <c r="G1560" s="193"/>
      <c r="H1560" s="195" t="s">
        <v>43</v>
      </c>
      <c r="I1560" s="197"/>
      <c r="J1560" s="193"/>
      <c r="K1560" s="193"/>
      <c r="L1560" s="198"/>
      <c r="M1560" s="199"/>
      <c r="N1560" s="200"/>
      <c r="O1560" s="200"/>
      <c r="P1560" s="200"/>
      <c r="Q1560" s="200"/>
      <c r="R1560" s="200"/>
      <c r="S1560" s="200"/>
      <c r="T1560" s="201"/>
      <c r="AT1560" s="202" t="s">
        <v>193</v>
      </c>
      <c r="AU1560" s="202" t="s">
        <v>90</v>
      </c>
      <c r="AV1560" s="13" t="s">
        <v>88</v>
      </c>
      <c r="AW1560" s="13" t="s">
        <v>41</v>
      </c>
      <c r="AX1560" s="13" t="s">
        <v>80</v>
      </c>
      <c r="AY1560" s="202" t="s">
        <v>182</v>
      </c>
    </row>
    <row r="1561" spans="1:65" s="13" customFormat="1" ht="11.25">
      <c r="B1561" s="192"/>
      <c r="C1561" s="193"/>
      <c r="D1561" s="194" t="s">
        <v>193</v>
      </c>
      <c r="E1561" s="195" t="s">
        <v>43</v>
      </c>
      <c r="F1561" s="196" t="s">
        <v>2115</v>
      </c>
      <c r="G1561" s="193"/>
      <c r="H1561" s="195" t="s">
        <v>43</v>
      </c>
      <c r="I1561" s="197"/>
      <c r="J1561" s="193"/>
      <c r="K1561" s="193"/>
      <c r="L1561" s="198"/>
      <c r="M1561" s="199"/>
      <c r="N1561" s="200"/>
      <c r="O1561" s="200"/>
      <c r="P1561" s="200"/>
      <c r="Q1561" s="200"/>
      <c r="R1561" s="200"/>
      <c r="S1561" s="200"/>
      <c r="T1561" s="201"/>
      <c r="AT1561" s="202" t="s">
        <v>193</v>
      </c>
      <c r="AU1561" s="202" t="s">
        <v>90</v>
      </c>
      <c r="AV1561" s="13" t="s">
        <v>88</v>
      </c>
      <c r="AW1561" s="13" t="s">
        <v>41</v>
      </c>
      <c r="AX1561" s="13" t="s">
        <v>80</v>
      </c>
      <c r="AY1561" s="202" t="s">
        <v>182</v>
      </c>
    </row>
    <row r="1562" spans="1:65" s="14" customFormat="1" ht="11.25">
      <c r="B1562" s="203"/>
      <c r="C1562" s="204"/>
      <c r="D1562" s="194" t="s">
        <v>193</v>
      </c>
      <c r="E1562" s="205" t="s">
        <v>43</v>
      </c>
      <c r="F1562" s="206" t="s">
        <v>3160</v>
      </c>
      <c r="G1562" s="204"/>
      <c r="H1562" s="207">
        <v>5.0999999999999996</v>
      </c>
      <c r="I1562" s="208"/>
      <c r="J1562" s="204"/>
      <c r="K1562" s="204"/>
      <c r="L1562" s="209"/>
      <c r="M1562" s="210"/>
      <c r="N1562" s="211"/>
      <c r="O1562" s="211"/>
      <c r="P1562" s="211"/>
      <c r="Q1562" s="211"/>
      <c r="R1562" s="211"/>
      <c r="S1562" s="211"/>
      <c r="T1562" s="212"/>
      <c r="AT1562" s="213" t="s">
        <v>193</v>
      </c>
      <c r="AU1562" s="213" t="s">
        <v>90</v>
      </c>
      <c r="AV1562" s="14" t="s">
        <v>90</v>
      </c>
      <c r="AW1562" s="14" t="s">
        <v>41</v>
      </c>
      <c r="AX1562" s="14" t="s">
        <v>88</v>
      </c>
      <c r="AY1562" s="213" t="s">
        <v>182</v>
      </c>
    </row>
    <row r="1563" spans="1:65" s="2" customFormat="1" ht="24.2" customHeight="1">
      <c r="A1563" s="35"/>
      <c r="B1563" s="36"/>
      <c r="C1563" s="179" t="s">
        <v>2104</v>
      </c>
      <c r="D1563" s="179" t="s">
        <v>187</v>
      </c>
      <c r="E1563" s="180" t="s">
        <v>1115</v>
      </c>
      <c r="F1563" s="181" t="s">
        <v>1116</v>
      </c>
      <c r="G1563" s="182" t="s">
        <v>367</v>
      </c>
      <c r="H1563" s="183">
        <v>36.799999999999997</v>
      </c>
      <c r="I1563" s="184"/>
      <c r="J1563" s="185">
        <f>ROUND(I1563*H1563,2)</f>
        <v>0</v>
      </c>
      <c r="K1563" s="181" t="s">
        <v>191</v>
      </c>
      <c r="L1563" s="40"/>
      <c r="M1563" s="186" t="s">
        <v>43</v>
      </c>
      <c r="N1563" s="187" t="s">
        <v>51</v>
      </c>
      <c r="O1563" s="65"/>
      <c r="P1563" s="188">
        <f>O1563*H1563</f>
        <v>0</v>
      </c>
      <c r="Q1563" s="188">
        <v>1.16E-3</v>
      </c>
      <c r="R1563" s="188">
        <f>Q1563*H1563</f>
        <v>4.2687999999999997E-2</v>
      </c>
      <c r="S1563" s="188">
        <v>0</v>
      </c>
      <c r="T1563" s="189">
        <f>S1563*H1563</f>
        <v>0</v>
      </c>
      <c r="U1563" s="35"/>
      <c r="V1563" s="35"/>
      <c r="W1563" s="35"/>
      <c r="X1563" s="35"/>
      <c r="Y1563" s="35"/>
      <c r="Z1563" s="35"/>
      <c r="AA1563" s="35"/>
      <c r="AB1563" s="35"/>
      <c r="AC1563" s="35"/>
      <c r="AD1563" s="35"/>
      <c r="AE1563" s="35"/>
      <c r="AR1563" s="190" t="s">
        <v>88</v>
      </c>
      <c r="AT1563" s="190" t="s">
        <v>187</v>
      </c>
      <c r="AU1563" s="190" t="s">
        <v>90</v>
      </c>
      <c r="AY1563" s="17" t="s">
        <v>182</v>
      </c>
      <c r="BE1563" s="191">
        <f>IF(N1563="základní",J1563,0)</f>
        <v>0</v>
      </c>
      <c r="BF1563" s="191">
        <f>IF(N1563="snížená",J1563,0)</f>
        <v>0</v>
      </c>
      <c r="BG1563" s="191">
        <f>IF(N1563="zákl. přenesená",J1563,0)</f>
        <v>0</v>
      </c>
      <c r="BH1563" s="191">
        <f>IF(N1563="sníž. přenesená",J1563,0)</f>
        <v>0</v>
      </c>
      <c r="BI1563" s="191">
        <f>IF(N1563="nulová",J1563,0)</f>
        <v>0</v>
      </c>
      <c r="BJ1563" s="17" t="s">
        <v>88</v>
      </c>
      <c r="BK1563" s="191">
        <f>ROUND(I1563*H1563,2)</f>
        <v>0</v>
      </c>
      <c r="BL1563" s="17" t="s">
        <v>88</v>
      </c>
      <c r="BM1563" s="190" t="s">
        <v>1117</v>
      </c>
    </row>
    <row r="1564" spans="1:65" s="13" customFormat="1" ht="11.25">
      <c r="B1564" s="192"/>
      <c r="C1564" s="193"/>
      <c r="D1564" s="194" t="s">
        <v>193</v>
      </c>
      <c r="E1564" s="195" t="s">
        <v>43</v>
      </c>
      <c r="F1564" s="196" t="s">
        <v>362</v>
      </c>
      <c r="G1564" s="193"/>
      <c r="H1564" s="195" t="s">
        <v>43</v>
      </c>
      <c r="I1564" s="197"/>
      <c r="J1564" s="193"/>
      <c r="K1564" s="193"/>
      <c r="L1564" s="198"/>
      <c r="M1564" s="199"/>
      <c r="N1564" s="200"/>
      <c r="O1564" s="200"/>
      <c r="P1564" s="200"/>
      <c r="Q1564" s="200"/>
      <c r="R1564" s="200"/>
      <c r="S1564" s="200"/>
      <c r="T1564" s="201"/>
      <c r="AT1564" s="202" t="s">
        <v>193</v>
      </c>
      <c r="AU1564" s="202" t="s">
        <v>90</v>
      </c>
      <c r="AV1564" s="13" t="s">
        <v>88</v>
      </c>
      <c r="AW1564" s="13" t="s">
        <v>41</v>
      </c>
      <c r="AX1564" s="13" t="s">
        <v>80</v>
      </c>
      <c r="AY1564" s="202" t="s">
        <v>182</v>
      </c>
    </row>
    <row r="1565" spans="1:65" s="13" customFormat="1" ht="11.25">
      <c r="B1565" s="192"/>
      <c r="C1565" s="193"/>
      <c r="D1565" s="194" t="s">
        <v>193</v>
      </c>
      <c r="E1565" s="195" t="s">
        <v>43</v>
      </c>
      <c r="F1565" s="196" t="s">
        <v>431</v>
      </c>
      <c r="G1565" s="193"/>
      <c r="H1565" s="195" t="s">
        <v>43</v>
      </c>
      <c r="I1565" s="197"/>
      <c r="J1565" s="193"/>
      <c r="K1565" s="193"/>
      <c r="L1565" s="198"/>
      <c r="M1565" s="199"/>
      <c r="N1565" s="200"/>
      <c r="O1565" s="200"/>
      <c r="P1565" s="200"/>
      <c r="Q1565" s="200"/>
      <c r="R1565" s="200"/>
      <c r="S1565" s="200"/>
      <c r="T1565" s="201"/>
      <c r="AT1565" s="202" t="s">
        <v>193</v>
      </c>
      <c r="AU1565" s="202" t="s">
        <v>90</v>
      </c>
      <c r="AV1565" s="13" t="s">
        <v>88</v>
      </c>
      <c r="AW1565" s="13" t="s">
        <v>41</v>
      </c>
      <c r="AX1565" s="13" t="s">
        <v>80</v>
      </c>
      <c r="AY1565" s="202" t="s">
        <v>182</v>
      </c>
    </row>
    <row r="1566" spans="1:65" s="13" customFormat="1" ht="11.25">
      <c r="B1566" s="192"/>
      <c r="C1566" s="193"/>
      <c r="D1566" s="194" t="s">
        <v>193</v>
      </c>
      <c r="E1566" s="195" t="s">
        <v>43</v>
      </c>
      <c r="F1566" s="196" t="s">
        <v>3265</v>
      </c>
      <c r="G1566" s="193"/>
      <c r="H1566" s="195" t="s">
        <v>43</v>
      </c>
      <c r="I1566" s="197"/>
      <c r="J1566" s="193"/>
      <c r="K1566" s="193"/>
      <c r="L1566" s="198"/>
      <c r="M1566" s="199"/>
      <c r="N1566" s="200"/>
      <c r="O1566" s="200"/>
      <c r="P1566" s="200"/>
      <c r="Q1566" s="200"/>
      <c r="R1566" s="200"/>
      <c r="S1566" s="200"/>
      <c r="T1566" s="201"/>
      <c r="AT1566" s="202" t="s">
        <v>193</v>
      </c>
      <c r="AU1566" s="202" t="s">
        <v>90</v>
      </c>
      <c r="AV1566" s="13" t="s">
        <v>88</v>
      </c>
      <c r="AW1566" s="13" t="s">
        <v>41</v>
      </c>
      <c r="AX1566" s="13" t="s">
        <v>80</v>
      </c>
      <c r="AY1566" s="202" t="s">
        <v>182</v>
      </c>
    </row>
    <row r="1567" spans="1:65" s="14" customFormat="1" ht="11.25">
      <c r="B1567" s="203"/>
      <c r="C1567" s="204"/>
      <c r="D1567" s="194" t="s">
        <v>193</v>
      </c>
      <c r="E1567" s="205" t="s">
        <v>43</v>
      </c>
      <c r="F1567" s="206" t="s">
        <v>3000</v>
      </c>
      <c r="G1567" s="204"/>
      <c r="H1567" s="207">
        <v>7.2</v>
      </c>
      <c r="I1567" s="208"/>
      <c r="J1567" s="204"/>
      <c r="K1567" s="204"/>
      <c r="L1567" s="209"/>
      <c r="M1567" s="210"/>
      <c r="N1567" s="211"/>
      <c r="O1567" s="211"/>
      <c r="P1567" s="211"/>
      <c r="Q1567" s="211"/>
      <c r="R1567" s="211"/>
      <c r="S1567" s="211"/>
      <c r="T1567" s="212"/>
      <c r="AT1567" s="213" t="s">
        <v>193</v>
      </c>
      <c r="AU1567" s="213" t="s">
        <v>90</v>
      </c>
      <c r="AV1567" s="14" t="s">
        <v>90</v>
      </c>
      <c r="AW1567" s="14" t="s">
        <v>41</v>
      </c>
      <c r="AX1567" s="14" t="s">
        <v>80</v>
      </c>
      <c r="AY1567" s="213" t="s">
        <v>182</v>
      </c>
    </row>
    <row r="1568" spans="1:65" s="13" customFormat="1" ht="11.25">
      <c r="B1568" s="192"/>
      <c r="C1568" s="193"/>
      <c r="D1568" s="194" t="s">
        <v>193</v>
      </c>
      <c r="E1568" s="195" t="s">
        <v>43</v>
      </c>
      <c r="F1568" s="196" t="s">
        <v>3266</v>
      </c>
      <c r="G1568" s="193"/>
      <c r="H1568" s="195" t="s">
        <v>43</v>
      </c>
      <c r="I1568" s="197"/>
      <c r="J1568" s="193"/>
      <c r="K1568" s="193"/>
      <c r="L1568" s="198"/>
      <c r="M1568" s="199"/>
      <c r="N1568" s="200"/>
      <c r="O1568" s="200"/>
      <c r="P1568" s="200"/>
      <c r="Q1568" s="200"/>
      <c r="R1568" s="200"/>
      <c r="S1568" s="200"/>
      <c r="T1568" s="201"/>
      <c r="AT1568" s="202" t="s">
        <v>193</v>
      </c>
      <c r="AU1568" s="202" t="s">
        <v>90</v>
      </c>
      <c r="AV1568" s="13" t="s">
        <v>88</v>
      </c>
      <c r="AW1568" s="13" t="s">
        <v>41</v>
      </c>
      <c r="AX1568" s="13" t="s">
        <v>80</v>
      </c>
      <c r="AY1568" s="202" t="s">
        <v>182</v>
      </c>
    </row>
    <row r="1569" spans="1:65" s="14" customFormat="1" ht="11.25">
      <c r="B1569" s="203"/>
      <c r="C1569" s="204"/>
      <c r="D1569" s="194" t="s">
        <v>193</v>
      </c>
      <c r="E1569" s="205" t="s">
        <v>43</v>
      </c>
      <c r="F1569" s="206" t="s">
        <v>3267</v>
      </c>
      <c r="G1569" s="204"/>
      <c r="H1569" s="207">
        <v>20.399999999999999</v>
      </c>
      <c r="I1569" s="208"/>
      <c r="J1569" s="204"/>
      <c r="K1569" s="204"/>
      <c r="L1569" s="209"/>
      <c r="M1569" s="210"/>
      <c r="N1569" s="211"/>
      <c r="O1569" s="211"/>
      <c r="P1569" s="211"/>
      <c r="Q1569" s="211"/>
      <c r="R1569" s="211"/>
      <c r="S1569" s="211"/>
      <c r="T1569" s="212"/>
      <c r="AT1569" s="213" t="s">
        <v>193</v>
      </c>
      <c r="AU1569" s="213" t="s">
        <v>90</v>
      </c>
      <c r="AV1569" s="14" t="s">
        <v>90</v>
      </c>
      <c r="AW1569" s="14" t="s">
        <v>41</v>
      </c>
      <c r="AX1569" s="14" t="s">
        <v>80</v>
      </c>
      <c r="AY1569" s="213" t="s">
        <v>182</v>
      </c>
    </row>
    <row r="1570" spans="1:65" s="13" customFormat="1" ht="11.25">
      <c r="B1570" s="192"/>
      <c r="C1570" s="193"/>
      <c r="D1570" s="194" t="s">
        <v>193</v>
      </c>
      <c r="E1570" s="195" t="s">
        <v>43</v>
      </c>
      <c r="F1570" s="196" t="s">
        <v>362</v>
      </c>
      <c r="G1570" s="193"/>
      <c r="H1570" s="195" t="s">
        <v>43</v>
      </c>
      <c r="I1570" s="197"/>
      <c r="J1570" s="193"/>
      <c r="K1570" s="193"/>
      <c r="L1570" s="198"/>
      <c r="M1570" s="199"/>
      <c r="N1570" s="200"/>
      <c r="O1570" s="200"/>
      <c r="P1570" s="200"/>
      <c r="Q1570" s="200"/>
      <c r="R1570" s="200"/>
      <c r="S1570" s="200"/>
      <c r="T1570" s="201"/>
      <c r="AT1570" s="202" t="s">
        <v>193</v>
      </c>
      <c r="AU1570" s="202" t="s">
        <v>90</v>
      </c>
      <c r="AV1570" s="13" t="s">
        <v>88</v>
      </c>
      <c r="AW1570" s="13" t="s">
        <v>41</v>
      </c>
      <c r="AX1570" s="13" t="s">
        <v>80</v>
      </c>
      <c r="AY1570" s="202" t="s">
        <v>182</v>
      </c>
    </row>
    <row r="1571" spans="1:65" s="13" customFormat="1" ht="22.5">
      <c r="B1571" s="192"/>
      <c r="C1571" s="193"/>
      <c r="D1571" s="194" t="s">
        <v>193</v>
      </c>
      <c r="E1571" s="195" t="s">
        <v>43</v>
      </c>
      <c r="F1571" s="196" t="s">
        <v>2121</v>
      </c>
      <c r="G1571" s="193"/>
      <c r="H1571" s="195" t="s">
        <v>43</v>
      </c>
      <c r="I1571" s="197"/>
      <c r="J1571" s="193"/>
      <c r="K1571" s="193"/>
      <c r="L1571" s="198"/>
      <c r="M1571" s="199"/>
      <c r="N1571" s="200"/>
      <c r="O1571" s="200"/>
      <c r="P1571" s="200"/>
      <c r="Q1571" s="200"/>
      <c r="R1571" s="200"/>
      <c r="S1571" s="200"/>
      <c r="T1571" s="201"/>
      <c r="AT1571" s="202" t="s">
        <v>193</v>
      </c>
      <c r="AU1571" s="202" t="s">
        <v>90</v>
      </c>
      <c r="AV1571" s="13" t="s">
        <v>88</v>
      </c>
      <c r="AW1571" s="13" t="s">
        <v>41</v>
      </c>
      <c r="AX1571" s="13" t="s">
        <v>80</v>
      </c>
      <c r="AY1571" s="202" t="s">
        <v>182</v>
      </c>
    </row>
    <row r="1572" spans="1:65" s="14" customFormat="1" ht="11.25">
      <c r="B1572" s="203"/>
      <c r="C1572" s="204"/>
      <c r="D1572" s="194" t="s">
        <v>193</v>
      </c>
      <c r="E1572" s="205" t="s">
        <v>43</v>
      </c>
      <c r="F1572" s="206" t="s">
        <v>2122</v>
      </c>
      <c r="G1572" s="204"/>
      <c r="H1572" s="207">
        <v>9.1999999999999993</v>
      </c>
      <c r="I1572" s="208"/>
      <c r="J1572" s="204"/>
      <c r="K1572" s="204"/>
      <c r="L1572" s="209"/>
      <c r="M1572" s="210"/>
      <c r="N1572" s="211"/>
      <c r="O1572" s="211"/>
      <c r="P1572" s="211"/>
      <c r="Q1572" s="211"/>
      <c r="R1572" s="211"/>
      <c r="S1572" s="211"/>
      <c r="T1572" s="212"/>
      <c r="AT1572" s="213" t="s">
        <v>193</v>
      </c>
      <c r="AU1572" s="213" t="s">
        <v>90</v>
      </c>
      <c r="AV1572" s="14" t="s">
        <v>90</v>
      </c>
      <c r="AW1572" s="14" t="s">
        <v>41</v>
      </c>
      <c r="AX1572" s="14" t="s">
        <v>80</v>
      </c>
      <c r="AY1572" s="213" t="s">
        <v>182</v>
      </c>
    </row>
    <row r="1573" spans="1:65" s="15" customFormat="1" ht="11.25">
      <c r="B1573" s="227"/>
      <c r="C1573" s="228"/>
      <c r="D1573" s="194" t="s">
        <v>193</v>
      </c>
      <c r="E1573" s="229" t="s">
        <v>43</v>
      </c>
      <c r="F1573" s="230" t="s">
        <v>436</v>
      </c>
      <c r="G1573" s="228"/>
      <c r="H1573" s="231">
        <v>36.799999999999997</v>
      </c>
      <c r="I1573" s="232"/>
      <c r="J1573" s="228"/>
      <c r="K1573" s="228"/>
      <c r="L1573" s="233"/>
      <c r="M1573" s="234"/>
      <c r="N1573" s="235"/>
      <c r="O1573" s="235"/>
      <c r="P1573" s="235"/>
      <c r="Q1573" s="235"/>
      <c r="R1573" s="235"/>
      <c r="S1573" s="235"/>
      <c r="T1573" s="236"/>
      <c r="AT1573" s="237" t="s">
        <v>193</v>
      </c>
      <c r="AU1573" s="237" t="s">
        <v>90</v>
      </c>
      <c r="AV1573" s="15" t="s">
        <v>205</v>
      </c>
      <c r="AW1573" s="15" t="s">
        <v>41</v>
      </c>
      <c r="AX1573" s="15" t="s">
        <v>88</v>
      </c>
      <c r="AY1573" s="237" t="s">
        <v>182</v>
      </c>
    </row>
    <row r="1574" spans="1:65" s="2" customFormat="1" ht="24.2" customHeight="1">
      <c r="A1574" s="35"/>
      <c r="B1574" s="36"/>
      <c r="C1574" s="179" t="s">
        <v>2107</v>
      </c>
      <c r="D1574" s="179" t="s">
        <v>187</v>
      </c>
      <c r="E1574" s="180" t="s">
        <v>1125</v>
      </c>
      <c r="F1574" s="181" t="s">
        <v>1126</v>
      </c>
      <c r="G1574" s="182" t="s">
        <v>367</v>
      </c>
      <c r="H1574" s="183">
        <v>36.799999999999997</v>
      </c>
      <c r="I1574" s="184"/>
      <c r="J1574" s="185">
        <f>ROUND(I1574*H1574,2)</f>
        <v>0</v>
      </c>
      <c r="K1574" s="181" t="s">
        <v>191</v>
      </c>
      <c r="L1574" s="40"/>
      <c r="M1574" s="186" t="s">
        <v>43</v>
      </c>
      <c r="N1574" s="187" t="s">
        <v>51</v>
      </c>
      <c r="O1574" s="65"/>
      <c r="P1574" s="188">
        <f>O1574*H1574</f>
        <v>0</v>
      </c>
      <c r="Q1574" s="188">
        <v>0</v>
      </c>
      <c r="R1574" s="188">
        <f>Q1574*H1574</f>
        <v>0</v>
      </c>
      <c r="S1574" s="188">
        <v>0</v>
      </c>
      <c r="T1574" s="189">
        <f>S1574*H1574</f>
        <v>0</v>
      </c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R1574" s="190" t="s">
        <v>88</v>
      </c>
      <c r="AT1574" s="190" t="s">
        <v>187</v>
      </c>
      <c r="AU1574" s="190" t="s">
        <v>90</v>
      </c>
      <c r="AY1574" s="17" t="s">
        <v>182</v>
      </c>
      <c r="BE1574" s="191">
        <f>IF(N1574="základní",J1574,0)</f>
        <v>0</v>
      </c>
      <c r="BF1574" s="191">
        <f>IF(N1574="snížená",J1574,0)</f>
        <v>0</v>
      </c>
      <c r="BG1574" s="191">
        <f>IF(N1574="zákl. přenesená",J1574,0)</f>
        <v>0</v>
      </c>
      <c r="BH1574" s="191">
        <f>IF(N1574="sníž. přenesená",J1574,0)</f>
        <v>0</v>
      </c>
      <c r="BI1574" s="191">
        <f>IF(N1574="nulová",J1574,0)</f>
        <v>0</v>
      </c>
      <c r="BJ1574" s="17" t="s">
        <v>88</v>
      </c>
      <c r="BK1574" s="191">
        <f>ROUND(I1574*H1574,2)</f>
        <v>0</v>
      </c>
      <c r="BL1574" s="17" t="s">
        <v>88</v>
      </c>
      <c r="BM1574" s="190" t="s">
        <v>1127</v>
      </c>
    </row>
    <row r="1575" spans="1:65" s="13" customFormat="1" ht="11.25">
      <c r="B1575" s="192"/>
      <c r="C1575" s="193"/>
      <c r="D1575" s="194" t="s">
        <v>193</v>
      </c>
      <c r="E1575" s="195" t="s">
        <v>43</v>
      </c>
      <c r="F1575" s="196" t="s">
        <v>362</v>
      </c>
      <c r="G1575" s="193"/>
      <c r="H1575" s="195" t="s">
        <v>43</v>
      </c>
      <c r="I1575" s="197"/>
      <c r="J1575" s="193"/>
      <c r="K1575" s="193"/>
      <c r="L1575" s="198"/>
      <c r="M1575" s="199"/>
      <c r="N1575" s="200"/>
      <c r="O1575" s="200"/>
      <c r="P1575" s="200"/>
      <c r="Q1575" s="200"/>
      <c r="R1575" s="200"/>
      <c r="S1575" s="200"/>
      <c r="T1575" s="201"/>
      <c r="AT1575" s="202" t="s">
        <v>193</v>
      </c>
      <c r="AU1575" s="202" t="s">
        <v>90</v>
      </c>
      <c r="AV1575" s="13" t="s">
        <v>88</v>
      </c>
      <c r="AW1575" s="13" t="s">
        <v>41</v>
      </c>
      <c r="AX1575" s="13" t="s">
        <v>80</v>
      </c>
      <c r="AY1575" s="202" t="s">
        <v>182</v>
      </c>
    </row>
    <row r="1576" spans="1:65" s="13" customFormat="1" ht="11.25">
      <c r="B1576" s="192"/>
      <c r="C1576" s="193"/>
      <c r="D1576" s="194" t="s">
        <v>193</v>
      </c>
      <c r="E1576" s="195" t="s">
        <v>43</v>
      </c>
      <c r="F1576" s="196" t="s">
        <v>431</v>
      </c>
      <c r="G1576" s="193"/>
      <c r="H1576" s="195" t="s">
        <v>43</v>
      </c>
      <c r="I1576" s="197"/>
      <c r="J1576" s="193"/>
      <c r="K1576" s="193"/>
      <c r="L1576" s="198"/>
      <c r="M1576" s="199"/>
      <c r="N1576" s="200"/>
      <c r="O1576" s="200"/>
      <c r="P1576" s="200"/>
      <c r="Q1576" s="200"/>
      <c r="R1576" s="200"/>
      <c r="S1576" s="200"/>
      <c r="T1576" s="201"/>
      <c r="AT1576" s="202" t="s">
        <v>193</v>
      </c>
      <c r="AU1576" s="202" t="s">
        <v>90</v>
      </c>
      <c r="AV1576" s="13" t="s">
        <v>88</v>
      </c>
      <c r="AW1576" s="13" t="s">
        <v>41</v>
      </c>
      <c r="AX1576" s="13" t="s">
        <v>80</v>
      </c>
      <c r="AY1576" s="202" t="s">
        <v>182</v>
      </c>
    </row>
    <row r="1577" spans="1:65" s="13" customFormat="1" ht="11.25">
      <c r="B1577" s="192"/>
      <c r="C1577" s="193"/>
      <c r="D1577" s="194" t="s">
        <v>193</v>
      </c>
      <c r="E1577" s="195" t="s">
        <v>43</v>
      </c>
      <c r="F1577" s="196" t="s">
        <v>3265</v>
      </c>
      <c r="G1577" s="193"/>
      <c r="H1577" s="195" t="s">
        <v>43</v>
      </c>
      <c r="I1577" s="197"/>
      <c r="J1577" s="193"/>
      <c r="K1577" s="193"/>
      <c r="L1577" s="198"/>
      <c r="M1577" s="199"/>
      <c r="N1577" s="200"/>
      <c r="O1577" s="200"/>
      <c r="P1577" s="200"/>
      <c r="Q1577" s="200"/>
      <c r="R1577" s="200"/>
      <c r="S1577" s="200"/>
      <c r="T1577" s="201"/>
      <c r="AT1577" s="202" t="s">
        <v>193</v>
      </c>
      <c r="AU1577" s="202" t="s">
        <v>90</v>
      </c>
      <c r="AV1577" s="13" t="s">
        <v>88</v>
      </c>
      <c r="AW1577" s="13" t="s">
        <v>41</v>
      </c>
      <c r="AX1577" s="13" t="s">
        <v>80</v>
      </c>
      <c r="AY1577" s="202" t="s">
        <v>182</v>
      </c>
    </row>
    <row r="1578" spans="1:65" s="14" customFormat="1" ht="11.25">
      <c r="B1578" s="203"/>
      <c r="C1578" s="204"/>
      <c r="D1578" s="194" t="s">
        <v>193</v>
      </c>
      <c r="E1578" s="205" t="s">
        <v>43</v>
      </c>
      <c r="F1578" s="206" t="s">
        <v>3000</v>
      </c>
      <c r="G1578" s="204"/>
      <c r="H1578" s="207">
        <v>7.2</v>
      </c>
      <c r="I1578" s="208"/>
      <c r="J1578" s="204"/>
      <c r="K1578" s="204"/>
      <c r="L1578" s="209"/>
      <c r="M1578" s="210"/>
      <c r="N1578" s="211"/>
      <c r="O1578" s="211"/>
      <c r="P1578" s="211"/>
      <c r="Q1578" s="211"/>
      <c r="R1578" s="211"/>
      <c r="S1578" s="211"/>
      <c r="T1578" s="212"/>
      <c r="AT1578" s="213" t="s">
        <v>193</v>
      </c>
      <c r="AU1578" s="213" t="s">
        <v>90</v>
      </c>
      <c r="AV1578" s="14" t="s">
        <v>90</v>
      </c>
      <c r="AW1578" s="14" t="s">
        <v>41</v>
      </c>
      <c r="AX1578" s="14" t="s">
        <v>80</v>
      </c>
      <c r="AY1578" s="213" t="s">
        <v>182</v>
      </c>
    </row>
    <row r="1579" spans="1:65" s="13" customFormat="1" ht="11.25">
      <c r="B1579" s="192"/>
      <c r="C1579" s="193"/>
      <c r="D1579" s="194" t="s">
        <v>193</v>
      </c>
      <c r="E1579" s="195" t="s">
        <v>43</v>
      </c>
      <c r="F1579" s="196" t="s">
        <v>3266</v>
      </c>
      <c r="G1579" s="193"/>
      <c r="H1579" s="195" t="s">
        <v>43</v>
      </c>
      <c r="I1579" s="197"/>
      <c r="J1579" s="193"/>
      <c r="K1579" s="193"/>
      <c r="L1579" s="198"/>
      <c r="M1579" s="199"/>
      <c r="N1579" s="200"/>
      <c r="O1579" s="200"/>
      <c r="P1579" s="200"/>
      <c r="Q1579" s="200"/>
      <c r="R1579" s="200"/>
      <c r="S1579" s="200"/>
      <c r="T1579" s="201"/>
      <c r="AT1579" s="202" t="s">
        <v>193</v>
      </c>
      <c r="AU1579" s="202" t="s">
        <v>90</v>
      </c>
      <c r="AV1579" s="13" t="s">
        <v>88</v>
      </c>
      <c r="AW1579" s="13" t="s">
        <v>41</v>
      </c>
      <c r="AX1579" s="13" t="s">
        <v>80</v>
      </c>
      <c r="AY1579" s="202" t="s">
        <v>182</v>
      </c>
    </row>
    <row r="1580" spans="1:65" s="14" customFormat="1" ht="11.25">
      <c r="B1580" s="203"/>
      <c r="C1580" s="204"/>
      <c r="D1580" s="194" t="s">
        <v>193</v>
      </c>
      <c r="E1580" s="205" t="s">
        <v>43</v>
      </c>
      <c r="F1580" s="206" t="s">
        <v>3267</v>
      </c>
      <c r="G1580" s="204"/>
      <c r="H1580" s="207">
        <v>20.399999999999999</v>
      </c>
      <c r="I1580" s="208"/>
      <c r="J1580" s="204"/>
      <c r="K1580" s="204"/>
      <c r="L1580" s="209"/>
      <c r="M1580" s="210"/>
      <c r="N1580" s="211"/>
      <c r="O1580" s="211"/>
      <c r="P1580" s="211"/>
      <c r="Q1580" s="211"/>
      <c r="R1580" s="211"/>
      <c r="S1580" s="211"/>
      <c r="T1580" s="212"/>
      <c r="AT1580" s="213" t="s">
        <v>193</v>
      </c>
      <c r="AU1580" s="213" t="s">
        <v>90</v>
      </c>
      <c r="AV1580" s="14" t="s">
        <v>90</v>
      </c>
      <c r="AW1580" s="14" t="s">
        <v>41</v>
      </c>
      <c r="AX1580" s="14" t="s">
        <v>80</v>
      </c>
      <c r="AY1580" s="213" t="s">
        <v>182</v>
      </c>
    </row>
    <row r="1581" spans="1:65" s="13" customFormat="1" ht="11.25">
      <c r="B1581" s="192"/>
      <c r="C1581" s="193"/>
      <c r="D1581" s="194" t="s">
        <v>193</v>
      </c>
      <c r="E1581" s="195" t="s">
        <v>43</v>
      </c>
      <c r="F1581" s="196" t="s">
        <v>362</v>
      </c>
      <c r="G1581" s="193"/>
      <c r="H1581" s="195" t="s">
        <v>43</v>
      </c>
      <c r="I1581" s="197"/>
      <c r="J1581" s="193"/>
      <c r="K1581" s="193"/>
      <c r="L1581" s="198"/>
      <c r="M1581" s="199"/>
      <c r="N1581" s="200"/>
      <c r="O1581" s="200"/>
      <c r="P1581" s="200"/>
      <c r="Q1581" s="200"/>
      <c r="R1581" s="200"/>
      <c r="S1581" s="200"/>
      <c r="T1581" s="201"/>
      <c r="AT1581" s="202" t="s">
        <v>193</v>
      </c>
      <c r="AU1581" s="202" t="s">
        <v>90</v>
      </c>
      <c r="AV1581" s="13" t="s">
        <v>88</v>
      </c>
      <c r="AW1581" s="13" t="s">
        <v>41</v>
      </c>
      <c r="AX1581" s="13" t="s">
        <v>80</v>
      </c>
      <c r="AY1581" s="202" t="s">
        <v>182</v>
      </c>
    </row>
    <row r="1582" spans="1:65" s="13" customFormat="1" ht="22.5">
      <c r="B1582" s="192"/>
      <c r="C1582" s="193"/>
      <c r="D1582" s="194" t="s">
        <v>193</v>
      </c>
      <c r="E1582" s="195" t="s">
        <v>43</v>
      </c>
      <c r="F1582" s="196" t="s">
        <v>2121</v>
      </c>
      <c r="G1582" s="193"/>
      <c r="H1582" s="195" t="s">
        <v>43</v>
      </c>
      <c r="I1582" s="197"/>
      <c r="J1582" s="193"/>
      <c r="K1582" s="193"/>
      <c r="L1582" s="198"/>
      <c r="M1582" s="199"/>
      <c r="N1582" s="200"/>
      <c r="O1582" s="200"/>
      <c r="P1582" s="200"/>
      <c r="Q1582" s="200"/>
      <c r="R1582" s="200"/>
      <c r="S1582" s="200"/>
      <c r="T1582" s="201"/>
      <c r="AT1582" s="202" t="s">
        <v>193</v>
      </c>
      <c r="AU1582" s="202" t="s">
        <v>90</v>
      </c>
      <c r="AV1582" s="13" t="s">
        <v>88</v>
      </c>
      <c r="AW1582" s="13" t="s">
        <v>41</v>
      </c>
      <c r="AX1582" s="13" t="s">
        <v>80</v>
      </c>
      <c r="AY1582" s="202" t="s">
        <v>182</v>
      </c>
    </row>
    <row r="1583" spans="1:65" s="14" customFormat="1" ht="11.25">
      <c r="B1583" s="203"/>
      <c r="C1583" s="204"/>
      <c r="D1583" s="194" t="s">
        <v>193</v>
      </c>
      <c r="E1583" s="205" t="s">
        <v>43</v>
      </c>
      <c r="F1583" s="206" t="s">
        <v>2122</v>
      </c>
      <c r="G1583" s="204"/>
      <c r="H1583" s="207">
        <v>9.1999999999999993</v>
      </c>
      <c r="I1583" s="208"/>
      <c r="J1583" s="204"/>
      <c r="K1583" s="204"/>
      <c r="L1583" s="209"/>
      <c r="M1583" s="210"/>
      <c r="N1583" s="211"/>
      <c r="O1583" s="211"/>
      <c r="P1583" s="211"/>
      <c r="Q1583" s="211"/>
      <c r="R1583" s="211"/>
      <c r="S1583" s="211"/>
      <c r="T1583" s="212"/>
      <c r="AT1583" s="213" t="s">
        <v>193</v>
      </c>
      <c r="AU1583" s="213" t="s">
        <v>90</v>
      </c>
      <c r="AV1583" s="14" t="s">
        <v>90</v>
      </c>
      <c r="AW1583" s="14" t="s">
        <v>41</v>
      </c>
      <c r="AX1583" s="14" t="s">
        <v>80</v>
      </c>
      <c r="AY1583" s="213" t="s">
        <v>182</v>
      </c>
    </row>
    <row r="1584" spans="1:65" s="15" customFormat="1" ht="11.25">
      <c r="B1584" s="227"/>
      <c r="C1584" s="228"/>
      <c r="D1584" s="194" t="s">
        <v>193</v>
      </c>
      <c r="E1584" s="229" t="s">
        <v>43</v>
      </c>
      <c r="F1584" s="230" t="s">
        <v>436</v>
      </c>
      <c r="G1584" s="228"/>
      <c r="H1584" s="231">
        <v>36.799999999999997</v>
      </c>
      <c r="I1584" s="232"/>
      <c r="J1584" s="228"/>
      <c r="K1584" s="228"/>
      <c r="L1584" s="233"/>
      <c r="M1584" s="234"/>
      <c r="N1584" s="235"/>
      <c r="O1584" s="235"/>
      <c r="P1584" s="235"/>
      <c r="Q1584" s="235"/>
      <c r="R1584" s="235"/>
      <c r="S1584" s="235"/>
      <c r="T1584" s="236"/>
      <c r="AT1584" s="237" t="s">
        <v>193</v>
      </c>
      <c r="AU1584" s="237" t="s">
        <v>90</v>
      </c>
      <c r="AV1584" s="15" t="s">
        <v>205</v>
      </c>
      <c r="AW1584" s="15" t="s">
        <v>41</v>
      </c>
      <c r="AX1584" s="15" t="s">
        <v>88</v>
      </c>
      <c r="AY1584" s="237" t="s">
        <v>182</v>
      </c>
    </row>
    <row r="1585" spans="1:65" s="2" customFormat="1" ht="37.9" customHeight="1">
      <c r="A1585" s="35"/>
      <c r="B1585" s="36"/>
      <c r="C1585" s="179" t="s">
        <v>2113</v>
      </c>
      <c r="D1585" s="179" t="s">
        <v>187</v>
      </c>
      <c r="E1585" s="180" t="s">
        <v>1129</v>
      </c>
      <c r="F1585" s="181" t="s">
        <v>1130</v>
      </c>
      <c r="G1585" s="182" t="s">
        <v>360</v>
      </c>
      <c r="H1585" s="183">
        <v>18.899999999999999</v>
      </c>
      <c r="I1585" s="184"/>
      <c r="J1585" s="185">
        <f>ROUND(I1585*H1585,2)</f>
        <v>0</v>
      </c>
      <c r="K1585" s="181" t="s">
        <v>191</v>
      </c>
      <c r="L1585" s="40"/>
      <c r="M1585" s="186" t="s">
        <v>43</v>
      </c>
      <c r="N1585" s="187" t="s">
        <v>51</v>
      </c>
      <c r="O1585" s="65"/>
      <c r="P1585" s="188">
        <f>O1585*H1585</f>
        <v>0</v>
      </c>
      <c r="Q1585" s="188">
        <v>0</v>
      </c>
      <c r="R1585" s="188">
        <f>Q1585*H1585</f>
        <v>0</v>
      </c>
      <c r="S1585" s="188">
        <v>0</v>
      </c>
      <c r="T1585" s="189">
        <f>S1585*H1585</f>
        <v>0</v>
      </c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R1585" s="190" t="s">
        <v>88</v>
      </c>
      <c r="AT1585" s="190" t="s">
        <v>187</v>
      </c>
      <c r="AU1585" s="190" t="s">
        <v>90</v>
      </c>
      <c r="AY1585" s="17" t="s">
        <v>182</v>
      </c>
      <c r="BE1585" s="191">
        <f>IF(N1585="základní",J1585,0)</f>
        <v>0</v>
      </c>
      <c r="BF1585" s="191">
        <f>IF(N1585="snížená",J1585,0)</f>
        <v>0</v>
      </c>
      <c r="BG1585" s="191">
        <f>IF(N1585="zákl. přenesená",J1585,0)</f>
        <v>0</v>
      </c>
      <c r="BH1585" s="191">
        <f>IF(N1585="sníž. přenesená",J1585,0)</f>
        <v>0</v>
      </c>
      <c r="BI1585" s="191">
        <f>IF(N1585="nulová",J1585,0)</f>
        <v>0</v>
      </c>
      <c r="BJ1585" s="17" t="s">
        <v>88</v>
      </c>
      <c r="BK1585" s="191">
        <f>ROUND(I1585*H1585,2)</f>
        <v>0</v>
      </c>
      <c r="BL1585" s="17" t="s">
        <v>88</v>
      </c>
      <c r="BM1585" s="190" t="s">
        <v>2127</v>
      </c>
    </row>
    <row r="1586" spans="1:65" s="13" customFormat="1" ht="11.25">
      <c r="B1586" s="192"/>
      <c r="C1586" s="193"/>
      <c r="D1586" s="194" t="s">
        <v>193</v>
      </c>
      <c r="E1586" s="195" t="s">
        <v>43</v>
      </c>
      <c r="F1586" s="196" t="s">
        <v>362</v>
      </c>
      <c r="G1586" s="193"/>
      <c r="H1586" s="195" t="s">
        <v>43</v>
      </c>
      <c r="I1586" s="197"/>
      <c r="J1586" s="193"/>
      <c r="K1586" s="193"/>
      <c r="L1586" s="198"/>
      <c r="M1586" s="199"/>
      <c r="N1586" s="200"/>
      <c r="O1586" s="200"/>
      <c r="P1586" s="200"/>
      <c r="Q1586" s="200"/>
      <c r="R1586" s="200"/>
      <c r="S1586" s="200"/>
      <c r="T1586" s="201"/>
      <c r="AT1586" s="202" t="s">
        <v>193</v>
      </c>
      <c r="AU1586" s="202" t="s">
        <v>90</v>
      </c>
      <c r="AV1586" s="13" t="s">
        <v>88</v>
      </c>
      <c r="AW1586" s="13" t="s">
        <v>41</v>
      </c>
      <c r="AX1586" s="13" t="s">
        <v>80</v>
      </c>
      <c r="AY1586" s="202" t="s">
        <v>182</v>
      </c>
    </row>
    <row r="1587" spans="1:65" s="13" customFormat="1" ht="11.25">
      <c r="B1587" s="192"/>
      <c r="C1587" s="193"/>
      <c r="D1587" s="194" t="s">
        <v>193</v>
      </c>
      <c r="E1587" s="195" t="s">
        <v>43</v>
      </c>
      <c r="F1587" s="196" t="s">
        <v>1132</v>
      </c>
      <c r="G1587" s="193"/>
      <c r="H1587" s="195" t="s">
        <v>43</v>
      </c>
      <c r="I1587" s="197"/>
      <c r="J1587" s="193"/>
      <c r="K1587" s="193"/>
      <c r="L1587" s="198"/>
      <c r="M1587" s="199"/>
      <c r="N1587" s="200"/>
      <c r="O1587" s="200"/>
      <c r="P1587" s="200"/>
      <c r="Q1587" s="200"/>
      <c r="R1587" s="200"/>
      <c r="S1587" s="200"/>
      <c r="T1587" s="201"/>
      <c r="AT1587" s="202" t="s">
        <v>193</v>
      </c>
      <c r="AU1587" s="202" t="s">
        <v>90</v>
      </c>
      <c r="AV1587" s="13" t="s">
        <v>88</v>
      </c>
      <c r="AW1587" s="13" t="s">
        <v>41</v>
      </c>
      <c r="AX1587" s="13" t="s">
        <v>80</v>
      </c>
      <c r="AY1587" s="202" t="s">
        <v>182</v>
      </c>
    </row>
    <row r="1588" spans="1:65" s="14" customFormat="1" ht="11.25">
      <c r="B1588" s="203"/>
      <c r="C1588" s="204"/>
      <c r="D1588" s="194" t="s">
        <v>193</v>
      </c>
      <c r="E1588" s="205" t="s">
        <v>43</v>
      </c>
      <c r="F1588" s="206" t="s">
        <v>3255</v>
      </c>
      <c r="G1588" s="204"/>
      <c r="H1588" s="207">
        <v>18.899999999999999</v>
      </c>
      <c r="I1588" s="208"/>
      <c r="J1588" s="204"/>
      <c r="K1588" s="204"/>
      <c r="L1588" s="209"/>
      <c r="M1588" s="210"/>
      <c r="N1588" s="211"/>
      <c r="O1588" s="211"/>
      <c r="P1588" s="211"/>
      <c r="Q1588" s="211"/>
      <c r="R1588" s="211"/>
      <c r="S1588" s="211"/>
      <c r="T1588" s="212"/>
      <c r="AT1588" s="213" t="s">
        <v>193</v>
      </c>
      <c r="AU1588" s="213" t="s">
        <v>90</v>
      </c>
      <c r="AV1588" s="14" t="s">
        <v>90</v>
      </c>
      <c r="AW1588" s="14" t="s">
        <v>41</v>
      </c>
      <c r="AX1588" s="14" t="s">
        <v>88</v>
      </c>
      <c r="AY1588" s="213" t="s">
        <v>182</v>
      </c>
    </row>
    <row r="1589" spans="1:65" s="2" customFormat="1" ht="62.65" customHeight="1">
      <c r="A1589" s="35"/>
      <c r="B1589" s="36"/>
      <c r="C1589" s="179" t="s">
        <v>2116</v>
      </c>
      <c r="D1589" s="179" t="s">
        <v>187</v>
      </c>
      <c r="E1589" s="180" t="s">
        <v>1134</v>
      </c>
      <c r="F1589" s="181" t="s">
        <v>1135</v>
      </c>
      <c r="G1589" s="182" t="s">
        <v>481</v>
      </c>
      <c r="H1589" s="183">
        <v>135</v>
      </c>
      <c r="I1589" s="184"/>
      <c r="J1589" s="185">
        <f>ROUND(I1589*H1589,2)</f>
        <v>0</v>
      </c>
      <c r="K1589" s="181" t="s">
        <v>191</v>
      </c>
      <c r="L1589" s="40"/>
      <c r="M1589" s="186" t="s">
        <v>43</v>
      </c>
      <c r="N1589" s="187" t="s">
        <v>51</v>
      </c>
      <c r="O1589" s="65"/>
      <c r="P1589" s="188">
        <f>O1589*H1589</f>
        <v>0</v>
      </c>
      <c r="Q1589" s="188">
        <v>0</v>
      </c>
      <c r="R1589" s="188">
        <f>Q1589*H1589</f>
        <v>0</v>
      </c>
      <c r="S1589" s="188">
        <v>0</v>
      </c>
      <c r="T1589" s="189">
        <f>S1589*H1589</f>
        <v>0</v>
      </c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R1589" s="190" t="s">
        <v>88</v>
      </c>
      <c r="AT1589" s="190" t="s">
        <v>187</v>
      </c>
      <c r="AU1589" s="190" t="s">
        <v>90</v>
      </c>
      <c r="AY1589" s="17" t="s">
        <v>182</v>
      </c>
      <c r="BE1589" s="191">
        <f>IF(N1589="základní",J1589,0)</f>
        <v>0</v>
      </c>
      <c r="BF1589" s="191">
        <f>IF(N1589="snížená",J1589,0)</f>
        <v>0</v>
      </c>
      <c r="BG1589" s="191">
        <f>IF(N1589="zákl. přenesená",J1589,0)</f>
        <v>0</v>
      </c>
      <c r="BH1589" s="191">
        <f>IF(N1589="sníž. přenesená",J1589,0)</f>
        <v>0</v>
      </c>
      <c r="BI1589" s="191">
        <f>IF(N1589="nulová",J1589,0)</f>
        <v>0</v>
      </c>
      <c r="BJ1589" s="17" t="s">
        <v>88</v>
      </c>
      <c r="BK1589" s="191">
        <f>ROUND(I1589*H1589,2)</f>
        <v>0</v>
      </c>
      <c r="BL1589" s="17" t="s">
        <v>88</v>
      </c>
      <c r="BM1589" s="190" t="s">
        <v>1136</v>
      </c>
    </row>
    <row r="1590" spans="1:65" s="13" customFormat="1" ht="11.25">
      <c r="B1590" s="192"/>
      <c r="C1590" s="193"/>
      <c r="D1590" s="194" t="s">
        <v>193</v>
      </c>
      <c r="E1590" s="195" t="s">
        <v>43</v>
      </c>
      <c r="F1590" s="196" t="s">
        <v>362</v>
      </c>
      <c r="G1590" s="193"/>
      <c r="H1590" s="195" t="s">
        <v>43</v>
      </c>
      <c r="I1590" s="197"/>
      <c r="J1590" s="193"/>
      <c r="K1590" s="193"/>
      <c r="L1590" s="198"/>
      <c r="M1590" s="199"/>
      <c r="N1590" s="200"/>
      <c r="O1590" s="200"/>
      <c r="P1590" s="200"/>
      <c r="Q1590" s="200"/>
      <c r="R1590" s="200"/>
      <c r="S1590" s="200"/>
      <c r="T1590" s="201"/>
      <c r="AT1590" s="202" t="s">
        <v>193</v>
      </c>
      <c r="AU1590" s="202" t="s">
        <v>90</v>
      </c>
      <c r="AV1590" s="13" t="s">
        <v>88</v>
      </c>
      <c r="AW1590" s="13" t="s">
        <v>41</v>
      </c>
      <c r="AX1590" s="13" t="s">
        <v>80</v>
      </c>
      <c r="AY1590" s="202" t="s">
        <v>182</v>
      </c>
    </row>
    <row r="1591" spans="1:65" s="13" customFormat="1" ht="11.25">
      <c r="B1591" s="192"/>
      <c r="C1591" s="193"/>
      <c r="D1591" s="194" t="s">
        <v>193</v>
      </c>
      <c r="E1591" s="195" t="s">
        <v>43</v>
      </c>
      <c r="F1591" s="196" t="s">
        <v>1051</v>
      </c>
      <c r="G1591" s="193"/>
      <c r="H1591" s="195" t="s">
        <v>43</v>
      </c>
      <c r="I1591" s="197"/>
      <c r="J1591" s="193"/>
      <c r="K1591" s="193"/>
      <c r="L1591" s="198"/>
      <c r="M1591" s="199"/>
      <c r="N1591" s="200"/>
      <c r="O1591" s="200"/>
      <c r="P1591" s="200"/>
      <c r="Q1591" s="200"/>
      <c r="R1591" s="200"/>
      <c r="S1591" s="200"/>
      <c r="T1591" s="201"/>
      <c r="AT1591" s="202" t="s">
        <v>193</v>
      </c>
      <c r="AU1591" s="202" t="s">
        <v>90</v>
      </c>
      <c r="AV1591" s="13" t="s">
        <v>88</v>
      </c>
      <c r="AW1591" s="13" t="s">
        <v>41</v>
      </c>
      <c r="AX1591" s="13" t="s">
        <v>80</v>
      </c>
      <c r="AY1591" s="202" t="s">
        <v>182</v>
      </c>
    </row>
    <row r="1592" spans="1:65" s="14" customFormat="1" ht="11.25">
      <c r="B1592" s="203"/>
      <c r="C1592" s="204"/>
      <c r="D1592" s="194" t="s">
        <v>193</v>
      </c>
      <c r="E1592" s="205" t="s">
        <v>43</v>
      </c>
      <c r="F1592" s="206" t="s">
        <v>3268</v>
      </c>
      <c r="G1592" s="204"/>
      <c r="H1592" s="207">
        <v>135</v>
      </c>
      <c r="I1592" s="208"/>
      <c r="J1592" s="204"/>
      <c r="K1592" s="204"/>
      <c r="L1592" s="209"/>
      <c r="M1592" s="210"/>
      <c r="N1592" s="211"/>
      <c r="O1592" s="211"/>
      <c r="P1592" s="211"/>
      <c r="Q1592" s="211"/>
      <c r="R1592" s="211"/>
      <c r="S1592" s="211"/>
      <c r="T1592" s="212"/>
      <c r="AT1592" s="213" t="s">
        <v>193</v>
      </c>
      <c r="AU1592" s="213" t="s">
        <v>90</v>
      </c>
      <c r="AV1592" s="14" t="s">
        <v>90</v>
      </c>
      <c r="AW1592" s="14" t="s">
        <v>41</v>
      </c>
      <c r="AX1592" s="14" t="s">
        <v>88</v>
      </c>
      <c r="AY1592" s="213" t="s">
        <v>182</v>
      </c>
    </row>
    <row r="1593" spans="1:65" s="2" customFormat="1" ht="62.65" customHeight="1">
      <c r="A1593" s="35"/>
      <c r="B1593" s="36"/>
      <c r="C1593" s="179" t="s">
        <v>2125</v>
      </c>
      <c r="D1593" s="179" t="s">
        <v>187</v>
      </c>
      <c r="E1593" s="180" t="s">
        <v>1139</v>
      </c>
      <c r="F1593" s="181" t="s">
        <v>1140</v>
      </c>
      <c r="G1593" s="182" t="s">
        <v>481</v>
      </c>
      <c r="H1593" s="183">
        <v>50</v>
      </c>
      <c r="I1593" s="184"/>
      <c r="J1593" s="185">
        <f>ROUND(I1593*H1593,2)</f>
        <v>0</v>
      </c>
      <c r="K1593" s="181" t="s">
        <v>191</v>
      </c>
      <c r="L1593" s="40"/>
      <c r="M1593" s="186" t="s">
        <v>43</v>
      </c>
      <c r="N1593" s="187" t="s">
        <v>51</v>
      </c>
      <c r="O1593" s="65"/>
      <c r="P1593" s="188">
        <f>O1593*H1593</f>
        <v>0</v>
      </c>
      <c r="Q1593" s="188">
        <v>0</v>
      </c>
      <c r="R1593" s="188">
        <f>Q1593*H1593</f>
        <v>0</v>
      </c>
      <c r="S1593" s="188">
        <v>0</v>
      </c>
      <c r="T1593" s="189">
        <f>S1593*H1593</f>
        <v>0</v>
      </c>
      <c r="U1593" s="35"/>
      <c r="V1593" s="35"/>
      <c r="W1593" s="35"/>
      <c r="X1593" s="35"/>
      <c r="Y1593" s="35"/>
      <c r="Z1593" s="35"/>
      <c r="AA1593" s="35"/>
      <c r="AB1593" s="35"/>
      <c r="AC1593" s="35"/>
      <c r="AD1593" s="35"/>
      <c r="AE1593" s="35"/>
      <c r="AR1593" s="190" t="s">
        <v>88</v>
      </c>
      <c r="AT1593" s="190" t="s">
        <v>187</v>
      </c>
      <c r="AU1593" s="190" t="s">
        <v>90</v>
      </c>
      <c r="AY1593" s="17" t="s">
        <v>182</v>
      </c>
      <c r="BE1593" s="191">
        <f>IF(N1593="základní",J1593,0)</f>
        <v>0</v>
      </c>
      <c r="BF1593" s="191">
        <f>IF(N1593="snížená",J1593,0)</f>
        <v>0</v>
      </c>
      <c r="BG1593" s="191">
        <f>IF(N1593="zákl. přenesená",J1593,0)</f>
        <v>0</v>
      </c>
      <c r="BH1593" s="191">
        <f>IF(N1593="sníž. přenesená",J1593,0)</f>
        <v>0</v>
      </c>
      <c r="BI1593" s="191">
        <f>IF(N1593="nulová",J1593,0)</f>
        <v>0</v>
      </c>
      <c r="BJ1593" s="17" t="s">
        <v>88</v>
      </c>
      <c r="BK1593" s="191">
        <f>ROUND(I1593*H1593,2)</f>
        <v>0</v>
      </c>
      <c r="BL1593" s="17" t="s">
        <v>88</v>
      </c>
      <c r="BM1593" s="190" t="s">
        <v>2666</v>
      </c>
    </row>
    <row r="1594" spans="1:65" s="13" customFormat="1" ht="11.25">
      <c r="B1594" s="192"/>
      <c r="C1594" s="193"/>
      <c r="D1594" s="194" t="s">
        <v>193</v>
      </c>
      <c r="E1594" s="195" t="s">
        <v>43</v>
      </c>
      <c r="F1594" s="196" t="s">
        <v>362</v>
      </c>
      <c r="G1594" s="193"/>
      <c r="H1594" s="195" t="s">
        <v>43</v>
      </c>
      <c r="I1594" s="197"/>
      <c r="J1594" s="193"/>
      <c r="K1594" s="193"/>
      <c r="L1594" s="198"/>
      <c r="M1594" s="199"/>
      <c r="N1594" s="200"/>
      <c r="O1594" s="200"/>
      <c r="P1594" s="200"/>
      <c r="Q1594" s="200"/>
      <c r="R1594" s="200"/>
      <c r="S1594" s="200"/>
      <c r="T1594" s="201"/>
      <c r="AT1594" s="202" t="s">
        <v>193</v>
      </c>
      <c r="AU1594" s="202" t="s">
        <v>90</v>
      </c>
      <c r="AV1594" s="13" t="s">
        <v>88</v>
      </c>
      <c r="AW1594" s="13" t="s">
        <v>41</v>
      </c>
      <c r="AX1594" s="13" t="s">
        <v>80</v>
      </c>
      <c r="AY1594" s="202" t="s">
        <v>182</v>
      </c>
    </row>
    <row r="1595" spans="1:65" s="13" customFormat="1" ht="11.25">
      <c r="B1595" s="192"/>
      <c r="C1595" s="193"/>
      <c r="D1595" s="194" t="s">
        <v>193</v>
      </c>
      <c r="E1595" s="195" t="s">
        <v>43</v>
      </c>
      <c r="F1595" s="196" t="s">
        <v>1053</v>
      </c>
      <c r="G1595" s="193"/>
      <c r="H1595" s="195" t="s">
        <v>43</v>
      </c>
      <c r="I1595" s="197"/>
      <c r="J1595" s="193"/>
      <c r="K1595" s="193"/>
      <c r="L1595" s="198"/>
      <c r="M1595" s="199"/>
      <c r="N1595" s="200"/>
      <c r="O1595" s="200"/>
      <c r="P1595" s="200"/>
      <c r="Q1595" s="200"/>
      <c r="R1595" s="200"/>
      <c r="S1595" s="200"/>
      <c r="T1595" s="201"/>
      <c r="AT1595" s="202" t="s">
        <v>193</v>
      </c>
      <c r="AU1595" s="202" t="s">
        <v>90</v>
      </c>
      <c r="AV1595" s="13" t="s">
        <v>88</v>
      </c>
      <c r="AW1595" s="13" t="s">
        <v>41</v>
      </c>
      <c r="AX1595" s="13" t="s">
        <v>80</v>
      </c>
      <c r="AY1595" s="202" t="s">
        <v>182</v>
      </c>
    </row>
    <row r="1596" spans="1:65" s="14" customFormat="1" ht="11.25">
      <c r="B1596" s="203"/>
      <c r="C1596" s="204"/>
      <c r="D1596" s="194" t="s">
        <v>193</v>
      </c>
      <c r="E1596" s="205" t="s">
        <v>43</v>
      </c>
      <c r="F1596" s="206" t="s">
        <v>3269</v>
      </c>
      <c r="G1596" s="204"/>
      <c r="H1596" s="207">
        <v>50</v>
      </c>
      <c r="I1596" s="208"/>
      <c r="J1596" s="204"/>
      <c r="K1596" s="204"/>
      <c r="L1596" s="209"/>
      <c r="M1596" s="210"/>
      <c r="N1596" s="211"/>
      <c r="O1596" s="211"/>
      <c r="P1596" s="211"/>
      <c r="Q1596" s="211"/>
      <c r="R1596" s="211"/>
      <c r="S1596" s="211"/>
      <c r="T1596" s="212"/>
      <c r="AT1596" s="213" t="s">
        <v>193</v>
      </c>
      <c r="AU1596" s="213" t="s">
        <v>90</v>
      </c>
      <c r="AV1596" s="14" t="s">
        <v>90</v>
      </c>
      <c r="AW1596" s="14" t="s">
        <v>41</v>
      </c>
      <c r="AX1596" s="14" t="s">
        <v>88</v>
      </c>
      <c r="AY1596" s="213" t="s">
        <v>182</v>
      </c>
    </row>
    <row r="1597" spans="1:65" s="2" customFormat="1" ht="37.9" customHeight="1">
      <c r="A1597" s="35"/>
      <c r="B1597" s="36"/>
      <c r="C1597" s="179" t="s">
        <v>2126</v>
      </c>
      <c r="D1597" s="179" t="s">
        <v>187</v>
      </c>
      <c r="E1597" s="180" t="s">
        <v>1144</v>
      </c>
      <c r="F1597" s="181" t="s">
        <v>1145</v>
      </c>
      <c r="G1597" s="182" t="s">
        <v>481</v>
      </c>
      <c r="H1597" s="183">
        <v>94</v>
      </c>
      <c r="I1597" s="184"/>
      <c r="J1597" s="185">
        <f>ROUND(I1597*H1597,2)</f>
        <v>0</v>
      </c>
      <c r="K1597" s="181" t="s">
        <v>191</v>
      </c>
      <c r="L1597" s="40"/>
      <c r="M1597" s="186" t="s">
        <v>43</v>
      </c>
      <c r="N1597" s="187" t="s">
        <v>51</v>
      </c>
      <c r="O1597" s="65"/>
      <c r="P1597" s="188">
        <f>O1597*H1597</f>
        <v>0</v>
      </c>
      <c r="Q1597" s="188">
        <v>0</v>
      </c>
      <c r="R1597" s="188">
        <f>Q1597*H1597</f>
        <v>0</v>
      </c>
      <c r="S1597" s="188">
        <v>0</v>
      </c>
      <c r="T1597" s="189">
        <f>S1597*H1597</f>
        <v>0</v>
      </c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R1597" s="190" t="s">
        <v>88</v>
      </c>
      <c r="AT1597" s="190" t="s">
        <v>187</v>
      </c>
      <c r="AU1597" s="190" t="s">
        <v>90</v>
      </c>
      <c r="AY1597" s="17" t="s">
        <v>182</v>
      </c>
      <c r="BE1597" s="191">
        <f>IF(N1597="základní",J1597,0)</f>
        <v>0</v>
      </c>
      <c r="BF1597" s="191">
        <f>IF(N1597="snížená",J1597,0)</f>
        <v>0</v>
      </c>
      <c r="BG1597" s="191">
        <f>IF(N1597="zákl. přenesená",J1597,0)</f>
        <v>0</v>
      </c>
      <c r="BH1597" s="191">
        <f>IF(N1597="sníž. přenesená",J1597,0)</f>
        <v>0</v>
      </c>
      <c r="BI1597" s="191">
        <f>IF(N1597="nulová",J1597,0)</f>
        <v>0</v>
      </c>
      <c r="BJ1597" s="17" t="s">
        <v>88</v>
      </c>
      <c r="BK1597" s="191">
        <f>ROUND(I1597*H1597,2)</f>
        <v>0</v>
      </c>
      <c r="BL1597" s="17" t="s">
        <v>88</v>
      </c>
      <c r="BM1597" s="190" t="s">
        <v>2135</v>
      </c>
    </row>
    <row r="1598" spans="1:65" s="13" customFormat="1" ht="11.25">
      <c r="B1598" s="192"/>
      <c r="C1598" s="193"/>
      <c r="D1598" s="194" t="s">
        <v>193</v>
      </c>
      <c r="E1598" s="195" t="s">
        <v>43</v>
      </c>
      <c r="F1598" s="196" t="s">
        <v>362</v>
      </c>
      <c r="G1598" s="193"/>
      <c r="H1598" s="195" t="s">
        <v>43</v>
      </c>
      <c r="I1598" s="197"/>
      <c r="J1598" s="193"/>
      <c r="K1598" s="193"/>
      <c r="L1598" s="198"/>
      <c r="M1598" s="199"/>
      <c r="N1598" s="200"/>
      <c r="O1598" s="200"/>
      <c r="P1598" s="200"/>
      <c r="Q1598" s="200"/>
      <c r="R1598" s="200"/>
      <c r="S1598" s="200"/>
      <c r="T1598" s="201"/>
      <c r="AT1598" s="202" t="s">
        <v>193</v>
      </c>
      <c r="AU1598" s="202" t="s">
        <v>90</v>
      </c>
      <c r="AV1598" s="13" t="s">
        <v>88</v>
      </c>
      <c r="AW1598" s="13" t="s">
        <v>41</v>
      </c>
      <c r="AX1598" s="13" t="s">
        <v>80</v>
      </c>
      <c r="AY1598" s="202" t="s">
        <v>182</v>
      </c>
    </row>
    <row r="1599" spans="1:65" s="13" customFormat="1" ht="11.25">
      <c r="B1599" s="192"/>
      <c r="C1599" s="193"/>
      <c r="D1599" s="194" t="s">
        <v>193</v>
      </c>
      <c r="E1599" s="195" t="s">
        <v>43</v>
      </c>
      <c r="F1599" s="196" t="s">
        <v>2065</v>
      </c>
      <c r="G1599" s="193"/>
      <c r="H1599" s="195" t="s">
        <v>43</v>
      </c>
      <c r="I1599" s="197"/>
      <c r="J1599" s="193"/>
      <c r="K1599" s="193"/>
      <c r="L1599" s="198"/>
      <c r="M1599" s="199"/>
      <c r="N1599" s="200"/>
      <c r="O1599" s="200"/>
      <c r="P1599" s="200"/>
      <c r="Q1599" s="200"/>
      <c r="R1599" s="200"/>
      <c r="S1599" s="200"/>
      <c r="T1599" s="201"/>
      <c r="AT1599" s="202" t="s">
        <v>193</v>
      </c>
      <c r="AU1599" s="202" t="s">
        <v>90</v>
      </c>
      <c r="AV1599" s="13" t="s">
        <v>88</v>
      </c>
      <c r="AW1599" s="13" t="s">
        <v>41</v>
      </c>
      <c r="AX1599" s="13" t="s">
        <v>80</v>
      </c>
      <c r="AY1599" s="202" t="s">
        <v>182</v>
      </c>
    </row>
    <row r="1600" spans="1:65" s="14" customFormat="1" ht="11.25">
      <c r="B1600" s="203"/>
      <c r="C1600" s="204"/>
      <c r="D1600" s="194" t="s">
        <v>193</v>
      </c>
      <c r="E1600" s="205" t="s">
        <v>43</v>
      </c>
      <c r="F1600" s="206" t="s">
        <v>245</v>
      </c>
      <c r="G1600" s="204"/>
      <c r="H1600" s="207">
        <v>12</v>
      </c>
      <c r="I1600" s="208"/>
      <c r="J1600" s="204"/>
      <c r="K1600" s="204"/>
      <c r="L1600" s="209"/>
      <c r="M1600" s="210"/>
      <c r="N1600" s="211"/>
      <c r="O1600" s="211"/>
      <c r="P1600" s="211"/>
      <c r="Q1600" s="211"/>
      <c r="R1600" s="211"/>
      <c r="S1600" s="211"/>
      <c r="T1600" s="212"/>
      <c r="AT1600" s="213" t="s">
        <v>193</v>
      </c>
      <c r="AU1600" s="213" t="s">
        <v>90</v>
      </c>
      <c r="AV1600" s="14" t="s">
        <v>90</v>
      </c>
      <c r="AW1600" s="14" t="s">
        <v>41</v>
      </c>
      <c r="AX1600" s="14" t="s">
        <v>80</v>
      </c>
      <c r="AY1600" s="213" t="s">
        <v>182</v>
      </c>
    </row>
    <row r="1601" spans="1:65" s="13" customFormat="1" ht="11.25">
      <c r="B1601" s="192"/>
      <c r="C1601" s="193"/>
      <c r="D1601" s="194" t="s">
        <v>193</v>
      </c>
      <c r="E1601" s="195" t="s">
        <v>43</v>
      </c>
      <c r="F1601" s="196" t="s">
        <v>2067</v>
      </c>
      <c r="G1601" s="193"/>
      <c r="H1601" s="195" t="s">
        <v>43</v>
      </c>
      <c r="I1601" s="197"/>
      <c r="J1601" s="193"/>
      <c r="K1601" s="193"/>
      <c r="L1601" s="198"/>
      <c r="M1601" s="199"/>
      <c r="N1601" s="200"/>
      <c r="O1601" s="200"/>
      <c r="P1601" s="200"/>
      <c r="Q1601" s="200"/>
      <c r="R1601" s="200"/>
      <c r="S1601" s="200"/>
      <c r="T1601" s="201"/>
      <c r="AT1601" s="202" t="s">
        <v>193</v>
      </c>
      <c r="AU1601" s="202" t="s">
        <v>90</v>
      </c>
      <c r="AV1601" s="13" t="s">
        <v>88</v>
      </c>
      <c r="AW1601" s="13" t="s">
        <v>41</v>
      </c>
      <c r="AX1601" s="13" t="s">
        <v>80</v>
      </c>
      <c r="AY1601" s="202" t="s">
        <v>182</v>
      </c>
    </row>
    <row r="1602" spans="1:65" s="14" customFormat="1" ht="11.25">
      <c r="B1602" s="203"/>
      <c r="C1602" s="204"/>
      <c r="D1602" s="194" t="s">
        <v>193</v>
      </c>
      <c r="E1602" s="205" t="s">
        <v>43</v>
      </c>
      <c r="F1602" s="206" t="s">
        <v>3270</v>
      </c>
      <c r="G1602" s="204"/>
      <c r="H1602" s="207">
        <v>44</v>
      </c>
      <c r="I1602" s="208"/>
      <c r="J1602" s="204"/>
      <c r="K1602" s="204"/>
      <c r="L1602" s="209"/>
      <c r="M1602" s="210"/>
      <c r="N1602" s="211"/>
      <c r="O1602" s="211"/>
      <c r="P1602" s="211"/>
      <c r="Q1602" s="211"/>
      <c r="R1602" s="211"/>
      <c r="S1602" s="211"/>
      <c r="T1602" s="212"/>
      <c r="AT1602" s="213" t="s">
        <v>193</v>
      </c>
      <c r="AU1602" s="213" t="s">
        <v>90</v>
      </c>
      <c r="AV1602" s="14" t="s">
        <v>90</v>
      </c>
      <c r="AW1602" s="14" t="s">
        <v>41</v>
      </c>
      <c r="AX1602" s="14" t="s">
        <v>80</v>
      </c>
      <c r="AY1602" s="213" t="s">
        <v>182</v>
      </c>
    </row>
    <row r="1603" spans="1:65" s="13" customFormat="1" ht="11.25">
      <c r="B1603" s="192"/>
      <c r="C1603" s="193"/>
      <c r="D1603" s="194" t="s">
        <v>193</v>
      </c>
      <c r="E1603" s="195" t="s">
        <v>43</v>
      </c>
      <c r="F1603" s="196" t="s">
        <v>2068</v>
      </c>
      <c r="G1603" s="193"/>
      <c r="H1603" s="195" t="s">
        <v>43</v>
      </c>
      <c r="I1603" s="197"/>
      <c r="J1603" s="193"/>
      <c r="K1603" s="193"/>
      <c r="L1603" s="198"/>
      <c r="M1603" s="199"/>
      <c r="N1603" s="200"/>
      <c r="O1603" s="200"/>
      <c r="P1603" s="200"/>
      <c r="Q1603" s="200"/>
      <c r="R1603" s="200"/>
      <c r="S1603" s="200"/>
      <c r="T1603" s="201"/>
      <c r="AT1603" s="202" t="s">
        <v>193</v>
      </c>
      <c r="AU1603" s="202" t="s">
        <v>90</v>
      </c>
      <c r="AV1603" s="13" t="s">
        <v>88</v>
      </c>
      <c r="AW1603" s="13" t="s">
        <v>41</v>
      </c>
      <c r="AX1603" s="13" t="s">
        <v>80</v>
      </c>
      <c r="AY1603" s="202" t="s">
        <v>182</v>
      </c>
    </row>
    <row r="1604" spans="1:65" s="14" customFormat="1" ht="11.25">
      <c r="B1604" s="203"/>
      <c r="C1604" s="204"/>
      <c r="D1604" s="194" t="s">
        <v>193</v>
      </c>
      <c r="E1604" s="205" t="s">
        <v>43</v>
      </c>
      <c r="F1604" s="206" t="s">
        <v>3271</v>
      </c>
      <c r="G1604" s="204"/>
      <c r="H1604" s="207">
        <v>38</v>
      </c>
      <c r="I1604" s="208"/>
      <c r="J1604" s="204"/>
      <c r="K1604" s="204"/>
      <c r="L1604" s="209"/>
      <c r="M1604" s="210"/>
      <c r="N1604" s="211"/>
      <c r="O1604" s="211"/>
      <c r="P1604" s="211"/>
      <c r="Q1604" s="211"/>
      <c r="R1604" s="211"/>
      <c r="S1604" s="211"/>
      <c r="T1604" s="212"/>
      <c r="AT1604" s="213" t="s">
        <v>193</v>
      </c>
      <c r="AU1604" s="213" t="s">
        <v>90</v>
      </c>
      <c r="AV1604" s="14" t="s">
        <v>90</v>
      </c>
      <c r="AW1604" s="14" t="s">
        <v>41</v>
      </c>
      <c r="AX1604" s="14" t="s">
        <v>80</v>
      </c>
      <c r="AY1604" s="213" t="s">
        <v>182</v>
      </c>
    </row>
    <row r="1605" spans="1:65" s="15" customFormat="1" ht="11.25">
      <c r="B1605" s="227"/>
      <c r="C1605" s="228"/>
      <c r="D1605" s="194" t="s">
        <v>193</v>
      </c>
      <c r="E1605" s="229" t="s">
        <v>43</v>
      </c>
      <c r="F1605" s="230" t="s">
        <v>436</v>
      </c>
      <c r="G1605" s="228"/>
      <c r="H1605" s="231">
        <v>94</v>
      </c>
      <c r="I1605" s="232"/>
      <c r="J1605" s="228"/>
      <c r="K1605" s="228"/>
      <c r="L1605" s="233"/>
      <c r="M1605" s="234"/>
      <c r="N1605" s="235"/>
      <c r="O1605" s="235"/>
      <c r="P1605" s="235"/>
      <c r="Q1605" s="235"/>
      <c r="R1605" s="235"/>
      <c r="S1605" s="235"/>
      <c r="T1605" s="236"/>
      <c r="AT1605" s="237" t="s">
        <v>193</v>
      </c>
      <c r="AU1605" s="237" t="s">
        <v>90</v>
      </c>
      <c r="AV1605" s="15" t="s">
        <v>205</v>
      </c>
      <c r="AW1605" s="15" t="s">
        <v>41</v>
      </c>
      <c r="AX1605" s="15" t="s">
        <v>88</v>
      </c>
      <c r="AY1605" s="237" t="s">
        <v>182</v>
      </c>
    </row>
    <row r="1606" spans="1:65" s="2" customFormat="1" ht="49.15" customHeight="1">
      <c r="A1606" s="35"/>
      <c r="B1606" s="36"/>
      <c r="C1606" s="179" t="s">
        <v>2128</v>
      </c>
      <c r="D1606" s="179" t="s">
        <v>187</v>
      </c>
      <c r="E1606" s="180" t="s">
        <v>1149</v>
      </c>
      <c r="F1606" s="181" t="s">
        <v>1150</v>
      </c>
      <c r="G1606" s="182" t="s">
        <v>481</v>
      </c>
      <c r="H1606" s="183">
        <v>12</v>
      </c>
      <c r="I1606" s="184"/>
      <c r="J1606" s="185">
        <f>ROUND(I1606*H1606,2)</f>
        <v>0</v>
      </c>
      <c r="K1606" s="181" t="s">
        <v>191</v>
      </c>
      <c r="L1606" s="40"/>
      <c r="M1606" s="186" t="s">
        <v>43</v>
      </c>
      <c r="N1606" s="187" t="s">
        <v>51</v>
      </c>
      <c r="O1606" s="65"/>
      <c r="P1606" s="188">
        <f>O1606*H1606</f>
        <v>0</v>
      </c>
      <c r="Q1606" s="188">
        <v>0</v>
      </c>
      <c r="R1606" s="188">
        <f>Q1606*H1606</f>
        <v>0</v>
      </c>
      <c r="S1606" s="188">
        <v>0</v>
      </c>
      <c r="T1606" s="189">
        <f>S1606*H1606</f>
        <v>0</v>
      </c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R1606" s="190" t="s">
        <v>88</v>
      </c>
      <c r="AT1606" s="190" t="s">
        <v>187</v>
      </c>
      <c r="AU1606" s="190" t="s">
        <v>90</v>
      </c>
      <c r="AY1606" s="17" t="s">
        <v>182</v>
      </c>
      <c r="BE1606" s="191">
        <f>IF(N1606="základní",J1606,0)</f>
        <v>0</v>
      </c>
      <c r="BF1606" s="191">
        <f>IF(N1606="snížená",J1606,0)</f>
        <v>0</v>
      </c>
      <c r="BG1606" s="191">
        <f>IF(N1606="zákl. přenesená",J1606,0)</f>
        <v>0</v>
      </c>
      <c r="BH1606" s="191">
        <f>IF(N1606="sníž. přenesená",J1606,0)</f>
        <v>0</v>
      </c>
      <c r="BI1606" s="191">
        <f>IF(N1606="nulová",J1606,0)</f>
        <v>0</v>
      </c>
      <c r="BJ1606" s="17" t="s">
        <v>88</v>
      </c>
      <c r="BK1606" s="191">
        <f>ROUND(I1606*H1606,2)</f>
        <v>0</v>
      </c>
      <c r="BL1606" s="17" t="s">
        <v>88</v>
      </c>
      <c r="BM1606" s="190" t="s">
        <v>3009</v>
      </c>
    </row>
    <row r="1607" spans="1:65" s="13" customFormat="1" ht="11.25">
      <c r="B1607" s="192"/>
      <c r="C1607" s="193"/>
      <c r="D1607" s="194" t="s">
        <v>193</v>
      </c>
      <c r="E1607" s="195" t="s">
        <v>43</v>
      </c>
      <c r="F1607" s="196" t="s">
        <v>362</v>
      </c>
      <c r="G1607" s="193"/>
      <c r="H1607" s="195" t="s">
        <v>43</v>
      </c>
      <c r="I1607" s="197"/>
      <c r="J1607" s="193"/>
      <c r="K1607" s="193"/>
      <c r="L1607" s="198"/>
      <c r="M1607" s="199"/>
      <c r="N1607" s="200"/>
      <c r="O1607" s="200"/>
      <c r="P1607" s="200"/>
      <c r="Q1607" s="200"/>
      <c r="R1607" s="200"/>
      <c r="S1607" s="200"/>
      <c r="T1607" s="201"/>
      <c r="AT1607" s="202" t="s">
        <v>193</v>
      </c>
      <c r="AU1607" s="202" t="s">
        <v>90</v>
      </c>
      <c r="AV1607" s="13" t="s">
        <v>88</v>
      </c>
      <c r="AW1607" s="13" t="s">
        <v>41</v>
      </c>
      <c r="AX1607" s="13" t="s">
        <v>80</v>
      </c>
      <c r="AY1607" s="202" t="s">
        <v>182</v>
      </c>
    </row>
    <row r="1608" spans="1:65" s="13" customFormat="1" ht="11.25">
      <c r="B1608" s="192"/>
      <c r="C1608" s="193"/>
      <c r="D1608" s="194" t="s">
        <v>193</v>
      </c>
      <c r="E1608" s="195" t="s">
        <v>43</v>
      </c>
      <c r="F1608" s="196" t="s">
        <v>2065</v>
      </c>
      <c r="G1608" s="193"/>
      <c r="H1608" s="195" t="s">
        <v>43</v>
      </c>
      <c r="I1608" s="197"/>
      <c r="J1608" s="193"/>
      <c r="K1608" s="193"/>
      <c r="L1608" s="198"/>
      <c r="M1608" s="199"/>
      <c r="N1608" s="200"/>
      <c r="O1608" s="200"/>
      <c r="P1608" s="200"/>
      <c r="Q1608" s="200"/>
      <c r="R1608" s="200"/>
      <c r="S1608" s="200"/>
      <c r="T1608" s="201"/>
      <c r="AT1608" s="202" t="s">
        <v>193</v>
      </c>
      <c r="AU1608" s="202" t="s">
        <v>90</v>
      </c>
      <c r="AV1608" s="13" t="s">
        <v>88</v>
      </c>
      <c r="AW1608" s="13" t="s">
        <v>41</v>
      </c>
      <c r="AX1608" s="13" t="s">
        <v>80</v>
      </c>
      <c r="AY1608" s="202" t="s">
        <v>182</v>
      </c>
    </row>
    <row r="1609" spans="1:65" s="14" customFormat="1" ht="11.25">
      <c r="B1609" s="203"/>
      <c r="C1609" s="204"/>
      <c r="D1609" s="194" t="s">
        <v>193</v>
      </c>
      <c r="E1609" s="205" t="s">
        <v>43</v>
      </c>
      <c r="F1609" s="206" t="s">
        <v>245</v>
      </c>
      <c r="G1609" s="204"/>
      <c r="H1609" s="207">
        <v>12</v>
      </c>
      <c r="I1609" s="208"/>
      <c r="J1609" s="204"/>
      <c r="K1609" s="204"/>
      <c r="L1609" s="209"/>
      <c r="M1609" s="210"/>
      <c r="N1609" s="211"/>
      <c r="O1609" s="211"/>
      <c r="P1609" s="211"/>
      <c r="Q1609" s="211"/>
      <c r="R1609" s="211"/>
      <c r="S1609" s="211"/>
      <c r="T1609" s="212"/>
      <c r="AT1609" s="213" t="s">
        <v>193</v>
      </c>
      <c r="AU1609" s="213" t="s">
        <v>90</v>
      </c>
      <c r="AV1609" s="14" t="s">
        <v>90</v>
      </c>
      <c r="AW1609" s="14" t="s">
        <v>41</v>
      </c>
      <c r="AX1609" s="14" t="s">
        <v>88</v>
      </c>
      <c r="AY1609" s="213" t="s">
        <v>182</v>
      </c>
    </row>
    <row r="1610" spans="1:65" s="2" customFormat="1" ht="24.2" customHeight="1">
      <c r="A1610" s="35"/>
      <c r="B1610" s="36"/>
      <c r="C1610" s="214" t="s">
        <v>2130</v>
      </c>
      <c r="D1610" s="214" t="s">
        <v>179</v>
      </c>
      <c r="E1610" s="215" t="s">
        <v>3010</v>
      </c>
      <c r="F1610" s="216" t="s">
        <v>3011</v>
      </c>
      <c r="G1610" s="217" t="s">
        <v>481</v>
      </c>
      <c r="H1610" s="218">
        <v>12</v>
      </c>
      <c r="I1610" s="219"/>
      <c r="J1610" s="220">
        <f>ROUND(I1610*H1610,2)</f>
        <v>0</v>
      </c>
      <c r="K1610" s="216" t="s">
        <v>191</v>
      </c>
      <c r="L1610" s="221"/>
      <c r="M1610" s="222" t="s">
        <v>43</v>
      </c>
      <c r="N1610" s="223" t="s">
        <v>51</v>
      </c>
      <c r="O1610" s="65"/>
      <c r="P1610" s="188">
        <f>O1610*H1610</f>
        <v>0</v>
      </c>
      <c r="Q1610" s="188">
        <v>2.1900000000000001E-3</v>
      </c>
      <c r="R1610" s="188">
        <f>Q1610*H1610</f>
        <v>2.6280000000000001E-2</v>
      </c>
      <c r="S1610" s="188">
        <v>0</v>
      </c>
      <c r="T1610" s="189">
        <f>S1610*H1610</f>
        <v>0</v>
      </c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R1610" s="190" t="s">
        <v>90</v>
      </c>
      <c r="AT1610" s="190" t="s">
        <v>179</v>
      </c>
      <c r="AU1610" s="190" t="s">
        <v>90</v>
      </c>
      <c r="AY1610" s="17" t="s">
        <v>182</v>
      </c>
      <c r="BE1610" s="191">
        <f>IF(N1610="základní",J1610,0)</f>
        <v>0</v>
      </c>
      <c r="BF1610" s="191">
        <f>IF(N1610="snížená",J1610,0)</f>
        <v>0</v>
      </c>
      <c r="BG1610" s="191">
        <f>IF(N1610="zákl. přenesená",J1610,0)</f>
        <v>0</v>
      </c>
      <c r="BH1610" s="191">
        <f>IF(N1610="sníž. přenesená",J1610,0)</f>
        <v>0</v>
      </c>
      <c r="BI1610" s="191">
        <f>IF(N1610="nulová",J1610,0)</f>
        <v>0</v>
      </c>
      <c r="BJ1610" s="17" t="s">
        <v>88</v>
      </c>
      <c r="BK1610" s="191">
        <f>ROUND(I1610*H1610,2)</f>
        <v>0</v>
      </c>
      <c r="BL1610" s="17" t="s">
        <v>88</v>
      </c>
      <c r="BM1610" s="190" t="s">
        <v>3012</v>
      </c>
    </row>
    <row r="1611" spans="1:65" s="13" customFormat="1" ht="11.25">
      <c r="B1611" s="192"/>
      <c r="C1611" s="193"/>
      <c r="D1611" s="194" t="s">
        <v>193</v>
      </c>
      <c r="E1611" s="195" t="s">
        <v>43</v>
      </c>
      <c r="F1611" s="196" t="s">
        <v>362</v>
      </c>
      <c r="G1611" s="193"/>
      <c r="H1611" s="195" t="s">
        <v>43</v>
      </c>
      <c r="I1611" s="197"/>
      <c r="J1611" s="193"/>
      <c r="K1611" s="193"/>
      <c r="L1611" s="198"/>
      <c r="M1611" s="199"/>
      <c r="N1611" s="200"/>
      <c r="O1611" s="200"/>
      <c r="P1611" s="200"/>
      <c r="Q1611" s="200"/>
      <c r="R1611" s="200"/>
      <c r="S1611" s="200"/>
      <c r="T1611" s="201"/>
      <c r="AT1611" s="202" t="s">
        <v>193</v>
      </c>
      <c r="AU1611" s="202" t="s">
        <v>90</v>
      </c>
      <c r="AV1611" s="13" t="s">
        <v>88</v>
      </c>
      <c r="AW1611" s="13" t="s">
        <v>41</v>
      </c>
      <c r="AX1611" s="13" t="s">
        <v>80</v>
      </c>
      <c r="AY1611" s="202" t="s">
        <v>182</v>
      </c>
    </row>
    <row r="1612" spans="1:65" s="13" customFormat="1" ht="11.25">
      <c r="B1612" s="192"/>
      <c r="C1612" s="193"/>
      <c r="D1612" s="194" t="s">
        <v>193</v>
      </c>
      <c r="E1612" s="195" t="s">
        <v>43</v>
      </c>
      <c r="F1612" s="196" t="s">
        <v>2065</v>
      </c>
      <c r="G1612" s="193"/>
      <c r="H1612" s="195" t="s">
        <v>43</v>
      </c>
      <c r="I1612" s="197"/>
      <c r="J1612" s="193"/>
      <c r="K1612" s="193"/>
      <c r="L1612" s="198"/>
      <c r="M1612" s="199"/>
      <c r="N1612" s="200"/>
      <c r="O1612" s="200"/>
      <c r="P1612" s="200"/>
      <c r="Q1612" s="200"/>
      <c r="R1612" s="200"/>
      <c r="S1612" s="200"/>
      <c r="T1612" s="201"/>
      <c r="AT1612" s="202" t="s">
        <v>193</v>
      </c>
      <c r="AU1612" s="202" t="s">
        <v>90</v>
      </c>
      <c r="AV1612" s="13" t="s">
        <v>88</v>
      </c>
      <c r="AW1612" s="13" t="s">
        <v>41</v>
      </c>
      <c r="AX1612" s="13" t="s">
        <v>80</v>
      </c>
      <c r="AY1612" s="202" t="s">
        <v>182</v>
      </c>
    </row>
    <row r="1613" spans="1:65" s="14" customFormat="1" ht="11.25">
      <c r="B1613" s="203"/>
      <c r="C1613" s="204"/>
      <c r="D1613" s="194" t="s">
        <v>193</v>
      </c>
      <c r="E1613" s="205" t="s">
        <v>43</v>
      </c>
      <c r="F1613" s="206" t="s">
        <v>245</v>
      </c>
      <c r="G1613" s="204"/>
      <c r="H1613" s="207">
        <v>12</v>
      </c>
      <c r="I1613" s="208"/>
      <c r="J1613" s="204"/>
      <c r="K1613" s="204"/>
      <c r="L1613" s="209"/>
      <c r="M1613" s="210"/>
      <c r="N1613" s="211"/>
      <c r="O1613" s="211"/>
      <c r="P1613" s="211"/>
      <c r="Q1613" s="211"/>
      <c r="R1613" s="211"/>
      <c r="S1613" s="211"/>
      <c r="T1613" s="212"/>
      <c r="AT1613" s="213" t="s">
        <v>193</v>
      </c>
      <c r="AU1613" s="213" t="s">
        <v>90</v>
      </c>
      <c r="AV1613" s="14" t="s">
        <v>90</v>
      </c>
      <c r="AW1613" s="14" t="s">
        <v>41</v>
      </c>
      <c r="AX1613" s="14" t="s">
        <v>88</v>
      </c>
      <c r="AY1613" s="213" t="s">
        <v>182</v>
      </c>
    </row>
    <row r="1614" spans="1:65" s="2" customFormat="1" ht="49.15" customHeight="1">
      <c r="A1614" s="35"/>
      <c r="B1614" s="36"/>
      <c r="C1614" s="179" t="s">
        <v>2134</v>
      </c>
      <c r="D1614" s="179" t="s">
        <v>187</v>
      </c>
      <c r="E1614" s="180" t="s">
        <v>2145</v>
      </c>
      <c r="F1614" s="181" t="s">
        <v>2146</v>
      </c>
      <c r="G1614" s="182" t="s">
        <v>481</v>
      </c>
      <c r="H1614" s="183">
        <v>44</v>
      </c>
      <c r="I1614" s="184"/>
      <c r="J1614" s="185">
        <f>ROUND(I1614*H1614,2)</f>
        <v>0</v>
      </c>
      <c r="K1614" s="181" t="s">
        <v>191</v>
      </c>
      <c r="L1614" s="40"/>
      <c r="M1614" s="186" t="s">
        <v>43</v>
      </c>
      <c r="N1614" s="187" t="s">
        <v>51</v>
      </c>
      <c r="O1614" s="65"/>
      <c r="P1614" s="188">
        <f>O1614*H1614</f>
        <v>0</v>
      </c>
      <c r="Q1614" s="188">
        <v>0</v>
      </c>
      <c r="R1614" s="188">
        <f>Q1614*H1614</f>
        <v>0</v>
      </c>
      <c r="S1614" s="188">
        <v>0</v>
      </c>
      <c r="T1614" s="189">
        <f>S1614*H1614</f>
        <v>0</v>
      </c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R1614" s="190" t="s">
        <v>88</v>
      </c>
      <c r="AT1614" s="190" t="s">
        <v>187</v>
      </c>
      <c r="AU1614" s="190" t="s">
        <v>90</v>
      </c>
      <c r="AY1614" s="17" t="s">
        <v>182</v>
      </c>
      <c r="BE1614" s="191">
        <f>IF(N1614="základní",J1614,0)</f>
        <v>0</v>
      </c>
      <c r="BF1614" s="191">
        <f>IF(N1614="snížená",J1614,0)</f>
        <v>0</v>
      </c>
      <c r="BG1614" s="191">
        <f>IF(N1614="zákl. přenesená",J1614,0)</f>
        <v>0</v>
      </c>
      <c r="BH1614" s="191">
        <f>IF(N1614="sníž. přenesená",J1614,0)</f>
        <v>0</v>
      </c>
      <c r="BI1614" s="191">
        <f>IF(N1614="nulová",J1614,0)</f>
        <v>0</v>
      </c>
      <c r="BJ1614" s="17" t="s">
        <v>88</v>
      </c>
      <c r="BK1614" s="191">
        <f>ROUND(I1614*H1614,2)</f>
        <v>0</v>
      </c>
      <c r="BL1614" s="17" t="s">
        <v>88</v>
      </c>
      <c r="BM1614" s="190" t="s">
        <v>2147</v>
      </c>
    </row>
    <row r="1615" spans="1:65" s="13" customFormat="1" ht="11.25">
      <c r="B1615" s="192"/>
      <c r="C1615" s="193"/>
      <c r="D1615" s="194" t="s">
        <v>193</v>
      </c>
      <c r="E1615" s="195" t="s">
        <v>43</v>
      </c>
      <c r="F1615" s="196" t="s">
        <v>362</v>
      </c>
      <c r="G1615" s="193"/>
      <c r="H1615" s="195" t="s">
        <v>43</v>
      </c>
      <c r="I1615" s="197"/>
      <c r="J1615" s="193"/>
      <c r="K1615" s="193"/>
      <c r="L1615" s="198"/>
      <c r="M1615" s="199"/>
      <c r="N1615" s="200"/>
      <c r="O1615" s="200"/>
      <c r="P1615" s="200"/>
      <c r="Q1615" s="200"/>
      <c r="R1615" s="200"/>
      <c r="S1615" s="200"/>
      <c r="T1615" s="201"/>
      <c r="AT1615" s="202" t="s">
        <v>193</v>
      </c>
      <c r="AU1615" s="202" t="s">
        <v>90</v>
      </c>
      <c r="AV1615" s="13" t="s">
        <v>88</v>
      </c>
      <c r="AW1615" s="13" t="s">
        <v>41</v>
      </c>
      <c r="AX1615" s="13" t="s">
        <v>80</v>
      </c>
      <c r="AY1615" s="202" t="s">
        <v>182</v>
      </c>
    </row>
    <row r="1616" spans="1:65" s="13" customFormat="1" ht="11.25">
      <c r="B1616" s="192"/>
      <c r="C1616" s="193"/>
      <c r="D1616" s="194" t="s">
        <v>193</v>
      </c>
      <c r="E1616" s="195" t="s">
        <v>43</v>
      </c>
      <c r="F1616" s="196" t="s">
        <v>2067</v>
      </c>
      <c r="G1616" s="193"/>
      <c r="H1616" s="195" t="s">
        <v>43</v>
      </c>
      <c r="I1616" s="197"/>
      <c r="J1616" s="193"/>
      <c r="K1616" s="193"/>
      <c r="L1616" s="198"/>
      <c r="M1616" s="199"/>
      <c r="N1616" s="200"/>
      <c r="O1616" s="200"/>
      <c r="P1616" s="200"/>
      <c r="Q1616" s="200"/>
      <c r="R1616" s="200"/>
      <c r="S1616" s="200"/>
      <c r="T1616" s="201"/>
      <c r="AT1616" s="202" t="s">
        <v>193</v>
      </c>
      <c r="AU1616" s="202" t="s">
        <v>90</v>
      </c>
      <c r="AV1616" s="13" t="s">
        <v>88</v>
      </c>
      <c r="AW1616" s="13" t="s">
        <v>41</v>
      </c>
      <c r="AX1616" s="13" t="s">
        <v>80</v>
      </c>
      <c r="AY1616" s="202" t="s">
        <v>182</v>
      </c>
    </row>
    <row r="1617" spans="1:65" s="14" customFormat="1" ht="11.25">
      <c r="B1617" s="203"/>
      <c r="C1617" s="204"/>
      <c r="D1617" s="194" t="s">
        <v>193</v>
      </c>
      <c r="E1617" s="205" t="s">
        <v>43</v>
      </c>
      <c r="F1617" s="206" t="s">
        <v>3270</v>
      </c>
      <c r="G1617" s="204"/>
      <c r="H1617" s="207">
        <v>44</v>
      </c>
      <c r="I1617" s="208"/>
      <c r="J1617" s="204"/>
      <c r="K1617" s="204"/>
      <c r="L1617" s="209"/>
      <c r="M1617" s="210"/>
      <c r="N1617" s="211"/>
      <c r="O1617" s="211"/>
      <c r="P1617" s="211"/>
      <c r="Q1617" s="211"/>
      <c r="R1617" s="211"/>
      <c r="S1617" s="211"/>
      <c r="T1617" s="212"/>
      <c r="AT1617" s="213" t="s">
        <v>193</v>
      </c>
      <c r="AU1617" s="213" t="s">
        <v>90</v>
      </c>
      <c r="AV1617" s="14" t="s">
        <v>90</v>
      </c>
      <c r="AW1617" s="14" t="s">
        <v>41</v>
      </c>
      <c r="AX1617" s="14" t="s">
        <v>88</v>
      </c>
      <c r="AY1617" s="213" t="s">
        <v>182</v>
      </c>
    </row>
    <row r="1618" spans="1:65" s="2" customFormat="1" ht="24.2" customHeight="1">
      <c r="A1618" s="35"/>
      <c r="B1618" s="36"/>
      <c r="C1618" s="214" t="s">
        <v>2140</v>
      </c>
      <c r="D1618" s="214" t="s">
        <v>179</v>
      </c>
      <c r="E1618" s="215" t="s">
        <v>2149</v>
      </c>
      <c r="F1618" s="216" t="s">
        <v>2150</v>
      </c>
      <c r="G1618" s="217" t="s">
        <v>481</v>
      </c>
      <c r="H1618" s="218">
        <v>44</v>
      </c>
      <c r="I1618" s="219"/>
      <c r="J1618" s="220">
        <f>ROUND(I1618*H1618,2)</f>
        <v>0</v>
      </c>
      <c r="K1618" s="216" t="s">
        <v>191</v>
      </c>
      <c r="L1618" s="221"/>
      <c r="M1618" s="222" t="s">
        <v>43</v>
      </c>
      <c r="N1618" s="223" t="s">
        <v>51</v>
      </c>
      <c r="O1618" s="65"/>
      <c r="P1618" s="188">
        <f>O1618*H1618</f>
        <v>0</v>
      </c>
      <c r="Q1618" s="188">
        <v>4.5700000000000003E-3</v>
      </c>
      <c r="R1618" s="188">
        <f>Q1618*H1618</f>
        <v>0.20108000000000001</v>
      </c>
      <c r="S1618" s="188">
        <v>0</v>
      </c>
      <c r="T1618" s="189">
        <f>S1618*H1618</f>
        <v>0</v>
      </c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R1618" s="190" t="s">
        <v>90</v>
      </c>
      <c r="AT1618" s="190" t="s">
        <v>179</v>
      </c>
      <c r="AU1618" s="190" t="s">
        <v>90</v>
      </c>
      <c r="AY1618" s="17" t="s">
        <v>182</v>
      </c>
      <c r="BE1618" s="191">
        <f>IF(N1618="základní",J1618,0)</f>
        <v>0</v>
      </c>
      <c r="BF1618" s="191">
        <f>IF(N1618="snížená",J1618,0)</f>
        <v>0</v>
      </c>
      <c r="BG1618" s="191">
        <f>IF(N1618="zákl. přenesená",J1618,0)</f>
        <v>0</v>
      </c>
      <c r="BH1618" s="191">
        <f>IF(N1618="sníž. přenesená",J1618,0)</f>
        <v>0</v>
      </c>
      <c r="BI1618" s="191">
        <f>IF(N1618="nulová",J1618,0)</f>
        <v>0</v>
      </c>
      <c r="BJ1618" s="17" t="s">
        <v>88</v>
      </c>
      <c r="BK1618" s="191">
        <f>ROUND(I1618*H1618,2)</f>
        <v>0</v>
      </c>
      <c r="BL1618" s="17" t="s">
        <v>88</v>
      </c>
      <c r="BM1618" s="190" t="s">
        <v>2151</v>
      </c>
    </row>
    <row r="1619" spans="1:65" s="13" customFormat="1" ht="11.25">
      <c r="B1619" s="192"/>
      <c r="C1619" s="193"/>
      <c r="D1619" s="194" t="s">
        <v>193</v>
      </c>
      <c r="E1619" s="195" t="s">
        <v>43</v>
      </c>
      <c r="F1619" s="196" t="s">
        <v>362</v>
      </c>
      <c r="G1619" s="193"/>
      <c r="H1619" s="195" t="s">
        <v>43</v>
      </c>
      <c r="I1619" s="197"/>
      <c r="J1619" s="193"/>
      <c r="K1619" s="193"/>
      <c r="L1619" s="198"/>
      <c r="M1619" s="199"/>
      <c r="N1619" s="200"/>
      <c r="O1619" s="200"/>
      <c r="P1619" s="200"/>
      <c r="Q1619" s="200"/>
      <c r="R1619" s="200"/>
      <c r="S1619" s="200"/>
      <c r="T1619" s="201"/>
      <c r="AT1619" s="202" t="s">
        <v>193</v>
      </c>
      <c r="AU1619" s="202" t="s">
        <v>90</v>
      </c>
      <c r="AV1619" s="13" t="s">
        <v>88</v>
      </c>
      <c r="AW1619" s="13" t="s">
        <v>41</v>
      </c>
      <c r="AX1619" s="13" t="s">
        <v>80</v>
      </c>
      <c r="AY1619" s="202" t="s">
        <v>182</v>
      </c>
    </row>
    <row r="1620" spans="1:65" s="13" customFormat="1" ht="11.25">
      <c r="B1620" s="192"/>
      <c r="C1620" s="193"/>
      <c r="D1620" s="194" t="s">
        <v>193</v>
      </c>
      <c r="E1620" s="195" t="s">
        <v>43</v>
      </c>
      <c r="F1620" s="196" t="s">
        <v>2067</v>
      </c>
      <c r="G1620" s="193"/>
      <c r="H1620" s="195" t="s">
        <v>43</v>
      </c>
      <c r="I1620" s="197"/>
      <c r="J1620" s="193"/>
      <c r="K1620" s="193"/>
      <c r="L1620" s="198"/>
      <c r="M1620" s="199"/>
      <c r="N1620" s="200"/>
      <c r="O1620" s="200"/>
      <c r="P1620" s="200"/>
      <c r="Q1620" s="200"/>
      <c r="R1620" s="200"/>
      <c r="S1620" s="200"/>
      <c r="T1620" s="201"/>
      <c r="AT1620" s="202" t="s">
        <v>193</v>
      </c>
      <c r="AU1620" s="202" t="s">
        <v>90</v>
      </c>
      <c r="AV1620" s="13" t="s">
        <v>88</v>
      </c>
      <c r="AW1620" s="13" t="s">
        <v>41</v>
      </c>
      <c r="AX1620" s="13" t="s">
        <v>80</v>
      </c>
      <c r="AY1620" s="202" t="s">
        <v>182</v>
      </c>
    </row>
    <row r="1621" spans="1:65" s="14" customFormat="1" ht="11.25">
      <c r="B1621" s="203"/>
      <c r="C1621" s="204"/>
      <c r="D1621" s="194" t="s">
        <v>193</v>
      </c>
      <c r="E1621" s="205" t="s">
        <v>43</v>
      </c>
      <c r="F1621" s="206" t="s">
        <v>3270</v>
      </c>
      <c r="G1621" s="204"/>
      <c r="H1621" s="207">
        <v>44</v>
      </c>
      <c r="I1621" s="208"/>
      <c r="J1621" s="204"/>
      <c r="K1621" s="204"/>
      <c r="L1621" s="209"/>
      <c r="M1621" s="210"/>
      <c r="N1621" s="211"/>
      <c r="O1621" s="211"/>
      <c r="P1621" s="211"/>
      <c r="Q1621" s="211"/>
      <c r="R1621" s="211"/>
      <c r="S1621" s="211"/>
      <c r="T1621" s="212"/>
      <c r="AT1621" s="213" t="s">
        <v>193</v>
      </c>
      <c r="AU1621" s="213" t="s">
        <v>90</v>
      </c>
      <c r="AV1621" s="14" t="s">
        <v>90</v>
      </c>
      <c r="AW1621" s="14" t="s">
        <v>41</v>
      </c>
      <c r="AX1621" s="14" t="s">
        <v>88</v>
      </c>
      <c r="AY1621" s="213" t="s">
        <v>182</v>
      </c>
    </row>
    <row r="1622" spans="1:65" s="2" customFormat="1" ht="24.2" customHeight="1">
      <c r="A1622" s="35"/>
      <c r="B1622" s="36"/>
      <c r="C1622" s="179" t="s">
        <v>2142</v>
      </c>
      <c r="D1622" s="179" t="s">
        <v>187</v>
      </c>
      <c r="E1622" s="180" t="s">
        <v>1157</v>
      </c>
      <c r="F1622" s="181" t="s">
        <v>1158</v>
      </c>
      <c r="G1622" s="182" t="s">
        <v>367</v>
      </c>
      <c r="H1622" s="183">
        <v>58.2</v>
      </c>
      <c r="I1622" s="184"/>
      <c r="J1622" s="185">
        <f>ROUND(I1622*H1622,2)</f>
        <v>0</v>
      </c>
      <c r="K1622" s="181" t="s">
        <v>191</v>
      </c>
      <c r="L1622" s="40"/>
      <c r="M1622" s="186" t="s">
        <v>43</v>
      </c>
      <c r="N1622" s="187" t="s">
        <v>51</v>
      </c>
      <c r="O1622" s="65"/>
      <c r="P1622" s="188">
        <f>O1622*H1622</f>
        <v>0</v>
      </c>
      <c r="Q1622" s="188">
        <v>8.4000000000000003E-4</v>
      </c>
      <c r="R1622" s="188">
        <f>Q1622*H1622</f>
        <v>4.8888000000000008E-2</v>
      </c>
      <c r="S1622" s="188">
        <v>0</v>
      </c>
      <c r="T1622" s="189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90" t="s">
        <v>88</v>
      </c>
      <c r="AT1622" s="190" t="s">
        <v>187</v>
      </c>
      <c r="AU1622" s="190" t="s">
        <v>90</v>
      </c>
      <c r="AY1622" s="17" t="s">
        <v>182</v>
      </c>
      <c r="BE1622" s="191">
        <f>IF(N1622="základní",J1622,0)</f>
        <v>0</v>
      </c>
      <c r="BF1622" s="191">
        <f>IF(N1622="snížená",J1622,0)</f>
        <v>0</v>
      </c>
      <c r="BG1622" s="191">
        <f>IF(N1622="zákl. přenesená",J1622,0)</f>
        <v>0</v>
      </c>
      <c r="BH1622" s="191">
        <f>IF(N1622="sníž. přenesená",J1622,0)</f>
        <v>0</v>
      </c>
      <c r="BI1622" s="191">
        <f>IF(N1622="nulová",J1622,0)</f>
        <v>0</v>
      </c>
      <c r="BJ1622" s="17" t="s">
        <v>88</v>
      </c>
      <c r="BK1622" s="191">
        <f>ROUND(I1622*H1622,2)</f>
        <v>0</v>
      </c>
      <c r="BL1622" s="17" t="s">
        <v>88</v>
      </c>
      <c r="BM1622" s="190" t="s">
        <v>1159</v>
      </c>
    </row>
    <row r="1623" spans="1:65" s="13" customFormat="1" ht="11.25">
      <c r="B1623" s="192"/>
      <c r="C1623" s="193"/>
      <c r="D1623" s="194" t="s">
        <v>193</v>
      </c>
      <c r="E1623" s="195" t="s">
        <v>43</v>
      </c>
      <c r="F1623" s="196" t="s">
        <v>362</v>
      </c>
      <c r="G1623" s="193"/>
      <c r="H1623" s="195" t="s">
        <v>43</v>
      </c>
      <c r="I1623" s="197"/>
      <c r="J1623" s="193"/>
      <c r="K1623" s="193"/>
      <c r="L1623" s="198"/>
      <c r="M1623" s="199"/>
      <c r="N1623" s="200"/>
      <c r="O1623" s="200"/>
      <c r="P1623" s="200"/>
      <c r="Q1623" s="200"/>
      <c r="R1623" s="200"/>
      <c r="S1623" s="200"/>
      <c r="T1623" s="201"/>
      <c r="AT1623" s="202" t="s">
        <v>193</v>
      </c>
      <c r="AU1623" s="202" t="s">
        <v>90</v>
      </c>
      <c r="AV1623" s="13" t="s">
        <v>88</v>
      </c>
      <c r="AW1623" s="13" t="s">
        <v>41</v>
      </c>
      <c r="AX1623" s="13" t="s">
        <v>80</v>
      </c>
      <c r="AY1623" s="202" t="s">
        <v>182</v>
      </c>
    </row>
    <row r="1624" spans="1:65" s="13" customFormat="1" ht="22.5">
      <c r="B1624" s="192"/>
      <c r="C1624" s="193"/>
      <c r="D1624" s="194" t="s">
        <v>193</v>
      </c>
      <c r="E1624" s="195" t="s">
        <v>43</v>
      </c>
      <c r="F1624" s="196" t="s">
        <v>3272</v>
      </c>
      <c r="G1624" s="193"/>
      <c r="H1624" s="195" t="s">
        <v>43</v>
      </c>
      <c r="I1624" s="197"/>
      <c r="J1624" s="193"/>
      <c r="K1624" s="193"/>
      <c r="L1624" s="198"/>
      <c r="M1624" s="199"/>
      <c r="N1624" s="200"/>
      <c r="O1624" s="200"/>
      <c r="P1624" s="200"/>
      <c r="Q1624" s="200"/>
      <c r="R1624" s="200"/>
      <c r="S1624" s="200"/>
      <c r="T1624" s="201"/>
      <c r="AT1624" s="202" t="s">
        <v>193</v>
      </c>
      <c r="AU1624" s="202" t="s">
        <v>90</v>
      </c>
      <c r="AV1624" s="13" t="s">
        <v>88</v>
      </c>
      <c r="AW1624" s="13" t="s">
        <v>41</v>
      </c>
      <c r="AX1624" s="13" t="s">
        <v>80</v>
      </c>
      <c r="AY1624" s="202" t="s">
        <v>182</v>
      </c>
    </row>
    <row r="1625" spans="1:65" s="14" customFormat="1" ht="11.25">
      <c r="B1625" s="203"/>
      <c r="C1625" s="204"/>
      <c r="D1625" s="194" t="s">
        <v>193</v>
      </c>
      <c r="E1625" s="205" t="s">
        <v>43</v>
      </c>
      <c r="F1625" s="206" t="s">
        <v>3273</v>
      </c>
      <c r="G1625" s="204"/>
      <c r="H1625" s="207">
        <v>20.399999999999999</v>
      </c>
      <c r="I1625" s="208"/>
      <c r="J1625" s="204"/>
      <c r="K1625" s="204"/>
      <c r="L1625" s="209"/>
      <c r="M1625" s="210"/>
      <c r="N1625" s="211"/>
      <c r="O1625" s="211"/>
      <c r="P1625" s="211"/>
      <c r="Q1625" s="211"/>
      <c r="R1625" s="211"/>
      <c r="S1625" s="211"/>
      <c r="T1625" s="212"/>
      <c r="AT1625" s="213" t="s">
        <v>193</v>
      </c>
      <c r="AU1625" s="213" t="s">
        <v>90</v>
      </c>
      <c r="AV1625" s="14" t="s">
        <v>90</v>
      </c>
      <c r="AW1625" s="14" t="s">
        <v>41</v>
      </c>
      <c r="AX1625" s="14" t="s">
        <v>80</v>
      </c>
      <c r="AY1625" s="213" t="s">
        <v>182</v>
      </c>
    </row>
    <row r="1626" spans="1:65" s="13" customFormat="1" ht="11.25">
      <c r="B1626" s="192"/>
      <c r="C1626" s="193"/>
      <c r="D1626" s="194" t="s">
        <v>193</v>
      </c>
      <c r="E1626" s="195" t="s">
        <v>43</v>
      </c>
      <c r="F1626" s="196" t="s">
        <v>2155</v>
      </c>
      <c r="G1626" s="193"/>
      <c r="H1626" s="195" t="s">
        <v>43</v>
      </c>
      <c r="I1626" s="197"/>
      <c r="J1626" s="193"/>
      <c r="K1626" s="193"/>
      <c r="L1626" s="198"/>
      <c r="M1626" s="199"/>
      <c r="N1626" s="200"/>
      <c r="O1626" s="200"/>
      <c r="P1626" s="200"/>
      <c r="Q1626" s="200"/>
      <c r="R1626" s="200"/>
      <c r="S1626" s="200"/>
      <c r="T1626" s="201"/>
      <c r="AT1626" s="202" t="s">
        <v>193</v>
      </c>
      <c r="AU1626" s="202" t="s">
        <v>90</v>
      </c>
      <c r="AV1626" s="13" t="s">
        <v>88</v>
      </c>
      <c r="AW1626" s="13" t="s">
        <v>41</v>
      </c>
      <c r="AX1626" s="13" t="s">
        <v>80</v>
      </c>
      <c r="AY1626" s="202" t="s">
        <v>182</v>
      </c>
    </row>
    <row r="1627" spans="1:65" s="14" customFormat="1" ht="11.25">
      <c r="B1627" s="203"/>
      <c r="C1627" s="204"/>
      <c r="D1627" s="194" t="s">
        <v>193</v>
      </c>
      <c r="E1627" s="205" t="s">
        <v>43</v>
      </c>
      <c r="F1627" s="206" t="s">
        <v>3274</v>
      </c>
      <c r="G1627" s="204"/>
      <c r="H1627" s="207">
        <v>37.799999999999997</v>
      </c>
      <c r="I1627" s="208"/>
      <c r="J1627" s="204"/>
      <c r="K1627" s="204"/>
      <c r="L1627" s="209"/>
      <c r="M1627" s="210"/>
      <c r="N1627" s="211"/>
      <c r="O1627" s="211"/>
      <c r="P1627" s="211"/>
      <c r="Q1627" s="211"/>
      <c r="R1627" s="211"/>
      <c r="S1627" s="211"/>
      <c r="T1627" s="212"/>
      <c r="AT1627" s="213" t="s">
        <v>193</v>
      </c>
      <c r="AU1627" s="213" t="s">
        <v>90</v>
      </c>
      <c r="AV1627" s="14" t="s">
        <v>90</v>
      </c>
      <c r="AW1627" s="14" t="s">
        <v>41</v>
      </c>
      <c r="AX1627" s="14" t="s">
        <v>80</v>
      </c>
      <c r="AY1627" s="213" t="s">
        <v>182</v>
      </c>
    </row>
    <row r="1628" spans="1:65" s="15" customFormat="1" ht="11.25">
      <c r="B1628" s="227"/>
      <c r="C1628" s="228"/>
      <c r="D1628" s="194" t="s">
        <v>193</v>
      </c>
      <c r="E1628" s="229" t="s">
        <v>43</v>
      </c>
      <c r="F1628" s="230" t="s">
        <v>436</v>
      </c>
      <c r="G1628" s="228"/>
      <c r="H1628" s="231">
        <v>58.2</v>
      </c>
      <c r="I1628" s="232"/>
      <c r="J1628" s="228"/>
      <c r="K1628" s="228"/>
      <c r="L1628" s="233"/>
      <c r="M1628" s="234"/>
      <c r="N1628" s="235"/>
      <c r="O1628" s="235"/>
      <c r="P1628" s="235"/>
      <c r="Q1628" s="235"/>
      <c r="R1628" s="235"/>
      <c r="S1628" s="235"/>
      <c r="T1628" s="236"/>
      <c r="AT1628" s="237" t="s">
        <v>193</v>
      </c>
      <c r="AU1628" s="237" t="s">
        <v>90</v>
      </c>
      <c r="AV1628" s="15" t="s">
        <v>205</v>
      </c>
      <c r="AW1628" s="15" t="s">
        <v>41</v>
      </c>
      <c r="AX1628" s="15" t="s">
        <v>88</v>
      </c>
      <c r="AY1628" s="237" t="s">
        <v>182</v>
      </c>
    </row>
    <row r="1629" spans="1:65" s="2" customFormat="1" ht="24.2" customHeight="1">
      <c r="A1629" s="35"/>
      <c r="B1629" s="36"/>
      <c r="C1629" s="179" t="s">
        <v>2144</v>
      </c>
      <c r="D1629" s="179" t="s">
        <v>187</v>
      </c>
      <c r="E1629" s="180" t="s">
        <v>1163</v>
      </c>
      <c r="F1629" s="181" t="s">
        <v>1164</v>
      </c>
      <c r="G1629" s="182" t="s">
        <v>367</v>
      </c>
      <c r="H1629" s="183">
        <v>58.2</v>
      </c>
      <c r="I1629" s="184"/>
      <c r="J1629" s="185">
        <f>ROUND(I1629*H1629,2)</f>
        <v>0</v>
      </c>
      <c r="K1629" s="181" t="s">
        <v>191</v>
      </c>
      <c r="L1629" s="40"/>
      <c r="M1629" s="186" t="s">
        <v>43</v>
      </c>
      <c r="N1629" s="187" t="s">
        <v>51</v>
      </c>
      <c r="O1629" s="65"/>
      <c r="P1629" s="188">
        <f>O1629*H1629</f>
        <v>0</v>
      </c>
      <c r="Q1629" s="188">
        <v>0</v>
      </c>
      <c r="R1629" s="188">
        <f>Q1629*H1629</f>
        <v>0</v>
      </c>
      <c r="S1629" s="188">
        <v>0</v>
      </c>
      <c r="T1629" s="189">
        <f>S1629*H1629</f>
        <v>0</v>
      </c>
      <c r="U1629" s="35"/>
      <c r="V1629" s="35"/>
      <c r="W1629" s="35"/>
      <c r="X1629" s="35"/>
      <c r="Y1629" s="35"/>
      <c r="Z1629" s="35"/>
      <c r="AA1629" s="35"/>
      <c r="AB1629" s="35"/>
      <c r="AC1629" s="35"/>
      <c r="AD1629" s="35"/>
      <c r="AE1629" s="35"/>
      <c r="AR1629" s="190" t="s">
        <v>88</v>
      </c>
      <c r="AT1629" s="190" t="s">
        <v>187</v>
      </c>
      <c r="AU1629" s="190" t="s">
        <v>90</v>
      </c>
      <c r="AY1629" s="17" t="s">
        <v>182</v>
      </c>
      <c r="BE1629" s="191">
        <f>IF(N1629="základní",J1629,0)</f>
        <v>0</v>
      </c>
      <c r="BF1629" s="191">
        <f>IF(N1629="snížená",J1629,0)</f>
        <v>0</v>
      </c>
      <c r="BG1629" s="191">
        <f>IF(N1629="zákl. přenesená",J1629,0)</f>
        <v>0</v>
      </c>
      <c r="BH1629" s="191">
        <f>IF(N1629="sníž. přenesená",J1629,0)</f>
        <v>0</v>
      </c>
      <c r="BI1629" s="191">
        <f>IF(N1629="nulová",J1629,0)</f>
        <v>0</v>
      </c>
      <c r="BJ1629" s="17" t="s">
        <v>88</v>
      </c>
      <c r="BK1629" s="191">
        <f>ROUND(I1629*H1629,2)</f>
        <v>0</v>
      </c>
      <c r="BL1629" s="17" t="s">
        <v>88</v>
      </c>
      <c r="BM1629" s="190" t="s">
        <v>1165</v>
      </c>
    </row>
    <row r="1630" spans="1:65" s="13" customFormat="1" ht="11.25">
      <c r="B1630" s="192"/>
      <c r="C1630" s="193"/>
      <c r="D1630" s="194" t="s">
        <v>193</v>
      </c>
      <c r="E1630" s="195" t="s">
        <v>43</v>
      </c>
      <c r="F1630" s="196" t="s">
        <v>362</v>
      </c>
      <c r="G1630" s="193"/>
      <c r="H1630" s="195" t="s">
        <v>43</v>
      </c>
      <c r="I1630" s="197"/>
      <c r="J1630" s="193"/>
      <c r="K1630" s="193"/>
      <c r="L1630" s="198"/>
      <c r="M1630" s="199"/>
      <c r="N1630" s="200"/>
      <c r="O1630" s="200"/>
      <c r="P1630" s="200"/>
      <c r="Q1630" s="200"/>
      <c r="R1630" s="200"/>
      <c r="S1630" s="200"/>
      <c r="T1630" s="201"/>
      <c r="AT1630" s="202" t="s">
        <v>193</v>
      </c>
      <c r="AU1630" s="202" t="s">
        <v>90</v>
      </c>
      <c r="AV1630" s="13" t="s">
        <v>88</v>
      </c>
      <c r="AW1630" s="13" t="s">
        <v>41</v>
      </c>
      <c r="AX1630" s="13" t="s">
        <v>80</v>
      </c>
      <c r="AY1630" s="202" t="s">
        <v>182</v>
      </c>
    </row>
    <row r="1631" spans="1:65" s="13" customFormat="1" ht="22.5">
      <c r="B1631" s="192"/>
      <c r="C1631" s="193"/>
      <c r="D1631" s="194" t="s">
        <v>193</v>
      </c>
      <c r="E1631" s="195" t="s">
        <v>43</v>
      </c>
      <c r="F1631" s="196" t="s">
        <v>3272</v>
      </c>
      <c r="G1631" s="193"/>
      <c r="H1631" s="195" t="s">
        <v>43</v>
      </c>
      <c r="I1631" s="197"/>
      <c r="J1631" s="193"/>
      <c r="K1631" s="193"/>
      <c r="L1631" s="198"/>
      <c r="M1631" s="199"/>
      <c r="N1631" s="200"/>
      <c r="O1631" s="200"/>
      <c r="P1631" s="200"/>
      <c r="Q1631" s="200"/>
      <c r="R1631" s="200"/>
      <c r="S1631" s="200"/>
      <c r="T1631" s="201"/>
      <c r="AT1631" s="202" t="s">
        <v>193</v>
      </c>
      <c r="AU1631" s="202" t="s">
        <v>90</v>
      </c>
      <c r="AV1631" s="13" t="s">
        <v>88</v>
      </c>
      <c r="AW1631" s="13" t="s">
        <v>41</v>
      </c>
      <c r="AX1631" s="13" t="s">
        <v>80</v>
      </c>
      <c r="AY1631" s="202" t="s">
        <v>182</v>
      </c>
    </row>
    <row r="1632" spans="1:65" s="14" customFormat="1" ht="11.25">
      <c r="B1632" s="203"/>
      <c r="C1632" s="204"/>
      <c r="D1632" s="194" t="s">
        <v>193</v>
      </c>
      <c r="E1632" s="205" t="s">
        <v>43</v>
      </c>
      <c r="F1632" s="206" t="s">
        <v>3273</v>
      </c>
      <c r="G1632" s="204"/>
      <c r="H1632" s="207">
        <v>20.399999999999999</v>
      </c>
      <c r="I1632" s="208"/>
      <c r="J1632" s="204"/>
      <c r="K1632" s="204"/>
      <c r="L1632" s="209"/>
      <c r="M1632" s="210"/>
      <c r="N1632" s="211"/>
      <c r="O1632" s="211"/>
      <c r="P1632" s="211"/>
      <c r="Q1632" s="211"/>
      <c r="R1632" s="211"/>
      <c r="S1632" s="211"/>
      <c r="T1632" s="212"/>
      <c r="AT1632" s="213" t="s">
        <v>193</v>
      </c>
      <c r="AU1632" s="213" t="s">
        <v>90</v>
      </c>
      <c r="AV1632" s="14" t="s">
        <v>90</v>
      </c>
      <c r="AW1632" s="14" t="s">
        <v>41</v>
      </c>
      <c r="AX1632" s="14" t="s">
        <v>80</v>
      </c>
      <c r="AY1632" s="213" t="s">
        <v>182</v>
      </c>
    </row>
    <row r="1633" spans="1:65" s="13" customFormat="1" ht="11.25">
      <c r="B1633" s="192"/>
      <c r="C1633" s="193"/>
      <c r="D1633" s="194" t="s">
        <v>193</v>
      </c>
      <c r="E1633" s="195" t="s">
        <v>43</v>
      </c>
      <c r="F1633" s="196" t="s">
        <v>2155</v>
      </c>
      <c r="G1633" s="193"/>
      <c r="H1633" s="195" t="s">
        <v>43</v>
      </c>
      <c r="I1633" s="197"/>
      <c r="J1633" s="193"/>
      <c r="K1633" s="193"/>
      <c r="L1633" s="198"/>
      <c r="M1633" s="199"/>
      <c r="N1633" s="200"/>
      <c r="O1633" s="200"/>
      <c r="P1633" s="200"/>
      <c r="Q1633" s="200"/>
      <c r="R1633" s="200"/>
      <c r="S1633" s="200"/>
      <c r="T1633" s="201"/>
      <c r="AT1633" s="202" t="s">
        <v>193</v>
      </c>
      <c r="AU1633" s="202" t="s">
        <v>90</v>
      </c>
      <c r="AV1633" s="13" t="s">
        <v>88</v>
      </c>
      <c r="AW1633" s="13" t="s">
        <v>41</v>
      </c>
      <c r="AX1633" s="13" t="s">
        <v>80</v>
      </c>
      <c r="AY1633" s="202" t="s">
        <v>182</v>
      </c>
    </row>
    <row r="1634" spans="1:65" s="14" customFormat="1" ht="11.25">
      <c r="B1634" s="203"/>
      <c r="C1634" s="204"/>
      <c r="D1634" s="194" t="s">
        <v>193</v>
      </c>
      <c r="E1634" s="205" t="s">
        <v>43</v>
      </c>
      <c r="F1634" s="206" t="s">
        <v>3274</v>
      </c>
      <c r="G1634" s="204"/>
      <c r="H1634" s="207">
        <v>37.799999999999997</v>
      </c>
      <c r="I1634" s="208"/>
      <c r="J1634" s="204"/>
      <c r="K1634" s="204"/>
      <c r="L1634" s="209"/>
      <c r="M1634" s="210"/>
      <c r="N1634" s="211"/>
      <c r="O1634" s="211"/>
      <c r="P1634" s="211"/>
      <c r="Q1634" s="211"/>
      <c r="R1634" s="211"/>
      <c r="S1634" s="211"/>
      <c r="T1634" s="212"/>
      <c r="AT1634" s="213" t="s">
        <v>193</v>
      </c>
      <c r="AU1634" s="213" t="s">
        <v>90</v>
      </c>
      <c r="AV1634" s="14" t="s">
        <v>90</v>
      </c>
      <c r="AW1634" s="14" t="s">
        <v>41</v>
      </c>
      <c r="AX1634" s="14" t="s">
        <v>80</v>
      </c>
      <c r="AY1634" s="213" t="s">
        <v>182</v>
      </c>
    </row>
    <row r="1635" spans="1:65" s="15" customFormat="1" ht="11.25">
      <c r="B1635" s="227"/>
      <c r="C1635" s="228"/>
      <c r="D1635" s="194" t="s">
        <v>193</v>
      </c>
      <c r="E1635" s="229" t="s">
        <v>43</v>
      </c>
      <c r="F1635" s="230" t="s">
        <v>436</v>
      </c>
      <c r="G1635" s="228"/>
      <c r="H1635" s="231">
        <v>58.2</v>
      </c>
      <c r="I1635" s="232"/>
      <c r="J1635" s="228"/>
      <c r="K1635" s="228"/>
      <c r="L1635" s="233"/>
      <c r="M1635" s="234"/>
      <c r="N1635" s="235"/>
      <c r="O1635" s="235"/>
      <c r="P1635" s="235"/>
      <c r="Q1635" s="235"/>
      <c r="R1635" s="235"/>
      <c r="S1635" s="235"/>
      <c r="T1635" s="236"/>
      <c r="AT1635" s="237" t="s">
        <v>193</v>
      </c>
      <c r="AU1635" s="237" t="s">
        <v>90</v>
      </c>
      <c r="AV1635" s="15" t="s">
        <v>205</v>
      </c>
      <c r="AW1635" s="15" t="s">
        <v>41</v>
      </c>
      <c r="AX1635" s="15" t="s">
        <v>88</v>
      </c>
      <c r="AY1635" s="237" t="s">
        <v>182</v>
      </c>
    </row>
    <row r="1636" spans="1:65" s="2" customFormat="1" ht="49.15" customHeight="1">
      <c r="A1636" s="35"/>
      <c r="B1636" s="36"/>
      <c r="C1636" s="179" t="s">
        <v>2148</v>
      </c>
      <c r="D1636" s="179" t="s">
        <v>187</v>
      </c>
      <c r="E1636" s="180" t="s">
        <v>2159</v>
      </c>
      <c r="F1636" s="181" t="s">
        <v>2160</v>
      </c>
      <c r="G1636" s="182" t="s">
        <v>481</v>
      </c>
      <c r="H1636" s="183">
        <v>185</v>
      </c>
      <c r="I1636" s="184"/>
      <c r="J1636" s="185">
        <f>ROUND(I1636*H1636,2)</f>
        <v>0</v>
      </c>
      <c r="K1636" s="181" t="s">
        <v>191</v>
      </c>
      <c r="L1636" s="40"/>
      <c r="M1636" s="186" t="s">
        <v>43</v>
      </c>
      <c r="N1636" s="187" t="s">
        <v>51</v>
      </c>
      <c r="O1636" s="65"/>
      <c r="P1636" s="188">
        <f>O1636*H1636</f>
        <v>0</v>
      </c>
      <c r="Q1636" s="188">
        <v>0.15614</v>
      </c>
      <c r="R1636" s="188">
        <f>Q1636*H1636</f>
        <v>28.885899999999999</v>
      </c>
      <c r="S1636" s="188">
        <v>0</v>
      </c>
      <c r="T1636" s="189">
        <f>S1636*H1636</f>
        <v>0</v>
      </c>
      <c r="U1636" s="35"/>
      <c r="V1636" s="35"/>
      <c r="W1636" s="35"/>
      <c r="X1636" s="35"/>
      <c r="Y1636" s="35"/>
      <c r="Z1636" s="35"/>
      <c r="AA1636" s="35"/>
      <c r="AB1636" s="35"/>
      <c r="AC1636" s="35"/>
      <c r="AD1636" s="35"/>
      <c r="AE1636" s="35"/>
      <c r="AR1636" s="190" t="s">
        <v>88</v>
      </c>
      <c r="AT1636" s="190" t="s">
        <v>187</v>
      </c>
      <c r="AU1636" s="190" t="s">
        <v>90</v>
      </c>
      <c r="AY1636" s="17" t="s">
        <v>182</v>
      </c>
      <c r="BE1636" s="191">
        <f>IF(N1636="základní",J1636,0)</f>
        <v>0</v>
      </c>
      <c r="BF1636" s="191">
        <f>IF(N1636="snížená",J1636,0)</f>
        <v>0</v>
      </c>
      <c r="BG1636" s="191">
        <f>IF(N1636="zákl. přenesená",J1636,0)</f>
        <v>0</v>
      </c>
      <c r="BH1636" s="191">
        <f>IF(N1636="sníž. přenesená",J1636,0)</f>
        <v>0</v>
      </c>
      <c r="BI1636" s="191">
        <f>IF(N1636="nulová",J1636,0)</f>
        <v>0</v>
      </c>
      <c r="BJ1636" s="17" t="s">
        <v>88</v>
      </c>
      <c r="BK1636" s="191">
        <f>ROUND(I1636*H1636,2)</f>
        <v>0</v>
      </c>
      <c r="BL1636" s="17" t="s">
        <v>88</v>
      </c>
      <c r="BM1636" s="190" t="s">
        <v>2161</v>
      </c>
    </row>
    <row r="1637" spans="1:65" s="13" customFormat="1" ht="11.25">
      <c r="B1637" s="192"/>
      <c r="C1637" s="193"/>
      <c r="D1637" s="194" t="s">
        <v>193</v>
      </c>
      <c r="E1637" s="195" t="s">
        <v>43</v>
      </c>
      <c r="F1637" s="196" t="s">
        <v>362</v>
      </c>
      <c r="G1637" s="193"/>
      <c r="H1637" s="195" t="s">
        <v>43</v>
      </c>
      <c r="I1637" s="197"/>
      <c r="J1637" s="193"/>
      <c r="K1637" s="193"/>
      <c r="L1637" s="198"/>
      <c r="M1637" s="199"/>
      <c r="N1637" s="200"/>
      <c r="O1637" s="200"/>
      <c r="P1637" s="200"/>
      <c r="Q1637" s="200"/>
      <c r="R1637" s="200"/>
      <c r="S1637" s="200"/>
      <c r="T1637" s="201"/>
      <c r="AT1637" s="202" t="s">
        <v>193</v>
      </c>
      <c r="AU1637" s="202" t="s">
        <v>90</v>
      </c>
      <c r="AV1637" s="13" t="s">
        <v>88</v>
      </c>
      <c r="AW1637" s="13" t="s">
        <v>41</v>
      </c>
      <c r="AX1637" s="13" t="s">
        <v>80</v>
      </c>
      <c r="AY1637" s="202" t="s">
        <v>182</v>
      </c>
    </row>
    <row r="1638" spans="1:65" s="13" customFormat="1" ht="11.25">
      <c r="B1638" s="192"/>
      <c r="C1638" s="193"/>
      <c r="D1638" s="194" t="s">
        <v>193</v>
      </c>
      <c r="E1638" s="195" t="s">
        <v>43</v>
      </c>
      <c r="F1638" s="196" t="s">
        <v>1051</v>
      </c>
      <c r="G1638" s="193"/>
      <c r="H1638" s="195" t="s">
        <v>43</v>
      </c>
      <c r="I1638" s="197"/>
      <c r="J1638" s="193"/>
      <c r="K1638" s="193"/>
      <c r="L1638" s="198"/>
      <c r="M1638" s="199"/>
      <c r="N1638" s="200"/>
      <c r="O1638" s="200"/>
      <c r="P1638" s="200"/>
      <c r="Q1638" s="200"/>
      <c r="R1638" s="200"/>
      <c r="S1638" s="200"/>
      <c r="T1638" s="201"/>
      <c r="AT1638" s="202" t="s">
        <v>193</v>
      </c>
      <c r="AU1638" s="202" t="s">
        <v>90</v>
      </c>
      <c r="AV1638" s="13" t="s">
        <v>88</v>
      </c>
      <c r="AW1638" s="13" t="s">
        <v>41</v>
      </c>
      <c r="AX1638" s="13" t="s">
        <v>80</v>
      </c>
      <c r="AY1638" s="202" t="s">
        <v>182</v>
      </c>
    </row>
    <row r="1639" spans="1:65" s="14" customFormat="1" ht="11.25">
      <c r="B1639" s="203"/>
      <c r="C1639" s="204"/>
      <c r="D1639" s="194" t="s">
        <v>193</v>
      </c>
      <c r="E1639" s="205" t="s">
        <v>43</v>
      </c>
      <c r="F1639" s="206" t="s">
        <v>3268</v>
      </c>
      <c r="G1639" s="204"/>
      <c r="H1639" s="207">
        <v>135</v>
      </c>
      <c r="I1639" s="208"/>
      <c r="J1639" s="204"/>
      <c r="K1639" s="204"/>
      <c r="L1639" s="209"/>
      <c r="M1639" s="210"/>
      <c r="N1639" s="211"/>
      <c r="O1639" s="211"/>
      <c r="P1639" s="211"/>
      <c r="Q1639" s="211"/>
      <c r="R1639" s="211"/>
      <c r="S1639" s="211"/>
      <c r="T1639" s="212"/>
      <c r="AT1639" s="213" t="s">
        <v>193</v>
      </c>
      <c r="AU1639" s="213" t="s">
        <v>90</v>
      </c>
      <c r="AV1639" s="14" t="s">
        <v>90</v>
      </c>
      <c r="AW1639" s="14" t="s">
        <v>41</v>
      </c>
      <c r="AX1639" s="14" t="s">
        <v>80</v>
      </c>
      <c r="AY1639" s="213" t="s">
        <v>182</v>
      </c>
    </row>
    <row r="1640" spans="1:65" s="13" customFormat="1" ht="11.25">
      <c r="B1640" s="192"/>
      <c r="C1640" s="193"/>
      <c r="D1640" s="194" t="s">
        <v>193</v>
      </c>
      <c r="E1640" s="195" t="s">
        <v>43</v>
      </c>
      <c r="F1640" s="196" t="s">
        <v>1053</v>
      </c>
      <c r="G1640" s="193"/>
      <c r="H1640" s="195" t="s">
        <v>43</v>
      </c>
      <c r="I1640" s="197"/>
      <c r="J1640" s="193"/>
      <c r="K1640" s="193"/>
      <c r="L1640" s="198"/>
      <c r="M1640" s="199"/>
      <c r="N1640" s="200"/>
      <c r="O1640" s="200"/>
      <c r="P1640" s="200"/>
      <c r="Q1640" s="200"/>
      <c r="R1640" s="200"/>
      <c r="S1640" s="200"/>
      <c r="T1640" s="201"/>
      <c r="AT1640" s="202" t="s">
        <v>193</v>
      </c>
      <c r="AU1640" s="202" t="s">
        <v>90</v>
      </c>
      <c r="AV1640" s="13" t="s">
        <v>88</v>
      </c>
      <c r="AW1640" s="13" t="s">
        <v>41</v>
      </c>
      <c r="AX1640" s="13" t="s">
        <v>80</v>
      </c>
      <c r="AY1640" s="202" t="s">
        <v>182</v>
      </c>
    </row>
    <row r="1641" spans="1:65" s="14" customFormat="1" ht="11.25">
      <c r="B1641" s="203"/>
      <c r="C1641" s="204"/>
      <c r="D1641" s="194" t="s">
        <v>193</v>
      </c>
      <c r="E1641" s="205" t="s">
        <v>43</v>
      </c>
      <c r="F1641" s="206" t="s">
        <v>3269</v>
      </c>
      <c r="G1641" s="204"/>
      <c r="H1641" s="207">
        <v>50</v>
      </c>
      <c r="I1641" s="208"/>
      <c r="J1641" s="204"/>
      <c r="K1641" s="204"/>
      <c r="L1641" s="209"/>
      <c r="M1641" s="210"/>
      <c r="N1641" s="211"/>
      <c r="O1641" s="211"/>
      <c r="P1641" s="211"/>
      <c r="Q1641" s="211"/>
      <c r="R1641" s="211"/>
      <c r="S1641" s="211"/>
      <c r="T1641" s="212"/>
      <c r="AT1641" s="213" t="s">
        <v>193</v>
      </c>
      <c r="AU1641" s="213" t="s">
        <v>90</v>
      </c>
      <c r="AV1641" s="14" t="s">
        <v>90</v>
      </c>
      <c r="AW1641" s="14" t="s">
        <v>41</v>
      </c>
      <c r="AX1641" s="14" t="s">
        <v>80</v>
      </c>
      <c r="AY1641" s="213" t="s">
        <v>182</v>
      </c>
    </row>
    <row r="1642" spans="1:65" s="15" customFormat="1" ht="11.25">
      <c r="B1642" s="227"/>
      <c r="C1642" s="228"/>
      <c r="D1642" s="194" t="s">
        <v>193</v>
      </c>
      <c r="E1642" s="229" t="s">
        <v>43</v>
      </c>
      <c r="F1642" s="230" t="s">
        <v>436</v>
      </c>
      <c r="G1642" s="228"/>
      <c r="H1642" s="231">
        <v>185</v>
      </c>
      <c r="I1642" s="232"/>
      <c r="J1642" s="228"/>
      <c r="K1642" s="228"/>
      <c r="L1642" s="233"/>
      <c r="M1642" s="234"/>
      <c r="N1642" s="235"/>
      <c r="O1642" s="235"/>
      <c r="P1642" s="235"/>
      <c r="Q1642" s="235"/>
      <c r="R1642" s="235"/>
      <c r="S1642" s="235"/>
      <c r="T1642" s="236"/>
      <c r="AT1642" s="237" t="s">
        <v>193</v>
      </c>
      <c r="AU1642" s="237" t="s">
        <v>90</v>
      </c>
      <c r="AV1642" s="15" t="s">
        <v>205</v>
      </c>
      <c r="AW1642" s="15" t="s">
        <v>41</v>
      </c>
      <c r="AX1642" s="15" t="s">
        <v>88</v>
      </c>
      <c r="AY1642" s="237" t="s">
        <v>182</v>
      </c>
    </row>
    <row r="1643" spans="1:65" s="2" customFormat="1" ht="14.45" customHeight="1">
      <c r="A1643" s="35"/>
      <c r="B1643" s="36"/>
      <c r="C1643" s="214" t="s">
        <v>2152</v>
      </c>
      <c r="D1643" s="214" t="s">
        <v>179</v>
      </c>
      <c r="E1643" s="215" t="s">
        <v>1173</v>
      </c>
      <c r="F1643" s="216" t="s">
        <v>1174</v>
      </c>
      <c r="G1643" s="217" t="s">
        <v>481</v>
      </c>
      <c r="H1643" s="218">
        <v>185</v>
      </c>
      <c r="I1643" s="219"/>
      <c r="J1643" s="220">
        <f>ROUND(I1643*H1643,2)</f>
        <v>0</v>
      </c>
      <c r="K1643" s="216" t="s">
        <v>191</v>
      </c>
      <c r="L1643" s="221"/>
      <c r="M1643" s="222" t="s">
        <v>43</v>
      </c>
      <c r="N1643" s="223" t="s">
        <v>51</v>
      </c>
      <c r="O1643" s="65"/>
      <c r="P1643" s="188">
        <f>O1643*H1643</f>
        <v>0</v>
      </c>
      <c r="Q1643" s="188">
        <v>2.0000000000000002E-5</v>
      </c>
      <c r="R1643" s="188">
        <f>Q1643*H1643</f>
        <v>3.7000000000000002E-3</v>
      </c>
      <c r="S1643" s="188">
        <v>0</v>
      </c>
      <c r="T1643" s="189">
        <f>S1643*H1643</f>
        <v>0</v>
      </c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R1643" s="190" t="s">
        <v>90</v>
      </c>
      <c r="AT1643" s="190" t="s">
        <v>179</v>
      </c>
      <c r="AU1643" s="190" t="s">
        <v>90</v>
      </c>
      <c r="AY1643" s="17" t="s">
        <v>182</v>
      </c>
      <c r="BE1643" s="191">
        <f>IF(N1643="základní",J1643,0)</f>
        <v>0</v>
      </c>
      <c r="BF1643" s="191">
        <f>IF(N1643="snížená",J1643,0)</f>
        <v>0</v>
      </c>
      <c r="BG1643" s="191">
        <f>IF(N1643="zákl. přenesená",J1643,0)</f>
        <v>0</v>
      </c>
      <c r="BH1643" s="191">
        <f>IF(N1643="sníž. přenesená",J1643,0)</f>
        <v>0</v>
      </c>
      <c r="BI1643" s="191">
        <f>IF(N1643="nulová",J1643,0)</f>
        <v>0</v>
      </c>
      <c r="BJ1643" s="17" t="s">
        <v>88</v>
      </c>
      <c r="BK1643" s="191">
        <f>ROUND(I1643*H1643,2)</f>
        <v>0</v>
      </c>
      <c r="BL1643" s="17" t="s">
        <v>88</v>
      </c>
      <c r="BM1643" s="190" t="s">
        <v>1175</v>
      </c>
    </row>
    <row r="1644" spans="1:65" s="13" customFormat="1" ht="11.25">
      <c r="B1644" s="192"/>
      <c r="C1644" s="193"/>
      <c r="D1644" s="194" t="s">
        <v>193</v>
      </c>
      <c r="E1644" s="195" t="s">
        <v>43</v>
      </c>
      <c r="F1644" s="196" t="s">
        <v>362</v>
      </c>
      <c r="G1644" s="193"/>
      <c r="H1644" s="195" t="s">
        <v>43</v>
      </c>
      <c r="I1644" s="197"/>
      <c r="J1644" s="193"/>
      <c r="K1644" s="193"/>
      <c r="L1644" s="198"/>
      <c r="M1644" s="199"/>
      <c r="N1644" s="200"/>
      <c r="O1644" s="200"/>
      <c r="P1644" s="200"/>
      <c r="Q1644" s="200"/>
      <c r="R1644" s="200"/>
      <c r="S1644" s="200"/>
      <c r="T1644" s="201"/>
      <c r="AT1644" s="202" t="s">
        <v>193</v>
      </c>
      <c r="AU1644" s="202" t="s">
        <v>90</v>
      </c>
      <c r="AV1644" s="13" t="s">
        <v>88</v>
      </c>
      <c r="AW1644" s="13" t="s">
        <v>41</v>
      </c>
      <c r="AX1644" s="13" t="s">
        <v>80</v>
      </c>
      <c r="AY1644" s="202" t="s">
        <v>182</v>
      </c>
    </row>
    <row r="1645" spans="1:65" s="13" customFormat="1" ht="11.25">
      <c r="B1645" s="192"/>
      <c r="C1645" s="193"/>
      <c r="D1645" s="194" t="s">
        <v>193</v>
      </c>
      <c r="E1645" s="195" t="s">
        <v>43</v>
      </c>
      <c r="F1645" s="196" t="s">
        <v>1051</v>
      </c>
      <c r="G1645" s="193"/>
      <c r="H1645" s="195" t="s">
        <v>43</v>
      </c>
      <c r="I1645" s="197"/>
      <c r="J1645" s="193"/>
      <c r="K1645" s="193"/>
      <c r="L1645" s="198"/>
      <c r="M1645" s="199"/>
      <c r="N1645" s="200"/>
      <c r="O1645" s="200"/>
      <c r="P1645" s="200"/>
      <c r="Q1645" s="200"/>
      <c r="R1645" s="200"/>
      <c r="S1645" s="200"/>
      <c r="T1645" s="201"/>
      <c r="AT1645" s="202" t="s">
        <v>193</v>
      </c>
      <c r="AU1645" s="202" t="s">
        <v>90</v>
      </c>
      <c r="AV1645" s="13" t="s">
        <v>88</v>
      </c>
      <c r="AW1645" s="13" t="s">
        <v>41</v>
      </c>
      <c r="AX1645" s="13" t="s">
        <v>80</v>
      </c>
      <c r="AY1645" s="202" t="s">
        <v>182</v>
      </c>
    </row>
    <row r="1646" spans="1:65" s="14" customFormat="1" ht="11.25">
      <c r="B1646" s="203"/>
      <c r="C1646" s="204"/>
      <c r="D1646" s="194" t="s">
        <v>193</v>
      </c>
      <c r="E1646" s="205" t="s">
        <v>43</v>
      </c>
      <c r="F1646" s="206" t="s">
        <v>3268</v>
      </c>
      <c r="G1646" s="204"/>
      <c r="H1646" s="207">
        <v>135</v>
      </c>
      <c r="I1646" s="208"/>
      <c r="J1646" s="204"/>
      <c r="K1646" s="204"/>
      <c r="L1646" s="209"/>
      <c r="M1646" s="210"/>
      <c r="N1646" s="211"/>
      <c r="O1646" s="211"/>
      <c r="P1646" s="211"/>
      <c r="Q1646" s="211"/>
      <c r="R1646" s="211"/>
      <c r="S1646" s="211"/>
      <c r="T1646" s="212"/>
      <c r="AT1646" s="213" t="s">
        <v>193</v>
      </c>
      <c r="AU1646" s="213" t="s">
        <v>90</v>
      </c>
      <c r="AV1646" s="14" t="s">
        <v>90</v>
      </c>
      <c r="AW1646" s="14" t="s">
        <v>41</v>
      </c>
      <c r="AX1646" s="14" t="s">
        <v>80</v>
      </c>
      <c r="AY1646" s="213" t="s">
        <v>182</v>
      </c>
    </row>
    <row r="1647" spans="1:65" s="13" customFormat="1" ht="11.25">
      <c r="B1647" s="192"/>
      <c r="C1647" s="193"/>
      <c r="D1647" s="194" t="s">
        <v>193</v>
      </c>
      <c r="E1647" s="195" t="s">
        <v>43</v>
      </c>
      <c r="F1647" s="196" t="s">
        <v>1053</v>
      </c>
      <c r="G1647" s="193"/>
      <c r="H1647" s="195" t="s">
        <v>43</v>
      </c>
      <c r="I1647" s="197"/>
      <c r="J1647" s="193"/>
      <c r="K1647" s="193"/>
      <c r="L1647" s="198"/>
      <c r="M1647" s="199"/>
      <c r="N1647" s="200"/>
      <c r="O1647" s="200"/>
      <c r="P1647" s="200"/>
      <c r="Q1647" s="200"/>
      <c r="R1647" s="200"/>
      <c r="S1647" s="200"/>
      <c r="T1647" s="201"/>
      <c r="AT1647" s="202" t="s">
        <v>193</v>
      </c>
      <c r="AU1647" s="202" t="s">
        <v>90</v>
      </c>
      <c r="AV1647" s="13" t="s">
        <v>88</v>
      </c>
      <c r="AW1647" s="13" t="s">
        <v>41</v>
      </c>
      <c r="AX1647" s="13" t="s">
        <v>80</v>
      </c>
      <c r="AY1647" s="202" t="s">
        <v>182</v>
      </c>
    </row>
    <row r="1648" spans="1:65" s="14" customFormat="1" ht="11.25">
      <c r="B1648" s="203"/>
      <c r="C1648" s="204"/>
      <c r="D1648" s="194" t="s">
        <v>193</v>
      </c>
      <c r="E1648" s="205" t="s">
        <v>43</v>
      </c>
      <c r="F1648" s="206" t="s">
        <v>3269</v>
      </c>
      <c r="G1648" s="204"/>
      <c r="H1648" s="207">
        <v>50</v>
      </c>
      <c r="I1648" s="208"/>
      <c r="J1648" s="204"/>
      <c r="K1648" s="204"/>
      <c r="L1648" s="209"/>
      <c r="M1648" s="210"/>
      <c r="N1648" s="211"/>
      <c r="O1648" s="211"/>
      <c r="P1648" s="211"/>
      <c r="Q1648" s="211"/>
      <c r="R1648" s="211"/>
      <c r="S1648" s="211"/>
      <c r="T1648" s="212"/>
      <c r="AT1648" s="213" t="s">
        <v>193</v>
      </c>
      <c r="AU1648" s="213" t="s">
        <v>90</v>
      </c>
      <c r="AV1648" s="14" t="s">
        <v>90</v>
      </c>
      <c r="AW1648" s="14" t="s">
        <v>41</v>
      </c>
      <c r="AX1648" s="14" t="s">
        <v>80</v>
      </c>
      <c r="AY1648" s="213" t="s">
        <v>182</v>
      </c>
    </row>
    <row r="1649" spans="1:65" s="15" customFormat="1" ht="11.25">
      <c r="B1649" s="227"/>
      <c r="C1649" s="228"/>
      <c r="D1649" s="194" t="s">
        <v>193</v>
      </c>
      <c r="E1649" s="229" t="s">
        <v>43</v>
      </c>
      <c r="F1649" s="230" t="s">
        <v>436</v>
      </c>
      <c r="G1649" s="228"/>
      <c r="H1649" s="231">
        <v>185</v>
      </c>
      <c r="I1649" s="232"/>
      <c r="J1649" s="228"/>
      <c r="K1649" s="228"/>
      <c r="L1649" s="233"/>
      <c r="M1649" s="234"/>
      <c r="N1649" s="235"/>
      <c r="O1649" s="235"/>
      <c r="P1649" s="235"/>
      <c r="Q1649" s="235"/>
      <c r="R1649" s="235"/>
      <c r="S1649" s="235"/>
      <c r="T1649" s="236"/>
      <c r="AT1649" s="237" t="s">
        <v>193</v>
      </c>
      <c r="AU1649" s="237" t="s">
        <v>90</v>
      </c>
      <c r="AV1649" s="15" t="s">
        <v>205</v>
      </c>
      <c r="AW1649" s="15" t="s">
        <v>41</v>
      </c>
      <c r="AX1649" s="15" t="s">
        <v>88</v>
      </c>
      <c r="AY1649" s="237" t="s">
        <v>182</v>
      </c>
    </row>
    <row r="1650" spans="1:65" s="2" customFormat="1" ht="24.2" customHeight="1">
      <c r="A1650" s="35"/>
      <c r="B1650" s="36"/>
      <c r="C1650" s="214" t="s">
        <v>2157</v>
      </c>
      <c r="D1650" s="214" t="s">
        <v>179</v>
      </c>
      <c r="E1650" s="215" t="s">
        <v>3017</v>
      </c>
      <c r="F1650" s="216" t="s">
        <v>1178</v>
      </c>
      <c r="G1650" s="217" t="s">
        <v>481</v>
      </c>
      <c r="H1650" s="218">
        <v>365</v>
      </c>
      <c r="I1650" s="219"/>
      <c r="J1650" s="220">
        <f>ROUND(I1650*H1650,2)</f>
        <v>0</v>
      </c>
      <c r="K1650" s="216" t="s">
        <v>191</v>
      </c>
      <c r="L1650" s="221"/>
      <c r="M1650" s="222" t="s">
        <v>43</v>
      </c>
      <c r="N1650" s="223" t="s">
        <v>51</v>
      </c>
      <c r="O1650" s="65"/>
      <c r="P1650" s="188">
        <f>O1650*H1650</f>
        <v>0</v>
      </c>
      <c r="Q1650" s="188">
        <v>3.5E-4</v>
      </c>
      <c r="R1650" s="188">
        <f>Q1650*H1650</f>
        <v>0.12775</v>
      </c>
      <c r="S1650" s="188">
        <v>0</v>
      </c>
      <c r="T1650" s="189">
        <f>S1650*H1650</f>
        <v>0</v>
      </c>
      <c r="U1650" s="35"/>
      <c r="V1650" s="35"/>
      <c r="W1650" s="35"/>
      <c r="X1650" s="35"/>
      <c r="Y1650" s="35"/>
      <c r="Z1650" s="35"/>
      <c r="AA1650" s="35"/>
      <c r="AB1650" s="35"/>
      <c r="AC1650" s="35"/>
      <c r="AD1650" s="35"/>
      <c r="AE1650" s="35"/>
      <c r="AR1650" s="190" t="s">
        <v>90</v>
      </c>
      <c r="AT1650" s="190" t="s">
        <v>179</v>
      </c>
      <c r="AU1650" s="190" t="s">
        <v>90</v>
      </c>
      <c r="AY1650" s="17" t="s">
        <v>182</v>
      </c>
      <c r="BE1650" s="191">
        <f>IF(N1650="základní",J1650,0)</f>
        <v>0</v>
      </c>
      <c r="BF1650" s="191">
        <f>IF(N1650="snížená",J1650,0)</f>
        <v>0</v>
      </c>
      <c r="BG1650" s="191">
        <f>IF(N1650="zákl. přenesená",J1650,0)</f>
        <v>0</v>
      </c>
      <c r="BH1650" s="191">
        <f>IF(N1650="sníž. přenesená",J1650,0)</f>
        <v>0</v>
      </c>
      <c r="BI1650" s="191">
        <f>IF(N1650="nulová",J1650,0)</f>
        <v>0</v>
      </c>
      <c r="BJ1650" s="17" t="s">
        <v>88</v>
      </c>
      <c r="BK1650" s="191">
        <f>ROUND(I1650*H1650,2)</f>
        <v>0</v>
      </c>
      <c r="BL1650" s="17" t="s">
        <v>88</v>
      </c>
      <c r="BM1650" s="190" t="s">
        <v>3275</v>
      </c>
    </row>
    <row r="1651" spans="1:65" s="13" customFormat="1" ht="11.25">
      <c r="B1651" s="192"/>
      <c r="C1651" s="193"/>
      <c r="D1651" s="194" t="s">
        <v>193</v>
      </c>
      <c r="E1651" s="195" t="s">
        <v>43</v>
      </c>
      <c r="F1651" s="196" t="s">
        <v>362</v>
      </c>
      <c r="G1651" s="193"/>
      <c r="H1651" s="195" t="s">
        <v>43</v>
      </c>
      <c r="I1651" s="197"/>
      <c r="J1651" s="193"/>
      <c r="K1651" s="193"/>
      <c r="L1651" s="198"/>
      <c r="M1651" s="199"/>
      <c r="N1651" s="200"/>
      <c r="O1651" s="200"/>
      <c r="P1651" s="200"/>
      <c r="Q1651" s="200"/>
      <c r="R1651" s="200"/>
      <c r="S1651" s="200"/>
      <c r="T1651" s="201"/>
      <c r="AT1651" s="202" t="s">
        <v>193</v>
      </c>
      <c r="AU1651" s="202" t="s">
        <v>90</v>
      </c>
      <c r="AV1651" s="13" t="s">
        <v>88</v>
      </c>
      <c r="AW1651" s="13" t="s">
        <v>41</v>
      </c>
      <c r="AX1651" s="13" t="s">
        <v>80</v>
      </c>
      <c r="AY1651" s="202" t="s">
        <v>182</v>
      </c>
    </row>
    <row r="1652" spans="1:65" s="13" customFormat="1" ht="11.25">
      <c r="B1652" s="192"/>
      <c r="C1652" s="193"/>
      <c r="D1652" s="194" t="s">
        <v>193</v>
      </c>
      <c r="E1652" s="195" t="s">
        <v>43</v>
      </c>
      <c r="F1652" s="196" t="s">
        <v>554</v>
      </c>
      <c r="G1652" s="193"/>
      <c r="H1652" s="195" t="s">
        <v>43</v>
      </c>
      <c r="I1652" s="197"/>
      <c r="J1652" s="193"/>
      <c r="K1652" s="193"/>
      <c r="L1652" s="198"/>
      <c r="M1652" s="199"/>
      <c r="N1652" s="200"/>
      <c r="O1652" s="200"/>
      <c r="P1652" s="200"/>
      <c r="Q1652" s="200"/>
      <c r="R1652" s="200"/>
      <c r="S1652" s="200"/>
      <c r="T1652" s="201"/>
      <c r="AT1652" s="202" t="s">
        <v>193</v>
      </c>
      <c r="AU1652" s="202" t="s">
        <v>90</v>
      </c>
      <c r="AV1652" s="13" t="s">
        <v>88</v>
      </c>
      <c r="AW1652" s="13" t="s">
        <v>41</v>
      </c>
      <c r="AX1652" s="13" t="s">
        <v>80</v>
      </c>
      <c r="AY1652" s="202" t="s">
        <v>182</v>
      </c>
    </row>
    <row r="1653" spans="1:65" s="13" customFormat="1" ht="11.25">
      <c r="B1653" s="192"/>
      <c r="C1653" s="193"/>
      <c r="D1653" s="194" t="s">
        <v>193</v>
      </c>
      <c r="E1653" s="195" t="s">
        <v>43</v>
      </c>
      <c r="F1653" s="196" t="s">
        <v>1180</v>
      </c>
      <c r="G1653" s="193"/>
      <c r="H1653" s="195" t="s">
        <v>43</v>
      </c>
      <c r="I1653" s="197"/>
      <c r="J1653" s="193"/>
      <c r="K1653" s="193"/>
      <c r="L1653" s="198"/>
      <c r="M1653" s="199"/>
      <c r="N1653" s="200"/>
      <c r="O1653" s="200"/>
      <c r="P1653" s="200"/>
      <c r="Q1653" s="200"/>
      <c r="R1653" s="200"/>
      <c r="S1653" s="200"/>
      <c r="T1653" s="201"/>
      <c r="AT1653" s="202" t="s">
        <v>193</v>
      </c>
      <c r="AU1653" s="202" t="s">
        <v>90</v>
      </c>
      <c r="AV1653" s="13" t="s">
        <v>88</v>
      </c>
      <c r="AW1653" s="13" t="s">
        <v>41</v>
      </c>
      <c r="AX1653" s="13" t="s">
        <v>80</v>
      </c>
      <c r="AY1653" s="202" t="s">
        <v>182</v>
      </c>
    </row>
    <row r="1654" spans="1:65" s="14" customFormat="1" ht="11.25">
      <c r="B1654" s="203"/>
      <c r="C1654" s="204"/>
      <c r="D1654" s="194" t="s">
        <v>193</v>
      </c>
      <c r="E1654" s="205" t="s">
        <v>43</v>
      </c>
      <c r="F1654" s="206" t="s">
        <v>3216</v>
      </c>
      <c r="G1654" s="204"/>
      <c r="H1654" s="207">
        <v>365</v>
      </c>
      <c r="I1654" s="208"/>
      <c r="J1654" s="204"/>
      <c r="K1654" s="204"/>
      <c r="L1654" s="209"/>
      <c r="M1654" s="210"/>
      <c r="N1654" s="211"/>
      <c r="O1654" s="211"/>
      <c r="P1654" s="211"/>
      <c r="Q1654" s="211"/>
      <c r="R1654" s="211"/>
      <c r="S1654" s="211"/>
      <c r="T1654" s="212"/>
      <c r="AT1654" s="213" t="s">
        <v>193</v>
      </c>
      <c r="AU1654" s="213" t="s">
        <v>90</v>
      </c>
      <c r="AV1654" s="14" t="s">
        <v>90</v>
      </c>
      <c r="AW1654" s="14" t="s">
        <v>41</v>
      </c>
      <c r="AX1654" s="14" t="s">
        <v>88</v>
      </c>
      <c r="AY1654" s="213" t="s">
        <v>182</v>
      </c>
    </row>
    <row r="1655" spans="1:65" s="2" customFormat="1" ht="24.2" customHeight="1">
      <c r="A1655" s="35"/>
      <c r="B1655" s="36"/>
      <c r="C1655" s="214" t="s">
        <v>2158</v>
      </c>
      <c r="D1655" s="214" t="s">
        <v>179</v>
      </c>
      <c r="E1655" s="215" t="s">
        <v>2166</v>
      </c>
      <c r="F1655" s="216" t="s">
        <v>2167</v>
      </c>
      <c r="G1655" s="217" t="s">
        <v>481</v>
      </c>
      <c r="H1655" s="218">
        <v>495</v>
      </c>
      <c r="I1655" s="219"/>
      <c r="J1655" s="220">
        <f>ROUND(I1655*H1655,2)</f>
        <v>0</v>
      </c>
      <c r="K1655" s="216" t="s">
        <v>191</v>
      </c>
      <c r="L1655" s="221"/>
      <c r="M1655" s="222" t="s">
        <v>43</v>
      </c>
      <c r="N1655" s="223" t="s">
        <v>51</v>
      </c>
      <c r="O1655" s="65"/>
      <c r="P1655" s="188">
        <f>O1655*H1655</f>
        <v>0</v>
      </c>
      <c r="Q1655" s="188">
        <v>4.2999999999999999E-4</v>
      </c>
      <c r="R1655" s="188">
        <f>Q1655*H1655</f>
        <v>0.21284999999999998</v>
      </c>
      <c r="S1655" s="188">
        <v>0</v>
      </c>
      <c r="T1655" s="189">
        <f>S1655*H1655</f>
        <v>0</v>
      </c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R1655" s="190" t="s">
        <v>90</v>
      </c>
      <c r="AT1655" s="190" t="s">
        <v>179</v>
      </c>
      <c r="AU1655" s="190" t="s">
        <v>90</v>
      </c>
      <c r="AY1655" s="17" t="s">
        <v>182</v>
      </c>
      <c r="BE1655" s="191">
        <f>IF(N1655="základní",J1655,0)</f>
        <v>0</v>
      </c>
      <c r="BF1655" s="191">
        <f>IF(N1655="snížená",J1655,0)</f>
        <v>0</v>
      </c>
      <c r="BG1655" s="191">
        <f>IF(N1655="zákl. přenesená",J1655,0)</f>
        <v>0</v>
      </c>
      <c r="BH1655" s="191">
        <f>IF(N1655="sníž. přenesená",J1655,0)</f>
        <v>0</v>
      </c>
      <c r="BI1655" s="191">
        <f>IF(N1655="nulová",J1655,0)</f>
        <v>0</v>
      </c>
      <c r="BJ1655" s="17" t="s">
        <v>88</v>
      </c>
      <c r="BK1655" s="191">
        <f>ROUND(I1655*H1655,2)</f>
        <v>0</v>
      </c>
      <c r="BL1655" s="17" t="s">
        <v>88</v>
      </c>
      <c r="BM1655" s="190" t="s">
        <v>2675</v>
      </c>
    </row>
    <row r="1656" spans="1:65" s="13" customFormat="1" ht="11.25">
      <c r="B1656" s="192"/>
      <c r="C1656" s="193"/>
      <c r="D1656" s="194" t="s">
        <v>193</v>
      </c>
      <c r="E1656" s="195" t="s">
        <v>43</v>
      </c>
      <c r="F1656" s="196" t="s">
        <v>362</v>
      </c>
      <c r="G1656" s="193"/>
      <c r="H1656" s="195" t="s">
        <v>43</v>
      </c>
      <c r="I1656" s="197"/>
      <c r="J1656" s="193"/>
      <c r="K1656" s="193"/>
      <c r="L1656" s="198"/>
      <c r="M1656" s="199"/>
      <c r="N1656" s="200"/>
      <c r="O1656" s="200"/>
      <c r="P1656" s="200"/>
      <c r="Q1656" s="200"/>
      <c r="R1656" s="200"/>
      <c r="S1656" s="200"/>
      <c r="T1656" s="201"/>
      <c r="AT1656" s="202" t="s">
        <v>193</v>
      </c>
      <c r="AU1656" s="202" t="s">
        <v>90</v>
      </c>
      <c r="AV1656" s="13" t="s">
        <v>88</v>
      </c>
      <c r="AW1656" s="13" t="s">
        <v>41</v>
      </c>
      <c r="AX1656" s="13" t="s">
        <v>80</v>
      </c>
      <c r="AY1656" s="202" t="s">
        <v>182</v>
      </c>
    </row>
    <row r="1657" spans="1:65" s="13" customFormat="1" ht="11.25">
      <c r="B1657" s="192"/>
      <c r="C1657" s="193"/>
      <c r="D1657" s="194" t="s">
        <v>193</v>
      </c>
      <c r="E1657" s="195" t="s">
        <v>43</v>
      </c>
      <c r="F1657" s="196" t="s">
        <v>554</v>
      </c>
      <c r="G1657" s="193"/>
      <c r="H1657" s="195" t="s">
        <v>43</v>
      </c>
      <c r="I1657" s="197"/>
      <c r="J1657" s="193"/>
      <c r="K1657" s="193"/>
      <c r="L1657" s="198"/>
      <c r="M1657" s="199"/>
      <c r="N1657" s="200"/>
      <c r="O1657" s="200"/>
      <c r="P1657" s="200"/>
      <c r="Q1657" s="200"/>
      <c r="R1657" s="200"/>
      <c r="S1657" s="200"/>
      <c r="T1657" s="201"/>
      <c r="AT1657" s="202" t="s">
        <v>193</v>
      </c>
      <c r="AU1657" s="202" t="s">
        <v>90</v>
      </c>
      <c r="AV1657" s="13" t="s">
        <v>88</v>
      </c>
      <c r="AW1657" s="13" t="s">
        <v>41</v>
      </c>
      <c r="AX1657" s="13" t="s">
        <v>80</v>
      </c>
      <c r="AY1657" s="202" t="s">
        <v>182</v>
      </c>
    </row>
    <row r="1658" spans="1:65" s="13" customFormat="1" ht="11.25">
      <c r="B1658" s="192"/>
      <c r="C1658" s="193"/>
      <c r="D1658" s="194" t="s">
        <v>193</v>
      </c>
      <c r="E1658" s="195" t="s">
        <v>43</v>
      </c>
      <c r="F1658" s="196" t="s">
        <v>2169</v>
      </c>
      <c r="G1658" s="193"/>
      <c r="H1658" s="195" t="s">
        <v>43</v>
      </c>
      <c r="I1658" s="197"/>
      <c r="J1658" s="193"/>
      <c r="K1658" s="193"/>
      <c r="L1658" s="198"/>
      <c r="M1658" s="199"/>
      <c r="N1658" s="200"/>
      <c r="O1658" s="200"/>
      <c r="P1658" s="200"/>
      <c r="Q1658" s="200"/>
      <c r="R1658" s="200"/>
      <c r="S1658" s="200"/>
      <c r="T1658" s="201"/>
      <c r="AT1658" s="202" t="s">
        <v>193</v>
      </c>
      <c r="AU1658" s="202" t="s">
        <v>90</v>
      </c>
      <c r="AV1658" s="13" t="s">
        <v>88</v>
      </c>
      <c r="AW1658" s="13" t="s">
        <v>41</v>
      </c>
      <c r="AX1658" s="13" t="s">
        <v>80</v>
      </c>
      <c r="AY1658" s="202" t="s">
        <v>182</v>
      </c>
    </row>
    <row r="1659" spans="1:65" s="14" customFormat="1" ht="11.25">
      <c r="B1659" s="203"/>
      <c r="C1659" s="204"/>
      <c r="D1659" s="194" t="s">
        <v>193</v>
      </c>
      <c r="E1659" s="205" t="s">
        <v>43</v>
      </c>
      <c r="F1659" s="206" t="s">
        <v>3276</v>
      </c>
      <c r="G1659" s="204"/>
      <c r="H1659" s="207">
        <v>495</v>
      </c>
      <c r="I1659" s="208"/>
      <c r="J1659" s="204"/>
      <c r="K1659" s="204"/>
      <c r="L1659" s="209"/>
      <c r="M1659" s="210"/>
      <c r="N1659" s="211"/>
      <c r="O1659" s="211"/>
      <c r="P1659" s="211"/>
      <c r="Q1659" s="211"/>
      <c r="R1659" s="211"/>
      <c r="S1659" s="211"/>
      <c r="T1659" s="212"/>
      <c r="AT1659" s="213" t="s">
        <v>193</v>
      </c>
      <c r="AU1659" s="213" t="s">
        <v>90</v>
      </c>
      <c r="AV1659" s="14" t="s">
        <v>90</v>
      </c>
      <c r="AW1659" s="14" t="s">
        <v>41</v>
      </c>
      <c r="AX1659" s="14" t="s">
        <v>88</v>
      </c>
      <c r="AY1659" s="213" t="s">
        <v>182</v>
      </c>
    </row>
    <row r="1660" spans="1:65" s="2" customFormat="1" ht="24.2" customHeight="1">
      <c r="A1660" s="35"/>
      <c r="B1660" s="36"/>
      <c r="C1660" s="214" t="s">
        <v>2162</v>
      </c>
      <c r="D1660" s="214" t="s">
        <v>179</v>
      </c>
      <c r="E1660" s="215" t="s">
        <v>2172</v>
      </c>
      <c r="F1660" s="216" t="s">
        <v>2173</v>
      </c>
      <c r="G1660" s="217" t="s">
        <v>481</v>
      </c>
      <c r="H1660" s="218">
        <v>290</v>
      </c>
      <c r="I1660" s="219"/>
      <c r="J1660" s="220">
        <f>ROUND(I1660*H1660,2)</f>
        <v>0</v>
      </c>
      <c r="K1660" s="216" t="s">
        <v>191</v>
      </c>
      <c r="L1660" s="221"/>
      <c r="M1660" s="222" t="s">
        <v>43</v>
      </c>
      <c r="N1660" s="223" t="s">
        <v>51</v>
      </c>
      <c r="O1660" s="65"/>
      <c r="P1660" s="188">
        <f>O1660*H1660</f>
        <v>0</v>
      </c>
      <c r="Q1660" s="188">
        <v>6.8999999999999997E-4</v>
      </c>
      <c r="R1660" s="188">
        <f>Q1660*H1660</f>
        <v>0.2001</v>
      </c>
      <c r="S1660" s="188">
        <v>0</v>
      </c>
      <c r="T1660" s="189">
        <f>S1660*H1660</f>
        <v>0</v>
      </c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R1660" s="190" t="s">
        <v>90</v>
      </c>
      <c r="AT1660" s="190" t="s">
        <v>179</v>
      </c>
      <c r="AU1660" s="190" t="s">
        <v>90</v>
      </c>
      <c r="AY1660" s="17" t="s">
        <v>182</v>
      </c>
      <c r="BE1660" s="191">
        <f>IF(N1660="základní",J1660,0)</f>
        <v>0</v>
      </c>
      <c r="BF1660" s="191">
        <f>IF(N1660="snížená",J1660,0)</f>
        <v>0</v>
      </c>
      <c r="BG1660" s="191">
        <f>IF(N1660="zákl. přenesená",J1660,0)</f>
        <v>0</v>
      </c>
      <c r="BH1660" s="191">
        <f>IF(N1660="sníž. přenesená",J1660,0)</f>
        <v>0</v>
      </c>
      <c r="BI1660" s="191">
        <f>IF(N1660="nulová",J1660,0)</f>
        <v>0</v>
      </c>
      <c r="BJ1660" s="17" t="s">
        <v>88</v>
      </c>
      <c r="BK1660" s="191">
        <f>ROUND(I1660*H1660,2)</f>
        <v>0</v>
      </c>
      <c r="BL1660" s="17" t="s">
        <v>88</v>
      </c>
      <c r="BM1660" s="190" t="s">
        <v>2677</v>
      </c>
    </row>
    <row r="1661" spans="1:65" s="13" customFormat="1" ht="11.25">
      <c r="B1661" s="192"/>
      <c r="C1661" s="193"/>
      <c r="D1661" s="194" t="s">
        <v>193</v>
      </c>
      <c r="E1661" s="195" t="s">
        <v>43</v>
      </c>
      <c r="F1661" s="196" t="s">
        <v>362</v>
      </c>
      <c r="G1661" s="193"/>
      <c r="H1661" s="195" t="s">
        <v>43</v>
      </c>
      <c r="I1661" s="197"/>
      <c r="J1661" s="193"/>
      <c r="K1661" s="193"/>
      <c r="L1661" s="198"/>
      <c r="M1661" s="199"/>
      <c r="N1661" s="200"/>
      <c r="O1661" s="200"/>
      <c r="P1661" s="200"/>
      <c r="Q1661" s="200"/>
      <c r="R1661" s="200"/>
      <c r="S1661" s="200"/>
      <c r="T1661" s="201"/>
      <c r="AT1661" s="202" t="s">
        <v>193</v>
      </c>
      <c r="AU1661" s="202" t="s">
        <v>90</v>
      </c>
      <c r="AV1661" s="13" t="s">
        <v>88</v>
      </c>
      <c r="AW1661" s="13" t="s">
        <v>41</v>
      </c>
      <c r="AX1661" s="13" t="s">
        <v>80</v>
      </c>
      <c r="AY1661" s="202" t="s">
        <v>182</v>
      </c>
    </row>
    <row r="1662" spans="1:65" s="13" customFormat="1" ht="11.25">
      <c r="B1662" s="192"/>
      <c r="C1662" s="193"/>
      <c r="D1662" s="194" t="s">
        <v>193</v>
      </c>
      <c r="E1662" s="195" t="s">
        <v>43</v>
      </c>
      <c r="F1662" s="196" t="s">
        <v>554</v>
      </c>
      <c r="G1662" s="193"/>
      <c r="H1662" s="195" t="s">
        <v>43</v>
      </c>
      <c r="I1662" s="197"/>
      <c r="J1662" s="193"/>
      <c r="K1662" s="193"/>
      <c r="L1662" s="198"/>
      <c r="M1662" s="199"/>
      <c r="N1662" s="200"/>
      <c r="O1662" s="200"/>
      <c r="P1662" s="200"/>
      <c r="Q1662" s="200"/>
      <c r="R1662" s="200"/>
      <c r="S1662" s="200"/>
      <c r="T1662" s="201"/>
      <c r="AT1662" s="202" t="s">
        <v>193</v>
      </c>
      <c r="AU1662" s="202" t="s">
        <v>90</v>
      </c>
      <c r="AV1662" s="13" t="s">
        <v>88</v>
      </c>
      <c r="AW1662" s="13" t="s">
        <v>41</v>
      </c>
      <c r="AX1662" s="13" t="s">
        <v>80</v>
      </c>
      <c r="AY1662" s="202" t="s">
        <v>182</v>
      </c>
    </row>
    <row r="1663" spans="1:65" s="13" customFormat="1" ht="11.25">
      <c r="B1663" s="192"/>
      <c r="C1663" s="193"/>
      <c r="D1663" s="194" t="s">
        <v>193</v>
      </c>
      <c r="E1663" s="195" t="s">
        <v>43</v>
      </c>
      <c r="F1663" s="196" t="s">
        <v>2175</v>
      </c>
      <c r="G1663" s="193"/>
      <c r="H1663" s="195" t="s">
        <v>43</v>
      </c>
      <c r="I1663" s="197"/>
      <c r="J1663" s="193"/>
      <c r="K1663" s="193"/>
      <c r="L1663" s="198"/>
      <c r="M1663" s="199"/>
      <c r="N1663" s="200"/>
      <c r="O1663" s="200"/>
      <c r="P1663" s="200"/>
      <c r="Q1663" s="200"/>
      <c r="R1663" s="200"/>
      <c r="S1663" s="200"/>
      <c r="T1663" s="201"/>
      <c r="AT1663" s="202" t="s">
        <v>193</v>
      </c>
      <c r="AU1663" s="202" t="s">
        <v>90</v>
      </c>
      <c r="AV1663" s="13" t="s">
        <v>88</v>
      </c>
      <c r="AW1663" s="13" t="s">
        <v>41</v>
      </c>
      <c r="AX1663" s="13" t="s">
        <v>80</v>
      </c>
      <c r="AY1663" s="202" t="s">
        <v>182</v>
      </c>
    </row>
    <row r="1664" spans="1:65" s="14" customFormat="1" ht="11.25">
      <c r="B1664" s="203"/>
      <c r="C1664" s="204"/>
      <c r="D1664" s="194" t="s">
        <v>193</v>
      </c>
      <c r="E1664" s="205" t="s">
        <v>43</v>
      </c>
      <c r="F1664" s="206" t="s">
        <v>3277</v>
      </c>
      <c r="G1664" s="204"/>
      <c r="H1664" s="207">
        <v>290</v>
      </c>
      <c r="I1664" s="208"/>
      <c r="J1664" s="204"/>
      <c r="K1664" s="204"/>
      <c r="L1664" s="209"/>
      <c r="M1664" s="210"/>
      <c r="N1664" s="211"/>
      <c r="O1664" s="211"/>
      <c r="P1664" s="211"/>
      <c r="Q1664" s="211"/>
      <c r="R1664" s="211"/>
      <c r="S1664" s="211"/>
      <c r="T1664" s="212"/>
      <c r="AT1664" s="213" t="s">
        <v>193</v>
      </c>
      <c r="AU1664" s="213" t="s">
        <v>90</v>
      </c>
      <c r="AV1664" s="14" t="s">
        <v>90</v>
      </c>
      <c r="AW1664" s="14" t="s">
        <v>41</v>
      </c>
      <c r="AX1664" s="14" t="s">
        <v>88</v>
      </c>
      <c r="AY1664" s="213" t="s">
        <v>182</v>
      </c>
    </row>
    <row r="1665" spans="1:65" s="2" customFormat="1" ht="49.15" customHeight="1">
      <c r="A1665" s="35"/>
      <c r="B1665" s="36"/>
      <c r="C1665" s="179" t="s">
        <v>2163</v>
      </c>
      <c r="D1665" s="179" t="s">
        <v>187</v>
      </c>
      <c r="E1665" s="180" t="s">
        <v>1183</v>
      </c>
      <c r="F1665" s="181" t="s">
        <v>1184</v>
      </c>
      <c r="G1665" s="182" t="s">
        <v>481</v>
      </c>
      <c r="H1665" s="183">
        <v>4.5</v>
      </c>
      <c r="I1665" s="184"/>
      <c r="J1665" s="185">
        <f>ROUND(I1665*H1665,2)</f>
        <v>0</v>
      </c>
      <c r="K1665" s="181" t="s">
        <v>191</v>
      </c>
      <c r="L1665" s="40"/>
      <c r="M1665" s="186" t="s">
        <v>43</v>
      </c>
      <c r="N1665" s="187" t="s">
        <v>51</v>
      </c>
      <c r="O1665" s="65"/>
      <c r="P1665" s="188">
        <f>O1665*H1665</f>
        <v>0</v>
      </c>
      <c r="Q1665" s="188">
        <v>0.38424999999999998</v>
      </c>
      <c r="R1665" s="188">
        <f>Q1665*H1665</f>
        <v>1.7291249999999998</v>
      </c>
      <c r="S1665" s="188">
        <v>0</v>
      </c>
      <c r="T1665" s="189">
        <f>S1665*H1665</f>
        <v>0</v>
      </c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R1665" s="190" t="s">
        <v>88</v>
      </c>
      <c r="AT1665" s="190" t="s">
        <v>187</v>
      </c>
      <c r="AU1665" s="190" t="s">
        <v>90</v>
      </c>
      <c r="AY1665" s="17" t="s">
        <v>182</v>
      </c>
      <c r="BE1665" s="191">
        <f>IF(N1665="základní",J1665,0)</f>
        <v>0</v>
      </c>
      <c r="BF1665" s="191">
        <f>IF(N1665="snížená",J1665,0)</f>
        <v>0</v>
      </c>
      <c r="BG1665" s="191">
        <f>IF(N1665="zákl. přenesená",J1665,0)</f>
        <v>0</v>
      </c>
      <c r="BH1665" s="191">
        <f>IF(N1665="sníž. přenesená",J1665,0)</f>
        <v>0</v>
      </c>
      <c r="BI1665" s="191">
        <f>IF(N1665="nulová",J1665,0)</f>
        <v>0</v>
      </c>
      <c r="BJ1665" s="17" t="s">
        <v>88</v>
      </c>
      <c r="BK1665" s="191">
        <f>ROUND(I1665*H1665,2)</f>
        <v>0</v>
      </c>
      <c r="BL1665" s="17" t="s">
        <v>88</v>
      </c>
      <c r="BM1665" s="190" t="s">
        <v>1185</v>
      </c>
    </row>
    <row r="1666" spans="1:65" s="13" customFormat="1" ht="11.25">
      <c r="B1666" s="192"/>
      <c r="C1666" s="193"/>
      <c r="D1666" s="194" t="s">
        <v>193</v>
      </c>
      <c r="E1666" s="195" t="s">
        <v>43</v>
      </c>
      <c r="F1666" s="196" t="s">
        <v>431</v>
      </c>
      <c r="G1666" s="193"/>
      <c r="H1666" s="195" t="s">
        <v>43</v>
      </c>
      <c r="I1666" s="197"/>
      <c r="J1666" s="193"/>
      <c r="K1666" s="193"/>
      <c r="L1666" s="198"/>
      <c r="M1666" s="199"/>
      <c r="N1666" s="200"/>
      <c r="O1666" s="200"/>
      <c r="P1666" s="200"/>
      <c r="Q1666" s="200"/>
      <c r="R1666" s="200"/>
      <c r="S1666" s="200"/>
      <c r="T1666" s="201"/>
      <c r="AT1666" s="202" t="s">
        <v>193</v>
      </c>
      <c r="AU1666" s="202" t="s">
        <v>90</v>
      </c>
      <c r="AV1666" s="13" t="s">
        <v>88</v>
      </c>
      <c r="AW1666" s="13" t="s">
        <v>41</v>
      </c>
      <c r="AX1666" s="13" t="s">
        <v>80</v>
      </c>
      <c r="AY1666" s="202" t="s">
        <v>182</v>
      </c>
    </row>
    <row r="1667" spans="1:65" s="13" customFormat="1" ht="11.25">
      <c r="B1667" s="192"/>
      <c r="C1667" s="193"/>
      <c r="D1667" s="194" t="s">
        <v>193</v>
      </c>
      <c r="E1667" s="195" t="s">
        <v>43</v>
      </c>
      <c r="F1667" s="196" t="s">
        <v>2185</v>
      </c>
      <c r="G1667" s="193"/>
      <c r="H1667" s="195" t="s">
        <v>43</v>
      </c>
      <c r="I1667" s="197"/>
      <c r="J1667" s="193"/>
      <c r="K1667" s="193"/>
      <c r="L1667" s="198"/>
      <c r="M1667" s="199"/>
      <c r="N1667" s="200"/>
      <c r="O1667" s="200"/>
      <c r="P1667" s="200"/>
      <c r="Q1667" s="200"/>
      <c r="R1667" s="200"/>
      <c r="S1667" s="200"/>
      <c r="T1667" s="201"/>
      <c r="AT1667" s="202" t="s">
        <v>193</v>
      </c>
      <c r="AU1667" s="202" t="s">
        <v>90</v>
      </c>
      <c r="AV1667" s="13" t="s">
        <v>88</v>
      </c>
      <c r="AW1667" s="13" t="s">
        <v>41</v>
      </c>
      <c r="AX1667" s="13" t="s">
        <v>80</v>
      </c>
      <c r="AY1667" s="202" t="s">
        <v>182</v>
      </c>
    </row>
    <row r="1668" spans="1:65" s="14" customFormat="1" ht="11.25">
      <c r="B1668" s="203"/>
      <c r="C1668" s="204"/>
      <c r="D1668" s="194" t="s">
        <v>193</v>
      </c>
      <c r="E1668" s="205" t="s">
        <v>43</v>
      </c>
      <c r="F1668" s="206" t="s">
        <v>1186</v>
      </c>
      <c r="G1668" s="204"/>
      <c r="H1668" s="207">
        <v>1.5</v>
      </c>
      <c r="I1668" s="208"/>
      <c r="J1668" s="204"/>
      <c r="K1668" s="204"/>
      <c r="L1668" s="209"/>
      <c r="M1668" s="210"/>
      <c r="N1668" s="211"/>
      <c r="O1668" s="211"/>
      <c r="P1668" s="211"/>
      <c r="Q1668" s="211"/>
      <c r="R1668" s="211"/>
      <c r="S1668" s="211"/>
      <c r="T1668" s="212"/>
      <c r="AT1668" s="213" t="s">
        <v>193</v>
      </c>
      <c r="AU1668" s="213" t="s">
        <v>90</v>
      </c>
      <c r="AV1668" s="14" t="s">
        <v>90</v>
      </c>
      <c r="AW1668" s="14" t="s">
        <v>41</v>
      </c>
      <c r="AX1668" s="14" t="s">
        <v>80</v>
      </c>
      <c r="AY1668" s="213" t="s">
        <v>182</v>
      </c>
    </row>
    <row r="1669" spans="1:65" s="13" customFormat="1" ht="11.25">
      <c r="B1669" s="192"/>
      <c r="C1669" s="193"/>
      <c r="D1669" s="194" t="s">
        <v>193</v>
      </c>
      <c r="E1669" s="195" t="s">
        <v>43</v>
      </c>
      <c r="F1669" s="196" t="s">
        <v>2186</v>
      </c>
      <c r="G1669" s="193"/>
      <c r="H1669" s="195" t="s">
        <v>43</v>
      </c>
      <c r="I1669" s="197"/>
      <c r="J1669" s="193"/>
      <c r="K1669" s="193"/>
      <c r="L1669" s="198"/>
      <c r="M1669" s="199"/>
      <c r="N1669" s="200"/>
      <c r="O1669" s="200"/>
      <c r="P1669" s="200"/>
      <c r="Q1669" s="200"/>
      <c r="R1669" s="200"/>
      <c r="S1669" s="200"/>
      <c r="T1669" s="201"/>
      <c r="AT1669" s="202" t="s">
        <v>193</v>
      </c>
      <c r="AU1669" s="202" t="s">
        <v>90</v>
      </c>
      <c r="AV1669" s="13" t="s">
        <v>88</v>
      </c>
      <c r="AW1669" s="13" t="s">
        <v>41</v>
      </c>
      <c r="AX1669" s="13" t="s">
        <v>80</v>
      </c>
      <c r="AY1669" s="202" t="s">
        <v>182</v>
      </c>
    </row>
    <row r="1670" spans="1:65" s="14" customFormat="1" ht="11.25">
      <c r="B1670" s="203"/>
      <c r="C1670" s="204"/>
      <c r="D1670" s="194" t="s">
        <v>193</v>
      </c>
      <c r="E1670" s="205" t="s">
        <v>43</v>
      </c>
      <c r="F1670" s="206" t="s">
        <v>1186</v>
      </c>
      <c r="G1670" s="204"/>
      <c r="H1670" s="207">
        <v>1.5</v>
      </c>
      <c r="I1670" s="208"/>
      <c r="J1670" s="204"/>
      <c r="K1670" s="204"/>
      <c r="L1670" s="209"/>
      <c r="M1670" s="210"/>
      <c r="N1670" s="211"/>
      <c r="O1670" s="211"/>
      <c r="P1670" s="211"/>
      <c r="Q1670" s="211"/>
      <c r="R1670" s="211"/>
      <c r="S1670" s="211"/>
      <c r="T1670" s="212"/>
      <c r="AT1670" s="213" t="s">
        <v>193</v>
      </c>
      <c r="AU1670" s="213" t="s">
        <v>90</v>
      </c>
      <c r="AV1670" s="14" t="s">
        <v>90</v>
      </c>
      <c r="AW1670" s="14" t="s">
        <v>41</v>
      </c>
      <c r="AX1670" s="14" t="s">
        <v>80</v>
      </c>
      <c r="AY1670" s="213" t="s">
        <v>182</v>
      </c>
    </row>
    <row r="1671" spans="1:65" s="13" customFormat="1" ht="11.25">
      <c r="B1671" s="192"/>
      <c r="C1671" s="193"/>
      <c r="D1671" s="194" t="s">
        <v>193</v>
      </c>
      <c r="E1671" s="195" t="s">
        <v>43</v>
      </c>
      <c r="F1671" s="196" t="s">
        <v>2680</v>
      </c>
      <c r="G1671" s="193"/>
      <c r="H1671" s="195" t="s">
        <v>43</v>
      </c>
      <c r="I1671" s="197"/>
      <c r="J1671" s="193"/>
      <c r="K1671" s="193"/>
      <c r="L1671" s="198"/>
      <c r="M1671" s="199"/>
      <c r="N1671" s="200"/>
      <c r="O1671" s="200"/>
      <c r="P1671" s="200"/>
      <c r="Q1671" s="200"/>
      <c r="R1671" s="200"/>
      <c r="S1671" s="200"/>
      <c r="T1671" s="201"/>
      <c r="AT1671" s="202" t="s">
        <v>193</v>
      </c>
      <c r="AU1671" s="202" t="s">
        <v>90</v>
      </c>
      <c r="AV1671" s="13" t="s">
        <v>88</v>
      </c>
      <c r="AW1671" s="13" t="s">
        <v>41</v>
      </c>
      <c r="AX1671" s="13" t="s">
        <v>80</v>
      </c>
      <c r="AY1671" s="202" t="s">
        <v>182</v>
      </c>
    </row>
    <row r="1672" spans="1:65" s="14" customFormat="1" ht="11.25">
      <c r="B1672" s="203"/>
      <c r="C1672" s="204"/>
      <c r="D1672" s="194" t="s">
        <v>193</v>
      </c>
      <c r="E1672" s="205" t="s">
        <v>43</v>
      </c>
      <c r="F1672" s="206" t="s">
        <v>1186</v>
      </c>
      <c r="G1672" s="204"/>
      <c r="H1672" s="207">
        <v>1.5</v>
      </c>
      <c r="I1672" s="208"/>
      <c r="J1672" s="204"/>
      <c r="K1672" s="204"/>
      <c r="L1672" s="209"/>
      <c r="M1672" s="210"/>
      <c r="N1672" s="211"/>
      <c r="O1672" s="211"/>
      <c r="P1672" s="211"/>
      <c r="Q1672" s="211"/>
      <c r="R1672" s="211"/>
      <c r="S1672" s="211"/>
      <c r="T1672" s="212"/>
      <c r="AT1672" s="213" t="s">
        <v>193</v>
      </c>
      <c r="AU1672" s="213" t="s">
        <v>90</v>
      </c>
      <c r="AV1672" s="14" t="s">
        <v>90</v>
      </c>
      <c r="AW1672" s="14" t="s">
        <v>41</v>
      </c>
      <c r="AX1672" s="14" t="s">
        <v>80</v>
      </c>
      <c r="AY1672" s="213" t="s">
        <v>182</v>
      </c>
    </row>
    <row r="1673" spans="1:65" s="15" customFormat="1" ht="11.25">
      <c r="B1673" s="227"/>
      <c r="C1673" s="228"/>
      <c r="D1673" s="194" t="s">
        <v>193</v>
      </c>
      <c r="E1673" s="229" t="s">
        <v>43</v>
      </c>
      <c r="F1673" s="230" t="s">
        <v>436</v>
      </c>
      <c r="G1673" s="228"/>
      <c r="H1673" s="231">
        <v>4.5</v>
      </c>
      <c r="I1673" s="232"/>
      <c r="J1673" s="228"/>
      <c r="K1673" s="228"/>
      <c r="L1673" s="233"/>
      <c r="M1673" s="234"/>
      <c r="N1673" s="235"/>
      <c r="O1673" s="235"/>
      <c r="P1673" s="235"/>
      <c r="Q1673" s="235"/>
      <c r="R1673" s="235"/>
      <c r="S1673" s="235"/>
      <c r="T1673" s="236"/>
      <c r="AT1673" s="237" t="s">
        <v>193</v>
      </c>
      <c r="AU1673" s="237" t="s">
        <v>90</v>
      </c>
      <c r="AV1673" s="15" t="s">
        <v>205</v>
      </c>
      <c r="AW1673" s="15" t="s">
        <v>41</v>
      </c>
      <c r="AX1673" s="15" t="s">
        <v>88</v>
      </c>
      <c r="AY1673" s="237" t="s">
        <v>182</v>
      </c>
    </row>
    <row r="1674" spans="1:65" s="2" customFormat="1" ht="14.45" customHeight="1">
      <c r="A1674" s="35"/>
      <c r="B1674" s="36"/>
      <c r="C1674" s="214" t="s">
        <v>2165</v>
      </c>
      <c r="D1674" s="214" t="s">
        <v>179</v>
      </c>
      <c r="E1674" s="215" t="s">
        <v>1188</v>
      </c>
      <c r="F1674" s="216" t="s">
        <v>1189</v>
      </c>
      <c r="G1674" s="217" t="s">
        <v>481</v>
      </c>
      <c r="H1674" s="218">
        <v>4.5</v>
      </c>
      <c r="I1674" s="219"/>
      <c r="J1674" s="220">
        <f>ROUND(I1674*H1674,2)</f>
        <v>0</v>
      </c>
      <c r="K1674" s="216" t="s">
        <v>191</v>
      </c>
      <c r="L1674" s="221"/>
      <c r="M1674" s="222" t="s">
        <v>43</v>
      </c>
      <c r="N1674" s="223" t="s">
        <v>51</v>
      </c>
      <c r="O1674" s="65"/>
      <c r="P1674" s="188">
        <f>O1674*H1674</f>
        <v>0</v>
      </c>
      <c r="Q1674" s="188">
        <v>1.306E-2</v>
      </c>
      <c r="R1674" s="188">
        <f>Q1674*H1674</f>
        <v>5.8770000000000003E-2</v>
      </c>
      <c r="S1674" s="188">
        <v>0</v>
      </c>
      <c r="T1674" s="189">
        <f>S1674*H1674</f>
        <v>0</v>
      </c>
      <c r="U1674" s="35"/>
      <c r="V1674" s="35"/>
      <c r="W1674" s="35"/>
      <c r="X1674" s="35"/>
      <c r="Y1674" s="35"/>
      <c r="Z1674" s="35"/>
      <c r="AA1674" s="35"/>
      <c r="AB1674" s="35"/>
      <c r="AC1674" s="35"/>
      <c r="AD1674" s="35"/>
      <c r="AE1674" s="35"/>
      <c r="AR1674" s="190" t="s">
        <v>90</v>
      </c>
      <c r="AT1674" s="190" t="s">
        <v>179</v>
      </c>
      <c r="AU1674" s="190" t="s">
        <v>90</v>
      </c>
      <c r="AY1674" s="17" t="s">
        <v>182</v>
      </c>
      <c r="BE1674" s="191">
        <f>IF(N1674="základní",J1674,0)</f>
        <v>0</v>
      </c>
      <c r="BF1674" s="191">
        <f>IF(N1674="snížená",J1674,0)</f>
        <v>0</v>
      </c>
      <c r="BG1674" s="191">
        <f>IF(N1674="zákl. přenesená",J1674,0)</f>
        <v>0</v>
      </c>
      <c r="BH1674" s="191">
        <f>IF(N1674="sníž. přenesená",J1674,0)</f>
        <v>0</v>
      </c>
      <c r="BI1674" s="191">
        <f>IF(N1674="nulová",J1674,0)</f>
        <v>0</v>
      </c>
      <c r="BJ1674" s="17" t="s">
        <v>88</v>
      </c>
      <c r="BK1674" s="191">
        <f>ROUND(I1674*H1674,2)</f>
        <v>0</v>
      </c>
      <c r="BL1674" s="17" t="s">
        <v>88</v>
      </c>
      <c r="BM1674" s="190" t="s">
        <v>1190</v>
      </c>
    </row>
    <row r="1675" spans="1:65" s="13" customFormat="1" ht="11.25">
      <c r="B1675" s="192"/>
      <c r="C1675" s="193"/>
      <c r="D1675" s="194" t="s">
        <v>193</v>
      </c>
      <c r="E1675" s="195" t="s">
        <v>43</v>
      </c>
      <c r="F1675" s="196" t="s">
        <v>431</v>
      </c>
      <c r="G1675" s="193"/>
      <c r="H1675" s="195" t="s">
        <v>43</v>
      </c>
      <c r="I1675" s="197"/>
      <c r="J1675" s="193"/>
      <c r="K1675" s="193"/>
      <c r="L1675" s="198"/>
      <c r="M1675" s="199"/>
      <c r="N1675" s="200"/>
      <c r="O1675" s="200"/>
      <c r="P1675" s="200"/>
      <c r="Q1675" s="200"/>
      <c r="R1675" s="200"/>
      <c r="S1675" s="200"/>
      <c r="T1675" s="201"/>
      <c r="AT1675" s="202" t="s">
        <v>193</v>
      </c>
      <c r="AU1675" s="202" t="s">
        <v>90</v>
      </c>
      <c r="AV1675" s="13" t="s">
        <v>88</v>
      </c>
      <c r="AW1675" s="13" t="s">
        <v>41</v>
      </c>
      <c r="AX1675" s="13" t="s">
        <v>80</v>
      </c>
      <c r="AY1675" s="202" t="s">
        <v>182</v>
      </c>
    </row>
    <row r="1676" spans="1:65" s="13" customFormat="1" ht="11.25">
      <c r="B1676" s="192"/>
      <c r="C1676" s="193"/>
      <c r="D1676" s="194" t="s">
        <v>193</v>
      </c>
      <c r="E1676" s="195" t="s">
        <v>43</v>
      </c>
      <c r="F1676" s="196" t="s">
        <v>2185</v>
      </c>
      <c r="G1676" s="193"/>
      <c r="H1676" s="195" t="s">
        <v>43</v>
      </c>
      <c r="I1676" s="197"/>
      <c r="J1676" s="193"/>
      <c r="K1676" s="193"/>
      <c r="L1676" s="198"/>
      <c r="M1676" s="199"/>
      <c r="N1676" s="200"/>
      <c r="O1676" s="200"/>
      <c r="P1676" s="200"/>
      <c r="Q1676" s="200"/>
      <c r="R1676" s="200"/>
      <c r="S1676" s="200"/>
      <c r="T1676" s="201"/>
      <c r="AT1676" s="202" t="s">
        <v>193</v>
      </c>
      <c r="AU1676" s="202" t="s">
        <v>90</v>
      </c>
      <c r="AV1676" s="13" t="s">
        <v>88</v>
      </c>
      <c r="AW1676" s="13" t="s">
        <v>41</v>
      </c>
      <c r="AX1676" s="13" t="s">
        <v>80</v>
      </c>
      <c r="AY1676" s="202" t="s">
        <v>182</v>
      </c>
    </row>
    <row r="1677" spans="1:65" s="14" customFormat="1" ht="11.25">
      <c r="B1677" s="203"/>
      <c r="C1677" s="204"/>
      <c r="D1677" s="194" t="s">
        <v>193</v>
      </c>
      <c r="E1677" s="205" t="s">
        <v>43</v>
      </c>
      <c r="F1677" s="206" t="s">
        <v>1186</v>
      </c>
      <c r="G1677" s="204"/>
      <c r="H1677" s="207">
        <v>1.5</v>
      </c>
      <c r="I1677" s="208"/>
      <c r="J1677" s="204"/>
      <c r="K1677" s="204"/>
      <c r="L1677" s="209"/>
      <c r="M1677" s="210"/>
      <c r="N1677" s="211"/>
      <c r="O1677" s="211"/>
      <c r="P1677" s="211"/>
      <c r="Q1677" s="211"/>
      <c r="R1677" s="211"/>
      <c r="S1677" s="211"/>
      <c r="T1677" s="212"/>
      <c r="AT1677" s="213" t="s">
        <v>193</v>
      </c>
      <c r="AU1677" s="213" t="s">
        <v>90</v>
      </c>
      <c r="AV1677" s="14" t="s">
        <v>90</v>
      </c>
      <c r="AW1677" s="14" t="s">
        <v>41</v>
      </c>
      <c r="AX1677" s="14" t="s">
        <v>80</v>
      </c>
      <c r="AY1677" s="213" t="s">
        <v>182</v>
      </c>
    </row>
    <row r="1678" spans="1:65" s="13" customFormat="1" ht="11.25">
      <c r="B1678" s="192"/>
      <c r="C1678" s="193"/>
      <c r="D1678" s="194" t="s">
        <v>193</v>
      </c>
      <c r="E1678" s="195" t="s">
        <v>43</v>
      </c>
      <c r="F1678" s="196" t="s">
        <v>2186</v>
      </c>
      <c r="G1678" s="193"/>
      <c r="H1678" s="195" t="s">
        <v>43</v>
      </c>
      <c r="I1678" s="197"/>
      <c r="J1678" s="193"/>
      <c r="K1678" s="193"/>
      <c r="L1678" s="198"/>
      <c r="M1678" s="199"/>
      <c r="N1678" s="200"/>
      <c r="O1678" s="200"/>
      <c r="P1678" s="200"/>
      <c r="Q1678" s="200"/>
      <c r="R1678" s="200"/>
      <c r="S1678" s="200"/>
      <c r="T1678" s="201"/>
      <c r="AT1678" s="202" t="s">
        <v>193</v>
      </c>
      <c r="AU1678" s="202" t="s">
        <v>90</v>
      </c>
      <c r="AV1678" s="13" t="s">
        <v>88</v>
      </c>
      <c r="AW1678" s="13" t="s">
        <v>41</v>
      </c>
      <c r="AX1678" s="13" t="s">
        <v>80</v>
      </c>
      <c r="AY1678" s="202" t="s">
        <v>182</v>
      </c>
    </row>
    <row r="1679" spans="1:65" s="14" customFormat="1" ht="11.25">
      <c r="B1679" s="203"/>
      <c r="C1679" s="204"/>
      <c r="D1679" s="194" t="s">
        <v>193</v>
      </c>
      <c r="E1679" s="205" t="s">
        <v>43</v>
      </c>
      <c r="F1679" s="206" t="s">
        <v>1186</v>
      </c>
      <c r="G1679" s="204"/>
      <c r="H1679" s="207">
        <v>1.5</v>
      </c>
      <c r="I1679" s="208"/>
      <c r="J1679" s="204"/>
      <c r="K1679" s="204"/>
      <c r="L1679" s="209"/>
      <c r="M1679" s="210"/>
      <c r="N1679" s="211"/>
      <c r="O1679" s="211"/>
      <c r="P1679" s="211"/>
      <c r="Q1679" s="211"/>
      <c r="R1679" s="211"/>
      <c r="S1679" s="211"/>
      <c r="T1679" s="212"/>
      <c r="AT1679" s="213" t="s">
        <v>193</v>
      </c>
      <c r="AU1679" s="213" t="s">
        <v>90</v>
      </c>
      <c r="AV1679" s="14" t="s">
        <v>90</v>
      </c>
      <c r="AW1679" s="14" t="s">
        <v>41</v>
      </c>
      <c r="AX1679" s="14" t="s">
        <v>80</v>
      </c>
      <c r="AY1679" s="213" t="s">
        <v>182</v>
      </c>
    </row>
    <row r="1680" spans="1:65" s="13" customFormat="1" ht="11.25">
      <c r="B1680" s="192"/>
      <c r="C1680" s="193"/>
      <c r="D1680" s="194" t="s">
        <v>193</v>
      </c>
      <c r="E1680" s="195" t="s">
        <v>43</v>
      </c>
      <c r="F1680" s="196" t="s">
        <v>2680</v>
      </c>
      <c r="G1680" s="193"/>
      <c r="H1680" s="195" t="s">
        <v>43</v>
      </c>
      <c r="I1680" s="197"/>
      <c r="J1680" s="193"/>
      <c r="K1680" s="193"/>
      <c r="L1680" s="198"/>
      <c r="M1680" s="199"/>
      <c r="N1680" s="200"/>
      <c r="O1680" s="200"/>
      <c r="P1680" s="200"/>
      <c r="Q1680" s="200"/>
      <c r="R1680" s="200"/>
      <c r="S1680" s="200"/>
      <c r="T1680" s="201"/>
      <c r="AT1680" s="202" t="s">
        <v>193</v>
      </c>
      <c r="AU1680" s="202" t="s">
        <v>90</v>
      </c>
      <c r="AV1680" s="13" t="s">
        <v>88</v>
      </c>
      <c r="AW1680" s="13" t="s">
        <v>41</v>
      </c>
      <c r="AX1680" s="13" t="s">
        <v>80</v>
      </c>
      <c r="AY1680" s="202" t="s">
        <v>182</v>
      </c>
    </row>
    <row r="1681" spans="1:65" s="14" customFormat="1" ht="11.25">
      <c r="B1681" s="203"/>
      <c r="C1681" s="204"/>
      <c r="D1681" s="194" t="s">
        <v>193</v>
      </c>
      <c r="E1681" s="205" t="s">
        <v>43</v>
      </c>
      <c r="F1681" s="206" t="s">
        <v>1186</v>
      </c>
      <c r="G1681" s="204"/>
      <c r="H1681" s="207">
        <v>1.5</v>
      </c>
      <c r="I1681" s="208"/>
      <c r="J1681" s="204"/>
      <c r="K1681" s="204"/>
      <c r="L1681" s="209"/>
      <c r="M1681" s="210"/>
      <c r="N1681" s="211"/>
      <c r="O1681" s="211"/>
      <c r="P1681" s="211"/>
      <c r="Q1681" s="211"/>
      <c r="R1681" s="211"/>
      <c r="S1681" s="211"/>
      <c r="T1681" s="212"/>
      <c r="AT1681" s="213" t="s">
        <v>193</v>
      </c>
      <c r="AU1681" s="213" t="s">
        <v>90</v>
      </c>
      <c r="AV1681" s="14" t="s">
        <v>90</v>
      </c>
      <c r="AW1681" s="14" t="s">
        <v>41</v>
      </c>
      <c r="AX1681" s="14" t="s">
        <v>80</v>
      </c>
      <c r="AY1681" s="213" t="s">
        <v>182</v>
      </c>
    </row>
    <row r="1682" spans="1:65" s="15" customFormat="1" ht="11.25">
      <c r="B1682" s="227"/>
      <c r="C1682" s="228"/>
      <c r="D1682" s="194" t="s">
        <v>193</v>
      </c>
      <c r="E1682" s="229" t="s">
        <v>43</v>
      </c>
      <c r="F1682" s="230" t="s">
        <v>436</v>
      </c>
      <c r="G1682" s="228"/>
      <c r="H1682" s="231">
        <v>4.5</v>
      </c>
      <c r="I1682" s="232"/>
      <c r="J1682" s="228"/>
      <c r="K1682" s="228"/>
      <c r="L1682" s="233"/>
      <c r="M1682" s="234"/>
      <c r="N1682" s="235"/>
      <c r="O1682" s="235"/>
      <c r="P1682" s="235"/>
      <c r="Q1682" s="235"/>
      <c r="R1682" s="235"/>
      <c r="S1682" s="235"/>
      <c r="T1682" s="236"/>
      <c r="AT1682" s="237" t="s">
        <v>193</v>
      </c>
      <c r="AU1682" s="237" t="s">
        <v>90</v>
      </c>
      <c r="AV1682" s="15" t="s">
        <v>205</v>
      </c>
      <c r="AW1682" s="15" t="s">
        <v>41</v>
      </c>
      <c r="AX1682" s="15" t="s">
        <v>88</v>
      </c>
      <c r="AY1682" s="237" t="s">
        <v>182</v>
      </c>
    </row>
    <row r="1683" spans="1:65" s="2" customFormat="1" ht="37.9" customHeight="1">
      <c r="A1683" s="35"/>
      <c r="B1683" s="36"/>
      <c r="C1683" s="179" t="s">
        <v>2171</v>
      </c>
      <c r="D1683" s="179" t="s">
        <v>187</v>
      </c>
      <c r="E1683" s="180" t="s">
        <v>1192</v>
      </c>
      <c r="F1683" s="181" t="s">
        <v>1193</v>
      </c>
      <c r="G1683" s="182" t="s">
        <v>481</v>
      </c>
      <c r="H1683" s="183">
        <v>38</v>
      </c>
      <c r="I1683" s="184"/>
      <c r="J1683" s="185">
        <f>ROUND(I1683*H1683,2)</f>
        <v>0</v>
      </c>
      <c r="K1683" s="181" t="s">
        <v>191</v>
      </c>
      <c r="L1683" s="40"/>
      <c r="M1683" s="186" t="s">
        <v>43</v>
      </c>
      <c r="N1683" s="187" t="s">
        <v>51</v>
      </c>
      <c r="O1683" s="65"/>
      <c r="P1683" s="188">
        <f>O1683*H1683</f>
        <v>0</v>
      </c>
      <c r="Q1683" s="188">
        <v>0</v>
      </c>
      <c r="R1683" s="188">
        <f>Q1683*H1683</f>
        <v>0</v>
      </c>
      <c r="S1683" s="188">
        <v>0</v>
      </c>
      <c r="T1683" s="189">
        <f>S1683*H1683</f>
        <v>0</v>
      </c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R1683" s="190" t="s">
        <v>88</v>
      </c>
      <c r="AT1683" s="190" t="s">
        <v>187</v>
      </c>
      <c r="AU1683" s="190" t="s">
        <v>90</v>
      </c>
      <c r="AY1683" s="17" t="s">
        <v>182</v>
      </c>
      <c r="BE1683" s="191">
        <f>IF(N1683="základní",J1683,0)</f>
        <v>0</v>
      </c>
      <c r="BF1683" s="191">
        <f>IF(N1683="snížená",J1683,0)</f>
        <v>0</v>
      </c>
      <c r="BG1683" s="191">
        <f>IF(N1683="zákl. přenesená",J1683,0)</f>
        <v>0</v>
      </c>
      <c r="BH1683" s="191">
        <f>IF(N1683="sníž. přenesená",J1683,0)</f>
        <v>0</v>
      </c>
      <c r="BI1683" s="191">
        <f>IF(N1683="nulová",J1683,0)</f>
        <v>0</v>
      </c>
      <c r="BJ1683" s="17" t="s">
        <v>88</v>
      </c>
      <c r="BK1683" s="191">
        <f>ROUND(I1683*H1683,2)</f>
        <v>0</v>
      </c>
      <c r="BL1683" s="17" t="s">
        <v>88</v>
      </c>
      <c r="BM1683" s="190" t="s">
        <v>3278</v>
      </c>
    </row>
    <row r="1684" spans="1:65" s="13" customFormat="1" ht="11.25">
      <c r="B1684" s="192"/>
      <c r="C1684" s="193"/>
      <c r="D1684" s="194" t="s">
        <v>193</v>
      </c>
      <c r="E1684" s="195" t="s">
        <v>43</v>
      </c>
      <c r="F1684" s="196" t="s">
        <v>362</v>
      </c>
      <c r="G1684" s="193"/>
      <c r="H1684" s="195" t="s">
        <v>43</v>
      </c>
      <c r="I1684" s="197"/>
      <c r="J1684" s="193"/>
      <c r="K1684" s="193"/>
      <c r="L1684" s="198"/>
      <c r="M1684" s="199"/>
      <c r="N1684" s="200"/>
      <c r="O1684" s="200"/>
      <c r="P1684" s="200"/>
      <c r="Q1684" s="200"/>
      <c r="R1684" s="200"/>
      <c r="S1684" s="200"/>
      <c r="T1684" s="201"/>
      <c r="AT1684" s="202" t="s">
        <v>193</v>
      </c>
      <c r="AU1684" s="202" t="s">
        <v>90</v>
      </c>
      <c r="AV1684" s="13" t="s">
        <v>88</v>
      </c>
      <c r="AW1684" s="13" t="s">
        <v>41</v>
      </c>
      <c r="AX1684" s="13" t="s">
        <v>80</v>
      </c>
      <c r="AY1684" s="202" t="s">
        <v>182</v>
      </c>
    </row>
    <row r="1685" spans="1:65" s="13" customFormat="1" ht="11.25">
      <c r="B1685" s="192"/>
      <c r="C1685" s="193"/>
      <c r="D1685" s="194" t="s">
        <v>193</v>
      </c>
      <c r="E1685" s="195" t="s">
        <v>43</v>
      </c>
      <c r="F1685" s="196" t="s">
        <v>2195</v>
      </c>
      <c r="G1685" s="193"/>
      <c r="H1685" s="195" t="s">
        <v>43</v>
      </c>
      <c r="I1685" s="197"/>
      <c r="J1685" s="193"/>
      <c r="K1685" s="193"/>
      <c r="L1685" s="198"/>
      <c r="M1685" s="199"/>
      <c r="N1685" s="200"/>
      <c r="O1685" s="200"/>
      <c r="P1685" s="200"/>
      <c r="Q1685" s="200"/>
      <c r="R1685" s="200"/>
      <c r="S1685" s="200"/>
      <c r="T1685" s="201"/>
      <c r="AT1685" s="202" t="s">
        <v>193</v>
      </c>
      <c r="AU1685" s="202" t="s">
        <v>90</v>
      </c>
      <c r="AV1685" s="13" t="s">
        <v>88</v>
      </c>
      <c r="AW1685" s="13" t="s">
        <v>41</v>
      </c>
      <c r="AX1685" s="13" t="s">
        <v>80</v>
      </c>
      <c r="AY1685" s="202" t="s">
        <v>182</v>
      </c>
    </row>
    <row r="1686" spans="1:65" s="14" customFormat="1" ht="11.25">
      <c r="B1686" s="203"/>
      <c r="C1686" s="204"/>
      <c r="D1686" s="194" t="s">
        <v>193</v>
      </c>
      <c r="E1686" s="205" t="s">
        <v>43</v>
      </c>
      <c r="F1686" s="206" t="s">
        <v>3271</v>
      </c>
      <c r="G1686" s="204"/>
      <c r="H1686" s="207">
        <v>38</v>
      </c>
      <c r="I1686" s="208"/>
      <c r="J1686" s="204"/>
      <c r="K1686" s="204"/>
      <c r="L1686" s="209"/>
      <c r="M1686" s="210"/>
      <c r="N1686" s="211"/>
      <c r="O1686" s="211"/>
      <c r="P1686" s="211"/>
      <c r="Q1686" s="211"/>
      <c r="R1686" s="211"/>
      <c r="S1686" s="211"/>
      <c r="T1686" s="212"/>
      <c r="AT1686" s="213" t="s">
        <v>193</v>
      </c>
      <c r="AU1686" s="213" t="s">
        <v>90</v>
      </c>
      <c r="AV1686" s="14" t="s">
        <v>90</v>
      </c>
      <c r="AW1686" s="14" t="s">
        <v>41</v>
      </c>
      <c r="AX1686" s="14" t="s">
        <v>88</v>
      </c>
      <c r="AY1686" s="213" t="s">
        <v>182</v>
      </c>
    </row>
    <row r="1687" spans="1:65" s="2" customFormat="1" ht="37.9" customHeight="1">
      <c r="A1687" s="35"/>
      <c r="B1687" s="36"/>
      <c r="C1687" s="179" t="s">
        <v>2177</v>
      </c>
      <c r="D1687" s="179" t="s">
        <v>187</v>
      </c>
      <c r="E1687" s="180" t="s">
        <v>1197</v>
      </c>
      <c r="F1687" s="181" t="s">
        <v>1198</v>
      </c>
      <c r="G1687" s="182" t="s">
        <v>481</v>
      </c>
      <c r="H1687" s="183">
        <v>135</v>
      </c>
      <c r="I1687" s="184"/>
      <c r="J1687" s="185">
        <f>ROUND(I1687*H1687,2)</f>
        <v>0</v>
      </c>
      <c r="K1687" s="181" t="s">
        <v>191</v>
      </c>
      <c r="L1687" s="40"/>
      <c r="M1687" s="186" t="s">
        <v>43</v>
      </c>
      <c r="N1687" s="187" t="s">
        <v>51</v>
      </c>
      <c r="O1687" s="65"/>
      <c r="P1687" s="188">
        <f>O1687*H1687</f>
        <v>0</v>
      </c>
      <c r="Q1687" s="188">
        <v>0</v>
      </c>
      <c r="R1687" s="188">
        <f>Q1687*H1687</f>
        <v>0</v>
      </c>
      <c r="S1687" s="188">
        <v>0</v>
      </c>
      <c r="T1687" s="189">
        <f>S1687*H1687</f>
        <v>0</v>
      </c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R1687" s="190" t="s">
        <v>88</v>
      </c>
      <c r="AT1687" s="190" t="s">
        <v>187</v>
      </c>
      <c r="AU1687" s="190" t="s">
        <v>90</v>
      </c>
      <c r="AY1687" s="17" t="s">
        <v>182</v>
      </c>
      <c r="BE1687" s="191">
        <f>IF(N1687="základní",J1687,0)</f>
        <v>0</v>
      </c>
      <c r="BF1687" s="191">
        <f>IF(N1687="snížená",J1687,0)</f>
        <v>0</v>
      </c>
      <c r="BG1687" s="191">
        <f>IF(N1687="zákl. přenesená",J1687,0)</f>
        <v>0</v>
      </c>
      <c r="BH1687" s="191">
        <f>IF(N1687="sníž. přenesená",J1687,0)</f>
        <v>0</v>
      </c>
      <c r="BI1687" s="191">
        <f>IF(N1687="nulová",J1687,0)</f>
        <v>0</v>
      </c>
      <c r="BJ1687" s="17" t="s">
        <v>88</v>
      </c>
      <c r="BK1687" s="191">
        <f>ROUND(I1687*H1687,2)</f>
        <v>0</v>
      </c>
      <c r="BL1687" s="17" t="s">
        <v>88</v>
      </c>
      <c r="BM1687" s="190" t="s">
        <v>1199</v>
      </c>
    </row>
    <row r="1688" spans="1:65" s="13" customFormat="1" ht="11.25">
      <c r="B1688" s="192"/>
      <c r="C1688" s="193"/>
      <c r="D1688" s="194" t="s">
        <v>193</v>
      </c>
      <c r="E1688" s="195" t="s">
        <v>43</v>
      </c>
      <c r="F1688" s="196" t="s">
        <v>362</v>
      </c>
      <c r="G1688" s="193"/>
      <c r="H1688" s="195" t="s">
        <v>43</v>
      </c>
      <c r="I1688" s="197"/>
      <c r="J1688" s="193"/>
      <c r="K1688" s="193"/>
      <c r="L1688" s="198"/>
      <c r="M1688" s="199"/>
      <c r="N1688" s="200"/>
      <c r="O1688" s="200"/>
      <c r="P1688" s="200"/>
      <c r="Q1688" s="200"/>
      <c r="R1688" s="200"/>
      <c r="S1688" s="200"/>
      <c r="T1688" s="201"/>
      <c r="AT1688" s="202" t="s">
        <v>193</v>
      </c>
      <c r="AU1688" s="202" t="s">
        <v>90</v>
      </c>
      <c r="AV1688" s="13" t="s">
        <v>88</v>
      </c>
      <c r="AW1688" s="13" t="s">
        <v>41</v>
      </c>
      <c r="AX1688" s="13" t="s">
        <v>80</v>
      </c>
      <c r="AY1688" s="202" t="s">
        <v>182</v>
      </c>
    </row>
    <row r="1689" spans="1:65" s="13" customFormat="1" ht="11.25">
      <c r="B1689" s="192"/>
      <c r="C1689" s="193"/>
      <c r="D1689" s="194" t="s">
        <v>193</v>
      </c>
      <c r="E1689" s="195" t="s">
        <v>43</v>
      </c>
      <c r="F1689" s="196" t="s">
        <v>1051</v>
      </c>
      <c r="G1689" s="193"/>
      <c r="H1689" s="195" t="s">
        <v>43</v>
      </c>
      <c r="I1689" s="197"/>
      <c r="J1689" s="193"/>
      <c r="K1689" s="193"/>
      <c r="L1689" s="198"/>
      <c r="M1689" s="199"/>
      <c r="N1689" s="200"/>
      <c r="O1689" s="200"/>
      <c r="P1689" s="200"/>
      <c r="Q1689" s="200"/>
      <c r="R1689" s="200"/>
      <c r="S1689" s="200"/>
      <c r="T1689" s="201"/>
      <c r="AT1689" s="202" t="s">
        <v>193</v>
      </c>
      <c r="AU1689" s="202" t="s">
        <v>90</v>
      </c>
      <c r="AV1689" s="13" t="s">
        <v>88</v>
      </c>
      <c r="AW1689" s="13" t="s">
        <v>41</v>
      </c>
      <c r="AX1689" s="13" t="s">
        <v>80</v>
      </c>
      <c r="AY1689" s="202" t="s">
        <v>182</v>
      </c>
    </row>
    <row r="1690" spans="1:65" s="14" customFormat="1" ht="11.25">
      <c r="B1690" s="203"/>
      <c r="C1690" s="204"/>
      <c r="D1690" s="194" t="s">
        <v>193</v>
      </c>
      <c r="E1690" s="205" t="s">
        <v>43</v>
      </c>
      <c r="F1690" s="206" t="s">
        <v>3268</v>
      </c>
      <c r="G1690" s="204"/>
      <c r="H1690" s="207">
        <v>135</v>
      </c>
      <c r="I1690" s="208"/>
      <c r="J1690" s="204"/>
      <c r="K1690" s="204"/>
      <c r="L1690" s="209"/>
      <c r="M1690" s="210"/>
      <c r="N1690" s="211"/>
      <c r="O1690" s="211"/>
      <c r="P1690" s="211"/>
      <c r="Q1690" s="211"/>
      <c r="R1690" s="211"/>
      <c r="S1690" s="211"/>
      <c r="T1690" s="212"/>
      <c r="AT1690" s="213" t="s">
        <v>193</v>
      </c>
      <c r="AU1690" s="213" t="s">
        <v>90</v>
      </c>
      <c r="AV1690" s="14" t="s">
        <v>90</v>
      </c>
      <c r="AW1690" s="14" t="s">
        <v>41</v>
      </c>
      <c r="AX1690" s="14" t="s">
        <v>88</v>
      </c>
      <c r="AY1690" s="213" t="s">
        <v>182</v>
      </c>
    </row>
    <row r="1691" spans="1:65" s="2" customFormat="1" ht="37.9" customHeight="1">
      <c r="A1691" s="35"/>
      <c r="B1691" s="36"/>
      <c r="C1691" s="179" t="s">
        <v>2181</v>
      </c>
      <c r="D1691" s="179" t="s">
        <v>187</v>
      </c>
      <c r="E1691" s="180" t="s">
        <v>1201</v>
      </c>
      <c r="F1691" s="181" t="s">
        <v>1202</v>
      </c>
      <c r="G1691" s="182" t="s">
        <v>481</v>
      </c>
      <c r="H1691" s="183">
        <v>50</v>
      </c>
      <c r="I1691" s="184"/>
      <c r="J1691" s="185">
        <f>ROUND(I1691*H1691,2)</f>
        <v>0</v>
      </c>
      <c r="K1691" s="181" t="s">
        <v>191</v>
      </c>
      <c r="L1691" s="40"/>
      <c r="M1691" s="186" t="s">
        <v>43</v>
      </c>
      <c r="N1691" s="187" t="s">
        <v>51</v>
      </c>
      <c r="O1691" s="65"/>
      <c r="P1691" s="188">
        <f>O1691*H1691</f>
        <v>0</v>
      </c>
      <c r="Q1691" s="188">
        <v>0</v>
      </c>
      <c r="R1691" s="188">
        <f>Q1691*H1691</f>
        <v>0</v>
      </c>
      <c r="S1691" s="188">
        <v>0</v>
      </c>
      <c r="T1691" s="189">
        <f>S1691*H1691</f>
        <v>0</v>
      </c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R1691" s="190" t="s">
        <v>88</v>
      </c>
      <c r="AT1691" s="190" t="s">
        <v>187</v>
      </c>
      <c r="AU1691" s="190" t="s">
        <v>90</v>
      </c>
      <c r="AY1691" s="17" t="s">
        <v>182</v>
      </c>
      <c r="BE1691" s="191">
        <f>IF(N1691="základní",J1691,0)</f>
        <v>0</v>
      </c>
      <c r="BF1691" s="191">
        <f>IF(N1691="snížená",J1691,0)</f>
        <v>0</v>
      </c>
      <c r="BG1691" s="191">
        <f>IF(N1691="zákl. přenesená",J1691,0)</f>
        <v>0</v>
      </c>
      <c r="BH1691" s="191">
        <f>IF(N1691="sníž. přenesená",J1691,0)</f>
        <v>0</v>
      </c>
      <c r="BI1691" s="191">
        <f>IF(N1691="nulová",J1691,0)</f>
        <v>0</v>
      </c>
      <c r="BJ1691" s="17" t="s">
        <v>88</v>
      </c>
      <c r="BK1691" s="191">
        <f>ROUND(I1691*H1691,2)</f>
        <v>0</v>
      </c>
      <c r="BL1691" s="17" t="s">
        <v>88</v>
      </c>
      <c r="BM1691" s="190" t="s">
        <v>2686</v>
      </c>
    </row>
    <row r="1692" spans="1:65" s="13" customFormat="1" ht="11.25">
      <c r="B1692" s="192"/>
      <c r="C1692" s="193"/>
      <c r="D1692" s="194" t="s">
        <v>193</v>
      </c>
      <c r="E1692" s="195" t="s">
        <v>43</v>
      </c>
      <c r="F1692" s="196" t="s">
        <v>362</v>
      </c>
      <c r="G1692" s="193"/>
      <c r="H1692" s="195" t="s">
        <v>43</v>
      </c>
      <c r="I1692" s="197"/>
      <c r="J1692" s="193"/>
      <c r="K1692" s="193"/>
      <c r="L1692" s="198"/>
      <c r="M1692" s="199"/>
      <c r="N1692" s="200"/>
      <c r="O1692" s="200"/>
      <c r="P1692" s="200"/>
      <c r="Q1692" s="200"/>
      <c r="R1692" s="200"/>
      <c r="S1692" s="200"/>
      <c r="T1692" s="201"/>
      <c r="AT1692" s="202" t="s">
        <v>193</v>
      </c>
      <c r="AU1692" s="202" t="s">
        <v>90</v>
      </c>
      <c r="AV1692" s="13" t="s">
        <v>88</v>
      </c>
      <c r="AW1692" s="13" t="s">
        <v>41</v>
      </c>
      <c r="AX1692" s="13" t="s">
        <v>80</v>
      </c>
      <c r="AY1692" s="202" t="s">
        <v>182</v>
      </c>
    </row>
    <row r="1693" spans="1:65" s="13" customFormat="1" ht="11.25">
      <c r="B1693" s="192"/>
      <c r="C1693" s="193"/>
      <c r="D1693" s="194" t="s">
        <v>193</v>
      </c>
      <c r="E1693" s="195" t="s">
        <v>43</v>
      </c>
      <c r="F1693" s="196" t="s">
        <v>1053</v>
      </c>
      <c r="G1693" s="193"/>
      <c r="H1693" s="195" t="s">
        <v>43</v>
      </c>
      <c r="I1693" s="197"/>
      <c r="J1693" s="193"/>
      <c r="K1693" s="193"/>
      <c r="L1693" s="198"/>
      <c r="M1693" s="199"/>
      <c r="N1693" s="200"/>
      <c r="O1693" s="200"/>
      <c r="P1693" s="200"/>
      <c r="Q1693" s="200"/>
      <c r="R1693" s="200"/>
      <c r="S1693" s="200"/>
      <c r="T1693" s="201"/>
      <c r="AT1693" s="202" t="s">
        <v>193</v>
      </c>
      <c r="AU1693" s="202" t="s">
        <v>90</v>
      </c>
      <c r="AV1693" s="13" t="s">
        <v>88</v>
      </c>
      <c r="AW1693" s="13" t="s">
        <v>41</v>
      </c>
      <c r="AX1693" s="13" t="s">
        <v>80</v>
      </c>
      <c r="AY1693" s="202" t="s">
        <v>182</v>
      </c>
    </row>
    <row r="1694" spans="1:65" s="13" customFormat="1" ht="11.25">
      <c r="B1694" s="192"/>
      <c r="C1694" s="193"/>
      <c r="D1694" s="194" t="s">
        <v>193</v>
      </c>
      <c r="E1694" s="195" t="s">
        <v>43</v>
      </c>
      <c r="F1694" s="196" t="s">
        <v>362</v>
      </c>
      <c r="G1694" s="193"/>
      <c r="H1694" s="195" t="s">
        <v>43</v>
      </c>
      <c r="I1694" s="197"/>
      <c r="J1694" s="193"/>
      <c r="K1694" s="193"/>
      <c r="L1694" s="198"/>
      <c r="M1694" s="199"/>
      <c r="N1694" s="200"/>
      <c r="O1694" s="200"/>
      <c r="P1694" s="200"/>
      <c r="Q1694" s="200"/>
      <c r="R1694" s="200"/>
      <c r="S1694" s="200"/>
      <c r="T1694" s="201"/>
      <c r="AT1694" s="202" t="s">
        <v>193</v>
      </c>
      <c r="AU1694" s="202" t="s">
        <v>90</v>
      </c>
      <c r="AV1694" s="13" t="s">
        <v>88</v>
      </c>
      <c r="AW1694" s="13" t="s">
        <v>41</v>
      </c>
      <c r="AX1694" s="13" t="s">
        <v>80</v>
      </c>
      <c r="AY1694" s="202" t="s">
        <v>182</v>
      </c>
    </row>
    <row r="1695" spans="1:65" s="13" customFormat="1" ht="11.25">
      <c r="B1695" s="192"/>
      <c r="C1695" s="193"/>
      <c r="D1695" s="194" t="s">
        <v>193</v>
      </c>
      <c r="E1695" s="195" t="s">
        <v>43</v>
      </c>
      <c r="F1695" s="196" t="s">
        <v>1053</v>
      </c>
      <c r="G1695" s="193"/>
      <c r="H1695" s="195" t="s">
        <v>43</v>
      </c>
      <c r="I1695" s="197"/>
      <c r="J1695" s="193"/>
      <c r="K1695" s="193"/>
      <c r="L1695" s="198"/>
      <c r="M1695" s="199"/>
      <c r="N1695" s="200"/>
      <c r="O1695" s="200"/>
      <c r="P1695" s="200"/>
      <c r="Q1695" s="200"/>
      <c r="R1695" s="200"/>
      <c r="S1695" s="200"/>
      <c r="T1695" s="201"/>
      <c r="AT1695" s="202" t="s">
        <v>193</v>
      </c>
      <c r="AU1695" s="202" t="s">
        <v>90</v>
      </c>
      <c r="AV1695" s="13" t="s">
        <v>88</v>
      </c>
      <c r="AW1695" s="13" t="s">
        <v>41</v>
      </c>
      <c r="AX1695" s="13" t="s">
        <v>80</v>
      </c>
      <c r="AY1695" s="202" t="s">
        <v>182</v>
      </c>
    </row>
    <row r="1696" spans="1:65" s="14" customFormat="1" ht="11.25">
      <c r="B1696" s="203"/>
      <c r="C1696" s="204"/>
      <c r="D1696" s="194" t="s">
        <v>193</v>
      </c>
      <c r="E1696" s="205" t="s">
        <v>43</v>
      </c>
      <c r="F1696" s="206" t="s">
        <v>3269</v>
      </c>
      <c r="G1696" s="204"/>
      <c r="H1696" s="207">
        <v>50</v>
      </c>
      <c r="I1696" s="208"/>
      <c r="J1696" s="204"/>
      <c r="K1696" s="204"/>
      <c r="L1696" s="209"/>
      <c r="M1696" s="224"/>
      <c r="N1696" s="225"/>
      <c r="O1696" s="225"/>
      <c r="P1696" s="225"/>
      <c r="Q1696" s="225"/>
      <c r="R1696" s="225"/>
      <c r="S1696" s="225"/>
      <c r="T1696" s="226"/>
      <c r="AT1696" s="213" t="s">
        <v>193</v>
      </c>
      <c r="AU1696" s="213" t="s">
        <v>90</v>
      </c>
      <c r="AV1696" s="14" t="s">
        <v>90</v>
      </c>
      <c r="AW1696" s="14" t="s">
        <v>41</v>
      </c>
      <c r="AX1696" s="14" t="s">
        <v>88</v>
      </c>
      <c r="AY1696" s="213" t="s">
        <v>182</v>
      </c>
    </row>
    <row r="1697" spans="1:31" s="2" customFormat="1" ht="6.95" customHeight="1">
      <c r="A1697" s="35"/>
      <c r="B1697" s="48"/>
      <c r="C1697" s="49"/>
      <c r="D1697" s="49"/>
      <c r="E1697" s="49"/>
      <c r="F1697" s="49"/>
      <c r="G1697" s="49"/>
      <c r="H1697" s="49"/>
      <c r="I1697" s="49"/>
      <c r="J1697" s="49"/>
      <c r="K1697" s="49"/>
      <c r="L1697" s="40"/>
      <c r="M1697" s="35"/>
      <c r="O1697" s="35"/>
      <c r="P1697" s="35"/>
      <c r="Q1697" s="35"/>
      <c r="R1697" s="35"/>
      <c r="S1697" s="35"/>
      <c r="T1697" s="35"/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</row>
  </sheetData>
  <sheetProtection algorithmName="SHA-512" hashValue="tavWoaPvAZbIJYBX3NZmz0lNhFJbSqDgSuUXCnM9sItqrmSjdDBZUgMeouxJKLkbcMRkve64Jkgz2vJBEnLxQg==" saltValue="F2CuYOxH5azSUxqGTc4QUCidnU19i9OxV+ixLerKY9IRJ60hd5HmnLH/SScGc1sFFf3jfIBeNGfamoA92AUoTw==" spinCount="100000" sheet="1" objects="1" scenarios="1" formatColumns="0" formatRows="0" autoFilter="0"/>
  <autoFilter ref="C87:K1696" xr:uid="{00000000-0009-0000-0000-00000C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92"/>
  <sheetViews>
    <sheetView showGridLines="0" topLeftCell="A59" workbookViewId="0">
      <selection activeCell="I89" sqref="I89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128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24.75" customHeight="1">
      <c r="A9" s="35"/>
      <c r="B9" s="40"/>
      <c r="C9" s="35"/>
      <c r="D9" s="35"/>
      <c r="E9" s="289" t="s">
        <v>3279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19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ROUND(J81, 2)</f>
        <v>152300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ROUND((SUM(BE81:BE91)),  2)</f>
        <v>152300</v>
      </c>
      <c r="G33" s="35"/>
      <c r="H33" s="35"/>
      <c r="I33" s="125">
        <v>0.21</v>
      </c>
      <c r="J33" s="124">
        <f>ROUND(((SUM(BE81:BE91))*I33),  2)</f>
        <v>31983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ROUND((SUM(BF81:BF91)),  2)</f>
        <v>0</v>
      </c>
      <c r="G34" s="35"/>
      <c r="H34" s="35"/>
      <c r="I34" s="125">
        <v>0.15</v>
      </c>
      <c r="J34" s="124">
        <f>ROUND(((SUM(BF81:BF91))*I34),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ROUND((SUM(BG81:BG91)),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ROUND((SUM(BH81:BH91)),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ROUND((SUM(BI81:BI91)),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184283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24.75" customHeight="1">
      <c r="A50" s="35"/>
      <c r="B50" s="36"/>
      <c r="C50" s="37"/>
      <c r="D50" s="37"/>
      <c r="E50" s="250" t="str">
        <f>E9</f>
        <v>PS456 - Připojení stávajícího řadiče SSZ Sněmovní – Praskova na Dispečink SSZ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J81</f>
        <v>152300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159</v>
      </c>
      <c r="E60" s="144"/>
      <c r="F60" s="144"/>
      <c r="G60" s="144"/>
      <c r="H60" s="144"/>
      <c r="I60" s="144"/>
      <c r="J60" s="145">
        <f>J82</f>
        <v>152300</v>
      </c>
      <c r="K60" s="142"/>
      <c r="L60" s="146"/>
    </row>
    <row r="61" spans="1:47" s="10" customFormat="1" ht="19.899999999999999" customHeight="1">
      <c r="B61" s="147"/>
      <c r="C61" s="98"/>
      <c r="D61" s="148" t="s">
        <v>160</v>
      </c>
      <c r="E61" s="149"/>
      <c r="F61" s="149"/>
      <c r="G61" s="149"/>
      <c r="H61" s="149"/>
      <c r="I61" s="149"/>
      <c r="J61" s="150">
        <f>J83</f>
        <v>152300</v>
      </c>
      <c r="K61" s="98"/>
      <c r="L61" s="151"/>
    </row>
    <row r="62" spans="1:47" s="2" customFormat="1" ht="21.7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6.95" customHeight="1">
      <c r="A63" s="35"/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</row>
    <row r="67" spans="1:31" s="2" customFormat="1" ht="6.95" customHeight="1">
      <c r="A67" s="35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4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24.95" customHeight="1">
      <c r="A68" s="35"/>
      <c r="B68" s="36"/>
      <c r="C68" s="23" t="s">
        <v>166</v>
      </c>
      <c r="D68" s="37"/>
      <c r="E68" s="37"/>
      <c r="F68" s="37"/>
      <c r="G68" s="37"/>
      <c r="H68" s="37"/>
      <c r="I68" s="37"/>
      <c r="J68" s="37"/>
      <c r="K68" s="37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69" spans="1:31" s="2" customFormat="1" ht="6.9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12" customHeight="1">
      <c r="A70" s="35"/>
      <c r="B70" s="36"/>
      <c r="C70" s="29" t="s">
        <v>16</v>
      </c>
      <c r="D70" s="37"/>
      <c r="E70" s="37"/>
      <c r="F70" s="37"/>
      <c r="G70" s="37"/>
      <c r="H70" s="37"/>
      <c r="I70" s="37"/>
      <c r="J70" s="37"/>
      <c r="K70" s="37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16.5" customHeight="1">
      <c r="A71" s="35"/>
      <c r="B71" s="36"/>
      <c r="C71" s="37"/>
      <c r="D71" s="37"/>
      <c r="E71" s="294" t="str">
        <f>E7</f>
        <v>Opava – telematika</v>
      </c>
      <c r="F71" s="295"/>
      <c r="G71" s="295"/>
      <c r="H71" s="295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12" customHeight="1">
      <c r="A72" s="35"/>
      <c r="B72" s="36"/>
      <c r="C72" s="29" t="s">
        <v>153</v>
      </c>
      <c r="D72" s="37"/>
      <c r="E72" s="37"/>
      <c r="F72" s="37"/>
      <c r="G72" s="37"/>
      <c r="H72" s="37"/>
      <c r="I72" s="37"/>
      <c r="J72" s="37"/>
      <c r="K72" s="37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75" customHeight="1">
      <c r="A73" s="35"/>
      <c r="B73" s="36"/>
      <c r="C73" s="37"/>
      <c r="D73" s="37"/>
      <c r="E73" s="250" t="str">
        <f>E9</f>
        <v>PS456 - Připojení stávajícího řadiče SSZ Sněmovní – Praskova na Dispečink SSZ</v>
      </c>
      <c r="F73" s="296"/>
      <c r="G73" s="296"/>
      <c r="H73" s="296"/>
      <c r="I73" s="37"/>
      <c r="J73" s="37"/>
      <c r="K73" s="37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29" t="s">
        <v>22</v>
      </c>
      <c r="D75" s="37"/>
      <c r="E75" s="37"/>
      <c r="F75" s="27" t="str">
        <f>F12</f>
        <v>Opava</v>
      </c>
      <c r="G75" s="37"/>
      <c r="H75" s="37"/>
      <c r="I75" s="29" t="s">
        <v>23</v>
      </c>
      <c r="J75" s="60" t="str">
        <f>IF(J12="","",J12)</f>
        <v>16. 8. 2019</v>
      </c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5.2" customHeight="1">
      <c r="A77" s="35"/>
      <c r="B77" s="36"/>
      <c r="C77" s="29" t="s">
        <v>29</v>
      </c>
      <c r="D77" s="37"/>
      <c r="E77" s="37"/>
      <c r="F77" s="27" t="str">
        <f>E15</f>
        <v>Statutární město Opava</v>
      </c>
      <c r="G77" s="37"/>
      <c r="H77" s="37"/>
      <c r="I77" s="29" t="s">
        <v>37</v>
      </c>
      <c r="J77" s="33" t="str">
        <f>E21</f>
        <v>Ing. Luděk Obrdlík</v>
      </c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5.2" customHeight="1">
      <c r="A78" s="35"/>
      <c r="B78" s="36"/>
      <c r="C78" s="29" t="s">
        <v>35</v>
      </c>
      <c r="D78" s="37"/>
      <c r="E78" s="37"/>
      <c r="F78" s="27" t="str">
        <f>IF(E18="","",E18)</f>
        <v>Vyplň údaj</v>
      </c>
      <c r="G78" s="37"/>
      <c r="H78" s="37"/>
      <c r="I78" s="29" t="s">
        <v>42</v>
      </c>
      <c r="J78" s="33" t="str">
        <f>E24</f>
        <v>Ing. Luděk Obrdlík</v>
      </c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0.3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11" customFormat="1" ht="29.25" customHeight="1">
      <c r="A80" s="152"/>
      <c r="B80" s="153"/>
      <c r="C80" s="154" t="s">
        <v>167</v>
      </c>
      <c r="D80" s="155" t="s">
        <v>65</v>
      </c>
      <c r="E80" s="155" t="s">
        <v>61</v>
      </c>
      <c r="F80" s="155" t="s">
        <v>62</v>
      </c>
      <c r="G80" s="155" t="s">
        <v>168</v>
      </c>
      <c r="H80" s="155" t="s">
        <v>169</v>
      </c>
      <c r="I80" s="155" t="s">
        <v>170</v>
      </c>
      <c r="J80" s="155" t="s">
        <v>157</v>
      </c>
      <c r="K80" s="156" t="s">
        <v>171</v>
      </c>
      <c r="L80" s="157"/>
      <c r="M80" s="69" t="s">
        <v>43</v>
      </c>
      <c r="N80" s="70" t="s">
        <v>50</v>
      </c>
      <c r="O80" s="70" t="s">
        <v>172</v>
      </c>
      <c r="P80" s="70" t="s">
        <v>173</v>
      </c>
      <c r="Q80" s="70" t="s">
        <v>174</v>
      </c>
      <c r="R80" s="70" t="s">
        <v>175</v>
      </c>
      <c r="S80" s="70" t="s">
        <v>176</v>
      </c>
      <c r="T80" s="71" t="s">
        <v>177</v>
      </c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</row>
    <row r="81" spans="1:65" s="2" customFormat="1" ht="22.9" customHeight="1">
      <c r="A81" s="35"/>
      <c r="B81" s="36"/>
      <c r="C81" s="76" t="s">
        <v>178</v>
      </c>
      <c r="D81" s="37"/>
      <c r="E81" s="37"/>
      <c r="F81" s="37"/>
      <c r="G81" s="37"/>
      <c r="H81" s="37"/>
      <c r="I81" s="37"/>
      <c r="J81" s="158">
        <f>BK81</f>
        <v>152300</v>
      </c>
      <c r="K81" s="37"/>
      <c r="L81" s="40"/>
      <c r="M81" s="72"/>
      <c r="N81" s="159"/>
      <c r="O81" s="73"/>
      <c r="P81" s="160">
        <f>P82</f>
        <v>0</v>
      </c>
      <c r="Q81" s="73"/>
      <c r="R81" s="160">
        <f>R82</f>
        <v>0</v>
      </c>
      <c r="S81" s="73"/>
      <c r="T81" s="161">
        <f>T82</f>
        <v>0</v>
      </c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T81" s="17" t="s">
        <v>79</v>
      </c>
      <c r="AU81" s="17" t="s">
        <v>158</v>
      </c>
      <c r="BK81" s="162">
        <f>BK82</f>
        <v>152300</v>
      </c>
    </row>
    <row r="82" spans="1:65" s="12" customFormat="1" ht="25.9" customHeight="1">
      <c r="B82" s="163"/>
      <c r="C82" s="164"/>
      <c r="D82" s="165" t="s">
        <v>79</v>
      </c>
      <c r="E82" s="166" t="s">
        <v>179</v>
      </c>
      <c r="F82" s="166" t="s">
        <v>180</v>
      </c>
      <c r="G82" s="164"/>
      <c r="H82" s="164"/>
      <c r="I82" s="167"/>
      <c r="J82" s="168">
        <f>BK82</f>
        <v>152300</v>
      </c>
      <c r="K82" s="164"/>
      <c r="L82" s="169"/>
      <c r="M82" s="170"/>
      <c r="N82" s="171"/>
      <c r="O82" s="171"/>
      <c r="P82" s="172">
        <f>P83</f>
        <v>0</v>
      </c>
      <c r="Q82" s="171"/>
      <c r="R82" s="172">
        <f>R83</f>
        <v>0</v>
      </c>
      <c r="S82" s="171"/>
      <c r="T82" s="173">
        <f>T83</f>
        <v>0</v>
      </c>
      <c r="AR82" s="174" t="s">
        <v>181</v>
      </c>
      <c r="AT82" s="175" t="s">
        <v>79</v>
      </c>
      <c r="AU82" s="175" t="s">
        <v>80</v>
      </c>
      <c r="AY82" s="174" t="s">
        <v>182</v>
      </c>
      <c r="BK82" s="176">
        <f>BK83</f>
        <v>152300</v>
      </c>
    </row>
    <row r="83" spans="1:65" s="12" customFormat="1" ht="22.9" customHeight="1">
      <c r="B83" s="163"/>
      <c r="C83" s="164"/>
      <c r="D83" s="165" t="s">
        <v>79</v>
      </c>
      <c r="E83" s="177" t="s">
        <v>183</v>
      </c>
      <c r="F83" s="177" t="s">
        <v>184</v>
      </c>
      <c r="G83" s="164"/>
      <c r="H83" s="164"/>
      <c r="I83" s="167"/>
      <c r="J83" s="178">
        <f>BK83</f>
        <v>152300</v>
      </c>
      <c r="K83" s="164"/>
      <c r="L83" s="169"/>
      <c r="M83" s="170"/>
      <c r="N83" s="171"/>
      <c r="O83" s="171"/>
      <c r="P83" s="172">
        <f>SUM(P84:P91)</f>
        <v>0</v>
      </c>
      <c r="Q83" s="171"/>
      <c r="R83" s="172">
        <f>SUM(R84:R91)</f>
        <v>0</v>
      </c>
      <c r="S83" s="171"/>
      <c r="T83" s="173">
        <f>SUM(T84:T91)</f>
        <v>0</v>
      </c>
      <c r="AR83" s="174" t="s">
        <v>181</v>
      </c>
      <c r="AT83" s="175" t="s">
        <v>79</v>
      </c>
      <c r="AU83" s="175" t="s">
        <v>88</v>
      </c>
      <c r="AY83" s="174" t="s">
        <v>182</v>
      </c>
      <c r="BK83" s="176">
        <f>SUM(BK84:BK91)</f>
        <v>152300</v>
      </c>
    </row>
    <row r="84" spans="1:65" s="2" customFormat="1" ht="37.9" customHeight="1">
      <c r="A84" s="35"/>
      <c r="B84" s="36"/>
      <c r="C84" s="179" t="s">
        <v>88</v>
      </c>
      <c r="D84" s="179" t="s">
        <v>187</v>
      </c>
      <c r="E84" s="180" t="s">
        <v>3280</v>
      </c>
      <c r="F84" s="181" t="s">
        <v>3281</v>
      </c>
      <c r="G84" s="182" t="s">
        <v>190</v>
      </c>
      <c r="H84" s="183">
        <v>1</v>
      </c>
      <c r="I84" s="184">
        <v>17500</v>
      </c>
      <c r="J84" s="185">
        <f>ROUND(I84*H84,2)</f>
        <v>17500</v>
      </c>
      <c r="K84" s="181" t="s">
        <v>43</v>
      </c>
      <c r="L84" s="40"/>
      <c r="M84" s="186" t="s">
        <v>43</v>
      </c>
      <c r="N84" s="187" t="s">
        <v>51</v>
      </c>
      <c r="O84" s="65"/>
      <c r="P84" s="188">
        <f>O84*H84</f>
        <v>0</v>
      </c>
      <c r="Q84" s="188">
        <v>0</v>
      </c>
      <c r="R84" s="188">
        <f>Q84*H84</f>
        <v>0</v>
      </c>
      <c r="S84" s="188">
        <v>0</v>
      </c>
      <c r="T84" s="189">
        <f>S84*H84</f>
        <v>0</v>
      </c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R84" s="190" t="s">
        <v>88</v>
      </c>
      <c r="AT84" s="190" t="s">
        <v>187</v>
      </c>
      <c r="AU84" s="190" t="s">
        <v>90</v>
      </c>
      <c r="AY84" s="17" t="s">
        <v>182</v>
      </c>
      <c r="BE84" s="191">
        <f>IF(N84="základní",J84,0)</f>
        <v>17500</v>
      </c>
      <c r="BF84" s="191">
        <f>IF(N84="snížená",J84,0)</f>
        <v>0</v>
      </c>
      <c r="BG84" s="191">
        <f>IF(N84="zákl. přenesená",J84,0)</f>
        <v>0</v>
      </c>
      <c r="BH84" s="191">
        <f>IF(N84="sníž. přenesená",J84,0)</f>
        <v>0</v>
      </c>
      <c r="BI84" s="191">
        <f>IF(N84="nulová",J84,0)</f>
        <v>0</v>
      </c>
      <c r="BJ84" s="17" t="s">
        <v>88</v>
      </c>
      <c r="BK84" s="191">
        <f>ROUND(I84*H84,2)</f>
        <v>17500</v>
      </c>
      <c r="BL84" s="17" t="s">
        <v>88</v>
      </c>
      <c r="BM84" s="190" t="s">
        <v>3282</v>
      </c>
    </row>
    <row r="85" spans="1:65" s="13" customFormat="1" ht="11.25">
      <c r="B85" s="192"/>
      <c r="C85" s="193"/>
      <c r="D85" s="194" t="s">
        <v>193</v>
      </c>
      <c r="E85" s="195" t="s">
        <v>43</v>
      </c>
      <c r="F85" s="196" t="s">
        <v>532</v>
      </c>
      <c r="G85" s="193"/>
      <c r="H85" s="195" t="s">
        <v>43</v>
      </c>
      <c r="I85" s="197"/>
      <c r="J85" s="193"/>
      <c r="K85" s="193"/>
      <c r="L85" s="198"/>
      <c r="M85" s="199"/>
      <c r="N85" s="200"/>
      <c r="O85" s="200"/>
      <c r="P85" s="200"/>
      <c r="Q85" s="200"/>
      <c r="R85" s="200"/>
      <c r="S85" s="200"/>
      <c r="T85" s="201"/>
      <c r="AT85" s="202" t="s">
        <v>193</v>
      </c>
      <c r="AU85" s="202" t="s">
        <v>90</v>
      </c>
      <c r="AV85" s="13" t="s">
        <v>88</v>
      </c>
      <c r="AW85" s="13" t="s">
        <v>41</v>
      </c>
      <c r="AX85" s="13" t="s">
        <v>80</v>
      </c>
      <c r="AY85" s="202" t="s">
        <v>182</v>
      </c>
    </row>
    <row r="86" spans="1:65" s="13" customFormat="1" ht="22.5">
      <c r="B86" s="192"/>
      <c r="C86" s="193"/>
      <c r="D86" s="194" t="s">
        <v>193</v>
      </c>
      <c r="E86" s="195" t="s">
        <v>43</v>
      </c>
      <c r="F86" s="196" t="s">
        <v>3283</v>
      </c>
      <c r="G86" s="193"/>
      <c r="H86" s="195" t="s">
        <v>43</v>
      </c>
      <c r="I86" s="197"/>
      <c r="J86" s="193"/>
      <c r="K86" s="193"/>
      <c r="L86" s="198"/>
      <c r="M86" s="199"/>
      <c r="N86" s="200"/>
      <c r="O86" s="200"/>
      <c r="P86" s="200"/>
      <c r="Q86" s="200"/>
      <c r="R86" s="200"/>
      <c r="S86" s="200"/>
      <c r="T86" s="201"/>
      <c r="AT86" s="202" t="s">
        <v>193</v>
      </c>
      <c r="AU86" s="202" t="s">
        <v>90</v>
      </c>
      <c r="AV86" s="13" t="s">
        <v>88</v>
      </c>
      <c r="AW86" s="13" t="s">
        <v>41</v>
      </c>
      <c r="AX86" s="13" t="s">
        <v>80</v>
      </c>
      <c r="AY86" s="202" t="s">
        <v>182</v>
      </c>
    </row>
    <row r="87" spans="1:65" s="14" customFormat="1" ht="11.25">
      <c r="B87" s="203"/>
      <c r="C87" s="204"/>
      <c r="D87" s="194" t="s">
        <v>193</v>
      </c>
      <c r="E87" s="205" t="s">
        <v>43</v>
      </c>
      <c r="F87" s="206" t="s">
        <v>88</v>
      </c>
      <c r="G87" s="204"/>
      <c r="H87" s="207">
        <v>1</v>
      </c>
      <c r="I87" s="208"/>
      <c r="J87" s="204"/>
      <c r="K87" s="204"/>
      <c r="L87" s="209"/>
      <c r="M87" s="210"/>
      <c r="N87" s="211"/>
      <c r="O87" s="211"/>
      <c r="P87" s="211"/>
      <c r="Q87" s="211"/>
      <c r="R87" s="211"/>
      <c r="S87" s="211"/>
      <c r="T87" s="212"/>
      <c r="AT87" s="213" t="s">
        <v>193</v>
      </c>
      <c r="AU87" s="213" t="s">
        <v>90</v>
      </c>
      <c r="AV87" s="14" t="s">
        <v>90</v>
      </c>
      <c r="AW87" s="14" t="s">
        <v>41</v>
      </c>
      <c r="AX87" s="14" t="s">
        <v>88</v>
      </c>
      <c r="AY87" s="213" t="s">
        <v>182</v>
      </c>
    </row>
    <row r="88" spans="1:65" s="2" customFormat="1" ht="14.45" customHeight="1">
      <c r="A88" s="35"/>
      <c r="B88" s="36"/>
      <c r="C88" s="214" t="s">
        <v>90</v>
      </c>
      <c r="D88" s="214" t="s">
        <v>179</v>
      </c>
      <c r="E88" s="215" t="s">
        <v>3284</v>
      </c>
      <c r="F88" s="216" t="s">
        <v>3285</v>
      </c>
      <c r="G88" s="217" t="s">
        <v>190</v>
      </c>
      <c r="H88" s="218">
        <v>1</v>
      </c>
      <c r="I88" s="219">
        <v>134800</v>
      </c>
      <c r="J88" s="220">
        <f>ROUND(I88*H88,2)</f>
        <v>134800</v>
      </c>
      <c r="K88" s="216" t="s">
        <v>43</v>
      </c>
      <c r="L88" s="221"/>
      <c r="M88" s="222" t="s">
        <v>43</v>
      </c>
      <c r="N88" s="223" t="s">
        <v>51</v>
      </c>
      <c r="O88" s="65"/>
      <c r="P88" s="188">
        <f>O88*H88</f>
        <v>0</v>
      </c>
      <c r="Q88" s="188">
        <v>0</v>
      </c>
      <c r="R88" s="188">
        <f>Q88*H88</f>
        <v>0</v>
      </c>
      <c r="S88" s="188">
        <v>0</v>
      </c>
      <c r="T88" s="189">
        <f>S88*H88</f>
        <v>0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R88" s="190" t="s">
        <v>90</v>
      </c>
      <c r="AT88" s="190" t="s">
        <v>179</v>
      </c>
      <c r="AU88" s="190" t="s">
        <v>90</v>
      </c>
      <c r="AY88" s="17" t="s">
        <v>182</v>
      </c>
      <c r="BE88" s="191">
        <f>IF(N88="základní",J88,0)</f>
        <v>134800</v>
      </c>
      <c r="BF88" s="191">
        <f>IF(N88="snížená",J88,0)</f>
        <v>0</v>
      </c>
      <c r="BG88" s="191">
        <f>IF(N88="zákl. přenesená",J88,0)</f>
        <v>0</v>
      </c>
      <c r="BH88" s="191">
        <f>IF(N88="sníž. přenesená",J88,0)</f>
        <v>0</v>
      </c>
      <c r="BI88" s="191">
        <f>IF(N88="nulová",J88,0)</f>
        <v>0</v>
      </c>
      <c r="BJ88" s="17" t="s">
        <v>88</v>
      </c>
      <c r="BK88" s="191">
        <f>ROUND(I88*H88,2)</f>
        <v>134800</v>
      </c>
      <c r="BL88" s="17" t="s">
        <v>88</v>
      </c>
      <c r="BM88" s="190" t="s">
        <v>3286</v>
      </c>
    </row>
    <row r="89" spans="1:65" s="13" customFormat="1" ht="11.25">
      <c r="B89" s="192"/>
      <c r="C89" s="193"/>
      <c r="D89" s="194" t="s">
        <v>193</v>
      </c>
      <c r="E89" s="195" t="s">
        <v>43</v>
      </c>
      <c r="F89" s="196" t="s">
        <v>532</v>
      </c>
      <c r="G89" s="193"/>
      <c r="H89" s="195" t="s">
        <v>43</v>
      </c>
      <c r="I89" s="197"/>
      <c r="J89" s="193"/>
      <c r="K89" s="193"/>
      <c r="L89" s="198"/>
      <c r="M89" s="199"/>
      <c r="N89" s="200"/>
      <c r="O89" s="200"/>
      <c r="P89" s="200"/>
      <c r="Q89" s="200"/>
      <c r="R89" s="200"/>
      <c r="S89" s="200"/>
      <c r="T89" s="201"/>
      <c r="AT89" s="202" t="s">
        <v>193</v>
      </c>
      <c r="AU89" s="202" t="s">
        <v>90</v>
      </c>
      <c r="AV89" s="13" t="s">
        <v>88</v>
      </c>
      <c r="AW89" s="13" t="s">
        <v>41</v>
      </c>
      <c r="AX89" s="13" t="s">
        <v>80</v>
      </c>
      <c r="AY89" s="202" t="s">
        <v>182</v>
      </c>
    </row>
    <row r="90" spans="1:65" s="13" customFormat="1" ht="22.5">
      <c r="B90" s="192"/>
      <c r="C90" s="193"/>
      <c r="D90" s="194" t="s">
        <v>193</v>
      </c>
      <c r="E90" s="195" t="s">
        <v>43</v>
      </c>
      <c r="F90" s="196" t="s">
        <v>3287</v>
      </c>
      <c r="G90" s="193"/>
      <c r="H90" s="195" t="s">
        <v>43</v>
      </c>
      <c r="I90" s="197"/>
      <c r="J90" s="193"/>
      <c r="K90" s="193"/>
      <c r="L90" s="198"/>
      <c r="M90" s="199"/>
      <c r="N90" s="200"/>
      <c r="O90" s="200"/>
      <c r="P90" s="200"/>
      <c r="Q90" s="200"/>
      <c r="R90" s="200"/>
      <c r="S90" s="200"/>
      <c r="T90" s="201"/>
      <c r="AT90" s="202" t="s">
        <v>193</v>
      </c>
      <c r="AU90" s="202" t="s">
        <v>90</v>
      </c>
      <c r="AV90" s="13" t="s">
        <v>88</v>
      </c>
      <c r="AW90" s="13" t="s">
        <v>41</v>
      </c>
      <c r="AX90" s="13" t="s">
        <v>80</v>
      </c>
      <c r="AY90" s="202" t="s">
        <v>182</v>
      </c>
    </row>
    <row r="91" spans="1:65" s="14" customFormat="1" ht="11.25">
      <c r="B91" s="203"/>
      <c r="C91" s="204"/>
      <c r="D91" s="194" t="s">
        <v>193</v>
      </c>
      <c r="E91" s="205" t="s">
        <v>43</v>
      </c>
      <c r="F91" s="206" t="s">
        <v>88</v>
      </c>
      <c r="G91" s="204"/>
      <c r="H91" s="207">
        <v>1</v>
      </c>
      <c r="I91" s="208"/>
      <c r="J91" s="204"/>
      <c r="K91" s="204"/>
      <c r="L91" s="209"/>
      <c r="M91" s="224"/>
      <c r="N91" s="225"/>
      <c r="O91" s="225"/>
      <c r="P91" s="225"/>
      <c r="Q91" s="225"/>
      <c r="R91" s="225"/>
      <c r="S91" s="225"/>
      <c r="T91" s="226"/>
      <c r="AT91" s="213" t="s">
        <v>193</v>
      </c>
      <c r="AU91" s="213" t="s">
        <v>90</v>
      </c>
      <c r="AV91" s="14" t="s">
        <v>90</v>
      </c>
      <c r="AW91" s="14" t="s">
        <v>41</v>
      </c>
      <c r="AX91" s="14" t="s">
        <v>88</v>
      </c>
      <c r="AY91" s="213" t="s">
        <v>182</v>
      </c>
    </row>
    <row r="92" spans="1:65" s="2" customFormat="1" ht="6.95" customHeight="1">
      <c r="A92" s="35"/>
      <c r="B92" s="48"/>
      <c r="C92" s="49"/>
      <c r="D92" s="49"/>
      <c r="E92" s="49"/>
      <c r="F92" s="49"/>
      <c r="G92" s="49"/>
      <c r="H92" s="49"/>
      <c r="I92" s="49"/>
      <c r="J92" s="49"/>
      <c r="K92" s="49"/>
      <c r="L92" s="40"/>
      <c r="M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</sheetData>
  <sheetProtection algorithmName="SHA-512" hashValue="tMZlBmiA5q8hf6Ark8ehqSGbe4tBn8EoK8MdF9QCyx9BFUdQXuKm+bi0BZ2wZoxOIzIn+zOoSu3f60AdECvrHg==" saltValue="18igSmDdoNsw17d9qxxy3e6h/KiwajrFCKr6Tl5xLYzdV7j5uMRlE/ohB4ocKwcFWIUXWbkO1yGfypPfCiuD1A==" spinCount="100000" sheet="1" objects="1" scenarios="1" formatColumns="0" formatRows="0" autoFilter="0"/>
  <autoFilter ref="C80:K91" xr:uid="{00000000-0009-0000-0000-00000D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92"/>
  <sheetViews>
    <sheetView showGridLines="0" topLeftCell="A56" workbookViewId="0">
      <selection activeCell="I89" sqref="I89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131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24.75" customHeight="1">
      <c r="A9" s="35"/>
      <c r="B9" s="40"/>
      <c r="C9" s="35"/>
      <c r="D9" s="35"/>
      <c r="E9" s="289" t="s">
        <v>3288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19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ROUND(J81, 2)</f>
        <v>152300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ROUND((SUM(BE81:BE91)),  2)</f>
        <v>152300</v>
      </c>
      <c r="G33" s="35"/>
      <c r="H33" s="35"/>
      <c r="I33" s="125">
        <v>0.21</v>
      </c>
      <c r="J33" s="124">
        <f>ROUND(((SUM(BE81:BE91))*I33),  2)</f>
        <v>31983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ROUND((SUM(BF81:BF91)),  2)</f>
        <v>0</v>
      </c>
      <c r="G34" s="35"/>
      <c r="H34" s="35"/>
      <c r="I34" s="125">
        <v>0.15</v>
      </c>
      <c r="J34" s="124">
        <f>ROUND(((SUM(BF81:BF91))*I34),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ROUND((SUM(BG81:BG91)),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ROUND((SUM(BH81:BH91)),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ROUND((SUM(BI81:BI91)),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184283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24.75" customHeight="1">
      <c r="A50" s="35"/>
      <c r="B50" s="36"/>
      <c r="C50" s="37"/>
      <c r="D50" s="37"/>
      <c r="E50" s="250" t="str">
        <f>E9</f>
        <v>PS457 - Připojení stávajícího řadiče SSZ Nákladní – Ratibořská na Dispečink SSZ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J81</f>
        <v>152300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159</v>
      </c>
      <c r="E60" s="144"/>
      <c r="F60" s="144"/>
      <c r="G60" s="144"/>
      <c r="H60" s="144"/>
      <c r="I60" s="144"/>
      <c r="J60" s="145">
        <f>J82</f>
        <v>152300</v>
      </c>
      <c r="K60" s="142"/>
      <c r="L60" s="146"/>
    </row>
    <row r="61" spans="1:47" s="10" customFormat="1" ht="19.899999999999999" customHeight="1">
      <c r="B61" s="147"/>
      <c r="C61" s="98"/>
      <c r="D61" s="148" t="s">
        <v>160</v>
      </c>
      <c r="E61" s="149"/>
      <c r="F61" s="149"/>
      <c r="G61" s="149"/>
      <c r="H61" s="149"/>
      <c r="I61" s="149"/>
      <c r="J61" s="150">
        <f>J83</f>
        <v>152300</v>
      </c>
      <c r="K61" s="98"/>
      <c r="L61" s="151"/>
    </row>
    <row r="62" spans="1:47" s="2" customFormat="1" ht="21.7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6.95" customHeight="1">
      <c r="A63" s="35"/>
      <c r="B63" s="48"/>
      <c r="C63" s="49"/>
      <c r="D63" s="49"/>
      <c r="E63" s="49"/>
      <c r="F63" s="49"/>
      <c r="G63" s="49"/>
      <c r="H63" s="49"/>
      <c r="I63" s="49"/>
      <c r="J63" s="49"/>
      <c r="K63" s="49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</row>
    <row r="67" spans="1:31" s="2" customFormat="1" ht="6.95" customHeight="1">
      <c r="A67" s="35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4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24.95" customHeight="1">
      <c r="A68" s="35"/>
      <c r="B68" s="36"/>
      <c r="C68" s="23" t="s">
        <v>166</v>
      </c>
      <c r="D68" s="37"/>
      <c r="E68" s="37"/>
      <c r="F68" s="37"/>
      <c r="G68" s="37"/>
      <c r="H68" s="37"/>
      <c r="I68" s="37"/>
      <c r="J68" s="37"/>
      <c r="K68" s="37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69" spans="1:31" s="2" customFormat="1" ht="6.9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12" customHeight="1">
      <c r="A70" s="35"/>
      <c r="B70" s="36"/>
      <c r="C70" s="29" t="s">
        <v>16</v>
      </c>
      <c r="D70" s="37"/>
      <c r="E70" s="37"/>
      <c r="F70" s="37"/>
      <c r="G70" s="37"/>
      <c r="H70" s="37"/>
      <c r="I70" s="37"/>
      <c r="J70" s="37"/>
      <c r="K70" s="37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16.5" customHeight="1">
      <c r="A71" s="35"/>
      <c r="B71" s="36"/>
      <c r="C71" s="37"/>
      <c r="D71" s="37"/>
      <c r="E71" s="294" t="str">
        <f>E7</f>
        <v>Opava – telematika</v>
      </c>
      <c r="F71" s="295"/>
      <c r="G71" s="295"/>
      <c r="H71" s="295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12" customHeight="1">
      <c r="A72" s="35"/>
      <c r="B72" s="36"/>
      <c r="C72" s="29" t="s">
        <v>153</v>
      </c>
      <c r="D72" s="37"/>
      <c r="E72" s="37"/>
      <c r="F72" s="37"/>
      <c r="G72" s="37"/>
      <c r="H72" s="37"/>
      <c r="I72" s="37"/>
      <c r="J72" s="37"/>
      <c r="K72" s="37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75" customHeight="1">
      <c r="A73" s="35"/>
      <c r="B73" s="36"/>
      <c r="C73" s="37"/>
      <c r="D73" s="37"/>
      <c r="E73" s="250" t="str">
        <f>E9</f>
        <v>PS457 - Připojení stávajícího řadiče SSZ Nákladní – Ratibořská na Dispečink SSZ</v>
      </c>
      <c r="F73" s="296"/>
      <c r="G73" s="296"/>
      <c r="H73" s="296"/>
      <c r="I73" s="37"/>
      <c r="J73" s="37"/>
      <c r="K73" s="37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29" t="s">
        <v>22</v>
      </c>
      <c r="D75" s="37"/>
      <c r="E75" s="37"/>
      <c r="F75" s="27" t="str">
        <f>F12</f>
        <v>Opava</v>
      </c>
      <c r="G75" s="37"/>
      <c r="H75" s="37"/>
      <c r="I75" s="29" t="s">
        <v>23</v>
      </c>
      <c r="J75" s="60" t="str">
        <f>IF(J12="","",J12)</f>
        <v>16. 8. 2019</v>
      </c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5.2" customHeight="1">
      <c r="A77" s="35"/>
      <c r="B77" s="36"/>
      <c r="C77" s="29" t="s">
        <v>29</v>
      </c>
      <c r="D77" s="37"/>
      <c r="E77" s="37"/>
      <c r="F77" s="27" t="str">
        <f>E15</f>
        <v>Statutární město Opava</v>
      </c>
      <c r="G77" s="37"/>
      <c r="H77" s="37"/>
      <c r="I77" s="29" t="s">
        <v>37</v>
      </c>
      <c r="J77" s="33" t="str">
        <f>E21</f>
        <v>Ing. Luděk Obrdlík</v>
      </c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5.2" customHeight="1">
      <c r="A78" s="35"/>
      <c r="B78" s="36"/>
      <c r="C78" s="29" t="s">
        <v>35</v>
      </c>
      <c r="D78" s="37"/>
      <c r="E78" s="37"/>
      <c r="F78" s="27" t="str">
        <f>IF(E18="","",E18)</f>
        <v>Vyplň údaj</v>
      </c>
      <c r="G78" s="37"/>
      <c r="H78" s="37"/>
      <c r="I78" s="29" t="s">
        <v>42</v>
      </c>
      <c r="J78" s="33" t="str">
        <f>E24</f>
        <v>Ing. Luděk Obrdlík</v>
      </c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0.3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11" customFormat="1" ht="29.25" customHeight="1">
      <c r="A80" s="152"/>
      <c r="B80" s="153"/>
      <c r="C80" s="154" t="s">
        <v>167</v>
      </c>
      <c r="D80" s="155" t="s">
        <v>65</v>
      </c>
      <c r="E80" s="155" t="s">
        <v>61</v>
      </c>
      <c r="F80" s="155" t="s">
        <v>62</v>
      </c>
      <c r="G80" s="155" t="s">
        <v>168</v>
      </c>
      <c r="H80" s="155" t="s">
        <v>169</v>
      </c>
      <c r="I80" s="155" t="s">
        <v>170</v>
      </c>
      <c r="J80" s="155" t="s">
        <v>157</v>
      </c>
      <c r="K80" s="156" t="s">
        <v>171</v>
      </c>
      <c r="L80" s="157"/>
      <c r="M80" s="69" t="s">
        <v>43</v>
      </c>
      <c r="N80" s="70" t="s">
        <v>50</v>
      </c>
      <c r="O80" s="70" t="s">
        <v>172</v>
      </c>
      <c r="P80" s="70" t="s">
        <v>173</v>
      </c>
      <c r="Q80" s="70" t="s">
        <v>174</v>
      </c>
      <c r="R80" s="70" t="s">
        <v>175</v>
      </c>
      <c r="S80" s="70" t="s">
        <v>176</v>
      </c>
      <c r="T80" s="71" t="s">
        <v>177</v>
      </c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</row>
    <row r="81" spans="1:65" s="2" customFormat="1" ht="22.9" customHeight="1">
      <c r="A81" s="35"/>
      <c r="B81" s="36"/>
      <c r="C81" s="76" t="s">
        <v>178</v>
      </c>
      <c r="D81" s="37"/>
      <c r="E81" s="37"/>
      <c r="F81" s="37"/>
      <c r="G81" s="37"/>
      <c r="H81" s="37"/>
      <c r="I81" s="37"/>
      <c r="J81" s="158">
        <f>BK81</f>
        <v>152300</v>
      </c>
      <c r="K81" s="37"/>
      <c r="L81" s="40"/>
      <c r="M81" s="72"/>
      <c r="N81" s="159"/>
      <c r="O81" s="73"/>
      <c r="P81" s="160">
        <f>P82</f>
        <v>0</v>
      </c>
      <c r="Q81" s="73"/>
      <c r="R81" s="160">
        <f>R82</f>
        <v>0</v>
      </c>
      <c r="S81" s="73"/>
      <c r="T81" s="161">
        <f>T82</f>
        <v>0</v>
      </c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T81" s="17" t="s">
        <v>79</v>
      </c>
      <c r="AU81" s="17" t="s">
        <v>158</v>
      </c>
      <c r="BK81" s="162">
        <f>BK82</f>
        <v>152300</v>
      </c>
    </row>
    <row r="82" spans="1:65" s="12" customFormat="1" ht="25.9" customHeight="1">
      <c r="B82" s="163"/>
      <c r="C82" s="164"/>
      <c r="D82" s="165" t="s">
        <v>79</v>
      </c>
      <c r="E82" s="166" t="s">
        <v>179</v>
      </c>
      <c r="F82" s="166" t="s">
        <v>180</v>
      </c>
      <c r="G82" s="164"/>
      <c r="H82" s="164"/>
      <c r="I82" s="167"/>
      <c r="J82" s="168">
        <f>BK82</f>
        <v>152300</v>
      </c>
      <c r="K82" s="164"/>
      <c r="L82" s="169"/>
      <c r="M82" s="170"/>
      <c r="N82" s="171"/>
      <c r="O82" s="171"/>
      <c r="P82" s="172">
        <f>P83</f>
        <v>0</v>
      </c>
      <c r="Q82" s="171"/>
      <c r="R82" s="172">
        <f>R83</f>
        <v>0</v>
      </c>
      <c r="S82" s="171"/>
      <c r="T82" s="173">
        <f>T83</f>
        <v>0</v>
      </c>
      <c r="AR82" s="174" t="s">
        <v>181</v>
      </c>
      <c r="AT82" s="175" t="s">
        <v>79</v>
      </c>
      <c r="AU82" s="175" t="s">
        <v>80</v>
      </c>
      <c r="AY82" s="174" t="s">
        <v>182</v>
      </c>
      <c r="BK82" s="176">
        <f>BK83</f>
        <v>152300</v>
      </c>
    </row>
    <row r="83" spans="1:65" s="12" customFormat="1" ht="22.9" customHeight="1">
      <c r="B83" s="163"/>
      <c r="C83" s="164"/>
      <c r="D83" s="165" t="s">
        <v>79</v>
      </c>
      <c r="E83" s="177" t="s">
        <v>183</v>
      </c>
      <c r="F83" s="177" t="s">
        <v>184</v>
      </c>
      <c r="G83" s="164"/>
      <c r="H83" s="164"/>
      <c r="I83" s="167"/>
      <c r="J83" s="178">
        <f>BK83</f>
        <v>152300</v>
      </c>
      <c r="K83" s="164"/>
      <c r="L83" s="169"/>
      <c r="M83" s="170"/>
      <c r="N83" s="171"/>
      <c r="O83" s="171"/>
      <c r="P83" s="172">
        <f>SUM(P84:P91)</f>
        <v>0</v>
      </c>
      <c r="Q83" s="171"/>
      <c r="R83" s="172">
        <f>SUM(R84:R91)</f>
        <v>0</v>
      </c>
      <c r="S83" s="171"/>
      <c r="T83" s="173">
        <f>SUM(T84:T91)</f>
        <v>0</v>
      </c>
      <c r="AR83" s="174" t="s">
        <v>181</v>
      </c>
      <c r="AT83" s="175" t="s">
        <v>79</v>
      </c>
      <c r="AU83" s="175" t="s">
        <v>88</v>
      </c>
      <c r="AY83" s="174" t="s">
        <v>182</v>
      </c>
      <c r="BK83" s="176">
        <f>SUM(BK84:BK91)</f>
        <v>152300</v>
      </c>
    </row>
    <row r="84" spans="1:65" s="2" customFormat="1" ht="37.9" customHeight="1">
      <c r="A84" s="35"/>
      <c r="B84" s="36"/>
      <c r="C84" s="179" t="s">
        <v>88</v>
      </c>
      <c r="D84" s="179" t="s">
        <v>187</v>
      </c>
      <c r="E84" s="180" t="s">
        <v>3280</v>
      </c>
      <c r="F84" s="181" t="s">
        <v>3281</v>
      </c>
      <c r="G84" s="182" t="s">
        <v>190</v>
      </c>
      <c r="H84" s="183">
        <v>1</v>
      </c>
      <c r="I84" s="184">
        <v>17500</v>
      </c>
      <c r="J84" s="185">
        <f>ROUND(I84*H84,2)</f>
        <v>17500</v>
      </c>
      <c r="K84" s="181" t="s">
        <v>198</v>
      </c>
      <c r="L84" s="40"/>
      <c r="M84" s="186" t="s">
        <v>43</v>
      </c>
      <c r="N84" s="187" t="s">
        <v>51</v>
      </c>
      <c r="O84" s="65"/>
      <c r="P84" s="188">
        <f>O84*H84</f>
        <v>0</v>
      </c>
      <c r="Q84" s="188">
        <v>0</v>
      </c>
      <c r="R84" s="188">
        <f>Q84*H84</f>
        <v>0</v>
      </c>
      <c r="S84" s="188">
        <v>0</v>
      </c>
      <c r="T84" s="189">
        <f>S84*H84</f>
        <v>0</v>
      </c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R84" s="190" t="s">
        <v>88</v>
      </c>
      <c r="AT84" s="190" t="s">
        <v>187</v>
      </c>
      <c r="AU84" s="190" t="s">
        <v>90</v>
      </c>
      <c r="AY84" s="17" t="s">
        <v>182</v>
      </c>
      <c r="BE84" s="191">
        <f>IF(N84="základní",J84,0)</f>
        <v>17500</v>
      </c>
      <c r="BF84" s="191">
        <f>IF(N84="snížená",J84,0)</f>
        <v>0</v>
      </c>
      <c r="BG84" s="191">
        <f>IF(N84="zákl. přenesená",J84,0)</f>
        <v>0</v>
      </c>
      <c r="BH84" s="191">
        <f>IF(N84="sníž. přenesená",J84,0)</f>
        <v>0</v>
      </c>
      <c r="BI84" s="191">
        <f>IF(N84="nulová",J84,0)</f>
        <v>0</v>
      </c>
      <c r="BJ84" s="17" t="s">
        <v>88</v>
      </c>
      <c r="BK84" s="191">
        <f>ROUND(I84*H84,2)</f>
        <v>17500</v>
      </c>
      <c r="BL84" s="17" t="s">
        <v>88</v>
      </c>
      <c r="BM84" s="190" t="s">
        <v>3289</v>
      </c>
    </row>
    <row r="85" spans="1:65" s="13" customFormat="1" ht="11.25">
      <c r="B85" s="192"/>
      <c r="C85" s="193"/>
      <c r="D85" s="194" t="s">
        <v>193</v>
      </c>
      <c r="E85" s="195" t="s">
        <v>43</v>
      </c>
      <c r="F85" s="196" t="s">
        <v>532</v>
      </c>
      <c r="G85" s="193"/>
      <c r="H85" s="195" t="s">
        <v>43</v>
      </c>
      <c r="I85" s="197"/>
      <c r="J85" s="193"/>
      <c r="K85" s="193"/>
      <c r="L85" s="198"/>
      <c r="M85" s="199"/>
      <c r="N85" s="200"/>
      <c r="O85" s="200"/>
      <c r="P85" s="200"/>
      <c r="Q85" s="200"/>
      <c r="R85" s="200"/>
      <c r="S85" s="200"/>
      <c r="T85" s="201"/>
      <c r="AT85" s="202" t="s">
        <v>193</v>
      </c>
      <c r="AU85" s="202" t="s">
        <v>90</v>
      </c>
      <c r="AV85" s="13" t="s">
        <v>88</v>
      </c>
      <c r="AW85" s="13" t="s">
        <v>41</v>
      </c>
      <c r="AX85" s="13" t="s">
        <v>80</v>
      </c>
      <c r="AY85" s="202" t="s">
        <v>182</v>
      </c>
    </row>
    <row r="86" spans="1:65" s="13" customFormat="1" ht="22.5">
      <c r="B86" s="192"/>
      <c r="C86" s="193"/>
      <c r="D86" s="194" t="s">
        <v>193</v>
      </c>
      <c r="E86" s="195" t="s">
        <v>43</v>
      </c>
      <c r="F86" s="196" t="s">
        <v>3283</v>
      </c>
      <c r="G86" s="193"/>
      <c r="H86" s="195" t="s">
        <v>43</v>
      </c>
      <c r="I86" s="197"/>
      <c r="J86" s="193"/>
      <c r="K86" s="193"/>
      <c r="L86" s="198"/>
      <c r="M86" s="199"/>
      <c r="N86" s="200"/>
      <c r="O86" s="200"/>
      <c r="P86" s="200"/>
      <c r="Q86" s="200"/>
      <c r="R86" s="200"/>
      <c r="S86" s="200"/>
      <c r="T86" s="201"/>
      <c r="AT86" s="202" t="s">
        <v>193</v>
      </c>
      <c r="AU86" s="202" t="s">
        <v>90</v>
      </c>
      <c r="AV86" s="13" t="s">
        <v>88</v>
      </c>
      <c r="AW86" s="13" t="s">
        <v>41</v>
      </c>
      <c r="AX86" s="13" t="s">
        <v>80</v>
      </c>
      <c r="AY86" s="202" t="s">
        <v>182</v>
      </c>
    </row>
    <row r="87" spans="1:65" s="14" customFormat="1" ht="11.25">
      <c r="B87" s="203"/>
      <c r="C87" s="204"/>
      <c r="D87" s="194" t="s">
        <v>193</v>
      </c>
      <c r="E87" s="205" t="s">
        <v>43</v>
      </c>
      <c r="F87" s="206" t="s">
        <v>88</v>
      </c>
      <c r="G87" s="204"/>
      <c r="H87" s="207">
        <v>1</v>
      </c>
      <c r="I87" s="208"/>
      <c r="J87" s="204"/>
      <c r="K87" s="204"/>
      <c r="L87" s="209"/>
      <c r="M87" s="210"/>
      <c r="N87" s="211"/>
      <c r="O87" s="211"/>
      <c r="P87" s="211"/>
      <c r="Q87" s="211"/>
      <c r="R87" s="211"/>
      <c r="S87" s="211"/>
      <c r="T87" s="212"/>
      <c r="AT87" s="213" t="s">
        <v>193</v>
      </c>
      <c r="AU87" s="213" t="s">
        <v>90</v>
      </c>
      <c r="AV87" s="14" t="s">
        <v>90</v>
      </c>
      <c r="AW87" s="14" t="s">
        <v>41</v>
      </c>
      <c r="AX87" s="14" t="s">
        <v>88</v>
      </c>
      <c r="AY87" s="213" t="s">
        <v>182</v>
      </c>
    </row>
    <row r="88" spans="1:65" s="2" customFormat="1" ht="14.45" customHeight="1">
      <c r="A88" s="35"/>
      <c r="B88" s="36"/>
      <c r="C88" s="214" t="s">
        <v>90</v>
      </c>
      <c r="D88" s="214" t="s">
        <v>179</v>
      </c>
      <c r="E88" s="215" t="s">
        <v>3284</v>
      </c>
      <c r="F88" s="216" t="s">
        <v>3285</v>
      </c>
      <c r="G88" s="217" t="s">
        <v>190</v>
      </c>
      <c r="H88" s="218">
        <v>1</v>
      </c>
      <c r="I88" s="219">
        <v>134800</v>
      </c>
      <c r="J88" s="220">
        <f>ROUND(I88*H88,2)</f>
        <v>134800</v>
      </c>
      <c r="K88" s="216" t="s">
        <v>198</v>
      </c>
      <c r="L88" s="221"/>
      <c r="M88" s="222" t="s">
        <v>43</v>
      </c>
      <c r="N88" s="223" t="s">
        <v>51</v>
      </c>
      <c r="O88" s="65"/>
      <c r="P88" s="188">
        <f>O88*H88</f>
        <v>0</v>
      </c>
      <c r="Q88" s="188">
        <v>0</v>
      </c>
      <c r="R88" s="188">
        <f>Q88*H88</f>
        <v>0</v>
      </c>
      <c r="S88" s="188">
        <v>0</v>
      </c>
      <c r="T88" s="189">
        <f>S88*H88</f>
        <v>0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R88" s="190" t="s">
        <v>90</v>
      </c>
      <c r="AT88" s="190" t="s">
        <v>179</v>
      </c>
      <c r="AU88" s="190" t="s">
        <v>90</v>
      </c>
      <c r="AY88" s="17" t="s">
        <v>182</v>
      </c>
      <c r="BE88" s="191">
        <f>IF(N88="základní",J88,0)</f>
        <v>134800</v>
      </c>
      <c r="BF88" s="191">
        <f>IF(N88="snížená",J88,0)</f>
        <v>0</v>
      </c>
      <c r="BG88" s="191">
        <f>IF(N88="zákl. přenesená",J88,0)</f>
        <v>0</v>
      </c>
      <c r="BH88" s="191">
        <f>IF(N88="sníž. přenesená",J88,0)</f>
        <v>0</v>
      </c>
      <c r="BI88" s="191">
        <f>IF(N88="nulová",J88,0)</f>
        <v>0</v>
      </c>
      <c r="BJ88" s="17" t="s">
        <v>88</v>
      </c>
      <c r="BK88" s="191">
        <f>ROUND(I88*H88,2)</f>
        <v>134800</v>
      </c>
      <c r="BL88" s="17" t="s">
        <v>88</v>
      </c>
      <c r="BM88" s="190" t="s">
        <v>3290</v>
      </c>
    </row>
    <row r="89" spans="1:65" s="13" customFormat="1" ht="11.25">
      <c r="B89" s="192"/>
      <c r="C89" s="193"/>
      <c r="D89" s="194" t="s">
        <v>193</v>
      </c>
      <c r="E89" s="195" t="s">
        <v>43</v>
      </c>
      <c r="F89" s="196" t="s">
        <v>532</v>
      </c>
      <c r="G89" s="193"/>
      <c r="H89" s="195" t="s">
        <v>43</v>
      </c>
      <c r="I89" s="197"/>
      <c r="J89" s="193"/>
      <c r="K89" s="193"/>
      <c r="L89" s="198"/>
      <c r="M89" s="199"/>
      <c r="N89" s="200"/>
      <c r="O89" s="200"/>
      <c r="P89" s="200"/>
      <c r="Q89" s="200"/>
      <c r="R89" s="200"/>
      <c r="S89" s="200"/>
      <c r="T89" s="201"/>
      <c r="AT89" s="202" t="s">
        <v>193</v>
      </c>
      <c r="AU89" s="202" t="s">
        <v>90</v>
      </c>
      <c r="AV89" s="13" t="s">
        <v>88</v>
      </c>
      <c r="AW89" s="13" t="s">
        <v>41</v>
      </c>
      <c r="AX89" s="13" t="s">
        <v>80</v>
      </c>
      <c r="AY89" s="202" t="s">
        <v>182</v>
      </c>
    </row>
    <row r="90" spans="1:65" s="13" customFormat="1" ht="22.5">
      <c r="B90" s="192"/>
      <c r="C90" s="193"/>
      <c r="D90" s="194" t="s">
        <v>193</v>
      </c>
      <c r="E90" s="195" t="s">
        <v>43</v>
      </c>
      <c r="F90" s="196" t="s">
        <v>3287</v>
      </c>
      <c r="G90" s="193"/>
      <c r="H90" s="195" t="s">
        <v>43</v>
      </c>
      <c r="I90" s="197"/>
      <c r="J90" s="193"/>
      <c r="K90" s="193"/>
      <c r="L90" s="198"/>
      <c r="M90" s="199"/>
      <c r="N90" s="200"/>
      <c r="O90" s="200"/>
      <c r="P90" s="200"/>
      <c r="Q90" s="200"/>
      <c r="R90" s="200"/>
      <c r="S90" s="200"/>
      <c r="T90" s="201"/>
      <c r="AT90" s="202" t="s">
        <v>193</v>
      </c>
      <c r="AU90" s="202" t="s">
        <v>90</v>
      </c>
      <c r="AV90" s="13" t="s">
        <v>88</v>
      </c>
      <c r="AW90" s="13" t="s">
        <v>41</v>
      </c>
      <c r="AX90" s="13" t="s">
        <v>80</v>
      </c>
      <c r="AY90" s="202" t="s">
        <v>182</v>
      </c>
    </row>
    <row r="91" spans="1:65" s="14" customFormat="1" ht="11.25">
      <c r="B91" s="203"/>
      <c r="C91" s="204"/>
      <c r="D91" s="194" t="s">
        <v>193</v>
      </c>
      <c r="E91" s="205" t="s">
        <v>43</v>
      </c>
      <c r="F91" s="206" t="s">
        <v>88</v>
      </c>
      <c r="G91" s="204"/>
      <c r="H91" s="207">
        <v>1</v>
      </c>
      <c r="I91" s="208"/>
      <c r="J91" s="204"/>
      <c r="K91" s="204"/>
      <c r="L91" s="209"/>
      <c r="M91" s="224"/>
      <c r="N91" s="225"/>
      <c r="O91" s="225"/>
      <c r="P91" s="225"/>
      <c r="Q91" s="225"/>
      <c r="R91" s="225"/>
      <c r="S91" s="225"/>
      <c r="T91" s="226"/>
      <c r="AT91" s="213" t="s">
        <v>193</v>
      </c>
      <c r="AU91" s="213" t="s">
        <v>90</v>
      </c>
      <c r="AV91" s="14" t="s">
        <v>90</v>
      </c>
      <c r="AW91" s="14" t="s">
        <v>41</v>
      </c>
      <c r="AX91" s="14" t="s">
        <v>88</v>
      </c>
      <c r="AY91" s="213" t="s">
        <v>182</v>
      </c>
    </row>
    <row r="92" spans="1:65" s="2" customFormat="1" ht="6.95" customHeight="1">
      <c r="A92" s="35"/>
      <c r="B92" s="48"/>
      <c r="C92" s="49"/>
      <c r="D92" s="49"/>
      <c r="E92" s="49"/>
      <c r="F92" s="49"/>
      <c r="G92" s="49"/>
      <c r="H92" s="49"/>
      <c r="I92" s="49"/>
      <c r="J92" s="49"/>
      <c r="K92" s="49"/>
      <c r="L92" s="40"/>
      <c r="M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</sheetData>
  <sheetProtection algorithmName="SHA-512" hashValue="rKhZHzjpBJAMgrdUc1Cz6pPz+lBdUFNXoiNk77oB5ToBbJIfNMuzoyrPHlngQjWqgA1+EDnDYftTdHFnEPqQew==" saltValue="v4K7IpibuQ3+kaik62/6rNCoHh2UMFrOk34/AVXKi1sllHGlUPl8OCCFMzEiHFcgEuVBdvzs65AelPJinrJN+g==" spinCount="100000" sheet="1" objects="1" scenarios="1" formatColumns="0" formatRows="0" autoFilter="0"/>
  <autoFilter ref="C80:K91" xr:uid="{00000000-0009-0000-0000-00000E000000}"/>
  <mergeCells count="9">
    <mergeCell ref="E50:H50"/>
    <mergeCell ref="E71:H71"/>
    <mergeCell ref="E73:H73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72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134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24.75" customHeight="1">
      <c r="A9" s="35"/>
      <c r="B9" s="40"/>
      <c r="C9" s="35"/>
      <c r="D9" s="35"/>
      <c r="E9" s="289" t="s">
        <v>3291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ROUND(J88,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ROUND((SUM(BE88:BE723)),  2)</f>
        <v>0</v>
      </c>
      <c r="G33" s="35"/>
      <c r="H33" s="35"/>
      <c r="I33" s="125">
        <v>0.21</v>
      </c>
      <c r="J33" s="124">
        <f>ROUND(((SUM(BE88:BE723))*I33),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ROUND((SUM(BF88:BF723)),  2)</f>
        <v>0</v>
      </c>
      <c r="G34" s="35"/>
      <c r="H34" s="35"/>
      <c r="I34" s="125">
        <v>0.15</v>
      </c>
      <c r="J34" s="124">
        <f>ROUND(((SUM(BF88:BF723))*I34),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ROUND((SUM(BG88:BG723)),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ROUND((SUM(BH88:BH723)),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ROUND((SUM(BI88:BI723)),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24.75" customHeight="1">
      <c r="A50" s="35"/>
      <c r="B50" s="36"/>
      <c r="C50" s="37"/>
      <c r="D50" s="37"/>
      <c r="E50" s="250" t="str">
        <f>E9</f>
        <v>PS460 - Výměna koordinačních kabelů – Olbrichova a Nádražní okruh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J88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J89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J90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J178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J187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J198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J217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J218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J255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J577</f>
        <v>0</v>
      </c>
      <c r="K68" s="98"/>
      <c r="L68" s="151"/>
    </row>
    <row r="69" spans="1:31" s="2" customFormat="1" ht="21.7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4" spans="1:31" s="2" customFormat="1" ht="6.95" customHeight="1">
      <c r="A74" s="35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24.95" customHeight="1">
      <c r="A75" s="35"/>
      <c r="B75" s="36"/>
      <c r="C75" s="23" t="s">
        <v>166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94" t="str">
        <f>E7</f>
        <v>Opava – telematika</v>
      </c>
      <c r="F78" s="295"/>
      <c r="G78" s="295"/>
      <c r="H78" s="295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153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24.75" customHeight="1">
      <c r="A80" s="35"/>
      <c r="B80" s="36"/>
      <c r="C80" s="37"/>
      <c r="D80" s="37"/>
      <c r="E80" s="250" t="str">
        <f>E9</f>
        <v>PS460 - Výměna koordinačních kabelů – Olbrichova a Nádražní okruh</v>
      </c>
      <c r="F80" s="296"/>
      <c r="G80" s="296"/>
      <c r="H80" s="296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29" t="s">
        <v>22</v>
      </c>
      <c r="D82" s="37"/>
      <c r="E82" s="37"/>
      <c r="F82" s="27" t="str">
        <f>F12</f>
        <v>Opava</v>
      </c>
      <c r="G82" s="37"/>
      <c r="H82" s="37"/>
      <c r="I82" s="29" t="s">
        <v>23</v>
      </c>
      <c r="J82" s="60" t="str">
        <f>IF(J12="","",J12)</f>
        <v>16. 8. 2019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29</v>
      </c>
      <c r="D84" s="37"/>
      <c r="E84" s="37"/>
      <c r="F84" s="27" t="str">
        <f>E15</f>
        <v>Statutární město Opava</v>
      </c>
      <c r="G84" s="37"/>
      <c r="H84" s="37"/>
      <c r="I84" s="29" t="s">
        <v>37</v>
      </c>
      <c r="J84" s="33" t="str">
        <f>E21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35</v>
      </c>
      <c r="D85" s="37"/>
      <c r="E85" s="37"/>
      <c r="F85" s="27" t="str">
        <f>IF(E18="","",E18)</f>
        <v>Vyplň údaj</v>
      </c>
      <c r="G85" s="37"/>
      <c r="H85" s="37"/>
      <c r="I85" s="29" t="s">
        <v>42</v>
      </c>
      <c r="J85" s="33" t="str">
        <f>E24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0.3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11" customFormat="1" ht="29.25" customHeight="1">
      <c r="A87" s="152"/>
      <c r="B87" s="153"/>
      <c r="C87" s="154" t="s">
        <v>167</v>
      </c>
      <c r="D87" s="155" t="s">
        <v>65</v>
      </c>
      <c r="E87" s="155" t="s">
        <v>61</v>
      </c>
      <c r="F87" s="155" t="s">
        <v>62</v>
      </c>
      <c r="G87" s="155" t="s">
        <v>168</v>
      </c>
      <c r="H87" s="155" t="s">
        <v>169</v>
      </c>
      <c r="I87" s="155" t="s">
        <v>170</v>
      </c>
      <c r="J87" s="155" t="s">
        <v>157</v>
      </c>
      <c r="K87" s="156" t="s">
        <v>171</v>
      </c>
      <c r="L87" s="157"/>
      <c r="M87" s="69" t="s">
        <v>43</v>
      </c>
      <c r="N87" s="70" t="s">
        <v>50</v>
      </c>
      <c r="O87" s="70" t="s">
        <v>172</v>
      </c>
      <c r="P87" s="70" t="s">
        <v>173</v>
      </c>
      <c r="Q87" s="70" t="s">
        <v>174</v>
      </c>
      <c r="R87" s="70" t="s">
        <v>175</v>
      </c>
      <c r="S87" s="70" t="s">
        <v>176</v>
      </c>
      <c r="T87" s="71" t="s">
        <v>177</v>
      </c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</row>
    <row r="88" spans="1:65" s="2" customFormat="1" ht="22.9" customHeight="1">
      <c r="A88" s="35"/>
      <c r="B88" s="36"/>
      <c r="C88" s="76" t="s">
        <v>178</v>
      </c>
      <c r="D88" s="37"/>
      <c r="E88" s="37"/>
      <c r="F88" s="37"/>
      <c r="G88" s="37"/>
      <c r="H88" s="37"/>
      <c r="I88" s="37"/>
      <c r="J88" s="158">
        <f>BK88</f>
        <v>0</v>
      </c>
      <c r="K88" s="37"/>
      <c r="L88" s="40"/>
      <c r="M88" s="72"/>
      <c r="N88" s="159"/>
      <c r="O88" s="73"/>
      <c r="P88" s="160">
        <f>P89+P217</f>
        <v>0</v>
      </c>
      <c r="Q88" s="73"/>
      <c r="R88" s="160">
        <f>R89+R217</f>
        <v>127.55892680000001</v>
      </c>
      <c r="S88" s="73"/>
      <c r="T88" s="161">
        <f>T89+T217</f>
        <v>4.0000000000000001E-3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7" t="s">
        <v>79</v>
      </c>
      <c r="AU88" s="17" t="s">
        <v>158</v>
      </c>
      <c r="BK88" s="162">
        <f>BK89+BK217</f>
        <v>0</v>
      </c>
    </row>
    <row r="89" spans="1:65" s="12" customFormat="1" ht="25.9" customHeight="1">
      <c r="B89" s="163"/>
      <c r="C89" s="164"/>
      <c r="D89" s="165" t="s">
        <v>79</v>
      </c>
      <c r="E89" s="166" t="s">
        <v>355</v>
      </c>
      <c r="F89" s="166" t="s">
        <v>356</v>
      </c>
      <c r="G89" s="164"/>
      <c r="H89" s="164"/>
      <c r="I89" s="167"/>
      <c r="J89" s="168">
        <f>BK89</f>
        <v>0</v>
      </c>
      <c r="K89" s="164"/>
      <c r="L89" s="169"/>
      <c r="M89" s="170"/>
      <c r="N89" s="171"/>
      <c r="O89" s="171"/>
      <c r="P89" s="172">
        <f>P90+P178+P187+P198</f>
        <v>0</v>
      </c>
      <c r="Q89" s="171"/>
      <c r="R89" s="172">
        <f>R90+R178+R187+R198</f>
        <v>9.6287999999999999E-2</v>
      </c>
      <c r="S89" s="171"/>
      <c r="T89" s="173">
        <f>T90+T178+T187+T198</f>
        <v>4.0000000000000001E-3</v>
      </c>
      <c r="AR89" s="174" t="s">
        <v>88</v>
      </c>
      <c r="AT89" s="175" t="s">
        <v>79</v>
      </c>
      <c r="AU89" s="175" t="s">
        <v>80</v>
      </c>
      <c r="AY89" s="174" t="s">
        <v>182</v>
      </c>
      <c r="BK89" s="176">
        <f>BK90+BK178+BK187+BK198</f>
        <v>0</v>
      </c>
    </row>
    <row r="90" spans="1:65" s="12" customFormat="1" ht="22.9" customHeight="1">
      <c r="B90" s="163"/>
      <c r="C90" s="164"/>
      <c r="D90" s="165" t="s">
        <v>79</v>
      </c>
      <c r="E90" s="177" t="s">
        <v>88</v>
      </c>
      <c r="F90" s="177" t="s">
        <v>357</v>
      </c>
      <c r="G90" s="164"/>
      <c r="H90" s="164"/>
      <c r="I90" s="167"/>
      <c r="J90" s="178">
        <f>BK90</f>
        <v>0</v>
      </c>
      <c r="K90" s="164"/>
      <c r="L90" s="169"/>
      <c r="M90" s="170"/>
      <c r="N90" s="171"/>
      <c r="O90" s="171"/>
      <c r="P90" s="172">
        <f>SUM(P91:P177)</f>
        <v>0</v>
      </c>
      <c r="Q90" s="171"/>
      <c r="R90" s="172">
        <f>SUM(R91:R177)</f>
        <v>9.5238000000000003E-2</v>
      </c>
      <c r="S90" s="171"/>
      <c r="T90" s="173">
        <f>SUM(T91:T177)</f>
        <v>0</v>
      </c>
      <c r="AR90" s="174" t="s">
        <v>88</v>
      </c>
      <c r="AT90" s="175" t="s">
        <v>79</v>
      </c>
      <c r="AU90" s="175" t="s">
        <v>88</v>
      </c>
      <c r="AY90" s="174" t="s">
        <v>182</v>
      </c>
      <c r="BK90" s="176">
        <f>SUM(BK91:BK177)</f>
        <v>0</v>
      </c>
    </row>
    <row r="91" spans="1:65" s="2" customFormat="1" ht="37.9" customHeight="1">
      <c r="A91" s="35"/>
      <c r="B91" s="36"/>
      <c r="C91" s="179" t="s">
        <v>88</v>
      </c>
      <c r="D91" s="179" t="s">
        <v>187</v>
      </c>
      <c r="E91" s="180" t="s">
        <v>358</v>
      </c>
      <c r="F91" s="181" t="s">
        <v>359</v>
      </c>
      <c r="G91" s="182" t="s">
        <v>360</v>
      </c>
      <c r="H91" s="183">
        <v>1.7869999999999999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205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205</v>
      </c>
      <c r="BM91" s="190" t="s">
        <v>3292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362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3" customFormat="1" ht="22.5">
      <c r="B93" s="192"/>
      <c r="C93" s="193"/>
      <c r="D93" s="194" t="s">
        <v>193</v>
      </c>
      <c r="E93" s="195" t="s">
        <v>43</v>
      </c>
      <c r="F93" s="196" t="s">
        <v>363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4" customFormat="1" ht="11.25">
      <c r="B94" s="203"/>
      <c r="C94" s="204"/>
      <c r="D94" s="194" t="s">
        <v>193</v>
      </c>
      <c r="E94" s="205" t="s">
        <v>43</v>
      </c>
      <c r="F94" s="206" t="s">
        <v>3293</v>
      </c>
      <c r="G94" s="204"/>
      <c r="H94" s="207">
        <v>1.7869999999999999</v>
      </c>
      <c r="I94" s="208"/>
      <c r="J94" s="204"/>
      <c r="K94" s="204"/>
      <c r="L94" s="209"/>
      <c r="M94" s="210"/>
      <c r="N94" s="211"/>
      <c r="O94" s="211"/>
      <c r="P94" s="211"/>
      <c r="Q94" s="211"/>
      <c r="R94" s="211"/>
      <c r="S94" s="211"/>
      <c r="T94" s="212"/>
      <c r="AT94" s="213" t="s">
        <v>193</v>
      </c>
      <c r="AU94" s="213" t="s">
        <v>90</v>
      </c>
      <c r="AV94" s="14" t="s">
        <v>90</v>
      </c>
      <c r="AW94" s="14" t="s">
        <v>41</v>
      </c>
      <c r="AX94" s="14" t="s">
        <v>88</v>
      </c>
      <c r="AY94" s="213" t="s">
        <v>182</v>
      </c>
    </row>
    <row r="95" spans="1:65" s="2" customFormat="1" ht="49.15" customHeight="1">
      <c r="A95" s="35"/>
      <c r="B95" s="36"/>
      <c r="C95" s="179" t="s">
        <v>90</v>
      </c>
      <c r="D95" s="179" t="s">
        <v>187</v>
      </c>
      <c r="E95" s="180" t="s">
        <v>365</v>
      </c>
      <c r="F95" s="181" t="s">
        <v>366</v>
      </c>
      <c r="G95" s="182" t="s">
        <v>367</v>
      </c>
      <c r="H95" s="183">
        <v>11.916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</v>
      </c>
      <c r="T95" s="189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3294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362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22.5">
      <c r="B97" s="192"/>
      <c r="C97" s="193"/>
      <c r="D97" s="194" t="s">
        <v>193</v>
      </c>
      <c r="E97" s="195" t="s">
        <v>43</v>
      </c>
      <c r="F97" s="196" t="s">
        <v>363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3295</v>
      </c>
      <c r="G98" s="204"/>
      <c r="H98" s="207">
        <v>11.916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37.9" customHeight="1">
      <c r="A99" s="35"/>
      <c r="B99" s="36"/>
      <c r="C99" s="179" t="s">
        <v>181</v>
      </c>
      <c r="D99" s="179" t="s">
        <v>187</v>
      </c>
      <c r="E99" s="180" t="s">
        <v>370</v>
      </c>
      <c r="F99" s="181" t="s">
        <v>371</v>
      </c>
      <c r="G99" s="182" t="s">
        <v>367</v>
      </c>
      <c r="H99" s="183">
        <v>11.916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205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205</v>
      </c>
      <c r="BM99" s="190" t="s">
        <v>3296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362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3" customFormat="1" ht="22.5">
      <c r="B101" s="192"/>
      <c r="C101" s="193"/>
      <c r="D101" s="194" t="s">
        <v>193</v>
      </c>
      <c r="E101" s="195" t="s">
        <v>43</v>
      </c>
      <c r="F101" s="196" t="s">
        <v>363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4" customFormat="1" ht="11.25">
      <c r="B102" s="203"/>
      <c r="C102" s="204"/>
      <c r="D102" s="194" t="s">
        <v>193</v>
      </c>
      <c r="E102" s="205" t="s">
        <v>43</v>
      </c>
      <c r="F102" s="206" t="s">
        <v>3295</v>
      </c>
      <c r="G102" s="204"/>
      <c r="H102" s="207">
        <v>11.916</v>
      </c>
      <c r="I102" s="208"/>
      <c r="J102" s="204"/>
      <c r="K102" s="204"/>
      <c r="L102" s="209"/>
      <c r="M102" s="210"/>
      <c r="N102" s="211"/>
      <c r="O102" s="211"/>
      <c r="P102" s="211"/>
      <c r="Q102" s="211"/>
      <c r="R102" s="211"/>
      <c r="S102" s="211"/>
      <c r="T102" s="212"/>
      <c r="AT102" s="213" t="s">
        <v>193</v>
      </c>
      <c r="AU102" s="213" t="s">
        <v>90</v>
      </c>
      <c r="AV102" s="14" t="s">
        <v>90</v>
      </c>
      <c r="AW102" s="14" t="s">
        <v>41</v>
      </c>
      <c r="AX102" s="14" t="s">
        <v>88</v>
      </c>
      <c r="AY102" s="213" t="s">
        <v>182</v>
      </c>
    </row>
    <row r="103" spans="1:65" s="2" customFormat="1" ht="37.9" customHeight="1">
      <c r="A103" s="35"/>
      <c r="B103" s="36"/>
      <c r="C103" s="179" t="s">
        <v>205</v>
      </c>
      <c r="D103" s="179" t="s">
        <v>187</v>
      </c>
      <c r="E103" s="180" t="s">
        <v>373</v>
      </c>
      <c r="F103" s="181" t="s">
        <v>374</v>
      </c>
      <c r="G103" s="182" t="s">
        <v>367</v>
      </c>
      <c r="H103" s="183">
        <v>11.916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</v>
      </c>
      <c r="T103" s="189">
        <f>S103*H103</f>
        <v>0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3297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362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3" customFormat="1" ht="22.5">
      <c r="B105" s="192"/>
      <c r="C105" s="193"/>
      <c r="D105" s="194" t="s">
        <v>193</v>
      </c>
      <c r="E105" s="195" t="s">
        <v>43</v>
      </c>
      <c r="F105" s="196" t="s">
        <v>363</v>
      </c>
      <c r="G105" s="193"/>
      <c r="H105" s="195" t="s">
        <v>43</v>
      </c>
      <c r="I105" s="197"/>
      <c r="J105" s="193"/>
      <c r="K105" s="193"/>
      <c r="L105" s="198"/>
      <c r="M105" s="199"/>
      <c r="N105" s="200"/>
      <c r="O105" s="200"/>
      <c r="P105" s="200"/>
      <c r="Q105" s="200"/>
      <c r="R105" s="200"/>
      <c r="S105" s="200"/>
      <c r="T105" s="201"/>
      <c r="AT105" s="202" t="s">
        <v>193</v>
      </c>
      <c r="AU105" s="202" t="s">
        <v>90</v>
      </c>
      <c r="AV105" s="13" t="s">
        <v>88</v>
      </c>
      <c r="AW105" s="13" t="s">
        <v>41</v>
      </c>
      <c r="AX105" s="13" t="s">
        <v>80</v>
      </c>
      <c r="AY105" s="202" t="s">
        <v>182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3295</v>
      </c>
      <c r="G106" s="204"/>
      <c r="H106" s="207">
        <v>11.916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88</v>
      </c>
      <c r="AY106" s="213" t="s">
        <v>182</v>
      </c>
    </row>
    <row r="107" spans="1:65" s="2" customFormat="1" ht="14.45" customHeight="1">
      <c r="A107" s="35"/>
      <c r="B107" s="36"/>
      <c r="C107" s="214" t="s">
        <v>210</v>
      </c>
      <c r="D107" s="214" t="s">
        <v>179</v>
      </c>
      <c r="E107" s="215" t="s">
        <v>376</v>
      </c>
      <c r="F107" s="216" t="s">
        <v>377</v>
      </c>
      <c r="G107" s="217" t="s">
        <v>378</v>
      </c>
      <c r="H107" s="218">
        <v>0.23799999999999999</v>
      </c>
      <c r="I107" s="219"/>
      <c r="J107" s="220">
        <f>ROUND(I107*H107,2)</f>
        <v>0</v>
      </c>
      <c r="K107" s="216" t="s">
        <v>191</v>
      </c>
      <c r="L107" s="221"/>
      <c r="M107" s="222" t="s">
        <v>43</v>
      </c>
      <c r="N107" s="223" t="s">
        <v>51</v>
      </c>
      <c r="O107" s="65"/>
      <c r="P107" s="188">
        <f>O107*H107</f>
        <v>0</v>
      </c>
      <c r="Q107" s="188">
        <v>1E-3</v>
      </c>
      <c r="R107" s="188">
        <f>Q107*H107</f>
        <v>2.3799999999999998E-4</v>
      </c>
      <c r="S107" s="188">
        <v>0</v>
      </c>
      <c r="T107" s="189">
        <f>S107*H107</f>
        <v>0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225</v>
      </c>
      <c r="AT107" s="190" t="s">
        <v>179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3298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362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380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381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4" customFormat="1" ht="11.25">
      <c r="B111" s="203"/>
      <c r="C111" s="204"/>
      <c r="D111" s="194" t="s">
        <v>193</v>
      </c>
      <c r="E111" s="205" t="s">
        <v>43</v>
      </c>
      <c r="F111" s="206" t="s">
        <v>3299</v>
      </c>
      <c r="G111" s="204"/>
      <c r="H111" s="207">
        <v>0.23799999999999999</v>
      </c>
      <c r="I111" s="208"/>
      <c r="J111" s="204"/>
      <c r="K111" s="204"/>
      <c r="L111" s="209"/>
      <c r="M111" s="210"/>
      <c r="N111" s="211"/>
      <c r="O111" s="211"/>
      <c r="P111" s="211"/>
      <c r="Q111" s="211"/>
      <c r="R111" s="211"/>
      <c r="S111" s="211"/>
      <c r="T111" s="212"/>
      <c r="AT111" s="213" t="s">
        <v>193</v>
      </c>
      <c r="AU111" s="213" t="s">
        <v>90</v>
      </c>
      <c r="AV111" s="14" t="s">
        <v>90</v>
      </c>
      <c r="AW111" s="14" t="s">
        <v>41</v>
      </c>
      <c r="AX111" s="14" t="s">
        <v>88</v>
      </c>
      <c r="AY111" s="213" t="s">
        <v>182</v>
      </c>
    </row>
    <row r="112" spans="1:65" s="2" customFormat="1" ht="24.2" customHeight="1">
      <c r="A112" s="35"/>
      <c r="B112" s="36"/>
      <c r="C112" s="179" t="s">
        <v>215</v>
      </c>
      <c r="D112" s="179" t="s">
        <v>187</v>
      </c>
      <c r="E112" s="180" t="s">
        <v>383</v>
      </c>
      <c r="F112" s="181" t="s">
        <v>384</v>
      </c>
      <c r="G112" s="182" t="s">
        <v>367</v>
      </c>
      <c r="H112" s="183">
        <v>11.916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3300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362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380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3295</v>
      </c>
      <c r="G115" s="204"/>
      <c r="H115" s="207">
        <v>11.916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88</v>
      </c>
      <c r="AY115" s="213" t="s">
        <v>182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386</v>
      </c>
      <c r="F116" s="181" t="s">
        <v>387</v>
      </c>
      <c r="G116" s="182" t="s">
        <v>367</v>
      </c>
      <c r="H116" s="183">
        <v>11.916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3301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362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3" customFormat="1" ht="22.5">
      <c r="B118" s="192"/>
      <c r="C118" s="193"/>
      <c r="D118" s="194" t="s">
        <v>193</v>
      </c>
      <c r="E118" s="195" t="s">
        <v>43</v>
      </c>
      <c r="F118" s="196" t="s">
        <v>389</v>
      </c>
      <c r="G118" s="193"/>
      <c r="H118" s="195" t="s">
        <v>43</v>
      </c>
      <c r="I118" s="197"/>
      <c r="J118" s="193"/>
      <c r="K118" s="193"/>
      <c r="L118" s="198"/>
      <c r="M118" s="199"/>
      <c r="N118" s="200"/>
      <c r="O118" s="200"/>
      <c r="P118" s="200"/>
      <c r="Q118" s="200"/>
      <c r="R118" s="200"/>
      <c r="S118" s="200"/>
      <c r="T118" s="201"/>
      <c r="AT118" s="202" t="s">
        <v>193</v>
      </c>
      <c r="AU118" s="202" t="s">
        <v>90</v>
      </c>
      <c r="AV118" s="13" t="s">
        <v>88</v>
      </c>
      <c r="AW118" s="13" t="s">
        <v>41</v>
      </c>
      <c r="AX118" s="13" t="s">
        <v>80</v>
      </c>
      <c r="AY118" s="202" t="s">
        <v>182</v>
      </c>
    </row>
    <row r="119" spans="1:65" s="14" customFormat="1" ht="11.25">
      <c r="B119" s="203"/>
      <c r="C119" s="204"/>
      <c r="D119" s="194" t="s">
        <v>193</v>
      </c>
      <c r="E119" s="205" t="s">
        <v>43</v>
      </c>
      <c r="F119" s="206" t="s">
        <v>3295</v>
      </c>
      <c r="G119" s="204"/>
      <c r="H119" s="207">
        <v>11.916</v>
      </c>
      <c r="I119" s="208"/>
      <c r="J119" s="204"/>
      <c r="K119" s="204"/>
      <c r="L119" s="209"/>
      <c r="M119" s="210"/>
      <c r="N119" s="211"/>
      <c r="O119" s="211"/>
      <c r="P119" s="211"/>
      <c r="Q119" s="211"/>
      <c r="R119" s="211"/>
      <c r="S119" s="211"/>
      <c r="T119" s="212"/>
      <c r="AT119" s="213" t="s">
        <v>193</v>
      </c>
      <c r="AU119" s="213" t="s">
        <v>90</v>
      </c>
      <c r="AV119" s="14" t="s">
        <v>90</v>
      </c>
      <c r="AW119" s="14" t="s">
        <v>41</v>
      </c>
      <c r="AX119" s="14" t="s">
        <v>88</v>
      </c>
      <c r="AY119" s="213" t="s">
        <v>182</v>
      </c>
    </row>
    <row r="120" spans="1:65" s="2" customFormat="1" ht="14.45" customHeight="1">
      <c r="A120" s="35"/>
      <c r="B120" s="36"/>
      <c r="C120" s="179" t="s">
        <v>225</v>
      </c>
      <c r="D120" s="179" t="s">
        <v>187</v>
      </c>
      <c r="E120" s="180" t="s">
        <v>390</v>
      </c>
      <c r="F120" s="181" t="s">
        <v>391</v>
      </c>
      <c r="G120" s="182" t="s">
        <v>367</v>
      </c>
      <c r="H120" s="183">
        <v>11.916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</v>
      </c>
      <c r="R120" s="188">
        <f>Q120*H120</f>
        <v>0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3302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362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3" customFormat="1" ht="22.5">
      <c r="B122" s="192"/>
      <c r="C122" s="193"/>
      <c r="D122" s="194" t="s">
        <v>193</v>
      </c>
      <c r="E122" s="195" t="s">
        <v>43</v>
      </c>
      <c r="F122" s="196" t="s">
        <v>389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3295</v>
      </c>
      <c r="G123" s="204"/>
      <c r="H123" s="207">
        <v>11.916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88</v>
      </c>
      <c r="AY123" s="213" t="s">
        <v>182</v>
      </c>
    </row>
    <row r="124" spans="1:65" s="2" customFormat="1" ht="14.45" customHeight="1">
      <c r="A124" s="35"/>
      <c r="B124" s="36"/>
      <c r="C124" s="179" t="s">
        <v>230</v>
      </c>
      <c r="D124" s="179" t="s">
        <v>187</v>
      </c>
      <c r="E124" s="180" t="s">
        <v>393</v>
      </c>
      <c r="F124" s="181" t="s">
        <v>394</v>
      </c>
      <c r="G124" s="182" t="s">
        <v>367</v>
      </c>
      <c r="H124" s="183">
        <v>11.916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3303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362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3" customFormat="1" ht="22.5">
      <c r="B126" s="192"/>
      <c r="C126" s="193"/>
      <c r="D126" s="194" t="s">
        <v>193</v>
      </c>
      <c r="E126" s="195" t="s">
        <v>43</v>
      </c>
      <c r="F126" s="196" t="s">
        <v>389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3295</v>
      </c>
      <c r="G127" s="204"/>
      <c r="H127" s="207">
        <v>11.916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88</v>
      </c>
      <c r="AY127" s="213" t="s">
        <v>182</v>
      </c>
    </row>
    <row r="128" spans="1:65" s="2" customFormat="1" ht="49.15" customHeight="1">
      <c r="A128" s="35"/>
      <c r="B128" s="36"/>
      <c r="C128" s="179" t="s">
        <v>235</v>
      </c>
      <c r="D128" s="179" t="s">
        <v>187</v>
      </c>
      <c r="E128" s="180" t="s">
        <v>396</v>
      </c>
      <c r="F128" s="181" t="s">
        <v>397</v>
      </c>
      <c r="G128" s="182" t="s">
        <v>367</v>
      </c>
      <c r="H128" s="183">
        <v>11.916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3304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362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3" customFormat="1" ht="22.5">
      <c r="B130" s="192"/>
      <c r="C130" s="193"/>
      <c r="D130" s="194" t="s">
        <v>193</v>
      </c>
      <c r="E130" s="195" t="s">
        <v>43</v>
      </c>
      <c r="F130" s="196" t="s">
        <v>363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3295</v>
      </c>
      <c r="G131" s="204"/>
      <c r="H131" s="207">
        <v>11.916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88</v>
      </c>
      <c r="AY131" s="213" t="s">
        <v>182</v>
      </c>
    </row>
    <row r="132" spans="1:65" s="2" customFormat="1" ht="24.2" customHeight="1">
      <c r="A132" s="35"/>
      <c r="B132" s="36"/>
      <c r="C132" s="179" t="s">
        <v>240</v>
      </c>
      <c r="D132" s="179" t="s">
        <v>187</v>
      </c>
      <c r="E132" s="180" t="s">
        <v>399</v>
      </c>
      <c r="F132" s="181" t="s">
        <v>400</v>
      </c>
      <c r="G132" s="182" t="s">
        <v>367</v>
      </c>
      <c r="H132" s="183">
        <v>11.916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3305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362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3" customFormat="1" ht="22.5">
      <c r="B134" s="192"/>
      <c r="C134" s="193"/>
      <c r="D134" s="194" t="s">
        <v>193</v>
      </c>
      <c r="E134" s="195" t="s">
        <v>43</v>
      </c>
      <c r="F134" s="196" t="s">
        <v>363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3295</v>
      </c>
      <c r="G135" s="204"/>
      <c r="H135" s="207">
        <v>11.916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88</v>
      </c>
      <c r="AY135" s="213" t="s">
        <v>182</v>
      </c>
    </row>
    <row r="136" spans="1:65" s="2" customFormat="1" ht="24.2" customHeight="1">
      <c r="A136" s="35"/>
      <c r="B136" s="36"/>
      <c r="C136" s="179" t="s">
        <v>245</v>
      </c>
      <c r="D136" s="179" t="s">
        <v>187</v>
      </c>
      <c r="E136" s="180" t="s">
        <v>402</v>
      </c>
      <c r="F136" s="181" t="s">
        <v>403</v>
      </c>
      <c r="G136" s="182" t="s">
        <v>367</v>
      </c>
      <c r="H136" s="183">
        <v>11.916</v>
      </c>
      <c r="I136" s="184"/>
      <c r="J136" s="185">
        <f>ROUND(I136*H136,2)</f>
        <v>0</v>
      </c>
      <c r="K136" s="181" t="s">
        <v>191</v>
      </c>
      <c r="L136" s="40"/>
      <c r="M136" s="186" t="s">
        <v>43</v>
      </c>
      <c r="N136" s="187" t="s">
        <v>51</v>
      </c>
      <c r="O136" s="65"/>
      <c r="P136" s="188">
        <f>O136*H136</f>
        <v>0</v>
      </c>
      <c r="Q136" s="188">
        <v>0</v>
      </c>
      <c r="R136" s="188">
        <f>Q136*H136</f>
        <v>0</v>
      </c>
      <c r="S136" s="188">
        <v>0</v>
      </c>
      <c r="T136" s="18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90" t="s">
        <v>205</v>
      </c>
      <c r="AT136" s="190" t="s">
        <v>187</v>
      </c>
      <c r="AU136" s="190" t="s">
        <v>90</v>
      </c>
      <c r="AY136" s="17" t="s">
        <v>182</v>
      </c>
      <c r="BE136" s="191">
        <f>IF(N136="základní",J136,0)</f>
        <v>0</v>
      </c>
      <c r="BF136" s="191">
        <f>IF(N136="snížená",J136,0)</f>
        <v>0</v>
      </c>
      <c r="BG136" s="191">
        <f>IF(N136="zákl. přenesená",J136,0)</f>
        <v>0</v>
      </c>
      <c r="BH136" s="191">
        <f>IF(N136="sníž. přenesená",J136,0)</f>
        <v>0</v>
      </c>
      <c r="BI136" s="191">
        <f>IF(N136="nulová",J136,0)</f>
        <v>0</v>
      </c>
      <c r="BJ136" s="17" t="s">
        <v>88</v>
      </c>
      <c r="BK136" s="191">
        <f>ROUND(I136*H136,2)</f>
        <v>0</v>
      </c>
      <c r="BL136" s="17" t="s">
        <v>205</v>
      </c>
      <c r="BM136" s="190" t="s">
        <v>3306</v>
      </c>
    </row>
    <row r="137" spans="1:65" s="13" customFormat="1" ht="11.25">
      <c r="B137" s="192"/>
      <c r="C137" s="193"/>
      <c r="D137" s="194" t="s">
        <v>193</v>
      </c>
      <c r="E137" s="195" t="s">
        <v>43</v>
      </c>
      <c r="F137" s="196" t="s">
        <v>362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3" customFormat="1" ht="22.5">
      <c r="B138" s="192"/>
      <c r="C138" s="193"/>
      <c r="D138" s="194" t="s">
        <v>193</v>
      </c>
      <c r="E138" s="195" t="s">
        <v>43</v>
      </c>
      <c r="F138" s="196" t="s">
        <v>389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3295</v>
      </c>
      <c r="G139" s="204"/>
      <c r="H139" s="207">
        <v>11.916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88</v>
      </c>
      <c r="AY139" s="213" t="s">
        <v>182</v>
      </c>
    </row>
    <row r="140" spans="1:65" s="2" customFormat="1" ht="14.45" customHeight="1">
      <c r="A140" s="35"/>
      <c r="B140" s="36"/>
      <c r="C140" s="179" t="s">
        <v>252</v>
      </c>
      <c r="D140" s="179" t="s">
        <v>187</v>
      </c>
      <c r="E140" s="180" t="s">
        <v>405</v>
      </c>
      <c r="F140" s="181" t="s">
        <v>406</v>
      </c>
      <c r="G140" s="182" t="s">
        <v>360</v>
      </c>
      <c r="H140" s="183">
        <v>9.5000000000000001E-2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0</v>
      </c>
      <c r="R140" s="188">
        <f>Q140*H140</f>
        <v>0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3307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362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22.5">
      <c r="B142" s="192"/>
      <c r="C142" s="193"/>
      <c r="D142" s="194" t="s">
        <v>193</v>
      </c>
      <c r="E142" s="195" t="s">
        <v>43</v>
      </c>
      <c r="F142" s="196" t="s">
        <v>408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409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90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4" customFormat="1" ht="11.25">
      <c r="B144" s="203"/>
      <c r="C144" s="204"/>
      <c r="D144" s="194" t="s">
        <v>193</v>
      </c>
      <c r="E144" s="205" t="s">
        <v>43</v>
      </c>
      <c r="F144" s="206" t="s">
        <v>3308</v>
      </c>
      <c r="G144" s="204"/>
      <c r="H144" s="207">
        <v>9.5000000000000001E-2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193</v>
      </c>
      <c r="AU144" s="213" t="s">
        <v>90</v>
      </c>
      <c r="AV144" s="14" t="s">
        <v>90</v>
      </c>
      <c r="AW144" s="14" t="s">
        <v>41</v>
      </c>
      <c r="AX144" s="14" t="s">
        <v>88</v>
      </c>
      <c r="AY144" s="213" t="s">
        <v>182</v>
      </c>
    </row>
    <row r="145" spans="1:65" s="2" customFormat="1" ht="14.45" customHeight="1">
      <c r="A145" s="35"/>
      <c r="B145" s="36"/>
      <c r="C145" s="214" t="s">
        <v>256</v>
      </c>
      <c r="D145" s="214" t="s">
        <v>179</v>
      </c>
      <c r="E145" s="215" t="s">
        <v>411</v>
      </c>
      <c r="F145" s="216" t="s">
        <v>412</v>
      </c>
      <c r="G145" s="217" t="s">
        <v>360</v>
      </c>
      <c r="H145" s="218">
        <v>9.5000000000000001E-2</v>
      </c>
      <c r="I145" s="219"/>
      <c r="J145" s="220">
        <f>ROUND(I145*H145,2)</f>
        <v>0</v>
      </c>
      <c r="K145" s="216" t="s">
        <v>191</v>
      </c>
      <c r="L145" s="221"/>
      <c r="M145" s="222" t="s">
        <v>43</v>
      </c>
      <c r="N145" s="223" t="s">
        <v>51</v>
      </c>
      <c r="O145" s="65"/>
      <c r="P145" s="188">
        <f>O145*H145</f>
        <v>0</v>
      </c>
      <c r="Q145" s="188">
        <v>1</v>
      </c>
      <c r="R145" s="188">
        <f>Q145*H145</f>
        <v>9.5000000000000001E-2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225</v>
      </c>
      <c r="AT145" s="190" t="s">
        <v>179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3309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362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22.5">
      <c r="B147" s="192"/>
      <c r="C147" s="193"/>
      <c r="D147" s="194" t="s">
        <v>193</v>
      </c>
      <c r="E147" s="195" t="s">
        <v>43</v>
      </c>
      <c r="F147" s="196" t="s">
        <v>408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409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3308</v>
      </c>
      <c r="G149" s="204"/>
      <c r="H149" s="207">
        <v>9.5000000000000001E-2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90</v>
      </c>
      <c r="AV149" s="14" t="s">
        <v>90</v>
      </c>
      <c r="AW149" s="14" t="s">
        <v>41</v>
      </c>
      <c r="AX149" s="14" t="s">
        <v>88</v>
      </c>
      <c r="AY149" s="213" t="s">
        <v>182</v>
      </c>
    </row>
    <row r="150" spans="1:65" s="2" customFormat="1" ht="14.45" customHeight="1">
      <c r="A150" s="35"/>
      <c r="B150" s="36"/>
      <c r="C150" s="179" t="s">
        <v>8</v>
      </c>
      <c r="D150" s="179" t="s">
        <v>187</v>
      </c>
      <c r="E150" s="180" t="s">
        <v>414</v>
      </c>
      <c r="F150" s="181" t="s">
        <v>415</v>
      </c>
      <c r="G150" s="182" t="s">
        <v>360</v>
      </c>
      <c r="H150" s="183">
        <v>9.5000000000000001E-2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3310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362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22.5">
      <c r="B152" s="192"/>
      <c r="C152" s="193"/>
      <c r="D152" s="194" t="s">
        <v>193</v>
      </c>
      <c r="E152" s="195" t="s">
        <v>43</v>
      </c>
      <c r="F152" s="196" t="s">
        <v>408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409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3308</v>
      </c>
      <c r="G154" s="204"/>
      <c r="H154" s="207">
        <v>9.5000000000000001E-2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88</v>
      </c>
      <c r="AY154" s="213" t="s">
        <v>182</v>
      </c>
    </row>
    <row r="155" spans="1:65" s="2" customFormat="1" ht="24.2" customHeight="1">
      <c r="A155" s="35"/>
      <c r="B155" s="36"/>
      <c r="C155" s="179" t="s">
        <v>265</v>
      </c>
      <c r="D155" s="179" t="s">
        <v>187</v>
      </c>
      <c r="E155" s="180" t="s">
        <v>417</v>
      </c>
      <c r="F155" s="181" t="s">
        <v>418</v>
      </c>
      <c r="G155" s="182" t="s">
        <v>360</v>
      </c>
      <c r="H155" s="183">
        <v>0.85799999999999998</v>
      </c>
      <c r="I155" s="184"/>
      <c r="J155" s="185">
        <f>ROUND(I155*H155,2)</f>
        <v>0</v>
      </c>
      <c r="K155" s="181" t="s">
        <v>191</v>
      </c>
      <c r="L155" s="40"/>
      <c r="M155" s="186" t="s">
        <v>43</v>
      </c>
      <c r="N155" s="187" t="s">
        <v>51</v>
      </c>
      <c r="O155" s="65"/>
      <c r="P155" s="188">
        <f>O155*H155</f>
        <v>0</v>
      </c>
      <c r="Q155" s="188">
        <v>0</v>
      </c>
      <c r="R155" s="188">
        <f>Q155*H155</f>
        <v>0</v>
      </c>
      <c r="S155" s="188">
        <v>0</v>
      </c>
      <c r="T155" s="18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90" t="s">
        <v>205</v>
      </c>
      <c r="AT155" s="190" t="s">
        <v>187</v>
      </c>
      <c r="AU155" s="190" t="s">
        <v>90</v>
      </c>
      <c r="AY155" s="17" t="s">
        <v>182</v>
      </c>
      <c r="BE155" s="191">
        <f>IF(N155="základní",J155,0)</f>
        <v>0</v>
      </c>
      <c r="BF155" s="191">
        <f>IF(N155="snížená",J155,0)</f>
        <v>0</v>
      </c>
      <c r="BG155" s="191">
        <f>IF(N155="zákl. přenesená",J155,0)</f>
        <v>0</v>
      </c>
      <c r="BH155" s="191">
        <f>IF(N155="sníž. přenesená",J155,0)</f>
        <v>0</v>
      </c>
      <c r="BI155" s="191">
        <f>IF(N155="nulová",J155,0)</f>
        <v>0</v>
      </c>
      <c r="BJ155" s="17" t="s">
        <v>88</v>
      </c>
      <c r="BK155" s="191">
        <f>ROUND(I155*H155,2)</f>
        <v>0</v>
      </c>
      <c r="BL155" s="17" t="s">
        <v>205</v>
      </c>
      <c r="BM155" s="190" t="s">
        <v>3311</v>
      </c>
    </row>
    <row r="156" spans="1:65" s="13" customFormat="1" ht="11.25">
      <c r="B156" s="192"/>
      <c r="C156" s="193"/>
      <c r="D156" s="194" t="s">
        <v>193</v>
      </c>
      <c r="E156" s="195" t="s">
        <v>43</v>
      </c>
      <c r="F156" s="196" t="s">
        <v>362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3" customFormat="1" ht="22.5">
      <c r="B157" s="192"/>
      <c r="C157" s="193"/>
      <c r="D157" s="194" t="s">
        <v>193</v>
      </c>
      <c r="E157" s="195" t="s">
        <v>43</v>
      </c>
      <c r="F157" s="196" t="s">
        <v>408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3" customFormat="1" ht="22.5">
      <c r="B158" s="192"/>
      <c r="C158" s="193"/>
      <c r="D158" s="194" t="s">
        <v>193</v>
      </c>
      <c r="E158" s="195" t="s">
        <v>43</v>
      </c>
      <c r="F158" s="196" t="s">
        <v>420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3312</v>
      </c>
      <c r="G159" s="204"/>
      <c r="H159" s="207">
        <v>0.85799999999999998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88</v>
      </c>
      <c r="AY159" s="213" t="s">
        <v>182</v>
      </c>
    </row>
    <row r="160" spans="1:65" s="2" customFormat="1" ht="14.45" customHeight="1">
      <c r="A160" s="35"/>
      <c r="B160" s="36"/>
      <c r="C160" s="179" t="s">
        <v>269</v>
      </c>
      <c r="D160" s="179" t="s">
        <v>187</v>
      </c>
      <c r="E160" s="180" t="s">
        <v>422</v>
      </c>
      <c r="F160" s="181" t="s">
        <v>423</v>
      </c>
      <c r="G160" s="182" t="s">
        <v>360</v>
      </c>
      <c r="H160" s="183">
        <v>52.76</v>
      </c>
      <c r="I160" s="184"/>
      <c r="J160" s="185">
        <f>ROUND(I160*H160,2)</f>
        <v>0</v>
      </c>
      <c r="K160" s="181" t="s">
        <v>191</v>
      </c>
      <c r="L160" s="40"/>
      <c r="M160" s="186" t="s">
        <v>43</v>
      </c>
      <c r="N160" s="187" t="s">
        <v>51</v>
      </c>
      <c r="O160" s="65"/>
      <c r="P160" s="188">
        <f>O160*H160</f>
        <v>0</v>
      </c>
      <c r="Q160" s="188">
        <v>0</v>
      </c>
      <c r="R160" s="188">
        <f>Q160*H160</f>
        <v>0</v>
      </c>
      <c r="S160" s="188">
        <v>0</v>
      </c>
      <c r="T160" s="18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90" t="s">
        <v>205</v>
      </c>
      <c r="AT160" s="190" t="s">
        <v>187</v>
      </c>
      <c r="AU160" s="190" t="s">
        <v>90</v>
      </c>
      <c r="AY160" s="17" t="s">
        <v>182</v>
      </c>
      <c r="BE160" s="191">
        <f>IF(N160="základní",J160,0)</f>
        <v>0</v>
      </c>
      <c r="BF160" s="191">
        <f>IF(N160="snížená",J160,0)</f>
        <v>0</v>
      </c>
      <c r="BG160" s="191">
        <f>IF(N160="zákl. přenesená",J160,0)</f>
        <v>0</v>
      </c>
      <c r="BH160" s="191">
        <f>IF(N160="sníž. přenesená",J160,0)</f>
        <v>0</v>
      </c>
      <c r="BI160" s="191">
        <f>IF(N160="nulová",J160,0)</f>
        <v>0</v>
      </c>
      <c r="BJ160" s="17" t="s">
        <v>88</v>
      </c>
      <c r="BK160" s="191">
        <f>ROUND(I160*H160,2)</f>
        <v>0</v>
      </c>
      <c r="BL160" s="17" t="s">
        <v>205</v>
      </c>
      <c r="BM160" s="190" t="s">
        <v>3313</v>
      </c>
    </row>
    <row r="161" spans="1:65" s="13" customFormat="1" ht="11.25">
      <c r="B161" s="192"/>
      <c r="C161" s="193"/>
      <c r="D161" s="194" t="s">
        <v>193</v>
      </c>
      <c r="E161" s="195" t="s">
        <v>43</v>
      </c>
      <c r="F161" s="196" t="s">
        <v>3314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3" customFormat="1" ht="22.5">
      <c r="B162" s="192"/>
      <c r="C162" s="193"/>
      <c r="D162" s="194" t="s">
        <v>193</v>
      </c>
      <c r="E162" s="195" t="s">
        <v>43</v>
      </c>
      <c r="F162" s="196" t="s">
        <v>425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90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3315</v>
      </c>
      <c r="G163" s="204"/>
      <c r="H163" s="207">
        <v>49.7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1:65" s="13" customFormat="1" ht="22.5">
      <c r="B164" s="192"/>
      <c r="C164" s="193"/>
      <c r="D164" s="194" t="s">
        <v>193</v>
      </c>
      <c r="E164" s="195" t="s">
        <v>43</v>
      </c>
      <c r="F164" s="196" t="s">
        <v>427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1:65" s="14" customFormat="1" ht="11.25">
      <c r="B165" s="203"/>
      <c r="C165" s="204"/>
      <c r="D165" s="194" t="s">
        <v>193</v>
      </c>
      <c r="E165" s="205" t="s">
        <v>43</v>
      </c>
      <c r="F165" s="206" t="s">
        <v>3316</v>
      </c>
      <c r="G165" s="204"/>
      <c r="H165" s="207">
        <v>1.5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1:65" s="13" customFormat="1" ht="22.5">
      <c r="B166" s="192"/>
      <c r="C166" s="193"/>
      <c r="D166" s="194" t="s">
        <v>193</v>
      </c>
      <c r="E166" s="195" t="s">
        <v>43</v>
      </c>
      <c r="F166" s="196" t="s">
        <v>1488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3317</v>
      </c>
      <c r="G167" s="204"/>
      <c r="H167" s="207">
        <v>1.56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1:65" s="15" customFormat="1" ht="11.25">
      <c r="B168" s="227"/>
      <c r="C168" s="228"/>
      <c r="D168" s="194" t="s">
        <v>193</v>
      </c>
      <c r="E168" s="229" t="s">
        <v>43</v>
      </c>
      <c r="F168" s="230" t="s">
        <v>436</v>
      </c>
      <c r="G168" s="228"/>
      <c r="H168" s="231">
        <v>52.76</v>
      </c>
      <c r="I168" s="232"/>
      <c r="J168" s="228"/>
      <c r="K168" s="228"/>
      <c r="L168" s="233"/>
      <c r="M168" s="234"/>
      <c r="N168" s="235"/>
      <c r="O168" s="235"/>
      <c r="P168" s="235"/>
      <c r="Q168" s="235"/>
      <c r="R168" s="235"/>
      <c r="S168" s="235"/>
      <c r="T168" s="236"/>
      <c r="AT168" s="237" t="s">
        <v>193</v>
      </c>
      <c r="AU168" s="237" t="s">
        <v>90</v>
      </c>
      <c r="AV168" s="15" t="s">
        <v>205</v>
      </c>
      <c r="AW168" s="15" t="s">
        <v>41</v>
      </c>
      <c r="AX168" s="15" t="s">
        <v>88</v>
      </c>
      <c r="AY168" s="237" t="s">
        <v>182</v>
      </c>
    </row>
    <row r="169" spans="1:65" s="2" customFormat="1" ht="37.9" customHeight="1">
      <c r="A169" s="35"/>
      <c r="B169" s="36"/>
      <c r="C169" s="179" t="s">
        <v>273</v>
      </c>
      <c r="D169" s="179" t="s">
        <v>187</v>
      </c>
      <c r="E169" s="180" t="s">
        <v>437</v>
      </c>
      <c r="F169" s="181" t="s">
        <v>438</v>
      </c>
      <c r="G169" s="182" t="s">
        <v>439</v>
      </c>
      <c r="H169" s="183">
        <v>89.691999999999993</v>
      </c>
      <c r="I169" s="184"/>
      <c r="J169" s="185">
        <f>ROUND(I169*H169,2)</f>
        <v>0</v>
      </c>
      <c r="K169" s="181" t="s">
        <v>191</v>
      </c>
      <c r="L169" s="40"/>
      <c r="M169" s="186" t="s">
        <v>43</v>
      </c>
      <c r="N169" s="187" t="s">
        <v>51</v>
      </c>
      <c r="O169" s="65"/>
      <c r="P169" s="188">
        <f>O169*H169</f>
        <v>0</v>
      </c>
      <c r="Q169" s="188">
        <v>0</v>
      </c>
      <c r="R169" s="188">
        <f>Q169*H169</f>
        <v>0</v>
      </c>
      <c r="S169" s="188">
        <v>0</v>
      </c>
      <c r="T169" s="189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90" t="s">
        <v>205</v>
      </c>
      <c r="AT169" s="190" t="s">
        <v>187</v>
      </c>
      <c r="AU169" s="190" t="s">
        <v>90</v>
      </c>
      <c r="AY169" s="17" t="s">
        <v>182</v>
      </c>
      <c r="BE169" s="191">
        <f>IF(N169="základní",J169,0)</f>
        <v>0</v>
      </c>
      <c r="BF169" s="191">
        <f>IF(N169="snížená",J169,0)</f>
        <v>0</v>
      </c>
      <c r="BG169" s="191">
        <f>IF(N169="zákl. přenesená",J169,0)</f>
        <v>0</v>
      </c>
      <c r="BH169" s="191">
        <f>IF(N169="sníž. přenesená",J169,0)</f>
        <v>0</v>
      </c>
      <c r="BI169" s="191">
        <f>IF(N169="nulová",J169,0)</f>
        <v>0</v>
      </c>
      <c r="BJ169" s="17" t="s">
        <v>88</v>
      </c>
      <c r="BK169" s="191">
        <f>ROUND(I169*H169,2)</f>
        <v>0</v>
      </c>
      <c r="BL169" s="17" t="s">
        <v>205</v>
      </c>
      <c r="BM169" s="190" t="s">
        <v>3318</v>
      </c>
    </row>
    <row r="170" spans="1:65" s="13" customFormat="1" ht="11.25">
      <c r="B170" s="192"/>
      <c r="C170" s="193"/>
      <c r="D170" s="194" t="s">
        <v>193</v>
      </c>
      <c r="E170" s="195" t="s">
        <v>43</v>
      </c>
      <c r="F170" s="196" t="s">
        <v>3314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3" customFormat="1" ht="22.5">
      <c r="B171" s="192"/>
      <c r="C171" s="193"/>
      <c r="D171" s="194" t="s">
        <v>193</v>
      </c>
      <c r="E171" s="195" t="s">
        <v>43</v>
      </c>
      <c r="F171" s="196" t="s">
        <v>425</v>
      </c>
      <c r="G171" s="193"/>
      <c r="H171" s="195" t="s">
        <v>43</v>
      </c>
      <c r="I171" s="197"/>
      <c r="J171" s="193"/>
      <c r="K171" s="193"/>
      <c r="L171" s="198"/>
      <c r="M171" s="199"/>
      <c r="N171" s="200"/>
      <c r="O171" s="200"/>
      <c r="P171" s="200"/>
      <c r="Q171" s="200"/>
      <c r="R171" s="200"/>
      <c r="S171" s="200"/>
      <c r="T171" s="201"/>
      <c r="AT171" s="202" t="s">
        <v>193</v>
      </c>
      <c r="AU171" s="202" t="s">
        <v>90</v>
      </c>
      <c r="AV171" s="13" t="s">
        <v>88</v>
      </c>
      <c r="AW171" s="13" t="s">
        <v>41</v>
      </c>
      <c r="AX171" s="13" t="s">
        <v>80</v>
      </c>
      <c r="AY171" s="202" t="s">
        <v>182</v>
      </c>
    </row>
    <row r="172" spans="1:65" s="14" customFormat="1" ht="11.25">
      <c r="B172" s="203"/>
      <c r="C172" s="204"/>
      <c r="D172" s="194" t="s">
        <v>193</v>
      </c>
      <c r="E172" s="205" t="s">
        <v>43</v>
      </c>
      <c r="F172" s="206" t="s">
        <v>3319</v>
      </c>
      <c r="G172" s="204"/>
      <c r="H172" s="207">
        <v>84.49</v>
      </c>
      <c r="I172" s="208"/>
      <c r="J172" s="204"/>
      <c r="K172" s="204"/>
      <c r="L172" s="209"/>
      <c r="M172" s="210"/>
      <c r="N172" s="211"/>
      <c r="O172" s="211"/>
      <c r="P172" s="211"/>
      <c r="Q172" s="211"/>
      <c r="R172" s="211"/>
      <c r="S172" s="211"/>
      <c r="T172" s="212"/>
      <c r="AT172" s="213" t="s">
        <v>193</v>
      </c>
      <c r="AU172" s="213" t="s">
        <v>90</v>
      </c>
      <c r="AV172" s="14" t="s">
        <v>90</v>
      </c>
      <c r="AW172" s="14" t="s">
        <v>41</v>
      </c>
      <c r="AX172" s="14" t="s">
        <v>80</v>
      </c>
      <c r="AY172" s="213" t="s">
        <v>182</v>
      </c>
    </row>
    <row r="173" spans="1:65" s="13" customFormat="1" ht="22.5">
      <c r="B173" s="192"/>
      <c r="C173" s="193"/>
      <c r="D173" s="194" t="s">
        <v>193</v>
      </c>
      <c r="E173" s="195" t="s">
        <v>43</v>
      </c>
      <c r="F173" s="196" t="s">
        <v>427</v>
      </c>
      <c r="G173" s="193"/>
      <c r="H173" s="195" t="s">
        <v>43</v>
      </c>
      <c r="I173" s="197"/>
      <c r="J173" s="193"/>
      <c r="K173" s="193"/>
      <c r="L173" s="198"/>
      <c r="M173" s="199"/>
      <c r="N173" s="200"/>
      <c r="O173" s="200"/>
      <c r="P173" s="200"/>
      <c r="Q173" s="200"/>
      <c r="R173" s="200"/>
      <c r="S173" s="200"/>
      <c r="T173" s="201"/>
      <c r="AT173" s="202" t="s">
        <v>193</v>
      </c>
      <c r="AU173" s="202" t="s">
        <v>90</v>
      </c>
      <c r="AV173" s="13" t="s">
        <v>88</v>
      </c>
      <c r="AW173" s="13" t="s">
        <v>41</v>
      </c>
      <c r="AX173" s="13" t="s">
        <v>80</v>
      </c>
      <c r="AY173" s="202" t="s">
        <v>182</v>
      </c>
    </row>
    <row r="174" spans="1:65" s="14" customFormat="1" ht="11.25">
      <c r="B174" s="203"/>
      <c r="C174" s="204"/>
      <c r="D174" s="194" t="s">
        <v>193</v>
      </c>
      <c r="E174" s="205" t="s">
        <v>43</v>
      </c>
      <c r="F174" s="206" t="s">
        <v>3320</v>
      </c>
      <c r="G174" s="204"/>
      <c r="H174" s="207">
        <v>2.5499999999999998</v>
      </c>
      <c r="I174" s="208"/>
      <c r="J174" s="204"/>
      <c r="K174" s="204"/>
      <c r="L174" s="209"/>
      <c r="M174" s="210"/>
      <c r="N174" s="211"/>
      <c r="O174" s="211"/>
      <c r="P174" s="211"/>
      <c r="Q174" s="211"/>
      <c r="R174" s="211"/>
      <c r="S174" s="211"/>
      <c r="T174" s="212"/>
      <c r="AT174" s="213" t="s">
        <v>193</v>
      </c>
      <c r="AU174" s="213" t="s">
        <v>90</v>
      </c>
      <c r="AV174" s="14" t="s">
        <v>90</v>
      </c>
      <c r="AW174" s="14" t="s">
        <v>41</v>
      </c>
      <c r="AX174" s="14" t="s">
        <v>80</v>
      </c>
      <c r="AY174" s="213" t="s">
        <v>182</v>
      </c>
    </row>
    <row r="175" spans="1:65" s="13" customFormat="1" ht="22.5">
      <c r="B175" s="192"/>
      <c r="C175" s="193"/>
      <c r="D175" s="194" t="s">
        <v>193</v>
      </c>
      <c r="E175" s="195" t="s">
        <v>43</v>
      </c>
      <c r="F175" s="196" t="s">
        <v>1488</v>
      </c>
      <c r="G175" s="193"/>
      <c r="H175" s="195" t="s">
        <v>43</v>
      </c>
      <c r="I175" s="197"/>
      <c r="J175" s="193"/>
      <c r="K175" s="193"/>
      <c r="L175" s="198"/>
      <c r="M175" s="199"/>
      <c r="N175" s="200"/>
      <c r="O175" s="200"/>
      <c r="P175" s="200"/>
      <c r="Q175" s="200"/>
      <c r="R175" s="200"/>
      <c r="S175" s="200"/>
      <c r="T175" s="201"/>
      <c r="AT175" s="202" t="s">
        <v>193</v>
      </c>
      <c r="AU175" s="202" t="s">
        <v>90</v>
      </c>
      <c r="AV175" s="13" t="s">
        <v>88</v>
      </c>
      <c r="AW175" s="13" t="s">
        <v>41</v>
      </c>
      <c r="AX175" s="13" t="s">
        <v>80</v>
      </c>
      <c r="AY175" s="202" t="s">
        <v>182</v>
      </c>
    </row>
    <row r="176" spans="1:65" s="14" customFormat="1" ht="11.25">
      <c r="B176" s="203"/>
      <c r="C176" s="204"/>
      <c r="D176" s="194" t="s">
        <v>193</v>
      </c>
      <c r="E176" s="205" t="s">
        <v>43</v>
      </c>
      <c r="F176" s="206" t="s">
        <v>3321</v>
      </c>
      <c r="G176" s="204"/>
      <c r="H176" s="207">
        <v>2.6520000000000001</v>
      </c>
      <c r="I176" s="208"/>
      <c r="J176" s="204"/>
      <c r="K176" s="204"/>
      <c r="L176" s="209"/>
      <c r="M176" s="210"/>
      <c r="N176" s="211"/>
      <c r="O176" s="211"/>
      <c r="P176" s="211"/>
      <c r="Q176" s="211"/>
      <c r="R176" s="211"/>
      <c r="S176" s="211"/>
      <c r="T176" s="212"/>
      <c r="AT176" s="213" t="s">
        <v>193</v>
      </c>
      <c r="AU176" s="213" t="s">
        <v>90</v>
      </c>
      <c r="AV176" s="14" t="s">
        <v>90</v>
      </c>
      <c r="AW176" s="14" t="s">
        <v>41</v>
      </c>
      <c r="AX176" s="14" t="s">
        <v>80</v>
      </c>
      <c r="AY176" s="213" t="s">
        <v>182</v>
      </c>
    </row>
    <row r="177" spans="1:65" s="15" customFormat="1" ht="11.25">
      <c r="B177" s="227"/>
      <c r="C177" s="228"/>
      <c r="D177" s="194" t="s">
        <v>193</v>
      </c>
      <c r="E177" s="229" t="s">
        <v>43</v>
      </c>
      <c r="F177" s="230" t="s">
        <v>436</v>
      </c>
      <c r="G177" s="228"/>
      <c r="H177" s="231">
        <v>89.691999999999993</v>
      </c>
      <c r="I177" s="232"/>
      <c r="J177" s="228"/>
      <c r="K177" s="228"/>
      <c r="L177" s="233"/>
      <c r="M177" s="234"/>
      <c r="N177" s="235"/>
      <c r="O177" s="235"/>
      <c r="P177" s="235"/>
      <c r="Q177" s="235"/>
      <c r="R177" s="235"/>
      <c r="S177" s="235"/>
      <c r="T177" s="236"/>
      <c r="AT177" s="237" t="s">
        <v>193</v>
      </c>
      <c r="AU177" s="237" t="s">
        <v>90</v>
      </c>
      <c r="AV177" s="15" t="s">
        <v>205</v>
      </c>
      <c r="AW177" s="15" t="s">
        <v>41</v>
      </c>
      <c r="AX177" s="15" t="s">
        <v>88</v>
      </c>
      <c r="AY177" s="237" t="s">
        <v>182</v>
      </c>
    </row>
    <row r="178" spans="1:65" s="12" customFormat="1" ht="22.9" customHeight="1">
      <c r="B178" s="163"/>
      <c r="C178" s="164"/>
      <c r="D178" s="165" t="s">
        <v>79</v>
      </c>
      <c r="E178" s="177" t="s">
        <v>210</v>
      </c>
      <c r="F178" s="177" t="s">
        <v>446</v>
      </c>
      <c r="G178" s="164"/>
      <c r="H178" s="164"/>
      <c r="I178" s="167"/>
      <c r="J178" s="178">
        <f>BK178</f>
        <v>0</v>
      </c>
      <c r="K178" s="164"/>
      <c r="L178" s="169"/>
      <c r="M178" s="170"/>
      <c r="N178" s="171"/>
      <c r="O178" s="171"/>
      <c r="P178" s="172">
        <f>SUM(P179:P186)</f>
        <v>0</v>
      </c>
      <c r="Q178" s="171"/>
      <c r="R178" s="172">
        <f>SUM(R179:R186)</f>
        <v>0</v>
      </c>
      <c r="S178" s="171"/>
      <c r="T178" s="173">
        <f>SUM(T179:T186)</f>
        <v>0</v>
      </c>
      <c r="AR178" s="174" t="s">
        <v>88</v>
      </c>
      <c r="AT178" s="175" t="s">
        <v>79</v>
      </c>
      <c r="AU178" s="175" t="s">
        <v>88</v>
      </c>
      <c r="AY178" s="174" t="s">
        <v>182</v>
      </c>
      <c r="BK178" s="176">
        <f>SUM(BK179:BK186)</f>
        <v>0</v>
      </c>
    </row>
    <row r="179" spans="1:65" s="2" customFormat="1" ht="24.2" customHeight="1">
      <c r="A179" s="35"/>
      <c r="B179" s="36"/>
      <c r="C179" s="179" t="s">
        <v>277</v>
      </c>
      <c r="D179" s="179" t="s">
        <v>187</v>
      </c>
      <c r="E179" s="180" t="s">
        <v>447</v>
      </c>
      <c r="F179" s="181" t="s">
        <v>448</v>
      </c>
      <c r="G179" s="182" t="s">
        <v>367</v>
      </c>
      <c r="H179" s="183">
        <v>710</v>
      </c>
      <c r="I179" s="184"/>
      <c r="J179" s="185">
        <f>ROUND(I179*H179,2)</f>
        <v>0</v>
      </c>
      <c r="K179" s="181" t="s">
        <v>191</v>
      </c>
      <c r="L179" s="40"/>
      <c r="M179" s="186" t="s">
        <v>43</v>
      </c>
      <c r="N179" s="187" t="s">
        <v>51</v>
      </c>
      <c r="O179" s="65"/>
      <c r="P179" s="188">
        <f>O179*H179</f>
        <v>0</v>
      </c>
      <c r="Q179" s="188">
        <v>0</v>
      </c>
      <c r="R179" s="188">
        <f>Q179*H179</f>
        <v>0</v>
      </c>
      <c r="S179" s="188">
        <v>0</v>
      </c>
      <c r="T179" s="18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205</v>
      </c>
      <c r="AT179" s="190" t="s">
        <v>187</v>
      </c>
      <c r="AU179" s="190" t="s">
        <v>90</v>
      </c>
      <c r="AY179" s="17" t="s">
        <v>182</v>
      </c>
      <c r="BE179" s="191">
        <f>IF(N179="základní",J179,0)</f>
        <v>0</v>
      </c>
      <c r="BF179" s="191">
        <f>IF(N179="snížená",J179,0)</f>
        <v>0</v>
      </c>
      <c r="BG179" s="191">
        <f>IF(N179="zákl. přenesená",J179,0)</f>
        <v>0</v>
      </c>
      <c r="BH179" s="191">
        <f>IF(N179="sníž. přenesená",J179,0)</f>
        <v>0</v>
      </c>
      <c r="BI179" s="191">
        <f>IF(N179="nulová",J179,0)</f>
        <v>0</v>
      </c>
      <c r="BJ179" s="17" t="s">
        <v>88</v>
      </c>
      <c r="BK179" s="191">
        <f>ROUND(I179*H179,2)</f>
        <v>0</v>
      </c>
      <c r="BL179" s="17" t="s">
        <v>205</v>
      </c>
      <c r="BM179" s="190" t="s">
        <v>3322</v>
      </c>
    </row>
    <row r="180" spans="1:65" s="13" customFormat="1" ht="11.25">
      <c r="B180" s="192"/>
      <c r="C180" s="193"/>
      <c r="D180" s="194" t="s">
        <v>193</v>
      </c>
      <c r="E180" s="195" t="s">
        <v>43</v>
      </c>
      <c r="F180" s="196" t="s">
        <v>362</v>
      </c>
      <c r="G180" s="193"/>
      <c r="H180" s="195" t="s">
        <v>43</v>
      </c>
      <c r="I180" s="197"/>
      <c r="J180" s="193"/>
      <c r="K180" s="193"/>
      <c r="L180" s="198"/>
      <c r="M180" s="199"/>
      <c r="N180" s="200"/>
      <c r="O180" s="200"/>
      <c r="P180" s="200"/>
      <c r="Q180" s="200"/>
      <c r="R180" s="200"/>
      <c r="S180" s="200"/>
      <c r="T180" s="201"/>
      <c r="AT180" s="202" t="s">
        <v>193</v>
      </c>
      <c r="AU180" s="202" t="s">
        <v>90</v>
      </c>
      <c r="AV180" s="13" t="s">
        <v>88</v>
      </c>
      <c r="AW180" s="13" t="s">
        <v>41</v>
      </c>
      <c r="AX180" s="13" t="s">
        <v>80</v>
      </c>
      <c r="AY180" s="202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3323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3324</v>
      </c>
      <c r="G182" s="204"/>
      <c r="H182" s="207">
        <v>710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88</v>
      </c>
      <c r="AY182" s="213" t="s">
        <v>182</v>
      </c>
    </row>
    <row r="183" spans="1:65" s="2" customFormat="1" ht="24.2" customHeight="1">
      <c r="A183" s="35"/>
      <c r="B183" s="36"/>
      <c r="C183" s="179" t="s">
        <v>281</v>
      </c>
      <c r="D183" s="179" t="s">
        <v>187</v>
      </c>
      <c r="E183" s="180" t="s">
        <v>1329</v>
      </c>
      <c r="F183" s="181" t="s">
        <v>1330</v>
      </c>
      <c r="G183" s="182" t="s">
        <v>367</v>
      </c>
      <c r="H183" s="183">
        <v>8</v>
      </c>
      <c r="I183" s="184"/>
      <c r="J183" s="185">
        <f>ROUND(I183*H183,2)</f>
        <v>0</v>
      </c>
      <c r="K183" s="181" t="s">
        <v>191</v>
      </c>
      <c r="L183" s="40"/>
      <c r="M183" s="186" t="s">
        <v>43</v>
      </c>
      <c r="N183" s="187" t="s">
        <v>51</v>
      </c>
      <c r="O183" s="65"/>
      <c r="P183" s="188">
        <f>O183*H183</f>
        <v>0</v>
      </c>
      <c r="Q183" s="188">
        <v>0</v>
      </c>
      <c r="R183" s="188">
        <f>Q183*H183</f>
        <v>0</v>
      </c>
      <c r="S183" s="188">
        <v>0</v>
      </c>
      <c r="T183" s="18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90" t="s">
        <v>205</v>
      </c>
      <c r="AT183" s="190" t="s">
        <v>187</v>
      </c>
      <c r="AU183" s="190" t="s">
        <v>90</v>
      </c>
      <c r="AY183" s="17" t="s">
        <v>182</v>
      </c>
      <c r="BE183" s="191">
        <f>IF(N183="základní",J183,0)</f>
        <v>0</v>
      </c>
      <c r="BF183" s="191">
        <f>IF(N183="snížená",J183,0)</f>
        <v>0</v>
      </c>
      <c r="BG183" s="191">
        <f>IF(N183="zákl. přenesená",J183,0)</f>
        <v>0</v>
      </c>
      <c r="BH183" s="191">
        <f>IF(N183="sníž. přenesená",J183,0)</f>
        <v>0</v>
      </c>
      <c r="BI183" s="191">
        <f>IF(N183="nulová",J183,0)</f>
        <v>0</v>
      </c>
      <c r="BJ183" s="17" t="s">
        <v>88</v>
      </c>
      <c r="BK183" s="191">
        <f>ROUND(I183*H183,2)</f>
        <v>0</v>
      </c>
      <c r="BL183" s="17" t="s">
        <v>205</v>
      </c>
      <c r="BM183" s="190" t="s">
        <v>3325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362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3" customFormat="1" ht="33.75">
      <c r="B185" s="192"/>
      <c r="C185" s="193"/>
      <c r="D185" s="194" t="s">
        <v>193</v>
      </c>
      <c r="E185" s="195" t="s">
        <v>43</v>
      </c>
      <c r="F185" s="196" t="s">
        <v>3326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3327</v>
      </c>
      <c r="G186" s="204"/>
      <c r="H186" s="207">
        <v>8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88</v>
      </c>
      <c r="AY186" s="213" t="s">
        <v>182</v>
      </c>
    </row>
    <row r="187" spans="1:65" s="12" customFormat="1" ht="22.9" customHeight="1">
      <c r="B187" s="163"/>
      <c r="C187" s="164"/>
      <c r="D187" s="165" t="s">
        <v>79</v>
      </c>
      <c r="E187" s="177" t="s">
        <v>230</v>
      </c>
      <c r="F187" s="177" t="s">
        <v>452</v>
      </c>
      <c r="G187" s="164"/>
      <c r="H187" s="164"/>
      <c r="I187" s="167"/>
      <c r="J187" s="178">
        <f>BK187</f>
        <v>0</v>
      </c>
      <c r="K187" s="164"/>
      <c r="L187" s="169"/>
      <c r="M187" s="170"/>
      <c r="N187" s="171"/>
      <c r="O187" s="171"/>
      <c r="P187" s="172">
        <f>SUM(P188:P197)</f>
        <v>0</v>
      </c>
      <c r="Q187" s="171"/>
      <c r="R187" s="172">
        <f>SUM(R188:R197)</f>
        <v>1.0499999999999999E-3</v>
      </c>
      <c r="S187" s="171"/>
      <c r="T187" s="173">
        <f>SUM(T188:T197)</f>
        <v>4.0000000000000001E-3</v>
      </c>
      <c r="AR187" s="174" t="s">
        <v>88</v>
      </c>
      <c r="AT187" s="175" t="s">
        <v>79</v>
      </c>
      <c r="AU187" s="175" t="s">
        <v>88</v>
      </c>
      <c r="AY187" s="174" t="s">
        <v>182</v>
      </c>
      <c r="BK187" s="176">
        <f>SUM(BK188:BK197)</f>
        <v>0</v>
      </c>
    </row>
    <row r="188" spans="1:65" s="2" customFormat="1" ht="24.2" customHeight="1">
      <c r="A188" s="35"/>
      <c r="B188" s="36"/>
      <c r="C188" s="179" t="s">
        <v>7</v>
      </c>
      <c r="D188" s="179" t="s">
        <v>187</v>
      </c>
      <c r="E188" s="180" t="s">
        <v>3328</v>
      </c>
      <c r="F188" s="181" t="s">
        <v>3329</v>
      </c>
      <c r="G188" s="182" t="s">
        <v>190</v>
      </c>
      <c r="H188" s="183">
        <v>1</v>
      </c>
      <c r="I188" s="184"/>
      <c r="J188" s="185">
        <f>ROUND(I188*H188,2)</f>
        <v>0</v>
      </c>
      <c r="K188" s="181" t="s">
        <v>191</v>
      </c>
      <c r="L188" s="40"/>
      <c r="M188" s="186" t="s">
        <v>43</v>
      </c>
      <c r="N188" s="187" t="s">
        <v>51</v>
      </c>
      <c r="O188" s="65"/>
      <c r="P188" s="188">
        <f>O188*H188</f>
        <v>0</v>
      </c>
      <c r="Q188" s="188">
        <v>1.0499999999999999E-3</v>
      </c>
      <c r="R188" s="188">
        <f>Q188*H188</f>
        <v>1.0499999999999999E-3</v>
      </c>
      <c r="S188" s="188">
        <v>0</v>
      </c>
      <c r="T188" s="189">
        <f>S188*H188</f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90" t="s">
        <v>205</v>
      </c>
      <c r="AT188" s="190" t="s">
        <v>187</v>
      </c>
      <c r="AU188" s="190" t="s">
        <v>90</v>
      </c>
      <c r="AY188" s="17" t="s">
        <v>182</v>
      </c>
      <c r="BE188" s="191">
        <f>IF(N188="základní",J188,0)</f>
        <v>0</v>
      </c>
      <c r="BF188" s="191">
        <f>IF(N188="snížená",J188,0)</f>
        <v>0</v>
      </c>
      <c r="BG188" s="191">
        <f>IF(N188="zákl. přenesená",J188,0)</f>
        <v>0</v>
      </c>
      <c r="BH188" s="191">
        <f>IF(N188="sníž. přenesená",J188,0)</f>
        <v>0</v>
      </c>
      <c r="BI188" s="191">
        <f>IF(N188="nulová",J188,0)</f>
        <v>0</v>
      </c>
      <c r="BJ188" s="17" t="s">
        <v>88</v>
      </c>
      <c r="BK188" s="191">
        <f>ROUND(I188*H188,2)</f>
        <v>0</v>
      </c>
      <c r="BL188" s="17" t="s">
        <v>205</v>
      </c>
      <c r="BM188" s="190" t="s">
        <v>3330</v>
      </c>
    </row>
    <row r="189" spans="1:65" s="13" customFormat="1" ht="11.25">
      <c r="B189" s="192"/>
      <c r="C189" s="193"/>
      <c r="D189" s="194" t="s">
        <v>193</v>
      </c>
      <c r="E189" s="195" t="s">
        <v>43</v>
      </c>
      <c r="F189" s="196" t="s">
        <v>3314</v>
      </c>
      <c r="G189" s="193"/>
      <c r="H189" s="195" t="s">
        <v>43</v>
      </c>
      <c r="I189" s="197"/>
      <c r="J189" s="193"/>
      <c r="K189" s="193"/>
      <c r="L189" s="198"/>
      <c r="M189" s="199"/>
      <c r="N189" s="200"/>
      <c r="O189" s="200"/>
      <c r="P189" s="200"/>
      <c r="Q189" s="200"/>
      <c r="R189" s="200"/>
      <c r="S189" s="200"/>
      <c r="T189" s="201"/>
      <c r="AT189" s="202" t="s">
        <v>193</v>
      </c>
      <c r="AU189" s="202" t="s">
        <v>90</v>
      </c>
      <c r="AV189" s="13" t="s">
        <v>88</v>
      </c>
      <c r="AW189" s="13" t="s">
        <v>41</v>
      </c>
      <c r="AX189" s="13" t="s">
        <v>80</v>
      </c>
      <c r="AY189" s="202" t="s">
        <v>182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3331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3" customFormat="1" ht="11.25">
      <c r="B191" s="192"/>
      <c r="C191" s="193"/>
      <c r="D191" s="194" t="s">
        <v>193</v>
      </c>
      <c r="E191" s="195" t="s">
        <v>43</v>
      </c>
      <c r="F191" s="196" t="s">
        <v>3332</v>
      </c>
      <c r="G191" s="193"/>
      <c r="H191" s="195" t="s">
        <v>43</v>
      </c>
      <c r="I191" s="197"/>
      <c r="J191" s="193"/>
      <c r="K191" s="193"/>
      <c r="L191" s="198"/>
      <c r="M191" s="199"/>
      <c r="N191" s="200"/>
      <c r="O191" s="200"/>
      <c r="P191" s="200"/>
      <c r="Q191" s="200"/>
      <c r="R191" s="200"/>
      <c r="S191" s="200"/>
      <c r="T191" s="201"/>
      <c r="AT191" s="202" t="s">
        <v>193</v>
      </c>
      <c r="AU191" s="202" t="s">
        <v>90</v>
      </c>
      <c r="AV191" s="13" t="s">
        <v>88</v>
      </c>
      <c r="AW191" s="13" t="s">
        <v>41</v>
      </c>
      <c r="AX191" s="13" t="s">
        <v>80</v>
      </c>
      <c r="AY191" s="202" t="s">
        <v>182</v>
      </c>
    </row>
    <row r="192" spans="1:65" s="14" customFormat="1" ht="11.25">
      <c r="B192" s="203"/>
      <c r="C192" s="204"/>
      <c r="D192" s="194" t="s">
        <v>193</v>
      </c>
      <c r="E192" s="205" t="s">
        <v>43</v>
      </c>
      <c r="F192" s="206" t="s">
        <v>88</v>
      </c>
      <c r="G192" s="204"/>
      <c r="H192" s="207">
        <v>1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193</v>
      </c>
      <c r="AU192" s="213" t="s">
        <v>90</v>
      </c>
      <c r="AV192" s="14" t="s">
        <v>90</v>
      </c>
      <c r="AW192" s="14" t="s">
        <v>41</v>
      </c>
      <c r="AX192" s="14" t="s">
        <v>88</v>
      </c>
      <c r="AY192" s="213" t="s">
        <v>182</v>
      </c>
    </row>
    <row r="193" spans="1:65" s="2" customFormat="1" ht="49.15" customHeight="1">
      <c r="A193" s="35"/>
      <c r="B193" s="36"/>
      <c r="C193" s="179" t="s">
        <v>290</v>
      </c>
      <c r="D193" s="179" t="s">
        <v>187</v>
      </c>
      <c r="E193" s="180" t="s">
        <v>465</v>
      </c>
      <c r="F193" s="181" t="s">
        <v>466</v>
      </c>
      <c r="G193" s="182" t="s">
        <v>190</v>
      </c>
      <c r="H193" s="183">
        <v>1</v>
      </c>
      <c r="I193" s="184"/>
      <c r="J193" s="185">
        <f>ROUND(I193*H193,2)</f>
        <v>0</v>
      </c>
      <c r="K193" s="181" t="s">
        <v>191</v>
      </c>
      <c r="L193" s="40"/>
      <c r="M193" s="186" t="s">
        <v>43</v>
      </c>
      <c r="N193" s="187" t="s">
        <v>51</v>
      </c>
      <c r="O193" s="65"/>
      <c r="P193" s="188">
        <f>O193*H193</f>
        <v>0</v>
      </c>
      <c r="Q193" s="188">
        <v>0</v>
      </c>
      <c r="R193" s="188">
        <f>Q193*H193</f>
        <v>0</v>
      </c>
      <c r="S193" s="188">
        <v>4.0000000000000001E-3</v>
      </c>
      <c r="T193" s="189">
        <f>S193*H193</f>
        <v>4.0000000000000001E-3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90" t="s">
        <v>205</v>
      </c>
      <c r="AT193" s="190" t="s">
        <v>187</v>
      </c>
      <c r="AU193" s="190" t="s">
        <v>90</v>
      </c>
      <c r="AY193" s="17" t="s">
        <v>182</v>
      </c>
      <c r="BE193" s="191">
        <f>IF(N193="základní",J193,0)</f>
        <v>0</v>
      </c>
      <c r="BF193" s="191">
        <f>IF(N193="snížená",J193,0)</f>
        <v>0</v>
      </c>
      <c r="BG193" s="191">
        <f>IF(N193="zákl. přenesená",J193,0)</f>
        <v>0</v>
      </c>
      <c r="BH193" s="191">
        <f>IF(N193="sníž. přenesená",J193,0)</f>
        <v>0</v>
      </c>
      <c r="BI193" s="191">
        <f>IF(N193="nulová",J193,0)</f>
        <v>0</v>
      </c>
      <c r="BJ193" s="17" t="s">
        <v>88</v>
      </c>
      <c r="BK193" s="191">
        <f>ROUND(I193*H193,2)</f>
        <v>0</v>
      </c>
      <c r="BL193" s="17" t="s">
        <v>205</v>
      </c>
      <c r="BM193" s="190" t="s">
        <v>3333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3314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90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3" customFormat="1" ht="11.25">
      <c r="B195" s="192"/>
      <c r="C195" s="193"/>
      <c r="D195" s="194" t="s">
        <v>193</v>
      </c>
      <c r="E195" s="195" t="s">
        <v>43</v>
      </c>
      <c r="F195" s="196" t="s">
        <v>3334</v>
      </c>
      <c r="G195" s="193"/>
      <c r="H195" s="195" t="s">
        <v>43</v>
      </c>
      <c r="I195" s="197"/>
      <c r="J195" s="193"/>
      <c r="K195" s="193"/>
      <c r="L195" s="198"/>
      <c r="M195" s="199"/>
      <c r="N195" s="200"/>
      <c r="O195" s="200"/>
      <c r="P195" s="200"/>
      <c r="Q195" s="200"/>
      <c r="R195" s="200"/>
      <c r="S195" s="200"/>
      <c r="T195" s="201"/>
      <c r="AT195" s="202" t="s">
        <v>193</v>
      </c>
      <c r="AU195" s="202" t="s">
        <v>90</v>
      </c>
      <c r="AV195" s="13" t="s">
        <v>88</v>
      </c>
      <c r="AW195" s="13" t="s">
        <v>41</v>
      </c>
      <c r="AX195" s="13" t="s">
        <v>80</v>
      </c>
      <c r="AY195" s="202" t="s">
        <v>182</v>
      </c>
    </row>
    <row r="196" spans="1:65" s="13" customFormat="1" ht="11.25">
      <c r="B196" s="192"/>
      <c r="C196" s="193"/>
      <c r="D196" s="194" t="s">
        <v>193</v>
      </c>
      <c r="E196" s="195" t="s">
        <v>43</v>
      </c>
      <c r="F196" s="196" t="s">
        <v>3332</v>
      </c>
      <c r="G196" s="193"/>
      <c r="H196" s="195" t="s">
        <v>43</v>
      </c>
      <c r="I196" s="197"/>
      <c r="J196" s="193"/>
      <c r="K196" s="193"/>
      <c r="L196" s="198"/>
      <c r="M196" s="199"/>
      <c r="N196" s="200"/>
      <c r="O196" s="200"/>
      <c r="P196" s="200"/>
      <c r="Q196" s="200"/>
      <c r="R196" s="200"/>
      <c r="S196" s="200"/>
      <c r="T196" s="201"/>
      <c r="AT196" s="202" t="s">
        <v>193</v>
      </c>
      <c r="AU196" s="202" t="s">
        <v>90</v>
      </c>
      <c r="AV196" s="13" t="s">
        <v>88</v>
      </c>
      <c r="AW196" s="13" t="s">
        <v>41</v>
      </c>
      <c r="AX196" s="13" t="s">
        <v>80</v>
      </c>
      <c r="AY196" s="202" t="s">
        <v>182</v>
      </c>
    </row>
    <row r="197" spans="1:65" s="14" customFormat="1" ht="11.25">
      <c r="B197" s="203"/>
      <c r="C197" s="204"/>
      <c r="D197" s="194" t="s">
        <v>193</v>
      </c>
      <c r="E197" s="205" t="s">
        <v>43</v>
      </c>
      <c r="F197" s="206" t="s">
        <v>88</v>
      </c>
      <c r="G197" s="204"/>
      <c r="H197" s="207">
        <v>1</v>
      </c>
      <c r="I197" s="208"/>
      <c r="J197" s="204"/>
      <c r="K197" s="204"/>
      <c r="L197" s="209"/>
      <c r="M197" s="210"/>
      <c r="N197" s="211"/>
      <c r="O197" s="211"/>
      <c r="P197" s="211"/>
      <c r="Q197" s="211"/>
      <c r="R197" s="211"/>
      <c r="S197" s="211"/>
      <c r="T197" s="212"/>
      <c r="AT197" s="213" t="s">
        <v>193</v>
      </c>
      <c r="AU197" s="213" t="s">
        <v>90</v>
      </c>
      <c r="AV197" s="14" t="s">
        <v>90</v>
      </c>
      <c r="AW197" s="14" t="s">
        <v>41</v>
      </c>
      <c r="AX197" s="14" t="s">
        <v>88</v>
      </c>
      <c r="AY197" s="213" t="s">
        <v>182</v>
      </c>
    </row>
    <row r="198" spans="1:65" s="12" customFormat="1" ht="22.9" customHeight="1">
      <c r="B198" s="163"/>
      <c r="C198" s="164"/>
      <c r="D198" s="165" t="s">
        <v>79</v>
      </c>
      <c r="E198" s="177" t="s">
        <v>508</v>
      </c>
      <c r="F198" s="177" t="s">
        <v>509</v>
      </c>
      <c r="G198" s="164"/>
      <c r="H198" s="164"/>
      <c r="I198" s="167"/>
      <c r="J198" s="178">
        <f>BK198</f>
        <v>0</v>
      </c>
      <c r="K198" s="164"/>
      <c r="L198" s="169"/>
      <c r="M198" s="170"/>
      <c r="N198" s="171"/>
      <c r="O198" s="171"/>
      <c r="P198" s="172">
        <f>SUM(P199:P216)</f>
        <v>0</v>
      </c>
      <c r="Q198" s="171"/>
      <c r="R198" s="172">
        <f>SUM(R199:R216)</f>
        <v>0</v>
      </c>
      <c r="S198" s="171"/>
      <c r="T198" s="173">
        <f>SUM(T199:T216)</f>
        <v>0</v>
      </c>
      <c r="AR198" s="174" t="s">
        <v>88</v>
      </c>
      <c r="AT198" s="175" t="s">
        <v>79</v>
      </c>
      <c r="AU198" s="175" t="s">
        <v>88</v>
      </c>
      <c r="AY198" s="174" t="s">
        <v>182</v>
      </c>
      <c r="BK198" s="176">
        <f>SUM(BK199:BK216)</f>
        <v>0</v>
      </c>
    </row>
    <row r="199" spans="1:65" s="2" customFormat="1" ht="37.9" customHeight="1">
      <c r="A199" s="35"/>
      <c r="B199" s="36"/>
      <c r="C199" s="179" t="s">
        <v>295</v>
      </c>
      <c r="D199" s="179" t="s">
        <v>187</v>
      </c>
      <c r="E199" s="180" t="s">
        <v>511</v>
      </c>
      <c r="F199" s="181" t="s">
        <v>512</v>
      </c>
      <c r="G199" s="182" t="s">
        <v>439</v>
      </c>
      <c r="H199" s="183">
        <v>89.691999999999993</v>
      </c>
      <c r="I199" s="184"/>
      <c r="J199" s="185">
        <f>ROUND(I199*H199,2)</f>
        <v>0</v>
      </c>
      <c r="K199" s="181" t="s">
        <v>191</v>
      </c>
      <c r="L199" s="40"/>
      <c r="M199" s="186" t="s">
        <v>43</v>
      </c>
      <c r="N199" s="187" t="s">
        <v>51</v>
      </c>
      <c r="O199" s="65"/>
      <c r="P199" s="188">
        <f>O199*H199</f>
        <v>0</v>
      </c>
      <c r="Q199" s="188">
        <v>0</v>
      </c>
      <c r="R199" s="188">
        <f>Q199*H199</f>
        <v>0</v>
      </c>
      <c r="S199" s="188">
        <v>0</v>
      </c>
      <c r="T199" s="189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90" t="s">
        <v>205</v>
      </c>
      <c r="AT199" s="190" t="s">
        <v>187</v>
      </c>
      <c r="AU199" s="190" t="s">
        <v>90</v>
      </c>
      <c r="AY199" s="17" t="s">
        <v>182</v>
      </c>
      <c r="BE199" s="191">
        <f>IF(N199="základní",J199,0)</f>
        <v>0</v>
      </c>
      <c r="BF199" s="191">
        <f>IF(N199="snížená",J199,0)</f>
        <v>0</v>
      </c>
      <c r="BG199" s="191">
        <f>IF(N199="zákl. přenesená",J199,0)</f>
        <v>0</v>
      </c>
      <c r="BH199" s="191">
        <f>IF(N199="sníž. přenesená",J199,0)</f>
        <v>0</v>
      </c>
      <c r="BI199" s="191">
        <f>IF(N199="nulová",J199,0)</f>
        <v>0</v>
      </c>
      <c r="BJ199" s="17" t="s">
        <v>88</v>
      </c>
      <c r="BK199" s="191">
        <f>ROUND(I199*H199,2)</f>
        <v>0</v>
      </c>
      <c r="BL199" s="17" t="s">
        <v>205</v>
      </c>
      <c r="BM199" s="190" t="s">
        <v>3335</v>
      </c>
    </row>
    <row r="200" spans="1:65" s="13" customFormat="1" ht="11.25">
      <c r="B200" s="192"/>
      <c r="C200" s="193"/>
      <c r="D200" s="194" t="s">
        <v>193</v>
      </c>
      <c r="E200" s="195" t="s">
        <v>43</v>
      </c>
      <c r="F200" s="196" t="s">
        <v>3314</v>
      </c>
      <c r="G200" s="193"/>
      <c r="H200" s="195" t="s">
        <v>43</v>
      </c>
      <c r="I200" s="197"/>
      <c r="J200" s="193"/>
      <c r="K200" s="193"/>
      <c r="L200" s="198"/>
      <c r="M200" s="199"/>
      <c r="N200" s="200"/>
      <c r="O200" s="200"/>
      <c r="P200" s="200"/>
      <c r="Q200" s="200"/>
      <c r="R200" s="200"/>
      <c r="S200" s="200"/>
      <c r="T200" s="201"/>
      <c r="AT200" s="202" t="s">
        <v>193</v>
      </c>
      <c r="AU200" s="202" t="s">
        <v>90</v>
      </c>
      <c r="AV200" s="13" t="s">
        <v>88</v>
      </c>
      <c r="AW200" s="13" t="s">
        <v>41</v>
      </c>
      <c r="AX200" s="13" t="s">
        <v>80</v>
      </c>
      <c r="AY200" s="202" t="s">
        <v>182</v>
      </c>
    </row>
    <row r="201" spans="1:65" s="13" customFormat="1" ht="22.5">
      <c r="B201" s="192"/>
      <c r="C201" s="193"/>
      <c r="D201" s="194" t="s">
        <v>193</v>
      </c>
      <c r="E201" s="195" t="s">
        <v>43</v>
      </c>
      <c r="F201" s="196" t="s">
        <v>425</v>
      </c>
      <c r="G201" s="193"/>
      <c r="H201" s="195" t="s">
        <v>43</v>
      </c>
      <c r="I201" s="197"/>
      <c r="J201" s="193"/>
      <c r="K201" s="193"/>
      <c r="L201" s="198"/>
      <c r="M201" s="199"/>
      <c r="N201" s="200"/>
      <c r="O201" s="200"/>
      <c r="P201" s="200"/>
      <c r="Q201" s="200"/>
      <c r="R201" s="200"/>
      <c r="S201" s="200"/>
      <c r="T201" s="201"/>
      <c r="AT201" s="202" t="s">
        <v>193</v>
      </c>
      <c r="AU201" s="202" t="s">
        <v>90</v>
      </c>
      <c r="AV201" s="13" t="s">
        <v>88</v>
      </c>
      <c r="AW201" s="13" t="s">
        <v>41</v>
      </c>
      <c r="AX201" s="13" t="s">
        <v>80</v>
      </c>
      <c r="AY201" s="202" t="s">
        <v>182</v>
      </c>
    </row>
    <row r="202" spans="1:65" s="14" customFormat="1" ht="11.25">
      <c r="B202" s="203"/>
      <c r="C202" s="204"/>
      <c r="D202" s="194" t="s">
        <v>193</v>
      </c>
      <c r="E202" s="205" t="s">
        <v>43</v>
      </c>
      <c r="F202" s="206" t="s">
        <v>3319</v>
      </c>
      <c r="G202" s="204"/>
      <c r="H202" s="207">
        <v>84.49</v>
      </c>
      <c r="I202" s="208"/>
      <c r="J202" s="204"/>
      <c r="K202" s="204"/>
      <c r="L202" s="209"/>
      <c r="M202" s="210"/>
      <c r="N202" s="211"/>
      <c r="O202" s="211"/>
      <c r="P202" s="211"/>
      <c r="Q202" s="211"/>
      <c r="R202" s="211"/>
      <c r="S202" s="211"/>
      <c r="T202" s="212"/>
      <c r="AT202" s="213" t="s">
        <v>193</v>
      </c>
      <c r="AU202" s="213" t="s">
        <v>90</v>
      </c>
      <c r="AV202" s="14" t="s">
        <v>90</v>
      </c>
      <c r="AW202" s="14" t="s">
        <v>41</v>
      </c>
      <c r="AX202" s="14" t="s">
        <v>80</v>
      </c>
      <c r="AY202" s="213" t="s">
        <v>182</v>
      </c>
    </row>
    <row r="203" spans="1:65" s="13" customFormat="1" ht="22.5">
      <c r="B203" s="192"/>
      <c r="C203" s="193"/>
      <c r="D203" s="194" t="s">
        <v>193</v>
      </c>
      <c r="E203" s="195" t="s">
        <v>43</v>
      </c>
      <c r="F203" s="196" t="s">
        <v>427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3320</v>
      </c>
      <c r="G204" s="204"/>
      <c r="H204" s="207">
        <v>2.5499999999999998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3" customFormat="1" ht="22.5">
      <c r="B205" s="192"/>
      <c r="C205" s="193"/>
      <c r="D205" s="194" t="s">
        <v>193</v>
      </c>
      <c r="E205" s="195" t="s">
        <v>43</v>
      </c>
      <c r="F205" s="196" t="s">
        <v>1488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4" customFormat="1" ht="11.25">
      <c r="B206" s="203"/>
      <c r="C206" s="204"/>
      <c r="D206" s="194" t="s">
        <v>193</v>
      </c>
      <c r="E206" s="205" t="s">
        <v>43</v>
      </c>
      <c r="F206" s="206" t="s">
        <v>3321</v>
      </c>
      <c r="G206" s="204"/>
      <c r="H206" s="207">
        <v>2.6520000000000001</v>
      </c>
      <c r="I206" s="208"/>
      <c r="J206" s="204"/>
      <c r="K206" s="204"/>
      <c r="L206" s="209"/>
      <c r="M206" s="210"/>
      <c r="N206" s="211"/>
      <c r="O206" s="211"/>
      <c r="P206" s="211"/>
      <c r="Q206" s="211"/>
      <c r="R206" s="211"/>
      <c r="S206" s="211"/>
      <c r="T206" s="212"/>
      <c r="AT206" s="213" t="s">
        <v>193</v>
      </c>
      <c r="AU206" s="213" t="s">
        <v>90</v>
      </c>
      <c r="AV206" s="14" t="s">
        <v>90</v>
      </c>
      <c r="AW206" s="14" t="s">
        <v>41</v>
      </c>
      <c r="AX206" s="14" t="s">
        <v>80</v>
      </c>
      <c r="AY206" s="213" t="s">
        <v>182</v>
      </c>
    </row>
    <row r="207" spans="1:65" s="15" customFormat="1" ht="11.25">
      <c r="B207" s="227"/>
      <c r="C207" s="228"/>
      <c r="D207" s="194" t="s">
        <v>193</v>
      </c>
      <c r="E207" s="229" t="s">
        <v>43</v>
      </c>
      <c r="F207" s="230" t="s">
        <v>436</v>
      </c>
      <c r="G207" s="228"/>
      <c r="H207" s="231">
        <v>89.691999999999993</v>
      </c>
      <c r="I207" s="232"/>
      <c r="J207" s="228"/>
      <c r="K207" s="228"/>
      <c r="L207" s="233"/>
      <c r="M207" s="234"/>
      <c r="N207" s="235"/>
      <c r="O207" s="235"/>
      <c r="P207" s="235"/>
      <c r="Q207" s="235"/>
      <c r="R207" s="235"/>
      <c r="S207" s="235"/>
      <c r="T207" s="236"/>
      <c r="AT207" s="237" t="s">
        <v>193</v>
      </c>
      <c r="AU207" s="237" t="s">
        <v>90</v>
      </c>
      <c r="AV207" s="15" t="s">
        <v>205</v>
      </c>
      <c r="AW207" s="15" t="s">
        <v>41</v>
      </c>
      <c r="AX207" s="15" t="s">
        <v>88</v>
      </c>
      <c r="AY207" s="237" t="s">
        <v>182</v>
      </c>
    </row>
    <row r="208" spans="1:65" s="2" customFormat="1" ht="37.9" customHeight="1">
      <c r="A208" s="35"/>
      <c r="B208" s="36"/>
      <c r="C208" s="179" t="s">
        <v>300</v>
      </c>
      <c r="D208" s="179" t="s">
        <v>187</v>
      </c>
      <c r="E208" s="180" t="s">
        <v>515</v>
      </c>
      <c r="F208" s="181" t="s">
        <v>516</v>
      </c>
      <c r="G208" s="182" t="s">
        <v>439</v>
      </c>
      <c r="H208" s="183">
        <v>807.22799999999995</v>
      </c>
      <c r="I208" s="184"/>
      <c r="J208" s="185">
        <f>ROUND(I208*H208,2)</f>
        <v>0</v>
      </c>
      <c r="K208" s="181" t="s">
        <v>191</v>
      </c>
      <c r="L208" s="40"/>
      <c r="M208" s="186" t="s">
        <v>43</v>
      </c>
      <c r="N208" s="187" t="s">
        <v>51</v>
      </c>
      <c r="O208" s="65"/>
      <c r="P208" s="188">
        <f>O208*H208</f>
        <v>0</v>
      </c>
      <c r="Q208" s="188">
        <v>0</v>
      </c>
      <c r="R208" s="188">
        <f>Q208*H208</f>
        <v>0</v>
      </c>
      <c r="S208" s="188">
        <v>0</v>
      </c>
      <c r="T208" s="189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90" t="s">
        <v>205</v>
      </c>
      <c r="AT208" s="190" t="s">
        <v>187</v>
      </c>
      <c r="AU208" s="190" t="s">
        <v>90</v>
      </c>
      <c r="AY208" s="17" t="s">
        <v>182</v>
      </c>
      <c r="BE208" s="191">
        <f>IF(N208="základní",J208,0)</f>
        <v>0</v>
      </c>
      <c r="BF208" s="191">
        <f>IF(N208="snížená",J208,0)</f>
        <v>0</v>
      </c>
      <c r="BG208" s="191">
        <f>IF(N208="zákl. přenesená",J208,0)</f>
        <v>0</v>
      </c>
      <c r="BH208" s="191">
        <f>IF(N208="sníž. přenesená",J208,0)</f>
        <v>0</v>
      </c>
      <c r="BI208" s="191">
        <f>IF(N208="nulová",J208,0)</f>
        <v>0</v>
      </c>
      <c r="BJ208" s="17" t="s">
        <v>88</v>
      </c>
      <c r="BK208" s="191">
        <f>ROUND(I208*H208,2)</f>
        <v>0</v>
      </c>
      <c r="BL208" s="17" t="s">
        <v>205</v>
      </c>
      <c r="BM208" s="190" t="s">
        <v>3336</v>
      </c>
    </row>
    <row r="209" spans="1:65" s="13" customFormat="1" ht="11.25">
      <c r="B209" s="192"/>
      <c r="C209" s="193"/>
      <c r="D209" s="194" t="s">
        <v>193</v>
      </c>
      <c r="E209" s="195" t="s">
        <v>43</v>
      </c>
      <c r="F209" s="196" t="s">
        <v>3314</v>
      </c>
      <c r="G209" s="193"/>
      <c r="H209" s="195" t="s">
        <v>43</v>
      </c>
      <c r="I209" s="197"/>
      <c r="J209" s="193"/>
      <c r="K209" s="193"/>
      <c r="L209" s="198"/>
      <c r="M209" s="199"/>
      <c r="N209" s="200"/>
      <c r="O209" s="200"/>
      <c r="P209" s="200"/>
      <c r="Q209" s="200"/>
      <c r="R209" s="200"/>
      <c r="S209" s="200"/>
      <c r="T209" s="201"/>
      <c r="AT209" s="202" t="s">
        <v>193</v>
      </c>
      <c r="AU209" s="202" t="s">
        <v>90</v>
      </c>
      <c r="AV209" s="13" t="s">
        <v>88</v>
      </c>
      <c r="AW209" s="13" t="s">
        <v>41</v>
      </c>
      <c r="AX209" s="13" t="s">
        <v>80</v>
      </c>
      <c r="AY209" s="202" t="s">
        <v>182</v>
      </c>
    </row>
    <row r="210" spans="1:65" s="13" customFormat="1" ht="22.5">
      <c r="B210" s="192"/>
      <c r="C210" s="193"/>
      <c r="D210" s="194" t="s">
        <v>193</v>
      </c>
      <c r="E210" s="195" t="s">
        <v>43</v>
      </c>
      <c r="F210" s="196" t="s">
        <v>518</v>
      </c>
      <c r="G210" s="193"/>
      <c r="H210" s="195" t="s">
        <v>43</v>
      </c>
      <c r="I210" s="197"/>
      <c r="J210" s="193"/>
      <c r="K210" s="193"/>
      <c r="L210" s="198"/>
      <c r="M210" s="199"/>
      <c r="N210" s="200"/>
      <c r="O210" s="200"/>
      <c r="P210" s="200"/>
      <c r="Q210" s="200"/>
      <c r="R210" s="200"/>
      <c r="S210" s="200"/>
      <c r="T210" s="201"/>
      <c r="AT210" s="202" t="s">
        <v>193</v>
      </c>
      <c r="AU210" s="202" t="s">
        <v>90</v>
      </c>
      <c r="AV210" s="13" t="s">
        <v>88</v>
      </c>
      <c r="AW210" s="13" t="s">
        <v>41</v>
      </c>
      <c r="AX210" s="13" t="s">
        <v>80</v>
      </c>
      <c r="AY210" s="202" t="s">
        <v>182</v>
      </c>
    </row>
    <row r="211" spans="1:65" s="14" customFormat="1" ht="11.25">
      <c r="B211" s="203"/>
      <c r="C211" s="204"/>
      <c r="D211" s="194" t="s">
        <v>193</v>
      </c>
      <c r="E211" s="205" t="s">
        <v>43</v>
      </c>
      <c r="F211" s="206" t="s">
        <v>3337</v>
      </c>
      <c r="G211" s="204"/>
      <c r="H211" s="207">
        <v>760.41</v>
      </c>
      <c r="I211" s="208"/>
      <c r="J211" s="204"/>
      <c r="K211" s="204"/>
      <c r="L211" s="209"/>
      <c r="M211" s="210"/>
      <c r="N211" s="211"/>
      <c r="O211" s="211"/>
      <c r="P211" s="211"/>
      <c r="Q211" s="211"/>
      <c r="R211" s="211"/>
      <c r="S211" s="211"/>
      <c r="T211" s="212"/>
      <c r="AT211" s="213" t="s">
        <v>193</v>
      </c>
      <c r="AU211" s="213" t="s">
        <v>90</v>
      </c>
      <c r="AV211" s="14" t="s">
        <v>90</v>
      </c>
      <c r="AW211" s="14" t="s">
        <v>41</v>
      </c>
      <c r="AX211" s="14" t="s">
        <v>80</v>
      </c>
      <c r="AY211" s="213" t="s">
        <v>182</v>
      </c>
    </row>
    <row r="212" spans="1:65" s="13" customFormat="1" ht="22.5">
      <c r="B212" s="192"/>
      <c r="C212" s="193"/>
      <c r="D212" s="194" t="s">
        <v>193</v>
      </c>
      <c r="E212" s="195" t="s">
        <v>43</v>
      </c>
      <c r="F212" s="196" t="s">
        <v>520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3338</v>
      </c>
      <c r="G213" s="204"/>
      <c r="H213" s="207">
        <v>22.95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193</v>
      </c>
      <c r="AU213" s="213" t="s">
        <v>90</v>
      </c>
      <c r="AV213" s="14" t="s">
        <v>90</v>
      </c>
      <c r="AW213" s="14" t="s">
        <v>41</v>
      </c>
      <c r="AX213" s="14" t="s">
        <v>80</v>
      </c>
      <c r="AY213" s="213" t="s">
        <v>182</v>
      </c>
    </row>
    <row r="214" spans="1:65" s="13" customFormat="1" ht="22.5">
      <c r="B214" s="192"/>
      <c r="C214" s="193"/>
      <c r="D214" s="194" t="s">
        <v>193</v>
      </c>
      <c r="E214" s="195" t="s">
        <v>43</v>
      </c>
      <c r="F214" s="196" t="s">
        <v>3339</v>
      </c>
      <c r="G214" s="193"/>
      <c r="H214" s="195" t="s">
        <v>43</v>
      </c>
      <c r="I214" s="197"/>
      <c r="J214" s="193"/>
      <c r="K214" s="193"/>
      <c r="L214" s="198"/>
      <c r="M214" s="199"/>
      <c r="N214" s="200"/>
      <c r="O214" s="200"/>
      <c r="P214" s="200"/>
      <c r="Q214" s="200"/>
      <c r="R214" s="200"/>
      <c r="S214" s="200"/>
      <c r="T214" s="201"/>
      <c r="AT214" s="202" t="s">
        <v>193</v>
      </c>
      <c r="AU214" s="202" t="s">
        <v>90</v>
      </c>
      <c r="AV214" s="13" t="s">
        <v>88</v>
      </c>
      <c r="AW214" s="13" t="s">
        <v>41</v>
      </c>
      <c r="AX214" s="13" t="s">
        <v>80</v>
      </c>
      <c r="AY214" s="202" t="s">
        <v>182</v>
      </c>
    </row>
    <row r="215" spans="1:65" s="14" customFormat="1" ht="11.25">
      <c r="B215" s="203"/>
      <c r="C215" s="204"/>
      <c r="D215" s="194" t="s">
        <v>193</v>
      </c>
      <c r="E215" s="205" t="s">
        <v>43</v>
      </c>
      <c r="F215" s="206" t="s">
        <v>3340</v>
      </c>
      <c r="G215" s="204"/>
      <c r="H215" s="207">
        <v>23.867999999999999</v>
      </c>
      <c r="I215" s="208"/>
      <c r="J215" s="204"/>
      <c r="K215" s="204"/>
      <c r="L215" s="209"/>
      <c r="M215" s="210"/>
      <c r="N215" s="211"/>
      <c r="O215" s="211"/>
      <c r="P215" s="211"/>
      <c r="Q215" s="211"/>
      <c r="R215" s="211"/>
      <c r="S215" s="211"/>
      <c r="T215" s="212"/>
      <c r="AT215" s="213" t="s">
        <v>193</v>
      </c>
      <c r="AU215" s="213" t="s">
        <v>90</v>
      </c>
      <c r="AV215" s="14" t="s">
        <v>90</v>
      </c>
      <c r="AW215" s="14" t="s">
        <v>41</v>
      </c>
      <c r="AX215" s="14" t="s">
        <v>80</v>
      </c>
      <c r="AY215" s="213" t="s">
        <v>182</v>
      </c>
    </row>
    <row r="216" spans="1:65" s="15" customFormat="1" ht="11.25">
      <c r="B216" s="227"/>
      <c r="C216" s="228"/>
      <c r="D216" s="194" t="s">
        <v>193</v>
      </c>
      <c r="E216" s="229" t="s">
        <v>43</v>
      </c>
      <c r="F216" s="230" t="s">
        <v>436</v>
      </c>
      <c r="G216" s="228"/>
      <c r="H216" s="231">
        <v>807.22800000000007</v>
      </c>
      <c r="I216" s="232"/>
      <c r="J216" s="228"/>
      <c r="K216" s="228"/>
      <c r="L216" s="233"/>
      <c r="M216" s="234"/>
      <c r="N216" s="235"/>
      <c r="O216" s="235"/>
      <c r="P216" s="235"/>
      <c r="Q216" s="235"/>
      <c r="R216" s="235"/>
      <c r="S216" s="235"/>
      <c r="T216" s="236"/>
      <c r="AT216" s="237" t="s">
        <v>193</v>
      </c>
      <c r="AU216" s="237" t="s">
        <v>90</v>
      </c>
      <c r="AV216" s="15" t="s">
        <v>205</v>
      </c>
      <c r="AW216" s="15" t="s">
        <v>41</v>
      </c>
      <c r="AX216" s="15" t="s">
        <v>88</v>
      </c>
      <c r="AY216" s="237" t="s">
        <v>182</v>
      </c>
    </row>
    <row r="217" spans="1:65" s="12" customFormat="1" ht="25.9" customHeight="1">
      <c r="B217" s="163"/>
      <c r="C217" s="164"/>
      <c r="D217" s="165" t="s">
        <v>79</v>
      </c>
      <c r="E217" s="166" t="s">
        <v>179</v>
      </c>
      <c r="F217" s="166" t="s">
        <v>180</v>
      </c>
      <c r="G217" s="164"/>
      <c r="H217" s="164"/>
      <c r="I217" s="167"/>
      <c r="J217" s="168">
        <f>BK217</f>
        <v>0</v>
      </c>
      <c r="K217" s="164"/>
      <c r="L217" s="169"/>
      <c r="M217" s="170"/>
      <c r="N217" s="171"/>
      <c r="O217" s="171"/>
      <c r="P217" s="172">
        <f>P218+P255+P577</f>
        <v>0</v>
      </c>
      <c r="Q217" s="171"/>
      <c r="R217" s="172">
        <f>R218+R255+R577</f>
        <v>127.46263880000001</v>
      </c>
      <c r="S217" s="171"/>
      <c r="T217" s="173">
        <f>T218+T255+T577</f>
        <v>0</v>
      </c>
      <c r="AR217" s="174" t="s">
        <v>181</v>
      </c>
      <c r="AT217" s="175" t="s">
        <v>79</v>
      </c>
      <c r="AU217" s="175" t="s">
        <v>80</v>
      </c>
      <c r="AY217" s="174" t="s">
        <v>182</v>
      </c>
      <c r="BK217" s="176">
        <f>BK218+BK255+BK577</f>
        <v>0</v>
      </c>
    </row>
    <row r="218" spans="1:65" s="12" customFormat="1" ht="22.9" customHeight="1">
      <c r="B218" s="163"/>
      <c r="C218" s="164"/>
      <c r="D218" s="165" t="s">
        <v>79</v>
      </c>
      <c r="E218" s="177" t="s">
        <v>548</v>
      </c>
      <c r="F218" s="177" t="s">
        <v>549</v>
      </c>
      <c r="G218" s="164"/>
      <c r="H218" s="164"/>
      <c r="I218" s="167"/>
      <c r="J218" s="178">
        <f>BK218</f>
        <v>0</v>
      </c>
      <c r="K218" s="164"/>
      <c r="L218" s="169"/>
      <c r="M218" s="170"/>
      <c r="N218" s="171"/>
      <c r="O218" s="171"/>
      <c r="P218" s="172">
        <f>SUM(P219:P254)</f>
        <v>0</v>
      </c>
      <c r="Q218" s="171"/>
      <c r="R218" s="172">
        <f>SUM(R219:R254)</f>
        <v>0.32806750000000001</v>
      </c>
      <c r="S218" s="171"/>
      <c r="T218" s="173">
        <f>SUM(T219:T254)</f>
        <v>0</v>
      </c>
      <c r="AR218" s="174" t="s">
        <v>181</v>
      </c>
      <c r="AT218" s="175" t="s">
        <v>79</v>
      </c>
      <c r="AU218" s="175" t="s">
        <v>88</v>
      </c>
      <c r="AY218" s="174" t="s">
        <v>182</v>
      </c>
      <c r="BK218" s="176">
        <f>SUM(BK219:BK254)</f>
        <v>0</v>
      </c>
    </row>
    <row r="219" spans="1:65" s="2" customFormat="1" ht="24.2" customHeight="1">
      <c r="A219" s="35"/>
      <c r="B219" s="36"/>
      <c r="C219" s="179" t="s">
        <v>305</v>
      </c>
      <c r="D219" s="179" t="s">
        <v>187</v>
      </c>
      <c r="E219" s="180" t="s">
        <v>3341</v>
      </c>
      <c r="F219" s="181" t="s">
        <v>3342</v>
      </c>
      <c r="G219" s="182" t="s">
        <v>190</v>
      </c>
      <c r="H219" s="183">
        <v>16</v>
      </c>
      <c r="I219" s="184"/>
      <c r="J219" s="185">
        <f>ROUND(I219*H219,2)</f>
        <v>0</v>
      </c>
      <c r="K219" s="181" t="s">
        <v>191</v>
      </c>
      <c r="L219" s="40"/>
      <c r="M219" s="186" t="s">
        <v>43</v>
      </c>
      <c r="N219" s="187" t="s">
        <v>51</v>
      </c>
      <c r="O219" s="65"/>
      <c r="P219" s="188">
        <f>O219*H219</f>
        <v>0</v>
      </c>
      <c r="Q219" s="188">
        <v>0</v>
      </c>
      <c r="R219" s="188">
        <f>Q219*H219</f>
        <v>0</v>
      </c>
      <c r="S219" s="188">
        <v>0</v>
      </c>
      <c r="T219" s="189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90" t="s">
        <v>88</v>
      </c>
      <c r="AT219" s="190" t="s">
        <v>187</v>
      </c>
      <c r="AU219" s="190" t="s">
        <v>90</v>
      </c>
      <c r="AY219" s="17" t="s">
        <v>182</v>
      </c>
      <c r="BE219" s="191">
        <f>IF(N219="základní",J219,0)</f>
        <v>0</v>
      </c>
      <c r="BF219" s="191">
        <f>IF(N219="snížená",J219,0)</f>
        <v>0</v>
      </c>
      <c r="BG219" s="191">
        <f>IF(N219="zákl. přenesená",J219,0)</f>
        <v>0</v>
      </c>
      <c r="BH219" s="191">
        <f>IF(N219="sníž. přenesená",J219,0)</f>
        <v>0</v>
      </c>
      <c r="BI219" s="191">
        <f>IF(N219="nulová",J219,0)</f>
        <v>0</v>
      </c>
      <c r="BJ219" s="17" t="s">
        <v>88</v>
      </c>
      <c r="BK219" s="191">
        <f>ROUND(I219*H219,2)</f>
        <v>0</v>
      </c>
      <c r="BL219" s="17" t="s">
        <v>88</v>
      </c>
      <c r="BM219" s="190" t="s">
        <v>3343</v>
      </c>
    </row>
    <row r="220" spans="1:65" s="13" customFormat="1" ht="11.25">
      <c r="B220" s="192"/>
      <c r="C220" s="193"/>
      <c r="D220" s="194" t="s">
        <v>193</v>
      </c>
      <c r="E220" s="195" t="s">
        <v>43</v>
      </c>
      <c r="F220" s="196" t="s">
        <v>3344</v>
      </c>
      <c r="G220" s="193"/>
      <c r="H220" s="195" t="s">
        <v>43</v>
      </c>
      <c r="I220" s="197"/>
      <c r="J220" s="193"/>
      <c r="K220" s="193"/>
      <c r="L220" s="198"/>
      <c r="M220" s="199"/>
      <c r="N220" s="200"/>
      <c r="O220" s="200"/>
      <c r="P220" s="200"/>
      <c r="Q220" s="200"/>
      <c r="R220" s="200"/>
      <c r="S220" s="200"/>
      <c r="T220" s="201"/>
      <c r="AT220" s="202" t="s">
        <v>193</v>
      </c>
      <c r="AU220" s="202" t="s">
        <v>90</v>
      </c>
      <c r="AV220" s="13" t="s">
        <v>88</v>
      </c>
      <c r="AW220" s="13" t="s">
        <v>41</v>
      </c>
      <c r="AX220" s="13" t="s">
        <v>80</v>
      </c>
      <c r="AY220" s="202" t="s">
        <v>182</v>
      </c>
    </row>
    <row r="221" spans="1:65" s="13" customFormat="1" ht="11.25">
      <c r="B221" s="192"/>
      <c r="C221" s="193"/>
      <c r="D221" s="194" t="s">
        <v>193</v>
      </c>
      <c r="E221" s="195" t="s">
        <v>43</v>
      </c>
      <c r="F221" s="196" t="s">
        <v>3345</v>
      </c>
      <c r="G221" s="193"/>
      <c r="H221" s="195" t="s">
        <v>43</v>
      </c>
      <c r="I221" s="197"/>
      <c r="J221" s="193"/>
      <c r="K221" s="193"/>
      <c r="L221" s="198"/>
      <c r="M221" s="199"/>
      <c r="N221" s="200"/>
      <c r="O221" s="200"/>
      <c r="P221" s="200"/>
      <c r="Q221" s="200"/>
      <c r="R221" s="200"/>
      <c r="S221" s="200"/>
      <c r="T221" s="201"/>
      <c r="AT221" s="202" t="s">
        <v>193</v>
      </c>
      <c r="AU221" s="202" t="s">
        <v>90</v>
      </c>
      <c r="AV221" s="13" t="s">
        <v>88</v>
      </c>
      <c r="AW221" s="13" t="s">
        <v>41</v>
      </c>
      <c r="AX221" s="13" t="s">
        <v>80</v>
      </c>
      <c r="AY221" s="202" t="s">
        <v>182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3346</v>
      </c>
      <c r="G222" s="204"/>
      <c r="H222" s="207">
        <v>16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88</v>
      </c>
      <c r="AY222" s="213" t="s">
        <v>182</v>
      </c>
    </row>
    <row r="223" spans="1:65" s="2" customFormat="1" ht="49.15" customHeight="1">
      <c r="A223" s="35"/>
      <c r="B223" s="36"/>
      <c r="C223" s="179" t="s">
        <v>310</v>
      </c>
      <c r="D223" s="179" t="s">
        <v>187</v>
      </c>
      <c r="E223" s="180" t="s">
        <v>558</v>
      </c>
      <c r="F223" s="181" t="s">
        <v>559</v>
      </c>
      <c r="G223" s="182" t="s">
        <v>190</v>
      </c>
      <c r="H223" s="183">
        <v>4</v>
      </c>
      <c r="I223" s="184"/>
      <c r="J223" s="185">
        <f>ROUND(I223*H223,2)</f>
        <v>0</v>
      </c>
      <c r="K223" s="181" t="s">
        <v>191</v>
      </c>
      <c r="L223" s="40"/>
      <c r="M223" s="186" t="s">
        <v>43</v>
      </c>
      <c r="N223" s="187" t="s">
        <v>51</v>
      </c>
      <c r="O223" s="65"/>
      <c r="P223" s="188">
        <f>O223*H223</f>
        <v>0</v>
      </c>
      <c r="Q223" s="188">
        <v>0</v>
      </c>
      <c r="R223" s="188">
        <f>Q223*H223</f>
        <v>0</v>
      </c>
      <c r="S223" s="188">
        <v>0</v>
      </c>
      <c r="T223" s="189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90" t="s">
        <v>88</v>
      </c>
      <c r="AT223" s="190" t="s">
        <v>187</v>
      </c>
      <c r="AU223" s="190" t="s">
        <v>90</v>
      </c>
      <c r="AY223" s="17" t="s">
        <v>182</v>
      </c>
      <c r="BE223" s="191">
        <f>IF(N223="základní",J223,0)</f>
        <v>0</v>
      </c>
      <c r="BF223" s="191">
        <f>IF(N223="snížená",J223,0)</f>
        <v>0</v>
      </c>
      <c r="BG223" s="191">
        <f>IF(N223="zákl. přenesená",J223,0)</f>
        <v>0</v>
      </c>
      <c r="BH223" s="191">
        <f>IF(N223="sníž. přenesená",J223,0)</f>
        <v>0</v>
      </c>
      <c r="BI223" s="191">
        <f>IF(N223="nulová",J223,0)</f>
        <v>0</v>
      </c>
      <c r="BJ223" s="17" t="s">
        <v>88</v>
      </c>
      <c r="BK223" s="191">
        <f>ROUND(I223*H223,2)</f>
        <v>0</v>
      </c>
      <c r="BL223" s="17" t="s">
        <v>88</v>
      </c>
      <c r="BM223" s="190" t="s">
        <v>3347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3344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3" customFormat="1" ht="11.25">
      <c r="B225" s="192"/>
      <c r="C225" s="193"/>
      <c r="D225" s="194" t="s">
        <v>193</v>
      </c>
      <c r="E225" s="195" t="s">
        <v>43</v>
      </c>
      <c r="F225" s="196" t="s">
        <v>3345</v>
      </c>
      <c r="G225" s="193"/>
      <c r="H225" s="195" t="s">
        <v>43</v>
      </c>
      <c r="I225" s="197"/>
      <c r="J225" s="193"/>
      <c r="K225" s="193"/>
      <c r="L225" s="198"/>
      <c r="M225" s="199"/>
      <c r="N225" s="200"/>
      <c r="O225" s="200"/>
      <c r="P225" s="200"/>
      <c r="Q225" s="200"/>
      <c r="R225" s="200"/>
      <c r="S225" s="200"/>
      <c r="T225" s="201"/>
      <c r="AT225" s="202" t="s">
        <v>193</v>
      </c>
      <c r="AU225" s="202" t="s">
        <v>90</v>
      </c>
      <c r="AV225" s="13" t="s">
        <v>88</v>
      </c>
      <c r="AW225" s="13" t="s">
        <v>41</v>
      </c>
      <c r="AX225" s="13" t="s">
        <v>80</v>
      </c>
      <c r="AY225" s="202" t="s">
        <v>182</v>
      </c>
    </row>
    <row r="226" spans="1:65" s="14" customFormat="1" ht="11.25">
      <c r="B226" s="203"/>
      <c r="C226" s="204"/>
      <c r="D226" s="194" t="s">
        <v>193</v>
      </c>
      <c r="E226" s="205" t="s">
        <v>43</v>
      </c>
      <c r="F226" s="206" t="s">
        <v>1879</v>
      </c>
      <c r="G226" s="204"/>
      <c r="H226" s="207">
        <v>4</v>
      </c>
      <c r="I226" s="208"/>
      <c r="J226" s="204"/>
      <c r="K226" s="204"/>
      <c r="L226" s="209"/>
      <c r="M226" s="210"/>
      <c r="N226" s="211"/>
      <c r="O226" s="211"/>
      <c r="P226" s="211"/>
      <c r="Q226" s="211"/>
      <c r="R226" s="211"/>
      <c r="S226" s="211"/>
      <c r="T226" s="212"/>
      <c r="AT226" s="213" t="s">
        <v>193</v>
      </c>
      <c r="AU226" s="213" t="s">
        <v>90</v>
      </c>
      <c r="AV226" s="14" t="s">
        <v>90</v>
      </c>
      <c r="AW226" s="14" t="s">
        <v>41</v>
      </c>
      <c r="AX226" s="14" t="s">
        <v>88</v>
      </c>
      <c r="AY226" s="213" t="s">
        <v>182</v>
      </c>
    </row>
    <row r="227" spans="1:65" s="2" customFormat="1" ht="24.2" customHeight="1">
      <c r="A227" s="35"/>
      <c r="B227" s="36"/>
      <c r="C227" s="214" t="s">
        <v>314</v>
      </c>
      <c r="D227" s="214" t="s">
        <v>179</v>
      </c>
      <c r="E227" s="215" t="s">
        <v>563</v>
      </c>
      <c r="F227" s="216" t="s">
        <v>564</v>
      </c>
      <c r="G227" s="217" t="s">
        <v>190</v>
      </c>
      <c r="H227" s="218">
        <v>4</v>
      </c>
      <c r="I227" s="219"/>
      <c r="J227" s="220">
        <f>ROUND(I227*H227,2)</f>
        <v>0</v>
      </c>
      <c r="K227" s="216" t="s">
        <v>191</v>
      </c>
      <c r="L227" s="221"/>
      <c r="M227" s="222" t="s">
        <v>43</v>
      </c>
      <c r="N227" s="223" t="s">
        <v>51</v>
      </c>
      <c r="O227" s="65"/>
      <c r="P227" s="188">
        <f>O227*H227</f>
        <v>0</v>
      </c>
      <c r="Q227" s="188">
        <v>3.7000000000000002E-3</v>
      </c>
      <c r="R227" s="188">
        <f>Q227*H227</f>
        <v>1.4800000000000001E-2</v>
      </c>
      <c r="S227" s="188">
        <v>0</v>
      </c>
      <c r="T227" s="189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90" t="s">
        <v>90</v>
      </c>
      <c r="AT227" s="190" t="s">
        <v>179</v>
      </c>
      <c r="AU227" s="190" t="s">
        <v>90</v>
      </c>
      <c r="AY227" s="17" t="s">
        <v>182</v>
      </c>
      <c r="BE227" s="191">
        <f>IF(N227="základní",J227,0)</f>
        <v>0</v>
      </c>
      <c r="BF227" s="191">
        <f>IF(N227="snížená",J227,0)</f>
        <v>0</v>
      </c>
      <c r="BG227" s="191">
        <f>IF(N227="zákl. přenesená",J227,0)</f>
        <v>0</v>
      </c>
      <c r="BH227" s="191">
        <f>IF(N227="sníž. přenesená",J227,0)</f>
        <v>0</v>
      </c>
      <c r="BI227" s="191">
        <f>IF(N227="nulová",J227,0)</f>
        <v>0</v>
      </c>
      <c r="BJ227" s="17" t="s">
        <v>88</v>
      </c>
      <c r="BK227" s="191">
        <f>ROUND(I227*H227,2)</f>
        <v>0</v>
      </c>
      <c r="BL227" s="17" t="s">
        <v>88</v>
      </c>
      <c r="BM227" s="190" t="s">
        <v>3348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3344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3" customFormat="1" ht="11.25">
      <c r="B229" s="192"/>
      <c r="C229" s="193"/>
      <c r="D229" s="194" t="s">
        <v>193</v>
      </c>
      <c r="E229" s="195" t="s">
        <v>43</v>
      </c>
      <c r="F229" s="196" t="s">
        <v>3345</v>
      </c>
      <c r="G229" s="193"/>
      <c r="H229" s="195" t="s">
        <v>43</v>
      </c>
      <c r="I229" s="197"/>
      <c r="J229" s="193"/>
      <c r="K229" s="193"/>
      <c r="L229" s="198"/>
      <c r="M229" s="199"/>
      <c r="N229" s="200"/>
      <c r="O229" s="200"/>
      <c r="P229" s="200"/>
      <c r="Q229" s="200"/>
      <c r="R229" s="200"/>
      <c r="S229" s="200"/>
      <c r="T229" s="201"/>
      <c r="AT229" s="202" t="s">
        <v>193</v>
      </c>
      <c r="AU229" s="202" t="s">
        <v>90</v>
      </c>
      <c r="AV229" s="13" t="s">
        <v>88</v>
      </c>
      <c r="AW229" s="13" t="s">
        <v>41</v>
      </c>
      <c r="AX229" s="13" t="s">
        <v>80</v>
      </c>
      <c r="AY229" s="202" t="s">
        <v>182</v>
      </c>
    </row>
    <row r="230" spans="1:65" s="14" customFormat="1" ht="11.25">
      <c r="B230" s="203"/>
      <c r="C230" s="204"/>
      <c r="D230" s="194" t="s">
        <v>193</v>
      </c>
      <c r="E230" s="205" t="s">
        <v>43</v>
      </c>
      <c r="F230" s="206" t="s">
        <v>1879</v>
      </c>
      <c r="G230" s="204"/>
      <c r="H230" s="207">
        <v>4</v>
      </c>
      <c r="I230" s="208"/>
      <c r="J230" s="204"/>
      <c r="K230" s="204"/>
      <c r="L230" s="209"/>
      <c r="M230" s="210"/>
      <c r="N230" s="211"/>
      <c r="O230" s="211"/>
      <c r="P230" s="211"/>
      <c r="Q230" s="211"/>
      <c r="R230" s="211"/>
      <c r="S230" s="211"/>
      <c r="T230" s="212"/>
      <c r="AT230" s="213" t="s">
        <v>193</v>
      </c>
      <c r="AU230" s="213" t="s">
        <v>90</v>
      </c>
      <c r="AV230" s="14" t="s">
        <v>90</v>
      </c>
      <c r="AW230" s="14" t="s">
        <v>41</v>
      </c>
      <c r="AX230" s="14" t="s">
        <v>88</v>
      </c>
      <c r="AY230" s="213" t="s">
        <v>182</v>
      </c>
    </row>
    <row r="231" spans="1:65" s="2" customFormat="1" ht="37.9" customHeight="1">
      <c r="A231" s="35"/>
      <c r="B231" s="36"/>
      <c r="C231" s="179" t="s">
        <v>318</v>
      </c>
      <c r="D231" s="179" t="s">
        <v>187</v>
      </c>
      <c r="E231" s="180" t="s">
        <v>621</v>
      </c>
      <c r="F231" s="181" t="s">
        <v>622</v>
      </c>
      <c r="G231" s="182" t="s">
        <v>481</v>
      </c>
      <c r="H231" s="183">
        <v>195</v>
      </c>
      <c r="I231" s="184"/>
      <c r="J231" s="185">
        <f>ROUND(I231*H231,2)</f>
        <v>0</v>
      </c>
      <c r="K231" s="181" t="s">
        <v>191</v>
      </c>
      <c r="L231" s="40"/>
      <c r="M231" s="186" t="s">
        <v>43</v>
      </c>
      <c r="N231" s="187" t="s">
        <v>51</v>
      </c>
      <c r="O231" s="65"/>
      <c r="P231" s="188">
        <f>O231*H231</f>
        <v>0</v>
      </c>
      <c r="Q231" s="188">
        <v>0</v>
      </c>
      <c r="R231" s="188">
        <f>Q231*H231</f>
        <v>0</v>
      </c>
      <c r="S231" s="188">
        <v>0</v>
      </c>
      <c r="T231" s="18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90" t="s">
        <v>88</v>
      </c>
      <c r="AT231" s="190" t="s">
        <v>187</v>
      </c>
      <c r="AU231" s="190" t="s">
        <v>90</v>
      </c>
      <c r="AY231" s="17" t="s">
        <v>182</v>
      </c>
      <c r="BE231" s="191">
        <f>IF(N231="základní",J231,0)</f>
        <v>0</v>
      </c>
      <c r="BF231" s="191">
        <f>IF(N231="snížená",J231,0)</f>
        <v>0</v>
      </c>
      <c r="BG231" s="191">
        <f>IF(N231="zákl. přenesená",J231,0)</f>
        <v>0</v>
      </c>
      <c r="BH231" s="191">
        <f>IF(N231="sníž. přenesená",J231,0)</f>
        <v>0</v>
      </c>
      <c r="BI231" s="191">
        <f>IF(N231="nulová",J231,0)</f>
        <v>0</v>
      </c>
      <c r="BJ231" s="17" t="s">
        <v>88</v>
      </c>
      <c r="BK231" s="191">
        <f>ROUND(I231*H231,2)</f>
        <v>0</v>
      </c>
      <c r="BL231" s="17" t="s">
        <v>88</v>
      </c>
      <c r="BM231" s="190" t="s">
        <v>3349</v>
      </c>
    </row>
    <row r="232" spans="1:65" s="13" customFormat="1" ht="11.25">
      <c r="B232" s="192"/>
      <c r="C232" s="193"/>
      <c r="D232" s="194" t="s">
        <v>193</v>
      </c>
      <c r="E232" s="195" t="s">
        <v>43</v>
      </c>
      <c r="F232" s="196" t="s">
        <v>3314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3" customFormat="1" ht="11.25">
      <c r="B233" s="192"/>
      <c r="C233" s="193"/>
      <c r="D233" s="194" t="s">
        <v>193</v>
      </c>
      <c r="E233" s="195" t="s">
        <v>43</v>
      </c>
      <c r="F233" s="196" t="s">
        <v>3344</v>
      </c>
      <c r="G233" s="193"/>
      <c r="H233" s="195" t="s">
        <v>43</v>
      </c>
      <c r="I233" s="197"/>
      <c r="J233" s="193"/>
      <c r="K233" s="193"/>
      <c r="L233" s="198"/>
      <c r="M233" s="199"/>
      <c r="N233" s="200"/>
      <c r="O233" s="200"/>
      <c r="P233" s="200"/>
      <c r="Q233" s="200"/>
      <c r="R233" s="200"/>
      <c r="S233" s="200"/>
      <c r="T233" s="201"/>
      <c r="AT233" s="202" t="s">
        <v>193</v>
      </c>
      <c r="AU233" s="202" t="s">
        <v>90</v>
      </c>
      <c r="AV233" s="13" t="s">
        <v>88</v>
      </c>
      <c r="AW233" s="13" t="s">
        <v>41</v>
      </c>
      <c r="AX233" s="13" t="s">
        <v>80</v>
      </c>
      <c r="AY233" s="202" t="s">
        <v>182</v>
      </c>
    </row>
    <row r="234" spans="1:65" s="13" customFormat="1" ht="11.25">
      <c r="B234" s="192"/>
      <c r="C234" s="193"/>
      <c r="D234" s="194" t="s">
        <v>193</v>
      </c>
      <c r="E234" s="195" t="s">
        <v>43</v>
      </c>
      <c r="F234" s="196" t="s">
        <v>3350</v>
      </c>
      <c r="G234" s="193"/>
      <c r="H234" s="195" t="s">
        <v>43</v>
      </c>
      <c r="I234" s="197"/>
      <c r="J234" s="193"/>
      <c r="K234" s="193"/>
      <c r="L234" s="198"/>
      <c r="M234" s="199"/>
      <c r="N234" s="200"/>
      <c r="O234" s="200"/>
      <c r="P234" s="200"/>
      <c r="Q234" s="200"/>
      <c r="R234" s="200"/>
      <c r="S234" s="200"/>
      <c r="T234" s="201"/>
      <c r="AT234" s="202" t="s">
        <v>193</v>
      </c>
      <c r="AU234" s="202" t="s">
        <v>90</v>
      </c>
      <c r="AV234" s="13" t="s">
        <v>88</v>
      </c>
      <c r="AW234" s="13" t="s">
        <v>41</v>
      </c>
      <c r="AX234" s="13" t="s">
        <v>80</v>
      </c>
      <c r="AY234" s="202" t="s">
        <v>182</v>
      </c>
    </row>
    <row r="235" spans="1:65" s="14" customFormat="1" ht="11.25">
      <c r="B235" s="203"/>
      <c r="C235" s="204"/>
      <c r="D235" s="194" t="s">
        <v>193</v>
      </c>
      <c r="E235" s="205" t="s">
        <v>43</v>
      </c>
      <c r="F235" s="206" t="s">
        <v>1997</v>
      </c>
      <c r="G235" s="204"/>
      <c r="H235" s="207">
        <v>195</v>
      </c>
      <c r="I235" s="208"/>
      <c r="J235" s="204"/>
      <c r="K235" s="204"/>
      <c r="L235" s="209"/>
      <c r="M235" s="210"/>
      <c r="N235" s="211"/>
      <c r="O235" s="211"/>
      <c r="P235" s="211"/>
      <c r="Q235" s="211"/>
      <c r="R235" s="211"/>
      <c r="S235" s="211"/>
      <c r="T235" s="212"/>
      <c r="AT235" s="213" t="s">
        <v>193</v>
      </c>
      <c r="AU235" s="213" t="s">
        <v>90</v>
      </c>
      <c r="AV235" s="14" t="s">
        <v>90</v>
      </c>
      <c r="AW235" s="14" t="s">
        <v>41</v>
      </c>
      <c r="AX235" s="14" t="s">
        <v>88</v>
      </c>
      <c r="AY235" s="213" t="s">
        <v>182</v>
      </c>
    </row>
    <row r="236" spans="1:65" s="2" customFormat="1" ht="14.45" customHeight="1">
      <c r="A236" s="35"/>
      <c r="B236" s="36"/>
      <c r="C236" s="214" t="s">
        <v>322</v>
      </c>
      <c r="D236" s="214" t="s">
        <v>179</v>
      </c>
      <c r="E236" s="215" t="s">
        <v>625</v>
      </c>
      <c r="F236" s="216" t="s">
        <v>626</v>
      </c>
      <c r="G236" s="217" t="s">
        <v>481</v>
      </c>
      <c r="H236" s="218">
        <v>204.75</v>
      </c>
      <c r="I236" s="219"/>
      <c r="J236" s="220">
        <f>ROUND(I236*H236,2)</f>
        <v>0</v>
      </c>
      <c r="K236" s="216" t="s">
        <v>191</v>
      </c>
      <c r="L236" s="221"/>
      <c r="M236" s="222" t="s">
        <v>43</v>
      </c>
      <c r="N236" s="223" t="s">
        <v>51</v>
      </c>
      <c r="O236" s="65"/>
      <c r="P236" s="188">
        <f>O236*H236</f>
        <v>0</v>
      </c>
      <c r="Q236" s="188">
        <v>6.3000000000000003E-4</v>
      </c>
      <c r="R236" s="188">
        <f>Q236*H236</f>
        <v>0.12899250000000001</v>
      </c>
      <c r="S236" s="188">
        <v>0</v>
      </c>
      <c r="T236" s="18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90" t="s">
        <v>90</v>
      </c>
      <c r="AT236" s="190" t="s">
        <v>179</v>
      </c>
      <c r="AU236" s="190" t="s">
        <v>90</v>
      </c>
      <c r="AY236" s="17" t="s">
        <v>182</v>
      </c>
      <c r="BE236" s="191">
        <f>IF(N236="základní",J236,0)</f>
        <v>0</v>
      </c>
      <c r="BF236" s="191">
        <f>IF(N236="snížená",J236,0)</f>
        <v>0</v>
      </c>
      <c r="BG236" s="191">
        <f>IF(N236="zákl. přenesená",J236,0)</f>
        <v>0</v>
      </c>
      <c r="BH236" s="191">
        <f>IF(N236="sníž. přenesená",J236,0)</f>
        <v>0</v>
      </c>
      <c r="BI236" s="191">
        <f>IF(N236="nulová",J236,0)</f>
        <v>0</v>
      </c>
      <c r="BJ236" s="17" t="s">
        <v>88</v>
      </c>
      <c r="BK236" s="191">
        <f>ROUND(I236*H236,2)</f>
        <v>0</v>
      </c>
      <c r="BL236" s="17" t="s">
        <v>88</v>
      </c>
      <c r="BM236" s="190" t="s">
        <v>3351</v>
      </c>
    </row>
    <row r="237" spans="1:65" s="13" customFormat="1" ht="11.25">
      <c r="B237" s="192"/>
      <c r="C237" s="193"/>
      <c r="D237" s="194" t="s">
        <v>193</v>
      </c>
      <c r="E237" s="195" t="s">
        <v>43</v>
      </c>
      <c r="F237" s="196" t="s">
        <v>3314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3" customFormat="1" ht="11.25">
      <c r="B238" s="192"/>
      <c r="C238" s="193"/>
      <c r="D238" s="194" t="s">
        <v>193</v>
      </c>
      <c r="E238" s="195" t="s">
        <v>43</v>
      </c>
      <c r="F238" s="196" t="s">
        <v>3344</v>
      </c>
      <c r="G238" s="193"/>
      <c r="H238" s="195" t="s">
        <v>43</v>
      </c>
      <c r="I238" s="197"/>
      <c r="J238" s="193"/>
      <c r="K238" s="193"/>
      <c r="L238" s="198"/>
      <c r="M238" s="199"/>
      <c r="N238" s="200"/>
      <c r="O238" s="200"/>
      <c r="P238" s="200"/>
      <c r="Q238" s="200"/>
      <c r="R238" s="200"/>
      <c r="S238" s="200"/>
      <c r="T238" s="201"/>
      <c r="AT238" s="202" t="s">
        <v>193</v>
      </c>
      <c r="AU238" s="202" t="s">
        <v>90</v>
      </c>
      <c r="AV238" s="13" t="s">
        <v>88</v>
      </c>
      <c r="AW238" s="13" t="s">
        <v>41</v>
      </c>
      <c r="AX238" s="13" t="s">
        <v>80</v>
      </c>
      <c r="AY238" s="202" t="s">
        <v>182</v>
      </c>
    </row>
    <row r="239" spans="1:65" s="13" customFormat="1" ht="11.25">
      <c r="B239" s="192"/>
      <c r="C239" s="193"/>
      <c r="D239" s="194" t="s">
        <v>193</v>
      </c>
      <c r="E239" s="195" t="s">
        <v>43</v>
      </c>
      <c r="F239" s="196" t="s">
        <v>628</v>
      </c>
      <c r="G239" s="193"/>
      <c r="H239" s="195" t="s">
        <v>43</v>
      </c>
      <c r="I239" s="197"/>
      <c r="J239" s="193"/>
      <c r="K239" s="193"/>
      <c r="L239" s="198"/>
      <c r="M239" s="199"/>
      <c r="N239" s="200"/>
      <c r="O239" s="200"/>
      <c r="P239" s="200"/>
      <c r="Q239" s="200"/>
      <c r="R239" s="200"/>
      <c r="S239" s="200"/>
      <c r="T239" s="201"/>
      <c r="AT239" s="202" t="s">
        <v>193</v>
      </c>
      <c r="AU239" s="202" t="s">
        <v>90</v>
      </c>
      <c r="AV239" s="13" t="s">
        <v>88</v>
      </c>
      <c r="AW239" s="13" t="s">
        <v>41</v>
      </c>
      <c r="AX239" s="13" t="s">
        <v>80</v>
      </c>
      <c r="AY239" s="202" t="s">
        <v>182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3352</v>
      </c>
      <c r="G240" s="204"/>
      <c r="H240" s="207">
        <v>204.75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88</v>
      </c>
      <c r="AY240" s="213" t="s">
        <v>182</v>
      </c>
    </row>
    <row r="241" spans="1:65" s="2" customFormat="1" ht="37.9" customHeight="1">
      <c r="A241" s="35"/>
      <c r="B241" s="36"/>
      <c r="C241" s="179" t="s">
        <v>326</v>
      </c>
      <c r="D241" s="179" t="s">
        <v>187</v>
      </c>
      <c r="E241" s="180" t="s">
        <v>1633</v>
      </c>
      <c r="F241" s="181" t="s">
        <v>1634</v>
      </c>
      <c r="G241" s="182" t="s">
        <v>481</v>
      </c>
      <c r="H241" s="183">
        <v>175</v>
      </c>
      <c r="I241" s="184"/>
      <c r="J241" s="185">
        <f>ROUND(I241*H241,2)</f>
        <v>0</v>
      </c>
      <c r="K241" s="181" t="s">
        <v>191</v>
      </c>
      <c r="L241" s="40"/>
      <c r="M241" s="186" t="s">
        <v>43</v>
      </c>
      <c r="N241" s="187" t="s">
        <v>51</v>
      </c>
      <c r="O241" s="65"/>
      <c r="P241" s="188">
        <f>O241*H241</f>
        <v>0</v>
      </c>
      <c r="Q241" s="188">
        <v>0</v>
      </c>
      <c r="R241" s="188">
        <f>Q241*H241</f>
        <v>0</v>
      </c>
      <c r="S241" s="188">
        <v>0</v>
      </c>
      <c r="T241" s="18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90" t="s">
        <v>88</v>
      </c>
      <c r="AT241" s="190" t="s">
        <v>187</v>
      </c>
      <c r="AU241" s="190" t="s">
        <v>90</v>
      </c>
      <c r="AY241" s="17" t="s">
        <v>182</v>
      </c>
      <c r="BE241" s="191">
        <f>IF(N241="základní",J241,0)</f>
        <v>0</v>
      </c>
      <c r="BF241" s="191">
        <f>IF(N241="snížená",J241,0)</f>
        <v>0</v>
      </c>
      <c r="BG241" s="191">
        <f>IF(N241="zákl. přenesená",J241,0)</f>
        <v>0</v>
      </c>
      <c r="BH241" s="191">
        <f>IF(N241="sníž. přenesená",J241,0)</f>
        <v>0</v>
      </c>
      <c r="BI241" s="191">
        <f>IF(N241="nulová",J241,0)</f>
        <v>0</v>
      </c>
      <c r="BJ241" s="17" t="s">
        <v>88</v>
      </c>
      <c r="BK241" s="191">
        <f>ROUND(I241*H241,2)</f>
        <v>0</v>
      </c>
      <c r="BL241" s="17" t="s">
        <v>88</v>
      </c>
      <c r="BM241" s="190" t="s">
        <v>3353</v>
      </c>
    </row>
    <row r="242" spans="1:65" s="13" customFormat="1" ht="11.25">
      <c r="B242" s="192"/>
      <c r="C242" s="193"/>
      <c r="D242" s="194" t="s">
        <v>193</v>
      </c>
      <c r="E242" s="195" t="s">
        <v>43</v>
      </c>
      <c r="F242" s="196" t="s">
        <v>3314</v>
      </c>
      <c r="G242" s="193"/>
      <c r="H242" s="195" t="s">
        <v>43</v>
      </c>
      <c r="I242" s="197"/>
      <c r="J242" s="193"/>
      <c r="K242" s="193"/>
      <c r="L242" s="198"/>
      <c r="M242" s="199"/>
      <c r="N242" s="200"/>
      <c r="O242" s="200"/>
      <c r="P242" s="200"/>
      <c r="Q242" s="200"/>
      <c r="R242" s="200"/>
      <c r="S242" s="200"/>
      <c r="T242" s="201"/>
      <c r="AT242" s="202" t="s">
        <v>193</v>
      </c>
      <c r="AU242" s="202" t="s">
        <v>90</v>
      </c>
      <c r="AV242" s="13" t="s">
        <v>88</v>
      </c>
      <c r="AW242" s="13" t="s">
        <v>41</v>
      </c>
      <c r="AX242" s="13" t="s">
        <v>80</v>
      </c>
      <c r="AY242" s="202" t="s">
        <v>182</v>
      </c>
    </row>
    <row r="243" spans="1:65" s="13" customFormat="1" ht="22.5">
      <c r="B243" s="192"/>
      <c r="C243" s="193"/>
      <c r="D243" s="194" t="s">
        <v>193</v>
      </c>
      <c r="E243" s="195" t="s">
        <v>43</v>
      </c>
      <c r="F243" s="196" t="s">
        <v>3354</v>
      </c>
      <c r="G243" s="193"/>
      <c r="H243" s="195" t="s">
        <v>43</v>
      </c>
      <c r="I243" s="197"/>
      <c r="J243" s="193"/>
      <c r="K243" s="193"/>
      <c r="L243" s="198"/>
      <c r="M243" s="199"/>
      <c r="N243" s="200"/>
      <c r="O243" s="200"/>
      <c r="P243" s="200"/>
      <c r="Q243" s="200"/>
      <c r="R243" s="200"/>
      <c r="S243" s="200"/>
      <c r="T243" s="201"/>
      <c r="AT243" s="202" t="s">
        <v>193</v>
      </c>
      <c r="AU243" s="202" t="s">
        <v>90</v>
      </c>
      <c r="AV243" s="13" t="s">
        <v>88</v>
      </c>
      <c r="AW243" s="13" t="s">
        <v>41</v>
      </c>
      <c r="AX243" s="13" t="s">
        <v>80</v>
      </c>
      <c r="AY243" s="202" t="s">
        <v>182</v>
      </c>
    </row>
    <row r="244" spans="1:65" s="14" customFormat="1" ht="11.25">
      <c r="B244" s="203"/>
      <c r="C244" s="204"/>
      <c r="D244" s="194" t="s">
        <v>193</v>
      </c>
      <c r="E244" s="205" t="s">
        <v>43</v>
      </c>
      <c r="F244" s="206" t="s">
        <v>1196</v>
      </c>
      <c r="G244" s="204"/>
      <c r="H244" s="207">
        <v>175</v>
      </c>
      <c r="I244" s="208"/>
      <c r="J244" s="204"/>
      <c r="K244" s="204"/>
      <c r="L244" s="209"/>
      <c r="M244" s="210"/>
      <c r="N244" s="211"/>
      <c r="O244" s="211"/>
      <c r="P244" s="211"/>
      <c r="Q244" s="211"/>
      <c r="R244" s="211"/>
      <c r="S244" s="211"/>
      <c r="T244" s="212"/>
      <c r="AT244" s="213" t="s">
        <v>193</v>
      </c>
      <c r="AU244" s="213" t="s">
        <v>90</v>
      </c>
      <c r="AV244" s="14" t="s">
        <v>90</v>
      </c>
      <c r="AW244" s="14" t="s">
        <v>41</v>
      </c>
      <c r="AX244" s="14" t="s">
        <v>88</v>
      </c>
      <c r="AY244" s="213" t="s">
        <v>182</v>
      </c>
    </row>
    <row r="245" spans="1:65" s="2" customFormat="1" ht="37.9" customHeight="1">
      <c r="A245" s="35"/>
      <c r="B245" s="36"/>
      <c r="C245" s="179" t="s">
        <v>330</v>
      </c>
      <c r="D245" s="179" t="s">
        <v>187</v>
      </c>
      <c r="E245" s="180" t="s">
        <v>3355</v>
      </c>
      <c r="F245" s="181" t="s">
        <v>3356</v>
      </c>
      <c r="G245" s="182" t="s">
        <v>481</v>
      </c>
      <c r="H245" s="183">
        <v>195</v>
      </c>
      <c r="I245" s="184"/>
      <c r="J245" s="185">
        <f>ROUND(I245*H245,2)</f>
        <v>0</v>
      </c>
      <c r="K245" s="181" t="s">
        <v>191</v>
      </c>
      <c r="L245" s="40"/>
      <c r="M245" s="186" t="s">
        <v>43</v>
      </c>
      <c r="N245" s="187" t="s">
        <v>51</v>
      </c>
      <c r="O245" s="65"/>
      <c r="P245" s="188">
        <f>O245*H245</f>
        <v>0</v>
      </c>
      <c r="Q245" s="188">
        <v>0</v>
      </c>
      <c r="R245" s="188">
        <f>Q245*H245</f>
        <v>0</v>
      </c>
      <c r="S245" s="188">
        <v>0</v>
      </c>
      <c r="T245" s="189">
        <f>S245*H245</f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90" t="s">
        <v>88</v>
      </c>
      <c r="AT245" s="190" t="s">
        <v>187</v>
      </c>
      <c r="AU245" s="190" t="s">
        <v>90</v>
      </c>
      <c r="AY245" s="17" t="s">
        <v>182</v>
      </c>
      <c r="BE245" s="191">
        <f>IF(N245="základní",J245,0)</f>
        <v>0</v>
      </c>
      <c r="BF245" s="191">
        <f>IF(N245="snížená",J245,0)</f>
        <v>0</v>
      </c>
      <c r="BG245" s="191">
        <f>IF(N245="zákl. přenesená",J245,0)</f>
        <v>0</v>
      </c>
      <c r="BH245" s="191">
        <f>IF(N245="sníž. přenesená",J245,0)</f>
        <v>0</v>
      </c>
      <c r="BI245" s="191">
        <f>IF(N245="nulová",J245,0)</f>
        <v>0</v>
      </c>
      <c r="BJ245" s="17" t="s">
        <v>88</v>
      </c>
      <c r="BK245" s="191">
        <f>ROUND(I245*H245,2)</f>
        <v>0</v>
      </c>
      <c r="BL245" s="17" t="s">
        <v>88</v>
      </c>
      <c r="BM245" s="190" t="s">
        <v>3357</v>
      </c>
    </row>
    <row r="246" spans="1:65" s="13" customFormat="1" ht="11.25">
      <c r="B246" s="192"/>
      <c r="C246" s="193"/>
      <c r="D246" s="194" t="s">
        <v>193</v>
      </c>
      <c r="E246" s="195" t="s">
        <v>43</v>
      </c>
      <c r="F246" s="196" t="s">
        <v>3314</v>
      </c>
      <c r="G246" s="193"/>
      <c r="H246" s="195" t="s">
        <v>43</v>
      </c>
      <c r="I246" s="197"/>
      <c r="J246" s="193"/>
      <c r="K246" s="193"/>
      <c r="L246" s="198"/>
      <c r="M246" s="199"/>
      <c r="N246" s="200"/>
      <c r="O246" s="200"/>
      <c r="P246" s="200"/>
      <c r="Q246" s="200"/>
      <c r="R246" s="200"/>
      <c r="S246" s="200"/>
      <c r="T246" s="201"/>
      <c r="AT246" s="202" t="s">
        <v>193</v>
      </c>
      <c r="AU246" s="202" t="s">
        <v>90</v>
      </c>
      <c r="AV246" s="13" t="s">
        <v>88</v>
      </c>
      <c r="AW246" s="13" t="s">
        <v>41</v>
      </c>
      <c r="AX246" s="13" t="s">
        <v>80</v>
      </c>
      <c r="AY246" s="202" t="s">
        <v>182</v>
      </c>
    </row>
    <row r="247" spans="1:65" s="13" customFormat="1" ht="11.25">
      <c r="B247" s="192"/>
      <c r="C247" s="193"/>
      <c r="D247" s="194" t="s">
        <v>193</v>
      </c>
      <c r="E247" s="195" t="s">
        <v>43</v>
      </c>
      <c r="F247" s="196" t="s">
        <v>3344</v>
      </c>
      <c r="G247" s="193"/>
      <c r="H247" s="195" t="s">
        <v>43</v>
      </c>
      <c r="I247" s="197"/>
      <c r="J247" s="193"/>
      <c r="K247" s="193"/>
      <c r="L247" s="198"/>
      <c r="M247" s="199"/>
      <c r="N247" s="200"/>
      <c r="O247" s="200"/>
      <c r="P247" s="200"/>
      <c r="Q247" s="200"/>
      <c r="R247" s="200"/>
      <c r="S247" s="200"/>
      <c r="T247" s="201"/>
      <c r="AT247" s="202" t="s">
        <v>193</v>
      </c>
      <c r="AU247" s="202" t="s">
        <v>90</v>
      </c>
      <c r="AV247" s="13" t="s">
        <v>88</v>
      </c>
      <c r="AW247" s="13" t="s">
        <v>41</v>
      </c>
      <c r="AX247" s="13" t="s">
        <v>80</v>
      </c>
      <c r="AY247" s="202" t="s">
        <v>182</v>
      </c>
    </row>
    <row r="248" spans="1:65" s="13" customFormat="1" ht="11.25">
      <c r="B248" s="192"/>
      <c r="C248" s="193"/>
      <c r="D248" s="194" t="s">
        <v>193</v>
      </c>
      <c r="E248" s="195" t="s">
        <v>43</v>
      </c>
      <c r="F248" s="196" t="s">
        <v>3358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1997</v>
      </c>
      <c r="G249" s="204"/>
      <c r="H249" s="207">
        <v>195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88</v>
      </c>
      <c r="AY249" s="213" t="s">
        <v>182</v>
      </c>
    </row>
    <row r="250" spans="1:65" s="2" customFormat="1" ht="14.45" customHeight="1">
      <c r="A250" s="35"/>
      <c r="B250" s="36"/>
      <c r="C250" s="214" t="s">
        <v>337</v>
      </c>
      <c r="D250" s="214" t="s">
        <v>179</v>
      </c>
      <c r="E250" s="215" t="s">
        <v>3359</v>
      </c>
      <c r="F250" s="216" t="s">
        <v>3360</v>
      </c>
      <c r="G250" s="217" t="s">
        <v>481</v>
      </c>
      <c r="H250" s="218">
        <v>204.75</v>
      </c>
      <c r="I250" s="219"/>
      <c r="J250" s="220">
        <f>ROUND(I250*H250,2)</f>
        <v>0</v>
      </c>
      <c r="K250" s="216" t="s">
        <v>191</v>
      </c>
      <c r="L250" s="221"/>
      <c r="M250" s="222" t="s">
        <v>43</v>
      </c>
      <c r="N250" s="223" t="s">
        <v>51</v>
      </c>
      <c r="O250" s="65"/>
      <c r="P250" s="188">
        <f>O250*H250</f>
        <v>0</v>
      </c>
      <c r="Q250" s="188">
        <v>8.9999999999999998E-4</v>
      </c>
      <c r="R250" s="188">
        <f>Q250*H250</f>
        <v>0.18427499999999999</v>
      </c>
      <c r="S250" s="188">
        <v>0</v>
      </c>
      <c r="T250" s="189">
        <f>S250*H250</f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90" t="s">
        <v>90</v>
      </c>
      <c r="AT250" s="190" t="s">
        <v>179</v>
      </c>
      <c r="AU250" s="190" t="s">
        <v>90</v>
      </c>
      <c r="AY250" s="17" t="s">
        <v>182</v>
      </c>
      <c r="BE250" s="191">
        <f>IF(N250="základní",J250,0)</f>
        <v>0</v>
      </c>
      <c r="BF250" s="191">
        <f>IF(N250="snížená",J250,0)</f>
        <v>0</v>
      </c>
      <c r="BG250" s="191">
        <f>IF(N250="zákl. přenesená",J250,0)</f>
        <v>0</v>
      </c>
      <c r="BH250" s="191">
        <f>IF(N250="sníž. přenesená",J250,0)</f>
        <v>0</v>
      </c>
      <c r="BI250" s="191">
        <f>IF(N250="nulová",J250,0)</f>
        <v>0</v>
      </c>
      <c r="BJ250" s="17" t="s">
        <v>88</v>
      </c>
      <c r="BK250" s="191">
        <f>ROUND(I250*H250,2)</f>
        <v>0</v>
      </c>
      <c r="BL250" s="17" t="s">
        <v>88</v>
      </c>
      <c r="BM250" s="190" t="s">
        <v>3361</v>
      </c>
    </row>
    <row r="251" spans="1:65" s="13" customFormat="1" ht="11.25">
      <c r="B251" s="192"/>
      <c r="C251" s="193"/>
      <c r="D251" s="194" t="s">
        <v>193</v>
      </c>
      <c r="E251" s="195" t="s">
        <v>43</v>
      </c>
      <c r="F251" s="196" t="s">
        <v>3314</v>
      </c>
      <c r="G251" s="193"/>
      <c r="H251" s="195" t="s">
        <v>43</v>
      </c>
      <c r="I251" s="197"/>
      <c r="J251" s="193"/>
      <c r="K251" s="193"/>
      <c r="L251" s="198"/>
      <c r="M251" s="199"/>
      <c r="N251" s="200"/>
      <c r="O251" s="200"/>
      <c r="P251" s="200"/>
      <c r="Q251" s="200"/>
      <c r="R251" s="200"/>
      <c r="S251" s="200"/>
      <c r="T251" s="201"/>
      <c r="AT251" s="202" t="s">
        <v>193</v>
      </c>
      <c r="AU251" s="202" t="s">
        <v>90</v>
      </c>
      <c r="AV251" s="13" t="s">
        <v>88</v>
      </c>
      <c r="AW251" s="13" t="s">
        <v>41</v>
      </c>
      <c r="AX251" s="13" t="s">
        <v>80</v>
      </c>
      <c r="AY251" s="202" t="s">
        <v>182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3344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3" customFormat="1" ht="11.25">
      <c r="B253" s="192"/>
      <c r="C253" s="193"/>
      <c r="D253" s="194" t="s">
        <v>193</v>
      </c>
      <c r="E253" s="195" t="s">
        <v>43</v>
      </c>
      <c r="F253" s="196" t="s">
        <v>3362</v>
      </c>
      <c r="G253" s="193"/>
      <c r="H253" s="195" t="s">
        <v>43</v>
      </c>
      <c r="I253" s="197"/>
      <c r="J253" s="193"/>
      <c r="K253" s="193"/>
      <c r="L253" s="198"/>
      <c r="M253" s="199"/>
      <c r="N253" s="200"/>
      <c r="O253" s="200"/>
      <c r="P253" s="200"/>
      <c r="Q253" s="200"/>
      <c r="R253" s="200"/>
      <c r="S253" s="200"/>
      <c r="T253" s="201"/>
      <c r="AT253" s="202" t="s">
        <v>193</v>
      </c>
      <c r="AU253" s="202" t="s">
        <v>90</v>
      </c>
      <c r="AV253" s="13" t="s">
        <v>88</v>
      </c>
      <c r="AW253" s="13" t="s">
        <v>41</v>
      </c>
      <c r="AX253" s="13" t="s">
        <v>80</v>
      </c>
      <c r="AY253" s="202" t="s">
        <v>182</v>
      </c>
    </row>
    <row r="254" spans="1:65" s="14" customFormat="1" ht="11.25">
      <c r="B254" s="203"/>
      <c r="C254" s="204"/>
      <c r="D254" s="194" t="s">
        <v>193</v>
      </c>
      <c r="E254" s="205" t="s">
        <v>43</v>
      </c>
      <c r="F254" s="206" t="s">
        <v>3352</v>
      </c>
      <c r="G254" s="204"/>
      <c r="H254" s="207">
        <v>204.75</v>
      </c>
      <c r="I254" s="208"/>
      <c r="J254" s="204"/>
      <c r="K254" s="204"/>
      <c r="L254" s="209"/>
      <c r="M254" s="210"/>
      <c r="N254" s="211"/>
      <c r="O254" s="211"/>
      <c r="P254" s="211"/>
      <c r="Q254" s="211"/>
      <c r="R254" s="211"/>
      <c r="S254" s="211"/>
      <c r="T254" s="212"/>
      <c r="AT254" s="213" t="s">
        <v>193</v>
      </c>
      <c r="AU254" s="213" t="s">
        <v>90</v>
      </c>
      <c r="AV254" s="14" t="s">
        <v>90</v>
      </c>
      <c r="AW254" s="14" t="s">
        <v>41</v>
      </c>
      <c r="AX254" s="14" t="s">
        <v>88</v>
      </c>
      <c r="AY254" s="213" t="s">
        <v>182</v>
      </c>
    </row>
    <row r="255" spans="1:65" s="12" customFormat="1" ht="22.9" customHeight="1">
      <c r="B255" s="163"/>
      <c r="C255" s="164"/>
      <c r="D255" s="165" t="s">
        <v>79</v>
      </c>
      <c r="E255" s="177" t="s">
        <v>183</v>
      </c>
      <c r="F255" s="177" t="s">
        <v>184</v>
      </c>
      <c r="G255" s="164"/>
      <c r="H255" s="164"/>
      <c r="I255" s="167"/>
      <c r="J255" s="178">
        <f>BK255</f>
        <v>0</v>
      </c>
      <c r="K255" s="164"/>
      <c r="L255" s="169"/>
      <c r="M255" s="170"/>
      <c r="N255" s="171"/>
      <c r="O255" s="171"/>
      <c r="P255" s="172">
        <f>SUM(P256:P576)</f>
        <v>0</v>
      </c>
      <c r="Q255" s="171"/>
      <c r="R255" s="172">
        <f>SUM(R256:R576)</f>
        <v>0.97975500000000004</v>
      </c>
      <c r="S255" s="171"/>
      <c r="T255" s="173">
        <f>SUM(T256:T576)</f>
        <v>0</v>
      </c>
      <c r="AR255" s="174" t="s">
        <v>181</v>
      </c>
      <c r="AT255" s="175" t="s">
        <v>79</v>
      </c>
      <c r="AU255" s="175" t="s">
        <v>88</v>
      </c>
      <c r="AY255" s="174" t="s">
        <v>182</v>
      </c>
      <c r="BK255" s="176">
        <f>SUM(BK256:BK576)</f>
        <v>0</v>
      </c>
    </row>
    <row r="256" spans="1:65" s="2" customFormat="1" ht="90" customHeight="1">
      <c r="A256" s="35"/>
      <c r="B256" s="36"/>
      <c r="C256" s="179" t="s">
        <v>343</v>
      </c>
      <c r="D256" s="179" t="s">
        <v>187</v>
      </c>
      <c r="E256" s="180" t="s">
        <v>3363</v>
      </c>
      <c r="F256" s="181" t="s">
        <v>3364</v>
      </c>
      <c r="G256" s="182" t="s">
        <v>481</v>
      </c>
      <c r="H256" s="183">
        <v>245</v>
      </c>
      <c r="I256" s="184"/>
      <c r="J256" s="185">
        <f>ROUND(I256*H256,2)</f>
        <v>0</v>
      </c>
      <c r="K256" s="181" t="s">
        <v>191</v>
      </c>
      <c r="L256" s="40"/>
      <c r="M256" s="186" t="s">
        <v>43</v>
      </c>
      <c r="N256" s="187" t="s">
        <v>51</v>
      </c>
      <c r="O256" s="65"/>
      <c r="P256" s="188">
        <f>O256*H256</f>
        <v>0</v>
      </c>
      <c r="Q256" s="188">
        <v>0</v>
      </c>
      <c r="R256" s="188">
        <f>Q256*H256</f>
        <v>0</v>
      </c>
      <c r="S256" s="188">
        <v>0</v>
      </c>
      <c r="T256" s="189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90" t="s">
        <v>88</v>
      </c>
      <c r="AT256" s="190" t="s">
        <v>187</v>
      </c>
      <c r="AU256" s="190" t="s">
        <v>90</v>
      </c>
      <c r="AY256" s="17" t="s">
        <v>182</v>
      </c>
      <c r="BE256" s="191">
        <f>IF(N256="základní",J256,0)</f>
        <v>0</v>
      </c>
      <c r="BF256" s="191">
        <f>IF(N256="snížená",J256,0)</f>
        <v>0</v>
      </c>
      <c r="BG256" s="191">
        <f>IF(N256="zákl. přenesená",J256,0)</f>
        <v>0</v>
      </c>
      <c r="BH256" s="191">
        <f>IF(N256="sníž. přenesená",J256,0)</f>
        <v>0</v>
      </c>
      <c r="BI256" s="191">
        <f>IF(N256="nulová",J256,0)</f>
        <v>0</v>
      </c>
      <c r="BJ256" s="17" t="s">
        <v>88</v>
      </c>
      <c r="BK256" s="191">
        <f>ROUND(I256*H256,2)</f>
        <v>0</v>
      </c>
      <c r="BL256" s="17" t="s">
        <v>88</v>
      </c>
      <c r="BM256" s="190" t="s">
        <v>3365</v>
      </c>
    </row>
    <row r="257" spans="1:65" s="13" customFormat="1" ht="11.25">
      <c r="B257" s="192"/>
      <c r="C257" s="193"/>
      <c r="D257" s="194" t="s">
        <v>193</v>
      </c>
      <c r="E257" s="195" t="s">
        <v>43</v>
      </c>
      <c r="F257" s="196" t="s">
        <v>3314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3" customFormat="1" ht="22.5">
      <c r="B258" s="192"/>
      <c r="C258" s="193"/>
      <c r="D258" s="194" t="s">
        <v>193</v>
      </c>
      <c r="E258" s="195" t="s">
        <v>43</v>
      </c>
      <c r="F258" s="196" t="s">
        <v>3366</v>
      </c>
      <c r="G258" s="193"/>
      <c r="H258" s="195" t="s">
        <v>43</v>
      </c>
      <c r="I258" s="197"/>
      <c r="J258" s="193"/>
      <c r="K258" s="193"/>
      <c r="L258" s="198"/>
      <c r="M258" s="199"/>
      <c r="N258" s="200"/>
      <c r="O258" s="200"/>
      <c r="P258" s="200"/>
      <c r="Q258" s="200"/>
      <c r="R258" s="200"/>
      <c r="S258" s="200"/>
      <c r="T258" s="201"/>
      <c r="AT258" s="202" t="s">
        <v>193</v>
      </c>
      <c r="AU258" s="202" t="s">
        <v>90</v>
      </c>
      <c r="AV258" s="13" t="s">
        <v>88</v>
      </c>
      <c r="AW258" s="13" t="s">
        <v>41</v>
      </c>
      <c r="AX258" s="13" t="s">
        <v>80</v>
      </c>
      <c r="AY258" s="202" t="s">
        <v>182</v>
      </c>
    </row>
    <row r="259" spans="1:65" s="14" customFormat="1" ht="11.25">
      <c r="B259" s="203"/>
      <c r="C259" s="204"/>
      <c r="D259" s="194" t="s">
        <v>193</v>
      </c>
      <c r="E259" s="205" t="s">
        <v>43</v>
      </c>
      <c r="F259" s="206" t="s">
        <v>281</v>
      </c>
      <c r="G259" s="204"/>
      <c r="H259" s="207">
        <v>20</v>
      </c>
      <c r="I259" s="208"/>
      <c r="J259" s="204"/>
      <c r="K259" s="204"/>
      <c r="L259" s="209"/>
      <c r="M259" s="210"/>
      <c r="N259" s="211"/>
      <c r="O259" s="211"/>
      <c r="P259" s="211"/>
      <c r="Q259" s="211"/>
      <c r="R259" s="211"/>
      <c r="S259" s="211"/>
      <c r="T259" s="212"/>
      <c r="AT259" s="213" t="s">
        <v>193</v>
      </c>
      <c r="AU259" s="213" t="s">
        <v>90</v>
      </c>
      <c r="AV259" s="14" t="s">
        <v>90</v>
      </c>
      <c r="AW259" s="14" t="s">
        <v>41</v>
      </c>
      <c r="AX259" s="14" t="s">
        <v>80</v>
      </c>
      <c r="AY259" s="213" t="s">
        <v>182</v>
      </c>
    </row>
    <row r="260" spans="1:65" s="13" customFormat="1" ht="33.75">
      <c r="B260" s="192"/>
      <c r="C260" s="193"/>
      <c r="D260" s="194" t="s">
        <v>193</v>
      </c>
      <c r="E260" s="195" t="s">
        <v>43</v>
      </c>
      <c r="F260" s="196" t="s">
        <v>3367</v>
      </c>
      <c r="G260" s="193"/>
      <c r="H260" s="195" t="s">
        <v>43</v>
      </c>
      <c r="I260" s="197"/>
      <c r="J260" s="193"/>
      <c r="K260" s="193"/>
      <c r="L260" s="198"/>
      <c r="M260" s="199"/>
      <c r="N260" s="200"/>
      <c r="O260" s="200"/>
      <c r="P260" s="200"/>
      <c r="Q260" s="200"/>
      <c r="R260" s="200"/>
      <c r="S260" s="200"/>
      <c r="T260" s="201"/>
      <c r="AT260" s="202" t="s">
        <v>193</v>
      </c>
      <c r="AU260" s="202" t="s">
        <v>90</v>
      </c>
      <c r="AV260" s="13" t="s">
        <v>88</v>
      </c>
      <c r="AW260" s="13" t="s">
        <v>41</v>
      </c>
      <c r="AX260" s="13" t="s">
        <v>80</v>
      </c>
      <c r="AY260" s="202" t="s">
        <v>182</v>
      </c>
    </row>
    <row r="261" spans="1:65" s="14" customFormat="1" ht="11.25">
      <c r="B261" s="203"/>
      <c r="C261" s="204"/>
      <c r="D261" s="194" t="s">
        <v>193</v>
      </c>
      <c r="E261" s="205" t="s">
        <v>43</v>
      </c>
      <c r="F261" s="206" t="s">
        <v>2126</v>
      </c>
      <c r="G261" s="204"/>
      <c r="H261" s="207">
        <v>225</v>
      </c>
      <c r="I261" s="208"/>
      <c r="J261" s="204"/>
      <c r="K261" s="204"/>
      <c r="L261" s="209"/>
      <c r="M261" s="210"/>
      <c r="N261" s="211"/>
      <c r="O261" s="211"/>
      <c r="P261" s="211"/>
      <c r="Q261" s="211"/>
      <c r="R261" s="211"/>
      <c r="S261" s="211"/>
      <c r="T261" s="212"/>
      <c r="AT261" s="213" t="s">
        <v>193</v>
      </c>
      <c r="AU261" s="213" t="s">
        <v>90</v>
      </c>
      <c r="AV261" s="14" t="s">
        <v>90</v>
      </c>
      <c r="AW261" s="14" t="s">
        <v>41</v>
      </c>
      <c r="AX261" s="14" t="s">
        <v>80</v>
      </c>
      <c r="AY261" s="213" t="s">
        <v>182</v>
      </c>
    </row>
    <row r="262" spans="1:65" s="15" customFormat="1" ht="11.25">
      <c r="B262" s="227"/>
      <c r="C262" s="228"/>
      <c r="D262" s="194" t="s">
        <v>193</v>
      </c>
      <c r="E262" s="229" t="s">
        <v>43</v>
      </c>
      <c r="F262" s="230" t="s">
        <v>436</v>
      </c>
      <c r="G262" s="228"/>
      <c r="H262" s="231">
        <v>245</v>
      </c>
      <c r="I262" s="232"/>
      <c r="J262" s="228"/>
      <c r="K262" s="228"/>
      <c r="L262" s="233"/>
      <c r="M262" s="234"/>
      <c r="N262" s="235"/>
      <c r="O262" s="235"/>
      <c r="P262" s="235"/>
      <c r="Q262" s="235"/>
      <c r="R262" s="235"/>
      <c r="S262" s="235"/>
      <c r="T262" s="236"/>
      <c r="AT262" s="237" t="s">
        <v>193</v>
      </c>
      <c r="AU262" s="237" t="s">
        <v>90</v>
      </c>
      <c r="AV262" s="15" t="s">
        <v>205</v>
      </c>
      <c r="AW262" s="15" t="s">
        <v>41</v>
      </c>
      <c r="AX262" s="15" t="s">
        <v>88</v>
      </c>
      <c r="AY262" s="237" t="s">
        <v>182</v>
      </c>
    </row>
    <row r="263" spans="1:65" s="2" customFormat="1" ht="101.25" customHeight="1">
      <c r="A263" s="35"/>
      <c r="B263" s="36"/>
      <c r="C263" s="179" t="s">
        <v>506</v>
      </c>
      <c r="D263" s="179" t="s">
        <v>187</v>
      </c>
      <c r="E263" s="180" t="s">
        <v>3368</v>
      </c>
      <c r="F263" s="181" t="s">
        <v>3369</v>
      </c>
      <c r="G263" s="182" t="s">
        <v>481</v>
      </c>
      <c r="H263" s="183">
        <v>1180</v>
      </c>
      <c r="I263" s="184"/>
      <c r="J263" s="185">
        <f>ROUND(I263*H263,2)</f>
        <v>0</v>
      </c>
      <c r="K263" s="181" t="s">
        <v>191</v>
      </c>
      <c r="L263" s="40"/>
      <c r="M263" s="186" t="s">
        <v>43</v>
      </c>
      <c r="N263" s="187" t="s">
        <v>51</v>
      </c>
      <c r="O263" s="65"/>
      <c r="P263" s="188">
        <f>O263*H263</f>
        <v>0</v>
      </c>
      <c r="Q263" s="188">
        <v>0</v>
      </c>
      <c r="R263" s="188">
        <f>Q263*H263</f>
        <v>0</v>
      </c>
      <c r="S263" s="188">
        <v>0</v>
      </c>
      <c r="T263" s="189">
        <f>S263*H263</f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90" t="s">
        <v>88</v>
      </c>
      <c r="AT263" s="190" t="s">
        <v>187</v>
      </c>
      <c r="AU263" s="190" t="s">
        <v>90</v>
      </c>
      <c r="AY263" s="17" t="s">
        <v>182</v>
      </c>
      <c r="BE263" s="191">
        <f>IF(N263="základní",J263,0)</f>
        <v>0</v>
      </c>
      <c r="BF263" s="191">
        <f>IF(N263="snížená",J263,0)</f>
        <v>0</v>
      </c>
      <c r="BG263" s="191">
        <f>IF(N263="zákl. přenesená",J263,0)</f>
        <v>0</v>
      </c>
      <c r="BH263" s="191">
        <f>IF(N263="sníž. přenesená",J263,0)</f>
        <v>0</v>
      </c>
      <c r="BI263" s="191">
        <f>IF(N263="nulová",J263,0)</f>
        <v>0</v>
      </c>
      <c r="BJ263" s="17" t="s">
        <v>88</v>
      </c>
      <c r="BK263" s="191">
        <f>ROUND(I263*H263,2)</f>
        <v>0</v>
      </c>
      <c r="BL263" s="17" t="s">
        <v>88</v>
      </c>
      <c r="BM263" s="190" t="s">
        <v>3370</v>
      </c>
    </row>
    <row r="264" spans="1:65" s="13" customFormat="1" ht="11.25">
      <c r="B264" s="192"/>
      <c r="C264" s="193"/>
      <c r="D264" s="194" t="s">
        <v>193</v>
      </c>
      <c r="E264" s="195" t="s">
        <v>43</v>
      </c>
      <c r="F264" s="196" t="s">
        <v>3314</v>
      </c>
      <c r="G264" s="193"/>
      <c r="H264" s="195" t="s">
        <v>43</v>
      </c>
      <c r="I264" s="197"/>
      <c r="J264" s="193"/>
      <c r="K264" s="193"/>
      <c r="L264" s="198"/>
      <c r="M264" s="199"/>
      <c r="N264" s="200"/>
      <c r="O264" s="200"/>
      <c r="P264" s="200"/>
      <c r="Q264" s="200"/>
      <c r="R264" s="200"/>
      <c r="S264" s="200"/>
      <c r="T264" s="201"/>
      <c r="AT264" s="202" t="s">
        <v>193</v>
      </c>
      <c r="AU264" s="202" t="s">
        <v>90</v>
      </c>
      <c r="AV264" s="13" t="s">
        <v>88</v>
      </c>
      <c r="AW264" s="13" t="s">
        <v>41</v>
      </c>
      <c r="AX264" s="13" t="s">
        <v>80</v>
      </c>
      <c r="AY264" s="202" t="s">
        <v>182</v>
      </c>
    </row>
    <row r="265" spans="1:65" s="13" customFormat="1" ht="33.75">
      <c r="B265" s="192"/>
      <c r="C265" s="193"/>
      <c r="D265" s="194" t="s">
        <v>193</v>
      </c>
      <c r="E265" s="195" t="s">
        <v>43</v>
      </c>
      <c r="F265" s="196" t="s">
        <v>3371</v>
      </c>
      <c r="G265" s="193"/>
      <c r="H265" s="195" t="s">
        <v>43</v>
      </c>
      <c r="I265" s="197"/>
      <c r="J265" s="193"/>
      <c r="K265" s="193"/>
      <c r="L265" s="198"/>
      <c r="M265" s="199"/>
      <c r="N265" s="200"/>
      <c r="O265" s="200"/>
      <c r="P265" s="200"/>
      <c r="Q265" s="200"/>
      <c r="R265" s="200"/>
      <c r="S265" s="200"/>
      <c r="T265" s="201"/>
      <c r="AT265" s="202" t="s">
        <v>193</v>
      </c>
      <c r="AU265" s="202" t="s">
        <v>90</v>
      </c>
      <c r="AV265" s="13" t="s">
        <v>88</v>
      </c>
      <c r="AW265" s="13" t="s">
        <v>41</v>
      </c>
      <c r="AX265" s="13" t="s">
        <v>80</v>
      </c>
      <c r="AY265" s="202" t="s">
        <v>182</v>
      </c>
    </row>
    <row r="266" spans="1:65" s="14" customFormat="1" ht="11.25">
      <c r="B266" s="203"/>
      <c r="C266" s="204"/>
      <c r="D266" s="194" t="s">
        <v>193</v>
      </c>
      <c r="E266" s="205" t="s">
        <v>43</v>
      </c>
      <c r="F266" s="206" t="s">
        <v>3372</v>
      </c>
      <c r="G266" s="204"/>
      <c r="H266" s="207">
        <v>405</v>
      </c>
      <c r="I266" s="208"/>
      <c r="J266" s="204"/>
      <c r="K266" s="204"/>
      <c r="L266" s="209"/>
      <c r="M266" s="210"/>
      <c r="N266" s="211"/>
      <c r="O266" s="211"/>
      <c r="P266" s="211"/>
      <c r="Q266" s="211"/>
      <c r="R266" s="211"/>
      <c r="S266" s="211"/>
      <c r="T266" s="212"/>
      <c r="AT266" s="213" t="s">
        <v>193</v>
      </c>
      <c r="AU266" s="213" t="s">
        <v>90</v>
      </c>
      <c r="AV266" s="14" t="s">
        <v>90</v>
      </c>
      <c r="AW266" s="14" t="s">
        <v>41</v>
      </c>
      <c r="AX266" s="14" t="s">
        <v>80</v>
      </c>
      <c r="AY266" s="213" t="s">
        <v>182</v>
      </c>
    </row>
    <row r="267" spans="1:65" s="13" customFormat="1" ht="33.75">
      <c r="B267" s="192"/>
      <c r="C267" s="193"/>
      <c r="D267" s="194" t="s">
        <v>193</v>
      </c>
      <c r="E267" s="195" t="s">
        <v>43</v>
      </c>
      <c r="F267" s="196" t="s">
        <v>3373</v>
      </c>
      <c r="G267" s="193"/>
      <c r="H267" s="195" t="s">
        <v>43</v>
      </c>
      <c r="I267" s="197"/>
      <c r="J267" s="193"/>
      <c r="K267" s="193"/>
      <c r="L267" s="198"/>
      <c r="M267" s="199"/>
      <c r="N267" s="200"/>
      <c r="O267" s="200"/>
      <c r="P267" s="200"/>
      <c r="Q267" s="200"/>
      <c r="R267" s="200"/>
      <c r="S267" s="200"/>
      <c r="T267" s="201"/>
      <c r="AT267" s="202" t="s">
        <v>193</v>
      </c>
      <c r="AU267" s="202" t="s">
        <v>90</v>
      </c>
      <c r="AV267" s="13" t="s">
        <v>88</v>
      </c>
      <c r="AW267" s="13" t="s">
        <v>41</v>
      </c>
      <c r="AX267" s="13" t="s">
        <v>80</v>
      </c>
      <c r="AY267" s="202" t="s">
        <v>182</v>
      </c>
    </row>
    <row r="268" spans="1:65" s="14" customFormat="1" ht="11.25">
      <c r="B268" s="203"/>
      <c r="C268" s="204"/>
      <c r="D268" s="194" t="s">
        <v>193</v>
      </c>
      <c r="E268" s="205" t="s">
        <v>43</v>
      </c>
      <c r="F268" s="206" t="s">
        <v>3374</v>
      </c>
      <c r="G268" s="204"/>
      <c r="H268" s="207">
        <v>385</v>
      </c>
      <c r="I268" s="208"/>
      <c r="J268" s="204"/>
      <c r="K268" s="204"/>
      <c r="L268" s="209"/>
      <c r="M268" s="210"/>
      <c r="N268" s="211"/>
      <c r="O268" s="211"/>
      <c r="P268" s="211"/>
      <c r="Q268" s="211"/>
      <c r="R268" s="211"/>
      <c r="S268" s="211"/>
      <c r="T268" s="212"/>
      <c r="AT268" s="213" t="s">
        <v>193</v>
      </c>
      <c r="AU268" s="213" t="s">
        <v>90</v>
      </c>
      <c r="AV268" s="14" t="s">
        <v>90</v>
      </c>
      <c r="AW268" s="14" t="s">
        <v>41</v>
      </c>
      <c r="AX268" s="14" t="s">
        <v>80</v>
      </c>
      <c r="AY268" s="213" t="s">
        <v>182</v>
      </c>
    </row>
    <row r="269" spans="1:65" s="13" customFormat="1" ht="33.75">
      <c r="B269" s="192"/>
      <c r="C269" s="193"/>
      <c r="D269" s="194" t="s">
        <v>193</v>
      </c>
      <c r="E269" s="195" t="s">
        <v>43</v>
      </c>
      <c r="F269" s="196" t="s">
        <v>3375</v>
      </c>
      <c r="G269" s="193"/>
      <c r="H269" s="195" t="s">
        <v>43</v>
      </c>
      <c r="I269" s="197"/>
      <c r="J269" s="193"/>
      <c r="K269" s="193"/>
      <c r="L269" s="198"/>
      <c r="M269" s="199"/>
      <c r="N269" s="200"/>
      <c r="O269" s="200"/>
      <c r="P269" s="200"/>
      <c r="Q269" s="200"/>
      <c r="R269" s="200"/>
      <c r="S269" s="200"/>
      <c r="T269" s="201"/>
      <c r="AT269" s="202" t="s">
        <v>193</v>
      </c>
      <c r="AU269" s="202" t="s">
        <v>90</v>
      </c>
      <c r="AV269" s="13" t="s">
        <v>88</v>
      </c>
      <c r="AW269" s="13" t="s">
        <v>41</v>
      </c>
      <c r="AX269" s="13" t="s">
        <v>80</v>
      </c>
      <c r="AY269" s="202" t="s">
        <v>182</v>
      </c>
    </row>
    <row r="270" spans="1:65" s="14" customFormat="1" ht="11.25">
      <c r="B270" s="203"/>
      <c r="C270" s="204"/>
      <c r="D270" s="194" t="s">
        <v>193</v>
      </c>
      <c r="E270" s="205" t="s">
        <v>43</v>
      </c>
      <c r="F270" s="206" t="s">
        <v>3376</v>
      </c>
      <c r="G270" s="204"/>
      <c r="H270" s="207">
        <v>390</v>
      </c>
      <c r="I270" s="208"/>
      <c r="J270" s="204"/>
      <c r="K270" s="204"/>
      <c r="L270" s="209"/>
      <c r="M270" s="210"/>
      <c r="N270" s="211"/>
      <c r="O270" s="211"/>
      <c r="P270" s="211"/>
      <c r="Q270" s="211"/>
      <c r="R270" s="211"/>
      <c r="S270" s="211"/>
      <c r="T270" s="212"/>
      <c r="AT270" s="213" t="s">
        <v>193</v>
      </c>
      <c r="AU270" s="213" t="s">
        <v>90</v>
      </c>
      <c r="AV270" s="14" t="s">
        <v>90</v>
      </c>
      <c r="AW270" s="14" t="s">
        <v>41</v>
      </c>
      <c r="AX270" s="14" t="s">
        <v>80</v>
      </c>
      <c r="AY270" s="213" t="s">
        <v>182</v>
      </c>
    </row>
    <row r="271" spans="1:65" s="15" customFormat="1" ht="11.25">
      <c r="B271" s="227"/>
      <c r="C271" s="228"/>
      <c r="D271" s="194" t="s">
        <v>193</v>
      </c>
      <c r="E271" s="229" t="s">
        <v>43</v>
      </c>
      <c r="F271" s="230" t="s">
        <v>436</v>
      </c>
      <c r="G271" s="228"/>
      <c r="H271" s="231">
        <v>1180</v>
      </c>
      <c r="I271" s="232"/>
      <c r="J271" s="228"/>
      <c r="K271" s="228"/>
      <c r="L271" s="233"/>
      <c r="M271" s="234"/>
      <c r="N271" s="235"/>
      <c r="O271" s="235"/>
      <c r="P271" s="235"/>
      <c r="Q271" s="235"/>
      <c r="R271" s="235"/>
      <c r="S271" s="235"/>
      <c r="T271" s="236"/>
      <c r="AT271" s="237" t="s">
        <v>193</v>
      </c>
      <c r="AU271" s="237" t="s">
        <v>90</v>
      </c>
      <c r="AV271" s="15" t="s">
        <v>205</v>
      </c>
      <c r="AW271" s="15" t="s">
        <v>41</v>
      </c>
      <c r="AX271" s="15" t="s">
        <v>88</v>
      </c>
      <c r="AY271" s="237" t="s">
        <v>182</v>
      </c>
    </row>
    <row r="272" spans="1:65" s="2" customFormat="1" ht="90" customHeight="1">
      <c r="A272" s="35"/>
      <c r="B272" s="36"/>
      <c r="C272" s="179" t="s">
        <v>510</v>
      </c>
      <c r="D272" s="179" t="s">
        <v>187</v>
      </c>
      <c r="E272" s="180" t="s">
        <v>3377</v>
      </c>
      <c r="F272" s="181" t="s">
        <v>3378</v>
      </c>
      <c r="G272" s="182" t="s">
        <v>481</v>
      </c>
      <c r="H272" s="183">
        <v>1505</v>
      </c>
      <c r="I272" s="184"/>
      <c r="J272" s="185">
        <f>ROUND(I272*H272,2)</f>
        <v>0</v>
      </c>
      <c r="K272" s="181" t="s">
        <v>191</v>
      </c>
      <c r="L272" s="40"/>
      <c r="M272" s="186" t="s">
        <v>43</v>
      </c>
      <c r="N272" s="187" t="s">
        <v>51</v>
      </c>
      <c r="O272" s="65"/>
      <c r="P272" s="188">
        <f>O272*H272</f>
        <v>0</v>
      </c>
      <c r="Q272" s="188">
        <v>0</v>
      </c>
      <c r="R272" s="188">
        <f>Q272*H272</f>
        <v>0</v>
      </c>
      <c r="S272" s="188">
        <v>0</v>
      </c>
      <c r="T272" s="18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90" t="s">
        <v>88</v>
      </c>
      <c r="AT272" s="190" t="s">
        <v>187</v>
      </c>
      <c r="AU272" s="190" t="s">
        <v>90</v>
      </c>
      <c r="AY272" s="17" t="s">
        <v>182</v>
      </c>
      <c r="BE272" s="191">
        <f>IF(N272="základní",J272,0)</f>
        <v>0</v>
      </c>
      <c r="BF272" s="191">
        <f>IF(N272="snížená",J272,0)</f>
        <v>0</v>
      </c>
      <c r="BG272" s="191">
        <f>IF(N272="zákl. přenesená",J272,0)</f>
        <v>0</v>
      </c>
      <c r="BH272" s="191">
        <f>IF(N272="sníž. přenesená",J272,0)</f>
        <v>0</v>
      </c>
      <c r="BI272" s="191">
        <f>IF(N272="nulová",J272,0)</f>
        <v>0</v>
      </c>
      <c r="BJ272" s="17" t="s">
        <v>88</v>
      </c>
      <c r="BK272" s="191">
        <f>ROUND(I272*H272,2)</f>
        <v>0</v>
      </c>
      <c r="BL272" s="17" t="s">
        <v>88</v>
      </c>
      <c r="BM272" s="190" t="s">
        <v>3379</v>
      </c>
    </row>
    <row r="273" spans="2:51" s="13" customFormat="1" ht="11.25">
      <c r="B273" s="192"/>
      <c r="C273" s="193"/>
      <c r="D273" s="194" t="s">
        <v>193</v>
      </c>
      <c r="E273" s="195" t="s">
        <v>43</v>
      </c>
      <c r="F273" s="196" t="s">
        <v>3314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2:51" s="13" customFormat="1" ht="11.25">
      <c r="B274" s="192"/>
      <c r="C274" s="193"/>
      <c r="D274" s="194" t="s">
        <v>193</v>
      </c>
      <c r="E274" s="195" t="s">
        <v>43</v>
      </c>
      <c r="F274" s="196" t="s">
        <v>3380</v>
      </c>
      <c r="G274" s="193"/>
      <c r="H274" s="195" t="s">
        <v>43</v>
      </c>
      <c r="I274" s="197"/>
      <c r="J274" s="193"/>
      <c r="K274" s="193"/>
      <c r="L274" s="198"/>
      <c r="M274" s="199"/>
      <c r="N274" s="200"/>
      <c r="O274" s="200"/>
      <c r="P274" s="200"/>
      <c r="Q274" s="200"/>
      <c r="R274" s="200"/>
      <c r="S274" s="200"/>
      <c r="T274" s="201"/>
      <c r="AT274" s="202" t="s">
        <v>193</v>
      </c>
      <c r="AU274" s="202" t="s">
        <v>90</v>
      </c>
      <c r="AV274" s="13" t="s">
        <v>88</v>
      </c>
      <c r="AW274" s="13" t="s">
        <v>41</v>
      </c>
      <c r="AX274" s="13" t="s">
        <v>80</v>
      </c>
      <c r="AY274" s="202" t="s">
        <v>182</v>
      </c>
    </row>
    <row r="275" spans="2:51" s="13" customFormat="1" ht="22.5">
      <c r="B275" s="192"/>
      <c r="C275" s="193"/>
      <c r="D275" s="194" t="s">
        <v>193</v>
      </c>
      <c r="E275" s="195" t="s">
        <v>43</v>
      </c>
      <c r="F275" s="196" t="s">
        <v>3381</v>
      </c>
      <c r="G275" s="193"/>
      <c r="H275" s="195" t="s">
        <v>43</v>
      </c>
      <c r="I275" s="197"/>
      <c r="J275" s="193"/>
      <c r="K275" s="193"/>
      <c r="L275" s="198"/>
      <c r="M275" s="199"/>
      <c r="N275" s="200"/>
      <c r="O275" s="200"/>
      <c r="P275" s="200"/>
      <c r="Q275" s="200"/>
      <c r="R275" s="200"/>
      <c r="S275" s="200"/>
      <c r="T275" s="201"/>
      <c r="AT275" s="202" t="s">
        <v>193</v>
      </c>
      <c r="AU275" s="202" t="s">
        <v>90</v>
      </c>
      <c r="AV275" s="13" t="s">
        <v>88</v>
      </c>
      <c r="AW275" s="13" t="s">
        <v>41</v>
      </c>
      <c r="AX275" s="13" t="s">
        <v>80</v>
      </c>
      <c r="AY275" s="202" t="s">
        <v>182</v>
      </c>
    </row>
    <row r="276" spans="2:51" s="14" customFormat="1" ht="11.25">
      <c r="B276" s="203"/>
      <c r="C276" s="204"/>
      <c r="D276" s="194" t="s">
        <v>193</v>
      </c>
      <c r="E276" s="205" t="s">
        <v>43</v>
      </c>
      <c r="F276" s="206" t="s">
        <v>3382</v>
      </c>
      <c r="G276" s="204"/>
      <c r="H276" s="207">
        <v>415</v>
      </c>
      <c r="I276" s="208"/>
      <c r="J276" s="204"/>
      <c r="K276" s="204"/>
      <c r="L276" s="209"/>
      <c r="M276" s="210"/>
      <c r="N276" s="211"/>
      <c r="O276" s="211"/>
      <c r="P276" s="211"/>
      <c r="Q276" s="211"/>
      <c r="R276" s="211"/>
      <c r="S276" s="211"/>
      <c r="T276" s="212"/>
      <c r="AT276" s="213" t="s">
        <v>193</v>
      </c>
      <c r="AU276" s="213" t="s">
        <v>90</v>
      </c>
      <c r="AV276" s="14" t="s">
        <v>90</v>
      </c>
      <c r="AW276" s="14" t="s">
        <v>41</v>
      </c>
      <c r="AX276" s="14" t="s">
        <v>80</v>
      </c>
      <c r="AY276" s="213" t="s">
        <v>182</v>
      </c>
    </row>
    <row r="277" spans="2:51" s="13" customFormat="1" ht="22.5">
      <c r="B277" s="192"/>
      <c r="C277" s="193"/>
      <c r="D277" s="194" t="s">
        <v>193</v>
      </c>
      <c r="E277" s="195" t="s">
        <v>43</v>
      </c>
      <c r="F277" s="196" t="s">
        <v>3383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2:51" s="14" customFormat="1" ht="11.25">
      <c r="B278" s="203"/>
      <c r="C278" s="204"/>
      <c r="D278" s="194" t="s">
        <v>193</v>
      </c>
      <c r="E278" s="205" t="s">
        <v>43</v>
      </c>
      <c r="F278" s="206" t="s">
        <v>8</v>
      </c>
      <c r="G278" s="204"/>
      <c r="H278" s="207">
        <v>15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80</v>
      </c>
      <c r="AY278" s="213" t="s">
        <v>182</v>
      </c>
    </row>
    <row r="279" spans="2:51" s="13" customFormat="1" ht="11.25">
      <c r="B279" s="192"/>
      <c r="C279" s="193"/>
      <c r="D279" s="194" t="s">
        <v>193</v>
      </c>
      <c r="E279" s="195" t="s">
        <v>43</v>
      </c>
      <c r="F279" s="196" t="s">
        <v>3384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2:51" s="14" customFormat="1" ht="11.25">
      <c r="B280" s="203"/>
      <c r="C280" s="204"/>
      <c r="D280" s="194" t="s">
        <v>193</v>
      </c>
      <c r="E280" s="205" t="s">
        <v>43</v>
      </c>
      <c r="F280" s="206" t="s">
        <v>3372</v>
      </c>
      <c r="G280" s="204"/>
      <c r="H280" s="207">
        <v>405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80</v>
      </c>
      <c r="AY280" s="213" t="s">
        <v>182</v>
      </c>
    </row>
    <row r="281" spans="2:51" s="13" customFormat="1" ht="22.5">
      <c r="B281" s="192"/>
      <c r="C281" s="193"/>
      <c r="D281" s="194" t="s">
        <v>193</v>
      </c>
      <c r="E281" s="195" t="s">
        <v>43</v>
      </c>
      <c r="F281" s="196" t="s">
        <v>3385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2:51" s="14" customFormat="1" ht="11.25">
      <c r="B282" s="203"/>
      <c r="C282" s="204"/>
      <c r="D282" s="194" t="s">
        <v>193</v>
      </c>
      <c r="E282" s="205" t="s">
        <v>43</v>
      </c>
      <c r="F282" s="206" t="s">
        <v>235</v>
      </c>
      <c r="G282" s="204"/>
      <c r="H282" s="207">
        <v>10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80</v>
      </c>
      <c r="AY282" s="213" t="s">
        <v>182</v>
      </c>
    </row>
    <row r="283" spans="2:51" s="13" customFormat="1" ht="11.25">
      <c r="B283" s="192"/>
      <c r="C283" s="193"/>
      <c r="D283" s="194" t="s">
        <v>193</v>
      </c>
      <c r="E283" s="195" t="s">
        <v>43</v>
      </c>
      <c r="F283" s="196" t="s">
        <v>3332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2:51" s="14" customFormat="1" ht="11.25">
      <c r="B284" s="203"/>
      <c r="C284" s="204"/>
      <c r="D284" s="194" t="s">
        <v>193</v>
      </c>
      <c r="E284" s="205" t="s">
        <v>43</v>
      </c>
      <c r="F284" s="206" t="s">
        <v>3386</v>
      </c>
      <c r="G284" s="204"/>
      <c r="H284" s="207">
        <v>400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80</v>
      </c>
      <c r="AY284" s="213" t="s">
        <v>182</v>
      </c>
    </row>
    <row r="285" spans="2:51" s="13" customFormat="1" ht="22.5">
      <c r="B285" s="192"/>
      <c r="C285" s="193"/>
      <c r="D285" s="194" t="s">
        <v>193</v>
      </c>
      <c r="E285" s="195" t="s">
        <v>43</v>
      </c>
      <c r="F285" s="196" t="s">
        <v>3387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2:51" s="14" customFormat="1" ht="11.25">
      <c r="B286" s="203"/>
      <c r="C286" s="204"/>
      <c r="D286" s="194" t="s">
        <v>193</v>
      </c>
      <c r="E286" s="205" t="s">
        <v>43</v>
      </c>
      <c r="F286" s="206" t="s">
        <v>210</v>
      </c>
      <c r="G286" s="204"/>
      <c r="H286" s="207">
        <v>5</v>
      </c>
      <c r="I286" s="208"/>
      <c r="J286" s="204"/>
      <c r="K286" s="204"/>
      <c r="L286" s="209"/>
      <c r="M286" s="210"/>
      <c r="N286" s="211"/>
      <c r="O286" s="211"/>
      <c r="P286" s="211"/>
      <c r="Q286" s="211"/>
      <c r="R286" s="211"/>
      <c r="S286" s="211"/>
      <c r="T286" s="212"/>
      <c r="AT286" s="213" t="s">
        <v>193</v>
      </c>
      <c r="AU286" s="213" t="s">
        <v>90</v>
      </c>
      <c r="AV286" s="14" t="s">
        <v>90</v>
      </c>
      <c r="AW286" s="14" t="s">
        <v>41</v>
      </c>
      <c r="AX286" s="14" t="s">
        <v>80</v>
      </c>
      <c r="AY286" s="213" t="s">
        <v>182</v>
      </c>
    </row>
    <row r="287" spans="2:51" s="13" customFormat="1" ht="11.25">
      <c r="B287" s="192"/>
      <c r="C287" s="193"/>
      <c r="D287" s="194" t="s">
        <v>193</v>
      </c>
      <c r="E287" s="195" t="s">
        <v>43</v>
      </c>
      <c r="F287" s="196" t="s">
        <v>3388</v>
      </c>
      <c r="G287" s="193"/>
      <c r="H287" s="195" t="s">
        <v>43</v>
      </c>
      <c r="I287" s="197"/>
      <c r="J287" s="193"/>
      <c r="K287" s="193"/>
      <c r="L287" s="198"/>
      <c r="M287" s="199"/>
      <c r="N287" s="200"/>
      <c r="O287" s="200"/>
      <c r="P287" s="200"/>
      <c r="Q287" s="200"/>
      <c r="R287" s="200"/>
      <c r="S287" s="200"/>
      <c r="T287" s="201"/>
      <c r="AT287" s="202" t="s">
        <v>193</v>
      </c>
      <c r="AU287" s="202" t="s">
        <v>90</v>
      </c>
      <c r="AV287" s="13" t="s">
        <v>88</v>
      </c>
      <c r="AW287" s="13" t="s">
        <v>41</v>
      </c>
      <c r="AX287" s="13" t="s">
        <v>80</v>
      </c>
      <c r="AY287" s="202" t="s">
        <v>182</v>
      </c>
    </row>
    <row r="288" spans="2:51" s="14" customFormat="1" ht="11.25">
      <c r="B288" s="203"/>
      <c r="C288" s="204"/>
      <c r="D288" s="194" t="s">
        <v>193</v>
      </c>
      <c r="E288" s="205" t="s">
        <v>43</v>
      </c>
      <c r="F288" s="206" t="s">
        <v>2682</v>
      </c>
      <c r="G288" s="204"/>
      <c r="H288" s="207">
        <v>250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193</v>
      </c>
      <c r="AU288" s="213" t="s">
        <v>90</v>
      </c>
      <c r="AV288" s="14" t="s">
        <v>90</v>
      </c>
      <c r="AW288" s="14" t="s">
        <v>41</v>
      </c>
      <c r="AX288" s="14" t="s">
        <v>80</v>
      </c>
      <c r="AY288" s="213" t="s">
        <v>182</v>
      </c>
    </row>
    <row r="289" spans="1:65" s="13" customFormat="1" ht="22.5">
      <c r="B289" s="192"/>
      <c r="C289" s="193"/>
      <c r="D289" s="194" t="s">
        <v>193</v>
      </c>
      <c r="E289" s="195" t="s">
        <v>43</v>
      </c>
      <c r="F289" s="196" t="s">
        <v>3389</v>
      </c>
      <c r="G289" s="193"/>
      <c r="H289" s="195" t="s">
        <v>43</v>
      </c>
      <c r="I289" s="197"/>
      <c r="J289" s="193"/>
      <c r="K289" s="193"/>
      <c r="L289" s="198"/>
      <c r="M289" s="199"/>
      <c r="N289" s="200"/>
      <c r="O289" s="200"/>
      <c r="P289" s="200"/>
      <c r="Q289" s="200"/>
      <c r="R289" s="200"/>
      <c r="S289" s="200"/>
      <c r="T289" s="201"/>
      <c r="AT289" s="202" t="s">
        <v>193</v>
      </c>
      <c r="AU289" s="202" t="s">
        <v>90</v>
      </c>
      <c r="AV289" s="13" t="s">
        <v>88</v>
      </c>
      <c r="AW289" s="13" t="s">
        <v>41</v>
      </c>
      <c r="AX289" s="13" t="s">
        <v>80</v>
      </c>
      <c r="AY289" s="202" t="s">
        <v>182</v>
      </c>
    </row>
    <row r="290" spans="1:65" s="14" customFormat="1" ht="11.25">
      <c r="B290" s="203"/>
      <c r="C290" s="204"/>
      <c r="D290" s="194" t="s">
        <v>193</v>
      </c>
      <c r="E290" s="205" t="s">
        <v>43</v>
      </c>
      <c r="F290" s="206" t="s">
        <v>210</v>
      </c>
      <c r="G290" s="204"/>
      <c r="H290" s="207">
        <v>5</v>
      </c>
      <c r="I290" s="208"/>
      <c r="J290" s="204"/>
      <c r="K290" s="204"/>
      <c r="L290" s="209"/>
      <c r="M290" s="210"/>
      <c r="N290" s="211"/>
      <c r="O290" s="211"/>
      <c r="P290" s="211"/>
      <c r="Q290" s="211"/>
      <c r="R290" s="211"/>
      <c r="S290" s="211"/>
      <c r="T290" s="212"/>
      <c r="AT290" s="213" t="s">
        <v>193</v>
      </c>
      <c r="AU290" s="213" t="s">
        <v>90</v>
      </c>
      <c r="AV290" s="14" t="s">
        <v>90</v>
      </c>
      <c r="AW290" s="14" t="s">
        <v>41</v>
      </c>
      <c r="AX290" s="14" t="s">
        <v>80</v>
      </c>
      <c r="AY290" s="213" t="s">
        <v>182</v>
      </c>
    </row>
    <row r="291" spans="1:65" s="15" customFormat="1" ht="11.25">
      <c r="B291" s="227"/>
      <c r="C291" s="228"/>
      <c r="D291" s="194" t="s">
        <v>193</v>
      </c>
      <c r="E291" s="229" t="s">
        <v>43</v>
      </c>
      <c r="F291" s="230" t="s">
        <v>436</v>
      </c>
      <c r="G291" s="228"/>
      <c r="H291" s="231">
        <v>1505</v>
      </c>
      <c r="I291" s="232"/>
      <c r="J291" s="228"/>
      <c r="K291" s="228"/>
      <c r="L291" s="233"/>
      <c r="M291" s="234"/>
      <c r="N291" s="235"/>
      <c r="O291" s="235"/>
      <c r="P291" s="235"/>
      <c r="Q291" s="235"/>
      <c r="R291" s="235"/>
      <c r="S291" s="235"/>
      <c r="T291" s="236"/>
      <c r="AT291" s="237" t="s">
        <v>193</v>
      </c>
      <c r="AU291" s="237" t="s">
        <v>90</v>
      </c>
      <c r="AV291" s="15" t="s">
        <v>205</v>
      </c>
      <c r="AW291" s="15" t="s">
        <v>41</v>
      </c>
      <c r="AX291" s="15" t="s">
        <v>88</v>
      </c>
      <c r="AY291" s="237" t="s">
        <v>182</v>
      </c>
    </row>
    <row r="292" spans="1:65" s="2" customFormat="1" ht="14.45" customHeight="1">
      <c r="A292" s="35"/>
      <c r="B292" s="36"/>
      <c r="C292" s="214" t="s">
        <v>514</v>
      </c>
      <c r="D292" s="214" t="s">
        <v>179</v>
      </c>
      <c r="E292" s="215" t="s">
        <v>3390</v>
      </c>
      <c r="F292" s="216" t="s">
        <v>3391</v>
      </c>
      <c r="G292" s="217" t="s">
        <v>481</v>
      </c>
      <c r="H292" s="218">
        <v>1580.25</v>
      </c>
      <c r="I292" s="219"/>
      <c r="J292" s="220">
        <f>ROUND(I292*H292,2)</f>
        <v>0</v>
      </c>
      <c r="K292" s="216" t="s">
        <v>191</v>
      </c>
      <c r="L292" s="221"/>
      <c r="M292" s="222" t="s">
        <v>43</v>
      </c>
      <c r="N292" s="223" t="s">
        <v>51</v>
      </c>
      <c r="O292" s="65"/>
      <c r="P292" s="188">
        <f>O292*H292</f>
        <v>0</v>
      </c>
      <c r="Q292" s="188">
        <v>6.2E-4</v>
      </c>
      <c r="R292" s="188">
        <f>Q292*H292</f>
        <v>0.97975500000000004</v>
      </c>
      <c r="S292" s="188">
        <v>0</v>
      </c>
      <c r="T292" s="189">
        <f>S292*H292</f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90" t="s">
        <v>90</v>
      </c>
      <c r="AT292" s="190" t="s">
        <v>179</v>
      </c>
      <c r="AU292" s="190" t="s">
        <v>90</v>
      </c>
      <c r="AY292" s="17" t="s">
        <v>182</v>
      </c>
      <c r="BE292" s="191">
        <f>IF(N292="základní",J292,0)</f>
        <v>0</v>
      </c>
      <c r="BF292" s="191">
        <f>IF(N292="snížená",J292,0)</f>
        <v>0</v>
      </c>
      <c r="BG292" s="191">
        <f>IF(N292="zákl. přenesená",J292,0)</f>
        <v>0</v>
      </c>
      <c r="BH292" s="191">
        <f>IF(N292="sníž. přenesená",J292,0)</f>
        <v>0</v>
      </c>
      <c r="BI292" s="191">
        <f>IF(N292="nulová",J292,0)</f>
        <v>0</v>
      </c>
      <c r="BJ292" s="17" t="s">
        <v>88</v>
      </c>
      <c r="BK292" s="191">
        <f>ROUND(I292*H292,2)</f>
        <v>0</v>
      </c>
      <c r="BL292" s="17" t="s">
        <v>88</v>
      </c>
      <c r="BM292" s="190" t="s">
        <v>3392</v>
      </c>
    </row>
    <row r="293" spans="1:65" s="13" customFormat="1" ht="11.25">
      <c r="B293" s="192"/>
      <c r="C293" s="193"/>
      <c r="D293" s="194" t="s">
        <v>193</v>
      </c>
      <c r="E293" s="195" t="s">
        <v>43</v>
      </c>
      <c r="F293" s="196" t="s">
        <v>3314</v>
      </c>
      <c r="G293" s="193"/>
      <c r="H293" s="195" t="s">
        <v>43</v>
      </c>
      <c r="I293" s="197"/>
      <c r="J293" s="193"/>
      <c r="K293" s="193"/>
      <c r="L293" s="198"/>
      <c r="M293" s="199"/>
      <c r="N293" s="200"/>
      <c r="O293" s="200"/>
      <c r="P293" s="200"/>
      <c r="Q293" s="200"/>
      <c r="R293" s="200"/>
      <c r="S293" s="200"/>
      <c r="T293" s="201"/>
      <c r="AT293" s="202" t="s">
        <v>193</v>
      </c>
      <c r="AU293" s="202" t="s">
        <v>90</v>
      </c>
      <c r="AV293" s="13" t="s">
        <v>88</v>
      </c>
      <c r="AW293" s="13" t="s">
        <v>41</v>
      </c>
      <c r="AX293" s="13" t="s">
        <v>80</v>
      </c>
      <c r="AY293" s="202" t="s">
        <v>182</v>
      </c>
    </row>
    <row r="294" spans="1:65" s="13" customFormat="1" ht="22.5">
      <c r="B294" s="192"/>
      <c r="C294" s="193"/>
      <c r="D294" s="194" t="s">
        <v>193</v>
      </c>
      <c r="E294" s="195" t="s">
        <v>43</v>
      </c>
      <c r="F294" s="196" t="s">
        <v>3393</v>
      </c>
      <c r="G294" s="193"/>
      <c r="H294" s="195" t="s">
        <v>43</v>
      </c>
      <c r="I294" s="197"/>
      <c r="J294" s="193"/>
      <c r="K294" s="193"/>
      <c r="L294" s="198"/>
      <c r="M294" s="199"/>
      <c r="N294" s="200"/>
      <c r="O294" s="200"/>
      <c r="P294" s="200"/>
      <c r="Q294" s="200"/>
      <c r="R294" s="200"/>
      <c r="S294" s="200"/>
      <c r="T294" s="201"/>
      <c r="AT294" s="202" t="s">
        <v>193</v>
      </c>
      <c r="AU294" s="202" t="s">
        <v>90</v>
      </c>
      <c r="AV294" s="13" t="s">
        <v>88</v>
      </c>
      <c r="AW294" s="13" t="s">
        <v>41</v>
      </c>
      <c r="AX294" s="13" t="s">
        <v>80</v>
      </c>
      <c r="AY294" s="202" t="s">
        <v>182</v>
      </c>
    </row>
    <row r="295" spans="1:65" s="13" customFormat="1" ht="22.5">
      <c r="B295" s="192"/>
      <c r="C295" s="193"/>
      <c r="D295" s="194" t="s">
        <v>193</v>
      </c>
      <c r="E295" s="195" t="s">
        <v>43</v>
      </c>
      <c r="F295" s="196" t="s">
        <v>3381</v>
      </c>
      <c r="G295" s="193"/>
      <c r="H295" s="195" t="s">
        <v>43</v>
      </c>
      <c r="I295" s="197"/>
      <c r="J295" s="193"/>
      <c r="K295" s="193"/>
      <c r="L295" s="198"/>
      <c r="M295" s="199"/>
      <c r="N295" s="200"/>
      <c r="O295" s="200"/>
      <c r="P295" s="200"/>
      <c r="Q295" s="200"/>
      <c r="R295" s="200"/>
      <c r="S295" s="200"/>
      <c r="T295" s="201"/>
      <c r="AT295" s="202" t="s">
        <v>193</v>
      </c>
      <c r="AU295" s="202" t="s">
        <v>90</v>
      </c>
      <c r="AV295" s="13" t="s">
        <v>88</v>
      </c>
      <c r="AW295" s="13" t="s">
        <v>41</v>
      </c>
      <c r="AX295" s="13" t="s">
        <v>80</v>
      </c>
      <c r="AY295" s="202" t="s">
        <v>182</v>
      </c>
    </row>
    <row r="296" spans="1:65" s="14" customFormat="1" ht="11.25">
      <c r="B296" s="203"/>
      <c r="C296" s="204"/>
      <c r="D296" s="194" t="s">
        <v>193</v>
      </c>
      <c r="E296" s="205" t="s">
        <v>43</v>
      </c>
      <c r="F296" s="206" t="s">
        <v>3394</v>
      </c>
      <c r="G296" s="204"/>
      <c r="H296" s="207">
        <v>435.75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193</v>
      </c>
      <c r="AU296" s="213" t="s">
        <v>90</v>
      </c>
      <c r="AV296" s="14" t="s">
        <v>90</v>
      </c>
      <c r="AW296" s="14" t="s">
        <v>41</v>
      </c>
      <c r="AX296" s="14" t="s">
        <v>80</v>
      </c>
      <c r="AY296" s="213" t="s">
        <v>182</v>
      </c>
    </row>
    <row r="297" spans="1:65" s="13" customFormat="1" ht="22.5">
      <c r="B297" s="192"/>
      <c r="C297" s="193"/>
      <c r="D297" s="194" t="s">
        <v>193</v>
      </c>
      <c r="E297" s="195" t="s">
        <v>43</v>
      </c>
      <c r="F297" s="196" t="s">
        <v>3383</v>
      </c>
      <c r="G297" s="193"/>
      <c r="H297" s="195" t="s">
        <v>43</v>
      </c>
      <c r="I297" s="197"/>
      <c r="J297" s="193"/>
      <c r="K297" s="193"/>
      <c r="L297" s="198"/>
      <c r="M297" s="199"/>
      <c r="N297" s="200"/>
      <c r="O297" s="200"/>
      <c r="P297" s="200"/>
      <c r="Q297" s="200"/>
      <c r="R297" s="200"/>
      <c r="S297" s="200"/>
      <c r="T297" s="201"/>
      <c r="AT297" s="202" t="s">
        <v>193</v>
      </c>
      <c r="AU297" s="202" t="s">
        <v>90</v>
      </c>
      <c r="AV297" s="13" t="s">
        <v>88</v>
      </c>
      <c r="AW297" s="13" t="s">
        <v>41</v>
      </c>
      <c r="AX297" s="13" t="s">
        <v>80</v>
      </c>
      <c r="AY297" s="202" t="s">
        <v>182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2908</v>
      </c>
      <c r="G298" s="204"/>
      <c r="H298" s="207">
        <v>15.75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80</v>
      </c>
      <c r="AY298" s="213" t="s">
        <v>182</v>
      </c>
    </row>
    <row r="299" spans="1:65" s="13" customFormat="1" ht="11.25">
      <c r="B299" s="192"/>
      <c r="C299" s="193"/>
      <c r="D299" s="194" t="s">
        <v>193</v>
      </c>
      <c r="E299" s="195" t="s">
        <v>43</v>
      </c>
      <c r="F299" s="196" t="s">
        <v>3384</v>
      </c>
      <c r="G299" s="193"/>
      <c r="H299" s="195" t="s">
        <v>43</v>
      </c>
      <c r="I299" s="197"/>
      <c r="J299" s="193"/>
      <c r="K299" s="193"/>
      <c r="L299" s="198"/>
      <c r="M299" s="199"/>
      <c r="N299" s="200"/>
      <c r="O299" s="200"/>
      <c r="P299" s="200"/>
      <c r="Q299" s="200"/>
      <c r="R299" s="200"/>
      <c r="S299" s="200"/>
      <c r="T299" s="201"/>
      <c r="AT299" s="202" t="s">
        <v>193</v>
      </c>
      <c r="AU299" s="202" t="s">
        <v>90</v>
      </c>
      <c r="AV299" s="13" t="s">
        <v>88</v>
      </c>
      <c r="AW299" s="13" t="s">
        <v>41</v>
      </c>
      <c r="AX299" s="13" t="s">
        <v>80</v>
      </c>
      <c r="AY299" s="202" t="s">
        <v>182</v>
      </c>
    </row>
    <row r="300" spans="1:65" s="14" customFormat="1" ht="11.25">
      <c r="B300" s="203"/>
      <c r="C300" s="204"/>
      <c r="D300" s="194" t="s">
        <v>193</v>
      </c>
      <c r="E300" s="205" t="s">
        <v>43</v>
      </c>
      <c r="F300" s="206" t="s">
        <v>3395</v>
      </c>
      <c r="G300" s="204"/>
      <c r="H300" s="207">
        <v>425.25</v>
      </c>
      <c r="I300" s="208"/>
      <c r="J300" s="204"/>
      <c r="K300" s="204"/>
      <c r="L300" s="209"/>
      <c r="M300" s="210"/>
      <c r="N300" s="211"/>
      <c r="O300" s="211"/>
      <c r="P300" s="211"/>
      <c r="Q300" s="211"/>
      <c r="R300" s="211"/>
      <c r="S300" s="211"/>
      <c r="T300" s="212"/>
      <c r="AT300" s="213" t="s">
        <v>193</v>
      </c>
      <c r="AU300" s="213" t="s">
        <v>90</v>
      </c>
      <c r="AV300" s="14" t="s">
        <v>90</v>
      </c>
      <c r="AW300" s="14" t="s">
        <v>41</v>
      </c>
      <c r="AX300" s="14" t="s">
        <v>80</v>
      </c>
      <c r="AY300" s="213" t="s">
        <v>182</v>
      </c>
    </row>
    <row r="301" spans="1:65" s="13" customFormat="1" ht="22.5">
      <c r="B301" s="192"/>
      <c r="C301" s="193"/>
      <c r="D301" s="194" t="s">
        <v>193</v>
      </c>
      <c r="E301" s="195" t="s">
        <v>43</v>
      </c>
      <c r="F301" s="196" t="s">
        <v>3385</v>
      </c>
      <c r="G301" s="193"/>
      <c r="H301" s="195" t="s">
        <v>43</v>
      </c>
      <c r="I301" s="197"/>
      <c r="J301" s="193"/>
      <c r="K301" s="193"/>
      <c r="L301" s="198"/>
      <c r="M301" s="199"/>
      <c r="N301" s="200"/>
      <c r="O301" s="200"/>
      <c r="P301" s="200"/>
      <c r="Q301" s="200"/>
      <c r="R301" s="200"/>
      <c r="S301" s="200"/>
      <c r="T301" s="201"/>
      <c r="AT301" s="202" t="s">
        <v>193</v>
      </c>
      <c r="AU301" s="202" t="s">
        <v>90</v>
      </c>
      <c r="AV301" s="13" t="s">
        <v>88</v>
      </c>
      <c r="AW301" s="13" t="s">
        <v>41</v>
      </c>
      <c r="AX301" s="13" t="s">
        <v>80</v>
      </c>
      <c r="AY301" s="202" t="s">
        <v>182</v>
      </c>
    </row>
    <row r="302" spans="1:65" s="14" customFormat="1" ht="11.25">
      <c r="B302" s="203"/>
      <c r="C302" s="204"/>
      <c r="D302" s="194" t="s">
        <v>193</v>
      </c>
      <c r="E302" s="205" t="s">
        <v>43</v>
      </c>
      <c r="F302" s="206" t="s">
        <v>1661</v>
      </c>
      <c r="G302" s="204"/>
      <c r="H302" s="207">
        <v>10.5</v>
      </c>
      <c r="I302" s="208"/>
      <c r="J302" s="204"/>
      <c r="K302" s="204"/>
      <c r="L302" s="209"/>
      <c r="M302" s="210"/>
      <c r="N302" s="211"/>
      <c r="O302" s="211"/>
      <c r="P302" s="211"/>
      <c r="Q302" s="211"/>
      <c r="R302" s="211"/>
      <c r="S302" s="211"/>
      <c r="T302" s="212"/>
      <c r="AT302" s="213" t="s">
        <v>193</v>
      </c>
      <c r="AU302" s="213" t="s">
        <v>90</v>
      </c>
      <c r="AV302" s="14" t="s">
        <v>90</v>
      </c>
      <c r="AW302" s="14" t="s">
        <v>41</v>
      </c>
      <c r="AX302" s="14" t="s">
        <v>80</v>
      </c>
      <c r="AY302" s="213" t="s">
        <v>182</v>
      </c>
    </row>
    <row r="303" spans="1:65" s="13" customFormat="1" ht="11.25">
      <c r="B303" s="192"/>
      <c r="C303" s="193"/>
      <c r="D303" s="194" t="s">
        <v>193</v>
      </c>
      <c r="E303" s="195" t="s">
        <v>43</v>
      </c>
      <c r="F303" s="196" t="s">
        <v>3332</v>
      </c>
      <c r="G303" s="193"/>
      <c r="H303" s="195" t="s">
        <v>43</v>
      </c>
      <c r="I303" s="197"/>
      <c r="J303" s="193"/>
      <c r="K303" s="193"/>
      <c r="L303" s="198"/>
      <c r="M303" s="199"/>
      <c r="N303" s="200"/>
      <c r="O303" s="200"/>
      <c r="P303" s="200"/>
      <c r="Q303" s="200"/>
      <c r="R303" s="200"/>
      <c r="S303" s="200"/>
      <c r="T303" s="201"/>
      <c r="AT303" s="202" t="s">
        <v>193</v>
      </c>
      <c r="AU303" s="202" t="s">
        <v>90</v>
      </c>
      <c r="AV303" s="13" t="s">
        <v>88</v>
      </c>
      <c r="AW303" s="13" t="s">
        <v>41</v>
      </c>
      <c r="AX303" s="13" t="s">
        <v>80</v>
      </c>
      <c r="AY303" s="202" t="s">
        <v>182</v>
      </c>
    </row>
    <row r="304" spans="1:65" s="14" customFormat="1" ht="11.25">
      <c r="B304" s="203"/>
      <c r="C304" s="204"/>
      <c r="D304" s="194" t="s">
        <v>193</v>
      </c>
      <c r="E304" s="205" t="s">
        <v>43</v>
      </c>
      <c r="F304" s="206" t="s">
        <v>3396</v>
      </c>
      <c r="G304" s="204"/>
      <c r="H304" s="207">
        <v>420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193</v>
      </c>
      <c r="AU304" s="213" t="s">
        <v>90</v>
      </c>
      <c r="AV304" s="14" t="s">
        <v>90</v>
      </c>
      <c r="AW304" s="14" t="s">
        <v>41</v>
      </c>
      <c r="AX304" s="14" t="s">
        <v>80</v>
      </c>
      <c r="AY304" s="213" t="s">
        <v>182</v>
      </c>
    </row>
    <row r="305" spans="1:65" s="13" customFormat="1" ht="22.5">
      <c r="B305" s="192"/>
      <c r="C305" s="193"/>
      <c r="D305" s="194" t="s">
        <v>193</v>
      </c>
      <c r="E305" s="195" t="s">
        <v>43</v>
      </c>
      <c r="F305" s="196" t="s">
        <v>3387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4" customFormat="1" ht="11.25">
      <c r="B306" s="203"/>
      <c r="C306" s="204"/>
      <c r="D306" s="194" t="s">
        <v>193</v>
      </c>
      <c r="E306" s="205" t="s">
        <v>43</v>
      </c>
      <c r="F306" s="206" t="s">
        <v>629</v>
      </c>
      <c r="G306" s="204"/>
      <c r="H306" s="207">
        <v>5.25</v>
      </c>
      <c r="I306" s="208"/>
      <c r="J306" s="204"/>
      <c r="K306" s="204"/>
      <c r="L306" s="209"/>
      <c r="M306" s="210"/>
      <c r="N306" s="211"/>
      <c r="O306" s="211"/>
      <c r="P306" s="211"/>
      <c r="Q306" s="211"/>
      <c r="R306" s="211"/>
      <c r="S306" s="211"/>
      <c r="T306" s="212"/>
      <c r="AT306" s="213" t="s">
        <v>193</v>
      </c>
      <c r="AU306" s="213" t="s">
        <v>90</v>
      </c>
      <c r="AV306" s="14" t="s">
        <v>90</v>
      </c>
      <c r="AW306" s="14" t="s">
        <v>41</v>
      </c>
      <c r="AX306" s="14" t="s">
        <v>80</v>
      </c>
      <c r="AY306" s="213" t="s">
        <v>182</v>
      </c>
    </row>
    <row r="307" spans="1:65" s="13" customFormat="1" ht="11.25">
      <c r="B307" s="192"/>
      <c r="C307" s="193"/>
      <c r="D307" s="194" t="s">
        <v>193</v>
      </c>
      <c r="E307" s="195" t="s">
        <v>43</v>
      </c>
      <c r="F307" s="196" t="s">
        <v>3388</v>
      </c>
      <c r="G307" s="193"/>
      <c r="H307" s="195" t="s">
        <v>43</v>
      </c>
      <c r="I307" s="197"/>
      <c r="J307" s="193"/>
      <c r="K307" s="193"/>
      <c r="L307" s="198"/>
      <c r="M307" s="199"/>
      <c r="N307" s="200"/>
      <c r="O307" s="200"/>
      <c r="P307" s="200"/>
      <c r="Q307" s="200"/>
      <c r="R307" s="200"/>
      <c r="S307" s="200"/>
      <c r="T307" s="201"/>
      <c r="AT307" s="202" t="s">
        <v>193</v>
      </c>
      <c r="AU307" s="202" t="s">
        <v>90</v>
      </c>
      <c r="AV307" s="13" t="s">
        <v>88</v>
      </c>
      <c r="AW307" s="13" t="s">
        <v>41</v>
      </c>
      <c r="AX307" s="13" t="s">
        <v>80</v>
      </c>
      <c r="AY307" s="202" t="s">
        <v>182</v>
      </c>
    </row>
    <row r="308" spans="1:65" s="14" customFormat="1" ht="11.25">
      <c r="B308" s="203"/>
      <c r="C308" s="204"/>
      <c r="D308" s="194" t="s">
        <v>193</v>
      </c>
      <c r="E308" s="205" t="s">
        <v>43</v>
      </c>
      <c r="F308" s="206" t="s">
        <v>3397</v>
      </c>
      <c r="G308" s="204"/>
      <c r="H308" s="207">
        <v>262.5</v>
      </c>
      <c r="I308" s="208"/>
      <c r="J308" s="204"/>
      <c r="K308" s="204"/>
      <c r="L308" s="209"/>
      <c r="M308" s="210"/>
      <c r="N308" s="211"/>
      <c r="O308" s="211"/>
      <c r="P308" s="211"/>
      <c r="Q308" s="211"/>
      <c r="R308" s="211"/>
      <c r="S308" s="211"/>
      <c r="T308" s="212"/>
      <c r="AT308" s="213" t="s">
        <v>193</v>
      </c>
      <c r="AU308" s="213" t="s">
        <v>90</v>
      </c>
      <c r="AV308" s="14" t="s">
        <v>90</v>
      </c>
      <c r="AW308" s="14" t="s">
        <v>41</v>
      </c>
      <c r="AX308" s="14" t="s">
        <v>80</v>
      </c>
      <c r="AY308" s="213" t="s">
        <v>182</v>
      </c>
    </row>
    <row r="309" spans="1:65" s="13" customFormat="1" ht="22.5">
      <c r="B309" s="192"/>
      <c r="C309" s="193"/>
      <c r="D309" s="194" t="s">
        <v>193</v>
      </c>
      <c r="E309" s="195" t="s">
        <v>43</v>
      </c>
      <c r="F309" s="196" t="s">
        <v>3389</v>
      </c>
      <c r="G309" s="193"/>
      <c r="H309" s="195" t="s">
        <v>43</v>
      </c>
      <c r="I309" s="197"/>
      <c r="J309" s="193"/>
      <c r="K309" s="193"/>
      <c r="L309" s="198"/>
      <c r="M309" s="199"/>
      <c r="N309" s="200"/>
      <c r="O309" s="200"/>
      <c r="P309" s="200"/>
      <c r="Q309" s="200"/>
      <c r="R309" s="200"/>
      <c r="S309" s="200"/>
      <c r="T309" s="201"/>
      <c r="AT309" s="202" t="s">
        <v>193</v>
      </c>
      <c r="AU309" s="202" t="s">
        <v>90</v>
      </c>
      <c r="AV309" s="13" t="s">
        <v>88</v>
      </c>
      <c r="AW309" s="13" t="s">
        <v>41</v>
      </c>
      <c r="AX309" s="13" t="s">
        <v>80</v>
      </c>
      <c r="AY309" s="202" t="s">
        <v>182</v>
      </c>
    </row>
    <row r="310" spans="1:65" s="14" customFormat="1" ht="11.25">
      <c r="B310" s="203"/>
      <c r="C310" s="204"/>
      <c r="D310" s="194" t="s">
        <v>193</v>
      </c>
      <c r="E310" s="205" t="s">
        <v>43</v>
      </c>
      <c r="F310" s="206" t="s">
        <v>629</v>
      </c>
      <c r="G310" s="204"/>
      <c r="H310" s="207">
        <v>5.25</v>
      </c>
      <c r="I310" s="208"/>
      <c r="J310" s="204"/>
      <c r="K310" s="204"/>
      <c r="L310" s="209"/>
      <c r="M310" s="210"/>
      <c r="N310" s="211"/>
      <c r="O310" s="211"/>
      <c r="P310" s="211"/>
      <c r="Q310" s="211"/>
      <c r="R310" s="211"/>
      <c r="S310" s="211"/>
      <c r="T310" s="212"/>
      <c r="AT310" s="213" t="s">
        <v>193</v>
      </c>
      <c r="AU310" s="213" t="s">
        <v>90</v>
      </c>
      <c r="AV310" s="14" t="s">
        <v>90</v>
      </c>
      <c r="AW310" s="14" t="s">
        <v>41</v>
      </c>
      <c r="AX310" s="14" t="s">
        <v>80</v>
      </c>
      <c r="AY310" s="213" t="s">
        <v>182</v>
      </c>
    </row>
    <row r="311" spans="1:65" s="15" customFormat="1" ht="11.25">
      <c r="B311" s="227"/>
      <c r="C311" s="228"/>
      <c r="D311" s="194" t="s">
        <v>193</v>
      </c>
      <c r="E311" s="229" t="s">
        <v>43</v>
      </c>
      <c r="F311" s="230" t="s">
        <v>436</v>
      </c>
      <c r="G311" s="228"/>
      <c r="H311" s="231">
        <v>1580.25</v>
      </c>
      <c r="I311" s="232"/>
      <c r="J311" s="228"/>
      <c r="K311" s="228"/>
      <c r="L311" s="233"/>
      <c r="M311" s="234"/>
      <c r="N311" s="235"/>
      <c r="O311" s="235"/>
      <c r="P311" s="235"/>
      <c r="Q311" s="235"/>
      <c r="R311" s="235"/>
      <c r="S311" s="235"/>
      <c r="T311" s="236"/>
      <c r="AT311" s="237" t="s">
        <v>193</v>
      </c>
      <c r="AU311" s="237" t="s">
        <v>90</v>
      </c>
      <c r="AV311" s="15" t="s">
        <v>205</v>
      </c>
      <c r="AW311" s="15" t="s">
        <v>41</v>
      </c>
      <c r="AX311" s="15" t="s">
        <v>88</v>
      </c>
      <c r="AY311" s="237" t="s">
        <v>182</v>
      </c>
    </row>
    <row r="312" spans="1:65" s="2" customFormat="1" ht="37.9" customHeight="1">
      <c r="A312" s="35"/>
      <c r="B312" s="36"/>
      <c r="C312" s="179" t="s">
        <v>528</v>
      </c>
      <c r="D312" s="179" t="s">
        <v>187</v>
      </c>
      <c r="E312" s="180" t="s">
        <v>692</v>
      </c>
      <c r="F312" s="181" t="s">
        <v>693</v>
      </c>
      <c r="G312" s="182" t="s">
        <v>481</v>
      </c>
      <c r="H312" s="183">
        <v>37</v>
      </c>
      <c r="I312" s="184"/>
      <c r="J312" s="185">
        <f>ROUND(I312*H312,2)</f>
        <v>0</v>
      </c>
      <c r="K312" s="181" t="s">
        <v>191</v>
      </c>
      <c r="L312" s="40"/>
      <c r="M312" s="186" t="s">
        <v>43</v>
      </c>
      <c r="N312" s="187" t="s">
        <v>51</v>
      </c>
      <c r="O312" s="65"/>
      <c r="P312" s="188">
        <f>O312*H312</f>
        <v>0</v>
      </c>
      <c r="Q312" s="188">
        <v>0</v>
      </c>
      <c r="R312" s="188">
        <f>Q312*H312</f>
        <v>0</v>
      </c>
      <c r="S312" s="188">
        <v>0</v>
      </c>
      <c r="T312" s="189">
        <f>S312*H312</f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R312" s="190" t="s">
        <v>88</v>
      </c>
      <c r="AT312" s="190" t="s">
        <v>187</v>
      </c>
      <c r="AU312" s="190" t="s">
        <v>90</v>
      </c>
      <c r="AY312" s="17" t="s">
        <v>182</v>
      </c>
      <c r="BE312" s="191">
        <f>IF(N312="základní",J312,0)</f>
        <v>0</v>
      </c>
      <c r="BF312" s="191">
        <f>IF(N312="snížená",J312,0)</f>
        <v>0</v>
      </c>
      <c r="BG312" s="191">
        <f>IF(N312="zákl. přenesená",J312,0)</f>
        <v>0</v>
      </c>
      <c r="BH312" s="191">
        <f>IF(N312="sníž. přenesená",J312,0)</f>
        <v>0</v>
      </c>
      <c r="BI312" s="191">
        <f>IF(N312="nulová",J312,0)</f>
        <v>0</v>
      </c>
      <c r="BJ312" s="17" t="s">
        <v>88</v>
      </c>
      <c r="BK312" s="191">
        <f>ROUND(I312*H312,2)</f>
        <v>0</v>
      </c>
      <c r="BL312" s="17" t="s">
        <v>88</v>
      </c>
      <c r="BM312" s="190" t="s">
        <v>694</v>
      </c>
    </row>
    <row r="313" spans="1:65" s="13" customFormat="1" ht="11.25">
      <c r="B313" s="192"/>
      <c r="C313" s="193"/>
      <c r="D313" s="194" t="s">
        <v>193</v>
      </c>
      <c r="E313" s="195" t="s">
        <v>43</v>
      </c>
      <c r="F313" s="196" t="s">
        <v>3314</v>
      </c>
      <c r="G313" s="193"/>
      <c r="H313" s="195" t="s">
        <v>43</v>
      </c>
      <c r="I313" s="197"/>
      <c r="J313" s="193"/>
      <c r="K313" s="193"/>
      <c r="L313" s="198"/>
      <c r="M313" s="199"/>
      <c r="N313" s="200"/>
      <c r="O313" s="200"/>
      <c r="P313" s="200"/>
      <c r="Q313" s="200"/>
      <c r="R313" s="200"/>
      <c r="S313" s="200"/>
      <c r="T313" s="201"/>
      <c r="AT313" s="202" t="s">
        <v>193</v>
      </c>
      <c r="AU313" s="202" t="s">
        <v>90</v>
      </c>
      <c r="AV313" s="13" t="s">
        <v>88</v>
      </c>
      <c r="AW313" s="13" t="s">
        <v>41</v>
      </c>
      <c r="AX313" s="13" t="s">
        <v>80</v>
      </c>
      <c r="AY313" s="202" t="s">
        <v>182</v>
      </c>
    </row>
    <row r="314" spans="1:65" s="13" customFormat="1" ht="11.25">
      <c r="B314" s="192"/>
      <c r="C314" s="193"/>
      <c r="D314" s="194" t="s">
        <v>193</v>
      </c>
      <c r="E314" s="195" t="s">
        <v>43</v>
      </c>
      <c r="F314" s="196" t="s">
        <v>3344</v>
      </c>
      <c r="G314" s="193"/>
      <c r="H314" s="195" t="s">
        <v>43</v>
      </c>
      <c r="I314" s="197"/>
      <c r="J314" s="193"/>
      <c r="K314" s="193"/>
      <c r="L314" s="198"/>
      <c r="M314" s="199"/>
      <c r="N314" s="200"/>
      <c r="O314" s="200"/>
      <c r="P314" s="200"/>
      <c r="Q314" s="200"/>
      <c r="R314" s="200"/>
      <c r="S314" s="200"/>
      <c r="T314" s="201"/>
      <c r="AT314" s="202" t="s">
        <v>193</v>
      </c>
      <c r="AU314" s="202" t="s">
        <v>90</v>
      </c>
      <c r="AV314" s="13" t="s">
        <v>88</v>
      </c>
      <c r="AW314" s="13" t="s">
        <v>41</v>
      </c>
      <c r="AX314" s="13" t="s">
        <v>80</v>
      </c>
      <c r="AY314" s="202" t="s">
        <v>182</v>
      </c>
    </row>
    <row r="315" spans="1:65" s="13" customFormat="1" ht="11.25">
      <c r="B315" s="192"/>
      <c r="C315" s="193"/>
      <c r="D315" s="194" t="s">
        <v>193</v>
      </c>
      <c r="E315" s="195" t="s">
        <v>43</v>
      </c>
      <c r="F315" s="196" t="s">
        <v>3398</v>
      </c>
      <c r="G315" s="193"/>
      <c r="H315" s="195" t="s">
        <v>43</v>
      </c>
      <c r="I315" s="197"/>
      <c r="J315" s="193"/>
      <c r="K315" s="193"/>
      <c r="L315" s="198"/>
      <c r="M315" s="199"/>
      <c r="N315" s="200"/>
      <c r="O315" s="200"/>
      <c r="P315" s="200"/>
      <c r="Q315" s="200"/>
      <c r="R315" s="200"/>
      <c r="S315" s="200"/>
      <c r="T315" s="201"/>
      <c r="AT315" s="202" t="s">
        <v>193</v>
      </c>
      <c r="AU315" s="202" t="s">
        <v>90</v>
      </c>
      <c r="AV315" s="13" t="s">
        <v>88</v>
      </c>
      <c r="AW315" s="13" t="s">
        <v>41</v>
      </c>
      <c r="AX315" s="13" t="s">
        <v>80</v>
      </c>
      <c r="AY315" s="202" t="s">
        <v>182</v>
      </c>
    </row>
    <row r="316" spans="1:65" s="14" customFormat="1" ht="11.25">
      <c r="B316" s="203"/>
      <c r="C316" s="204"/>
      <c r="D316" s="194" t="s">
        <v>193</v>
      </c>
      <c r="E316" s="205" t="s">
        <v>43</v>
      </c>
      <c r="F316" s="206" t="s">
        <v>1510</v>
      </c>
      <c r="G316" s="204"/>
      <c r="H316" s="207">
        <v>5</v>
      </c>
      <c r="I316" s="208"/>
      <c r="J316" s="204"/>
      <c r="K316" s="204"/>
      <c r="L316" s="209"/>
      <c r="M316" s="210"/>
      <c r="N316" s="211"/>
      <c r="O316" s="211"/>
      <c r="P316" s="211"/>
      <c r="Q316" s="211"/>
      <c r="R316" s="211"/>
      <c r="S316" s="211"/>
      <c r="T316" s="212"/>
      <c r="AT316" s="213" t="s">
        <v>193</v>
      </c>
      <c r="AU316" s="213" t="s">
        <v>90</v>
      </c>
      <c r="AV316" s="14" t="s">
        <v>90</v>
      </c>
      <c r="AW316" s="14" t="s">
        <v>41</v>
      </c>
      <c r="AX316" s="14" t="s">
        <v>80</v>
      </c>
      <c r="AY316" s="213" t="s">
        <v>182</v>
      </c>
    </row>
    <row r="317" spans="1:65" s="13" customFormat="1" ht="11.25">
      <c r="B317" s="192"/>
      <c r="C317" s="193"/>
      <c r="D317" s="194" t="s">
        <v>193</v>
      </c>
      <c r="E317" s="195" t="s">
        <v>43</v>
      </c>
      <c r="F317" s="196" t="s">
        <v>3399</v>
      </c>
      <c r="G317" s="193"/>
      <c r="H317" s="195" t="s">
        <v>43</v>
      </c>
      <c r="I317" s="197"/>
      <c r="J317" s="193"/>
      <c r="K317" s="193"/>
      <c r="L317" s="198"/>
      <c r="M317" s="199"/>
      <c r="N317" s="200"/>
      <c r="O317" s="200"/>
      <c r="P317" s="200"/>
      <c r="Q317" s="200"/>
      <c r="R317" s="200"/>
      <c r="S317" s="200"/>
      <c r="T317" s="201"/>
      <c r="AT317" s="202" t="s">
        <v>193</v>
      </c>
      <c r="AU317" s="202" t="s">
        <v>90</v>
      </c>
      <c r="AV317" s="13" t="s">
        <v>88</v>
      </c>
      <c r="AW317" s="13" t="s">
        <v>41</v>
      </c>
      <c r="AX317" s="13" t="s">
        <v>80</v>
      </c>
      <c r="AY317" s="202" t="s">
        <v>182</v>
      </c>
    </row>
    <row r="318" spans="1:65" s="14" customFormat="1" ht="11.25">
      <c r="B318" s="203"/>
      <c r="C318" s="204"/>
      <c r="D318" s="194" t="s">
        <v>193</v>
      </c>
      <c r="E318" s="205" t="s">
        <v>43</v>
      </c>
      <c r="F318" s="206" t="s">
        <v>3400</v>
      </c>
      <c r="G318" s="204"/>
      <c r="H318" s="207">
        <v>14</v>
      </c>
      <c r="I318" s="208"/>
      <c r="J318" s="204"/>
      <c r="K318" s="204"/>
      <c r="L318" s="209"/>
      <c r="M318" s="210"/>
      <c r="N318" s="211"/>
      <c r="O318" s="211"/>
      <c r="P318" s="211"/>
      <c r="Q318" s="211"/>
      <c r="R318" s="211"/>
      <c r="S318" s="211"/>
      <c r="T318" s="212"/>
      <c r="AT318" s="213" t="s">
        <v>193</v>
      </c>
      <c r="AU318" s="213" t="s">
        <v>90</v>
      </c>
      <c r="AV318" s="14" t="s">
        <v>90</v>
      </c>
      <c r="AW318" s="14" t="s">
        <v>41</v>
      </c>
      <c r="AX318" s="14" t="s">
        <v>80</v>
      </c>
      <c r="AY318" s="213" t="s">
        <v>182</v>
      </c>
    </row>
    <row r="319" spans="1:65" s="13" customFormat="1" ht="11.25">
      <c r="B319" s="192"/>
      <c r="C319" s="193"/>
      <c r="D319" s="194" t="s">
        <v>193</v>
      </c>
      <c r="E319" s="195" t="s">
        <v>43</v>
      </c>
      <c r="F319" s="196" t="s">
        <v>3401</v>
      </c>
      <c r="G319" s="193"/>
      <c r="H319" s="195" t="s">
        <v>43</v>
      </c>
      <c r="I319" s="197"/>
      <c r="J319" s="193"/>
      <c r="K319" s="193"/>
      <c r="L319" s="198"/>
      <c r="M319" s="199"/>
      <c r="N319" s="200"/>
      <c r="O319" s="200"/>
      <c r="P319" s="200"/>
      <c r="Q319" s="200"/>
      <c r="R319" s="200"/>
      <c r="S319" s="200"/>
      <c r="T319" s="201"/>
      <c r="AT319" s="202" t="s">
        <v>193</v>
      </c>
      <c r="AU319" s="202" t="s">
        <v>90</v>
      </c>
      <c r="AV319" s="13" t="s">
        <v>88</v>
      </c>
      <c r="AW319" s="13" t="s">
        <v>41</v>
      </c>
      <c r="AX319" s="13" t="s">
        <v>80</v>
      </c>
      <c r="AY319" s="202" t="s">
        <v>182</v>
      </c>
    </row>
    <row r="320" spans="1:65" s="14" customFormat="1" ht="11.25">
      <c r="B320" s="203"/>
      <c r="C320" s="204"/>
      <c r="D320" s="194" t="s">
        <v>193</v>
      </c>
      <c r="E320" s="205" t="s">
        <v>43</v>
      </c>
      <c r="F320" s="206" t="s">
        <v>3402</v>
      </c>
      <c r="G320" s="204"/>
      <c r="H320" s="207">
        <v>14</v>
      </c>
      <c r="I320" s="208"/>
      <c r="J320" s="204"/>
      <c r="K320" s="204"/>
      <c r="L320" s="209"/>
      <c r="M320" s="210"/>
      <c r="N320" s="211"/>
      <c r="O320" s="211"/>
      <c r="P320" s="211"/>
      <c r="Q320" s="211"/>
      <c r="R320" s="211"/>
      <c r="S320" s="211"/>
      <c r="T320" s="212"/>
      <c r="AT320" s="213" t="s">
        <v>193</v>
      </c>
      <c r="AU320" s="213" t="s">
        <v>90</v>
      </c>
      <c r="AV320" s="14" t="s">
        <v>90</v>
      </c>
      <c r="AW320" s="14" t="s">
        <v>41</v>
      </c>
      <c r="AX320" s="14" t="s">
        <v>80</v>
      </c>
      <c r="AY320" s="213" t="s">
        <v>182</v>
      </c>
    </row>
    <row r="321" spans="1:65" s="13" customFormat="1" ht="11.25">
      <c r="B321" s="192"/>
      <c r="C321" s="193"/>
      <c r="D321" s="194" t="s">
        <v>193</v>
      </c>
      <c r="E321" s="195" t="s">
        <v>43</v>
      </c>
      <c r="F321" s="196" t="s">
        <v>3403</v>
      </c>
      <c r="G321" s="193"/>
      <c r="H321" s="195" t="s">
        <v>43</v>
      </c>
      <c r="I321" s="197"/>
      <c r="J321" s="193"/>
      <c r="K321" s="193"/>
      <c r="L321" s="198"/>
      <c r="M321" s="199"/>
      <c r="N321" s="200"/>
      <c r="O321" s="200"/>
      <c r="P321" s="200"/>
      <c r="Q321" s="200"/>
      <c r="R321" s="200"/>
      <c r="S321" s="200"/>
      <c r="T321" s="201"/>
      <c r="AT321" s="202" t="s">
        <v>193</v>
      </c>
      <c r="AU321" s="202" t="s">
        <v>90</v>
      </c>
      <c r="AV321" s="13" t="s">
        <v>88</v>
      </c>
      <c r="AW321" s="13" t="s">
        <v>41</v>
      </c>
      <c r="AX321" s="13" t="s">
        <v>80</v>
      </c>
      <c r="AY321" s="202" t="s">
        <v>182</v>
      </c>
    </row>
    <row r="322" spans="1:65" s="14" customFormat="1" ht="11.25">
      <c r="B322" s="203"/>
      <c r="C322" s="204"/>
      <c r="D322" s="194" t="s">
        <v>193</v>
      </c>
      <c r="E322" s="205" t="s">
        <v>43</v>
      </c>
      <c r="F322" s="206" t="s">
        <v>478</v>
      </c>
      <c r="G322" s="204"/>
      <c r="H322" s="207">
        <v>2</v>
      </c>
      <c r="I322" s="208"/>
      <c r="J322" s="204"/>
      <c r="K322" s="204"/>
      <c r="L322" s="209"/>
      <c r="M322" s="210"/>
      <c r="N322" s="211"/>
      <c r="O322" s="211"/>
      <c r="P322" s="211"/>
      <c r="Q322" s="211"/>
      <c r="R322" s="211"/>
      <c r="S322" s="211"/>
      <c r="T322" s="212"/>
      <c r="AT322" s="213" t="s">
        <v>193</v>
      </c>
      <c r="AU322" s="213" t="s">
        <v>90</v>
      </c>
      <c r="AV322" s="14" t="s">
        <v>90</v>
      </c>
      <c r="AW322" s="14" t="s">
        <v>41</v>
      </c>
      <c r="AX322" s="14" t="s">
        <v>80</v>
      </c>
      <c r="AY322" s="213" t="s">
        <v>182</v>
      </c>
    </row>
    <row r="323" spans="1:65" s="13" customFormat="1" ht="11.25">
      <c r="B323" s="192"/>
      <c r="C323" s="193"/>
      <c r="D323" s="194" t="s">
        <v>193</v>
      </c>
      <c r="E323" s="195" t="s">
        <v>43</v>
      </c>
      <c r="F323" s="196" t="s">
        <v>3404</v>
      </c>
      <c r="G323" s="193"/>
      <c r="H323" s="195" t="s">
        <v>43</v>
      </c>
      <c r="I323" s="197"/>
      <c r="J323" s="193"/>
      <c r="K323" s="193"/>
      <c r="L323" s="198"/>
      <c r="M323" s="199"/>
      <c r="N323" s="200"/>
      <c r="O323" s="200"/>
      <c r="P323" s="200"/>
      <c r="Q323" s="200"/>
      <c r="R323" s="200"/>
      <c r="S323" s="200"/>
      <c r="T323" s="201"/>
      <c r="AT323" s="202" t="s">
        <v>193</v>
      </c>
      <c r="AU323" s="202" t="s">
        <v>90</v>
      </c>
      <c r="AV323" s="13" t="s">
        <v>88</v>
      </c>
      <c r="AW323" s="13" t="s">
        <v>41</v>
      </c>
      <c r="AX323" s="13" t="s">
        <v>80</v>
      </c>
      <c r="AY323" s="202" t="s">
        <v>182</v>
      </c>
    </row>
    <row r="324" spans="1:65" s="14" customFormat="1" ht="11.25">
      <c r="B324" s="203"/>
      <c r="C324" s="204"/>
      <c r="D324" s="194" t="s">
        <v>193</v>
      </c>
      <c r="E324" s="205" t="s">
        <v>43</v>
      </c>
      <c r="F324" s="206" t="s">
        <v>478</v>
      </c>
      <c r="G324" s="204"/>
      <c r="H324" s="207">
        <v>2</v>
      </c>
      <c r="I324" s="208"/>
      <c r="J324" s="204"/>
      <c r="K324" s="204"/>
      <c r="L324" s="209"/>
      <c r="M324" s="210"/>
      <c r="N324" s="211"/>
      <c r="O324" s="211"/>
      <c r="P324" s="211"/>
      <c r="Q324" s="211"/>
      <c r="R324" s="211"/>
      <c r="S324" s="211"/>
      <c r="T324" s="212"/>
      <c r="AT324" s="213" t="s">
        <v>193</v>
      </c>
      <c r="AU324" s="213" t="s">
        <v>90</v>
      </c>
      <c r="AV324" s="14" t="s">
        <v>90</v>
      </c>
      <c r="AW324" s="14" t="s">
        <v>41</v>
      </c>
      <c r="AX324" s="14" t="s">
        <v>80</v>
      </c>
      <c r="AY324" s="213" t="s">
        <v>182</v>
      </c>
    </row>
    <row r="325" spans="1:65" s="15" customFormat="1" ht="11.25">
      <c r="B325" s="227"/>
      <c r="C325" s="228"/>
      <c r="D325" s="194" t="s">
        <v>193</v>
      </c>
      <c r="E325" s="229" t="s">
        <v>43</v>
      </c>
      <c r="F325" s="230" t="s">
        <v>436</v>
      </c>
      <c r="G325" s="228"/>
      <c r="H325" s="231">
        <v>37</v>
      </c>
      <c r="I325" s="232"/>
      <c r="J325" s="228"/>
      <c r="K325" s="228"/>
      <c r="L325" s="233"/>
      <c r="M325" s="234"/>
      <c r="N325" s="235"/>
      <c r="O325" s="235"/>
      <c r="P325" s="235"/>
      <c r="Q325" s="235"/>
      <c r="R325" s="235"/>
      <c r="S325" s="235"/>
      <c r="T325" s="236"/>
      <c r="AT325" s="237" t="s">
        <v>193</v>
      </c>
      <c r="AU325" s="237" t="s">
        <v>90</v>
      </c>
      <c r="AV325" s="15" t="s">
        <v>205</v>
      </c>
      <c r="AW325" s="15" t="s">
        <v>41</v>
      </c>
      <c r="AX325" s="15" t="s">
        <v>88</v>
      </c>
      <c r="AY325" s="237" t="s">
        <v>182</v>
      </c>
    </row>
    <row r="326" spans="1:65" s="2" customFormat="1" ht="24.2" customHeight="1">
      <c r="A326" s="35"/>
      <c r="B326" s="36"/>
      <c r="C326" s="179" t="s">
        <v>537</v>
      </c>
      <c r="D326" s="179" t="s">
        <v>187</v>
      </c>
      <c r="E326" s="180" t="s">
        <v>3405</v>
      </c>
      <c r="F326" s="181" t="s">
        <v>3406</v>
      </c>
      <c r="G326" s="182" t="s">
        <v>190</v>
      </c>
      <c r="H326" s="183">
        <v>5</v>
      </c>
      <c r="I326" s="184"/>
      <c r="J326" s="185">
        <f>ROUND(I326*H326,2)</f>
        <v>0</v>
      </c>
      <c r="K326" s="181" t="s">
        <v>191</v>
      </c>
      <c r="L326" s="40"/>
      <c r="M326" s="186" t="s">
        <v>43</v>
      </c>
      <c r="N326" s="187" t="s">
        <v>51</v>
      </c>
      <c r="O326" s="65"/>
      <c r="P326" s="188">
        <f>O326*H326</f>
        <v>0</v>
      </c>
      <c r="Q326" s="188">
        <v>0</v>
      </c>
      <c r="R326" s="188">
        <f>Q326*H326</f>
        <v>0</v>
      </c>
      <c r="S326" s="188">
        <v>0</v>
      </c>
      <c r="T326" s="189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90" t="s">
        <v>88</v>
      </c>
      <c r="AT326" s="190" t="s">
        <v>187</v>
      </c>
      <c r="AU326" s="190" t="s">
        <v>90</v>
      </c>
      <c r="AY326" s="17" t="s">
        <v>182</v>
      </c>
      <c r="BE326" s="191">
        <f>IF(N326="základní",J326,0)</f>
        <v>0</v>
      </c>
      <c r="BF326" s="191">
        <f>IF(N326="snížená",J326,0)</f>
        <v>0</v>
      </c>
      <c r="BG326" s="191">
        <f>IF(N326="zákl. přenesená",J326,0)</f>
        <v>0</v>
      </c>
      <c r="BH326" s="191">
        <f>IF(N326="sníž. přenesená",J326,0)</f>
        <v>0</v>
      </c>
      <c r="BI326" s="191">
        <f>IF(N326="nulová",J326,0)</f>
        <v>0</v>
      </c>
      <c r="BJ326" s="17" t="s">
        <v>88</v>
      </c>
      <c r="BK326" s="191">
        <f>ROUND(I326*H326,2)</f>
        <v>0</v>
      </c>
      <c r="BL326" s="17" t="s">
        <v>88</v>
      </c>
      <c r="BM326" s="190" t="s">
        <v>3407</v>
      </c>
    </row>
    <row r="327" spans="1:65" s="13" customFormat="1" ht="11.25">
      <c r="B327" s="192"/>
      <c r="C327" s="193"/>
      <c r="D327" s="194" t="s">
        <v>193</v>
      </c>
      <c r="E327" s="195" t="s">
        <v>43</v>
      </c>
      <c r="F327" s="196" t="s">
        <v>532</v>
      </c>
      <c r="G327" s="193"/>
      <c r="H327" s="195" t="s">
        <v>43</v>
      </c>
      <c r="I327" s="197"/>
      <c r="J327" s="193"/>
      <c r="K327" s="193"/>
      <c r="L327" s="198"/>
      <c r="M327" s="199"/>
      <c r="N327" s="200"/>
      <c r="O327" s="200"/>
      <c r="P327" s="200"/>
      <c r="Q327" s="200"/>
      <c r="R327" s="200"/>
      <c r="S327" s="200"/>
      <c r="T327" s="201"/>
      <c r="AT327" s="202" t="s">
        <v>193</v>
      </c>
      <c r="AU327" s="202" t="s">
        <v>90</v>
      </c>
      <c r="AV327" s="13" t="s">
        <v>88</v>
      </c>
      <c r="AW327" s="13" t="s">
        <v>41</v>
      </c>
      <c r="AX327" s="13" t="s">
        <v>80</v>
      </c>
      <c r="AY327" s="202" t="s">
        <v>182</v>
      </c>
    </row>
    <row r="328" spans="1:65" s="13" customFormat="1" ht="22.5">
      <c r="B328" s="192"/>
      <c r="C328" s="193"/>
      <c r="D328" s="194" t="s">
        <v>193</v>
      </c>
      <c r="E328" s="195" t="s">
        <v>43</v>
      </c>
      <c r="F328" s="196" t="s">
        <v>3408</v>
      </c>
      <c r="G328" s="193"/>
      <c r="H328" s="195" t="s">
        <v>43</v>
      </c>
      <c r="I328" s="197"/>
      <c r="J328" s="193"/>
      <c r="K328" s="193"/>
      <c r="L328" s="198"/>
      <c r="M328" s="199"/>
      <c r="N328" s="200"/>
      <c r="O328" s="200"/>
      <c r="P328" s="200"/>
      <c r="Q328" s="200"/>
      <c r="R328" s="200"/>
      <c r="S328" s="200"/>
      <c r="T328" s="201"/>
      <c r="AT328" s="202" t="s">
        <v>193</v>
      </c>
      <c r="AU328" s="202" t="s">
        <v>90</v>
      </c>
      <c r="AV328" s="13" t="s">
        <v>88</v>
      </c>
      <c r="AW328" s="13" t="s">
        <v>41</v>
      </c>
      <c r="AX328" s="13" t="s">
        <v>80</v>
      </c>
      <c r="AY328" s="202" t="s">
        <v>182</v>
      </c>
    </row>
    <row r="329" spans="1:65" s="14" customFormat="1" ht="11.25">
      <c r="B329" s="203"/>
      <c r="C329" s="204"/>
      <c r="D329" s="194" t="s">
        <v>193</v>
      </c>
      <c r="E329" s="205" t="s">
        <v>43</v>
      </c>
      <c r="F329" s="206" t="s">
        <v>181</v>
      </c>
      <c r="G329" s="204"/>
      <c r="H329" s="207">
        <v>3</v>
      </c>
      <c r="I329" s="208"/>
      <c r="J329" s="204"/>
      <c r="K329" s="204"/>
      <c r="L329" s="209"/>
      <c r="M329" s="210"/>
      <c r="N329" s="211"/>
      <c r="O329" s="211"/>
      <c r="P329" s="211"/>
      <c r="Q329" s="211"/>
      <c r="R329" s="211"/>
      <c r="S329" s="211"/>
      <c r="T329" s="212"/>
      <c r="AT329" s="213" t="s">
        <v>193</v>
      </c>
      <c r="AU329" s="213" t="s">
        <v>90</v>
      </c>
      <c r="AV329" s="14" t="s">
        <v>90</v>
      </c>
      <c r="AW329" s="14" t="s">
        <v>41</v>
      </c>
      <c r="AX329" s="14" t="s">
        <v>80</v>
      </c>
      <c r="AY329" s="213" t="s">
        <v>182</v>
      </c>
    </row>
    <row r="330" spans="1:65" s="13" customFormat="1" ht="22.5">
      <c r="B330" s="192"/>
      <c r="C330" s="193"/>
      <c r="D330" s="194" t="s">
        <v>193</v>
      </c>
      <c r="E330" s="195" t="s">
        <v>43</v>
      </c>
      <c r="F330" s="196" t="s">
        <v>3409</v>
      </c>
      <c r="G330" s="193"/>
      <c r="H330" s="195" t="s">
        <v>43</v>
      </c>
      <c r="I330" s="197"/>
      <c r="J330" s="193"/>
      <c r="K330" s="193"/>
      <c r="L330" s="198"/>
      <c r="M330" s="199"/>
      <c r="N330" s="200"/>
      <c r="O330" s="200"/>
      <c r="P330" s="200"/>
      <c r="Q330" s="200"/>
      <c r="R330" s="200"/>
      <c r="S330" s="200"/>
      <c r="T330" s="201"/>
      <c r="AT330" s="202" t="s">
        <v>193</v>
      </c>
      <c r="AU330" s="202" t="s">
        <v>90</v>
      </c>
      <c r="AV330" s="13" t="s">
        <v>88</v>
      </c>
      <c r="AW330" s="13" t="s">
        <v>41</v>
      </c>
      <c r="AX330" s="13" t="s">
        <v>80</v>
      </c>
      <c r="AY330" s="202" t="s">
        <v>182</v>
      </c>
    </row>
    <row r="331" spans="1:65" s="14" customFormat="1" ht="11.25">
      <c r="B331" s="203"/>
      <c r="C331" s="204"/>
      <c r="D331" s="194" t="s">
        <v>193</v>
      </c>
      <c r="E331" s="205" t="s">
        <v>43</v>
      </c>
      <c r="F331" s="206" t="s">
        <v>90</v>
      </c>
      <c r="G331" s="204"/>
      <c r="H331" s="207">
        <v>2</v>
      </c>
      <c r="I331" s="208"/>
      <c r="J331" s="204"/>
      <c r="K331" s="204"/>
      <c r="L331" s="209"/>
      <c r="M331" s="210"/>
      <c r="N331" s="211"/>
      <c r="O331" s="211"/>
      <c r="P331" s="211"/>
      <c r="Q331" s="211"/>
      <c r="R331" s="211"/>
      <c r="S331" s="211"/>
      <c r="T331" s="212"/>
      <c r="AT331" s="213" t="s">
        <v>193</v>
      </c>
      <c r="AU331" s="213" t="s">
        <v>90</v>
      </c>
      <c r="AV331" s="14" t="s">
        <v>90</v>
      </c>
      <c r="AW331" s="14" t="s">
        <v>41</v>
      </c>
      <c r="AX331" s="14" t="s">
        <v>80</v>
      </c>
      <c r="AY331" s="213" t="s">
        <v>182</v>
      </c>
    </row>
    <row r="332" spans="1:65" s="15" customFormat="1" ht="11.25">
      <c r="B332" s="227"/>
      <c r="C332" s="228"/>
      <c r="D332" s="194" t="s">
        <v>193</v>
      </c>
      <c r="E332" s="229" t="s">
        <v>43</v>
      </c>
      <c r="F332" s="230" t="s">
        <v>436</v>
      </c>
      <c r="G332" s="228"/>
      <c r="H332" s="231">
        <v>5</v>
      </c>
      <c r="I332" s="232"/>
      <c r="J332" s="228"/>
      <c r="K332" s="228"/>
      <c r="L332" s="233"/>
      <c r="M332" s="234"/>
      <c r="N332" s="235"/>
      <c r="O332" s="235"/>
      <c r="P332" s="235"/>
      <c r="Q332" s="235"/>
      <c r="R332" s="235"/>
      <c r="S332" s="235"/>
      <c r="T332" s="236"/>
      <c r="AT332" s="237" t="s">
        <v>193</v>
      </c>
      <c r="AU332" s="237" t="s">
        <v>90</v>
      </c>
      <c r="AV332" s="15" t="s">
        <v>205</v>
      </c>
      <c r="AW332" s="15" t="s">
        <v>41</v>
      </c>
      <c r="AX332" s="15" t="s">
        <v>88</v>
      </c>
      <c r="AY332" s="237" t="s">
        <v>182</v>
      </c>
    </row>
    <row r="333" spans="1:65" s="2" customFormat="1" ht="24.2" customHeight="1">
      <c r="A333" s="35"/>
      <c r="B333" s="36"/>
      <c r="C333" s="179" t="s">
        <v>544</v>
      </c>
      <c r="D333" s="179" t="s">
        <v>187</v>
      </c>
      <c r="E333" s="180" t="s">
        <v>3410</v>
      </c>
      <c r="F333" s="181" t="s">
        <v>3406</v>
      </c>
      <c r="G333" s="182" t="s">
        <v>190</v>
      </c>
      <c r="H333" s="183">
        <v>1</v>
      </c>
      <c r="I333" s="184"/>
      <c r="J333" s="185">
        <f>ROUND(I333*H333,2)</f>
        <v>0</v>
      </c>
      <c r="K333" s="181" t="s">
        <v>191</v>
      </c>
      <c r="L333" s="40"/>
      <c r="M333" s="186" t="s">
        <v>43</v>
      </c>
      <c r="N333" s="187" t="s">
        <v>51</v>
      </c>
      <c r="O333" s="65"/>
      <c r="P333" s="188">
        <f>O333*H333</f>
        <v>0</v>
      </c>
      <c r="Q333" s="188">
        <v>0</v>
      </c>
      <c r="R333" s="188">
        <f>Q333*H333</f>
        <v>0</v>
      </c>
      <c r="S333" s="188">
        <v>0</v>
      </c>
      <c r="T333" s="189">
        <f>S333*H333</f>
        <v>0</v>
      </c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R333" s="190" t="s">
        <v>88</v>
      </c>
      <c r="AT333" s="190" t="s">
        <v>187</v>
      </c>
      <c r="AU333" s="190" t="s">
        <v>90</v>
      </c>
      <c r="AY333" s="17" t="s">
        <v>182</v>
      </c>
      <c r="BE333" s="191">
        <f>IF(N333="základní",J333,0)</f>
        <v>0</v>
      </c>
      <c r="BF333" s="191">
        <f>IF(N333="snížená",J333,0)</f>
        <v>0</v>
      </c>
      <c r="BG333" s="191">
        <f>IF(N333="zákl. přenesená",J333,0)</f>
        <v>0</v>
      </c>
      <c r="BH333" s="191">
        <f>IF(N333="sníž. přenesená",J333,0)</f>
        <v>0</v>
      </c>
      <c r="BI333" s="191">
        <f>IF(N333="nulová",J333,0)</f>
        <v>0</v>
      </c>
      <c r="BJ333" s="17" t="s">
        <v>88</v>
      </c>
      <c r="BK333" s="191">
        <f>ROUND(I333*H333,2)</f>
        <v>0</v>
      </c>
      <c r="BL333" s="17" t="s">
        <v>88</v>
      </c>
      <c r="BM333" s="190" t="s">
        <v>3411</v>
      </c>
    </row>
    <row r="334" spans="1:65" s="13" customFormat="1" ht="11.25">
      <c r="B334" s="192"/>
      <c r="C334" s="193"/>
      <c r="D334" s="194" t="s">
        <v>193</v>
      </c>
      <c r="E334" s="195" t="s">
        <v>43</v>
      </c>
      <c r="F334" s="196" t="s">
        <v>532</v>
      </c>
      <c r="G334" s="193"/>
      <c r="H334" s="195" t="s">
        <v>43</v>
      </c>
      <c r="I334" s="197"/>
      <c r="J334" s="193"/>
      <c r="K334" s="193"/>
      <c r="L334" s="198"/>
      <c r="M334" s="199"/>
      <c r="N334" s="200"/>
      <c r="O334" s="200"/>
      <c r="P334" s="200"/>
      <c r="Q334" s="200"/>
      <c r="R334" s="200"/>
      <c r="S334" s="200"/>
      <c r="T334" s="201"/>
      <c r="AT334" s="202" t="s">
        <v>193</v>
      </c>
      <c r="AU334" s="202" t="s">
        <v>90</v>
      </c>
      <c r="AV334" s="13" t="s">
        <v>88</v>
      </c>
      <c r="AW334" s="13" t="s">
        <v>41</v>
      </c>
      <c r="AX334" s="13" t="s">
        <v>80</v>
      </c>
      <c r="AY334" s="202" t="s">
        <v>182</v>
      </c>
    </row>
    <row r="335" spans="1:65" s="13" customFormat="1" ht="22.5">
      <c r="B335" s="192"/>
      <c r="C335" s="193"/>
      <c r="D335" s="194" t="s">
        <v>193</v>
      </c>
      <c r="E335" s="195" t="s">
        <v>43</v>
      </c>
      <c r="F335" s="196" t="s">
        <v>3412</v>
      </c>
      <c r="G335" s="193"/>
      <c r="H335" s="195" t="s">
        <v>43</v>
      </c>
      <c r="I335" s="197"/>
      <c r="J335" s="193"/>
      <c r="K335" s="193"/>
      <c r="L335" s="198"/>
      <c r="M335" s="199"/>
      <c r="N335" s="200"/>
      <c r="O335" s="200"/>
      <c r="P335" s="200"/>
      <c r="Q335" s="200"/>
      <c r="R335" s="200"/>
      <c r="S335" s="200"/>
      <c r="T335" s="201"/>
      <c r="AT335" s="202" t="s">
        <v>193</v>
      </c>
      <c r="AU335" s="202" t="s">
        <v>90</v>
      </c>
      <c r="AV335" s="13" t="s">
        <v>88</v>
      </c>
      <c r="AW335" s="13" t="s">
        <v>41</v>
      </c>
      <c r="AX335" s="13" t="s">
        <v>80</v>
      </c>
      <c r="AY335" s="202" t="s">
        <v>182</v>
      </c>
    </row>
    <row r="336" spans="1:65" s="14" customFormat="1" ht="11.25">
      <c r="B336" s="203"/>
      <c r="C336" s="204"/>
      <c r="D336" s="194" t="s">
        <v>193</v>
      </c>
      <c r="E336" s="205" t="s">
        <v>43</v>
      </c>
      <c r="F336" s="206" t="s">
        <v>88</v>
      </c>
      <c r="G336" s="204"/>
      <c r="H336" s="207">
        <v>1</v>
      </c>
      <c r="I336" s="208"/>
      <c r="J336" s="204"/>
      <c r="K336" s="204"/>
      <c r="L336" s="209"/>
      <c r="M336" s="210"/>
      <c r="N336" s="211"/>
      <c r="O336" s="211"/>
      <c r="P336" s="211"/>
      <c r="Q336" s="211"/>
      <c r="R336" s="211"/>
      <c r="S336" s="211"/>
      <c r="T336" s="212"/>
      <c r="AT336" s="213" t="s">
        <v>193</v>
      </c>
      <c r="AU336" s="213" t="s">
        <v>90</v>
      </c>
      <c r="AV336" s="14" t="s">
        <v>90</v>
      </c>
      <c r="AW336" s="14" t="s">
        <v>41</v>
      </c>
      <c r="AX336" s="14" t="s">
        <v>88</v>
      </c>
      <c r="AY336" s="213" t="s">
        <v>182</v>
      </c>
    </row>
    <row r="337" spans="1:65" s="2" customFormat="1" ht="37.9" customHeight="1">
      <c r="A337" s="35"/>
      <c r="B337" s="36"/>
      <c r="C337" s="179" t="s">
        <v>550</v>
      </c>
      <c r="D337" s="179" t="s">
        <v>187</v>
      </c>
      <c r="E337" s="180" t="s">
        <v>3413</v>
      </c>
      <c r="F337" s="181" t="s">
        <v>3414</v>
      </c>
      <c r="G337" s="182" t="s">
        <v>190</v>
      </c>
      <c r="H337" s="183">
        <v>4</v>
      </c>
      <c r="I337" s="184"/>
      <c r="J337" s="185">
        <f>ROUND(I337*H337,2)</f>
        <v>0</v>
      </c>
      <c r="K337" s="181" t="s">
        <v>191</v>
      </c>
      <c r="L337" s="40"/>
      <c r="M337" s="186" t="s">
        <v>43</v>
      </c>
      <c r="N337" s="187" t="s">
        <v>51</v>
      </c>
      <c r="O337" s="65"/>
      <c r="P337" s="188">
        <f>O337*H337</f>
        <v>0</v>
      </c>
      <c r="Q337" s="188">
        <v>0</v>
      </c>
      <c r="R337" s="188">
        <f>Q337*H337</f>
        <v>0</v>
      </c>
      <c r="S337" s="188">
        <v>0</v>
      </c>
      <c r="T337" s="18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90" t="s">
        <v>88</v>
      </c>
      <c r="AT337" s="190" t="s">
        <v>187</v>
      </c>
      <c r="AU337" s="190" t="s">
        <v>90</v>
      </c>
      <c r="AY337" s="17" t="s">
        <v>182</v>
      </c>
      <c r="BE337" s="191">
        <f>IF(N337="základní",J337,0)</f>
        <v>0</v>
      </c>
      <c r="BF337" s="191">
        <f>IF(N337="snížená",J337,0)</f>
        <v>0</v>
      </c>
      <c r="BG337" s="191">
        <f>IF(N337="zákl. přenesená",J337,0)</f>
        <v>0</v>
      </c>
      <c r="BH337" s="191">
        <f>IF(N337="sníž. přenesená",J337,0)</f>
        <v>0</v>
      </c>
      <c r="BI337" s="191">
        <f>IF(N337="nulová",J337,0)</f>
        <v>0</v>
      </c>
      <c r="BJ337" s="17" t="s">
        <v>88</v>
      </c>
      <c r="BK337" s="191">
        <f>ROUND(I337*H337,2)</f>
        <v>0</v>
      </c>
      <c r="BL337" s="17" t="s">
        <v>88</v>
      </c>
      <c r="BM337" s="190" t="s">
        <v>3415</v>
      </c>
    </row>
    <row r="338" spans="1:65" s="13" customFormat="1" ht="11.25">
      <c r="B338" s="192"/>
      <c r="C338" s="193"/>
      <c r="D338" s="194" t="s">
        <v>193</v>
      </c>
      <c r="E338" s="195" t="s">
        <v>43</v>
      </c>
      <c r="F338" s="196" t="s">
        <v>532</v>
      </c>
      <c r="G338" s="193"/>
      <c r="H338" s="195" t="s">
        <v>43</v>
      </c>
      <c r="I338" s="197"/>
      <c r="J338" s="193"/>
      <c r="K338" s="193"/>
      <c r="L338" s="198"/>
      <c r="M338" s="199"/>
      <c r="N338" s="200"/>
      <c r="O338" s="200"/>
      <c r="P338" s="200"/>
      <c r="Q338" s="200"/>
      <c r="R338" s="200"/>
      <c r="S338" s="200"/>
      <c r="T338" s="201"/>
      <c r="AT338" s="202" t="s">
        <v>193</v>
      </c>
      <c r="AU338" s="202" t="s">
        <v>90</v>
      </c>
      <c r="AV338" s="13" t="s">
        <v>88</v>
      </c>
      <c r="AW338" s="13" t="s">
        <v>41</v>
      </c>
      <c r="AX338" s="13" t="s">
        <v>80</v>
      </c>
      <c r="AY338" s="202" t="s">
        <v>182</v>
      </c>
    </row>
    <row r="339" spans="1:65" s="13" customFormat="1" ht="11.25">
      <c r="B339" s="192"/>
      <c r="C339" s="193"/>
      <c r="D339" s="194" t="s">
        <v>193</v>
      </c>
      <c r="E339" s="195" t="s">
        <v>43</v>
      </c>
      <c r="F339" s="196" t="s">
        <v>3416</v>
      </c>
      <c r="G339" s="193"/>
      <c r="H339" s="195" t="s">
        <v>43</v>
      </c>
      <c r="I339" s="197"/>
      <c r="J339" s="193"/>
      <c r="K339" s="193"/>
      <c r="L339" s="198"/>
      <c r="M339" s="199"/>
      <c r="N339" s="200"/>
      <c r="O339" s="200"/>
      <c r="P339" s="200"/>
      <c r="Q339" s="200"/>
      <c r="R339" s="200"/>
      <c r="S339" s="200"/>
      <c r="T339" s="201"/>
      <c r="AT339" s="202" t="s">
        <v>193</v>
      </c>
      <c r="AU339" s="202" t="s">
        <v>90</v>
      </c>
      <c r="AV339" s="13" t="s">
        <v>88</v>
      </c>
      <c r="AW339" s="13" t="s">
        <v>41</v>
      </c>
      <c r="AX339" s="13" t="s">
        <v>80</v>
      </c>
      <c r="AY339" s="202" t="s">
        <v>182</v>
      </c>
    </row>
    <row r="340" spans="1:65" s="14" customFormat="1" ht="11.25">
      <c r="B340" s="203"/>
      <c r="C340" s="204"/>
      <c r="D340" s="194" t="s">
        <v>193</v>
      </c>
      <c r="E340" s="205" t="s">
        <v>43</v>
      </c>
      <c r="F340" s="206" t="s">
        <v>88</v>
      </c>
      <c r="G340" s="204"/>
      <c r="H340" s="207">
        <v>1</v>
      </c>
      <c r="I340" s="208"/>
      <c r="J340" s="204"/>
      <c r="K340" s="204"/>
      <c r="L340" s="209"/>
      <c r="M340" s="210"/>
      <c r="N340" s="211"/>
      <c r="O340" s="211"/>
      <c r="P340" s="211"/>
      <c r="Q340" s="211"/>
      <c r="R340" s="211"/>
      <c r="S340" s="211"/>
      <c r="T340" s="212"/>
      <c r="AT340" s="213" t="s">
        <v>193</v>
      </c>
      <c r="AU340" s="213" t="s">
        <v>90</v>
      </c>
      <c r="AV340" s="14" t="s">
        <v>90</v>
      </c>
      <c r="AW340" s="14" t="s">
        <v>41</v>
      </c>
      <c r="AX340" s="14" t="s">
        <v>80</v>
      </c>
      <c r="AY340" s="213" t="s">
        <v>182</v>
      </c>
    </row>
    <row r="341" spans="1:65" s="13" customFormat="1" ht="11.25">
      <c r="B341" s="192"/>
      <c r="C341" s="193"/>
      <c r="D341" s="194" t="s">
        <v>193</v>
      </c>
      <c r="E341" s="195" t="s">
        <v>43</v>
      </c>
      <c r="F341" s="196" t="s">
        <v>3417</v>
      </c>
      <c r="G341" s="193"/>
      <c r="H341" s="195" t="s">
        <v>43</v>
      </c>
      <c r="I341" s="197"/>
      <c r="J341" s="193"/>
      <c r="K341" s="193"/>
      <c r="L341" s="198"/>
      <c r="M341" s="199"/>
      <c r="N341" s="200"/>
      <c r="O341" s="200"/>
      <c r="P341" s="200"/>
      <c r="Q341" s="200"/>
      <c r="R341" s="200"/>
      <c r="S341" s="200"/>
      <c r="T341" s="201"/>
      <c r="AT341" s="202" t="s">
        <v>193</v>
      </c>
      <c r="AU341" s="202" t="s">
        <v>90</v>
      </c>
      <c r="AV341" s="13" t="s">
        <v>88</v>
      </c>
      <c r="AW341" s="13" t="s">
        <v>41</v>
      </c>
      <c r="AX341" s="13" t="s">
        <v>80</v>
      </c>
      <c r="AY341" s="202" t="s">
        <v>182</v>
      </c>
    </row>
    <row r="342" spans="1:65" s="14" customFormat="1" ht="11.25">
      <c r="B342" s="203"/>
      <c r="C342" s="204"/>
      <c r="D342" s="194" t="s">
        <v>193</v>
      </c>
      <c r="E342" s="205" t="s">
        <v>43</v>
      </c>
      <c r="F342" s="206" t="s">
        <v>90</v>
      </c>
      <c r="G342" s="204"/>
      <c r="H342" s="207">
        <v>2</v>
      </c>
      <c r="I342" s="208"/>
      <c r="J342" s="204"/>
      <c r="K342" s="204"/>
      <c r="L342" s="209"/>
      <c r="M342" s="210"/>
      <c r="N342" s="211"/>
      <c r="O342" s="211"/>
      <c r="P342" s="211"/>
      <c r="Q342" s="211"/>
      <c r="R342" s="211"/>
      <c r="S342" s="211"/>
      <c r="T342" s="212"/>
      <c r="AT342" s="213" t="s">
        <v>193</v>
      </c>
      <c r="AU342" s="213" t="s">
        <v>90</v>
      </c>
      <c r="AV342" s="14" t="s">
        <v>90</v>
      </c>
      <c r="AW342" s="14" t="s">
        <v>41</v>
      </c>
      <c r="AX342" s="14" t="s">
        <v>80</v>
      </c>
      <c r="AY342" s="213" t="s">
        <v>182</v>
      </c>
    </row>
    <row r="343" spans="1:65" s="13" customFormat="1" ht="11.25">
      <c r="B343" s="192"/>
      <c r="C343" s="193"/>
      <c r="D343" s="194" t="s">
        <v>193</v>
      </c>
      <c r="E343" s="195" t="s">
        <v>43</v>
      </c>
      <c r="F343" s="196" t="s">
        <v>3418</v>
      </c>
      <c r="G343" s="193"/>
      <c r="H343" s="195" t="s">
        <v>43</v>
      </c>
      <c r="I343" s="197"/>
      <c r="J343" s="193"/>
      <c r="K343" s="193"/>
      <c r="L343" s="198"/>
      <c r="M343" s="199"/>
      <c r="N343" s="200"/>
      <c r="O343" s="200"/>
      <c r="P343" s="200"/>
      <c r="Q343" s="200"/>
      <c r="R343" s="200"/>
      <c r="S343" s="200"/>
      <c r="T343" s="201"/>
      <c r="AT343" s="202" t="s">
        <v>193</v>
      </c>
      <c r="AU343" s="202" t="s">
        <v>90</v>
      </c>
      <c r="AV343" s="13" t="s">
        <v>88</v>
      </c>
      <c r="AW343" s="13" t="s">
        <v>41</v>
      </c>
      <c r="AX343" s="13" t="s">
        <v>80</v>
      </c>
      <c r="AY343" s="202" t="s">
        <v>182</v>
      </c>
    </row>
    <row r="344" spans="1:65" s="14" customFormat="1" ht="11.25">
      <c r="B344" s="203"/>
      <c r="C344" s="204"/>
      <c r="D344" s="194" t="s">
        <v>193</v>
      </c>
      <c r="E344" s="205" t="s">
        <v>43</v>
      </c>
      <c r="F344" s="206" t="s">
        <v>88</v>
      </c>
      <c r="G344" s="204"/>
      <c r="H344" s="207">
        <v>1</v>
      </c>
      <c r="I344" s="208"/>
      <c r="J344" s="204"/>
      <c r="K344" s="204"/>
      <c r="L344" s="209"/>
      <c r="M344" s="210"/>
      <c r="N344" s="211"/>
      <c r="O344" s="211"/>
      <c r="P344" s="211"/>
      <c r="Q344" s="211"/>
      <c r="R344" s="211"/>
      <c r="S344" s="211"/>
      <c r="T344" s="212"/>
      <c r="AT344" s="213" t="s">
        <v>193</v>
      </c>
      <c r="AU344" s="213" t="s">
        <v>90</v>
      </c>
      <c r="AV344" s="14" t="s">
        <v>90</v>
      </c>
      <c r="AW344" s="14" t="s">
        <v>41</v>
      </c>
      <c r="AX344" s="14" t="s">
        <v>80</v>
      </c>
      <c r="AY344" s="213" t="s">
        <v>182</v>
      </c>
    </row>
    <row r="345" spans="1:65" s="15" customFormat="1" ht="11.25">
      <c r="B345" s="227"/>
      <c r="C345" s="228"/>
      <c r="D345" s="194" t="s">
        <v>193</v>
      </c>
      <c r="E345" s="229" t="s">
        <v>43</v>
      </c>
      <c r="F345" s="230" t="s">
        <v>436</v>
      </c>
      <c r="G345" s="228"/>
      <c r="H345" s="231">
        <v>4</v>
      </c>
      <c r="I345" s="232"/>
      <c r="J345" s="228"/>
      <c r="K345" s="228"/>
      <c r="L345" s="233"/>
      <c r="M345" s="234"/>
      <c r="N345" s="235"/>
      <c r="O345" s="235"/>
      <c r="P345" s="235"/>
      <c r="Q345" s="235"/>
      <c r="R345" s="235"/>
      <c r="S345" s="235"/>
      <c r="T345" s="236"/>
      <c r="AT345" s="237" t="s">
        <v>193</v>
      </c>
      <c r="AU345" s="237" t="s">
        <v>90</v>
      </c>
      <c r="AV345" s="15" t="s">
        <v>205</v>
      </c>
      <c r="AW345" s="15" t="s">
        <v>41</v>
      </c>
      <c r="AX345" s="15" t="s">
        <v>88</v>
      </c>
      <c r="AY345" s="237" t="s">
        <v>182</v>
      </c>
    </row>
    <row r="346" spans="1:65" s="2" customFormat="1" ht="37.9" customHeight="1">
      <c r="A346" s="35"/>
      <c r="B346" s="36"/>
      <c r="C346" s="179" t="s">
        <v>557</v>
      </c>
      <c r="D346" s="179" t="s">
        <v>187</v>
      </c>
      <c r="E346" s="180" t="s">
        <v>3419</v>
      </c>
      <c r="F346" s="181" t="s">
        <v>3420</v>
      </c>
      <c r="G346" s="182" t="s">
        <v>190</v>
      </c>
      <c r="H346" s="183">
        <v>18</v>
      </c>
      <c r="I346" s="184"/>
      <c r="J346" s="185">
        <f>ROUND(I346*H346,2)</f>
        <v>0</v>
      </c>
      <c r="K346" s="181" t="s">
        <v>191</v>
      </c>
      <c r="L346" s="40"/>
      <c r="M346" s="186" t="s">
        <v>43</v>
      </c>
      <c r="N346" s="187" t="s">
        <v>51</v>
      </c>
      <c r="O346" s="65"/>
      <c r="P346" s="188">
        <f>O346*H346</f>
        <v>0</v>
      </c>
      <c r="Q346" s="188">
        <v>0</v>
      </c>
      <c r="R346" s="188">
        <f>Q346*H346</f>
        <v>0</v>
      </c>
      <c r="S346" s="188">
        <v>0</v>
      </c>
      <c r="T346" s="189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90" t="s">
        <v>88</v>
      </c>
      <c r="AT346" s="190" t="s">
        <v>187</v>
      </c>
      <c r="AU346" s="190" t="s">
        <v>90</v>
      </c>
      <c r="AY346" s="17" t="s">
        <v>182</v>
      </c>
      <c r="BE346" s="191">
        <f>IF(N346="základní",J346,0)</f>
        <v>0</v>
      </c>
      <c r="BF346" s="191">
        <f>IF(N346="snížená",J346,0)</f>
        <v>0</v>
      </c>
      <c r="BG346" s="191">
        <f>IF(N346="zákl. přenesená",J346,0)</f>
        <v>0</v>
      </c>
      <c r="BH346" s="191">
        <f>IF(N346="sníž. přenesená",J346,0)</f>
        <v>0</v>
      </c>
      <c r="BI346" s="191">
        <f>IF(N346="nulová",J346,0)</f>
        <v>0</v>
      </c>
      <c r="BJ346" s="17" t="s">
        <v>88</v>
      </c>
      <c r="BK346" s="191">
        <f>ROUND(I346*H346,2)</f>
        <v>0</v>
      </c>
      <c r="BL346" s="17" t="s">
        <v>88</v>
      </c>
      <c r="BM346" s="190" t="s">
        <v>3421</v>
      </c>
    </row>
    <row r="347" spans="1:65" s="13" customFormat="1" ht="11.25">
      <c r="B347" s="192"/>
      <c r="C347" s="193"/>
      <c r="D347" s="194" t="s">
        <v>193</v>
      </c>
      <c r="E347" s="195" t="s">
        <v>43</v>
      </c>
      <c r="F347" s="196" t="s">
        <v>3344</v>
      </c>
      <c r="G347" s="193"/>
      <c r="H347" s="195" t="s">
        <v>43</v>
      </c>
      <c r="I347" s="197"/>
      <c r="J347" s="193"/>
      <c r="K347" s="193"/>
      <c r="L347" s="198"/>
      <c r="M347" s="199"/>
      <c r="N347" s="200"/>
      <c r="O347" s="200"/>
      <c r="P347" s="200"/>
      <c r="Q347" s="200"/>
      <c r="R347" s="200"/>
      <c r="S347" s="200"/>
      <c r="T347" s="201"/>
      <c r="AT347" s="202" t="s">
        <v>193</v>
      </c>
      <c r="AU347" s="202" t="s">
        <v>90</v>
      </c>
      <c r="AV347" s="13" t="s">
        <v>88</v>
      </c>
      <c r="AW347" s="13" t="s">
        <v>41</v>
      </c>
      <c r="AX347" s="13" t="s">
        <v>80</v>
      </c>
      <c r="AY347" s="202" t="s">
        <v>182</v>
      </c>
    </row>
    <row r="348" spans="1:65" s="13" customFormat="1" ht="22.5">
      <c r="B348" s="192"/>
      <c r="C348" s="193"/>
      <c r="D348" s="194" t="s">
        <v>193</v>
      </c>
      <c r="E348" s="195" t="s">
        <v>43</v>
      </c>
      <c r="F348" s="196" t="s">
        <v>3422</v>
      </c>
      <c r="G348" s="193"/>
      <c r="H348" s="195" t="s">
        <v>43</v>
      </c>
      <c r="I348" s="197"/>
      <c r="J348" s="193"/>
      <c r="K348" s="193"/>
      <c r="L348" s="198"/>
      <c r="M348" s="199"/>
      <c r="N348" s="200"/>
      <c r="O348" s="200"/>
      <c r="P348" s="200"/>
      <c r="Q348" s="200"/>
      <c r="R348" s="200"/>
      <c r="S348" s="200"/>
      <c r="T348" s="201"/>
      <c r="AT348" s="202" t="s">
        <v>193</v>
      </c>
      <c r="AU348" s="202" t="s">
        <v>90</v>
      </c>
      <c r="AV348" s="13" t="s">
        <v>88</v>
      </c>
      <c r="AW348" s="13" t="s">
        <v>41</v>
      </c>
      <c r="AX348" s="13" t="s">
        <v>80</v>
      </c>
      <c r="AY348" s="202" t="s">
        <v>182</v>
      </c>
    </row>
    <row r="349" spans="1:65" s="13" customFormat="1" ht="22.5">
      <c r="B349" s="192"/>
      <c r="C349" s="193"/>
      <c r="D349" s="194" t="s">
        <v>193</v>
      </c>
      <c r="E349" s="195" t="s">
        <v>43</v>
      </c>
      <c r="F349" s="196" t="s">
        <v>3381</v>
      </c>
      <c r="G349" s="193"/>
      <c r="H349" s="195" t="s">
        <v>43</v>
      </c>
      <c r="I349" s="197"/>
      <c r="J349" s="193"/>
      <c r="K349" s="193"/>
      <c r="L349" s="198"/>
      <c r="M349" s="199"/>
      <c r="N349" s="200"/>
      <c r="O349" s="200"/>
      <c r="P349" s="200"/>
      <c r="Q349" s="200"/>
      <c r="R349" s="200"/>
      <c r="S349" s="200"/>
      <c r="T349" s="201"/>
      <c r="AT349" s="202" t="s">
        <v>193</v>
      </c>
      <c r="AU349" s="202" t="s">
        <v>90</v>
      </c>
      <c r="AV349" s="13" t="s">
        <v>88</v>
      </c>
      <c r="AW349" s="13" t="s">
        <v>41</v>
      </c>
      <c r="AX349" s="13" t="s">
        <v>80</v>
      </c>
      <c r="AY349" s="202" t="s">
        <v>182</v>
      </c>
    </row>
    <row r="350" spans="1:65" s="14" customFormat="1" ht="11.25">
      <c r="B350" s="203"/>
      <c r="C350" s="204"/>
      <c r="D350" s="194" t="s">
        <v>193</v>
      </c>
      <c r="E350" s="205" t="s">
        <v>43</v>
      </c>
      <c r="F350" s="206" t="s">
        <v>90</v>
      </c>
      <c r="G350" s="204"/>
      <c r="H350" s="207">
        <v>2</v>
      </c>
      <c r="I350" s="208"/>
      <c r="J350" s="204"/>
      <c r="K350" s="204"/>
      <c r="L350" s="209"/>
      <c r="M350" s="210"/>
      <c r="N350" s="211"/>
      <c r="O350" s="211"/>
      <c r="P350" s="211"/>
      <c r="Q350" s="211"/>
      <c r="R350" s="211"/>
      <c r="S350" s="211"/>
      <c r="T350" s="212"/>
      <c r="AT350" s="213" t="s">
        <v>193</v>
      </c>
      <c r="AU350" s="213" t="s">
        <v>90</v>
      </c>
      <c r="AV350" s="14" t="s">
        <v>90</v>
      </c>
      <c r="AW350" s="14" t="s">
        <v>41</v>
      </c>
      <c r="AX350" s="14" t="s">
        <v>80</v>
      </c>
      <c r="AY350" s="213" t="s">
        <v>182</v>
      </c>
    </row>
    <row r="351" spans="1:65" s="13" customFormat="1" ht="22.5">
      <c r="B351" s="192"/>
      <c r="C351" s="193"/>
      <c r="D351" s="194" t="s">
        <v>193</v>
      </c>
      <c r="E351" s="195" t="s">
        <v>43</v>
      </c>
      <c r="F351" s="196" t="s">
        <v>3383</v>
      </c>
      <c r="G351" s="193"/>
      <c r="H351" s="195" t="s">
        <v>43</v>
      </c>
      <c r="I351" s="197"/>
      <c r="J351" s="193"/>
      <c r="K351" s="193"/>
      <c r="L351" s="198"/>
      <c r="M351" s="199"/>
      <c r="N351" s="200"/>
      <c r="O351" s="200"/>
      <c r="P351" s="200"/>
      <c r="Q351" s="200"/>
      <c r="R351" s="200"/>
      <c r="S351" s="200"/>
      <c r="T351" s="201"/>
      <c r="AT351" s="202" t="s">
        <v>193</v>
      </c>
      <c r="AU351" s="202" t="s">
        <v>90</v>
      </c>
      <c r="AV351" s="13" t="s">
        <v>88</v>
      </c>
      <c r="AW351" s="13" t="s">
        <v>41</v>
      </c>
      <c r="AX351" s="13" t="s">
        <v>80</v>
      </c>
      <c r="AY351" s="202" t="s">
        <v>182</v>
      </c>
    </row>
    <row r="352" spans="1:65" s="14" customFormat="1" ht="11.25">
      <c r="B352" s="203"/>
      <c r="C352" s="204"/>
      <c r="D352" s="194" t="s">
        <v>193</v>
      </c>
      <c r="E352" s="205" t="s">
        <v>43</v>
      </c>
      <c r="F352" s="206" t="s">
        <v>90</v>
      </c>
      <c r="G352" s="204"/>
      <c r="H352" s="207">
        <v>2</v>
      </c>
      <c r="I352" s="208"/>
      <c r="J352" s="204"/>
      <c r="K352" s="204"/>
      <c r="L352" s="209"/>
      <c r="M352" s="210"/>
      <c r="N352" s="211"/>
      <c r="O352" s="211"/>
      <c r="P352" s="211"/>
      <c r="Q352" s="211"/>
      <c r="R352" s="211"/>
      <c r="S352" s="211"/>
      <c r="T352" s="212"/>
      <c r="AT352" s="213" t="s">
        <v>193</v>
      </c>
      <c r="AU352" s="213" t="s">
        <v>90</v>
      </c>
      <c r="AV352" s="14" t="s">
        <v>90</v>
      </c>
      <c r="AW352" s="14" t="s">
        <v>41</v>
      </c>
      <c r="AX352" s="14" t="s">
        <v>80</v>
      </c>
      <c r="AY352" s="213" t="s">
        <v>182</v>
      </c>
    </row>
    <row r="353" spans="1:65" s="13" customFormat="1" ht="11.25">
      <c r="B353" s="192"/>
      <c r="C353" s="193"/>
      <c r="D353" s="194" t="s">
        <v>193</v>
      </c>
      <c r="E353" s="195" t="s">
        <v>43</v>
      </c>
      <c r="F353" s="196" t="s">
        <v>3384</v>
      </c>
      <c r="G353" s="193"/>
      <c r="H353" s="195" t="s">
        <v>43</v>
      </c>
      <c r="I353" s="197"/>
      <c r="J353" s="193"/>
      <c r="K353" s="193"/>
      <c r="L353" s="198"/>
      <c r="M353" s="199"/>
      <c r="N353" s="200"/>
      <c r="O353" s="200"/>
      <c r="P353" s="200"/>
      <c r="Q353" s="200"/>
      <c r="R353" s="200"/>
      <c r="S353" s="200"/>
      <c r="T353" s="201"/>
      <c r="AT353" s="202" t="s">
        <v>193</v>
      </c>
      <c r="AU353" s="202" t="s">
        <v>90</v>
      </c>
      <c r="AV353" s="13" t="s">
        <v>88</v>
      </c>
      <c r="AW353" s="13" t="s">
        <v>41</v>
      </c>
      <c r="AX353" s="13" t="s">
        <v>80</v>
      </c>
      <c r="AY353" s="202" t="s">
        <v>182</v>
      </c>
    </row>
    <row r="354" spans="1:65" s="14" customFormat="1" ht="11.25">
      <c r="B354" s="203"/>
      <c r="C354" s="204"/>
      <c r="D354" s="194" t="s">
        <v>193</v>
      </c>
      <c r="E354" s="205" t="s">
        <v>43</v>
      </c>
      <c r="F354" s="206" t="s">
        <v>90</v>
      </c>
      <c r="G354" s="204"/>
      <c r="H354" s="207">
        <v>2</v>
      </c>
      <c r="I354" s="208"/>
      <c r="J354" s="204"/>
      <c r="K354" s="204"/>
      <c r="L354" s="209"/>
      <c r="M354" s="210"/>
      <c r="N354" s="211"/>
      <c r="O354" s="211"/>
      <c r="P354" s="211"/>
      <c r="Q354" s="211"/>
      <c r="R354" s="211"/>
      <c r="S354" s="211"/>
      <c r="T354" s="212"/>
      <c r="AT354" s="213" t="s">
        <v>193</v>
      </c>
      <c r="AU354" s="213" t="s">
        <v>90</v>
      </c>
      <c r="AV354" s="14" t="s">
        <v>90</v>
      </c>
      <c r="AW354" s="14" t="s">
        <v>41</v>
      </c>
      <c r="AX354" s="14" t="s">
        <v>80</v>
      </c>
      <c r="AY354" s="213" t="s">
        <v>182</v>
      </c>
    </row>
    <row r="355" spans="1:65" s="13" customFormat="1" ht="22.5">
      <c r="B355" s="192"/>
      <c r="C355" s="193"/>
      <c r="D355" s="194" t="s">
        <v>193</v>
      </c>
      <c r="E355" s="195" t="s">
        <v>43</v>
      </c>
      <c r="F355" s="196" t="s">
        <v>3385</v>
      </c>
      <c r="G355" s="193"/>
      <c r="H355" s="195" t="s">
        <v>43</v>
      </c>
      <c r="I355" s="197"/>
      <c r="J355" s="193"/>
      <c r="K355" s="193"/>
      <c r="L355" s="198"/>
      <c r="M355" s="199"/>
      <c r="N355" s="200"/>
      <c r="O355" s="200"/>
      <c r="P355" s="200"/>
      <c r="Q355" s="200"/>
      <c r="R355" s="200"/>
      <c r="S355" s="200"/>
      <c r="T355" s="201"/>
      <c r="AT355" s="202" t="s">
        <v>193</v>
      </c>
      <c r="AU355" s="202" t="s">
        <v>90</v>
      </c>
      <c r="AV355" s="13" t="s">
        <v>88</v>
      </c>
      <c r="AW355" s="13" t="s">
        <v>41</v>
      </c>
      <c r="AX355" s="13" t="s">
        <v>80</v>
      </c>
      <c r="AY355" s="202" t="s">
        <v>182</v>
      </c>
    </row>
    <row r="356" spans="1:65" s="14" customFormat="1" ht="11.25">
      <c r="B356" s="203"/>
      <c r="C356" s="204"/>
      <c r="D356" s="194" t="s">
        <v>193</v>
      </c>
      <c r="E356" s="205" t="s">
        <v>43</v>
      </c>
      <c r="F356" s="206" t="s">
        <v>90</v>
      </c>
      <c r="G356" s="204"/>
      <c r="H356" s="207">
        <v>2</v>
      </c>
      <c r="I356" s="208"/>
      <c r="J356" s="204"/>
      <c r="K356" s="204"/>
      <c r="L356" s="209"/>
      <c r="M356" s="210"/>
      <c r="N356" s="211"/>
      <c r="O356" s="211"/>
      <c r="P356" s="211"/>
      <c r="Q356" s="211"/>
      <c r="R356" s="211"/>
      <c r="S356" s="211"/>
      <c r="T356" s="212"/>
      <c r="AT356" s="213" t="s">
        <v>193</v>
      </c>
      <c r="AU356" s="213" t="s">
        <v>90</v>
      </c>
      <c r="AV356" s="14" t="s">
        <v>90</v>
      </c>
      <c r="AW356" s="14" t="s">
        <v>41</v>
      </c>
      <c r="AX356" s="14" t="s">
        <v>80</v>
      </c>
      <c r="AY356" s="213" t="s">
        <v>182</v>
      </c>
    </row>
    <row r="357" spans="1:65" s="13" customFormat="1" ht="11.25">
      <c r="B357" s="192"/>
      <c r="C357" s="193"/>
      <c r="D357" s="194" t="s">
        <v>193</v>
      </c>
      <c r="E357" s="195" t="s">
        <v>43</v>
      </c>
      <c r="F357" s="196" t="s">
        <v>3332</v>
      </c>
      <c r="G357" s="193"/>
      <c r="H357" s="195" t="s">
        <v>43</v>
      </c>
      <c r="I357" s="197"/>
      <c r="J357" s="193"/>
      <c r="K357" s="193"/>
      <c r="L357" s="198"/>
      <c r="M357" s="199"/>
      <c r="N357" s="200"/>
      <c r="O357" s="200"/>
      <c r="P357" s="200"/>
      <c r="Q357" s="200"/>
      <c r="R357" s="200"/>
      <c r="S357" s="200"/>
      <c r="T357" s="201"/>
      <c r="AT357" s="202" t="s">
        <v>193</v>
      </c>
      <c r="AU357" s="202" t="s">
        <v>90</v>
      </c>
      <c r="AV357" s="13" t="s">
        <v>88</v>
      </c>
      <c r="AW357" s="13" t="s">
        <v>41</v>
      </c>
      <c r="AX357" s="13" t="s">
        <v>80</v>
      </c>
      <c r="AY357" s="202" t="s">
        <v>182</v>
      </c>
    </row>
    <row r="358" spans="1:65" s="14" customFormat="1" ht="11.25">
      <c r="B358" s="203"/>
      <c r="C358" s="204"/>
      <c r="D358" s="194" t="s">
        <v>193</v>
      </c>
      <c r="E358" s="205" t="s">
        <v>43</v>
      </c>
      <c r="F358" s="206" t="s">
        <v>90</v>
      </c>
      <c r="G358" s="204"/>
      <c r="H358" s="207">
        <v>2</v>
      </c>
      <c r="I358" s="208"/>
      <c r="J358" s="204"/>
      <c r="K358" s="204"/>
      <c r="L358" s="209"/>
      <c r="M358" s="210"/>
      <c r="N358" s="211"/>
      <c r="O358" s="211"/>
      <c r="P358" s="211"/>
      <c r="Q358" s="211"/>
      <c r="R358" s="211"/>
      <c r="S358" s="211"/>
      <c r="T358" s="212"/>
      <c r="AT358" s="213" t="s">
        <v>193</v>
      </c>
      <c r="AU358" s="213" t="s">
        <v>90</v>
      </c>
      <c r="AV358" s="14" t="s">
        <v>90</v>
      </c>
      <c r="AW358" s="14" t="s">
        <v>41</v>
      </c>
      <c r="AX358" s="14" t="s">
        <v>80</v>
      </c>
      <c r="AY358" s="213" t="s">
        <v>182</v>
      </c>
    </row>
    <row r="359" spans="1:65" s="13" customFormat="1" ht="22.5">
      <c r="B359" s="192"/>
      <c r="C359" s="193"/>
      <c r="D359" s="194" t="s">
        <v>193</v>
      </c>
      <c r="E359" s="195" t="s">
        <v>43</v>
      </c>
      <c r="F359" s="196" t="s">
        <v>3387</v>
      </c>
      <c r="G359" s="193"/>
      <c r="H359" s="195" t="s">
        <v>43</v>
      </c>
      <c r="I359" s="197"/>
      <c r="J359" s="193"/>
      <c r="K359" s="193"/>
      <c r="L359" s="198"/>
      <c r="M359" s="199"/>
      <c r="N359" s="200"/>
      <c r="O359" s="200"/>
      <c r="P359" s="200"/>
      <c r="Q359" s="200"/>
      <c r="R359" s="200"/>
      <c r="S359" s="200"/>
      <c r="T359" s="201"/>
      <c r="AT359" s="202" t="s">
        <v>193</v>
      </c>
      <c r="AU359" s="202" t="s">
        <v>90</v>
      </c>
      <c r="AV359" s="13" t="s">
        <v>88</v>
      </c>
      <c r="AW359" s="13" t="s">
        <v>41</v>
      </c>
      <c r="AX359" s="13" t="s">
        <v>80</v>
      </c>
      <c r="AY359" s="202" t="s">
        <v>182</v>
      </c>
    </row>
    <row r="360" spans="1:65" s="14" customFormat="1" ht="11.25">
      <c r="B360" s="203"/>
      <c r="C360" s="204"/>
      <c r="D360" s="194" t="s">
        <v>193</v>
      </c>
      <c r="E360" s="205" t="s">
        <v>43</v>
      </c>
      <c r="F360" s="206" t="s">
        <v>90</v>
      </c>
      <c r="G360" s="204"/>
      <c r="H360" s="207">
        <v>2</v>
      </c>
      <c r="I360" s="208"/>
      <c r="J360" s="204"/>
      <c r="K360" s="204"/>
      <c r="L360" s="209"/>
      <c r="M360" s="210"/>
      <c r="N360" s="211"/>
      <c r="O360" s="211"/>
      <c r="P360" s="211"/>
      <c r="Q360" s="211"/>
      <c r="R360" s="211"/>
      <c r="S360" s="211"/>
      <c r="T360" s="212"/>
      <c r="AT360" s="213" t="s">
        <v>193</v>
      </c>
      <c r="AU360" s="213" t="s">
        <v>90</v>
      </c>
      <c r="AV360" s="14" t="s">
        <v>90</v>
      </c>
      <c r="AW360" s="14" t="s">
        <v>41</v>
      </c>
      <c r="AX360" s="14" t="s">
        <v>80</v>
      </c>
      <c r="AY360" s="213" t="s">
        <v>182</v>
      </c>
    </row>
    <row r="361" spans="1:65" s="13" customFormat="1" ht="11.25">
      <c r="B361" s="192"/>
      <c r="C361" s="193"/>
      <c r="D361" s="194" t="s">
        <v>193</v>
      </c>
      <c r="E361" s="195" t="s">
        <v>43</v>
      </c>
      <c r="F361" s="196" t="s">
        <v>3388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4" customFormat="1" ht="11.25">
      <c r="B362" s="203"/>
      <c r="C362" s="204"/>
      <c r="D362" s="194" t="s">
        <v>193</v>
      </c>
      <c r="E362" s="205" t="s">
        <v>43</v>
      </c>
      <c r="F362" s="206" t="s">
        <v>90</v>
      </c>
      <c r="G362" s="204"/>
      <c r="H362" s="207">
        <v>2</v>
      </c>
      <c r="I362" s="208"/>
      <c r="J362" s="204"/>
      <c r="K362" s="204"/>
      <c r="L362" s="209"/>
      <c r="M362" s="210"/>
      <c r="N362" s="211"/>
      <c r="O362" s="211"/>
      <c r="P362" s="211"/>
      <c r="Q362" s="211"/>
      <c r="R362" s="211"/>
      <c r="S362" s="211"/>
      <c r="T362" s="212"/>
      <c r="AT362" s="213" t="s">
        <v>193</v>
      </c>
      <c r="AU362" s="213" t="s">
        <v>90</v>
      </c>
      <c r="AV362" s="14" t="s">
        <v>90</v>
      </c>
      <c r="AW362" s="14" t="s">
        <v>41</v>
      </c>
      <c r="AX362" s="14" t="s">
        <v>80</v>
      </c>
      <c r="AY362" s="213" t="s">
        <v>182</v>
      </c>
    </row>
    <row r="363" spans="1:65" s="13" customFormat="1" ht="22.5">
      <c r="B363" s="192"/>
      <c r="C363" s="193"/>
      <c r="D363" s="194" t="s">
        <v>193</v>
      </c>
      <c r="E363" s="195" t="s">
        <v>43</v>
      </c>
      <c r="F363" s="196" t="s">
        <v>3389</v>
      </c>
      <c r="G363" s="193"/>
      <c r="H363" s="195" t="s">
        <v>43</v>
      </c>
      <c r="I363" s="197"/>
      <c r="J363" s="193"/>
      <c r="K363" s="193"/>
      <c r="L363" s="198"/>
      <c r="M363" s="199"/>
      <c r="N363" s="200"/>
      <c r="O363" s="200"/>
      <c r="P363" s="200"/>
      <c r="Q363" s="200"/>
      <c r="R363" s="200"/>
      <c r="S363" s="200"/>
      <c r="T363" s="201"/>
      <c r="AT363" s="202" t="s">
        <v>193</v>
      </c>
      <c r="AU363" s="202" t="s">
        <v>90</v>
      </c>
      <c r="AV363" s="13" t="s">
        <v>88</v>
      </c>
      <c r="AW363" s="13" t="s">
        <v>41</v>
      </c>
      <c r="AX363" s="13" t="s">
        <v>80</v>
      </c>
      <c r="AY363" s="202" t="s">
        <v>182</v>
      </c>
    </row>
    <row r="364" spans="1:65" s="14" customFormat="1" ht="11.25">
      <c r="B364" s="203"/>
      <c r="C364" s="204"/>
      <c r="D364" s="194" t="s">
        <v>193</v>
      </c>
      <c r="E364" s="205" t="s">
        <v>43</v>
      </c>
      <c r="F364" s="206" t="s">
        <v>90</v>
      </c>
      <c r="G364" s="204"/>
      <c r="H364" s="207">
        <v>2</v>
      </c>
      <c r="I364" s="208"/>
      <c r="J364" s="204"/>
      <c r="K364" s="204"/>
      <c r="L364" s="209"/>
      <c r="M364" s="210"/>
      <c r="N364" s="211"/>
      <c r="O364" s="211"/>
      <c r="P364" s="211"/>
      <c r="Q364" s="211"/>
      <c r="R364" s="211"/>
      <c r="S364" s="211"/>
      <c r="T364" s="212"/>
      <c r="AT364" s="213" t="s">
        <v>193</v>
      </c>
      <c r="AU364" s="213" t="s">
        <v>90</v>
      </c>
      <c r="AV364" s="14" t="s">
        <v>90</v>
      </c>
      <c r="AW364" s="14" t="s">
        <v>41</v>
      </c>
      <c r="AX364" s="14" t="s">
        <v>80</v>
      </c>
      <c r="AY364" s="213" t="s">
        <v>182</v>
      </c>
    </row>
    <row r="365" spans="1:65" s="13" customFormat="1" ht="22.5">
      <c r="B365" s="192"/>
      <c r="C365" s="193"/>
      <c r="D365" s="194" t="s">
        <v>193</v>
      </c>
      <c r="E365" s="195" t="s">
        <v>43</v>
      </c>
      <c r="F365" s="196" t="s">
        <v>3423</v>
      </c>
      <c r="G365" s="193"/>
      <c r="H365" s="195" t="s">
        <v>43</v>
      </c>
      <c r="I365" s="197"/>
      <c r="J365" s="193"/>
      <c r="K365" s="193"/>
      <c r="L365" s="198"/>
      <c r="M365" s="199"/>
      <c r="N365" s="200"/>
      <c r="O365" s="200"/>
      <c r="P365" s="200"/>
      <c r="Q365" s="200"/>
      <c r="R365" s="200"/>
      <c r="S365" s="200"/>
      <c r="T365" s="201"/>
      <c r="AT365" s="202" t="s">
        <v>193</v>
      </c>
      <c r="AU365" s="202" t="s">
        <v>90</v>
      </c>
      <c r="AV365" s="13" t="s">
        <v>88</v>
      </c>
      <c r="AW365" s="13" t="s">
        <v>41</v>
      </c>
      <c r="AX365" s="13" t="s">
        <v>80</v>
      </c>
      <c r="AY365" s="202" t="s">
        <v>182</v>
      </c>
    </row>
    <row r="366" spans="1:65" s="14" customFormat="1" ht="11.25">
      <c r="B366" s="203"/>
      <c r="C366" s="204"/>
      <c r="D366" s="194" t="s">
        <v>193</v>
      </c>
      <c r="E366" s="205" t="s">
        <v>43</v>
      </c>
      <c r="F366" s="206" t="s">
        <v>90</v>
      </c>
      <c r="G366" s="204"/>
      <c r="H366" s="207">
        <v>2</v>
      </c>
      <c r="I366" s="208"/>
      <c r="J366" s="204"/>
      <c r="K366" s="204"/>
      <c r="L366" s="209"/>
      <c r="M366" s="210"/>
      <c r="N366" s="211"/>
      <c r="O366" s="211"/>
      <c r="P366" s="211"/>
      <c r="Q366" s="211"/>
      <c r="R366" s="211"/>
      <c r="S366" s="211"/>
      <c r="T366" s="212"/>
      <c r="AT366" s="213" t="s">
        <v>193</v>
      </c>
      <c r="AU366" s="213" t="s">
        <v>90</v>
      </c>
      <c r="AV366" s="14" t="s">
        <v>90</v>
      </c>
      <c r="AW366" s="14" t="s">
        <v>41</v>
      </c>
      <c r="AX366" s="14" t="s">
        <v>80</v>
      </c>
      <c r="AY366" s="213" t="s">
        <v>182</v>
      </c>
    </row>
    <row r="367" spans="1:65" s="15" customFormat="1" ht="11.25">
      <c r="B367" s="227"/>
      <c r="C367" s="228"/>
      <c r="D367" s="194" t="s">
        <v>193</v>
      </c>
      <c r="E367" s="229" t="s">
        <v>43</v>
      </c>
      <c r="F367" s="230" t="s">
        <v>436</v>
      </c>
      <c r="G367" s="228"/>
      <c r="H367" s="231">
        <v>18</v>
      </c>
      <c r="I367" s="232"/>
      <c r="J367" s="228"/>
      <c r="K367" s="228"/>
      <c r="L367" s="233"/>
      <c r="M367" s="234"/>
      <c r="N367" s="235"/>
      <c r="O367" s="235"/>
      <c r="P367" s="235"/>
      <c r="Q367" s="235"/>
      <c r="R367" s="235"/>
      <c r="S367" s="235"/>
      <c r="T367" s="236"/>
      <c r="AT367" s="237" t="s">
        <v>193</v>
      </c>
      <c r="AU367" s="237" t="s">
        <v>90</v>
      </c>
      <c r="AV367" s="15" t="s">
        <v>205</v>
      </c>
      <c r="AW367" s="15" t="s">
        <v>41</v>
      </c>
      <c r="AX367" s="15" t="s">
        <v>88</v>
      </c>
      <c r="AY367" s="237" t="s">
        <v>182</v>
      </c>
    </row>
    <row r="368" spans="1:65" s="2" customFormat="1" ht="37.9" customHeight="1">
      <c r="A368" s="35"/>
      <c r="B368" s="36"/>
      <c r="C368" s="179" t="s">
        <v>562</v>
      </c>
      <c r="D368" s="179" t="s">
        <v>187</v>
      </c>
      <c r="E368" s="180" t="s">
        <v>3424</v>
      </c>
      <c r="F368" s="181" t="s">
        <v>3425</v>
      </c>
      <c r="G368" s="182" t="s">
        <v>190</v>
      </c>
      <c r="H368" s="183">
        <v>7</v>
      </c>
      <c r="I368" s="184"/>
      <c r="J368" s="185">
        <f>ROUND(I368*H368,2)</f>
        <v>0</v>
      </c>
      <c r="K368" s="181" t="s">
        <v>191</v>
      </c>
      <c r="L368" s="40"/>
      <c r="M368" s="186" t="s">
        <v>43</v>
      </c>
      <c r="N368" s="187" t="s">
        <v>51</v>
      </c>
      <c r="O368" s="65"/>
      <c r="P368" s="188">
        <f>O368*H368</f>
        <v>0</v>
      </c>
      <c r="Q368" s="188">
        <v>0</v>
      </c>
      <c r="R368" s="188">
        <f>Q368*H368</f>
        <v>0</v>
      </c>
      <c r="S368" s="188">
        <v>0</v>
      </c>
      <c r="T368" s="189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90" t="s">
        <v>88</v>
      </c>
      <c r="AT368" s="190" t="s">
        <v>187</v>
      </c>
      <c r="AU368" s="190" t="s">
        <v>90</v>
      </c>
      <c r="AY368" s="17" t="s">
        <v>182</v>
      </c>
      <c r="BE368" s="191">
        <f>IF(N368="základní",J368,0)</f>
        <v>0</v>
      </c>
      <c r="BF368" s="191">
        <f>IF(N368="snížená",J368,0)</f>
        <v>0</v>
      </c>
      <c r="BG368" s="191">
        <f>IF(N368="zákl. přenesená",J368,0)</f>
        <v>0</v>
      </c>
      <c r="BH368" s="191">
        <f>IF(N368="sníž. přenesená",J368,0)</f>
        <v>0</v>
      </c>
      <c r="BI368" s="191">
        <f>IF(N368="nulová",J368,0)</f>
        <v>0</v>
      </c>
      <c r="BJ368" s="17" t="s">
        <v>88</v>
      </c>
      <c r="BK368" s="191">
        <f>ROUND(I368*H368,2)</f>
        <v>0</v>
      </c>
      <c r="BL368" s="17" t="s">
        <v>88</v>
      </c>
      <c r="BM368" s="190" t="s">
        <v>3426</v>
      </c>
    </row>
    <row r="369" spans="1:65" s="13" customFormat="1" ht="11.25">
      <c r="B369" s="192"/>
      <c r="C369" s="193"/>
      <c r="D369" s="194" t="s">
        <v>193</v>
      </c>
      <c r="E369" s="195" t="s">
        <v>43</v>
      </c>
      <c r="F369" s="196" t="s">
        <v>532</v>
      </c>
      <c r="G369" s="193"/>
      <c r="H369" s="195" t="s">
        <v>43</v>
      </c>
      <c r="I369" s="197"/>
      <c r="J369" s="193"/>
      <c r="K369" s="193"/>
      <c r="L369" s="198"/>
      <c r="M369" s="199"/>
      <c r="N369" s="200"/>
      <c r="O369" s="200"/>
      <c r="P369" s="200"/>
      <c r="Q369" s="200"/>
      <c r="R369" s="200"/>
      <c r="S369" s="200"/>
      <c r="T369" s="201"/>
      <c r="AT369" s="202" t="s">
        <v>193</v>
      </c>
      <c r="AU369" s="202" t="s">
        <v>90</v>
      </c>
      <c r="AV369" s="13" t="s">
        <v>88</v>
      </c>
      <c r="AW369" s="13" t="s">
        <v>41</v>
      </c>
      <c r="AX369" s="13" t="s">
        <v>80</v>
      </c>
      <c r="AY369" s="202" t="s">
        <v>182</v>
      </c>
    </row>
    <row r="370" spans="1:65" s="13" customFormat="1" ht="11.25">
      <c r="B370" s="192"/>
      <c r="C370" s="193"/>
      <c r="D370" s="194" t="s">
        <v>193</v>
      </c>
      <c r="E370" s="195" t="s">
        <v>43</v>
      </c>
      <c r="F370" s="196" t="s">
        <v>3416</v>
      </c>
      <c r="G370" s="193"/>
      <c r="H370" s="195" t="s">
        <v>43</v>
      </c>
      <c r="I370" s="197"/>
      <c r="J370" s="193"/>
      <c r="K370" s="193"/>
      <c r="L370" s="198"/>
      <c r="M370" s="199"/>
      <c r="N370" s="200"/>
      <c r="O370" s="200"/>
      <c r="P370" s="200"/>
      <c r="Q370" s="200"/>
      <c r="R370" s="200"/>
      <c r="S370" s="200"/>
      <c r="T370" s="201"/>
      <c r="AT370" s="202" t="s">
        <v>193</v>
      </c>
      <c r="AU370" s="202" t="s">
        <v>90</v>
      </c>
      <c r="AV370" s="13" t="s">
        <v>88</v>
      </c>
      <c r="AW370" s="13" t="s">
        <v>41</v>
      </c>
      <c r="AX370" s="13" t="s">
        <v>80</v>
      </c>
      <c r="AY370" s="202" t="s">
        <v>182</v>
      </c>
    </row>
    <row r="371" spans="1:65" s="14" customFormat="1" ht="11.25">
      <c r="B371" s="203"/>
      <c r="C371" s="204"/>
      <c r="D371" s="194" t="s">
        <v>193</v>
      </c>
      <c r="E371" s="205" t="s">
        <v>43</v>
      </c>
      <c r="F371" s="206" t="s">
        <v>90</v>
      </c>
      <c r="G371" s="204"/>
      <c r="H371" s="207">
        <v>2</v>
      </c>
      <c r="I371" s="208"/>
      <c r="J371" s="204"/>
      <c r="K371" s="204"/>
      <c r="L371" s="209"/>
      <c r="M371" s="210"/>
      <c r="N371" s="211"/>
      <c r="O371" s="211"/>
      <c r="P371" s="211"/>
      <c r="Q371" s="211"/>
      <c r="R371" s="211"/>
      <c r="S371" s="211"/>
      <c r="T371" s="212"/>
      <c r="AT371" s="213" t="s">
        <v>193</v>
      </c>
      <c r="AU371" s="213" t="s">
        <v>90</v>
      </c>
      <c r="AV371" s="14" t="s">
        <v>90</v>
      </c>
      <c r="AW371" s="14" t="s">
        <v>41</v>
      </c>
      <c r="AX371" s="14" t="s">
        <v>80</v>
      </c>
      <c r="AY371" s="213" t="s">
        <v>182</v>
      </c>
    </row>
    <row r="372" spans="1:65" s="13" customFormat="1" ht="11.25">
      <c r="B372" s="192"/>
      <c r="C372" s="193"/>
      <c r="D372" s="194" t="s">
        <v>193</v>
      </c>
      <c r="E372" s="195" t="s">
        <v>43</v>
      </c>
      <c r="F372" s="196" t="s">
        <v>3417</v>
      </c>
      <c r="G372" s="193"/>
      <c r="H372" s="195" t="s">
        <v>43</v>
      </c>
      <c r="I372" s="197"/>
      <c r="J372" s="193"/>
      <c r="K372" s="193"/>
      <c r="L372" s="198"/>
      <c r="M372" s="199"/>
      <c r="N372" s="200"/>
      <c r="O372" s="200"/>
      <c r="P372" s="200"/>
      <c r="Q372" s="200"/>
      <c r="R372" s="200"/>
      <c r="S372" s="200"/>
      <c r="T372" s="201"/>
      <c r="AT372" s="202" t="s">
        <v>193</v>
      </c>
      <c r="AU372" s="202" t="s">
        <v>90</v>
      </c>
      <c r="AV372" s="13" t="s">
        <v>88</v>
      </c>
      <c r="AW372" s="13" t="s">
        <v>41</v>
      </c>
      <c r="AX372" s="13" t="s">
        <v>80</v>
      </c>
      <c r="AY372" s="202" t="s">
        <v>182</v>
      </c>
    </row>
    <row r="373" spans="1:65" s="14" customFormat="1" ht="11.25">
      <c r="B373" s="203"/>
      <c r="C373" s="204"/>
      <c r="D373" s="194" t="s">
        <v>193</v>
      </c>
      <c r="E373" s="205" t="s">
        <v>43</v>
      </c>
      <c r="F373" s="206" t="s">
        <v>90</v>
      </c>
      <c r="G373" s="204"/>
      <c r="H373" s="207">
        <v>2</v>
      </c>
      <c r="I373" s="208"/>
      <c r="J373" s="204"/>
      <c r="K373" s="204"/>
      <c r="L373" s="209"/>
      <c r="M373" s="210"/>
      <c r="N373" s="211"/>
      <c r="O373" s="211"/>
      <c r="P373" s="211"/>
      <c r="Q373" s="211"/>
      <c r="R373" s="211"/>
      <c r="S373" s="211"/>
      <c r="T373" s="212"/>
      <c r="AT373" s="213" t="s">
        <v>193</v>
      </c>
      <c r="AU373" s="213" t="s">
        <v>90</v>
      </c>
      <c r="AV373" s="14" t="s">
        <v>90</v>
      </c>
      <c r="AW373" s="14" t="s">
        <v>41</v>
      </c>
      <c r="AX373" s="14" t="s">
        <v>80</v>
      </c>
      <c r="AY373" s="213" t="s">
        <v>182</v>
      </c>
    </row>
    <row r="374" spans="1:65" s="13" customFormat="1" ht="11.25">
      <c r="B374" s="192"/>
      <c r="C374" s="193"/>
      <c r="D374" s="194" t="s">
        <v>193</v>
      </c>
      <c r="E374" s="195" t="s">
        <v>43</v>
      </c>
      <c r="F374" s="196" t="s">
        <v>3418</v>
      </c>
      <c r="G374" s="193"/>
      <c r="H374" s="195" t="s">
        <v>43</v>
      </c>
      <c r="I374" s="197"/>
      <c r="J374" s="193"/>
      <c r="K374" s="193"/>
      <c r="L374" s="198"/>
      <c r="M374" s="199"/>
      <c r="N374" s="200"/>
      <c r="O374" s="200"/>
      <c r="P374" s="200"/>
      <c r="Q374" s="200"/>
      <c r="R374" s="200"/>
      <c r="S374" s="200"/>
      <c r="T374" s="201"/>
      <c r="AT374" s="202" t="s">
        <v>193</v>
      </c>
      <c r="AU374" s="202" t="s">
        <v>90</v>
      </c>
      <c r="AV374" s="13" t="s">
        <v>88</v>
      </c>
      <c r="AW374" s="13" t="s">
        <v>41</v>
      </c>
      <c r="AX374" s="13" t="s">
        <v>80</v>
      </c>
      <c r="AY374" s="202" t="s">
        <v>182</v>
      </c>
    </row>
    <row r="375" spans="1:65" s="14" customFormat="1" ht="11.25">
      <c r="B375" s="203"/>
      <c r="C375" s="204"/>
      <c r="D375" s="194" t="s">
        <v>193</v>
      </c>
      <c r="E375" s="205" t="s">
        <v>43</v>
      </c>
      <c r="F375" s="206" t="s">
        <v>181</v>
      </c>
      <c r="G375" s="204"/>
      <c r="H375" s="207">
        <v>3</v>
      </c>
      <c r="I375" s="208"/>
      <c r="J375" s="204"/>
      <c r="K375" s="204"/>
      <c r="L375" s="209"/>
      <c r="M375" s="210"/>
      <c r="N375" s="211"/>
      <c r="O375" s="211"/>
      <c r="P375" s="211"/>
      <c r="Q375" s="211"/>
      <c r="R375" s="211"/>
      <c r="S375" s="211"/>
      <c r="T375" s="212"/>
      <c r="AT375" s="213" t="s">
        <v>193</v>
      </c>
      <c r="AU375" s="213" t="s">
        <v>90</v>
      </c>
      <c r="AV375" s="14" t="s">
        <v>90</v>
      </c>
      <c r="AW375" s="14" t="s">
        <v>41</v>
      </c>
      <c r="AX375" s="14" t="s">
        <v>80</v>
      </c>
      <c r="AY375" s="213" t="s">
        <v>182</v>
      </c>
    </row>
    <row r="376" spans="1:65" s="15" customFormat="1" ht="11.25">
      <c r="B376" s="227"/>
      <c r="C376" s="228"/>
      <c r="D376" s="194" t="s">
        <v>193</v>
      </c>
      <c r="E376" s="229" t="s">
        <v>43</v>
      </c>
      <c r="F376" s="230" t="s">
        <v>436</v>
      </c>
      <c r="G376" s="228"/>
      <c r="H376" s="231">
        <v>7</v>
      </c>
      <c r="I376" s="232"/>
      <c r="J376" s="228"/>
      <c r="K376" s="228"/>
      <c r="L376" s="233"/>
      <c r="M376" s="234"/>
      <c r="N376" s="235"/>
      <c r="O376" s="235"/>
      <c r="P376" s="235"/>
      <c r="Q376" s="235"/>
      <c r="R376" s="235"/>
      <c r="S376" s="235"/>
      <c r="T376" s="236"/>
      <c r="AT376" s="237" t="s">
        <v>193</v>
      </c>
      <c r="AU376" s="237" t="s">
        <v>90</v>
      </c>
      <c r="AV376" s="15" t="s">
        <v>205</v>
      </c>
      <c r="AW376" s="15" t="s">
        <v>41</v>
      </c>
      <c r="AX376" s="15" t="s">
        <v>88</v>
      </c>
      <c r="AY376" s="237" t="s">
        <v>182</v>
      </c>
    </row>
    <row r="377" spans="1:65" s="2" customFormat="1" ht="14.45" customHeight="1">
      <c r="A377" s="35"/>
      <c r="B377" s="36"/>
      <c r="C377" s="179" t="s">
        <v>566</v>
      </c>
      <c r="D377" s="179" t="s">
        <v>187</v>
      </c>
      <c r="E377" s="180" t="s">
        <v>3427</v>
      </c>
      <c r="F377" s="181" t="s">
        <v>3428</v>
      </c>
      <c r="G377" s="182" t="s">
        <v>190</v>
      </c>
      <c r="H377" s="183">
        <v>41</v>
      </c>
      <c r="I377" s="184"/>
      <c r="J377" s="185">
        <f>ROUND(I377*H377,2)</f>
        <v>0</v>
      </c>
      <c r="K377" s="181" t="s">
        <v>191</v>
      </c>
      <c r="L377" s="40"/>
      <c r="M377" s="186" t="s">
        <v>43</v>
      </c>
      <c r="N377" s="187" t="s">
        <v>51</v>
      </c>
      <c r="O377" s="65"/>
      <c r="P377" s="188">
        <f>O377*H377</f>
        <v>0</v>
      </c>
      <c r="Q377" s="188">
        <v>0</v>
      </c>
      <c r="R377" s="188">
        <f>Q377*H377</f>
        <v>0</v>
      </c>
      <c r="S377" s="188">
        <v>0</v>
      </c>
      <c r="T377" s="189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90" t="s">
        <v>88</v>
      </c>
      <c r="AT377" s="190" t="s">
        <v>187</v>
      </c>
      <c r="AU377" s="190" t="s">
        <v>90</v>
      </c>
      <c r="AY377" s="17" t="s">
        <v>182</v>
      </c>
      <c r="BE377" s="191">
        <f>IF(N377="základní",J377,0)</f>
        <v>0</v>
      </c>
      <c r="BF377" s="191">
        <f>IF(N377="snížená",J377,0)</f>
        <v>0</v>
      </c>
      <c r="BG377" s="191">
        <f>IF(N377="zákl. přenesená",J377,0)</f>
        <v>0</v>
      </c>
      <c r="BH377" s="191">
        <f>IF(N377="sníž. přenesená",J377,0)</f>
        <v>0</v>
      </c>
      <c r="BI377" s="191">
        <f>IF(N377="nulová",J377,0)</f>
        <v>0</v>
      </c>
      <c r="BJ377" s="17" t="s">
        <v>88</v>
      </c>
      <c r="BK377" s="191">
        <f>ROUND(I377*H377,2)</f>
        <v>0</v>
      </c>
      <c r="BL377" s="17" t="s">
        <v>88</v>
      </c>
      <c r="BM377" s="190" t="s">
        <v>3429</v>
      </c>
    </row>
    <row r="378" spans="1:65" s="13" customFormat="1" ht="11.25">
      <c r="B378" s="192"/>
      <c r="C378" s="193"/>
      <c r="D378" s="194" t="s">
        <v>193</v>
      </c>
      <c r="E378" s="195" t="s">
        <v>43</v>
      </c>
      <c r="F378" s="196" t="s">
        <v>532</v>
      </c>
      <c r="G378" s="193"/>
      <c r="H378" s="195" t="s">
        <v>43</v>
      </c>
      <c r="I378" s="197"/>
      <c r="J378" s="193"/>
      <c r="K378" s="193"/>
      <c r="L378" s="198"/>
      <c r="M378" s="199"/>
      <c r="N378" s="200"/>
      <c r="O378" s="200"/>
      <c r="P378" s="200"/>
      <c r="Q378" s="200"/>
      <c r="R378" s="200"/>
      <c r="S378" s="200"/>
      <c r="T378" s="201"/>
      <c r="AT378" s="202" t="s">
        <v>193</v>
      </c>
      <c r="AU378" s="202" t="s">
        <v>90</v>
      </c>
      <c r="AV378" s="13" t="s">
        <v>88</v>
      </c>
      <c r="AW378" s="13" t="s">
        <v>41</v>
      </c>
      <c r="AX378" s="13" t="s">
        <v>80</v>
      </c>
      <c r="AY378" s="202" t="s">
        <v>182</v>
      </c>
    </row>
    <row r="379" spans="1:65" s="13" customFormat="1" ht="22.5">
      <c r="B379" s="192"/>
      <c r="C379" s="193"/>
      <c r="D379" s="194" t="s">
        <v>193</v>
      </c>
      <c r="E379" s="195" t="s">
        <v>43</v>
      </c>
      <c r="F379" s="196" t="s">
        <v>3430</v>
      </c>
      <c r="G379" s="193"/>
      <c r="H379" s="195" t="s">
        <v>43</v>
      </c>
      <c r="I379" s="197"/>
      <c r="J379" s="193"/>
      <c r="K379" s="193"/>
      <c r="L379" s="198"/>
      <c r="M379" s="199"/>
      <c r="N379" s="200"/>
      <c r="O379" s="200"/>
      <c r="P379" s="200"/>
      <c r="Q379" s="200"/>
      <c r="R379" s="200"/>
      <c r="S379" s="200"/>
      <c r="T379" s="201"/>
      <c r="AT379" s="202" t="s">
        <v>193</v>
      </c>
      <c r="AU379" s="202" t="s">
        <v>90</v>
      </c>
      <c r="AV379" s="13" t="s">
        <v>88</v>
      </c>
      <c r="AW379" s="13" t="s">
        <v>41</v>
      </c>
      <c r="AX379" s="13" t="s">
        <v>80</v>
      </c>
      <c r="AY379" s="202" t="s">
        <v>182</v>
      </c>
    </row>
    <row r="380" spans="1:65" s="14" customFormat="1" ht="11.25">
      <c r="B380" s="203"/>
      <c r="C380" s="204"/>
      <c r="D380" s="194" t="s">
        <v>193</v>
      </c>
      <c r="E380" s="205" t="s">
        <v>43</v>
      </c>
      <c r="F380" s="206" t="s">
        <v>245</v>
      </c>
      <c r="G380" s="204"/>
      <c r="H380" s="207">
        <v>12</v>
      </c>
      <c r="I380" s="208"/>
      <c r="J380" s="204"/>
      <c r="K380" s="204"/>
      <c r="L380" s="209"/>
      <c r="M380" s="210"/>
      <c r="N380" s="211"/>
      <c r="O380" s="211"/>
      <c r="P380" s="211"/>
      <c r="Q380" s="211"/>
      <c r="R380" s="211"/>
      <c r="S380" s="211"/>
      <c r="T380" s="212"/>
      <c r="AT380" s="213" t="s">
        <v>193</v>
      </c>
      <c r="AU380" s="213" t="s">
        <v>90</v>
      </c>
      <c r="AV380" s="14" t="s">
        <v>90</v>
      </c>
      <c r="AW380" s="14" t="s">
        <v>41</v>
      </c>
      <c r="AX380" s="14" t="s">
        <v>80</v>
      </c>
      <c r="AY380" s="213" t="s">
        <v>182</v>
      </c>
    </row>
    <row r="381" spans="1:65" s="13" customFormat="1" ht="22.5">
      <c r="B381" s="192"/>
      <c r="C381" s="193"/>
      <c r="D381" s="194" t="s">
        <v>193</v>
      </c>
      <c r="E381" s="195" t="s">
        <v>43</v>
      </c>
      <c r="F381" s="196" t="s">
        <v>3431</v>
      </c>
      <c r="G381" s="193"/>
      <c r="H381" s="195" t="s">
        <v>43</v>
      </c>
      <c r="I381" s="197"/>
      <c r="J381" s="193"/>
      <c r="K381" s="193"/>
      <c r="L381" s="198"/>
      <c r="M381" s="199"/>
      <c r="N381" s="200"/>
      <c r="O381" s="200"/>
      <c r="P381" s="200"/>
      <c r="Q381" s="200"/>
      <c r="R381" s="200"/>
      <c r="S381" s="200"/>
      <c r="T381" s="201"/>
      <c r="AT381" s="202" t="s">
        <v>193</v>
      </c>
      <c r="AU381" s="202" t="s">
        <v>90</v>
      </c>
      <c r="AV381" s="13" t="s">
        <v>88</v>
      </c>
      <c r="AW381" s="13" t="s">
        <v>41</v>
      </c>
      <c r="AX381" s="13" t="s">
        <v>80</v>
      </c>
      <c r="AY381" s="202" t="s">
        <v>182</v>
      </c>
    </row>
    <row r="382" spans="1:65" s="14" customFormat="1" ht="11.25">
      <c r="B382" s="203"/>
      <c r="C382" s="204"/>
      <c r="D382" s="194" t="s">
        <v>193</v>
      </c>
      <c r="E382" s="205" t="s">
        <v>43</v>
      </c>
      <c r="F382" s="206" t="s">
        <v>256</v>
      </c>
      <c r="G382" s="204"/>
      <c r="H382" s="207">
        <v>14</v>
      </c>
      <c r="I382" s="208"/>
      <c r="J382" s="204"/>
      <c r="K382" s="204"/>
      <c r="L382" s="209"/>
      <c r="M382" s="210"/>
      <c r="N382" s="211"/>
      <c r="O382" s="211"/>
      <c r="P382" s="211"/>
      <c r="Q382" s="211"/>
      <c r="R382" s="211"/>
      <c r="S382" s="211"/>
      <c r="T382" s="212"/>
      <c r="AT382" s="213" t="s">
        <v>193</v>
      </c>
      <c r="AU382" s="213" t="s">
        <v>90</v>
      </c>
      <c r="AV382" s="14" t="s">
        <v>90</v>
      </c>
      <c r="AW382" s="14" t="s">
        <v>41</v>
      </c>
      <c r="AX382" s="14" t="s">
        <v>80</v>
      </c>
      <c r="AY382" s="213" t="s">
        <v>182</v>
      </c>
    </row>
    <row r="383" spans="1:65" s="13" customFormat="1" ht="22.5">
      <c r="B383" s="192"/>
      <c r="C383" s="193"/>
      <c r="D383" s="194" t="s">
        <v>193</v>
      </c>
      <c r="E383" s="195" t="s">
        <v>43</v>
      </c>
      <c r="F383" s="196" t="s">
        <v>3432</v>
      </c>
      <c r="G383" s="193"/>
      <c r="H383" s="195" t="s">
        <v>43</v>
      </c>
      <c r="I383" s="197"/>
      <c r="J383" s="193"/>
      <c r="K383" s="193"/>
      <c r="L383" s="198"/>
      <c r="M383" s="199"/>
      <c r="N383" s="200"/>
      <c r="O383" s="200"/>
      <c r="P383" s="200"/>
      <c r="Q383" s="200"/>
      <c r="R383" s="200"/>
      <c r="S383" s="200"/>
      <c r="T383" s="201"/>
      <c r="AT383" s="202" t="s">
        <v>193</v>
      </c>
      <c r="AU383" s="202" t="s">
        <v>90</v>
      </c>
      <c r="AV383" s="13" t="s">
        <v>88</v>
      </c>
      <c r="AW383" s="13" t="s">
        <v>41</v>
      </c>
      <c r="AX383" s="13" t="s">
        <v>80</v>
      </c>
      <c r="AY383" s="202" t="s">
        <v>182</v>
      </c>
    </row>
    <row r="384" spans="1:65" s="14" customFormat="1" ht="11.25">
      <c r="B384" s="203"/>
      <c r="C384" s="204"/>
      <c r="D384" s="194" t="s">
        <v>193</v>
      </c>
      <c r="E384" s="205" t="s">
        <v>43</v>
      </c>
      <c r="F384" s="206" t="s">
        <v>8</v>
      </c>
      <c r="G384" s="204"/>
      <c r="H384" s="207">
        <v>15</v>
      </c>
      <c r="I384" s="208"/>
      <c r="J384" s="204"/>
      <c r="K384" s="204"/>
      <c r="L384" s="209"/>
      <c r="M384" s="210"/>
      <c r="N384" s="211"/>
      <c r="O384" s="211"/>
      <c r="P384" s="211"/>
      <c r="Q384" s="211"/>
      <c r="R384" s="211"/>
      <c r="S384" s="211"/>
      <c r="T384" s="212"/>
      <c r="AT384" s="213" t="s">
        <v>193</v>
      </c>
      <c r="AU384" s="213" t="s">
        <v>90</v>
      </c>
      <c r="AV384" s="14" t="s">
        <v>90</v>
      </c>
      <c r="AW384" s="14" t="s">
        <v>41</v>
      </c>
      <c r="AX384" s="14" t="s">
        <v>80</v>
      </c>
      <c r="AY384" s="213" t="s">
        <v>182</v>
      </c>
    </row>
    <row r="385" spans="1:65" s="15" customFormat="1" ht="11.25">
      <c r="B385" s="227"/>
      <c r="C385" s="228"/>
      <c r="D385" s="194" t="s">
        <v>193</v>
      </c>
      <c r="E385" s="229" t="s">
        <v>43</v>
      </c>
      <c r="F385" s="230" t="s">
        <v>436</v>
      </c>
      <c r="G385" s="228"/>
      <c r="H385" s="231">
        <v>41</v>
      </c>
      <c r="I385" s="232"/>
      <c r="J385" s="228"/>
      <c r="K385" s="228"/>
      <c r="L385" s="233"/>
      <c r="M385" s="234"/>
      <c r="N385" s="235"/>
      <c r="O385" s="235"/>
      <c r="P385" s="235"/>
      <c r="Q385" s="235"/>
      <c r="R385" s="235"/>
      <c r="S385" s="235"/>
      <c r="T385" s="236"/>
      <c r="AT385" s="237" t="s">
        <v>193</v>
      </c>
      <c r="AU385" s="237" t="s">
        <v>90</v>
      </c>
      <c r="AV385" s="15" t="s">
        <v>205</v>
      </c>
      <c r="AW385" s="15" t="s">
        <v>41</v>
      </c>
      <c r="AX385" s="15" t="s">
        <v>88</v>
      </c>
      <c r="AY385" s="237" t="s">
        <v>182</v>
      </c>
    </row>
    <row r="386" spans="1:65" s="2" customFormat="1" ht="14.45" customHeight="1">
      <c r="A386" s="35"/>
      <c r="B386" s="36"/>
      <c r="C386" s="179" t="s">
        <v>572</v>
      </c>
      <c r="D386" s="179" t="s">
        <v>187</v>
      </c>
      <c r="E386" s="180" t="s">
        <v>3433</v>
      </c>
      <c r="F386" s="181" t="s">
        <v>3434</v>
      </c>
      <c r="G386" s="182" t="s">
        <v>190</v>
      </c>
      <c r="H386" s="183">
        <v>6</v>
      </c>
      <c r="I386" s="184"/>
      <c r="J386" s="185">
        <f>ROUND(I386*H386,2)</f>
        <v>0</v>
      </c>
      <c r="K386" s="181" t="s">
        <v>191</v>
      </c>
      <c r="L386" s="40"/>
      <c r="M386" s="186" t="s">
        <v>43</v>
      </c>
      <c r="N386" s="187" t="s">
        <v>51</v>
      </c>
      <c r="O386" s="65"/>
      <c r="P386" s="188">
        <f>O386*H386</f>
        <v>0</v>
      </c>
      <c r="Q386" s="188">
        <v>0</v>
      </c>
      <c r="R386" s="188">
        <f>Q386*H386</f>
        <v>0</v>
      </c>
      <c r="S386" s="188">
        <v>0</v>
      </c>
      <c r="T386" s="189">
        <f>S386*H386</f>
        <v>0</v>
      </c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R386" s="190" t="s">
        <v>88</v>
      </c>
      <c r="AT386" s="190" t="s">
        <v>187</v>
      </c>
      <c r="AU386" s="190" t="s">
        <v>90</v>
      </c>
      <c r="AY386" s="17" t="s">
        <v>182</v>
      </c>
      <c r="BE386" s="191">
        <f>IF(N386="základní",J386,0)</f>
        <v>0</v>
      </c>
      <c r="BF386" s="191">
        <f>IF(N386="snížená",J386,0)</f>
        <v>0</v>
      </c>
      <c r="BG386" s="191">
        <f>IF(N386="zákl. přenesená",J386,0)</f>
        <v>0</v>
      </c>
      <c r="BH386" s="191">
        <f>IF(N386="sníž. přenesená",J386,0)</f>
        <v>0</v>
      </c>
      <c r="BI386" s="191">
        <f>IF(N386="nulová",J386,0)</f>
        <v>0</v>
      </c>
      <c r="BJ386" s="17" t="s">
        <v>88</v>
      </c>
      <c r="BK386" s="191">
        <f>ROUND(I386*H386,2)</f>
        <v>0</v>
      </c>
      <c r="BL386" s="17" t="s">
        <v>88</v>
      </c>
      <c r="BM386" s="190" t="s">
        <v>3435</v>
      </c>
    </row>
    <row r="387" spans="1:65" s="13" customFormat="1" ht="11.25">
      <c r="B387" s="192"/>
      <c r="C387" s="193"/>
      <c r="D387" s="194" t="s">
        <v>193</v>
      </c>
      <c r="E387" s="195" t="s">
        <v>43</v>
      </c>
      <c r="F387" s="196" t="s">
        <v>532</v>
      </c>
      <c r="G387" s="193"/>
      <c r="H387" s="195" t="s">
        <v>43</v>
      </c>
      <c r="I387" s="197"/>
      <c r="J387" s="193"/>
      <c r="K387" s="193"/>
      <c r="L387" s="198"/>
      <c r="M387" s="199"/>
      <c r="N387" s="200"/>
      <c r="O387" s="200"/>
      <c r="P387" s="200"/>
      <c r="Q387" s="200"/>
      <c r="R387" s="200"/>
      <c r="S387" s="200"/>
      <c r="T387" s="201"/>
      <c r="AT387" s="202" t="s">
        <v>193</v>
      </c>
      <c r="AU387" s="202" t="s">
        <v>90</v>
      </c>
      <c r="AV387" s="13" t="s">
        <v>88</v>
      </c>
      <c r="AW387" s="13" t="s">
        <v>41</v>
      </c>
      <c r="AX387" s="13" t="s">
        <v>80</v>
      </c>
      <c r="AY387" s="202" t="s">
        <v>182</v>
      </c>
    </row>
    <row r="388" spans="1:65" s="13" customFormat="1" ht="22.5">
      <c r="B388" s="192"/>
      <c r="C388" s="193"/>
      <c r="D388" s="194" t="s">
        <v>193</v>
      </c>
      <c r="E388" s="195" t="s">
        <v>43</v>
      </c>
      <c r="F388" s="196" t="s">
        <v>3436</v>
      </c>
      <c r="G388" s="193"/>
      <c r="H388" s="195" t="s">
        <v>43</v>
      </c>
      <c r="I388" s="197"/>
      <c r="J388" s="193"/>
      <c r="K388" s="193"/>
      <c r="L388" s="198"/>
      <c r="M388" s="199"/>
      <c r="N388" s="200"/>
      <c r="O388" s="200"/>
      <c r="P388" s="200"/>
      <c r="Q388" s="200"/>
      <c r="R388" s="200"/>
      <c r="S388" s="200"/>
      <c r="T388" s="201"/>
      <c r="AT388" s="202" t="s">
        <v>193</v>
      </c>
      <c r="AU388" s="202" t="s">
        <v>90</v>
      </c>
      <c r="AV388" s="13" t="s">
        <v>88</v>
      </c>
      <c r="AW388" s="13" t="s">
        <v>41</v>
      </c>
      <c r="AX388" s="13" t="s">
        <v>80</v>
      </c>
      <c r="AY388" s="202" t="s">
        <v>182</v>
      </c>
    </row>
    <row r="389" spans="1:65" s="14" customFormat="1" ht="11.25">
      <c r="B389" s="203"/>
      <c r="C389" s="204"/>
      <c r="D389" s="194" t="s">
        <v>193</v>
      </c>
      <c r="E389" s="205" t="s">
        <v>43</v>
      </c>
      <c r="F389" s="206" t="s">
        <v>90</v>
      </c>
      <c r="G389" s="204"/>
      <c r="H389" s="207">
        <v>2</v>
      </c>
      <c r="I389" s="208"/>
      <c r="J389" s="204"/>
      <c r="K389" s="204"/>
      <c r="L389" s="209"/>
      <c r="M389" s="210"/>
      <c r="N389" s="211"/>
      <c r="O389" s="211"/>
      <c r="P389" s="211"/>
      <c r="Q389" s="211"/>
      <c r="R389" s="211"/>
      <c r="S389" s="211"/>
      <c r="T389" s="212"/>
      <c r="AT389" s="213" t="s">
        <v>193</v>
      </c>
      <c r="AU389" s="213" t="s">
        <v>90</v>
      </c>
      <c r="AV389" s="14" t="s">
        <v>90</v>
      </c>
      <c r="AW389" s="14" t="s">
        <v>41</v>
      </c>
      <c r="AX389" s="14" t="s">
        <v>80</v>
      </c>
      <c r="AY389" s="213" t="s">
        <v>182</v>
      </c>
    </row>
    <row r="390" spans="1:65" s="13" customFormat="1" ht="22.5">
      <c r="B390" s="192"/>
      <c r="C390" s="193"/>
      <c r="D390" s="194" t="s">
        <v>193</v>
      </c>
      <c r="E390" s="195" t="s">
        <v>43</v>
      </c>
      <c r="F390" s="196" t="s">
        <v>3437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4" customFormat="1" ht="11.25">
      <c r="B391" s="203"/>
      <c r="C391" s="204"/>
      <c r="D391" s="194" t="s">
        <v>193</v>
      </c>
      <c r="E391" s="205" t="s">
        <v>43</v>
      </c>
      <c r="F391" s="206" t="s">
        <v>90</v>
      </c>
      <c r="G391" s="204"/>
      <c r="H391" s="207">
        <v>2</v>
      </c>
      <c r="I391" s="208"/>
      <c r="J391" s="204"/>
      <c r="K391" s="204"/>
      <c r="L391" s="209"/>
      <c r="M391" s="210"/>
      <c r="N391" s="211"/>
      <c r="O391" s="211"/>
      <c r="P391" s="211"/>
      <c r="Q391" s="211"/>
      <c r="R391" s="211"/>
      <c r="S391" s="211"/>
      <c r="T391" s="212"/>
      <c r="AT391" s="213" t="s">
        <v>193</v>
      </c>
      <c r="AU391" s="213" t="s">
        <v>90</v>
      </c>
      <c r="AV391" s="14" t="s">
        <v>90</v>
      </c>
      <c r="AW391" s="14" t="s">
        <v>41</v>
      </c>
      <c r="AX391" s="14" t="s">
        <v>80</v>
      </c>
      <c r="AY391" s="213" t="s">
        <v>182</v>
      </c>
    </row>
    <row r="392" spans="1:65" s="13" customFormat="1" ht="22.5">
      <c r="B392" s="192"/>
      <c r="C392" s="193"/>
      <c r="D392" s="194" t="s">
        <v>193</v>
      </c>
      <c r="E392" s="195" t="s">
        <v>43</v>
      </c>
      <c r="F392" s="196" t="s">
        <v>3438</v>
      </c>
      <c r="G392" s="193"/>
      <c r="H392" s="195" t="s">
        <v>43</v>
      </c>
      <c r="I392" s="197"/>
      <c r="J392" s="193"/>
      <c r="K392" s="193"/>
      <c r="L392" s="198"/>
      <c r="M392" s="199"/>
      <c r="N392" s="200"/>
      <c r="O392" s="200"/>
      <c r="P392" s="200"/>
      <c r="Q392" s="200"/>
      <c r="R392" s="200"/>
      <c r="S392" s="200"/>
      <c r="T392" s="201"/>
      <c r="AT392" s="202" t="s">
        <v>193</v>
      </c>
      <c r="AU392" s="202" t="s">
        <v>90</v>
      </c>
      <c r="AV392" s="13" t="s">
        <v>88</v>
      </c>
      <c r="AW392" s="13" t="s">
        <v>41</v>
      </c>
      <c r="AX392" s="13" t="s">
        <v>80</v>
      </c>
      <c r="AY392" s="202" t="s">
        <v>182</v>
      </c>
    </row>
    <row r="393" spans="1:65" s="14" customFormat="1" ht="11.25">
      <c r="B393" s="203"/>
      <c r="C393" s="204"/>
      <c r="D393" s="194" t="s">
        <v>193</v>
      </c>
      <c r="E393" s="205" t="s">
        <v>43</v>
      </c>
      <c r="F393" s="206" t="s">
        <v>90</v>
      </c>
      <c r="G393" s="204"/>
      <c r="H393" s="207">
        <v>2</v>
      </c>
      <c r="I393" s="208"/>
      <c r="J393" s="204"/>
      <c r="K393" s="204"/>
      <c r="L393" s="209"/>
      <c r="M393" s="210"/>
      <c r="N393" s="211"/>
      <c r="O393" s="211"/>
      <c r="P393" s="211"/>
      <c r="Q393" s="211"/>
      <c r="R393" s="211"/>
      <c r="S393" s="211"/>
      <c r="T393" s="212"/>
      <c r="AT393" s="213" t="s">
        <v>193</v>
      </c>
      <c r="AU393" s="213" t="s">
        <v>90</v>
      </c>
      <c r="AV393" s="14" t="s">
        <v>90</v>
      </c>
      <c r="AW393" s="14" t="s">
        <v>41</v>
      </c>
      <c r="AX393" s="14" t="s">
        <v>80</v>
      </c>
      <c r="AY393" s="213" t="s">
        <v>182</v>
      </c>
    </row>
    <row r="394" spans="1:65" s="15" customFormat="1" ht="11.25">
      <c r="B394" s="227"/>
      <c r="C394" s="228"/>
      <c r="D394" s="194" t="s">
        <v>193</v>
      </c>
      <c r="E394" s="229" t="s">
        <v>43</v>
      </c>
      <c r="F394" s="230" t="s">
        <v>436</v>
      </c>
      <c r="G394" s="228"/>
      <c r="H394" s="231">
        <v>6</v>
      </c>
      <c r="I394" s="232"/>
      <c r="J394" s="228"/>
      <c r="K394" s="228"/>
      <c r="L394" s="233"/>
      <c r="M394" s="234"/>
      <c r="N394" s="235"/>
      <c r="O394" s="235"/>
      <c r="P394" s="235"/>
      <c r="Q394" s="235"/>
      <c r="R394" s="235"/>
      <c r="S394" s="235"/>
      <c r="T394" s="236"/>
      <c r="AT394" s="237" t="s">
        <v>193</v>
      </c>
      <c r="AU394" s="237" t="s">
        <v>90</v>
      </c>
      <c r="AV394" s="15" t="s">
        <v>205</v>
      </c>
      <c r="AW394" s="15" t="s">
        <v>41</v>
      </c>
      <c r="AX394" s="15" t="s">
        <v>88</v>
      </c>
      <c r="AY394" s="237" t="s">
        <v>182</v>
      </c>
    </row>
    <row r="395" spans="1:65" s="2" customFormat="1" ht="14.45" customHeight="1">
      <c r="A395" s="35"/>
      <c r="B395" s="36"/>
      <c r="C395" s="179" t="s">
        <v>574</v>
      </c>
      <c r="D395" s="179" t="s">
        <v>187</v>
      </c>
      <c r="E395" s="180" t="s">
        <v>1981</v>
      </c>
      <c r="F395" s="181" t="s">
        <v>1982</v>
      </c>
      <c r="G395" s="182" t="s">
        <v>190</v>
      </c>
      <c r="H395" s="183">
        <v>1</v>
      </c>
      <c r="I395" s="184"/>
      <c r="J395" s="185">
        <f>ROUND(I395*H395,2)</f>
        <v>0</v>
      </c>
      <c r="K395" s="181" t="s">
        <v>191</v>
      </c>
      <c r="L395" s="40"/>
      <c r="M395" s="186" t="s">
        <v>43</v>
      </c>
      <c r="N395" s="187" t="s">
        <v>51</v>
      </c>
      <c r="O395" s="65"/>
      <c r="P395" s="188">
        <f>O395*H395</f>
        <v>0</v>
      </c>
      <c r="Q395" s="188">
        <v>0</v>
      </c>
      <c r="R395" s="188">
        <f>Q395*H395</f>
        <v>0</v>
      </c>
      <c r="S395" s="188">
        <v>0</v>
      </c>
      <c r="T395" s="189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90" t="s">
        <v>88</v>
      </c>
      <c r="AT395" s="190" t="s">
        <v>187</v>
      </c>
      <c r="AU395" s="190" t="s">
        <v>90</v>
      </c>
      <c r="AY395" s="17" t="s">
        <v>182</v>
      </c>
      <c r="BE395" s="191">
        <f>IF(N395="základní",J395,0)</f>
        <v>0</v>
      </c>
      <c r="BF395" s="191">
        <f>IF(N395="snížená",J395,0)</f>
        <v>0</v>
      </c>
      <c r="BG395" s="191">
        <f>IF(N395="zákl. přenesená",J395,0)</f>
        <v>0</v>
      </c>
      <c r="BH395" s="191">
        <f>IF(N395="sníž. přenesená",J395,0)</f>
        <v>0</v>
      </c>
      <c r="BI395" s="191">
        <f>IF(N395="nulová",J395,0)</f>
        <v>0</v>
      </c>
      <c r="BJ395" s="17" t="s">
        <v>88</v>
      </c>
      <c r="BK395" s="191">
        <f>ROUND(I395*H395,2)</f>
        <v>0</v>
      </c>
      <c r="BL395" s="17" t="s">
        <v>88</v>
      </c>
      <c r="BM395" s="190" t="s">
        <v>3439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532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3" customFormat="1" ht="11.25">
      <c r="B397" s="192"/>
      <c r="C397" s="193"/>
      <c r="D397" s="194" t="s">
        <v>193</v>
      </c>
      <c r="E397" s="195" t="s">
        <v>43</v>
      </c>
      <c r="F397" s="196" t="s">
        <v>3440</v>
      </c>
      <c r="G397" s="193"/>
      <c r="H397" s="195" t="s">
        <v>43</v>
      </c>
      <c r="I397" s="197"/>
      <c r="J397" s="193"/>
      <c r="K397" s="193"/>
      <c r="L397" s="198"/>
      <c r="M397" s="199"/>
      <c r="N397" s="200"/>
      <c r="O397" s="200"/>
      <c r="P397" s="200"/>
      <c r="Q397" s="200"/>
      <c r="R397" s="200"/>
      <c r="S397" s="200"/>
      <c r="T397" s="201"/>
      <c r="AT397" s="202" t="s">
        <v>193</v>
      </c>
      <c r="AU397" s="202" t="s">
        <v>90</v>
      </c>
      <c r="AV397" s="13" t="s">
        <v>88</v>
      </c>
      <c r="AW397" s="13" t="s">
        <v>41</v>
      </c>
      <c r="AX397" s="13" t="s">
        <v>80</v>
      </c>
      <c r="AY397" s="202" t="s">
        <v>182</v>
      </c>
    </row>
    <row r="398" spans="1:65" s="14" customFormat="1" ht="11.25">
      <c r="B398" s="203"/>
      <c r="C398" s="204"/>
      <c r="D398" s="194" t="s">
        <v>193</v>
      </c>
      <c r="E398" s="205" t="s">
        <v>43</v>
      </c>
      <c r="F398" s="206" t="s">
        <v>88</v>
      </c>
      <c r="G398" s="204"/>
      <c r="H398" s="207">
        <v>1</v>
      </c>
      <c r="I398" s="208"/>
      <c r="J398" s="204"/>
      <c r="K398" s="204"/>
      <c r="L398" s="209"/>
      <c r="M398" s="210"/>
      <c r="N398" s="211"/>
      <c r="O398" s="211"/>
      <c r="P398" s="211"/>
      <c r="Q398" s="211"/>
      <c r="R398" s="211"/>
      <c r="S398" s="211"/>
      <c r="T398" s="212"/>
      <c r="AT398" s="213" t="s">
        <v>193</v>
      </c>
      <c r="AU398" s="213" t="s">
        <v>90</v>
      </c>
      <c r="AV398" s="14" t="s">
        <v>90</v>
      </c>
      <c r="AW398" s="14" t="s">
        <v>41</v>
      </c>
      <c r="AX398" s="14" t="s">
        <v>88</v>
      </c>
      <c r="AY398" s="213" t="s">
        <v>182</v>
      </c>
    </row>
    <row r="399" spans="1:65" s="2" customFormat="1" ht="37.9" customHeight="1">
      <c r="A399" s="35"/>
      <c r="B399" s="36"/>
      <c r="C399" s="179" t="s">
        <v>578</v>
      </c>
      <c r="D399" s="179" t="s">
        <v>187</v>
      </c>
      <c r="E399" s="180" t="s">
        <v>699</v>
      </c>
      <c r="F399" s="181" t="s">
        <v>700</v>
      </c>
      <c r="G399" s="182" t="s">
        <v>190</v>
      </c>
      <c r="H399" s="183">
        <v>37</v>
      </c>
      <c r="I399" s="184"/>
      <c r="J399" s="185">
        <f>ROUND(I399*H399,2)</f>
        <v>0</v>
      </c>
      <c r="K399" s="181" t="s">
        <v>191</v>
      </c>
      <c r="L399" s="40"/>
      <c r="M399" s="186" t="s">
        <v>43</v>
      </c>
      <c r="N399" s="187" t="s">
        <v>51</v>
      </c>
      <c r="O399" s="65"/>
      <c r="P399" s="188">
        <f>O399*H399</f>
        <v>0</v>
      </c>
      <c r="Q399" s="188">
        <v>0</v>
      </c>
      <c r="R399" s="188">
        <f>Q399*H399</f>
        <v>0</v>
      </c>
      <c r="S399" s="188">
        <v>0</v>
      </c>
      <c r="T399" s="189">
        <f>S399*H399</f>
        <v>0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R399" s="190" t="s">
        <v>88</v>
      </c>
      <c r="AT399" s="190" t="s">
        <v>187</v>
      </c>
      <c r="AU399" s="190" t="s">
        <v>90</v>
      </c>
      <c r="AY399" s="17" t="s">
        <v>182</v>
      </c>
      <c r="BE399" s="191">
        <f>IF(N399="základní",J399,0)</f>
        <v>0</v>
      </c>
      <c r="BF399" s="191">
        <f>IF(N399="snížená",J399,0)</f>
        <v>0</v>
      </c>
      <c r="BG399" s="191">
        <f>IF(N399="zákl. přenesená",J399,0)</f>
        <v>0</v>
      </c>
      <c r="BH399" s="191">
        <f>IF(N399="sníž. přenesená",J399,0)</f>
        <v>0</v>
      </c>
      <c r="BI399" s="191">
        <f>IF(N399="nulová",J399,0)</f>
        <v>0</v>
      </c>
      <c r="BJ399" s="17" t="s">
        <v>88</v>
      </c>
      <c r="BK399" s="191">
        <f>ROUND(I399*H399,2)</f>
        <v>0</v>
      </c>
      <c r="BL399" s="17" t="s">
        <v>88</v>
      </c>
      <c r="BM399" s="190" t="s">
        <v>701</v>
      </c>
    </row>
    <row r="400" spans="1:65" s="13" customFormat="1" ht="11.25">
      <c r="B400" s="192"/>
      <c r="C400" s="193"/>
      <c r="D400" s="194" t="s">
        <v>193</v>
      </c>
      <c r="E400" s="195" t="s">
        <v>43</v>
      </c>
      <c r="F400" s="196" t="s">
        <v>3344</v>
      </c>
      <c r="G400" s="193"/>
      <c r="H400" s="195" t="s">
        <v>43</v>
      </c>
      <c r="I400" s="197"/>
      <c r="J400" s="193"/>
      <c r="K400" s="193"/>
      <c r="L400" s="198"/>
      <c r="M400" s="199"/>
      <c r="N400" s="200"/>
      <c r="O400" s="200"/>
      <c r="P400" s="200"/>
      <c r="Q400" s="200"/>
      <c r="R400" s="200"/>
      <c r="S400" s="200"/>
      <c r="T400" s="201"/>
      <c r="AT400" s="202" t="s">
        <v>193</v>
      </c>
      <c r="AU400" s="202" t="s">
        <v>90</v>
      </c>
      <c r="AV400" s="13" t="s">
        <v>88</v>
      </c>
      <c r="AW400" s="13" t="s">
        <v>41</v>
      </c>
      <c r="AX400" s="13" t="s">
        <v>80</v>
      </c>
      <c r="AY400" s="202" t="s">
        <v>182</v>
      </c>
    </row>
    <row r="401" spans="1:65" s="13" customFormat="1" ht="11.25">
      <c r="B401" s="192"/>
      <c r="C401" s="193"/>
      <c r="D401" s="194" t="s">
        <v>193</v>
      </c>
      <c r="E401" s="195" t="s">
        <v>43</v>
      </c>
      <c r="F401" s="196" t="s">
        <v>3441</v>
      </c>
      <c r="G401" s="193"/>
      <c r="H401" s="195" t="s">
        <v>43</v>
      </c>
      <c r="I401" s="197"/>
      <c r="J401" s="193"/>
      <c r="K401" s="193"/>
      <c r="L401" s="198"/>
      <c r="M401" s="199"/>
      <c r="N401" s="200"/>
      <c r="O401" s="200"/>
      <c r="P401" s="200"/>
      <c r="Q401" s="200"/>
      <c r="R401" s="200"/>
      <c r="S401" s="200"/>
      <c r="T401" s="201"/>
      <c r="AT401" s="202" t="s">
        <v>193</v>
      </c>
      <c r="AU401" s="202" t="s">
        <v>90</v>
      </c>
      <c r="AV401" s="13" t="s">
        <v>88</v>
      </c>
      <c r="AW401" s="13" t="s">
        <v>41</v>
      </c>
      <c r="AX401" s="13" t="s">
        <v>80</v>
      </c>
      <c r="AY401" s="202" t="s">
        <v>182</v>
      </c>
    </row>
    <row r="402" spans="1:65" s="14" customFormat="1" ht="11.25">
      <c r="B402" s="203"/>
      <c r="C402" s="204"/>
      <c r="D402" s="194" t="s">
        <v>193</v>
      </c>
      <c r="E402" s="205" t="s">
        <v>43</v>
      </c>
      <c r="F402" s="206" t="s">
        <v>2558</v>
      </c>
      <c r="G402" s="204"/>
      <c r="H402" s="207">
        <v>17</v>
      </c>
      <c r="I402" s="208"/>
      <c r="J402" s="204"/>
      <c r="K402" s="204"/>
      <c r="L402" s="209"/>
      <c r="M402" s="210"/>
      <c r="N402" s="211"/>
      <c r="O402" s="211"/>
      <c r="P402" s="211"/>
      <c r="Q402" s="211"/>
      <c r="R402" s="211"/>
      <c r="S402" s="211"/>
      <c r="T402" s="212"/>
      <c r="AT402" s="213" t="s">
        <v>193</v>
      </c>
      <c r="AU402" s="213" t="s">
        <v>90</v>
      </c>
      <c r="AV402" s="14" t="s">
        <v>90</v>
      </c>
      <c r="AW402" s="14" t="s">
        <v>41</v>
      </c>
      <c r="AX402" s="14" t="s">
        <v>80</v>
      </c>
      <c r="AY402" s="213" t="s">
        <v>182</v>
      </c>
    </row>
    <row r="403" spans="1:65" s="13" customFormat="1" ht="11.25">
      <c r="B403" s="192"/>
      <c r="C403" s="193"/>
      <c r="D403" s="194" t="s">
        <v>193</v>
      </c>
      <c r="E403" s="195" t="s">
        <v>43</v>
      </c>
      <c r="F403" s="196" t="s">
        <v>3442</v>
      </c>
      <c r="G403" s="193"/>
      <c r="H403" s="195" t="s">
        <v>43</v>
      </c>
      <c r="I403" s="197"/>
      <c r="J403" s="193"/>
      <c r="K403" s="193"/>
      <c r="L403" s="198"/>
      <c r="M403" s="199"/>
      <c r="N403" s="200"/>
      <c r="O403" s="200"/>
      <c r="P403" s="200"/>
      <c r="Q403" s="200"/>
      <c r="R403" s="200"/>
      <c r="S403" s="200"/>
      <c r="T403" s="201"/>
      <c r="AT403" s="202" t="s">
        <v>193</v>
      </c>
      <c r="AU403" s="202" t="s">
        <v>90</v>
      </c>
      <c r="AV403" s="13" t="s">
        <v>88</v>
      </c>
      <c r="AW403" s="13" t="s">
        <v>41</v>
      </c>
      <c r="AX403" s="13" t="s">
        <v>80</v>
      </c>
      <c r="AY403" s="202" t="s">
        <v>182</v>
      </c>
    </row>
    <row r="404" spans="1:65" s="14" customFormat="1" ht="11.25">
      <c r="B404" s="203"/>
      <c r="C404" s="204"/>
      <c r="D404" s="194" t="s">
        <v>193</v>
      </c>
      <c r="E404" s="205" t="s">
        <v>43</v>
      </c>
      <c r="F404" s="206" t="s">
        <v>3443</v>
      </c>
      <c r="G404" s="204"/>
      <c r="H404" s="207">
        <v>16</v>
      </c>
      <c r="I404" s="208"/>
      <c r="J404" s="204"/>
      <c r="K404" s="204"/>
      <c r="L404" s="209"/>
      <c r="M404" s="210"/>
      <c r="N404" s="211"/>
      <c r="O404" s="211"/>
      <c r="P404" s="211"/>
      <c r="Q404" s="211"/>
      <c r="R404" s="211"/>
      <c r="S404" s="211"/>
      <c r="T404" s="212"/>
      <c r="AT404" s="213" t="s">
        <v>193</v>
      </c>
      <c r="AU404" s="213" t="s">
        <v>90</v>
      </c>
      <c r="AV404" s="14" t="s">
        <v>90</v>
      </c>
      <c r="AW404" s="14" t="s">
        <v>41</v>
      </c>
      <c r="AX404" s="14" t="s">
        <v>80</v>
      </c>
      <c r="AY404" s="213" t="s">
        <v>182</v>
      </c>
    </row>
    <row r="405" spans="1:65" s="13" customFormat="1" ht="11.25">
      <c r="B405" s="192"/>
      <c r="C405" s="193"/>
      <c r="D405" s="194" t="s">
        <v>193</v>
      </c>
      <c r="E405" s="195" t="s">
        <v>43</v>
      </c>
      <c r="F405" s="196" t="s">
        <v>1732</v>
      </c>
      <c r="G405" s="193"/>
      <c r="H405" s="195" t="s">
        <v>43</v>
      </c>
      <c r="I405" s="197"/>
      <c r="J405" s="193"/>
      <c r="K405" s="193"/>
      <c r="L405" s="198"/>
      <c r="M405" s="199"/>
      <c r="N405" s="200"/>
      <c r="O405" s="200"/>
      <c r="P405" s="200"/>
      <c r="Q405" s="200"/>
      <c r="R405" s="200"/>
      <c r="S405" s="200"/>
      <c r="T405" s="201"/>
      <c r="AT405" s="202" t="s">
        <v>193</v>
      </c>
      <c r="AU405" s="202" t="s">
        <v>90</v>
      </c>
      <c r="AV405" s="13" t="s">
        <v>88</v>
      </c>
      <c r="AW405" s="13" t="s">
        <v>41</v>
      </c>
      <c r="AX405" s="13" t="s">
        <v>80</v>
      </c>
      <c r="AY405" s="202" t="s">
        <v>182</v>
      </c>
    </row>
    <row r="406" spans="1:65" s="14" customFormat="1" ht="11.25">
      <c r="B406" s="203"/>
      <c r="C406" s="204"/>
      <c r="D406" s="194" t="s">
        <v>193</v>
      </c>
      <c r="E406" s="205" t="s">
        <v>43</v>
      </c>
      <c r="F406" s="206" t="s">
        <v>906</v>
      </c>
      <c r="G406" s="204"/>
      <c r="H406" s="207">
        <v>4</v>
      </c>
      <c r="I406" s="208"/>
      <c r="J406" s="204"/>
      <c r="K406" s="204"/>
      <c r="L406" s="209"/>
      <c r="M406" s="210"/>
      <c r="N406" s="211"/>
      <c r="O406" s="211"/>
      <c r="P406" s="211"/>
      <c r="Q406" s="211"/>
      <c r="R406" s="211"/>
      <c r="S406" s="211"/>
      <c r="T406" s="212"/>
      <c r="AT406" s="213" t="s">
        <v>193</v>
      </c>
      <c r="AU406" s="213" t="s">
        <v>90</v>
      </c>
      <c r="AV406" s="14" t="s">
        <v>90</v>
      </c>
      <c r="AW406" s="14" t="s">
        <v>41</v>
      </c>
      <c r="AX406" s="14" t="s">
        <v>80</v>
      </c>
      <c r="AY406" s="213" t="s">
        <v>182</v>
      </c>
    </row>
    <row r="407" spans="1:65" s="15" customFormat="1" ht="11.25">
      <c r="B407" s="227"/>
      <c r="C407" s="228"/>
      <c r="D407" s="194" t="s">
        <v>193</v>
      </c>
      <c r="E407" s="229" t="s">
        <v>43</v>
      </c>
      <c r="F407" s="230" t="s">
        <v>436</v>
      </c>
      <c r="G407" s="228"/>
      <c r="H407" s="231">
        <v>37</v>
      </c>
      <c r="I407" s="232"/>
      <c r="J407" s="228"/>
      <c r="K407" s="228"/>
      <c r="L407" s="233"/>
      <c r="M407" s="234"/>
      <c r="N407" s="235"/>
      <c r="O407" s="235"/>
      <c r="P407" s="235"/>
      <c r="Q407" s="235"/>
      <c r="R407" s="235"/>
      <c r="S407" s="235"/>
      <c r="T407" s="236"/>
      <c r="AT407" s="237" t="s">
        <v>193</v>
      </c>
      <c r="AU407" s="237" t="s">
        <v>90</v>
      </c>
      <c r="AV407" s="15" t="s">
        <v>205</v>
      </c>
      <c r="AW407" s="15" t="s">
        <v>41</v>
      </c>
      <c r="AX407" s="15" t="s">
        <v>88</v>
      </c>
      <c r="AY407" s="237" t="s">
        <v>182</v>
      </c>
    </row>
    <row r="408" spans="1:65" s="2" customFormat="1" ht="14.45" customHeight="1">
      <c r="A408" s="35"/>
      <c r="B408" s="36"/>
      <c r="C408" s="214" t="s">
        <v>583</v>
      </c>
      <c r="D408" s="214" t="s">
        <v>179</v>
      </c>
      <c r="E408" s="215" t="s">
        <v>704</v>
      </c>
      <c r="F408" s="216" t="s">
        <v>705</v>
      </c>
      <c r="G408" s="217" t="s">
        <v>190</v>
      </c>
      <c r="H408" s="218">
        <v>37</v>
      </c>
      <c r="I408" s="219"/>
      <c r="J408" s="220">
        <f>ROUND(I408*H408,2)</f>
        <v>0</v>
      </c>
      <c r="K408" s="216" t="s">
        <v>198</v>
      </c>
      <c r="L408" s="221"/>
      <c r="M408" s="222" t="s">
        <v>43</v>
      </c>
      <c r="N408" s="223" t="s">
        <v>51</v>
      </c>
      <c r="O408" s="65"/>
      <c r="P408" s="188">
        <f>O408*H408</f>
        <v>0</v>
      </c>
      <c r="Q408" s="188">
        <v>0</v>
      </c>
      <c r="R408" s="188">
        <f>Q408*H408</f>
        <v>0</v>
      </c>
      <c r="S408" s="188">
        <v>0</v>
      </c>
      <c r="T408" s="189">
        <f>S408*H408</f>
        <v>0</v>
      </c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R408" s="190" t="s">
        <v>90</v>
      </c>
      <c r="AT408" s="190" t="s">
        <v>179</v>
      </c>
      <c r="AU408" s="190" t="s">
        <v>90</v>
      </c>
      <c r="AY408" s="17" t="s">
        <v>182</v>
      </c>
      <c r="BE408" s="191">
        <f>IF(N408="základní",J408,0)</f>
        <v>0</v>
      </c>
      <c r="BF408" s="191">
        <f>IF(N408="snížená",J408,0)</f>
        <v>0</v>
      </c>
      <c r="BG408" s="191">
        <f>IF(N408="zákl. přenesená",J408,0)</f>
        <v>0</v>
      </c>
      <c r="BH408" s="191">
        <f>IF(N408="sníž. přenesená",J408,0)</f>
        <v>0</v>
      </c>
      <c r="BI408" s="191">
        <f>IF(N408="nulová",J408,0)</f>
        <v>0</v>
      </c>
      <c r="BJ408" s="17" t="s">
        <v>88</v>
      </c>
      <c r="BK408" s="191">
        <f>ROUND(I408*H408,2)</f>
        <v>0</v>
      </c>
      <c r="BL408" s="17" t="s">
        <v>88</v>
      </c>
      <c r="BM408" s="190" t="s">
        <v>706</v>
      </c>
    </row>
    <row r="409" spans="1:65" s="13" customFormat="1" ht="11.25">
      <c r="B409" s="192"/>
      <c r="C409" s="193"/>
      <c r="D409" s="194" t="s">
        <v>193</v>
      </c>
      <c r="E409" s="195" t="s">
        <v>43</v>
      </c>
      <c r="F409" s="196" t="s">
        <v>3344</v>
      </c>
      <c r="G409" s="193"/>
      <c r="H409" s="195" t="s">
        <v>43</v>
      </c>
      <c r="I409" s="197"/>
      <c r="J409" s="193"/>
      <c r="K409" s="193"/>
      <c r="L409" s="198"/>
      <c r="M409" s="199"/>
      <c r="N409" s="200"/>
      <c r="O409" s="200"/>
      <c r="P409" s="200"/>
      <c r="Q409" s="200"/>
      <c r="R409" s="200"/>
      <c r="S409" s="200"/>
      <c r="T409" s="201"/>
      <c r="AT409" s="202" t="s">
        <v>193</v>
      </c>
      <c r="AU409" s="202" t="s">
        <v>90</v>
      </c>
      <c r="AV409" s="13" t="s">
        <v>88</v>
      </c>
      <c r="AW409" s="13" t="s">
        <v>41</v>
      </c>
      <c r="AX409" s="13" t="s">
        <v>80</v>
      </c>
      <c r="AY409" s="202" t="s">
        <v>182</v>
      </c>
    </row>
    <row r="410" spans="1:65" s="13" customFormat="1" ht="11.25">
      <c r="B410" s="192"/>
      <c r="C410" s="193"/>
      <c r="D410" s="194" t="s">
        <v>193</v>
      </c>
      <c r="E410" s="195" t="s">
        <v>43</v>
      </c>
      <c r="F410" s="196" t="s">
        <v>3441</v>
      </c>
      <c r="G410" s="193"/>
      <c r="H410" s="195" t="s">
        <v>43</v>
      </c>
      <c r="I410" s="197"/>
      <c r="J410" s="193"/>
      <c r="K410" s="193"/>
      <c r="L410" s="198"/>
      <c r="M410" s="199"/>
      <c r="N410" s="200"/>
      <c r="O410" s="200"/>
      <c r="P410" s="200"/>
      <c r="Q410" s="200"/>
      <c r="R410" s="200"/>
      <c r="S410" s="200"/>
      <c r="T410" s="201"/>
      <c r="AT410" s="202" t="s">
        <v>193</v>
      </c>
      <c r="AU410" s="202" t="s">
        <v>90</v>
      </c>
      <c r="AV410" s="13" t="s">
        <v>88</v>
      </c>
      <c r="AW410" s="13" t="s">
        <v>41</v>
      </c>
      <c r="AX410" s="13" t="s">
        <v>80</v>
      </c>
      <c r="AY410" s="202" t="s">
        <v>182</v>
      </c>
    </row>
    <row r="411" spans="1:65" s="14" customFormat="1" ht="11.25">
      <c r="B411" s="203"/>
      <c r="C411" s="204"/>
      <c r="D411" s="194" t="s">
        <v>193</v>
      </c>
      <c r="E411" s="205" t="s">
        <v>43</v>
      </c>
      <c r="F411" s="206" t="s">
        <v>2558</v>
      </c>
      <c r="G411" s="204"/>
      <c r="H411" s="207">
        <v>17</v>
      </c>
      <c r="I411" s="208"/>
      <c r="J411" s="204"/>
      <c r="K411" s="204"/>
      <c r="L411" s="209"/>
      <c r="M411" s="210"/>
      <c r="N411" s="211"/>
      <c r="O411" s="211"/>
      <c r="P411" s="211"/>
      <c r="Q411" s="211"/>
      <c r="R411" s="211"/>
      <c r="S411" s="211"/>
      <c r="T411" s="212"/>
      <c r="AT411" s="213" t="s">
        <v>193</v>
      </c>
      <c r="AU411" s="213" t="s">
        <v>90</v>
      </c>
      <c r="AV411" s="14" t="s">
        <v>90</v>
      </c>
      <c r="AW411" s="14" t="s">
        <v>41</v>
      </c>
      <c r="AX411" s="14" t="s">
        <v>80</v>
      </c>
      <c r="AY411" s="213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3442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4" customFormat="1" ht="11.25">
      <c r="B413" s="203"/>
      <c r="C413" s="204"/>
      <c r="D413" s="194" t="s">
        <v>193</v>
      </c>
      <c r="E413" s="205" t="s">
        <v>43</v>
      </c>
      <c r="F413" s="206" t="s">
        <v>3443</v>
      </c>
      <c r="G413" s="204"/>
      <c r="H413" s="207">
        <v>16</v>
      </c>
      <c r="I413" s="208"/>
      <c r="J413" s="204"/>
      <c r="K413" s="204"/>
      <c r="L413" s="209"/>
      <c r="M413" s="210"/>
      <c r="N413" s="211"/>
      <c r="O413" s="211"/>
      <c r="P413" s="211"/>
      <c r="Q413" s="211"/>
      <c r="R413" s="211"/>
      <c r="S413" s="211"/>
      <c r="T413" s="212"/>
      <c r="AT413" s="213" t="s">
        <v>193</v>
      </c>
      <c r="AU413" s="213" t="s">
        <v>90</v>
      </c>
      <c r="AV413" s="14" t="s">
        <v>90</v>
      </c>
      <c r="AW413" s="14" t="s">
        <v>41</v>
      </c>
      <c r="AX413" s="14" t="s">
        <v>80</v>
      </c>
      <c r="AY413" s="213" t="s">
        <v>182</v>
      </c>
    </row>
    <row r="414" spans="1:65" s="13" customFormat="1" ht="11.25">
      <c r="B414" s="192"/>
      <c r="C414" s="193"/>
      <c r="D414" s="194" t="s">
        <v>193</v>
      </c>
      <c r="E414" s="195" t="s">
        <v>43</v>
      </c>
      <c r="F414" s="196" t="s">
        <v>1732</v>
      </c>
      <c r="G414" s="193"/>
      <c r="H414" s="195" t="s">
        <v>43</v>
      </c>
      <c r="I414" s="197"/>
      <c r="J414" s="193"/>
      <c r="K414" s="193"/>
      <c r="L414" s="198"/>
      <c r="M414" s="199"/>
      <c r="N414" s="200"/>
      <c r="O414" s="200"/>
      <c r="P414" s="200"/>
      <c r="Q414" s="200"/>
      <c r="R414" s="200"/>
      <c r="S414" s="200"/>
      <c r="T414" s="201"/>
      <c r="AT414" s="202" t="s">
        <v>193</v>
      </c>
      <c r="AU414" s="202" t="s">
        <v>90</v>
      </c>
      <c r="AV414" s="13" t="s">
        <v>88</v>
      </c>
      <c r="AW414" s="13" t="s">
        <v>41</v>
      </c>
      <c r="AX414" s="13" t="s">
        <v>80</v>
      </c>
      <c r="AY414" s="202" t="s">
        <v>182</v>
      </c>
    </row>
    <row r="415" spans="1:65" s="14" customFormat="1" ht="11.25">
      <c r="B415" s="203"/>
      <c r="C415" s="204"/>
      <c r="D415" s="194" t="s">
        <v>193</v>
      </c>
      <c r="E415" s="205" t="s">
        <v>43</v>
      </c>
      <c r="F415" s="206" t="s">
        <v>906</v>
      </c>
      <c r="G415" s="204"/>
      <c r="H415" s="207">
        <v>4</v>
      </c>
      <c r="I415" s="208"/>
      <c r="J415" s="204"/>
      <c r="K415" s="204"/>
      <c r="L415" s="209"/>
      <c r="M415" s="210"/>
      <c r="N415" s="211"/>
      <c r="O415" s="211"/>
      <c r="P415" s="211"/>
      <c r="Q415" s="211"/>
      <c r="R415" s="211"/>
      <c r="S415" s="211"/>
      <c r="T415" s="212"/>
      <c r="AT415" s="213" t="s">
        <v>193</v>
      </c>
      <c r="AU415" s="213" t="s">
        <v>90</v>
      </c>
      <c r="AV415" s="14" t="s">
        <v>90</v>
      </c>
      <c r="AW415" s="14" t="s">
        <v>41</v>
      </c>
      <c r="AX415" s="14" t="s">
        <v>80</v>
      </c>
      <c r="AY415" s="213" t="s">
        <v>182</v>
      </c>
    </row>
    <row r="416" spans="1:65" s="15" customFormat="1" ht="11.25">
      <c r="B416" s="227"/>
      <c r="C416" s="228"/>
      <c r="D416" s="194" t="s">
        <v>193</v>
      </c>
      <c r="E416" s="229" t="s">
        <v>43</v>
      </c>
      <c r="F416" s="230" t="s">
        <v>436</v>
      </c>
      <c r="G416" s="228"/>
      <c r="H416" s="231">
        <v>37</v>
      </c>
      <c r="I416" s="232"/>
      <c r="J416" s="228"/>
      <c r="K416" s="228"/>
      <c r="L416" s="233"/>
      <c r="M416" s="234"/>
      <c r="N416" s="235"/>
      <c r="O416" s="235"/>
      <c r="P416" s="235"/>
      <c r="Q416" s="235"/>
      <c r="R416" s="235"/>
      <c r="S416" s="235"/>
      <c r="T416" s="236"/>
      <c r="AT416" s="237" t="s">
        <v>193</v>
      </c>
      <c r="AU416" s="237" t="s">
        <v>90</v>
      </c>
      <c r="AV416" s="15" t="s">
        <v>205</v>
      </c>
      <c r="AW416" s="15" t="s">
        <v>41</v>
      </c>
      <c r="AX416" s="15" t="s">
        <v>88</v>
      </c>
      <c r="AY416" s="237" t="s">
        <v>182</v>
      </c>
    </row>
    <row r="417" spans="1:65" s="2" customFormat="1" ht="24.2" customHeight="1">
      <c r="A417" s="35"/>
      <c r="B417" s="36"/>
      <c r="C417" s="179" t="s">
        <v>587</v>
      </c>
      <c r="D417" s="179" t="s">
        <v>187</v>
      </c>
      <c r="E417" s="180" t="s">
        <v>3444</v>
      </c>
      <c r="F417" s="181" t="s">
        <v>3445</v>
      </c>
      <c r="G417" s="182" t="s">
        <v>190</v>
      </c>
      <c r="H417" s="183">
        <v>90</v>
      </c>
      <c r="I417" s="184"/>
      <c r="J417" s="185">
        <f>ROUND(I417*H417,2)</f>
        <v>0</v>
      </c>
      <c r="K417" s="181" t="s">
        <v>191</v>
      </c>
      <c r="L417" s="40"/>
      <c r="M417" s="186" t="s">
        <v>43</v>
      </c>
      <c r="N417" s="187" t="s">
        <v>51</v>
      </c>
      <c r="O417" s="65"/>
      <c r="P417" s="188">
        <f>O417*H417</f>
        <v>0</v>
      </c>
      <c r="Q417" s="188">
        <v>0</v>
      </c>
      <c r="R417" s="188">
        <f>Q417*H417</f>
        <v>0</v>
      </c>
      <c r="S417" s="188">
        <v>0</v>
      </c>
      <c r="T417" s="189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90" t="s">
        <v>88</v>
      </c>
      <c r="AT417" s="190" t="s">
        <v>187</v>
      </c>
      <c r="AU417" s="190" t="s">
        <v>90</v>
      </c>
      <c r="AY417" s="17" t="s">
        <v>182</v>
      </c>
      <c r="BE417" s="191">
        <f>IF(N417="základní",J417,0)</f>
        <v>0</v>
      </c>
      <c r="BF417" s="191">
        <f>IF(N417="snížená",J417,0)</f>
        <v>0</v>
      </c>
      <c r="BG417" s="191">
        <f>IF(N417="zákl. přenesená",J417,0)</f>
        <v>0</v>
      </c>
      <c r="BH417" s="191">
        <f>IF(N417="sníž. přenesená",J417,0)</f>
        <v>0</v>
      </c>
      <c r="BI417" s="191">
        <f>IF(N417="nulová",J417,0)</f>
        <v>0</v>
      </c>
      <c r="BJ417" s="17" t="s">
        <v>88</v>
      </c>
      <c r="BK417" s="191">
        <f>ROUND(I417*H417,2)</f>
        <v>0</v>
      </c>
      <c r="BL417" s="17" t="s">
        <v>88</v>
      </c>
      <c r="BM417" s="190" t="s">
        <v>3446</v>
      </c>
    </row>
    <row r="418" spans="1:65" s="13" customFormat="1" ht="11.25">
      <c r="B418" s="192"/>
      <c r="C418" s="193"/>
      <c r="D418" s="194" t="s">
        <v>193</v>
      </c>
      <c r="E418" s="195" t="s">
        <v>43</v>
      </c>
      <c r="F418" s="196" t="s">
        <v>3344</v>
      </c>
      <c r="G418" s="193"/>
      <c r="H418" s="195" t="s">
        <v>43</v>
      </c>
      <c r="I418" s="197"/>
      <c r="J418" s="193"/>
      <c r="K418" s="193"/>
      <c r="L418" s="198"/>
      <c r="M418" s="199"/>
      <c r="N418" s="200"/>
      <c r="O418" s="200"/>
      <c r="P418" s="200"/>
      <c r="Q418" s="200"/>
      <c r="R418" s="200"/>
      <c r="S418" s="200"/>
      <c r="T418" s="201"/>
      <c r="AT418" s="202" t="s">
        <v>193</v>
      </c>
      <c r="AU418" s="202" t="s">
        <v>90</v>
      </c>
      <c r="AV418" s="13" t="s">
        <v>88</v>
      </c>
      <c r="AW418" s="13" t="s">
        <v>41</v>
      </c>
      <c r="AX418" s="13" t="s">
        <v>80</v>
      </c>
      <c r="AY418" s="202" t="s">
        <v>182</v>
      </c>
    </row>
    <row r="419" spans="1:65" s="13" customFormat="1" ht="11.25">
      <c r="B419" s="192"/>
      <c r="C419" s="193"/>
      <c r="D419" s="194" t="s">
        <v>193</v>
      </c>
      <c r="E419" s="195" t="s">
        <v>43</v>
      </c>
      <c r="F419" s="196" t="s">
        <v>3447</v>
      </c>
      <c r="G419" s="193"/>
      <c r="H419" s="195" t="s">
        <v>43</v>
      </c>
      <c r="I419" s="197"/>
      <c r="J419" s="193"/>
      <c r="K419" s="193"/>
      <c r="L419" s="198"/>
      <c r="M419" s="199"/>
      <c r="N419" s="200"/>
      <c r="O419" s="200"/>
      <c r="P419" s="200"/>
      <c r="Q419" s="200"/>
      <c r="R419" s="200"/>
      <c r="S419" s="200"/>
      <c r="T419" s="201"/>
      <c r="AT419" s="202" t="s">
        <v>193</v>
      </c>
      <c r="AU419" s="202" t="s">
        <v>90</v>
      </c>
      <c r="AV419" s="13" t="s">
        <v>88</v>
      </c>
      <c r="AW419" s="13" t="s">
        <v>41</v>
      </c>
      <c r="AX419" s="13" t="s">
        <v>80</v>
      </c>
      <c r="AY419" s="202" t="s">
        <v>182</v>
      </c>
    </row>
    <row r="420" spans="1:65" s="13" customFormat="1" ht="22.5">
      <c r="B420" s="192"/>
      <c r="C420" s="193"/>
      <c r="D420" s="194" t="s">
        <v>193</v>
      </c>
      <c r="E420" s="195" t="s">
        <v>43</v>
      </c>
      <c r="F420" s="196" t="s">
        <v>3381</v>
      </c>
      <c r="G420" s="193"/>
      <c r="H420" s="195" t="s">
        <v>43</v>
      </c>
      <c r="I420" s="197"/>
      <c r="J420" s="193"/>
      <c r="K420" s="193"/>
      <c r="L420" s="198"/>
      <c r="M420" s="199"/>
      <c r="N420" s="200"/>
      <c r="O420" s="200"/>
      <c r="P420" s="200"/>
      <c r="Q420" s="200"/>
      <c r="R420" s="200"/>
      <c r="S420" s="200"/>
      <c r="T420" s="201"/>
      <c r="AT420" s="202" t="s">
        <v>193</v>
      </c>
      <c r="AU420" s="202" t="s">
        <v>90</v>
      </c>
      <c r="AV420" s="13" t="s">
        <v>88</v>
      </c>
      <c r="AW420" s="13" t="s">
        <v>41</v>
      </c>
      <c r="AX420" s="13" t="s">
        <v>80</v>
      </c>
      <c r="AY420" s="202" t="s">
        <v>182</v>
      </c>
    </row>
    <row r="421" spans="1:65" s="14" customFormat="1" ht="11.25">
      <c r="B421" s="203"/>
      <c r="C421" s="204"/>
      <c r="D421" s="194" t="s">
        <v>193</v>
      </c>
      <c r="E421" s="205" t="s">
        <v>43</v>
      </c>
      <c r="F421" s="206" t="s">
        <v>235</v>
      </c>
      <c r="G421" s="204"/>
      <c r="H421" s="207">
        <v>10</v>
      </c>
      <c r="I421" s="208"/>
      <c r="J421" s="204"/>
      <c r="K421" s="204"/>
      <c r="L421" s="209"/>
      <c r="M421" s="210"/>
      <c r="N421" s="211"/>
      <c r="O421" s="211"/>
      <c r="P421" s="211"/>
      <c r="Q421" s="211"/>
      <c r="R421" s="211"/>
      <c r="S421" s="211"/>
      <c r="T421" s="212"/>
      <c r="AT421" s="213" t="s">
        <v>193</v>
      </c>
      <c r="AU421" s="213" t="s">
        <v>90</v>
      </c>
      <c r="AV421" s="14" t="s">
        <v>90</v>
      </c>
      <c r="AW421" s="14" t="s">
        <v>41</v>
      </c>
      <c r="AX421" s="14" t="s">
        <v>80</v>
      </c>
      <c r="AY421" s="213" t="s">
        <v>182</v>
      </c>
    </row>
    <row r="422" spans="1:65" s="13" customFormat="1" ht="22.5">
      <c r="B422" s="192"/>
      <c r="C422" s="193"/>
      <c r="D422" s="194" t="s">
        <v>193</v>
      </c>
      <c r="E422" s="195" t="s">
        <v>43</v>
      </c>
      <c r="F422" s="196" t="s">
        <v>3383</v>
      </c>
      <c r="G422" s="193"/>
      <c r="H422" s="195" t="s">
        <v>43</v>
      </c>
      <c r="I422" s="197"/>
      <c r="J422" s="193"/>
      <c r="K422" s="193"/>
      <c r="L422" s="198"/>
      <c r="M422" s="199"/>
      <c r="N422" s="200"/>
      <c r="O422" s="200"/>
      <c r="P422" s="200"/>
      <c r="Q422" s="200"/>
      <c r="R422" s="200"/>
      <c r="S422" s="200"/>
      <c r="T422" s="201"/>
      <c r="AT422" s="202" t="s">
        <v>193</v>
      </c>
      <c r="AU422" s="202" t="s">
        <v>90</v>
      </c>
      <c r="AV422" s="13" t="s">
        <v>88</v>
      </c>
      <c r="AW422" s="13" t="s">
        <v>41</v>
      </c>
      <c r="AX422" s="13" t="s">
        <v>80</v>
      </c>
      <c r="AY422" s="202" t="s">
        <v>182</v>
      </c>
    </row>
    <row r="423" spans="1:65" s="14" customFormat="1" ht="11.25">
      <c r="B423" s="203"/>
      <c r="C423" s="204"/>
      <c r="D423" s="194" t="s">
        <v>193</v>
      </c>
      <c r="E423" s="205" t="s">
        <v>43</v>
      </c>
      <c r="F423" s="206" t="s">
        <v>235</v>
      </c>
      <c r="G423" s="204"/>
      <c r="H423" s="207">
        <v>10</v>
      </c>
      <c r="I423" s="208"/>
      <c r="J423" s="204"/>
      <c r="K423" s="204"/>
      <c r="L423" s="209"/>
      <c r="M423" s="210"/>
      <c r="N423" s="211"/>
      <c r="O423" s="211"/>
      <c r="P423" s="211"/>
      <c r="Q423" s="211"/>
      <c r="R423" s="211"/>
      <c r="S423" s="211"/>
      <c r="T423" s="212"/>
      <c r="AT423" s="213" t="s">
        <v>193</v>
      </c>
      <c r="AU423" s="213" t="s">
        <v>90</v>
      </c>
      <c r="AV423" s="14" t="s">
        <v>90</v>
      </c>
      <c r="AW423" s="14" t="s">
        <v>41</v>
      </c>
      <c r="AX423" s="14" t="s">
        <v>80</v>
      </c>
      <c r="AY423" s="213" t="s">
        <v>182</v>
      </c>
    </row>
    <row r="424" spans="1:65" s="13" customFormat="1" ht="11.25">
      <c r="B424" s="192"/>
      <c r="C424" s="193"/>
      <c r="D424" s="194" t="s">
        <v>193</v>
      </c>
      <c r="E424" s="195" t="s">
        <v>43</v>
      </c>
      <c r="F424" s="196" t="s">
        <v>3384</v>
      </c>
      <c r="G424" s="193"/>
      <c r="H424" s="195" t="s">
        <v>43</v>
      </c>
      <c r="I424" s="197"/>
      <c r="J424" s="193"/>
      <c r="K424" s="193"/>
      <c r="L424" s="198"/>
      <c r="M424" s="199"/>
      <c r="N424" s="200"/>
      <c r="O424" s="200"/>
      <c r="P424" s="200"/>
      <c r="Q424" s="200"/>
      <c r="R424" s="200"/>
      <c r="S424" s="200"/>
      <c r="T424" s="201"/>
      <c r="AT424" s="202" t="s">
        <v>193</v>
      </c>
      <c r="AU424" s="202" t="s">
        <v>90</v>
      </c>
      <c r="AV424" s="13" t="s">
        <v>88</v>
      </c>
      <c r="AW424" s="13" t="s">
        <v>41</v>
      </c>
      <c r="AX424" s="13" t="s">
        <v>80</v>
      </c>
      <c r="AY424" s="202" t="s">
        <v>182</v>
      </c>
    </row>
    <row r="425" spans="1:65" s="14" customFormat="1" ht="11.25">
      <c r="B425" s="203"/>
      <c r="C425" s="204"/>
      <c r="D425" s="194" t="s">
        <v>193</v>
      </c>
      <c r="E425" s="205" t="s">
        <v>43</v>
      </c>
      <c r="F425" s="206" t="s">
        <v>235</v>
      </c>
      <c r="G425" s="204"/>
      <c r="H425" s="207">
        <v>10</v>
      </c>
      <c r="I425" s="208"/>
      <c r="J425" s="204"/>
      <c r="K425" s="204"/>
      <c r="L425" s="209"/>
      <c r="M425" s="210"/>
      <c r="N425" s="211"/>
      <c r="O425" s="211"/>
      <c r="P425" s="211"/>
      <c r="Q425" s="211"/>
      <c r="R425" s="211"/>
      <c r="S425" s="211"/>
      <c r="T425" s="212"/>
      <c r="AT425" s="213" t="s">
        <v>193</v>
      </c>
      <c r="AU425" s="213" t="s">
        <v>90</v>
      </c>
      <c r="AV425" s="14" t="s">
        <v>90</v>
      </c>
      <c r="AW425" s="14" t="s">
        <v>41</v>
      </c>
      <c r="AX425" s="14" t="s">
        <v>80</v>
      </c>
      <c r="AY425" s="213" t="s">
        <v>182</v>
      </c>
    </row>
    <row r="426" spans="1:65" s="13" customFormat="1" ht="22.5">
      <c r="B426" s="192"/>
      <c r="C426" s="193"/>
      <c r="D426" s="194" t="s">
        <v>193</v>
      </c>
      <c r="E426" s="195" t="s">
        <v>43</v>
      </c>
      <c r="F426" s="196" t="s">
        <v>3385</v>
      </c>
      <c r="G426" s="193"/>
      <c r="H426" s="195" t="s">
        <v>43</v>
      </c>
      <c r="I426" s="197"/>
      <c r="J426" s="193"/>
      <c r="K426" s="193"/>
      <c r="L426" s="198"/>
      <c r="M426" s="199"/>
      <c r="N426" s="200"/>
      <c r="O426" s="200"/>
      <c r="P426" s="200"/>
      <c r="Q426" s="200"/>
      <c r="R426" s="200"/>
      <c r="S426" s="200"/>
      <c r="T426" s="201"/>
      <c r="AT426" s="202" t="s">
        <v>193</v>
      </c>
      <c r="AU426" s="202" t="s">
        <v>90</v>
      </c>
      <c r="AV426" s="13" t="s">
        <v>88</v>
      </c>
      <c r="AW426" s="13" t="s">
        <v>41</v>
      </c>
      <c r="AX426" s="13" t="s">
        <v>80</v>
      </c>
      <c r="AY426" s="202" t="s">
        <v>182</v>
      </c>
    </row>
    <row r="427" spans="1:65" s="14" customFormat="1" ht="11.25">
      <c r="B427" s="203"/>
      <c r="C427" s="204"/>
      <c r="D427" s="194" t="s">
        <v>193</v>
      </c>
      <c r="E427" s="205" t="s">
        <v>43</v>
      </c>
      <c r="F427" s="206" t="s">
        <v>235</v>
      </c>
      <c r="G427" s="204"/>
      <c r="H427" s="207">
        <v>10</v>
      </c>
      <c r="I427" s="208"/>
      <c r="J427" s="204"/>
      <c r="K427" s="204"/>
      <c r="L427" s="209"/>
      <c r="M427" s="210"/>
      <c r="N427" s="211"/>
      <c r="O427" s="211"/>
      <c r="P427" s="211"/>
      <c r="Q427" s="211"/>
      <c r="R427" s="211"/>
      <c r="S427" s="211"/>
      <c r="T427" s="212"/>
      <c r="AT427" s="213" t="s">
        <v>193</v>
      </c>
      <c r="AU427" s="213" t="s">
        <v>90</v>
      </c>
      <c r="AV427" s="14" t="s">
        <v>90</v>
      </c>
      <c r="AW427" s="14" t="s">
        <v>41</v>
      </c>
      <c r="AX427" s="14" t="s">
        <v>80</v>
      </c>
      <c r="AY427" s="213" t="s">
        <v>182</v>
      </c>
    </row>
    <row r="428" spans="1:65" s="13" customFormat="1" ht="11.25">
      <c r="B428" s="192"/>
      <c r="C428" s="193"/>
      <c r="D428" s="194" t="s">
        <v>193</v>
      </c>
      <c r="E428" s="195" t="s">
        <v>43</v>
      </c>
      <c r="F428" s="196" t="s">
        <v>3332</v>
      </c>
      <c r="G428" s="193"/>
      <c r="H428" s="195" t="s">
        <v>43</v>
      </c>
      <c r="I428" s="197"/>
      <c r="J428" s="193"/>
      <c r="K428" s="193"/>
      <c r="L428" s="198"/>
      <c r="M428" s="199"/>
      <c r="N428" s="200"/>
      <c r="O428" s="200"/>
      <c r="P428" s="200"/>
      <c r="Q428" s="200"/>
      <c r="R428" s="200"/>
      <c r="S428" s="200"/>
      <c r="T428" s="201"/>
      <c r="AT428" s="202" t="s">
        <v>193</v>
      </c>
      <c r="AU428" s="202" t="s">
        <v>90</v>
      </c>
      <c r="AV428" s="13" t="s">
        <v>88</v>
      </c>
      <c r="AW428" s="13" t="s">
        <v>41</v>
      </c>
      <c r="AX428" s="13" t="s">
        <v>80</v>
      </c>
      <c r="AY428" s="202" t="s">
        <v>182</v>
      </c>
    </row>
    <row r="429" spans="1:65" s="14" customFormat="1" ht="11.25">
      <c r="B429" s="203"/>
      <c r="C429" s="204"/>
      <c r="D429" s="194" t="s">
        <v>193</v>
      </c>
      <c r="E429" s="205" t="s">
        <v>43</v>
      </c>
      <c r="F429" s="206" t="s">
        <v>235</v>
      </c>
      <c r="G429" s="204"/>
      <c r="H429" s="207">
        <v>10</v>
      </c>
      <c r="I429" s="208"/>
      <c r="J429" s="204"/>
      <c r="K429" s="204"/>
      <c r="L429" s="209"/>
      <c r="M429" s="210"/>
      <c r="N429" s="211"/>
      <c r="O429" s="211"/>
      <c r="P429" s="211"/>
      <c r="Q429" s="211"/>
      <c r="R429" s="211"/>
      <c r="S429" s="211"/>
      <c r="T429" s="212"/>
      <c r="AT429" s="213" t="s">
        <v>193</v>
      </c>
      <c r="AU429" s="213" t="s">
        <v>90</v>
      </c>
      <c r="AV429" s="14" t="s">
        <v>90</v>
      </c>
      <c r="AW429" s="14" t="s">
        <v>41</v>
      </c>
      <c r="AX429" s="14" t="s">
        <v>80</v>
      </c>
      <c r="AY429" s="213" t="s">
        <v>182</v>
      </c>
    </row>
    <row r="430" spans="1:65" s="13" customFormat="1" ht="22.5">
      <c r="B430" s="192"/>
      <c r="C430" s="193"/>
      <c r="D430" s="194" t="s">
        <v>193</v>
      </c>
      <c r="E430" s="195" t="s">
        <v>43</v>
      </c>
      <c r="F430" s="196" t="s">
        <v>3387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4" customFormat="1" ht="11.25">
      <c r="B431" s="203"/>
      <c r="C431" s="204"/>
      <c r="D431" s="194" t="s">
        <v>193</v>
      </c>
      <c r="E431" s="205" t="s">
        <v>43</v>
      </c>
      <c r="F431" s="206" t="s">
        <v>235</v>
      </c>
      <c r="G431" s="204"/>
      <c r="H431" s="207">
        <v>10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193</v>
      </c>
      <c r="AU431" s="213" t="s">
        <v>90</v>
      </c>
      <c r="AV431" s="14" t="s">
        <v>90</v>
      </c>
      <c r="AW431" s="14" t="s">
        <v>41</v>
      </c>
      <c r="AX431" s="14" t="s">
        <v>80</v>
      </c>
      <c r="AY431" s="213" t="s">
        <v>182</v>
      </c>
    </row>
    <row r="432" spans="1:65" s="13" customFormat="1" ht="11.25">
      <c r="B432" s="192"/>
      <c r="C432" s="193"/>
      <c r="D432" s="194" t="s">
        <v>193</v>
      </c>
      <c r="E432" s="195" t="s">
        <v>43</v>
      </c>
      <c r="F432" s="196" t="s">
        <v>3388</v>
      </c>
      <c r="G432" s="193"/>
      <c r="H432" s="195" t="s">
        <v>43</v>
      </c>
      <c r="I432" s="197"/>
      <c r="J432" s="193"/>
      <c r="K432" s="193"/>
      <c r="L432" s="198"/>
      <c r="M432" s="199"/>
      <c r="N432" s="200"/>
      <c r="O432" s="200"/>
      <c r="P432" s="200"/>
      <c r="Q432" s="200"/>
      <c r="R432" s="200"/>
      <c r="S432" s="200"/>
      <c r="T432" s="201"/>
      <c r="AT432" s="202" t="s">
        <v>193</v>
      </c>
      <c r="AU432" s="202" t="s">
        <v>90</v>
      </c>
      <c r="AV432" s="13" t="s">
        <v>88</v>
      </c>
      <c r="AW432" s="13" t="s">
        <v>41</v>
      </c>
      <c r="AX432" s="13" t="s">
        <v>80</v>
      </c>
      <c r="AY432" s="202" t="s">
        <v>182</v>
      </c>
    </row>
    <row r="433" spans="1:65" s="14" customFormat="1" ht="11.25">
      <c r="B433" s="203"/>
      <c r="C433" s="204"/>
      <c r="D433" s="194" t="s">
        <v>193</v>
      </c>
      <c r="E433" s="205" t="s">
        <v>43</v>
      </c>
      <c r="F433" s="206" t="s">
        <v>235</v>
      </c>
      <c r="G433" s="204"/>
      <c r="H433" s="207">
        <v>10</v>
      </c>
      <c r="I433" s="208"/>
      <c r="J433" s="204"/>
      <c r="K433" s="204"/>
      <c r="L433" s="209"/>
      <c r="M433" s="210"/>
      <c r="N433" s="211"/>
      <c r="O433" s="211"/>
      <c r="P433" s="211"/>
      <c r="Q433" s="211"/>
      <c r="R433" s="211"/>
      <c r="S433" s="211"/>
      <c r="T433" s="212"/>
      <c r="AT433" s="213" t="s">
        <v>193</v>
      </c>
      <c r="AU433" s="213" t="s">
        <v>90</v>
      </c>
      <c r="AV433" s="14" t="s">
        <v>90</v>
      </c>
      <c r="AW433" s="14" t="s">
        <v>41</v>
      </c>
      <c r="AX433" s="14" t="s">
        <v>80</v>
      </c>
      <c r="AY433" s="213" t="s">
        <v>182</v>
      </c>
    </row>
    <row r="434" spans="1:65" s="13" customFormat="1" ht="22.5">
      <c r="B434" s="192"/>
      <c r="C434" s="193"/>
      <c r="D434" s="194" t="s">
        <v>193</v>
      </c>
      <c r="E434" s="195" t="s">
        <v>43</v>
      </c>
      <c r="F434" s="196" t="s">
        <v>3389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4" customFormat="1" ht="11.25">
      <c r="B435" s="203"/>
      <c r="C435" s="204"/>
      <c r="D435" s="194" t="s">
        <v>193</v>
      </c>
      <c r="E435" s="205" t="s">
        <v>43</v>
      </c>
      <c r="F435" s="206" t="s">
        <v>235</v>
      </c>
      <c r="G435" s="204"/>
      <c r="H435" s="207">
        <v>10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193</v>
      </c>
      <c r="AU435" s="213" t="s">
        <v>90</v>
      </c>
      <c r="AV435" s="14" t="s">
        <v>90</v>
      </c>
      <c r="AW435" s="14" t="s">
        <v>41</v>
      </c>
      <c r="AX435" s="14" t="s">
        <v>80</v>
      </c>
      <c r="AY435" s="213" t="s">
        <v>182</v>
      </c>
    </row>
    <row r="436" spans="1:65" s="13" customFormat="1" ht="22.5">
      <c r="B436" s="192"/>
      <c r="C436" s="193"/>
      <c r="D436" s="194" t="s">
        <v>193</v>
      </c>
      <c r="E436" s="195" t="s">
        <v>43</v>
      </c>
      <c r="F436" s="196" t="s">
        <v>3423</v>
      </c>
      <c r="G436" s="193"/>
      <c r="H436" s="195" t="s">
        <v>43</v>
      </c>
      <c r="I436" s="197"/>
      <c r="J436" s="193"/>
      <c r="K436" s="193"/>
      <c r="L436" s="198"/>
      <c r="M436" s="199"/>
      <c r="N436" s="200"/>
      <c r="O436" s="200"/>
      <c r="P436" s="200"/>
      <c r="Q436" s="200"/>
      <c r="R436" s="200"/>
      <c r="S436" s="200"/>
      <c r="T436" s="201"/>
      <c r="AT436" s="202" t="s">
        <v>193</v>
      </c>
      <c r="AU436" s="202" t="s">
        <v>90</v>
      </c>
      <c r="AV436" s="13" t="s">
        <v>88</v>
      </c>
      <c r="AW436" s="13" t="s">
        <v>41</v>
      </c>
      <c r="AX436" s="13" t="s">
        <v>80</v>
      </c>
      <c r="AY436" s="202" t="s">
        <v>182</v>
      </c>
    </row>
    <row r="437" spans="1:65" s="14" customFormat="1" ht="11.25">
      <c r="B437" s="203"/>
      <c r="C437" s="204"/>
      <c r="D437" s="194" t="s">
        <v>193</v>
      </c>
      <c r="E437" s="205" t="s">
        <v>43</v>
      </c>
      <c r="F437" s="206" t="s">
        <v>235</v>
      </c>
      <c r="G437" s="204"/>
      <c r="H437" s="207">
        <v>10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193</v>
      </c>
      <c r="AU437" s="213" t="s">
        <v>90</v>
      </c>
      <c r="AV437" s="14" t="s">
        <v>90</v>
      </c>
      <c r="AW437" s="14" t="s">
        <v>41</v>
      </c>
      <c r="AX437" s="14" t="s">
        <v>80</v>
      </c>
      <c r="AY437" s="213" t="s">
        <v>182</v>
      </c>
    </row>
    <row r="438" spans="1:65" s="15" customFormat="1" ht="11.25">
      <c r="B438" s="227"/>
      <c r="C438" s="228"/>
      <c r="D438" s="194" t="s">
        <v>193</v>
      </c>
      <c r="E438" s="229" t="s">
        <v>43</v>
      </c>
      <c r="F438" s="230" t="s">
        <v>436</v>
      </c>
      <c r="G438" s="228"/>
      <c r="H438" s="231">
        <v>90</v>
      </c>
      <c r="I438" s="232"/>
      <c r="J438" s="228"/>
      <c r="K438" s="228"/>
      <c r="L438" s="233"/>
      <c r="M438" s="234"/>
      <c r="N438" s="235"/>
      <c r="O438" s="235"/>
      <c r="P438" s="235"/>
      <c r="Q438" s="235"/>
      <c r="R438" s="235"/>
      <c r="S438" s="235"/>
      <c r="T438" s="236"/>
      <c r="AT438" s="237" t="s">
        <v>193</v>
      </c>
      <c r="AU438" s="237" t="s">
        <v>90</v>
      </c>
      <c r="AV438" s="15" t="s">
        <v>205</v>
      </c>
      <c r="AW438" s="15" t="s">
        <v>41</v>
      </c>
      <c r="AX438" s="15" t="s">
        <v>88</v>
      </c>
      <c r="AY438" s="237" t="s">
        <v>182</v>
      </c>
    </row>
    <row r="439" spans="1:65" s="2" customFormat="1" ht="24.2" customHeight="1">
      <c r="A439" s="35"/>
      <c r="B439" s="36"/>
      <c r="C439" s="179" t="s">
        <v>593</v>
      </c>
      <c r="D439" s="179" t="s">
        <v>187</v>
      </c>
      <c r="E439" s="180" t="s">
        <v>3444</v>
      </c>
      <c r="F439" s="181" t="s">
        <v>3445</v>
      </c>
      <c r="G439" s="182" t="s">
        <v>190</v>
      </c>
      <c r="H439" s="183">
        <v>180</v>
      </c>
      <c r="I439" s="184"/>
      <c r="J439" s="185">
        <f>ROUND(I439*H439,2)</f>
        <v>0</v>
      </c>
      <c r="K439" s="181" t="s">
        <v>191</v>
      </c>
      <c r="L439" s="40"/>
      <c r="M439" s="186" t="s">
        <v>43</v>
      </c>
      <c r="N439" s="187" t="s">
        <v>51</v>
      </c>
      <c r="O439" s="65"/>
      <c r="P439" s="188">
        <f>O439*H439</f>
        <v>0</v>
      </c>
      <c r="Q439" s="188">
        <v>0</v>
      </c>
      <c r="R439" s="188">
        <f>Q439*H439</f>
        <v>0</v>
      </c>
      <c r="S439" s="188">
        <v>0</v>
      </c>
      <c r="T439" s="189">
        <f>S439*H439</f>
        <v>0</v>
      </c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R439" s="190" t="s">
        <v>88</v>
      </c>
      <c r="AT439" s="190" t="s">
        <v>187</v>
      </c>
      <c r="AU439" s="190" t="s">
        <v>90</v>
      </c>
      <c r="AY439" s="17" t="s">
        <v>182</v>
      </c>
      <c r="BE439" s="191">
        <f>IF(N439="základní",J439,0)</f>
        <v>0</v>
      </c>
      <c r="BF439" s="191">
        <f>IF(N439="snížená",J439,0)</f>
        <v>0</v>
      </c>
      <c r="BG439" s="191">
        <f>IF(N439="zákl. přenesená",J439,0)</f>
        <v>0</v>
      </c>
      <c r="BH439" s="191">
        <f>IF(N439="sníž. přenesená",J439,0)</f>
        <v>0</v>
      </c>
      <c r="BI439" s="191">
        <f>IF(N439="nulová",J439,0)</f>
        <v>0</v>
      </c>
      <c r="BJ439" s="17" t="s">
        <v>88</v>
      </c>
      <c r="BK439" s="191">
        <f>ROUND(I439*H439,2)</f>
        <v>0</v>
      </c>
      <c r="BL439" s="17" t="s">
        <v>88</v>
      </c>
      <c r="BM439" s="190" t="s">
        <v>3448</v>
      </c>
    </row>
    <row r="440" spans="1:65" s="13" customFormat="1" ht="11.25">
      <c r="B440" s="192"/>
      <c r="C440" s="193"/>
      <c r="D440" s="194" t="s">
        <v>193</v>
      </c>
      <c r="E440" s="195" t="s">
        <v>43</v>
      </c>
      <c r="F440" s="196" t="s">
        <v>3344</v>
      </c>
      <c r="G440" s="193"/>
      <c r="H440" s="195" t="s">
        <v>43</v>
      </c>
      <c r="I440" s="197"/>
      <c r="J440" s="193"/>
      <c r="K440" s="193"/>
      <c r="L440" s="198"/>
      <c r="M440" s="199"/>
      <c r="N440" s="200"/>
      <c r="O440" s="200"/>
      <c r="P440" s="200"/>
      <c r="Q440" s="200"/>
      <c r="R440" s="200"/>
      <c r="S440" s="200"/>
      <c r="T440" s="201"/>
      <c r="AT440" s="202" t="s">
        <v>193</v>
      </c>
      <c r="AU440" s="202" t="s">
        <v>90</v>
      </c>
      <c r="AV440" s="13" t="s">
        <v>88</v>
      </c>
      <c r="AW440" s="13" t="s">
        <v>41</v>
      </c>
      <c r="AX440" s="13" t="s">
        <v>80</v>
      </c>
      <c r="AY440" s="202" t="s">
        <v>182</v>
      </c>
    </row>
    <row r="441" spans="1:65" s="13" customFormat="1" ht="22.5">
      <c r="B441" s="192"/>
      <c r="C441" s="193"/>
      <c r="D441" s="194" t="s">
        <v>193</v>
      </c>
      <c r="E441" s="195" t="s">
        <v>43</v>
      </c>
      <c r="F441" s="196" t="s">
        <v>3449</v>
      </c>
      <c r="G441" s="193"/>
      <c r="H441" s="195" t="s">
        <v>43</v>
      </c>
      <c r="I441" s="197"/>
      <c r="J441" s="193"/>
      <c r="K441" s="193"/>
      <c r="L441" s="198"/>
      <c r="M441" s="199"/>
      <c r="N441" s="200"/>
      <c r="O441" s="200"/>
      <c r="P441" s="200"/>
      <c r="Q441" s="200"/>
      <c r="R441" s="200"/>
      <c r="S441" s="200"/>
      <c r="T441" s="201"/>
      <c r="AT441" s="202" t="s">
        <v>193</v>
      </c>
      <c r="AU441" s="202" t="s">
        <v>90</v>
      </c>
      <c r="AV441" s="13" t="s">
        <v>88</v>
      </c>
      <c r="AW441" s="13" t="s">
        <v>41</v>
      </c>
      <c r="AX441" s="13" t="s">
        <v>80</v>
      </c>
      <c r="AY441" s="202" t="s">
        <v>182</v>
      </c>
    </row>
    <row r="442" spans="1:65" s="13" customFormat="1" ht="22.5">
      <c r="B442" s="192"/>
      <c r="C442" s="193"/>
      <c r="D442" s="194" t="s">
        <v>193</v>
      </c>
      <c r="E442" s="195" t="s">
        <v>43</v>
      </c>
      <c r="F442" s="196" t="s">
        <v>3381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4" customFormat="1" ht="11.25">
      <c r="B443" s="203"/>
      <c r="C443" s="204"/>
      <c r="D443" s="194" t="s">
        <v>193</v>
      </c>
      <c r="E443" s="205" t="s">
        <v>43</v>
      </c>
      <c r="F443" s="206" t="s">
        <v>1775</v>
      </c>
      <c r="G443" s="204"/>
      <c r="H443" s="207">
        <v>20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80</v>
      </c>
      <c r="AY443" s="213" t="s">
        <v>182</v>
      </c>
    </row>
    <row r="444" spans="1:65" s="13" customFormat="1" ht="22.5">
      <c r="B444" s="192"/>
      <c r="C444" s="193"/>
      <c r="D444" s="194" t="s">
        <v>193</v>
      </c>
      <c r="E444" s="195" t="s">
        <v>43</v>
      </c>
      <c r="F444" s="196" t="s">
        <v>3383</v>
      </c>
      <c r="G444" s="193"/>
      <c r="H444" s="195" t="s">
        <v>43</v>
      </c>
      <c r="I444" s="197"/>
      <c r="J444" s="193"/>
      <c r="K444" s="193"/>
      <c r="L444" s="198"/>
      <c r="M444" s="199"/>
      <c r="N444" s="200"/>
      <c r="O444" s="200"/>
      <c r="P444" s="200"/>
      <c r="Q444" s="200"/>
      <c r="R444" s="200"/>
      <c r="S444" s="200"/>
      <c r="T444" s="201"/>
      <c r="AT444" s="202" t="s">
        <v>193</v>
      </c>
      <c r="AU444" s="202" t="s">
        <v>90</v>
      </c>
      <c r="AV444" s="13" t="s">
        <v>88</v>
      </c>
      <c r="AW444" s="13" t="s">
        <v>41</v>
      </c>
      <c r="AX444" s="13" t="s">
        <v>80</v>
      </c>
      <c r="AY444" s="202" t="s">
        <v>182</v>
      </c>
    </row>
    <row r="445" spans="1:65" s="14" customFormat="1" ht="11.25">
      <c r="B445" s="203"/>
      <c r="C445" s="204"/>
      <c r="D445" s="194" t="s">
        <v>193</v>
      </c>
      <c r="E445" s="205" t="s">
        <v>43</v>
      </c>
      <c r="F445" s="206" t="s">
        <v>1775</v>
      </c>
      <c r="G445" s="204"/>
      <c r="H445" s="207">
        <v>20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193</v>
      </c>
      <c r="AU445" s="213" t="s">
        <v>90</v>
      </c>
      <c r="AV445" s="14" t="s">
        <v>90</v>
      </c>
      <c r="AW445" s="14" t="s">
        <v>41</v>
      </c>
      <c r="AX445" s="14" t="s">
        <v>80</v>
      </c>
      <c r="AY445" s="213" t="s">
        <v>182</v>
      </c>
    </row>
    <row r="446" spans="1:65" s="13" customFormat="1" ht="11.25">
      <c r="B446" s="192"/>
      <c r="C446" s="193"/>
      <c r="D446" s="194" t="s">
        <v>193</v>
      </c>
      <c r="E446" s="195" t="s">
        <v>43</v>
      </c>
      <c r="F446" s="196" t="s">
        <v>3384</v>
      </c>
      <c r="G446" s="193"/>
      <c r="H446" s="195" t="s">
        <v>43</v>
      </c>
      <c r="I446" s="197"/>
      <c r="J446" s="193"/>
      <c r="K446" s="193"/>
      <c r="L446" s="198"/>
      <c r="M446" s="199"/>
      <c r="N446" s="200"/>
      <c r="O446" s="200"/>
      <c r="P446" s="200"/>
      <c r="Q446" s="200"/>
      <c r="R446" s="200"/>
      <c r="S446" s="200"/>
      <c r="T446" s="201"/>
      <c r="AT446" s="202" t="s">
        <v>193</v>
      </c>
      <c r="AU446" s="202" t="s">
        <v>90</v>
      </c>
      <c r="AV446" s="13" t="s">
        <v>88</v>
      </c>
      <c r="AW446" s="13" t="s">
        <v>41</v>
      </c>
      <c r="AX446" s="13" t="s">
        <v>80</v>
      </c>
      <c r="AY446" s="202" t="s">
        <v>182</v>
      </c>
    </row>
    <row r="447" spans="1:65" s="14" customFormat="1" ht="11.25">
      <c r="B447" s="203"/>
      <c r="C447" s="204"/>
      <c r="D447" s="194" t="s">
        <v>193</v>
      </c>
      <c r="E447" s="205" t="s">
        <v>43</v>
      </c>
      <c r="F447" s="206" t="s">
        <v>1775</v>
      </c>
      <c r="G447" s="204"/>
      <c r="H447" s="207">
        <v>20</v>
      </c>
      <c r="I447" s="208"/>
      <c r="J447" s="204"/>
      <c r="K447" s="204"/>
      <c r="L447" s="209"/>
      <c r="M447" s="210"/>
      <c r="N447" s="211"/>
      <c r="O447" s="211"/>
      <c r="P447" s="211"/>
      <c r="Q447" s="211"/>
      <c r="R447" s="211"/>
      <c r="S447" s="211"/>
      <c r="T447" s="212"/>
      <c r="AT447" s="213" t="s">
        <v>193</v>
      </c>
      <c r="AU447" s="213" t="s">
        <v>90</v>
      </c>
      <c r="AV447" s="14" t="s">
        <v>90</v>
      </c>
      <c r="AW447" s="14" t="s">
        <v>41</v>
      </c>
      <c r="AX447" s="14" t="s">
        <v>80</v>
      </c>
      <c r="AY447" s="213" t="s">
        <v>182</v>
      </c>
    </row>
    <row r="448" spans="1:65" s="13" customFormat="1" ht="22.5">
      <c r="B448" s="192"/>
      <c r="C448" s="193"/>
      <c r="D448" s="194" t="s">
        <v>193</v>
      </c>
      <c r="E448" s="195" t="s">
        <v>43</v>
      </c>
      <c r="F448" s="196" t="s">
        <v>3385</v>
      </c>
      <c r="G448" s="193"/>
      <c r="H448" s="195" t="s">
        <v>43</v>
      </c>
      <c r="I448" s="197"/>
      <c r="J448" s="193"/>
      <c r="K448" s="193"/>
      <c r="L448" s="198"/>
      <c r="M448" s="199"/>
      <c r="N448" s="200"/>
      <c r="O448" s="200"/>
      <c r="P448" s="200"/>
      <c r="Q448" s="200"/>
      <c r="R448" s="200"/>
      <c r="S448" s="200"/>
      <c r="T448" s="201"/>
      <c r="AT448" s="202" t="s">
        <v>193</v>
      </c>
      <c r="AU448" s="202" t="s">
        <v>90</v>
      </c>
      <c r="AV448" s="13" t="s">
        <v>88</v>
      </c>
      <c r="AW448" s="13" t="s">
        <v>41</v>
      </c>
      <c r="AX448" s="13" t="s">
        <v>80</v>
      </c>
      <c r="AY448" s="202" t="s">
        <v>182</v>
      </c>
    </row>
    <row r="449" spans="1:65" s="14" customFormat="1" ht="11.25">
      <c r="B449" s="203"/>
      <c r="C449" s="204"/>
      <c r="D449" s="194" t="s">
        <v>193</v>
      </c>
      <c r="E449" s="205" t="s">
        <v>43</v>
      </c>
      <c r="F449" s="206" t="s">
        <v>1775</v>
      </c>
      <c r="G449" s="204"/>
      <c r="H449" s="207">
        <v>20</v>
      </c>
      <c r="I449" s="208"/>
      <c r="J449" s="204"/>
      <c r="K449" s="204"/>
      <c r="L449" s="209"/>
      <c r="M449" s="210"/>
      <c r="N449" s="211"/>
      <c r="O449" s="211"/>
      <c r="P449" s="211"/>
      <c r="Q449" s="211"/>
      <c r="R449" s="211"/>
      <c r="S449" s="211"/>
      <c r="T449" s="212"/>
      <c r="AT449" s="213" t="s">
        <v>193</v>
      </c>
      <c r="AU449" s="213" t="s">
        <v>90</v>
      </c>
      <c r="AV449" s="14" t="s">
        <v>90</v>
      </c>
      <c r="AW449" s="14" t="s">
        <v>41</v>
      </c>
      <c r="AX449" s="14" t="s">
        <v>80</v>
      </c>
      <c r="AY449" s="213" t="s">
        <v>182</v>
      </c>
    </row>
    <row r="450" spans="1:65" s="13" customFormat="1" ht="11.25">
      <c r="B450" s="192"/>
      <c r="C450" s="193"/>
      <c r="D450" s="194" t="s">
        <v>193</v>
      </c>
      <c r="E450" s="195" t="s">
        <v>43</v>
      </c>
      <c r="F450" s="196" t="s">
        <v>3332</v>
      </c>
      <c r="G450" s="193"/>
      <c r="H450" s="195" t="s">
        <v>43</v>
      </c>
      <c r="I450" s="197"/>
      <c r="J450" s="193"/>
      <c r="K450" s="193"/>
      <c r="L450" s="198"/>
      <c r="M450" s="199"/>
      <c r="N450" s="200"/>
      <c r="O450" s="200"/>
      <c r="P450" s="200"/>
      <c r="Q450" s="200"/>
      <c r="R450" s="200"/>
      <c r="S450" s="200"/>
      <c r="T450" s="201"/>
      <c r="AT450" s="202" t="s">
        <v>193</v>
      </c>
      <c r="AU450" s="202" t="s">
        <v>90</v>
      </c>
      <c r="AV450" s="13" t="s">
        <v>88</v>
      </c>
      <c r="AW450" s="13" t="s">
        <v>41</v>
      </c>
      <c r="AX450" s="13" t="s">
        <v>80</v>
      </c>
      <c r="AY450" s="202" t="s">
        <v>182</v>
      </c>
    </row>
    <row r="451" spans="1:65" s="14" customFormat="1" ht="11.25">
      <c r="B451" s="203"/>
      <c r="C451" s="204"/>
      <c r="D451" s="194" t="s">
        <v>193</v>
      </c>
      <c r="E451" s="205" t="s">
        <v>43</v>
      </c>
      <c r="F451" s="206" t="s">
        <v>1775</v>
      </c>
      <c r="G451" s="204"/>
      <c r="H451" s="207">
        <v>20</v>
      </c>
      <c r="I451" s="208"/>
      <c r="J451" s="204"/>
      <c r="K451" s="204"/>
      <c r="L451" s="209"/>
      <c r="M451" s="210"/>
      <c r="N451" s="211"/>
      <c r="O451" s="211"/>
      <c r="P451" s="211"/>
      <c r="Q451" s="211"/>
      <c r="R451" s="211"/>
      <c r="S451" s="211"/>
      <c r="T451" s="212"/>
      <c r="AT451" s="213" t="s">
        <v>193</v>
      </c>
      <c r="AU451" s="213" t="s">
        <v>90</v>
      </c>
      <c r="AV451" s="14" t="s">
        <v>90</v>
      </c>
      <c r="AW451" s="14" t="s">
        <v>41</v>
      </c>
      <c r="AX451" s="14" t="s">
        <v>80</v>
      </c>
      <c r="AY451" s="213" t="s">
        <v>182</v>
      </c>
    </row>
    <row r="452" spans="1:65" s="13" customFormat="1" ht="22.5">
      <c r="B452" s="192"/>
      <c r="C452" s="193"/>
      <c r="D452" s="194" t="s">
        <v>193</v>
      </c>
      <c r="E452" s="195" t="s">
        <v>43</v>
      </c>
      <c r="F452" s="196" t="s">
        <v>3387</v>
      </c>
      <c r="G452" s="193"/>
      <c r="H452" s="195" t="s">
        <v>43</v>
      </c>
      <c r="I452" s="197"/>
      <c r="J452" s="193"/>
      <c r="K452" s="193"/>
      <c r="L452" s="198"/>
      <c r="M452" s="199"/>
      <c r="N452" s="200"/>
      <c r="O452" s="200"/>
      <c r="P452" s="200"/>
      <c r="Q452" s="200"/>
      <c r="R452" s="200"/>
      <c r="S452" s="200"/>
      <c r="T452" s="201"/>
      <c r="AT452" s="202" t="s">
        <v>193</v>
      </c>
      <c r="AU452" s="202" t="s">
        <v>90</v>
      </c>
      <c r="AV452" s="13" t="s">
        <v>88</v>
      </c>
      <c r="AW452" s="13" t="s">
        <v>41</v>
      </c>
      <c r="AX452" s="13" t="s">
        <v>80</v>
      </c>
      <c r="AY452" s="202" t="s">
        <v>182</v>
      </c>
    </row>
    <row r="453" spans="1:65" s="14" customFormat="1" ht="11.25">
      <c r="B453" s="203"/>
      <c r="C453" s="204"/>
      <c r="D453" s="194" t="s">
        <v>193</v>
      </c>
      <c r="E453" s="205" t="s">
        <v>43</v>
      </c>
      <c r="F453" s="206" t="s">
        <v>1775</v>
      </c>
      <c r="G453" s="204"/>
      <c r="H453" s="207">
        <v>20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193</v>
      </c>
      <c r="AU453" s="213" t="s">
        <v>90</v>
      </c>
      <c r="AV453" s="14" t="s">
        <v>90</v>
      </c>
      <c r="AW453" s="14" t="s">
        <v>41</v>
      </c>
      <c r="AX453" s="14" t="s">
        <v>80</v>
      </c>
      <c r="AY453" s="213" t="s">
        <v>182</v>
      </c>
    </row>
    <row r="454" spans="1:65" s="13" customFormat="1" ht="11.25">
      <c r="B454" s="192"/>
      <c r="C454" s="193"/>
      <c r="D454" s="194" t="s">
        <v>193</v>
      </c>
      <c r="E454" s="195" t="s">
        <v>43</v>
      </c>
      <c r="F454" s="196" t="s">
        <v>3388</v>
      </c>
      <c r="G454" s="193"/>
      <c r="H454" s="195" t="s">
        <v>43</v>
      </c>
      <c r="I454" s="197"/>
      <c r="J454" s="193"/>
      <c r="K454" s="193"/>
      <c r="L454" s="198"/>
      <c r="M454" s="199"/>
      <c r="N454" s="200"/>
      <c r="O454" s="200"/>
      <c r="P454" s="200"/>
      <c r="Q454" s="200"/>
      <c r="R454" s="200"/>
      <c r="S454" s="200"/>
      <c r="T454" s="201"/>
      <c r="AT454" s="202" t="s">
        <v>193</v>
      </c>
      <c r="AU454" s="202" t="s">
        <v>90</v>
      </c>
      <c r="AV454" s="13" t="s">
        <v>88</v>
      </c>
      <c r="AW454" s="13" t="s">
        <v>41</v>
      </c>
      <c r="AX454" s="13" t="s">
        <v>80</v>
      </c>
      <c r="AY454" s="202" t="s">
        <v>182</v>
      </c>
    </row>
    <row r="455" spans="1:65" s="14" customFormat="1" ht="11.25">
      <c r="B455" s="203"/>
      <c r="C455" s="204"/>
      <c r="D455" s="194" t="s">
        <v>193</v>
      </c>
      <c r="E455" s="205" t="s">
        <v>43</v>
      </c>
      <c r="F455" s="206" t="s">
        <v>1775</v>
      </c>
      <c r="G455" s="204"/>
      <c r="H455" s="207">
        <v>20</v>
      </c>
      <c r="I455" s="208"/>
      <c r="J455" s="204"/>
      <c r="K455" s="204"/>
      <c r="L455" s="209"/>
      <c r="M455" s="210"/>
      <c r="N455" s="211"/>
      <c r="O455" s="211"/>
      <c r="P455" s="211"/>
      <c r="Q455" s="211"/>
      <c r="R455" s="211"/>
      <c r="S455" s="211"/>
      <c r="T455" s="212"/>
      <c r="AT455" s="213" t="s">
        <v>193</v>
      </c>
      <c r="AU455" s="213" t="s">
        <v>90</v>
      </c>
      <c r="AV455" s="14" t="s">
        <v>90</v>
      </c>
      <c r="AW455" s="14" t="s">
        <v>41</v>
      </c>
      <c r="AX455" s="14" t="s">
        <v>80</v>
      </c>
      <c r="AY455" s="213" t="s">
        <v>182</v>
      </c>
    </row>
    <row r="456" spans="1:65" s="13" customFormat="1" ht="22.5">
      <c r="B456" s="192"/>
      <c r="C456" s="193"/>
      <c r="D456" s="194" t="s">
        <v>193</v>
      </c>
      <c r="E456" s="195" t="s">
        <v>43</v>
      </c>
      <c r="F456" s="196" t="s">
        <v>3389</v>
      </c>
      <c r="G456" s="193"/>
      <c r="H456" s="195" t="s">
        <v>43</v>
      </c>
      <c r="I456" s="197"/>
      <c r="J456" s="193"/>
      <c r="K456" s="193"/>
      <c r="L456" s="198"/>
      <c r="M456" s="199"/>
      <c r="N456" s="200"/>
      <c r="O456" s="200"/>
      <c r="P456" s="200"/>
      <c r="Q456" s="200"/>
      <c r="R456" s="200"/>
      <c r="S456" s="200"/>
      <c r="T456" s="201"/>
      <c r="AT456" s="202" t="s">
        <v>193</v>
      </c>
      <c r="AU456" s="202" t="s">
        <v>90</v>
      </c>
      <c r="AV456" s="13" t="s">
        <v>88</v>
      </c>
      <c r="AW456" s="13" t="s">
        <v>41</v>
      </c>
      <c r="AX456" s="13" t="s">
        <v>80</v>
      </c>
      <c r="AY456" s="202" t="s">
        <v>182</v>
      </c>
    </row>
    <row r="457" spans="1:65" s="14" customFormat="1" ht="11.25">
      <c r="B457" s="203"/>
      <c r="C457" s="204"/>
      <c r="D457" s="194" t="s">
        <v>193</v>
      </c>
      <c r="E457" s="205" t="s">
        <v>43</v>
      </c>
      <c r="F457" s="206" t="s">
        <v>1775</v>
      </c>
      <c r="G457" s="204"/>
      <c r="H457" s="207">
        <v>20</v>
      </c>
      <c r="I457" s="208"/>
      <c r="J457" s="204"/>
      <c r="K457" s="204"/>
      <c r="L457" s="209"/>
      <c r="M457" s="210"/>
      <c r="N457" s="211"/>
      <c r="O457" s="211"/>
      <c r="P457" s="211"/>
      <c r="Q457" s="211"/>
      <c r="R457" s="211"/>
      <c r="S457" s="211"/>
      <c r="T457" s="212"/>
      <c r="AT457" s="213" t="s">
        <v>193</v>
      </c>
      <c r="AU457" s="213" t="s">
        <v>90</v>
      </c>
      <c r="AV457" s="14" t="s">
        <v>90</v>
      </c>
      <c r="AW457" s="14" t="s">
        <v>41</v>
      </c>
      <c r="AX457" s="14" t="s">
        <v>80</v>
      </c>
      <c r="AY457" s="213" t="s">
        <v>182</v>
      </c>
    </row>
    <row r="458" spans="1:65" s="13" customFormat="1" ht="22.5">
      <c r="B458" s="192"/>
      <c r="C458" s="193"/>
      <c r="D458" s="194" t="s">
        <v>193</v>
      </c>
      <c r="E458" s="195" t="s">
        <v>43</v>
      </c>
      <c r="F458" s="196" t="s">
        <v>3423</v>
      </c>
      <c r="G458" s="193"/>
      <c r="H458" s="195" t="s">
        <v>43</v>
      </c>
      <c r="I458" s="197"/>
      <c r="J458" s="193"/>
      <c r="K458" s="193"/>
      <c r="L458" s="198"/>
      <c r="M458" s="199"/>
      <c r="N458" s="200"/>
      <c r="O458" s="200"/>
      <c r="P458" s="200"/>
      <c r="Q458" s="200"/>
      <c r="R458" s="200"/>
      <c r="S458" s="200"/>
      <c r="T458" s="201"/>
      <c r="AT458" s="202" t="s">
        <v>193</v>
      </c>
      <c r="AU458" s="202" t="s">
        <v>90</v>
      </c>
      <c r="AV458" s="13" t="s">
        <v>88</v>
      </c>
      <c r="AW458" s="13" t="s">
        <v>41</v>
      </c>
      <c r="AX458" s="13" t="s">
        <v>80</v>
      </c>
      <c r="AY458" s="202" t="s">
        <v>182</v>
      </c>
    </row>
    <row r="459" spans="1:65" s="14" customFormat="1" ht="11.25">
      <c r="B459" s="203"/>
      <c r="C459" s="204"/>
      <c r="D459" s="194" t="s">
        <v>193</v>
      </c>
      <c r="E459" s="205" t="s">
        <v>43</v>
      </c>
      <c r="F459" s="206" t="s">
        <v>1775</v>
      </c>
      <c r="G459" s="204"/>
      <c r="H459" s="207">
        <v>20</v>
      </c>
      <c r="I459" s="208"/>
      <c r="J459" s="204"/>
      <c r="K459" s="204"/>
      <c r="L459" s="209"/>
      <c r="M459" s="210"/>
      <c r="N459" s="211"/>
      <c r="O459" s="211"/>
      <c r="P459" s="211"/>
      <c r="Q459" s="211"/>
      <c r="R459" s="211"/>
      <c r="S459" s="211"/>
      <c r="T459" s="212"/>
      <c r="AT459" s="213" t="s">
        <v>193</v>
      </c>
      <c r="AU459" s="213" t="s">
        <v>90</v>
      </c>
      <c r="AV459" s="14" t="s">
        <v>90</v>
      </c>
      <c r="AW459" s="14" t="s">
        <v>41</v>
      </c>
      <c r="AX459" s="14" t="s">
        <v>80</v>
      </c>
      <c r="AY459" s="213" t="s">
        <v>182</v>
      </c>
    </row>
    <row r="460" spans="1:65" s="15" customFormat="1" ht="11.25">
      <c r="B460" s="227"/>
      <c r="C460" s="228"/>
      <c r="D460" s="194" t="s">
        <v>193</v>
      </c>
      <c r="E460" s="229" t="s">
        <v>43</v>
      </c>
      <c r="F460" s="230" t="s">
        <v>436</v>
      </c>
      <c r="G460" s="228"/>
      <c r="H460" s="231">
        <v>180</v>
      </c>
      <c r="I460" s="232"/>
      <c r="J460" s="228"/>
      <c r="K460" s="228"/>
      <c r="L460" s="233"/>
      <c r="M460" s="234"/>
      <c r="N460" s="235"/>
      <c r="O460" s="235"/>
      <c r="P460" s="235"/>
      <c r="Q460" s="235"/>
      <c r="R460" s="235"/>
      <c r="S460" s="235"/>
      <c r="T460" s="236"/>
      <c r="AT460" s="237" t="s">
        <v>193</v>
      </c>
      <c r="AU460" s="237" t="s">
        <v>90</v>
      </c>
      <c r="AV460" s="15" t="s">
        <v>205</v>
      </c>
      <c r="AW460" s="15" t="s">
        <v>41</v>
      </c>
      <c r="AX460" s="15" t="s">
        <v>88</v>
      </c>
      <c r="AY460" s="237" t="s">
        <v>182</v>
      </c>
    </row>
    <row r="461" spans="1:65" s="2" customFormat="1" ht="37.9" customHeight="1">
      <c r="A461" s="35"/>
      <c r="B461" s="36"/>
      <c r="C461" s="179" t="s">
        <v>598</v>
      </c>
      <c r="D461" s="179" t="s">
        <v>187</v>
      </c>
      <c r="E461" s="180" t="s">
        <v>3450</v>
      </c>
      <c r="F461" s="181" t="s">
        <v>3451</v>
      </c>
      <c r="G461" s="182" t="s">
        <v>910</v>
      </c>
      <c r="H461" s="183">
        <v>720</v>
      </c>
      <c r="I461" s="184"/>
      <c r="J461" s="185">
        <f>ROUND(I461*H461,2)</f>
        <v>0</v>
      </c>
      <c r="K461" s="181" t="s">
        <v>191</v>
      </c>
      <c r="L461" s="40"/>
      <c r="M461" s="186" t="s">
        <v>43</v>
      </c>
      <c r="N461" s="187" t="s">
        <v>51</v>
      </c>
      <c r="O461" s="65"/>
      <c r="P461" s="188">
        <f>O461*H461</f>
        <v>0</v>
      </c>
      <c r="Q461" s="188">
        <v>0</v>
      </c>
      <c r="R461" s="188">
        <f>Q461*H461</f>
        <v>0</v>
      </c>
      <c r="S461" s="188">
        <v>0</v>
      </c>
      <c r="T461" s="189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90" t="s">
        <v>88</v>
      </c>
      <c r="AT461" s="190" t="s">
        <v>187</v>
      </c>
      <c r="AU461" s="190" t="s">
        <v>90</v>
      </c>
      <c r="AY461" s="17" t="s">
        <v>182</v>
      </c>
      <c r="BE461" s="191">
        <f>IF(N461="základní",J461,0)</f>
        <v>0</v>
      </c>
      <c r="BF461" s="191">
        <f>IF(N461="snížená",J461,0)</f>
        <v>0</v>
      </c>
      <c r="BG461" s="191">
        <f>IF(N461="zákl. přenesená",J461,0)</f>
        <v>0</v>
      </c>
      <c r="BH461" s="191">
        <f>IF(N461="sníž. přenesená",J461,0)</f>
        <v>0</v>
      </c>
      <c r="BI461" s="191">
        <f>IF(N461="nulová",J461,0)</f>
        <v>0</v>
      </c>
      <c r="BJ461" s="17" t="s">
        <v>88</v>
      </c>
      <c r="BK461" s="191">
        <f>ROUND(I461*H461,2)</f>
        <v>0</v>
      </c>
      <c r="BL461" s="17" t="s">
        <v>88</v>
      </c>
      <c r="BM461" s="190" t="s">
        <v>3452</v>
      </c>
    </row>
    <row r="462" spans="1:65" s="13" customFormat="1" ht="11.25">
      <c r="B462" s="192"/>
      <c r="C462" s="193"/>
      <c r="D462" s="194" t="s">
        <v>193</v>
      </c>
      <c r="E462" s="195" t="s">
        <v>43</v>
      </c>
      <c r="F462" s="196" t="s">
        <v>3344</v>
      </c>
      <c r="G462" s="193"/>
      <c r="H462" s="195" t="s">
        <v>43</v>
      </c>
      <c r="I462" s="197"/>
      <c r="J462" s="193"/>
      <c r="K462" s="193"/>
      <c r="L462" s="198"/>
      <c r="M462" s="199"/>
      <c r="N462" s="200"/>
      <c r="O462" s="200"/>
      <c r="P462" s="200"/>
      <c r="Q462" s="200"/>
      <c r="R462" s="200"/>
      <c r="S462" s="200"/>
      <c r="T462" s="201"/>
      <c r="AT462" s="202" t="s">
        <v>193</v>
      </c>
      <c r="AU462" s="202" t="s">
        <v>90</v>
      </c>
      <c r="AV462" s="13" t="s">
        <v>88</v>
      </c>
      <c r="AW462" s="13" t="s">
        <v>41</v>
      </c>
      <c r="AX462" s="13" t="s">
        <v>80</v>
      </c>
      <c r="AY462" s="202" t="s">
        <v>182</v>
      </c>
    </row>
    <row r="463" spans="1:65" s="13" customFormat="1" ht="22.5">
      <c r="B463" s="192"/>
      <c r="C463" s="193"/>
      <c r="D463" s="194" t="s">
        <v>193</v>
      </c>
      <c r="E463" s="195" t="s">
        <v>43</v>
      </c>
      <c r="F463" s="196" t="s">
        <v>3449</v>
      </c>
      <c r="G463" s="193"/>
      <c r="H463" s="195" t="s">
        <v>43</v>
      </c>
      <c r="I463" s="197"/>
      <c r="J463" s="193"/>
      <c r="K463" s="193"/>
      <c r="L463" s="198"/>
      <c r="M463" s="199"/>
      <c r="N463" s="200"/>
      <c r="O463" s="200"/>
      <c r="P463" s="200"/>
      <c r="Q463" s="200"/>
      <c r="R463" s="200"/>
      <c r="S463" s="200"/>
      <c r="T463" s="201"/>
      <c r="AT463" s="202" t="s">
        <v>193</v>
      </c>
      <c r="AU463" s="202" t="s">
        <v>90</v>
      </c>
      <c r="AV463" s="13" t="s">
        <v>88</v>
      </c>
      <c r="AW463" s="13" t="s">
        <v>41</v>
      </c>
      <c r="AX463" s="13" t="s">
        <v>80</v>
      </c>
      <c r="AY463" s="202" t="s">
        <v>182</v>
      </c>
    </row>
    <row r="464" spans="1:65" s="13" customFormat="1" ht="22.5">
      <c r="B464" s="192"/>
      <c r="C464" s="193"/>
      <c r="D464" s="194" t="s">
        <v>193</v>
      </c>
      <c r="E464" s="195" t="s">
        <v>43</v>
      </c>
      <c r="F464" s="196" t="s">
        <v>3381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2:51" s="14" customFormat="1" ht="11.25">
      <c r="B465" s="203"/>
      <c r="C465" s="204"/>
      <c r="D465" s="194" t="s">
        <v>193</v>
      </c>
      <c r="E465" s="205" t="s">
        <v>43</v>
      </c>
      <c r="F465" s="206" t="s">
        <v>3453</v>
      </c>
      <c r="G465" s="204"/>
      <c r="H465" s="207">
        <v>80</v>
      </c>
      <c r="I465" s="208"/>
      <c r="J465" s="204"/>
      <c r="K465" s="204"/>
      <c r="L465" s="209"/>
      <c r="M465" s="210"/>
      <c r="N465" s="211"/>
      <c r="O465" s="211"/>
      <c r="P465" s="211"/>
      <c r="Q465" s="211"/>
      <c r="R465" s="211"/>
      <c r="S465" s="211"/>
      <c r="T465" s="212"/>
      <c r="AT465" s="213" t="s">
        <v>193</v>
      </c>
      <c r="AU465" s="213" t="s">
        <v>90</v>
      </c>
      <c r="AV465" s="14" t="s">
        <v>90</v>
      </c>
      <c r="AW465" s="14" t="s">
        <v>41</v>
      </c>
      <c r="AX465" s="14" t="s">
        <v>80</v>
      </c>
      <c r="AY465" s="213" t="s">
        <v>182</v>
      </c>
    </row>
    <row r="466" spans="2:51" s="13" customFormat="1" ht="22.5">
      <c r="B466" s="192"/>
      <c r="C466" s="193"/>
      <c r="D466" s="194" t="s">
        <v>193</v>
      </c>
      <c r="E466" s="195" t="s">
        <v>43</v>
      </c>
      <c r="F466" s="196" t="s">
        <v>3383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2:51" s="14" customFormat="1" ht="11.25">
      <c r="B467" s="203"/>
      <c r="C467" s="204"/>
      <c r="D467" s="194" t="s">
        <v>193</v>
      </c>
      <c r="E467" s="205" t="s">
        <v>43</v>
      </c>
      <c r="F467" s="206" t="s">
        <v>3453</v>
      </c>
      <c r="G467" s="204"/>
      <c r="H467" s="207">
        <v>80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80</v>
      </c>
      <c r="AY467" s="213" t="s">
        <v>182</v>
      </c>
    </row>
    <row r="468" spans="2:51" s="13" customFormat="1" ht="11.25">
      <c r="B468" s="192"/>
      <c r="C468" s="193"/>
      <c r="D468" s="194" t="s">
        <v>193</v>
      </c>
      <c r="E468" s="195" t="s">
        <v>43</v>
      </c>
      <c r="F468" s="196" t="s">
        <v>3384</v>
      </c>
      <c r="G468" s="193"/>
      <c r="H468" s="195" t="s">
        <v>43</v>
      </c>
      <c r="I468" s="197"/>
      <c r="J468" s="193"/>
      <c r="K468" s="193"/>
      <c r="L468" s="198"/>
      <c r="M468" s="199"/>
      <c r="N468" s="200"/>
      <c r="O468" s="200"/>
      <c r="P468" s="200"/>
      <c r="Q468" s="200"/>
      <c r="R468" s="200"/>
      <c r="S468" s="200"/>
      <c r="T468" s="201"/>
      <c r="AT468" s="202" t="s">
        <v>193</v>
      </c>
      <c r="AU468" s="202" t="s">
        <v>90</v>
      </c>
      <c r="AV468" s="13" t="s">
        <v>88</v>
      </c>
      <c r="AW468" s="13" t="s">
        <v>41</v>
      </c>
      <c r="AX468" s="13" t="s">
        <v>80</v>
      </c>
      <c r="AY468" s="202" t="s">
        <v>182</v>
      </c>
    </row>
    <row r="469" spans="2:51" s="14" customFormat="1" ht="11.25">
      <c r="B469" s="203"/>
      <c r="C469" s="204"/>
      <c r="D469" s="194" t="s">
        <v>193</v>
      </c>
      <c r="E469" s="205" t="s">
        <v>43</v>
      </c>
      <c r="F469" s="206" t="s">
        <v>3453</v>
      </c>
      <c r="G469" s="204"/>
      <c r="H469" s="207">
        <v>80</v>
      </c>
      <c r="I469" s="208"/>
      <c r="J469" s="204"/>
      <c r="K469" s="204"/>
      <c r="L469" s="209"/>
      <c r="M469" s="210"/>
      <c r="N469" s="211"/>
      <c r="O469" s="211"/>
      <c r="P469" s="211"/>
      <c r="Q469" s="211"/>
      <c r="R469" s="211"/>
      <c r="S469" s="211"/>
      <c r="T469" s="212"/>
      <c r="AT469" s="213" t="s">
        <v>193</v>
      </c>
      <c r="AU469" s="213" t="s">
        <v>90</v>
      </c>
      <c r="AV469" s="14" t="s">
        <v>90</v>
      </c>
      <c r="AW469" s="14" t="s">
        <v>41</v>
      </c>
      <c r="AX469" s="14" t="s">
        <v>80</v>
      </c>
      <c r="AY469" s="213" t="s">
        <v>182</v>
      </c>
    </row>
    <row r="470" spans="2:51" s="13" customFormat="1" ht="22.5">
      <c r="B470" s="192"/>
      <c r="C470" s="193"/>
      <c r="D470" s="194" t="s">
        <v>193</v>
      </c>
      <c r="E470" s="195" t="s">
        <v>43</v>
      </c>
      <c r="F470" s="196" t="s">
        <v>3385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2:51" s="14" customFormat="1" ht="11.25">
      <c r="B471" s="203"/>
      <c r="C471" s="204"/>
      <c r="D471" s="194" t="s">
        <v>193</v>
      </c>
      <c r="E471" s="205" t="s">
        <v>43</v>
      </c>
      <c r="F471" s="206" t="s">
        <v>3453</v>
      </c>
      <c r="G471" s="204"/>
      <c r="H471" s="207">
        <v>80</v>
      </c>
      <c r="I471" s="208"/>
      <c r="J471" s="204"/>
      <c r="K471" s="204"/>
      <c r="L471" s="209"/>
      <c r="M471" s="210"/>
      <c r="N471" s="211"/>
      <c r="O471" s="211"/>
      <c r="P471" s="211"/>
      <c r="Q471" s="211"/>
      <c r="R471" s="211"/>
      <c r="S471" s="211"/>
      <c r="T471" s="212"/>
      <c r="AT471" s="213" t="s">
        <v>193</v>
      </c>
      <c r="AU471" s="213" t="s">
        <v>90</v>
      </c>
      <c r="AV471" s="14" t="s">
        <v>90</v>
      </c>
      <c r="AW471" s="14" t="s">
        <v>41</v>
      </c>
      <c r="AX471" s="14" t="s">
        <v>80</v>
      </c>
      <c r="AY471" s="213" t="s">
        <v>182</v>
      </c>
    </row>
    <row r="472" spans="2:51" s="13" customFormat="1" ht="11.25">
      <c r="B472" s="192"/>
      <c r="C472" s="193"/>
      <c r="D472" s="194" t="s">
        <v>193</v>
      </c>
      <c r="E472" s="195" t="s">
        <v>43</v>
      </c>
      <c r="F472" s="196" t="s">
        <v>3332</v>
      </c>
      <c r="G472" s="193"/>
      <c r="H472" s="195" t="s">
        <v>43</v>
      </c>
      <c r="I472" s="197"/>
      <c r="J472" s="193"/>
      <c r="K472" s="193"/>
      <c r="L472" s="198"/>
      <c r="M472" s="199"/>
      <c r="N472" s="200"/>
      <c r="O472" s="200"/>
      <c r="P472" s="200"/>
      <c r="Q472" s="200"/>
      <c r="R472" s="200"/>
      <c r="S472" s="200"/>
      <c r="T472" s="201"/>
      <c r="AT472" s="202" t="s">
        <v>193</v>
      </c>
      <c r="AU472" s="202" t="s">
        <v>90</v>
      </c>
      <c r="AV472" s="13" t="s">
        <v>88</v>
      </c>
      <c r="AW472" s="13" t="s">
        <v>41</v>
      </c>
      <c r="AX472" s="13" t="s">
        <v>80</v>
      </c>
      <c r="AY472" s="202" t="s">
        <v>182</v>
      </c>
    </row>
    <row r="473" spans="2:51" s="14" customFormat="1" ht="11.25">
      <c r="B473" s="203"/>
      <c r="C473" s="204"/>
      <c r="D473" s="194" t="s">
        <v>193</v>
      </c>
      <c r="E473" s="205" t="s">
        <v>43</v>
      </c>
      <c r="F473" s="206" t="s">
        <v>3453</v>
      </c>
      <c r="G473" s="204"/>
      <c r="H473" s="207">
        <v>80</v>
      </c>
      <c r="I473" s="208"/>
      <c r="J473" s="204"/>
      <c r="K473" s="204"/>
      <c r="L473" s="209"/>
      <c r="M473" s="210"/>
      <c r="N473" s="211"/>
      <c r="O473" s="211"/>
      <c r="P473" s="211"/>
      <c r="Q473" s="211"/>
      <c r="R473" s="211"/>
      <c r="S473" s="211"/>
      <c r="T473" s="212"/>
      <c r="AT473" s="213" t="s">
        <v>193</v>
      </c>
      <c r="AU473" s="213" t="s">
        <v>90</v>
      </c>
      <c r="AV473" s="14" t="s">
        <v>90</v>
      </c>
      <c r="AW473" s="14" t="s">
        <v>41</v>
      </c>
      <c r="AX473" s="14" t="s">
        <v>80</v>
      </c>
      <c r="AY473" s="213" t="s">
        <v>182</v>
      </c>
    </row>
    <row r="474" spans="2:51" s="13" customFormat="1" ht="22.5">
      <c r="B474" s="192"/>
      <c r="C474" s="193"/>
      <c r="D474" s="194" t="s">
        <v>193</v>
      </c>
      <c r="E474" s="195" t="s">
        <v>43</v>
      </c>
      <c r="F474" s="196" t="s">
        <v>3387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2:51" s="14" customFormat="1" ht="11.25">
      <c r="B475" s="203"/>
      <c r="C475" s="204"/>
      <c r="D475" s="194" t="s">
        <v>193</v>
      </c>
      <c r="E475" s="205" t="s">
        <v>43</v>
      </c>
      <c r="F475" s="206" t="s">
        <v>3453</v>
      </c>
      <c r="G475" s="204"/>
      <c r="H475" s="207">
        <v>80</v>
      </c>
      <c r="I475" s="208"/>
      <c r="J475" s="204"/>
      <c r="K475" s="204"/>
      <c r="L475" s="209"/>
      <c r="M475" s="210"/>
      <c r="N475" s="211"/>
      <c r="O475" s="211"/>
      <c r="P475" s="211"/>
      <c r="Q475" s="211"/>
      <c r="R475" s="211"/>
      <c r="S475" s="211"/>
      <c r="T475" s="212"/>
      <c r="AT475" s="213" t="s">
        <v>193</v>
      </c>
      <c r="AU475" s="213" t="s">
        <v>90</v>
      </c>
      <c r="AV475" s="14" t="s">
        <v>90</v>
      </c>
      <c r="AW475" s="14" t="s">
        <v>41</v>
      </c>
      <c r="AX475" s="14" t="s">
        <v>80</v>
      </c>
      <c r="AY475" s="213" t="s">
        <v>182</v>
      </c>
    </row>
    <row r="476" spans="2:51" s="13" customFormat="1" ht="11.25">
      <c r="B476" s="192"/>
      <c r="C476" s="193"/>
      <c r="D476" s="194" t="s">
        <v>193</v>
      </c>
      <c r="E476" s="195" t="s">
        <v>43</v>
      </c>
      <c r="F476" s="196" t="s">
        <v>3388</v>
      </c>
      <c r="G476" s="193"/>
      <c r="H476" s="195" t="s">
        <v>43</v>
      </c>
      <c r="I476" s="197"/>
      <c r="J476" s="193"/>
      <c r="K476" s="193"/>
      <c r="L476" s="198"/>
      <c r="M476" s="199"/>
      <c r="N476" s="200"/>
      <c r="O476" s="200"/>
      <c r="P476" s="200"/>
      <c r="Q476" s="200"/>
      <c r="R476" s="200"/>
      <c r="S476" s="200"/>
      <c r="T476" s="201"/>
      <c r="AT476" s="202" t="s">
        <v>193</v>
      </c>
      <c r="AU476" s="202" t="s">
        <v>90</v>
      </c>
      <c r="AV476" s="13" t="s">
        <v>88</v>
      </c>
      <c r="AW476" s="13" t="s">
        <v>41</v>
      </c>
      <c r="AX476" s="13" t="s">
        <v>80</v>
      </c>
      <c r="AY476" s="202" t="s">
        <v>182</v>
      </c>
    </row>
    <row r="477" spans="2:51" s="14" customFormat="1" ht="11.25">
      <c r="B477" s="203"/>
      <c r="C477" s="204"/>
      <c r="D477" s="194" t="s">
        <v>193</v>
      </c>
      <c r="E477" s="205" t="s">
        <v>43</v>
      </c>
      <c r="F477" s="206" t="s">
        <v>3453</v>
      </c>
      <c r="G477" s="204"/>
      <c r="H477" s="207">
        <v>80</v>
      </c>
      <c r="I477" s="208"/>
      <c r="J477" s="204"/>
      <c r="K477" s="204"/>
      <c r="L477" s="209"/>
      <c r="M477" s="210"/>
      <c r="N477" s="211"/>
      <c r="O477" s="211"/>
      <c r="P477" s="211"/>
      <c r="Q477" s="211"/>
      <c r="R477" s="211"/>
      <c r="S477" s="211"/>
      <c r="T477" s="212"/>
      <c r="AT477" s="213" t="s">
        <v>193</v>
      </c>
      <c r="AU477" s="213" t="s">
        <v>90</v>
      </c>
      <c r="AV477" s="14" t="s">
        <v>90</v>
      </c>
      <c r="AW477" s="14" t="s">
        <v>41</v>
      </c>
      <c r="AX477" s="14" t="s">
        <v>80</v>
      </c>
      <c r="AY477" s="213" t="s">
        <v>182</v>
      </c>
    </row>
    <row r="478" spans="2:51" s="13" customFormat="1" ht="22.5">
      <c r="B478" s="192"/>
      <c r="C478" s="193"/>
      <c r="D478" s="194" t="s">
        <v>193</v>
      </c>
      <c r="E478" s="195" t="s">
        <v>43</v>
      </c>
      <c r="F478" s="196" t="s">
        <v>3389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2:51" s="14" customFormat="1" ht="11.25">
      <c r="B479" s="203"/>
      <c r="C479" s="204"/>
      <c r="D479" s="194" t="s">
        <v>193</v>
      </c>
      <c r="E479" s="205" t="s">
        <v>43</v>
      </c>
      <c r="F479" s="206" t="s">
        <v>3453</v>
      </c>
      <c r="G479" s="204"/>
      <c r="H479" s="207">
        <v>80</v>
      </c>
      <c r="I479" s="208"/>
      <c r="J479" s="204"/>
      <c r="K479" s="204"/>
      <c r="L479" s="209"/>
      <c r="M479" s="210"/>
      <c r="N479" s="211"/>
      <c r="O479" s="211"/>
      <c r="P479" s="211"/>
      <c r="Q479" s="211"/>
      <c r="R479" s="211"/>
      <c r="S479" s="211"/>
      <c r="T479" s="212"/>
      <c r="AT479" s="213" t="s">
        <v>193</v>
      </c>
      <c r="AU479" s="213" t="s">
        <v>90</v>
      </c>
      <c r="AV479" s="14" t="s">
        <v>90</v>
      </c>
      <c r="AW479" s="14" t="s">
        <v>41</v>
      </c>
      <c r="AX479" s="14" t="s">
        <v>80</v>
      </c>
      <c r="AY479" s="213" t="s">
        <v>182</v>
      </c>
    </row>
    <row r="480" spans="2:51" s="13" customFormat="1" ht="22.5">
      <c r="B480" s="192"/>
      <c r="C480" s="193"/>
      <c r="D480" s="194" t="s">
        <v>193</v>
      </c>
      <c r="E480" s="195" t="s">
        <v>43</v>
      </c>
      <c r="F480" s="196" t="s">
        <v>3423</v>
      </c>
      <c r="G480" s="193"/>
      <c r="H480" s="195" t="s">
        <v>43</v>
      </c>
      <c r="I480" s="197"/>
      <c r="J480" s="193"/>
      <c r="K480" s="193"/>
      <c r="L480" s="198"/>
      <c r="M480" s="199"/>
      <c r="N480" s="200"/>
      <c r="O480" s="200"/>
      <c r="P480" s="200"/>
      <c r="Q480" s="200"/>
      <c r="R480" s="200"/>
      <c r="S480" s="200"/>
      <c r="T480" s="201"/>
      <c r="AT480" s="202" t="s">
        <v>193</v>
      </c>
      <c r="AU480" s="202" t="s">
        <v>90</v>
      </c>
      <c r="AV480" s="13" t="s">
        <v>88</v>
      </c>
      <c r="AW480" s="13" t="s">
        <v>41</v>
      </c>
      <c r="AX480" s="13" t="s">
        <v>80</v>
      </c>
      <c r="AY480" s="202" t="s">
        <v>182</v>
      </c>
    </row>
    <row r="481" spans="1:65" s="14" customFormat="1" ht="11.25">
      <c r="B481" s="203"/>
      <c r="C481" s="204"/>
      <c r="D481" s="194" t="s">
        <v>193</v>
      </c>
      <c r="E481" s="205" t="s">
        <v>43</v>
      </c>
      <c r="F481" s="206" t="s">
        <v>3453</v>
      </c>
      <c r="G481" s="204"/>
      <c r="H481" s="207">
        <v>80</v>
      </c>
      <c r="I481" s="208"/>
      <c r="J481" s="204"/>
      <c r="K481" s="204"/>
      <c r="L481" s="209"/>
      <c r="M481" s="210"/>
      <c r="N481" s="211"/>
      <c r="O481" s="211"/>
      <c r="P481" s="211"/>
      <c r="Q481" s="211"/>
      <c r="R481" s="211"/>
      <c r="S481" s="211"/>
      <c r="T481" s="212"/>
      <c r="AT481" s="213" t="s">
        <v>193</v>
      </c>
      <c r="AU481" s="213" t="s">
        <v>90</v>
      </c>
      <c r="AV481" s="14" t="s">
        <v>90</v>
      </c>
      <c r="AW481" s="14" t="s">
        <v>41</v>
      </c>
      <c r="AX481" s="14" t="s">
        <v>80</v>
      </c>
      <c r="AY481" s="213" t="s">
        <v>182</v>
      </c>
    </row>
    <row r="482" spans="1:65" s="15" customFormat="1" ht="11.25">
      <c r="B482" s="227"/>
      <c r="C482" s="228"/>
      <c r="D482" s="194" t="s">
        <v>193</v>
      </c>
      <c r="E482" s="229" t="s">
        <v>43</v>
      </c>
      <c r="F482" s="230" t="s">
        <v>436</v>
      </c>
      <c r="G482" s="228"/>
      <c r="H482" s="231">
        <v>720</v>
      </c>
      <c r="I482" s="232"/>
      <c r="J482" s="228"/>
      <c r="K482" s="228"/>
      <c r="L482" s="233"/>
      <c r="M482" s="234"/>
      <c r="N482" s="235"/>
      <c r="O482" s="235"/>
      <c r="P482" s="235"/>
      <c r="Q482" s="235"/>
      <c r="R482" s="235"/>
      <c r="S482" s="235"/>
      <c r="T482" s="236"/>
      <c r="AT482" s="237" t="s">
        <v>193</v>
      </c>
      <c r="AU482" s="237" t="s">
        <v>90</v>
      </c>
      <c r="AV482" s="15" t="s">
        <v>205</v>
      </c>
      <c r="AW482" s="15" t="s">
        <v>41</v>
      </c>
      <c r="AX482" s="15" t="s">
        <v>88</v>
      </c>
      <c r="AY482" s="237" t="s">
        <v>182</v>
      </c>
    </row>
    <row r="483" spans="1:65" s="2" customFormat="1" ht="37.9" customHeight="1">
      <c r="A483" s="35"/>
      <c r="B483" s="36"/>
      <c r="C483" s="179" t="s">
        <v>604</v>
      </c>
      <c r="D483" s="179" t="s">
        <v>187</v>
      </c>
      <c r="E483" s="180" t="s">
        <v>3450</v>
      </c>
      <c r="F483" s="181" t="s">
        <v>3451</v>
      </c>
      <c r="G483" s="182" t="s">
        <v>910</v>
      </c>
      <c r="H483" s="183">
        <v>180</v>
      </c>
      <c r="I483" s="184"/>
      <c r="J483" s="185">
        <f>ROUND(I483*H483,2)</f>
        <v>0</v>
      </c>
      <c r="K483" s="181" t="s">
        <v>191</v>
      </c>
      <c r="L483" s="40"/>
      <c r="M483" s="186" t="s">
        <v>43</v>
      </c>
      <c r="N483" s="187" t="s">
        <v>51</v>
      </c>
      <c r="O483" s="65"/>
      <c r="P483" s="188">
        <f>O483*H483</f>
        <v>0</v>
      </c>
      <c r="Q483" s="188">
        <v>0</v>
      </c>
      <c r="R483" s="188">
        <f>Q483*H483</f>
        <v>0</v>
      </c>
      <c r="S483" s="188">
        <v>0</v>
      </c>
      <c r="T483" s="189">
        <f>S483*H483</f>
        <v>0</v>
      </c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R483" s="190" t="s">
        <v>88</v>
      </c>
      <c r="AT483" s="190" t="s">
        <v>187</v>
      </c>
      <c r="AU483" s="190" t="s">
        <v>90</v>
      </c>
      <c r="AY483" s="17" t="s">
        <v>182</v>
      </c>
      <c r="BE483" s="191">
        <f>IF(N483="základní",J483,0)</f>
        <v>0</v>
      </c>
      <c r="BF483" s="191">
        <f>IF(N483="snížená",J483,0)</f>
        <v>0</v>
      </c>
      <c r="BG483" s="191">
        <f>IF(N483="zákl. přenesená",J483,0)</f>
        <v>0</v>
      </c>
      <c r="BH483" s="191">
        <f>IF(N483="sníž. přenesená",J483,0)</f>
        <v>0</v>
      </c>
      <c r="BI483" s="191">
        <f>IF(N483="nulová",J483,0)</f>
        <v>0</v>
      </c>
      <c r="BJ483" s="17" t="s">
        <v>88</v>
      </c>
      <c r="BK483" s="191">
        <f>ROUND(I483*H483,2)</f>
        <v>0</v>
      </c>
      <c r="BL483" s="17" t="s">
        <v>88</v>
      </c>
      <c r="BM483" s="190" t="s">
        <v>3454</v>
      </c>
    </row>
    <row r="484" spans="1:65" s="13" customFormat="1" ht="11.25">
      <c r="B484" s="192"/>
      <c r="C484" s="193"/>
      <c r="D484" s="194" t="s">
        <v>193</v>
      </c>
      <c r="E484" s="195" t="s">
        <v>43</v>
      </c>
      <c r="F484" s="196" t="s">
        <v>3344</v>
      </c>
      <c r="G484" s="193"/>
      <c r="H484" s="195" t="s">
        <v>43</v>
      </c>
      <c r="I484" s="197"/>
      <c r="J484" s="193"/>
      <c r="K484" s="193"/>
      <c r="L484" s="198"/>
      <c r="M484" s="199"/>
      <c r="N484" s="200"/>
      <c r="O484" s="200"/>
      <c r="P484" s="200"/>
      <c r="Q484" s="200"/>
      <c r="R484" s="200"/>
      <c r="S484" s="200"/>
      <c r="T484" s="201"/>
      <c r="AT484" s="202" t="s">
        <v>193</v>
      </c>
      <c r="AU484" s="202" t="s">
        <v>90</v>
      </c>
      <c r="AV484" s="13" t="s">
        <v>88</v>
      </c>
      <c r="AW484" s="13" t="s">
        <v>41</v>
      </c>
      <c r="AX484" s="13" t="s">
        <v>80</v>
      </c>
      <c r="AY484" s="202" t="s">
        <v>182</v>
      </c>
    </row>
    <row r="485" spans="1:65" s="13" customFormat="1" ht="11.25">
      <c r="B485" s="192"/>
      <c r="C485" s="193"/>
      <c r="D485" s="194" t="s">
        <v>193</v>
      </c>
      <c r="E485" s="195" t="s">
        <v>43</v>
      </c>
      <c r="F485" s="196" t="s">
        <v>3447</v>
      </c>
      <c r="G485" s="193"/>
      <c r="H485" s="195" t="s">
        <v>43</v>
      </c>
      <c r="I485" s="197"/>
      <c r="J485" s="193"/>
      <c r="K485" s="193"/>
      <c r="L485" s="198"/>
      <c r="M485" s="199"/>
      <c r="N485" s="200"/>
      <c r="O485" s="200"/>
      <c r="P485" s="200"/>
      <c r="Q485" s="200"/>
      <c r="R485" s="200"/>
      <c r="S485" s="200"/>
      <c r="T485" s="201"/>
      <c r="AT485" s="202" t="s">
        <v>193</v>
      </c>
      <c r="AU485" s="202" t="s">
        <v>90</v>
      </c>
      <c r="AV485" s="13" t="s">
        <v>88</v>
      </c>
      <c r="AW485" s="13" t="s">
        <v>41</v>
      </c>
      <c r="AX485" s="13" t="s">
        <v>80</v>
      </c>
      <c r="AY485" s="202" t="s">
        <v>182</v>
      </c>
    </row>
    <row r="486" spans="1:65" s="13" customFormat="1" ht="22.5">
      <c r="B486" s="192"/>
      <c r="C486" s="193"/>
      <c r="D486" s="194" t="s">
        <v>193</v>
      </c>
      <c r="E486" s="195" t="s">
        <v>43</v>
      </c>
      <c r="F486" s="196" t="s">
        <v>3381</v>
      </c>
      <c r="G486" s="193"/>
      <c r="H486" s="195" t="s">
        <v>43</v>
      </c>
      <c r="I486" s="197"/>
      <c r="J486" s="193"/>
      <c r="K486" s="193"/>
      <c r="L486" s="198"/>
      <c r="M486" s="199"/>
      <c r="N486" s="200"/>
      <c r="O486" s="200"/>
      <c r="P486" s="200"/>
      <c r="Q486" s="200"/>
      <c r="R486" s="200"/>
      <c r="S486" s="200"/>
      <c r="T486" s="201"/>
      <c r="AT486" s="202" t="s">
        <v>193</v>
      </c>
      <c r="AU486" s="202" t="s">
        <v>90</v>
      </c>
      <c r="AV486" s="13" t="s">
        <v>88</v>
      </c>
      <c r="AW486" s="13" t="s">
        <v>41</v>
      </c>
      <c r="AX486" s="13" t="s">
        <v>80</v>
      </c>
      <c r="AY486" s="202" t="s">
        <v>182</v>
      </c>
    </row>
    <row r="487" spans="1:65" s="14" customFormat="1" ht="11.25">
      <c r="B487" s="203"/>
      <c r="C487" s="204"/>
      <c r="D487" s="194" t="s">
        <v>193</v>
      </c>
      <c r="E487" s="205" t="s">
        <v>43</v>
      </c>
      <c r="F487" s="206" t="s">
        <v>281</v>
      </c>
      <c r="G487" s="204"/>
      <c r="H487" s="207">
        <v>20</v>
      </c>
      <c r="I487" s="208"/>
      <c r="J487" s="204"/>
      <c r="K487" s="204"/>
      <c r="L487" s="209"/>
      <c r="M487" s="210"/>
      <c r="N487" s="211"/>
      <c r="O487" s="211"/>
      <c r="P487" s="211"/>
      <c r="Q487" s="211"/>
      <c r="R487" s="211"/>
      <c r="S487" s="211"/>
      <c r="T487" s="212"/>
      <c r="AT487" s="213" t="s">
        <v>193</v>
      </c>
      <c r="AU487" s="213" t="s">
        <v>90</v>
      </c>
      <c r="AV487" s="14" t="s">
        <v>90</v>
      </c>
      <c r="AW487" s="14" t="s">
        <v>41</v>
      </c>
      <c r="AX487" s="14" t="s">
        <v>80</v>
      </c>
      <c r="AY487" s="213" t="s">
        <v>182</v>
      </c>
    </row>
    <row r="488" spans="1:65" s="13" customFormat="1" ht="22.5">
      <c r="B488" s="192"/>
      <c r="C488" s="193"/>
      <c r="D488" s="194" t="s">
        <v>193</v>
      </c>
      <c r="E488" s="195" t="s">
        <v>43</v>
      </c>
      <c r="F488" s="196" t="s">
        <v>3383</v>
      </c>
      <c r="G488" s="193"/>
      <c r="H488" s="195" t="s">
        <v>43</v>
      </c>
      <c r="I488" s="197"/>
      <c r="J488" s="193"/>
      <c r="K488" s="193"/>
      <c r="L488" s="198"/>
      <c r="M488" s="199"/>
      <c r="N488" s="200"/>
      <c r="O488" s="200"/>
      <c r="P488" s="200"/>
      <c r="Q488" s="200"/>
      <c r="R488" s="200"/>
      <c r="S488" s="200"/>
      <c r="T488" s="201"/>
      <c r="AT488" s="202" t="s">
        <v>193</v>
      </c>
      <c r="AU488" s="202" t="s">
        <v>90</v>
      </c>
      <c r="AV488" s="13" t="s">
        <v>88</v>
      </c>
      <c r="AW488" s="13" t="s">
        <v>41</v>
      </c>
      <c r="AX488" s="13" t="s">
        <v>80</v>
      </c>
      <c r="AY488" s="202" t="s">
        <v>182</v>
      </c>
    </row>
    <row r="489" spans="1:65" s="14" customFormat="1" ht="11.25">
      <c r="B489" s="203"/>
      <c r="C489" s="204"/>
      <c r="D489" s="194" t="s">
        <v>193</v>
      </c>
      <c r="E489" s="205" t="s">
        <v>43</v>
      </c>
      <c r="F489" s="206" t="s">
        <v>281</v>
      </c>
      <c r="G489" s="204"/>
      <c r="H489" s="207">
        <v>20</v>
      </c>
      <c r="I489" s="208"/>
      <c r="J489" s="204"/>
      <c r="K489" s="204"/>
      <c r="L489" s="209"/>
      <c r="M489" s="210"/>
      <c r="N489" s="211"/>
      <c r="O489" s="211"/>
      <c r="P489" s="211"/>
      <c r="Q489" s="211"/>
      <c r="R489" s="211"/>
      <c r="S489" s="211"/>
      <c r="T489" s="212"/>
      <c r="AT489" s="213" t="s">
        <v>193</v>
      </c>
      <c r="AU489" s="213" t="s">
        <v>90</v>
      </c>
      <c r="AV489" s="14" t="s">
        <v>90</v>
      </c>
      <c r="AW489" s="14" t="s">
        <v>41</v>
      </c>
      <c r="AX489" s="14" t="s">
        <v>80</v>
      </c>
      <c r="AY489" s="213" t="s">
        <v>182</v>
      </c>
    </row>
    <row r="490" spans="1:65" s="13" customFormat="1" ht="11.25">
      <c r="B490" s="192"/>
      <c r="C490" s="193"/>
      <c r="D490" s="194" t="s">
        <v>193</v>
      </c>
      <c r="E490" s="195" t="s">
        <v>43</v>
      </c>
      <c r="F490" s="196" t="s">
        <v>3384</v>
      </c>
      <c r="G490" s="193"/>
      <c r="H490" s="195" t="s">
        <v>43</v>
      </c>
      <c r="I490" s="197"/>
      <c r="J490" s="193"/>
      <c r="K490" s="193"/>
      <c r="L490" s="198"/>
      <c r="M490" s="199"/>
      <c r="N490" s="200"/>
      <c r="O490" s="200"/>
      <c r="P490" s="200"/>
      <c r="Q490" s="200"/>
      <c r="R490" s="200"/>
      <c r="S490" s="200"/>
      <c r="T490" s="201"/>
      <c r="AT490" s="202" t="s">
        <v>193</v>
      </c>
      <c r="AU490" s="202" t="s">
        <v>90</v>
      </c>
      <c r="AV490" s="13" t="s">
        <v>88</v>
      </c>
      <c r="AW490" s="13" t="s">
        <v>41</v>
      </c>
      <c r="AX490" s="13" t="s">
        <v>80</v>
      </c>
      <c r="AY490" s="202" t="s">
        <v>182</v>
      </c>
    </row>
    <row r="491" spans="1:65" s="14" customFormat="1" ht="11.25">
      <c r="B491" s="203"/>
      <c r="C491" s="204"/>
      <c r="D491" s="194" t="s">
        <v>193</v>
      </c>
      <c r="E491" s="205" t="s">
        <v>43</v>
      </c>
      <c r="F491" s="206" t="s">
        <v>281</v>
      </c>
      <c r="G491" s="204"/>
      <c r="H491" s="207">
        <v>20</v>
      </c>
      <c r="I491" s="208"/>
      <c r="J491" s="204"/>
      <c r="K491" s="204"/>
      <c r="L491" s="209"/>
      <c r="M491" s="210"/>
      <c r="N491" s="211"/>
      <c r="O491" s="211"/>
      <c r="P491" s="211"/>
      <c r="Q491" s="211"/>
      <c r="R491" s="211"/>
      <c r="S491" s="211"/>
      <c r="T491" s="212"/>
      <c r="AT491" s="213" t="s">
        <v>193</v>
      </c>
      <c r="AU491" s="213" t="s">
        <v>90</v>
      </c>
      <c r="AV491" s="14" t="s">
        <v>90</v>
      </c>
      <c r="AW491" s="14" t="s">
        <v>41</v>
      </c>
      <c r="AX491" s="14" t="s">
        <v>80</v>
      </c>
      <c r="AY491" s="213" t="s">
        <v>182</v>
      </c>
    </row>
    <row r="492" spans="1:65" s="13" customFormat="1" ht="22.5">
      <c r="B492" s="192"/>
      <c r="C492" s="193"/>
      <c r="D492" s="194" t="s">
        <v>193</v>
      </c>
      <c r="E492" s="195" t="s">
        <v>43</v>
      </c>
      <c r="F492" s="196" t="s">
        <v>3385</v>
      </c>
      <c r="G492" s="193"/>
      <c r="H492" s="195" t="s">
        <v>43</v>
      </c>
      <c r="I492" s="197"/>
      <c r="J492" s="193"/>
      <c r="K492" s="193"/>
      <c r="L492" s="198"/>
      <c r="M492" s="199"/>
      <c r="N492" s="200"/>
      <c r="O492" s="200"/>
      <c r="P492" s="200"/>
      <c r="Q492" s="200"/>
      <c r="R492" s="200"/>
      <c r="S492" s="200"/>
      <c r="T492" s="201"/>
      <c r="AT492" s="202" t="s">
        <v>193</v>
      </c>
      <c r="AU492" s="202" t="s">
        <v>90</v>
      </c>
      <c r="AV492" s="13" t="s">
        <v>88</v>
      </c>
      <c r="AW492" s="13" t="s">
        <v>41</v>
      </c>
      <c r="AX492" s="13" t="s">
        <v>80</v>
      </c>
      <c r="AY492" s="202" t="s">
        <v>182</v>
      </c>
    </row>
    <row r="493" spans="1:65" s="14" customFormat="1" ht="11.25">
      <c r="B493" s="203"/>
      <c r="C493" s="204"/>
      <c r="D493" s="194" t="s">
        <v>193</v>
      </c>
      <c r="E493" s="205" t="s">
        <v>43</v>
      </c>
      <c r="F493" s="206" t="s">
        <v>281</v>
      </c>
      <c r="G493" s="204"/>
      <c r="H493" s="207">
        <v>20</v>
      </c>
      <c r="I493" s="208"/>
      <c r="J493" s="204"/>
      <c r="K493" s="204"/>
      <c r="L493" s="209"/>
      <c r="M493" s="210"/>
      <c r="N493" s="211"/>
      <c r="O493" s="211"/>
      <c r="P493" s="211"/>
      <c r="Q493" s="211"/>
      <c r="R493" s="211"/>
      <c r="S493" s="211"/>
      <c r="T493" s="212"/>
      <c r="AT493" s="213" t="s">
        <v>193</v>
      </c>
      <c r="AU493" s="213" t="s">
        <v>90</v>
      </c>
      <c r="AV493" s="14" t="s">
        <v>90</v>
      </c>
      <c r="AW493" s="14" t="s">
        <v>41</v>
      </c>
      <c r="AX493" s="14" t="s">
        <v>80</v>
      </c>
      <c r="AY493" s="213" t="s">
        <v>182</v>
      </c>
    </row>
    <row r="494" spans="1:65" s="13" customFormat="1" ht="11.25">
      <c r="B494" s="192"/>
      <c r="C494" s="193"/>
      <c r="D494" s="194" t="s">
        <v>193</v>
      </c>
      <c r="E494" s="195" t="s">
        <v>43</v>
      </c>
      <c r="F494" s="196" t="s">
        <v>3332</v>
      </c>
      <c r="G494" s="193"/>
      <c r="H494" s="195" t="s">
        <v>43</v>
      </c>
      <c r="I494" s="197"/>
      <c r="J494" s="193"/>
      <c r="K494" s="193"/>
      <c r="L494" s="198"/>
      <c r="M494" s="199"/>
      <c r="N494" s="200"/>
      <c r="O494" s="200"/>
      <c r="P494" s="200"/>
      <c r="Q494" s="200"/>
      <c r="R494" s="200"/>
      <c r="S494" s="200"/>
      <c r="T494" s="201"/>
      <c r="AT494" s="202" t="s">
        <v>193</v>
      </c>
      <c r="AU494" s="202" t="s">
        <v>90</v>
      </c>
      <c r="AV494" s="13" t="s">
        <v>88</v>
      </c>
      <c r="AW494" s="13" t="s">
        <v>41</v>
      </c>
      <c r="AX494" s="13" t="s">
        <v>80</v>
      </c>
      <c r="AY494" s="202" t="s">
        <v>182</v>
      </c>
    </row>
    <row r="495" spans="1:65" s="14" customFormat="1" ht="11.25">
      <c r="B495" s="203"/>
      <c r="C495" s="204"/>
      <c r="D495" s="194" t="s">
        <v>193</v>
      </c>
      <c r="E495" s="205" t="s">
        <v>43</v>
      </c>
      <c r="F495" s="206" t="s">
        <v>281</v>
      </c>
      <c r="G495" s="204"/>
      <c r="H495" s="207">
        <v>20</v>
      </c>
      <c r="I495" s="208"/>
      <c r="J495" s="204"/>
      <c r="K495" s="204"/>
      <c r="L495" s="209"/>
      <c r="M495" s="210"/>
      <c r="N495" s="211"/>
      <c r="O495" s="211"/>
      <c r="P495" s="211"/>
      <c r="Q495" s="211"/>
      <c r="R495" s="211"/>
      <c r="S495" s="211"/>
      <c r="T495" s="212"/>
      <c r="AT495" s="213" t="s">
        <v>193</v>
      </c>
      <c r="AU495" s="213" t="s">
        <v>90</v>
      </c>
      <c r="AV495" s="14" t="s">
        <v>90</v>
      </c>
      <c r="AW495" s="14" t="s">
        <v>41</v>
      </c>
      <c r="AX495" s="14" t="s">
        <v>80</v>
      </c>
      <c r="AY495" s="213" t="s">
        <v>182</v>
      </c>
    </row>
    <row r="496" spans="1:65" s="13" customFormat="1" ht="22.5">
      <c r="B496" s="192"/>
      <c r="C496" s="193"/>
      <c r="D496" s="194" t="s">
        <v>193</v>
      </c>
      <c r="E496" s="195" t="s">
        <v>43</v>
      </c>
      <c r="F496" s="196" t="s">
        <v>3387</v>
      </c>
      <c r="G496" s="193"/>
      <c r="H496" s="195" t="s">
        <v>43</v>
      </c>
      <c r="I496" s="197"/>
      <c r="J496" s="193"/>
      <c r="K496" s="193"/>
      <c r="L496" s="198"/>
      <c r="M496" s="199"/>
      <c r="N496" s="200"/>
      <c r="O496" s="200"/>
      <c r="P496" s="200"/>
      <c r="Q496" s="200"/>
      <c r="R496" s="200"/>
      <c r="S496" s="200"/>
      <c r="T496" s="201"/>
      <c r="AT496" s="202" t="s">
        <v>193</v>
      </c>
      <c r="AU496" s="202" t="s">
        <v>90</v>
      </c>
      <c r="AV496" s="13" t="s">
        <v>88</v>
      </c>
      <c r="AW496" s="13" t="s">
        <v>41</v>
      </c>
      <c r="AX496" s="13" t="s">
        <v>80</v>
      </c>
      <c r="AY496" s="202" t="s">
        <v>182</v>
      </c>
    </row>
    <row r="497" spans="1:65" s="14" customFormat="1" ht="11.25">
      <c r="B497" s="203"/>
      <c r="C497" s="204"/>
      <c r="D497" s="194" t="s">
        <v>193</v>
      </c>
      <c r="E497" s="205" t="s">
        <v>43</v>
      </c>
      <c r="F497" s="206" t="s">
        <v>281</v>
      </c>
      <c r="G497" s="204"/>
      <c r="H497" s="207">
        <v>20</v>
      </c>
      <c r="I497" s="208"/>
      <c r="J497" s="204"/>
      <c r="K497" s="204"/>
      <c r="L497" s="209"/>
      <c r="M497" s="210"/>
      <c r="N497" s="211"/>
      <c r="O497" s="211"/>
      <c r="P497" s="211"/>
      <c r="Q497" s="211"/>
      <c r="R497" s="211"/>
      <c r="S497" s="211"/>
      <c r="T497" s="212"/>
      <c r="AT497" s="213" t="s">
        <v>193</v>
      </c>
      <c r="AU497" s="213" t="s">
        <v>90</v>
      </c>
      <c r="AV497" s="14" t="s">
        <v>90</v>
      </c>
      <c r="AW497" s="14" t="s">
        <v>41</v>
      </c>
      <c r="AX497" s="14" t="s">
        <v>80</v>
      </c>
      <c r="AY497" s="213" t="s">
        <v>182</v>
      </c>
    </row>
    <row r="498" spans="1:65" s="13" customFormat="1" ht="11.25">
      <c r="B498" s="192"/>
      <c r="C498" s="193"/>
      <c r="D498" s="194" t="s">
        <v>193</v>
      </c>
      <c r="E498" s="195" t="s">
        <v>43</v>
      </c>
      <c r="F498" s="196" t="s">
        <v>3388</v>
      </c>
      <c r="G498" s="193"/>
      <c r="H498" s="195" t="s">
        <v>43</v>
      </c>
      <c r="I498" s="197"/>
      <c r="J498" s="193"/>
      <c r="K498" s="193"/>
      <c r="L498" s="198"/>
      <c r="M498" s="199"/>
      <c r="N498" s="200"/>
      <c r="O498" s="200"/>
      <c r="P498" s="200"/>
      <c r="Q498" s="200"/>
      <c r="R498" s="200"/>
      <c r="S498" s="200"/>
      <c r="T498" s="201"/>
      <c r="AT498" s="202" t="s">
        <v>193</v>
      </c>
      <c r="AU498" s="202" t="s">
        <v>90</v>
      </c>
      <c r="AV498" s="13" t="s">
        <v>88</v>
      </c>
      <c r="AW498" s="13" t="s">
        <v>41</v>
      </c>
      <c r="AX498" s="13" t="s">
        <v>80</v>
      </c>
      <c r="AY498" s="202" t="s">
        <v>182</v>
      </c>
    </row>
    <row r="499" spans="1:65" s="14" customFormat="1" ht="11.25">
      <c r="B499" s="203"/>
      <c r="C499" s="204"/>
      <c r="D499" s="194" t="s">
        <v>193</v>
      </c>
      <c r="E499" s="205" t="s">
        <v>43</v>
      </c>
      <c r="F499" s="206" t="s">
        <v>281</v>
      </c>
      <c r="G499" s="204"/>
      <c r="H499" s="207">
        <v>20</v>
      </c>
      <c r="I499" s="208"/>
      <c r="J499" s="204"/>
      <c r="K499" s="204"/>
      <c r="L499" s="209"/>
      <c r="M499" s="210"/>
      <c r="N499" s="211"/>
      <c r="O499" s="211"/>
      <c r="P499" s="211"/>
      <c r="Q499" s="211"/>
      <c r="R499" s="211"/>
      <c r="S499" s="211"/>
      <c r="T499" s="212"/>
      <c r="AT499" s="213" t="s">
        <v>193</v>
      </c>
      <c r="AU499" s="213" t="s">
        <v>90</v>
      </c>
      <c r="AV499" s="14" t="s">
        <v>90</v>
      </c>
      <c r="AW499" s="14" t="s">
        <v>41</v>
      </c>
      <c r="AX499" s="14" t="s">
        <v>80</v>
      </c>
      <c r="AY499" s="213" t="s">
        <v>182</v>
      </c>
    </row>
    <row r="500" spans="1:65" s="13" customFormat="1" ht="22.5">
      <c r="B500" s="192"/>
      <c r="C500" s="193"/>
      <c r="D500" s="194" t="s">
        <v>193</v>
      </c>
      <c r="E500" s="195" t="s">
        <v>43</v>
      </c>
      <c r="F500" s="196" t="s">
        <v>3389</v>
      </c>
      <c r="G500" s="193"/>
      <c r="H500" s="195" t="s">
        <v>43</v>
      </c>
      <c r="I500" s="197"/>
      <c r="J500" s="193"/>
      <c r="K500" s="193"/>
      <c r="L500" s="198"/>
      <c r="M500" s="199"/>
      <c r="N500" s="200"/>
      <c r="O500" s="200"/>
      <c r="P500" s="200"/>
      <c r="Q500" s="200"/>
      <c r="R500" s="200"/>
      <c r="S500" s="200"/>
      <c r="T500" s="201"/>
      <c r="AT500" s="202" t="s">
        <v>193</v>
      </c>
      <c r="AU500" s="202" t="s">
        <v>90</v>
      </c>
      <c r="AV500" s="13" t="s">
        <v>88</v>
      </c>
      <c r="AW500" s="13" t="s">
        <v>41</v>
      </c>
      <c r="AX500" s="13" t="s">
        <v>80</v>
      </c>
      <c r="AY500" s="202" t="s">
        <v>182</v>
      </c>
    </row>
    <row r="501" spans="1:65" s="14" customFormat="1" ht="11.25">
      <c r="B501" s="203"/>
      <c r="C501" s="204"/>
      <c r="D501" s="194" t="s">
        <v>193</v>
      </c>
      <c r="E501" s="205" t="s">
        <v>43</v>
      </c>
      <c r="F501" s="206" t="s">
        <v>281</v>
      </c>
      <c r="G501" s="204"/>
      <c r="H501" s="207">
        <v>20</v>
      </c>
      <c r="I501" s="208"/>
      <c r="J501" s="204"/>
      <c r="K501" s="204"/>
      <c r="L501" s="209"/>
      <c r="M501" s="210"/>
      <c r="N501" s="211"/>
      <c r="O501" s="211"/>
      <c r="P501" s="211"/>
      <c r="Q501" s="211"/>
      <c r="R501" s="211"/>
      <c r="S501" s="211"/>
      <c r="T501" s="212"/>
      <c r="AT501" s="213" t="s">
        <v>193</v>
      </c>
      <c r="AU501" s="213" t="s">
        <v>90</v>
      </c>
      <c r="AV501" s="14" t="s">
        <v>90</v>
      </c>
      <c r="AW501" s="14" t="s">
        <v>41</v>
      </c>
      <c r="AX501" s="14" t="s">
        <v>80</v>
      </c>
      <c r="AY501" s="213" t="s">
        <v>182</v>
      </c>
    </row>
    <row r="502" spans="1:65" s="13" customFormat="1" ht="22.5">
      <c r="B502" s="192"/>
      <c r="C502" s="193"/>
      <c r="D502" s="194" t="s">
        <v>193</v>
      </c>
      <c r="E502" s="195" t="s">
        <v>43</v>
      </c>
      <c r="F502" s="196" t="s">
        <v>3423</v>
      </c>
      <c r="G502" s="193"/>
      <c r="H502" s="195" t="s">
        <v>43</v>
      </c>
      <c r="I502" s="197"/>
      <c r="J502" s="193"/>
      <c r="K502" s="193"/>
      <c r="L502" s="198"/>
      <c r="M502" s="199"/>
      <c r="N502" s="200"/>
      <c r="O502" s="200"/>
      <c r="P502" s="200"/>
      <c r="Q502" s="200"/>
      <c r="R502" s="200"/>
      <c r="S502" s="200"/>
      <c r="T502" s="201"/>
      <c r="AT502" s="202" t="s">
        <v>193</v>
      </c>
      <c r="AU502" s="202" t="s">
        <v>90</v>
      </c>
      <c r="AV502" s="13" t="s">
        <v>88</v>
      </c>
      <c r="AW502" s="13" t="s">
        <v>41</v>
      </c>
      <c r="AX502" s="13" t="s">
        <v>80</v>
      </c>
      <c r="AY502" s="202" t="s">
        <v>182</v>
      </c>
    </row>
    <row r="503" spans="1:65" s="14" customFormat="1" ht="11.25">
      <c r="B503" s="203"/>
      <c r="C503" s="204"/>
      <c r="D503" s="194" t="s">
        <v>193</v>
      </c>
      <c r="E503" s="205" t="s">
        <v>43</v>
      </c>
      <c r="F503" s="206" t="s">
        <v>281</v>
      </c>
      <c r="G503" s="204"/>
      <c r="H503" s="207">
        <v>20</v>
      </c>
      <c r="I503" s="208"/>
      <c r="J503" s="204"/>
      <c r="K503" s="204"/>
      <c r="L503" s="209"/>
      <c r="M503" s="210"/>
      <c r="N503" s="211"/>
      <c r="O503" s="211"/>
      <c r="P503" s="211"/>
      <c r="Q503" s="211"/>
      <c r="R503" s="211"/>
      <c r="S503" s="211"/>
      <c r="T503" s="212"/>
      <c r="AT503" s="213" t="s">
        <v>193</v>
      </c>
      <c r="AU503" s="213" t="s">
        <v>90</v>
      </c>
      <c r="AV503" s="14" t="s">
        <v>90</v>
      </c>
      <c r="AW503" s="14" t="s">
        <v>41</v>
      </c>
      <c r="AX503" s="14" t="s">
        <v>80</v>
      </c>
      <c r="AY503" s="213" t="s">
        <v>182</v>
      </c>
    </row>
    <row r="504" spans="1:65" s="15" customFormat="1" ht="11.25">
      <c r="B504" s="227"/>
      <c r="C504" s="228"/>
      <c r="D504" s="194" t="s">
        <v>193</v>
      </c>
      <c r="E504" s="229" t="s">
        <v>43</v>
      </c>
      <c r="F504" s="230" t="s">
        <v>436</v>
      </c>
      <c r="G504" s="228"/>
      <c r="H504" s="231">
        <v>180</v>
      </c>
      <c r="I504" s="232"/>
      <c r="J504" s="228"/>
      <c r="K504" s="228"/>
      <c r="L504" s="233"/>
      <c r="M504" s="234"/>
      <c r="N504" s="235"/>
      <c r="O504" s="235"/>
      <c r="P504" s="235"/>
      <c r="Q504" s="235"/>
      <c r="R504" s="235"/>
      <c r="S504" s="235"/>
      <c r="T504" s="236"/>
      <c r="AT504" s="237" t="s">
        <v>193</v>
      </c>
      <c r="AU504" s="237" t="s">
        <v>90</v>
      </c>
      <c r="AV504" s="15" t="s">
        <v>205</v>
      </c>
      <c r="AW504" s="15" t="s">
        <v>41</v>
      </c>
      <c r="AX504" s="15" t="s">
        <v>88</v>
      </c>
      <c r="AY504" s="237" t="s">
        <v>182</v>
      </c>
    </row>
    <row r="505" spans="1:65" s="2" customFormat="1" ht="62.65" customHeight="1">
      <c r="A505" s="35"/>
      <c r="B505" s="36"/>
      <c r="C505" s="179" t="s">
        <v>608</v>
      </c>
      <c r="D505" s="179" t="s">
        <v>187</v>
      </c>
      <c r="E505" s="180" t="s">
        <v>708</v>
      </c>
      <c r="F505" s="181" t="s">
        <v>709</v>
      </c>
      <c r="G505" s="182" t="s">
        <v>190</v>
      </c>
      <c r="H505" s="183">
        <v>8</v>
      </c>
      <c r="I505" s="184"/>
      <c r="J505" s="185">
        <f>ROUND(I505*H505,2)</f>
        <v>0</v>
      </c>
      <c r="K505" s="181" t="s">
        <v>191</v>
      </c>
      <c r="L505" s="40"/>
      <c r="M505" s="186" t="s">
        <v>43</v>
      </c>
      <c r="N505" s="187" t="s">
        <v>51</v>
      </c>
      <c r="O505" s="65"/>
      <c r="P505" s="188">
        <f>O505*H505</f>
        <v>0</v>
      </c>
      <c r="Q505" s="188">
        <v>0</v>
      </c>
      <c r="R505" s="188">
        <f>Q505*H505</f>
        <v>0</v>
      </c>
      <c r="S505" s="188">
        <v>0</v>
      </c>
      <c r="T505" s="189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90" t="s">
        <v>88</v>
      </c>
      <c r="AT505" s="190" t="s">
        <v>187</v>
      </c>
      <c r="AU505" s="190" t="s">
        <v>90</v>
      </c>
      <c r="AY505" s="17" t="s">
        <v>182</v>
      </c>
      <c r="BE505" s="191">
        <f>IF(N505="základní",J505,0)</f>
        <v>0</v>
      </c>
      <c r="BF505" s="191">
        <f>IF(N505="snížená",J505,0)</f>
        <v>0</v>
      </c>
      <c r="BG505" s="191">
        <f>IF(N505="zákl. přenesená",J505,0)</f>
        <v>0</v>
      </c>
      <c r="BH505" s="191">
        <f>IF(N505="sníž. přenesená",J505,0)</f>
        <v>0</v>
      </c>
      <c r="BI505" s="191">
        <f>IF(N505="nulová",J505,0)</f>
        <v>0</v>
      </c>
      <c r="BJ505" s="17" t="s">
        <v>88</v>
      </c>
      <c r="BK505" s="191">
        <f>ROUND(I505*H505,2)</f>
        <v>0</v>
      </c>
      <c r="BL505" s="17" t="s">
        <v>88</v>
      </c>
      <c r="BM505" s="190" t="s">
        <v>710</v>
      </c>
    </row>
    <row r="506" spans="1:65" s="13" customFormat="1" ht="11.25">
      <c r="B506" s="192"/>
      <c r="C506" s="193"/>
      <c r="D506" s="194" t="s">
        <v>193</v>
      </c>
      <c r="E506" s="195" t="s">
        <v>43</v>
      </c>
      <c r="F506" s="196" t="s">
        <v>3344</v>
      </c>
      <c r="G506" s="193"/>
      <c r="H506" s="195" t="s">
        <v>43</v>
      </c>
      <c r="I506" s="197"/>
      <c r="J506" s="193"/>
      <c r="K506" s="193"/>
      <c r="L506" s="198"/>
      <c r="M506" s="199"/>
      <c r="N506" s="200"/>
      <c r="O506" s="200"/>
      <c r="P506" s="200"/>
      <c r="Q506" s="200"/>
      <c r="R506" s="200"/>
      <c r="S506" s="200"/>
      <c r="T506" s="201"/>
      <c r="AT506" s="202" t="s">
        <v>193</v>
      </c>
      <c r="AU506" s="202" t="s">
        <v>90</v>
      </c>
      <c r="AV506" s="13" t="s">
        <v>88</v>
      </c>
      <c r="AW506" s="13" t="s">
        <v>41</v>
      </c>
      <c r="AX506" s="13" t="s">
        <v>80</v>
      </c>
      <c r="AY506" s="202" t="s">
        <v>182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3455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4" customFormat="1" ht="11.25">
      <c r="B508" s="203"/>
      <c r="C508" s="204"/>
      <c r="D508" s="194" t="s">
        <v>193</v>
      </c>
      <c r="E508" s="205" t="s">
        <v>43</v>
      </c>
      <c r="F508" s="206" t="s">
        <v>3456</v>
      </c>
      <c r="G508" s="204"/>
      <c r="H508" s="207">
        <v>8</v>
      </c>
      <c r="I508" s="208"/>
      <c r="J508" s="204"/>
      <c r="K508" s="204"/>
      <c r="L508" s="209"/>
      <c r="M508" s="210"/>
      <c r="N508" s="211"/>
      <c r="O508" s="211"/>
      <c r="P508" s="211"/>
      <c r="Q508" s="211"/>
      <c r="R508" s="211"/>
      <c r="S508" s="211"/>
      <c r="T508" s="212"/>
      <c r="AT508" s="213" t="s">
        <v>193</v>
      </c>
      <c r="AU508" s="213" t="s">
        <v>90</v>
      </c>
      <c r="AV508" s="14" t="s">
        <v>90</v>
      </c>
      <c r="AW508" s="14" t="s">
        <v>41</v>
      </c>
      <c r="AX508" s="14" t="s">
        <v>88</v>
      </c>
      <c r="AY508" s="213" t="s">
        <v>182</v>
      </c>
    </row>
    <row r="509" spans="1:65" s="2" customFormat="1" ht="24.2" customHeight="1">
      <c r="A509" s="35"/>
      <c r="B509" s="36"/>
      <c r="C509" s="179" t="s">
        <v>614</v>
      </c>
      <c r="D509" s="179" t="s">
        <v>187</v>
      </c>
      <c r="E509" s="180" t="s">
        <v>724</v>
      </c>
      <c r="F509" s="181" t="s">
        <v>725</v>
      </c>
      <c r="G509" s="182" t="s">
        <v>481</v>
      </c>
      <c r="H509" s="183">
        <v>2940</v>
      </c>
      <c r="I509" s="184"/>
      <c r="J509" s="185">
        <f>ROUND(I509*H509,2)</f>
        <v>0</v>
      </c>
      <c r="K509" s="181" t="s">
        <v>191</v>
      </c>
      <c r="L509" s="40"/>
      <c r="M509" s="186" t="s">
        <v>43</v>
      </c>
      <c r="N509" s="187" t="s">
        <v>51</v>
      </c>
      <c r="O509" s="65"/>
      <c r="P509" s="188">
        <f>O509*H509</f>
        <v>0</v>
      </c>
      <c r="Q509" s="188">
        <v>0</v>
      </c>
      <c r="R509" s="188">
        <f>Q509*H509</f>
        <v>0</v>
      </c>
      <c r="S509" s="188">
        <v>0</v>
      </c>
      <c r="T509" s="189">
        <f>S509*H509</f>
        <v>0</v>
      </c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R509" s="190" t="s">
        <v>88</v>
      </c>
      <c r="AT509" s="190" t="s">
        <v>187</v>
      </c>
      <c r="AU509" s="190" t="s">
        <v>90</v>
      </c>
      <c r="AY509" s="17" t="s">
        <v>182</v>
      </c>
      <c r="BE509" s="191">
        <f>IF(N509="základní",J509,0)</f>
        <v>0</v>
      </c>
      <c r="BF509" s="191">
        <f>IF(N509="snížená",J509,0)</f>
        <v>0</v>
      </c>
      <c r="BG509" s="191">
        <f>IF(N509="zákl. přenesená",J509,0)</f>
        <v>0</v>
      </c>
      <c r="BH509" s="191">
        <f>IF(N509="sníž. přenesená",J509,0)</f>
        <v>0</v>
      </c>
      <c r="BI509" s="191">
        <f>IF(N509="nulová",J509,0)</f>
        <v>0</v>
      </c>
      <c r="BJ509" s="17" t="s">
        <v>88</v>
      </c>
      <c r="BK509" s="191">
        <f>ROUND(I509*H509,2)</f>
        <v>0</v>
      </c>
      <c r="BL509" s="17" t="s">
        <v>88</v>
      </c>
      <c r="BM509" s="190" t="s">
        <v>3457</v>
      </c>
    </row>
    <row r="510" spans="1:65" s="13" customFormat="1" ht="11.25">
      <c r="B510" s="192"/>
      <c r="C510" s="193"/>
      <c r="D510" s="194" t="s">
        <v>193</v>
      </c>
      <c r="E510" s="195" t="s">
        <v>43</v>
      </c>
      <c r="F510" s="196" t="s">
        <v>3314</v>
      </c>
      <c r="G510" s="193"/>
      <c r="H510" s="195" t="s">
        <v>43</v>
      </c>
      <c r="I510" s="197"/>
      <c r="J510" s="193"/>
      <c r="K510" s="193"/>
      <c r="L510" s="198"/>
      <c r="M510" s="199"/>
      <c r="N510" s="200"/>
      <c r="O510" s="200"/>
      <c r="P510" s="200"/>
      <c r="Q510" s="200"/>
      <c r="R510" s="200"/>
      <c r="S510" s="200"/>
      <c r="T510" s="201"/>
      <c r="AT510" s="202" t="s">
        <v>193</v>
      </c>
      <c r="AU510" s="202" t="s">
        <v>90</v>
      </c>
      <c r="AV510" s="13" t="s">
        <v>88</v>
      </c>
      <c r="AW510" s="13" t="s">
        <v>41</v>
      </c>
      <c r="AX510" s="13" t="s">
        <v>80</v>
      </c>
      <c r="AY510" s="202" t="s">
        <v>182</v>
      </c>
    </row>
    <row r="511" spans="1:65" s="13" customFormat="1" ht="11.25">
      <c r="B511" s="192"/>
      <c r="C511" s="193"/>
      <c r="D511" s="194" t="s">
        <v>193</v>
      </c>
      <c r="E511" s="195" t="s">
        <v>43</v>
      </c>
      <c r="F511" s="196" t="s">
        <v>3344</v>
      </c>
      <c r="G511" s="193"/>
      <c r="H511" s="195" t="s">
        <v>43</v>
      </c>
      <c r="I511" s="197"/>
      <c r="J511" s="193"/>
      <c r="K511" s="193"/>
      <c r="L511" s="198"/>
      <c r="M511" s="199"/>
      <c r="N511" s="200"/>
      <c r="O511" s="200"/>
      <c r="P511" s="200"/>
      <c r="Q511" s="200"/>
      <c r="R511" s="200"/>
      <c r="S511" s="200"/>
      <c r="T511" s="201"/>
      <c r="AT511" s="202" t="s">
        <v>193</v>
      </c>
      <c r="AU511" s="202" t="s">
        <v>90</v>
      </c>
      <c r="AV511" s="13" t="s">
        <v>88</v>
      </c>
      <c r="AW511" s="13" t="s">
        <v>41</v>
      </c>
      <c r="AX511" s="13" t="s">
        <v>80</v>
      </c>
      <c r="AY511" s="202" t="s">
        <v>182</v>
      </c>
    </row>
    <row r="512" spans="1:65" s="13" customFormat="1" ht="11.25">
      <c r="B512" s="192"/>
      <c r="C512" s="193"/>
      <c r="D512" s="194" t="s">
        <v>193</v>
      </c>
      <c r="E512" s="195" t="s">
        <v>43</v>
      </c>
      <c r="F512" s="196" t="s">
        <v>3458</v>
      </c>
      <c r="G512" s="193"/>
      <c r="H512" s="195" t="s">
        <v>43</v>
      </c>
      <c r="I512" s="197"/>
      <c r="J512" s="193"/>
      <c r="K512" s="193"/>
      <c r="L512" s="198"/>
      <c r="M512" s="199"/>
      <c r="N512" s="200"/>
      <c r="O512" s="200"/>
      <c r="P512" s="200"/>
      <c r="Q512" s="200"/>
      <c r="R512" s="200"/>
      <c r="S512" s="200"/>
      <c r="T512" s="201"/>
      <c r="AT512" s="202" t="s">
        <v>193</v>
      </c>
      <c r="AU512" s="202" t="s">
        <v>90</v>
      </c>
      <c r="AV512" s="13" t="s">
        <v>88</v>
      </c>
      <c r="AW512" s="13" t="s">
        <v>41</v>
      </c>
      <c r="AX512" s="13" t="s">
        <v>80</v>
      </c>
      <c r="AY512" s="202" t="s">
        <v>182</v>
      </c>
    </row>
    <row r="513" spans="1:65" s="13" customFormat="1" ht="22.5">
      <c r="B513" s="192"/>
      <c r="C513" s="193"/>
      <c r="D513" s="194" t="s">
        <v>193</v>
      </c>
      <c r="E513" s="195" t="s">
        <v>43</v>
      </c>
      <c r="F513" s="196" t="s">
        <v>3381</v>
      </c>
      <c r="G513" s="193"/>
      <c r="H513" s="195" t="s">
        <v>43</v>
      </c>
      <c r="I513" s="197"/>
      <c r="J513" s="193"/>
      <c r="K513" s="193"/>
      <c r="L513" s="198"/>
      <c r="M513" s="199"/>
      <c r="N513" s="200"/>
      <c r="O513" s="200"/>
      <c r="P513" s="200"/>
      <c r="Q513" s="200"/>
      <c r="R513" s="200"/>
      <c r="S513" s="200"/>
      <c r="T513" s="201"/>
      <c r="AT513" s="202" t="s">
        <v>193</v>
      </c>
      <c r="AU513" s="202" t="s">
        <v>90</v>
      </c>
      <c r="AV513" s="13" t="s">
        <v>88</v>
      </c>
      <c r="AW513" s="13" t="s">
        <v>41</v>
      </c>
      <c r="AX513" s="13" t="s">
        <v>80</v>
      </c>
      <c r="AY513" s="202" t="s">
        <v>182</v>
      </c>
    </row>
    <row r="514" spans="1:65" s="14" customFormat="1" ht="11.25">
      <c r="B514" s="203"/>
      <c r="C514" s="204"/>
      <c r="D514" s="194" t="s">
        <v>193</v>
      </c>
      <c r="E514" s="205" t="s">
        <v>43</v>
      </c>
      <c r="F514" s="206" t="s">
        <v>3459</v>
      </c>
      <c r="G514" s="204"/>
      <c r="H514" s="207">
        <v>830</v>
      </c>
      <c r="I514" s="208"/>
      <c r="J514" s="204"/>
      <c r="K514" s="204"/>
      <c r="L514" s="209"/>
      <c r="M514" s="210"/>
      <c r="N514" s="211"/>
      <c r="O514" s="211"/>
      <c r="P514" s="211"/>
      <c r="Q514" s="211"/>
      <c r="R514" s="211"/>
      <c r="S514" s="211"/>
      <c r="T514" s="212"/>
      <c r="AT514" s="213" t="s">
        <v>193</v>
      </c>
      <c r="AU514" s="213" t="s">
        <v>90</v>
      </c>
      <c r="AV514" s="14" t="s">
        <v>90</v>
      </c>
      <c r="AW514" s="14" t="s">
        <v>41</v>
      </c>
      <c r="AX514" s="14" t="s">
        <v>80</v>
      </c>
      <c r="AY514" s="213" t="s">
        <v>182</v>
      </c>
    </row>
    <row r="515" spans="1:65" s="13" customFormat="1" ht="11.25">
      <c r="B515" s="192"/>
      <c r="C515" s="193"/>
      <c r="D515" s="194" t="s">
        <v>193</v>
      </c>
      <c r="E515" s="195" t="s">
        <v>43</v>
      </c>
      <c r="F515" s="196" t="s">
        <v>3384</v>
      </c>
      <c r="G515" s="193"/>
      <c r="H515" s="195" t="s">
        <v>43</v>
      </c>
      <c r="I515" s="197"/>
      <c r="J515" s="193"/>
      <c r="K515" s="193"/>
      <c r="L515" s="198"/>
      <c r="M515" s="199"/>
      <c r="N515" s="200"/>
      <c r="O515" s="200"/>
      <c r="P515" s="200"/>
      <c r="Q515" s="200"/>
      <c r="R515" s="200"/>
      <c r="S515" s="200"/>
      <c r="T515" s="201"/>
      <c r="AT515" s="202" t="s">
        <v>193</v>
      </c>
      <c r="AU515" s="202" t="s">
        <v>90</v>
      </c>
      <c r="AV515" s="13" t="s">
        <v>88</v>
      </c>
      <c r="AW515" s="13" t="s">
        <v>41</v>
      </c>
      <c r="AX515" s="13" t="s">
        <v>80</v>
      </c>
      <c r="AY515" s="202" t="s">
        <v>182</v>
      </c>
    </row>
    <row r="516" spans="1:65" s="14" customFormat="1" ht="11.25">
      <c r="B516" s="203"/>
      <c r="C516" s="204"/>
      <c r="D516" s="194" t="s">
        <v>193</v>
      </c>
      <c r="E516" s="205" t="s">
        <v>43</v>
      </c>
      <c r="F516" s="206" t="s">
        <v>3460</v>
      </c>
      <c r="G516" s="204"/>
      <c r="H516" s="207">
        <v>810</v>
      </c>
      <c r="I516" s="208"/>
      <c r="J516" s="204"/>
      <c r="K516" s="204"/>
      <c r="L516" s="209"/>
      <c r="M516" s="210"/>
      <c r="N516" s="211"/>
      <c r="O516" s="211"/>
      <c r="P516" s="211"/>
      <c r="Q516" s="211"/>
      <c r="R516" s="211"/>
      <c r="S516" s="211"/>
      <c r="T516" s="212"/>
      <c r="AT516" s="213" t="s">
        <v>193</v>
      </c>
      <c r="AU516" s="213" t="s">
        <v>90</v>
      </c>
      <c r="AV516" s="14" t="s">
        <v>90</v>
      </c>
      <c r="AW516" s="14" t="s">
        <v>41</v>
      </c>
      <c r="AX516" s="14" t="s">
        <v>80</v>
      </c>
      <c r="AY516" s="213" t="s">
        <v>182</v>
      </c>
    </row>
    <row r="517" spans="1:65" s="13" customFormat="1" ht="11.25">
      <c r="B517" s="192"/>
      <c r="C517" s="193"/>
      <c r="D517" s="194" t="s">
        <v>193</v>
      </c>
      <c r="E517" s="195" t="s">
        <v>43</v>
      </c>
      <c r="F517" s="196" t="s">
        <v>3332</v>
      </c>
      <c r="G517" s="193"/>
      <c r="H517" s="195" t="s">
        <v>43</v>
      </c>
      <c r="I517" s="197"/>
      <c r="J517" s="193"/>
      <c r="K517" s="193"/>
      <c r="L517" s="198"/>
      <c r="M517" s="199"/>
      <c r="N517" s="200"/>
      <c r="O517" s="200"/>
      <c r="P517" s="200"/>
      <c r="Q517" s="200"/>
      <c r="R517" s="200"/>
      <c r="S517" s="200"/>
      <c r="T517" s="201"/>
      <c r="AT517" s="202" t="s">
        <v>193</v>
      </c>
      <c r="AU517" s="202" t="s">
        <v>90</v>
      </c>
      <c r="AV517" s="13" t="s">
        <v>88</v>
      </c>
      <c r="AW517" s="13" t="s">
        <v>41</v>
      </c>
      <c r="AX517" s="13" t="s">
        <v>80</v>
      </c>
      <c r="AY517" s="202" t="s">
        <v>182</v>
      </c>
    </row>
    <row r="518" spans="1:65" s="14" customFormat="1" ht="11.25">
      <c r="B518" s="203"/>
      <c r="C518" s="204"/>
      <c r="D518" s="194" t="s">
        <v>193</v>
      </c>
      <c r="E518" s="205" t="s">
        <v>43</v>
      </c>
      <c r="F518" s="206" t="s">
        <v>3461</v>
      </c>
      <c r="G518" s="204"/>
      <c r="H518" s="207">
        <v>800</v>
      </c>
      <c r="I518" s="208"/>
      <c r="J518" s="204"/>
      <c r="K518" s="204"/>
      <c r="L518" s="209"/>
      <c r="M518" s="210"/>
      <c r="N518" s="211"/>
      <c r="O518" s="211"/>
      <c r="P518" s="211"/>
      <c r="Q518" s="211"/>
      <c r="R518" s="211"/>
      <c r="S518" s="211"/>
      <c r="T518" s="212"/>
      <c r="AT518" s="213" t="s">
        <v>193</v>
      </c>
      <c r="AU518" s="213" t="s">
        <v>90</v>
      </c>
      <c r="AV518" s="14" t="s">
        <v>90</v>
      </c>
      <c r="AW518" s="14" t="s">
        <v>41</v>
      </c>
      <c r="AX518" s="14" t="s">
        <v>80</v>
      </c>
      <c r="AY518" s="213" t="s">
        <v>182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3462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4" customFormat="1" ht="11.25">
      <c r="B520" s="203"/>
      <c r="C520" s="204"/>
      <c r="D520" s="194" t="s">
        <v>193</v>
      </c>
      <c r="E520" s="205" t="s">
        <v>43</v>
      </c>
      <c r="F520" s="206" t="s">
        <v>3463</v>
      </c>
      <c r="G520" s="204"/>
      <c r="H520" s="207">
        <v>500</v>
      </c>
      <c r="I520" s="208"/>
      <c r="J520" s="204"/>
      <c r="K520" s="204"/>
      <c r="L520" s="209"/>
      <c r="M520" s="210"/>
      <c r="N520" s="211"/>
      <c r="O520" s="211"/>
      <c r="P520" s="211"/>
      <c r="Q520" s="211"/>
      <c r="R520" s="211"/>
      <c r="S520" s="211"/>
      <c r="T520" s="212"/>
      <c r="AT520" s="213" t="s">
        <v>193</v>
      </c>
      <c r="AU520" s="213" t="s">
        <v>90</v>
      </c>
      <c r="AV520" s="14" t="s">
        <v>90</v>
      </c>
      <c r="AW520" s="14" t="s">
        <v>41</v>
      </c>
      <c r="AX520" s="14" t="s">
        <v>80</v>
      </c>
      <c r="AY520" s="213" t="s">
        <v>182</v>
      </c>
    </row>
    <row r="521" spans="1:65" s="15" customFormat="1" ht="11.25">
      <c r="B521" s="227"/>
      <c r="C521" s="228"/>
      <c r="D521" s="194" t="s">
        <v>193</v>
      </c>
      <c r="E521" s="229" t="s">
        <v>43</v>
      </c>
      <c r="F521" s="230" t="s">
        <v>436</v>
      </c>
      <c r="G521" s="228"/>
      <c r="H521" s="231">
        <v>2940</v>
      </c>
      <c r="I521" s="232"/>
      <c r="J521" s="228"/>
      <c r="K521" s="228"/>
      <c r="L521" s="233"/>
      <c r="M521" s="234"/>
      <c r="N521" s="235"/>
      <c r="O521" s="235"/>
      <c r="P521" s="235"/>
      <c r="Q521" s="235"/>
      <c r="R521" s="235"/>
      <c r="S521" s="235"/>
      <c r="T521" s="236"/>
      <c r="AT521" s="237" t="s">
        <v>193</v>
      </c>
      <c r="AU521" s="237" t="s">
        <v>90</v>
      </c>
      <c r="AV521" s="15" t="s">
        <v>205</v>
      </c>
      <c r="AW521" s="15" t="s">
        <v>41</v>
      </c>
      <c r="AX521" s="15" t="s">
        <v>88</v>
      </c>
      <c r="AY521" s="237" t="s">
        <v>182</v>
      </c>
    </row>
    <row r="522" spans="1:65" s="2" customFormat="1" ht="14.45" customHeight="1">
      <c r="A522" s="35"/>
      <c r="B522" s="36"/>
      <c r="C522" s="179" t="s">
        <v>620</v>
      </c>
      <c r="D522" s="179" t="s">
        <v>187</v>
      </c>
      <c r="E522" s="180" t="s">
        <v>733</v>
      </c>
      <c r="F522" s="181" t="s">
        <v>734</v>
      </c>
      <c r="G522" s="182" t="s">
        <v>190</v>
      </c>
      <c r="H522" s="183">
        <v>8</v>
      </c>
      <c r="I522" s="184"/>
      <c r="J522" s="185">
        <f>ROUND(I522*H522,2)</f>
        <v>0</v>
      </c>
      <c r="K522" s="181" t="s">
        <v>191</v>
      </c>
      <c r="L522" s="40"/>
      <c r="M522" s="186" t="s">
        <v>43</v>
      </c>
      <c r="N522" s="187" t="s">
        <v>51</v>
      </c>
      <c r="O522" s="65"/>
      <c r="P522" s="188">
        <f>O522*H522</f>
        <v>0</v>
      </c>
      <c r="Q522" s="188">
        <v>0</v>
      </c>
      <c r="R522" s="188">
        <f>Q522*H522</f>
        <v>0</v>
      </c>
      <c r="S522" s="188">
        <v>0</v>
      </c>
      <c r="T522" s="189">
        <f>S522*H522</f>
        <v>0</v>
      </c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R522" s="190" t="s">
        <v>88</v>
      </c>
      <c r="AT522" s="190" t="s">
        <v>187</v>
      </c>
      <c r="AU522" s="190" t="s">
        <v>90</v>
      </c>
      <c r="AY522" s="17" t="s">
        <v>182</v>
      </c>
      <c r="BE522" s="191">
        <f>IF(N522="základní",J522,0)</f>
        <v>0</v>
      </c>
      <c r="BF522" s="191">
        <f>IF(N522="snížená",J522,0)</f>
        <v>0</v>
      </c>
      <c r="BG522" s="191">
        <f>IF(N522="zákl. přenesená",J522,0)</f>
        <v>0</v>
      </c>
      <c r="BH522" s="191">
        <f>IF(N522="sníž. přenesená",J522,0)</f>
        <v>0</v>
      </c>
      <c r="BI522" s="191">
        <f>IF(N522="nulová",J522,0)</f>
        <v>0</v>
      </c>
      <c r="BJ522" s="17" t="s">
        <v>88</v>
      </c>
      <c r="BK522" s="191">
        <f>ROUND(I522*H522,2)</f>
        <v>0</v>
      </c>
      <c r="BL522" s="17" t="s">
        <v>88</v>
      </c>
      <c r="BM522" s="190" t="s">
        <v>3464</v>
      </c>
    </row>
    <row r="523" spans="1:65" s="13" customFormat="1" ht="11.25">
      <c r="B523" s="192"/>
      <c r="C523" s="193"/>
      <c r="D523" s="194" t="s">
        <v>193</v>
      </c>
      <c r="E523" s="195" t="s">
        <v>43</v>
      </c>
      <c r="F523" s="196" t="s">
        <v>3344</v>
      </c>
      <c r="G523" s="193"/>
      <c r="H523" s="195" t="s">
        <v>43</v>
      </c>
      <c r="I523" s="197"/>
      <c r="J523" s="193"/>
      <c r="K523" s="193"/>
      <c r="L523" s="198"/>
      <c r="M523" s="199"/>
      <c r="N523" s="200"/>
      <c r="O523" s="200"/>
      <c r="P523" s="200"/>
      <c r="Q523" s="200"/>
      <c r="R523" s="200"/>
      <c r="S523" s="200"/>
      <c r="T523" s="201"/>
      <c r="AT523" s="202" t="s">
        <v>193</v>
      </c>
      <c r="AU523" s="202" t="s">
        <v>90</v>
      </c>
      <c r="AV523" s="13" t="s">
        <v>88</v>
      </c>
      <c r="AW523" s="13" t="s">
        <v>41</v>
      </c>
      <c r="AX523" s="13" t="s">
        <v>80</v>
      </c>
      <c r="AY523" s="202" t="s">
        <v>182</v>
      </c>
    </row>
    <row r="524" spans="1:65" s="13" customFormat="1" ht="11.25">
      <c r="B524" s="192"/>
      <c r="C524" s="193"/>
      <c r="D524" s="194" t="s">
        <v>193</v>
      </c>
      <c r="E524" s="195" t="s">
        <v>43</v>
      </c>
      <c r="F524" s="196" t="s">
        <v>3465</v>
      </c>
      <c r="G524" s="193"/>
      <c r="H524" s="195" t="s">
        <v>43</v>
      </c>
      <c r="I524" s="197"/>
      <c r="J524" s="193"/>
      <c r="K524" s="193"/>
      <c r="L524" s="198"/>
      <c r="M524" s="199"/>
      <c r="N524" s="200"/>
      <c r="O524" s="200"/>
      <c r="P524" s="200"/>
      <c r="Q524" s="200"/>
      <c r="R524" s="200"/>
      <c r="S524" s="200"/>
      <c r="T524" s="201"/>
      <c r="AT524" s="202" t="s">
        <v>193</v>
      </c>
      <c r="AU524" s="202" t="s">
        <v>90</v>
      </c>
      <c r="AV524" s="13" t="s">
        <v>88</v>
      </c>
      <c r="AW524" s="13" t="s">
        <v>41</v>
      </c>
      <c r="AX524" s="13" t="s">
        <v>80</v>
      </c>
      <c r="AY524" s="202" t="s">
        <v>182</v>
      </c>
    </row>
    <row r="525" spans="1:65" s="14" customFormat="1" ht="11.25">
      <c r="B525" s="203"/>
      <c r="C525" s="204"/>
      <c r="D525" s="194" t="s">
        <v>193</v>
      </c>
      <c r="E525" s="205" t="s">
        <v>43</v>
      </c>
      <c r="F525" s="206" t="s">
        <v>905</v>
      </c>
      <c r="G525" s="204"/>
      <c r="H525" s="207">
        <v>8</v>
      </c>
      <c r="I525" s="208"/>
      <c r="J525" s="204"/>
      <c r="K525" s="204"/>
      <c r="L525" s="209"/>
      <c r="M525" s="210"/>
      <c r="N525" s="211"/>
      <c r="O525" s="211"/>
      <c r="P525" s="211"/>
      <c r="Q525" s="211"/>
      <c r="R525" s="211"/>
      <c r="S525" s="211"/>
      <c r="T525" s="212"/>
      <c r="AT525" s="213" t="s">
        <v>193</v>
      </c>
      <c r="AU525" s="213" t="s">
        <v>90</v>
      </c>
      <c r="AV525" s="14" t="s">
        <v>90</v>
      </c>
      <c r="AW525" s="14" t="s">
        <v>41</v>
      </c>
      <c r="AX525" s="14" t="s">
        <v>88</v>
      </c>
      <c r="AY525" s="213" t="s">
        <v>182</v>
      </c>
    </row>
    <row r="526" spans="1:65" s="2" customFormat="1" ht="14.45" customHeight="1">
      <c r="A526" s="35"/>
      <c r="B526" s="36"/>
      <c r="C526" s="179" t="s">
        <v>613</v>
      </c>
      <c r="D526" s="179" t="s">
        <v>187</v>
      </c>
      <c r="E526" s="180" t="s">
        <v>738</v>
      </c>
      <c r="F526" s="181" t="s">
        <v>739</v>
      </c>
      <c r="G526" s="182" t="s">
        <v>740</v>
      </c>
      <c r="H526" s="183">
        <v>2.94</v>
      </c>
      <c r="I526" s="184"/>
      <c r="J526" s="185">
        <f>ROUND(I526*H526,2)</f>
        <v>0</v>
      </c>
      <c r="K526" s="181" t="s">
        <v>191</v>
      </c>
      <c r="L526" s="40"/>
      <c r="M526" s="186" t="s">
        <v>43</v>
      </c>
      <c r="N526" s="187" t="s">
        <v>51</v>
      </c>
      <c r="O526" s="65"/>
      <c r="P526" s="188">
        <f>O526*H526</f>
        <v>0</v>
      </c>
      <c r="Q526" s="188">
        <v>0</v>
      </c>
      <c r="R526" s="188">
        <f>Q526*H526</f>
        <v>0</v>
      </c>
      <c r="S526" s="188">
        <v>0</v>
      </c>
      <c r="T526" s="189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90" t="s">
        <v>88</v>
      </c>
      <c r="AT526" s="190" t="s">
        <v>187</v>
      </c>
      <c r="AU526" s="190" t="s">
        <v>90</v>
      </c>
      <c r="AY526" s="17" t="s">
        <v>182</v>
      </c>
      <c r="BE526" s="191">
        <f>IF(N526="základní",J526,0)</f>
        <v>0</v>
      </c>
      <c r="BF526" s="191">
        <f>IF(N526="snížená",J526,0)</f>
        <v>0</v>
      </c>
      <c r="BG526" s="191">
        <f>IF(N526="zákl. přenesená",J526,0)</f>
        <v>0</v>
      </c>
      <c r="BH526" s="191">
        <f>IF(N526="sníž. přenesená",J526,0)</f>
        <v>0</v>
      </c>
      <c r="BI526" s="191">
        <f>IF(N526="nulová",J526,0)</f>
        <v>0</v>
      </c>
      <c r="BJ526" s="17" t="s">
        <v>88</v>
      </c>
      <c r="BK526" s="191">
        <f>ROUND(I526*H526,2)</f>
        <v>0</v>
      </c>
      <c r="BL526" s="17" t="s">
        <v>88</v>
      </c>
      <c r="BM526" s="190" t="s">
        <v>3466</v>
      </c>
    </row>
    <row r="527" spans="1:65" s="13" customFormat="1" ht="11.25">
      <c r="B527" s="192"/>
      <c r="C527" s="193"/>
      <c r="D527" s="194" t="s">
        <v>193</v>
      </c>
      <c r="E527" s="195" t="s">
        <v>43</v>
      </c>
      <c r="F527" s="196" t="s">
        <v>3314</v>
      </c>
      <c r="G527" s="193"/>
      <c r="H527" s="195" t="s">
        <v>43</v>
      </c>
      <c r="I527" s="197"/>
      <c r="J527" s="193"/>
      <c r="K527" s="193"/>
      <c r="L527" s="198"/>
      <c r="M527" s="199"/>
      <c r="N527" s="200"/>
      <c r="O527" s="200"/>
      <c r="P527" s="200"/>
      <c r="Q527" s="200"/>
      <c r="R527" s="200"/>
      <c r="S527" s="200"/>
      <c r="T527" s="201"/>
      <c r="AT527" s="202" t="s">
        <v>193</v>
      </c>
      <c r="AU527" s="202" t="s">
        <v>90</v>
      </c>
      <c r="AV527" s="13" t="s">
        <v>88</v>
      </c>
      <c r="AW527" s="13" t="s">
        <v>41</v>
      </c>
      <c r="AX527" s="13" t="s">
        <v>80</v>
      </c>
      <c r="AY527" s="202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3344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1:65" s="13" customFormat="1" ht="11.25">
      <c r="B529" s="192"/>
      <c r="C529" s="193"/>
      <c r="D529" s="194" t="s">
        <v>193</v>
      </c>
      <c r="E529" s="195" t="s">
        <v>43</v>
      </c>
      <c r="F529" s="196" t="s">
        <v>3467</v>
      </c>
      <c r="G529" s="193"/>
      <c r="H529" s="195" t="s">
        <v>43</v>
      </c>
      <c r="I529" s="197"/>
      <c r="J529" s="193"/>
      <c r="K529" s="193"/>
      <c r="L529" s="198"/>
      <c r="M529" s="199"/>
      <c r="N529" s="200"/>
      <c r="O529" s="200"/>
      <c r="P529" s="200"/>
      <c r="Q529" s="200"/>
      <c r="R529" s="200"/>
      <c r="S529" s="200"/>
      <c r="T529" s="201"/>
      <c r="AT529" s="202" t="s">
        <v>193</v>
      </c>
      <c r="AU529" s="202" t="s">
        <v>90</v>
      </c>
      <c r="AV529" s="13" t="s">
        <v>88</v>
      </c>
      <c r="AW529" s="13" t="s">
        <v>41</v>
      </c>
      <c r="AX529" s="13" t="s">
        <v>80</v>
      </c>
      <c r="AY529" s="202" t="s">
        <v>182</v>
      </c>
    </row>
    <row r="530" spans="1:65" s="13" customFormat="1" ht="22.5">
      <c r="B530" s="192"/>
      <c r="C530" s="193"/>
      <c r="D530" s="194" t="s">
        <v>193</v>
      </c>
      <c r="E530" s="195" t="s">
        <v>43</v>
      </c>
      <c r="F530" s="196" t="s">
        <v>3381</v>
      </c>
      <c r="G530" s="193"/>
      <c r="H530" s="195" t="s">
        <v>43</v>
      </c>
      <c r="I530" s="197"/>
      <c r="J530" s="193"/>
      <c r="K530" s="193"/>
      <c r="L530" s="198"/>
      <c r="M530" s="199"/>
      <c r="N530" s="200"/>
      <c r="O530" s="200"/>
      <c r="P530" s="200"/>
      <c r="Q530" s="200"/>
      <c r="R530" s="200"/>
      <c r="S530" s="200"/>
      <c r="T530" s="201"/>
      <c r="AT530" s="202" t="s">
        <v>193</v>
      </c>
      <c r="AU530" s="202" t="s">
        <v>90</v>
      </c>
      <c r="AV530" s="13" t="s">
        <v>88</v>
      </c>
      <c r="AW530" s="13" t="s">
        <v>41</v>
      </c>
      <c r="AX530" s="13" t="s">
        <v>80</v>
      </c>
      <c r="AY530" s="202" t="s">
        <v>182</v>
      </c>
    </row>
    <row r="531" spans="1:65" s="14" customFormat="1" ht="11.25">
      <c r="B531" s="203"/>
      <c r="C531" s="204"/>
      <c r="D531" s="194" t="s">
        <v>193</v>
      </c>
      <c r="E531" s="205" t="s">
        <v>43</v>
      </c>
      <c r="F531" s="206" t="s">
        <v>3468</v>
      </c>
      <c r="G531" s="204"/>
      <c r="H531" s="207">
        <v>0.83</v>
      </c>
      <c r="I531" s="208"/>
      <c r="J531" s="204"/>
      <c r="K531" s="204"/>
      <c r="L531" s="209"/>
      <c r="M531" s="210"/>
      <c r="N531" s="211"/>
      <c r="O531" s="211"/>
      <c r="P531" s="211"/>
      <c r="Q531" s="211"/>
      <c r="R531" s="211"/>
      <c r="S531" s="211"/>
      <c r="T531" s="212"/>
      <c r="AT531" s="213" t="s">
        <v>193</v>
      </c>
      <c r="AU531" s="213" t="s">
        <v>90</v>
      </c>
      <c r="AV531" s="14" t="s">
        <v>90</v>
      </c>
      <c r="AW531" s="14" t="s">
        <v>41</v>
      </c>
      <c r="AX531" s="14" t="s">
        <v>80</v>
      </c>
      <c r="AY531" s="213" t="s">
        <v>182</v>
      </c>
    </row>
    <row r="532" spans="1:65" s="13" customFormat="1" ht="11.25">
      <c r="B532" s="192"/>
      <c r="C532" s="193"/>
      <c r="D532" s="194" t="s">
        <v>193</v>
      </c>
      <c r="E532" s="195" t="s">
        <v>43</v>
      </c>
      <c r="F532" s="196" t="s">
        <v>3384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1:65" s="14" customFormat="1" ht="11.25">
      <c r="B533" s="203"/>
      <c r="C533" s="204"/>
      <c r="D533" s="194" t="s">
        <v>193</v>
      </c>
      <c r="E533" s="205" t="s">
        <v>43</v>
      </c>
      <c r="F533" s="206" t="s">
        <v>3469</v>
      </c>
      <c r="G533" s="204"/>
      <c r="H533" s="207">
        <v>0.81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193</v>
      </c>
      <c r="AU533" s="213" t="s">
        <v>90</v>
      </c>
      <c r="AV533" s="14" t="s">
        <v>90</v>
      </c>
      <c r="AW533" s="14" t="s">
        <v>41</v>
      </c>
      <c r="AX533" s="14" t="s">
        <v>80</v>
      </c>
      <c r="AY533" s="213" t="s">
        <v>182</v>
      </c>
    </row>
    <row r="534" spans="1:65" s="13" customFormat="1" ht="11.25">
      <c r="B534" s="192"/>
      <c r="C534" s="193"/>
      <c r="D534" s="194" t="s">
        <v>193</v>
      </c>
      <c r="E534" s="195" t="s">
        <v>43</v>
      </c>
      <c r="F534" s="196" t="s">
        <v>3332</v>
      </c>
      <c r="G534" s="193"/>
      <c r="H534" s="195" t="s">
        <v>43</v>
      </c>
      <c r="I534" s="197"/>
      <c r="J534" s="193"/>
      <c r="K534" s="193"/>
      <c r="L534" s="198"/>
      <c r="M534" s="199"/>
      <c r="N534" s="200"/>
      <c r="O534" s="200"/>
      <c r="P534" s="200"/>
      <c r="Q534" s="200"/>
      <c r="R534" s="200"/>
      <c r="S534" s="200"/>
      <c r="T534" s="201"/>
      <c r="AT534" s="202" t="s">
        <v>193</v>
      </c>
      <c r="AU534" s="202" t="s">
        <v>90</v>
      </c>
      <c r="AV534" s="13" t="s">
        <v>88</v>
      </c>
      <c r="AW534" s="13" t="s">
        <v>41</v>
      </c>
      <c r="AX534" s="13" t="s">
        <v>80</v>
      </c>
      <c r="AY534" s="202" t="s">
        <v>182</v>
      </c>
    </row>
    <row r="535" spans="1:65" s="14" customFormat="1" ht="11.25">
      <c r="B535" s="203"/>
      <c r="C535" s="204"/>
      <c r="D535" s="194" t="s">
        <v>193</v>
      </c>
      <c r="E535" s="205" t="s">
        <v>43</v>
      </c>
      <c r="F535" s="206" t="s">
        <v>3470</v>
      </c>
      <c r="G535" s="204"/>
      <c r="H535" s="207">
        <v>0.8</v>
      </c>
      <c r="I535" s="208"/>
      <c r="J535" s="204"/>
      <c r="K535" s="204"/>
      <c r="L535" s="209"/>
      <c r="M535" s="210"/>
      <c r="N535" s="211"/>
      <c r="O535" s="211"/>
      <c r="P535" s="211"/>
      <c r="Q535" s="211"/>
      <c r="R535" s="211"/>
      <c r="S535" s="211"/>
      <c r="T535" s="212"/>
      <c r="AT535" s="213" t="s">
        <v>193</v>
      </c>
      <c r="AU535" s="213" t="s">
        <v>90</v>
      </c>
      <c r="AV535" s="14" t="s">
        <v>90</v>
      </c>
      <c r="AW535" s="14" t="s">
        <v>41</v>
      </c>
      <c r="AX535" s="14" t="s">
        <v>80</v>
      </c>
      <c r="AY535" s="213" t="s">
        <v>182</v>
      </c>
    </row>
    <row r="536" spans="1:65" s="13" customFormat="1" ht="11.25">
      <c r="B536" s="192"/>
      <c r="C536" s="193"/>
      <c r="D536" s="194" t="s">
        <v>193</v>
      </c>
      <c r="E536" s="195" t="s">
        <v>43</v>
      </c>
      <c r="F536" s="196" t="s">
        <v>3462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1:65" s="14" customFormat="1" ht="11.25">
      <c r="B537" s="203"/>
      <c r="C537" s="204"/>
      <c r="D537" s="194" t="s">
        <v>193</v>
      </c>
      <c r="E537" s="205" t="s">
        <v>43</v>
      </c>
      <c r="F537" s="206" t="s">
        <v>3471</v>
      </c>
      <c r="G537" s="204"/>
      <c r="H537" s="207">
        <v>0.5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80</v>
      </c>
      <c r="AY537" s="213" t="s">
        <v>182</v>
      </c>
    </row>
    <row r="538" spans="1:65" s="15" customFormat="1" ht="11.25">
      <c r="B538" s="227"/>
      <c r="C538" s="228"/>
      <c r="D538" s="194" t="s">
        <v>193</v>
      </c>
      <c r="E538" s="229" t="s">
        <v>43</v>
      </c>
      <c r="F538" s="230" t="s">
        <v>436</v>
      </c>
      <c r="G538" s="228"/>
      <c r="H538" s="231">
        <v>2.94</v>
      </c>
      <c r="I538" s="232"/>
      <c r="J538" s="228"/>
      <c r="K538" s="228"/>
      <c r="L538" s="233"/>
      <c r="M538" s="234"/>
      <c r="N538" s="235"/>
      <c r="O538" s="235"/>
      <c r="P538" s="235"/>
      <c r="Q538" s="235"/>
      <c r="R538" s="235"/>
      <c r="S538" s="235"/>
      <c r="T538" s="236"/>
      <c r="AT538" s="237" t="s">
        <v>193</v>
      </c>
      <c r="AU538" s="237" t="s">
        <v>90</v>
      </c>
      <c r="AV538" s="15" t="s">
        <v>205</v>
      </c>
      <c r="AW538" s="15" t="s">
        <v>41</v>
      </c>
      <c r="AX538" s="15" t="s">
        <v>88</v>
      </c>
      <c r="AY538" s="237" t="s">
        <v>182</v>
      </c>
    </row>
    <row r="539" spans="1:65" s="2" customFormat="1" ht="14.45" customHeight="1">
      <c r="A539" s="35"/>
      <c r="B539" s="36"/>
      <c r="C539" s="214" t="s">
        <v>630</v>
      </c>
      <c r="D539" s="214" t="s">
        <v>179</v>
      </c>
      <c r="E539" s="215" t="s">
        <v>3472</v>
      </c>
      <c r="F539" s="216" t="s">
        <v>3473</v>
      </c>
      <c r="G539" s="217" t="s">
        <v>481</v>
      </c>
      <c r="H539" s="218">
        <v>1470</v>
      </c>
      <c r="I539" s="219"/>
      <c r="J539" s="220">
        <f>ROUND(I539*H539,2)</f>
        <v>0</v>
      </c>
      <c r="K539" s="216" t="s">
        <v>198</v>
      </c>
      <c r="L539" s="221"/>
      <c r="M539" s="222" t="s">
        <v>43</v>
      </c>
      <c r="N539" s="223" t="s">
        <v>51</v>
      </c>
      <c r="O539" s="65"/>
      <c r="P539" s="188">
        <f>O539*H539</f>
        <v>0</v>
      </c>
      <c r="Q539" s="188">
        <v>0</v>
      </c>
      <c r="R539" s="188">
        <f>Q539*H539</f>
        <v>0</v>
      </c>
      <c r="S539" s="188">
        <v>0</v>
      </c>
      <c r="T539" s="189">
        <f>S539*H539</f>
        <v>0</v>
      </c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R539" s="190" t="s">
        <v>90</v>
      </c>
      <c r="AT539" s="190" t="s">
        <v>179</v>
      </c>
      <c r="AU539" s="190" t="s">
        <v>90</v>
      </c>
      <c r="AY539" s="17" t="s">
        <v>182</v>
      </c>
      <c r="BE539" s="191">
        <f>IF(N539="základní",J539,0)</f>
        <v>0</v>
      </c>
      <c r="BF539" s="191">
        <f>IF(N539="snížená",J539,0)</f>
        <v>0</v>
      </c>
      <c r="BG539" s="191">
        <f>IF(N539="zákl. přenesená",J539,0)</f>
        <v>0</v>
      </c>
      <c r="BH539" s="191">
        <f>IF(N539="sníž. přenesená",J539,0)</f>
        <v>0</v>
      </c>
      <c r="BI539" s="191">
        <f>IF(N539="nulová",J539,0)</f>
        <v>0</v>
      </c>
      <c r="BJ539" s="17" t="s">
        <v>88</v>
      </c>
      <c r="BK539" s="191">
        <f>ROUND(I539*H539,2)</f>
        <v>0</v>
      </c>
      <c r="BL539" s="17" t="s">
        <v>88</v>
      </c>
      <c r="BM539" s="190" t="s">
        <v>3474</v>
      </c>
    </row>
    <row r="540" spans="1:65" s="13" customFormat="1" ht="11.25">
      <c r="B540" s="192"/>
      <c r="C540" s="193"/>
      <c r="D540" s="194" t="s">
        <v>193</v>
      </c>
      <c r="E540" s="195" t="s">
        <v>43</v>
      </c>
      <c r="F540" s="196" t="s">
        <v>3314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1:65" s="13" customFormat="1" ht="11.25">
      <c r="B541" s="192"/>
      <c r="C541" s="193"/>
      <c r="D541" s="194" t="s">
        <v>193</v>
      </c>
      <c r="E541" s="195" t="s">
        <v>43</v>
      </c>
      <c r="F541" s="196" t="s">
        <v>3344</v>
      </c>
      <c r="G541" s="193"/>
      <c r="H541" s="195" t="s">
        <v>43</v>
      </c>
      <c r="I541" s="197"/>
      <c r="J541" s="193"/>
      <c r="K541" s="193"/>
      <c r="L541" s="198"/>
      <c r="M541" s="199"/>
      <c r="N541" s="200"/>
      <c r="O541" s="200"/>
      <c r="P541" s="200"/>
      <c r="Q541" s="200"/>
      <c r="R541" s="200"/>
      <c r="S541" s="200"/>
      <c r="T541" s="201"/>
      <c r="AT541" s="202" t="s">
        <v>193</v>
      </c>
      <c r="AU541" s="202" t="s">
        <v>90</v>
      </c>
      <c r="AV541" s="13" t="s">
        <v>88</v>
      </c>
      <c r="AW541" s="13" t="s">
        <v>41</v>
      </c>
      <c r="AX541" s="13" t="s">
        <v>80</v>
      </c>
      <c r="AY541" s="202" t="s">
        <v>182</v>
      </c>
    </row>
    <row r="542" spans="1:65" s="13" customFormat="1" ht="11.25">
      <c r="B542" s="192"/>
      <c r="C542" s="193"/>
      <c r="D542" s="194" t="s">
        <v>193</v>
      </c>
      <c r="E542" s="195" t="s">
        <v>43</v>
      </c>
      <c r="F542" s="196" t="s">
        <v>3475</v>
      </c>
      <c r="G542" s="193"/>
      <c r="H542" s="195" t="s">
        <v>43</v>
      </c>
      <c r="I542" s="197"/>
      <c r="J542" s="193"/>
      <c r="K542" s="193"/>
      <c r="L542" s="198"/>
      <c r="M542" s="199"/>
      <c r="N542" s="200"/>
      <c r="O542" s="200"/>
      <c r="P542" s="200"/>
      <c r="Q542" s="200"/>
      <c r="R542" s="200"/>
      <c r="S542" s="200"/>
      <c r="T542" s="201"/>
      <c r="AT542" s="202" t="s">
        <v>193</v>
      </c>
      <c r="AU542" s="202" t="s">
        <v>90</v>
      </c>
      <c r="AV542" s="13" t="s">
        <v>88</v>
      </c>
      <c r="AW542" s="13" t="s">
        <v>41</v>
      </c>
      <c r="AX542" s="13" t="s">
        <v>80</v>
      </c>
      <c r="AY542" s="202" t="s">
        <v>182</v>
      </c>
    </row>
    <row r="543" spans="1:65" s="13" customFormat="1" ht="22.5">
      <c r="B543" s="192"/>
      <c r="C543" s="193"/>
      <c r="D543" s="194" t="s">
        <v>193</v>
      </c>
      <c r="E543" s="195" t="s">
        <v>43</v>
      </c>
      <c r="F543" s="196" t="s">
        <v>3381</v>
      </c>
      <c r="G543" s="193"/>
      <c r="H543" s="195" t="s">
        <v>43</v>
      </c>
      <c r="I543" s="197"/>
      <c r="J543" s="193"/>
      <c r="K543" s="193"/>
      <c r="L543" s="198"/>
      <c r="M543" s="199"/>
      <c r="N543" s="200"/>
      <c r="O543" s="200"/>
      <c r="P543" s="200"/>
      <c r="Q543" s="200"/>
      <c r="R543" s="200"/>
      <c r="S543" s="200"/>
      <c r="T543" s="201"/>
      <c r="AT543" s="202" t="s">
        <v>193</v>
      </c>
      <c r="AU543" s="202" t="s">
        <v>90</v>
      </c>
      <c r="AV543" s="13" t="s">
        <v>88</v>
      </c>
      <c r="AW543" s="13" t="s">
        <v>41</v>
      </c>
      <c r="AX543" s="13" t="s">
        <v>80</v>
      </c>
      <c r="AY543" s="202" t="s">
        <v>182</v>
      </c>
    </row>
    <row r="544" spans="1:65" s="14" customFormat="1" ht="11.25">
      <c r="B544" s="203"/>
      <c r="C544" s="204"/>
      <c r="D544" s="194" t="s">
        <v>193</v>
      </c>
      <c r="E544" s="205" t="s">
        <v>43</v>
      </c>
      <c r="F544" s="206" t="s">
        <v>3382</v>
      </c>
      <c r="G544" s="204"/>
      <c r="H544" s="207">
        <v>415</v>
      </c>
      <c r="I544" s="208"/>
      <c r="J544" s="204"/>
      <c r="K544" s="204"/>
      <c r="L544" s="209"/>
      <c r="M544" s="210"/>
      <c r="N544" s="211"/>
      <c r="O544" s="211"/>
      <c r="P544" s="211"/>
      <c r="Q544" s="211"/>
      <c r="R544" s="211"/>
      <c r="S544" s="211"/>
      <c r="T544" s="212"/>
      <c r="AT544" s="213" t="s">
        <v>193</v>
      </c>
      <c r="AU544" s="213" t="s">
        <v>90</v>
      </c>
      <c r="AV544" s="14" t="s">
        <v>90</v>
      </c>
      <c r="AW544" s="14" t="s">
        <v>41</v>
      </c>
      <c r="AX544" s="14" t="s">
        <v>80</v>
      </c>
      <c r="AY544" s="213" t="s">
        <v>182</v>
      </c>
    </row>
    <row r="545" spans="1:65" s="13" customFormat="1" ht="11.25">
      <c r="B545" s="192"/>
      <c r="C545" s="193"/>
      <c r="D545" s="194" t="s">
        <v>193</v>
      </c>
      <c r="E545" s="195" t="s">
        <v>43</v>
      </c>
      <c r="F545" s="196" t="s">
        <v>3384</v>
      </c>
      <c r="G545" s="193"/>
      <c r="H545" s="195" t="s">
        <v>43</v>
      </c>
      <c r="I545" s="197"/>
      <c r="J545" s="193"/>
      <c r="K545" s="193"/>
      <c r="L545" s="198"/>
      <c r="M545" s="199"/>
      <c r="N545" s="200"/>
      <c r="O545" s="200"/>
      <c r="P545" s="200"/>
      <c r="Q545" s="200"/>
      <c r="R545" s="200"/>
      <c r="S545" s="200"/>
      <c r="T545" s="201"/>
      <c r="AT545" s="202" t="s">
        <v>193</v>
      </c>
      <c r="AU545" s="202" t="s">
        <v>90</v>
      </c>
      <c r="AV545" s="13" t="s">
        <v>88</v>
      </c>
      <c r="AW545" s="13" t="s">
        <v>41</v>
      </c>
      <c r="AX545" s="13" t="s">
        <v>80</v>
      </c>
      <c r="AY545" s="202" t="s">
        <v>182</v>
      </c>
    </row>
    <row r="546" spans="1:65" s="14" customFormat="1" ht="11.25">
      <c r="B546" s="203"/>
      <c r="C546" s="204"/>
      <c r="D546" s="194" t="s">
        <v>193</v>
      </c>
      <c r="E546" s="205" t="s">
        <v>43</v>
      </c>
      <c r="F546" s="206" t="s">
        <v>3372</v>
      </c>
      <c r="G546" s="204"/>
      <c r="H546" s="207">
        <v>405</v>
      </c>
      <c r="I546" s="208"/>
      <c r="J546" s="204"/>
      <c r="K546" s="204"/>
      <c r="L546" s="209"/>
      <c r="M546" s="210"/>
      <c r="N546" s="211"/>
      <c r="O546" s="211"/>
      <c r="P546" s="211"/>
      <c r="Q546" s="211"/>
      <c r="R546" s="211"/>
      <c r="S546" s="211"/>
      <c r="T546" s="212"/>
      <c r="AT546" s="213" t="s">
        <v>193</v>
      </c>
      <c r="AU546" s="213" t="s">
        <v>90</v>
      </c>
      <c r="AV546" s="14" t="s">
        <v>90</v>
      </c>
      <c r="AW546" s="14" t="s">
        <v>41</v>
      </c>
      <c r="AX546" s="14" t="s">
        <v>80</v>
      </c>
      <c r="AY546" s="213" t="s">
        <v>182</v>
      </c>
    </row>
    <row r="547" spans="1:65" s="13" customFormat="1" ht="11.25">
      <c r="B547" s="192"/>
      <c r="C547" s="193"/>
      <c r="D547" s="194" t="s">
        <v>193</v>
      </c>
      <c r="E547" s="195" t="s">
        <v>43</v>
      </c>
      <c r="F547" s="196" t="s">
        <v>3332</v>
      </c>
      <c r="G547" s="193"/>
      <c r="H547" s="195" t="s">
        <v>43</v>
      </c>
      <c r="I547" s="197"/>
      <c r="J547" s="193"/>
      <c r="K547" s="193"/>
      <c r="L547" s="198"/>
      <c r="M547" s="199"/>
      <c r="N547" s="200"/>
      <c r="O547" s="200"/>
      <c r="P547" s="200"/>
      <c r="Q547" s="200"/>
      <c r="R547" s="200"/>
      <c r="S547" s="200"/>
      <c r="T547" s="201"/>
      <c r="AT547" s="202" t="s">
        <v>193</v>
      </c>
      <c r="AU547" s="202" t="s">
        <v>90</v>
      </c>
      <c r="AV547" s="13" t="s">
        <v>88</v>
      </c>
      <c r="AW547" s="13" t="s">
        <v>41</v>
      </c>
      <c r="AX547" s="13" t="s">
        <v>80</v>
      </c>
      <c r="AY547" s="202" t="s">
        <v>182</v>
      </c>
    </row>
    <row r="548" spans="1:65" s="14" customFormat="1" ht="11.25">
      <c r="B548" s="203"/>
      <c r="C548" s="204"/>
      <c r="D548" s="194" t="s">
        <v>193</v>
      </c>
      <c r="E548" s="205" t="s">
        <v>43</v>
      </c>
      <c r="F548" s="206" t="s">
        <v>3386</v>
      </c>
      <c r="G548" s="204"/>
      <c r="H548" s="207">
        <v>400</v>
      </c>
      <c r="I548" s="208"/>
      <c r="J548" s="204"/>
      <c r="K548" s="204"/>
      <c r="L548" s="209"/>
      <c r="M548" s="210"/>
      <c r="N548" s="211"/>
      <c r="O548" s="211"/>
      <c r="P548" s="211"/>
      <c r="Q548" s="211"/>
      <c r="R548" s="211"/>
      <c r="S548" s="211"/>
      <c r="T548" s="212"/>
      <c r="AT548" s="213" t="s">
        <v>193</v>
      </c>
      <c r="AU548" s="213" t="s">
        <v>90</v>
      </c>
      <c r="AV548" s="14" t="s">
        <v>90</v>
      </c>
      <c r="AW548" s="14" t="s">
        <v>41</v>
      </c>
      <c r="AX548" s="14" t="s">
        <v>80</v>
      </c>
      <c r="AY548" s="213" t="s">
        <v>182</v>
      </c>
    </row>
    <row r="549" spans="1:65" s="13" customFormat="1" ht="11.25">
      <c r="B549" s="192"/>
      <c r="C549" s="193"/>
      <c r="D549" s="194" t="s">
        <v>193</v>
      </c>
      <c r="E549" s="195" t="s">
        <v>43</v>
      </c>
      <c r="F549" s="196" t="s">
        <v>3462</v>
      </c>
      <c r="G549" s="193"/>
      <c r="H549" s="195" t="s">
        <v>43</v>
      </c>
      <c r="I549" s="197"/>
      <c r="J549" s="193"/>
      <c r="K549" s="193"/>
      <c r="L549" s="198"/>
      <c r="M549" s="199"/>
      <c r="N549" s="200"/>
      <c r="O549" s="200"/>
      <c r="P549" s="200"/>
      <c r="Q549" s="200"/>
      <c r="R549" s="200"/>
      <c r="S549" s="200"/>
      <c r="T549" s="201"/>
      <c r="AT549" s="202" t="s">
        <v>193</v>
      </c>
      <c r="AU549" s="202" t="s">
        <v>90</v>
      </c>
      <c r="AV549" s="13" t="s">
        <v>88</v>
      </c>
      <c r="AW549" s="13" t="s">
        <v>41</v>
      </c>
      <c r="AX549" s="13" t="s">
        <v>80</v>
      </c>
      <c r="AY549" s="202" t="s">
        <v>182</v>
      </c>
    </row>
    <row r="550" spans="1:65" s="14" customFormat="1" ht="11.25">
      <c r="B550" s="203"/>
      <c r="C550" s="204"/>
      <c r="D550" s="194" t="s">
        <v>193</v>
      </c>
      <c r="E550" s="205" t="s">
        <v>43</v>
      </c>
      <c r="F550" s="206" t="s">
        <v>2682</v>
      </c>
      <c r="G550" s="204"/>
      <c r="H550" s="207">
        <v>250</v>
      </c>
      <c r="I550" s="208"/>
      <c r="J550" s="204"/>
      <c r="K550" s="204"/>
      <c r="L550" s="209"/>
      <c r="M550" s="210"/>
      <c r="N550" s="211"/>
      <c r="O550" s="211"/>
      <c r="P550" s="211"/>
      <c r="Q550" s="211"/>
      <c r="R550" s="211"/>
      <c r="S550" s="211"/>
      <c r="T550" s="212"/>
      <c r="AT550" s="213" t="s">
        <v>193</v>
      </c>
      <c r="AU550" s="213" t="s">
        <v>90</v>
      </c>
      <c r="AV550" s="14" t="s">
        <v>90</v>
      </c>
      <c r="AW550" s="14" t="s">
        <v>41</v>
      </c>
      <c r="AX550" s="14" t="s">
        <v>80</v>
      </c>
      <c r="AY550" s="213" t="s">
        <v>182</v>
      </c>
    </row>
    <row r="551" spans="1:65" s="15" customFormat="1" ht="11.25">
      <c r="B551" s="227"/>
      <c r="C551" s="228"/>
      <c r="D551" s="194" t="s">
        <v>193</v>
      </c>
      <c r="E551" s="229" t="s">
        <v>43</v>
      </c>
      <c r="F551" s="230" t="s">
        <v>436</v>
      </c>
      <c r="G551" s="228"/>
      <c r="H551" s="231">
        <v>1470</v>
      </c>
      <c r="I551" s="232"/>
      <c r="J551" s="228"/>
      <c r="K551" s="228"/>
      <c r="L551" s="233"/>
      <c r="M551" s="234"/>
      <c r="N551" s="235"/>
      <c r="O551" s="235"/>
      <c r="P551" s="235"/>
      <c r="Q551" s="235"/>
      <c r="R551" s="235"/>
      <c r="S551" s="235"/>
      <c r="T551" s="236"/>
      <c r="AT551" s="237" t="s">
        <v>193</v>
      </c>
      <c r="AU551" s="237" t="s">
        <v>90</v>
      </c>
      <c r="AV551" s="15" t="s">
        <v>205</v>
      </c>
      <c r="AW551" s="15" t="s">
        <v>41</v>
      </c>
      <c r="AX551" s="15" t="s">
        <v>88</v>
      </c>
      <c r="AY551" s="237" t="s">
        <v>182</v>
      </c>
    </row>
    <row r="552" spans="1:65" s="2" customFormat="1" ht="24.2" customHeight="1">
      <c r="A552" s="35"/>
      <c r="B552" s="36"/>
      <c r="C552" s="214" t="s">
        <v>634</v>
      </c>
      <c r="D552" s="214" t="s">
        <v>179</v>
      </c>
      <c r="E552" s="215" t="s">
        <v>3476</v>
      </c>
      <c r="F552" s="216" t="s">
        <v>3477</v>
      </c>
      <c r="G552" s="217" t="s">
        <v>481</v>
      </c>
      <c r="H552" s="218">
        <v>1470</v>
      </c>
      <c r="I552" s="219"/>
      <c r="J552" s="220">
        <f>ROUND(I552*H552,2)</f>
        <v>0</v>
      </c>
      <c r="K552" s="216" t="s">
        <v>198</v>
      </c>
      <c r="L552" s="221"/>
      <c r="M552" s="222" t="s">
        <v>43</v>
      </c>
      <c r="N552" s="223" t="s">
        <v>51</v>
      </c>
      <c r="O552" s="65"/>
      <c r="P552" s="188">
        <f>O552*H552</f>
        <v>0</v>
      </c>
      <c r="Q552" s="188">
        <v>0</v>
      </c>
      <c r="R552" s="188">
        <f>Q552*H552</f>
        <v>0</v>
      </c>
      <c r="S552" s="188">
        <v>0</v>
      </c>
      <c r="T552" s="189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90" t="s">
        <v>90</v>
      </c>
      <c r="AT552" s="190" t="s">
        <v>179</v>
      </c>
      <c r="AU552" s="190" t="s">
        <v>90</v>
      </c>
      <c r="AY552" s="17" t="s">
        <v>182</v>
      </c>
      <c r="BE552" s="191">
        <f>IF(N552="základní",J552,0)</f>
        <v>0</v>
      </c>
      <c r="BF552" s="191">
        <f>IF(N552="snížená",J552,0)</f>
        <v>0</v>
      </c>
      <c r="BG552" s="191">
        <f>IF(N552="zákl. přenesená",J552,0)</f>
        <v>0</v>
      </c>
      <c r="BH552" s="191">
        <f>IF(N552="sníž. přenesená",J552,0)</f>
        <v>0</v>
      </c>
      <c r="BI552" s="191">
        <f>IF(N552="nulová",J552,0)</f>
        <v>0</v>
      </c>
      <c r="BJ552" s="17" t="s">
        <v>88</v>
      </c>
      <c r="BK552" s="191">
        <f>ROUND(I552*H552,2)</f>
        <v>0</v>
      </c>
      <c r="BL552" s="17" t="s">
        <v>88</v>
      </c>
      <c r="BM552" s="190" t="s">
        <v>3478</v>
      </c>
    </row>
    <row r="553" spans="1:65" s="13" customFormat="1" ht="11.25">
      <c r="B553" s="192"/>
      <c r="C553" s="193"/>
      <c r="D553" s="194" t="s">
        <v>193</v>
      </c>
      <c r="E553" s="195" t="s">
        <v>43</v>
      </c>
      <c r="F553" s="196" t="s">
        <v>3314</v>
      </c>
      <c r="G553" s="193"/>
      <c r="H553" s="195" t="s">
        <v>43</v>
      </c>
      <c r="I553" s="197"/>
      <c r="J553" s="193"/>
      <c r="K553" s="193"/>
      <c r="L553" s="198"/>
      <c r="M553" s="199"/>
      <c r="N553" s="200"/>
      <c r="O553" s="200"/>
      <c r="P553" s="200"/>
      <c r="Q553" s="200"/>
      <c r="R553" s="200"/>
      <c r="S553" s="200"/>
      <c r="T553" s="201"/>
      <c r="AT553" s="202" t="s">
        <v>193</v>
      </c>
      <c r="AU553" s="202" t="s">
        <v>90</v>
      </c>
      <c r="AV553" s="13" t="s">
        <v>88</v>
      </c>
      <c r="AW553" s="13" t="s">
        <v>41</v>
      </c>
      <c r="AX553" s="13" t="s">
        <v>80</v>
      </c>
      <c r="AY553" s="202" t="s">
        <v>182</v>
      </c>
    </row>
    <row r="554" spans="1:65" s="13" customFormat="1" ht="11.25">
      <c r="B554" s="192"/>
      <c r="C554" s="193"/>
      <c r="D554" s="194" t="s">
        <v>193</v>
      </c>
      <c r="E554" s="195" t="s">
        <v>43</v>
      </c>
      <c r="F554" s="196" t="s">
        <v>3344</v>
      </c>
      <c r="G554" s="193"/>
      <c r="H554" s="195" t="s">
        <v>43</v>
      </c>
      <c r="I554" s="197"/>
      <c r="J554" s="193"/>
      <c r="K554" s="193"/>
      <c r="L554" s="198"/>
      <c r="M554" s="199"/>
      <c r="N554" s="200"/>
      <c r="O554" s="200"/>
      <c r="P554" s="200"/>
      <c r="Q554" s="200"/>
      <c r="R554" s="200"/>
      <c r="S554" s="200"/>
      <c r="T554" s="201"/>
      <c r="AT554" s="202" t="s">
        <v>193</v>
      </c>
      <c r="AU554" s="202" t="s">
        <v>90</v>
      </c>
      <c r="AV554" s="13" t="s">
        <v>88</v>
      </c>
      <c r="AW554" s="13" t="s">
        <v>41</v>
      </c>
      <c r="AX554" s="13" t="s">
        <v>80</v>
      </c>
      <c r="AY554" s="202" t="s">
        <v>182</v>
      </c>
    </row>
    <row r="555" spans="1:65" s="13" customFormat="1" ht="11.25">
      <c r="B555" s="192"/>
      <c r="C555" s="193"/>
      <c r="D555" s="194" t="s">
        <v>193</v>
      </c>
      <c r="E555" s="195" t="s">
        <v>43</v>
      </c>
      <c r="F555" s="196" t="s">
        <v>3475</v>
      </c>
      <c r="G555" s="193"/>
      <c r="H555" s="195" t="s">
        <v>43</v>
      </c>
      <c r="I555" s="197"/>
      <c r="J555" s="193"/>
      <c r="K555" s="193"/>
      <c r="L555" s="198"/>
      <c r="M555" s="199"/>
      <c r="N555" s="200"/>
      <c r="O555" s="200"/>
      <c r="P555" s="200"/>
      <c r="Q555" s="200"/>
      <c r="R555" s="200"/>
      <c r="S555" s="200"/>
      <c r="T555" s="201"/>
      <c r="AT555" s="202" t="s">
        <v>193</v>
      </c>
      <c r="AU555" s="202" t="s">
        <v>90</v>
      </c>
      <c r="AV555" s="13" t="s">
        <v>88</v>
      </c>
      <c r="AW555" s="13" t="s">
        <v>41</v>
      </c>
      <c r="AX555" s="13" t="s">
        <v>80</v>
      </c>
      <c r="AY555" s="202" t="s">
        <v>182</v>
      </c>
    </row>
    <row r="556" spans="1:65" s="13" customFormat="1" ht="22.5">
      <c r="B556" s="192"/>
      <c r="C556" s="193"/>
      <c r="D556" s="194" t="s">
        <v>193</v>
      </c>
      <c r="E556" s="195" t="s">
        <v>43</v>
      </c>
      <c r="F556" s="196" t="s">
        <v>3381</v>
      </c>
      <c r="G556" s="193"/>
      <c r="H556" s="195" t="s">
        <v>43</v>
      </c>
      <c r="I556" s="197"/>
      <c r="J556" s="193"/>
      <c r="K556" s="193"/>
      <c r="L556" s="198"/>
      <c r="M556" s="199"/>
      <c r="N556" s="200"/>
      <c r="O556" s="200"/>
      <c r="P556" s="200"/>
      <c r="Q556" s="200"/>
      <c r="R556" s="200"/>
      <c r="S556" s="200"/>
      <c r="T556" s="201"/>
      <c r="AT556" s="202" t="s">
        <v>193</v>
      </c>
      <c r="AU556" s="202" t="s">
        <v>90</v>
      </c>
      <c r="AV556" s="13" t="s">
        <v>88</v>
      </c>
      <c r="AW556" s="13" t="s">
        <v>41</v>
      </c>
      <c r="AX556" s="13" t="s">
        <v>80</v>
      </c>
      <c r="AY556" s="202" t="s">
        <v>182</v>
      </c>
    </row>
    <row r="557" spans="1:65" s="14" customFormat="1" ht="11.25">
      <c r="B557" s="203"/>
      <c r="C557" s="204"/>
      <c r="D557" s="194" t="s">
        <v>193</v>
      </c>
      <c r="E557" s="205" t="s">
        <v>43</v>
      </c>
      <c r="F557" s="206" t="s">
        <v>3382</v>
      </c>
      <c r="G557" s="204"/>
      <c r="H557" s="207">
        <v>415</v>
      </c>
      <c r="I557" s="208"/>
      <c r="J557" s="204"/>
      <c r="K557" s="204"/>
      <c r="L557" s="209"/>
      <c r="M557" s="210"/>
      <c r="N557" s="211"/>
      <c r="O557" s="211"/>
      <c r="P557" s="211"/>
      <c r="Q557" s="211"/>
      <c r="R557" s="211"/>
      <c r="S557" s="211"/>
      <c r="T557" s="212"/>
      <c r="AT557" s="213" t="s">
        <v>193</v>
      </c>
      <c r="AU557" s="213" t="s">
        <v>90</v>
      </c>
      <c r="AV557" s="14" t="s">
        <v>90</v>
      </c>
      <c r="AW557" s="14" t="s">
        <v>41</v>
      </c>
      <c r="AX557" s="14" t="s">
        <v>80</v>
      </c>
      <c r="AY557" s="213" t="s">
        <v>182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3384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4" customFormat="1" ht="11.25">
      <c r="B559" s="203"/>
      <c r="C559" s="204"/>
      <c r="D559" s="194" t="s">
        <v>193</v>
      </c>
      <c r="E559" s="205" t="s">
        <v>43</v>
      </c>
      <c r="F559" s="206" t="s">
        <v>3372</v>
      </c>
      <c r="G559" s="204"/>
      <c r="H559" s="207">
        <v>405</v>
      </c>
      <c r="I559" s="208"/>
      <c r="J559" s="204"/>
      <c r="K559" s="204"/>
      <c r="L559" s="209"/>
      <c r="M559" s="210"/>
      <c r="N559" s="211"/>
      <c r="O559" s="211"/>
      <c r="P559" s="211"/>
      <c r="Q559" s="211"/>
      <c r="R559" s="211"/>
      <c r="S559" s="211"/>
      <c r="T559" s="212"/>
      <c r="AT559" s="213" t="s">
        <v>193</v>
      </c>
      <c r="AU559" s="213" t="s">
        <v>90</v>
      </c>
      <c r="AV559" s="14" t="s">
        <v>90</v>
      </c>
      <c r="AW559" s="14" t="s">
        <v>41</v>
      </c>
      <c r="AX559" s="14" t="s">
        <v>80</v>
      </c>
      <c r="AY559" s="213" t="s">
        <v>182</v>
      </c>
    </row>
    <row r="560" spans="1:65" s="13" customFormat="1" ht="11.25">
      <c r="B560" s="192"/>
      <c r="C560" s="193"/>
      <c r="D560" s="194" t="s">
        <v>193</v>
      </c>
      <c r="E560" s="195" t="s">
        <v>43</v>
      </c>
      <c r="F560" s="196" t="s">
        <v>3332</v>
      </c>
      <c r="G560" s="193"/>
      <c r="H560" s="195" t="s">
        <v>43</v>
      </c>
      <c r="I560" s="197"/>
      <c r="J560" s="193"/>
      <c r="K560" s="193"/>
      <c r="L560" s="198"/>
      <c r="M560" s="199"/>
      <c r="N560" s="200"/>
      <c r="O560" s="200"/>
      <c r="P560" s="200"/>
      <c r="Q560" s="200"/>
      <c r="R560" s="200"/>
      <c r="S560" s="200"/>
      <c r="T560" s="201"/>
      <c r="AT560" s="202" t="s">
        <v>193</v>
      </c>
      <c r="AU560" s="202" t="s">
        <v>90</v>
      </c>
      <c r="AV560" s="13" t="s">
        <v>88</v>
      </c>
      <c r="AW560" s="13" t="s">
        <v>41</v>
      </c>
      <c r="AX560" s="13" t="s">
        <v>80</v>
      </c>
      <c r="AY560" s="202" t="s">
        <v>182</v>
      </c>
    </row>
    <row r="561" spans="1:65" s="14" customFormat="1" ht="11.25">
      <c r="B561" s="203"/>
      <c r="C561" s="204"/>
      <c r="D561" s="194" t="s">
        <v>193</v>
      </c>
      <c r="E561" s="205" t="s">
        <v>43</v>
      </c>
      <c r="F561" s="206" t="s">
        <v>3386</v>
      </c>
      <c r="G561" s="204"/>
      <c r="H561" s="207">
        <v>400</v>
      </c>
      <c r="I561" s="208"/>
      <c r="J561" s="204"/>
      <c r="K561" s="204"/>
      <c r="L561" s="209"/>
      <c r="M561" s="210"/>
      <c r="N561" s="211"/>
      <c r="O561" s="211"/>
      <c r="P561" s="211"/>
      <c r="Q561" s="211"/>
      <c r="R561" s="211"/>
      <c r="S561" s="211"/>
      <c r="T561" s="212"/>
      <c r="AT561" s="213" t="s">
        <v>193</v>
      </c>
      <c r="AU561" s="213" t="s">
        <v>90</v>
      </c>
      <c r="AV561" s="14" t="s">
        <v>90</v>
      </c>
      <c r="AW561" s="14" t="s">
        <v>41</v>
      </c>
      <c r="AX561" s="14" t="s">
        <v>80</v>
      </c>
      <c r="AY561" s="213" t="s">
        <v>182</v>
      </c>
    </row>
    <row r="562" spans="1:65" s="13" customFormat="1" ht="11.25">
      <c r="B562" s="192"/>
      <c r="C562" s="193"/>
      <c r="D562" s="194" t="s">
        <v>193</v>
      </c>
      <c r="E562" s="195" t="s">
        <v>43</v>
      </c>
      <c r="F562" s="196" t="s">
        <v>3462</v>
      </c>
      <c r="G562" s="193"/>
      <c r="H562" s="195" t="s">
        <v>43</v>
      </c>
      <c r="I562" s="197"/>
      <c r="J562" s="193"/>
      <c r="K562" s="193"/>
      <c r="L562" s="198"/>
      <c r="M562" s="199"/>
      <c r="N562" s="200"/>
      <c r="O562" s="200"/>
      <c r="P562" s="200"/>
      <c r="Q562" s="200"/>
      <c r="R562" s="200"/>
      <c r="S562" s="200"/>
      <c r="T562" s="201"/>
      <c r="AT562" s="202" t="s">
        <v>193</v>
      </c>
      <c r="AU562" s="202" t="s">
        <v>90</v>
      </c>
      <c r="AV562" s="13" t="s">
        <v>88</v>
      </c>
      <c r="AW562" s="13" t="s">
        <v>41</v>
      </c>
      <c r="AX562" s="13" t="s">
        <v>80</v>
      </c>
      <c r="AY562" s="202" t="s">
        <v>182</v>
      </c>
    </row>
    <row r="563" spans="1:65" s="14" customFormat="1" ht="11.25">
      <c r="B563" s="203"/>
      <c r="C563" s="204"/>
      <c r="D563" s="194" t="s">
        <v>193</v>
      </c>
      <c r="E563" s="205" t="s">
        <v>43</v>
      </c>
      <c r="F563" s="206" t="s">
        <v>2682</v>
      </c>
      <c r="G563" s="204"/>
      <c r="H563" s="207">
        <v>250</v>
      </c>
      <c r="I563" s="208"/>
      <c r="J563" s="204"/>
      <c r="K563" s="204"/>
      <c r="L563" s="209"/>
      <c r="M563" s="210"/>
      <c r="N563" s="211"/>
      <c r="O563" s="211"/>
      <c r="P563" s="211"/>
      <c r="Q563" s="211"/>
      <c r="R563" s="211"/>
      <c r="S563" s="211"/>
      <c r="T563" s="212"/>
      <c r="AT563" s="213" t="s">
        <v>193</v>
      </c>
      <c r="AU563" s="213" t="s">
        <v>90</v>
      </c>
      <c r="AV563" s="14" t="s">
        <v>90</v>
      </c>
      <c r="AW563" s="14" t="s">
        <v>41</v>
      </c>
      <c r="AX563" s="14" t="s">
        <v>80</v>
      </c>
      <c r="AY563" s="213" t="s">
        <v>182</v>
      </c>
    </row>
    <row r="564" spans="1:65" s="15" customFormat="1" ht="11.25">
      <c r="B564" s="227"/>
      <c r="C564" s="228"/>
      <c r="D564" s="194" t="s">
        <v>193</v>
      </c>
      <c r="E564" s="229" t="s">
        <v>43</v>
      </c>
      <c r="F564" s="230" t="s">
        <v>436</v>
      </c>
      <c r="G564" s="228"/>
      <c r="H564" s="231">
        <v>1470</v>
      </c>
      <c r="I564" s="232"/>
      <c r="J564" s="228"/>
      <c r="K564" s="228"/>
      <c r="L564" s="233"/>
      <c r="M564" s="234"/>
      <c r="N564" s="235"/>
      <c r="O564" s="235"/>
      <c r="P564" s="235"/>
      <c r="Q564" s="235"/>
      <c r="R564" s="235"/>
      <c r="S564" s="235"/>
      <c r="T564" s="236"/>
      <c r="AT564" s="237" t="s">
        <v>193</v>
      </c>
      <c r="AU564" s="237" t="s">
        <v>90</v>
      </c>
      <c r="AV564" s="15" t="s">
        <v>205</v>
      </c>
      <c r="AW564" s="15" t="s">
        <v>41</v>
      </c>
      <c r="AX564" s="15" t="s">
        <v>88</v>
      </c>
      <c r="AY564" s="237" t="s">
        <v>182</v>
      </c>
    </row>
    <row r="565" spans="1:65" s="2" customFormat="1" ht="24.2" customHeight="1">
      <c r="A565" s="35"/>
      <c r="B565" s="36"/>
      <c r="C565" s="179" t="s">
        <v>642</v>
      </c>
      <c r="D565" s="179" t="s">
        <v>187</v>
      </c>
      <c r="E565" s="180" t="s">
        <v>744</v>
      </c>
      <c r="F565" s="181" t="s">
        <v>745</v>
      </c>
      <c r="G565" s="182" t="s">
        <v>190</v>
      </c>
      <c r="H565" s="183">
        <v>16</v>
      </c>
      <c r="I565" s="184"/>
      <c r="J565" s="185">
        <f>ROUND(I565*H565,2)</f>
        <v>0</v>
      </c>
      <c r="K565" s="181" t="s">
        <v>191</v>
      </c>
      <c r="L565" s="40"/>
      <c r="M565" s="186" t="s">
        <v>43</v>
      </c>
      <c r="N565" s="187" t="s">
        <v>51</v>
      </c>
      <c r="O565" s="65"/>
      <c r="P565" s="188">
        <f>O565*H565</f>
        <v>0</v>
      </c>
      <c r="Q565" s="188">
        <v>0</v>
      </c>
      <c r="R565" s="188">
        <f>Q565*H565</f>
        <v>0</v>
      </c>
      <c r="S565" s="188">
        <v>0</v>
      </c>
      <c r="T565" s="189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90" t="s">
        <v>88</v>
      </c>
      <c r="AT565" s="190" t="s">
        <v>187</v>
      </c>
      <c r="AU565" s="190" t="s">
        <v>90</v>
      </c>
      <c r="AY565" s="17" t="s">
        <v>182</v>
      </c>
      <c r="BE565" s="191">
        <f>IF(N565="základní",J565,0)</f>
        <v>0</v>
      </c>
      <c r="BF565" s="191">
        <f>IF(N565="snížená",J565,0)</f>
        <v>0</v>
      </c>
      <c r="BG565" s="191">
        <f>IF(N565="zákl. přenesená",J565,0)</f>
        <v>0</v>
      </c>
      <c r="BH565" s="191">
        <f>IF(N565="sníž. přenesená",J565,0)</f>
        <v>0</v>
      </c>
      <c r="BI565" s="191">
        <f>IF(N565="nulová",J565,0)</f>
        <v>0</v>
      </c>
      <c r="BJ565" s="17" t="s">
        <v>88</v>
      </c>
      <c r="BK565" s="191">
        <f>ROUND(I565*H565,2)</f>
        <v>0</v>
      </c>
      <c r="BL565" s="17" t="s">
        <v>88</v>
      </c>
      <c r="BM565" s="190" t="s">
        <v>3479</v>
      </c>
    </row>
    <row r="566" spans="1:65" s="13" customFormat="1" ht="11.25">
      <c r="B566" s="192"/>
      <c r="C566" s="193"/>
      <c r="D566" s="194" t="s">
        <v>193</v>
      </c>
      <c r="E566" s="195" t="s">
        <v>43</v>
      </c>
      <c r="F566" s="196" t="s">
        <v>3344</v>
      </c>
      <c r="G566" s="193"/>
      <c r="H566" s="195" t="s">
        <v>43</v>
      </c>
      <c r="I566" s="197"/>
      <c r="J566" s="193"/>
      <c r="K566" s="193"/>
      <c r="L566" s="198"/>
      <c r="M566" s="199"/>
      <c r="N566" s="200"/>
      <c r="O566" s="200"/>
      <c r="P566" s="200"/>
      <c r="Q566" s="200"/>
      <c r="R566" s="200"/>
      <c r="S566" s="200"/>
      <c r="T566" s="201"/>
      <c r="AT566" s="202" t="s">
        <v>193</v>
      </c>
      <c r="AU566" s="202" t="s">
        <v>90</v>
      </c>
      <c r="AV566" s="13" t="s">
        <v>88</v>
      </c>
      <c r="AW566" s="13" t="s">
        <v>41</v>
      </c>
      <c r="AX566" s="13" t="s">
        <v>80</v>
      </c>
      <c r="AY566" s="202" t="s">
        <v>182</v>
      </c>
    </row>
    <row r="567" spans="1:65" s="13" customFormat="1" ht="11.25">
      <c r="B567" s="192"/>
      <c r="C567" s="193"/>
      <c r="D567" s="194" t="s">
        <v>193</v>
      </c>
      <c r="E567" s="195" t="s">
        <v>43</v>
      </c>
      <c r="F567" s="196" t="s">
        <v>1751</v>
      </c>
      <c r="G567" s="193"/>
      <c r="H567" s="195" t="s">
        <v>43</v>
      </c>
      <c r="I567" s="197"/>
      <c r="J567" s="193"/>
      <c r="K567" s="193"/>
      <c r="L567" s="198"/>
      <c r="M567" s="199"/>
      <c r="N567" s="200"/>
      <c r="O567" s="200"/>
      <c r="P567" s="200"/>
      <c r="Q567" s="200"/>
      <c r="R567" s="200"/>
      <c r="S567" s="200"/>
      <c r="T567" s="201"/>
      <c r="AT567" s="202" t="s">
        <v>193</v>
      </c>
      <c r="AU567" s="202" t="s">
        <v>90</v>
      </c>
      <c r="AV567" s="13" t="s">
        <v>88</v>
      </c>
      <c r="AW567" s="13" t="s">
        <v>41</v>
      </c>
      <c r="AX567" s="13" t="s">
        <v>80</v>
      </c>
      <c r="AY567" s="202" t="s">
        <v>182</v>
      </c>
    </row>
    <row r="568" spans="1:65" s="14" customFormat="1" ht="11.25">
      <c r="B568" s="203"/>
      <c r="C568" s="204"/>
      <c r="D568" s="194" t="s">
        <v>193</v>
      </c>
      <c r="E568" s="205" t="s">
        <v>43</v>
      </c>
      <c r="F568" s="206" t="s">
        <v>3480</v>
      </c>
      <c r="G568" s="204"/>
      <c r="H568" s="207">
        <v>16</v>
      </c>
      <c r="I568" s="208"/>
      <c r="J568" s="204"/>
      <c r="K568" s="204"/>
      <c r="L568" s="209"/>
      <c r="M568" s="210"/>
      <c r="N568" s="211"/>
      <c r="O568" s="211"/>
      <c r="P568" s="211"/>
      <c r="Q568" s="211"/>
      <c r="R568" s="211"/>
      <c r="S568" s="211"/>
      <c r="T568" s="212"/>
      <c r="AT568" s="213" t="s">
        <v>193</v>
      </c>
      <c r="AU568" s="213" t="s">
        <v>90</v>
      </c>
      <c r="AV568" s="14" t="s">
        <v>90</v>
      </c>
      <c r="AW568" s="14" t="s">
        <v>41</v>
      </c>
      <c r="AX568" s="14" t="s">
        <v>88</v>
      </c>
      <c r="AY568" s="213" t="s">
        <v>182</v>
      </c>
    </row>
    <row r="569" spans="1:65" s="2" customFormat="1" ht="14.45" customHeight="1">
      <c r="A569" s="35"/>
      <c r="B569" s="36"/>
      <c r="C569" s="214" t="s">
        <v>649</v>
      </c>
      <c r="D569" s="214" t="s">
        <v>179</v>
      </c>
      <c r="E569" s="215" t="s">
        <v>1757</v>
      </c>
      <c r="F569" s="216" t="s">
        <v>1758</v>
      </c>
      <c r="G569" s="217" t="s">
        <v>190</v>
      </c>
      <c r="H569" s="218">
        <v>8</v>
      </c>
      <c r="I569" s="219"/>
      <c r="J569" s="220">
        <f>ROUND(I569*H569,2)</f>
        <v>0</v>
      </c>
      <c r="K569" s="216" t="s">
        <v>198</v>
      </c>
      <c r="L569" s="221"/>
      <c r="M569" s="222" t="s">
        <v>43</v>
      </c>
      <c r="N569" s="223" t="s">
        <v>51</v>
      </c>
      <c r="O569" s="65"/>
      <c r="P569" s="188">
        <f>O569*H569</f>
        <v>0</v>
      </c>
      <c r="Q569" s="188">
        <v>0</v>
      </c>
      <c r="R569" s="188">
        <f>Q569*H569</f>
        <v>0</v>
      </c>
      <c r="S569" s="188">
        <v>0</v>
      </c>
      <c r="T569" s="189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90" t="s">
        <v>90</v>
      </c>
      <c r="AT569" s="190" t="s">
        <v>179</v>
      </c>
      <c r="AU569" s="190" t="s">
        <v>90</v>
      </c>
      <c r="AY569" s="17" t="s">
        <v>182</v>
      </c>
      <c r="BE569" s="191">
        <f>IF(N569="základní",J569,0)</f>
        <v>0</v>
      </c>
      <c r="BF569" s="191">
        <f>IF(N569="snížená",J569,0)</f>
        <v>0</v>
      </c>
      <c r="BG569" s="191">
        <f>IF(N569="zákl. přenesená",J569,0)</f>
        <v>0</v>
      </c>
      <c r="BH569" s="191">
        <f>IF(N569="sníž. přenesená",J569,0)</f>
        <v>0</v>
      </c>
      <c r="BI569" s="191">
        <f>IF(N569="nulová",J569,0)</f>
        <v>0</v>
      </c>
      <c r="BJ569" s="17" t="s">
        <v>88</v>
      </c>
      <c r="BK569" s="191">
        <f>ROUND(I569*H569,2)</f>
        <v>0</v>
      </c>
      <c r="BL569" s="17" t="s">
        <v>88</v>
      </c>
      <c r="BM569" s="190" t="s">
        <v>3481</v>
      </c>
    </row>
    <row r="570" spans="1:65" s="13" customFormat="1" ht="11.25">
      <c r="B570" s="192"/>
      <c r="C570" s="193"/>
      <c r="D570" s="194" t="s">
        <v>193</v>
      </c>
      <c r="E570" s="195" t="s">
        <v>43</v>
      </c>
      <c r="F570" s="196" t="s">
        <v>3344</v>
      </c>
      <c r="G570" s="193"/>
      <c r="H570" s="195" t="s">
        <v>43</v>
      </c>
      <c r="I570" s="197"/>
      <c r="J570" s="193"/>
      <c r="K570" s="193"/>
      <c r="L570" s="198"/>
      <c r="M570" s="199"/>
      <c r="N570" s="200"/>
      <c r="O570" s="200"/>
      <c r="P570" s="200"/>
      <c r="Q570" s="200"/>
      <c r="R570" s="200"/>
      <c r="S570" s="200"/>
      <c r="T570" s="201"/>
      <c r="AT570" s="202" t="s">
        <v>193</v>
      </c>
      <c r="AU570" s="202" t="s">
        <v>90</v>
      </c>
      <c r="AV570" s="13" t="s">
        <v>88</v>
      </c>
      <c r="AW570" s="13" t="s">
        <v>41</v>
      </c>
      <c r="AX570" s="13" t="s">
        <v>80</v>
      </c>
      <c r="AY570" s="202" t="s">
        <v>182</v>
      </c>
    </row>
    <row r="571" spans="1:65" s="13" customFormat="1" ht="11.25">
      <c r="B571" s="192"/>
      <c r="C571" s="193"/>
      <c r="D571" s="194" t="s">
        <v>193</v>
      </c>
      <c r="E571" s="195" t="s">
        <v>43</v>
      </c>
      <c r="F571" s="196" t="s">
        <v>1751</v>
      </c>
      <c r="G571" s="193"/>
      <c r="H571" s="195" t="s">
        <v>43</v>
      </c>
      <c r="I571" s="197"/>
      <c r="J571" s="193"/>
      <c r="K571" s="193"/>
      <c r="L571" s="198"/>
      <c r="M571" s="199"/>
      <c r="N571" s="200"/>
      <c r="O571" s="200"/>
      <c r="P571" s="200"/>
      <c r="Q571" s="200"/>
      <c r="R571" s="200"/>
      <c r="S571" s="200"/>
      <c r="T571" s="201"/>
      <c r="AT571" s="202" t="s">
        <v>193</v>
      </c>
      <c r="AU571" s="202" t="s">
        <v>90</v>
      </c>
      <c r="AV571" s="13" t="s">
        <v>88</v>
      </c>
      <c r="AW571" s="13" t="s">
        <v>41</v>
      </c>
      <c r="AX571" s="13" t="s">
        <v>80</v>
      </c>
      <c r="AY571" s="202" t="s">
        <v>182</v>
      </c>
    </row>
    <row r="572" spans="1:65" s="14" customFormat="1" ht="11.25">
      <c r="B572" s="203"/>
      <c r="C572" s="204"/>
      <c r="D572" s="194" t="s">
        <v>193</v>
      </c>
      <c r="E572" s="205" t="s">
        <v>43</v>
      </c>
      <c r="F572" s="206" t="s">
        <v>905</v>
      </c>
      <c r="G572" s="204"/>
      <c r="H572" s="207">
        <v>8</v>
      </c>
      <c r="I572" s="208"/>
      <c r="J572" s="204"/>
      <c r="K572" s="204"/>
      <c r="L572" s="209"/>
      <c r="M572" s="210"/>
      <c r="N572" s="211"/>
      <c r="O572" s="211"/>
      <c r="P572" s="211"/>
      <c r="Q572" s="211"/>
      <c r="R572" s="211"/>
      <c r="S572" s="211"/>
      <c r="T572" s="212"/>
      <c r="AT572" s="213" t="s">
        <v>193</v>
      </c>
      <c r="AU572" s="213" t="s">
        <v>90</v>
      </c>
      <c r="AV572" s="14" t="s">
        <v>90</v>
      </c>
      <c r="AW572" s="14" t="s">
        <v>41</v>
      </c>
      <c r="AX572" s="14" t="s">
        <v>88</v>
      </c>
      <c r="AY572" s="213" t="s">
        <v>182</v>
      </c>
    </row>
    <row r="573" spans="1:65" s="2" customFormat="1" ht="14.45" customHeight="1">
      <c r="A573" s="35"/>
      <c r="B573" s="36"/>
      <c r="C573" s="214" t="s">
        <v>655</v>
      </c>
      <c r="D573" s="214" t="s">
        <v>179</v>
      </c>
      <c r="E573" s="215" t="s">
        <v>1760</v>
      </c>
      <c r="F573" s="216" t="s">
        <v>1761</v>
      </c>
      <c r="G573" s="217" t="s">
        <v>190</v>
      </c>
      <c r="H573" s="218">
        <v>8</v>
      </c>
      <c r="I573" s="219"/>
      <c r="J573" s="220">
        <f>ROUND(I573*H573,2)</f>
        <v>0</v>
      </c>
      <c r="K573" s="216" t="s">
        <v>198</v>
      </c>
      <c r="L573" s="221"/>
      <c r="M573" s="222" t="s">
        <v>43</v>
      </c>
      <c r="N573" s="223" t="s">
        <v>51</v>
      </c>
      <c r="O573" s="65"/>
      <c r="P573" s="188">
        <f>O573*H573</f>
        <v>0</v>
      </c>
      <c r="Q573" s="188">
        <v>0</v>
      </c>
      <c r="R573" s="188">
        <f>Q573*H573</f>
        <v>0</v>
      </c>
      <c r="S573" s="188">
        <v>0</v>
      </c>
      <c r="T573" s="189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90" t="s">
        <v>90</v>
      </c>
      <c r="AT573" s="190" t="s">
        <v>179</v>
      </c>
      <c r="AU573" s="190" t="s">
        <v>90</v>
      </c>
      <c r="AY573" s="17" t="s">
        <v>182</v>
      </c>
      <c r="BE573" s="191">
        <f>IF(N573="základní",J573,0)</f>
        <v>0</v>
      </c>
      <c r="BF573" s="191">
        <f>IF(N573="snížená",J573,0)</f>
        <v>0</v>
      </c>
      <c r="BG573" s="191">
        <f>IF(N573="zákl. přenesená",J573,0)</f>
        <v>0</v>
      </c>
      <c r="BH573" s="191">
        <f>IF(N573="sníž. přenesená",J573,0)</f>
        <v>0</v>
      </c>
      <c r="BI573" s="191">
        <f>IF(N573="nulová",J573,0)</f>
        <v>0</v>
      </c>
      <c r="BJ573" s="17" t="s">
        <v>88</v>
      </c>
      <c r="BK573" s="191">
        <f>ROUND(I573*H573,2)</f>
        <v>0</v>
      </c>
      <c r="BL573" s="17" t="s">
        <v>88</v>
      </c>
      <c r="BM573" s="190" t="s">
        <v>3482</v>
      </c>
    </row>
    <row r="574" spans="1:65" s="13" customFormat="1" ht="11.25">
      <c r="B574" s="192"/>
      <c r="C574" s="193"/>
      <c r="D574" s="194" t="s">
        <v>193</v>
      </c>
      <c r="E574" s="195" t="s">
        <v>43</v>
      </c>
      <c r="F574" s="196" t="s">
        <v>3344</v>
      </c>
      <c r="G574" s="193"/>
      <c r="H574" s="195" t="s">
        <v>43</v>
      </c>
      <c r="I574" s="197"/>
      <c r="J574" s="193"/>
      <c r="K574" s="193"/>
      <c r="L574" s="198"/>
      <c r="M574" s="199"/>
      <c r="N574" s="200"/>
      <c r="O574" s="200"/>
      <c r="P574" s="200"/>
      <c r="Q574" s="200"/>
      <c r="R574" s="200"/>
      <c r="S574" s="200"/>
      <c r="T574" s="201"/>
      <c r="AT574" s="202" t="s">
        <v>193</v>
      </c>
      <c r="AU574" s="202" t="s">
        <v>90</v>
      </c>
      <c r="AV574" s="13" t="s">
        <v>88</v>
      </c>
      <c r="AW574" s="13" t="s">
        <v>41</v>
      </c>
      <c r="AX574" s="13" t="s">
        <v>80</v>
      </c>
      <c r="AY574" s="202" t="s">
        <v>182</v>
      </c>
    </row>
    <row r="575" spans="1:65" s="13" customFormat="1" ht="11.25">
      <c r="B575" s="192"/>
      <c r="C575" s="193"/>
      <c r="D575" s="194" t="s">
        <v>193</v>
      </c>
      <c r="E575" s="195" t="s">
        <v>43</v>
      </c>
      <c r="F575" s="196" t="s">
        <v>1751</v>
      </c>
      <c r="G575" s="193"/>
      <c r="H575" s="195" t="s">
        <v>43</v>
      </c>
      <c r="I575" s="197"/>
      <c r="J575" s="193"/>
      <c r="K575" s="193"/>
      <c r="L575" s="198"/>
      <c r="M575" s="199"/>
      <c r="N575" s="200"/>
      <c r="O575" s="200"/>
      <c r="P575" s="200"/>
      <c r="Q575" s="200"/>
      <c r="R575" s="200"/>
      <c r="S575" s="200"/>
      <c r="T575" s="201"/>
      <c r="AT575" s="202" t="s">
        <v>193</v>
      </c>
      <c r="AU575" s="202" t="s">
        <v>90</v>
      </c>
      <c r="AV575" s="13" t="s">
        <v>88</v>
      </c>
      <c r="AW575" s="13" t="s">
        <v>41</v>
      </c>
      <c r="AX575" s="13" t="s">
        <v>80</v>
      </c>
      <c r="AY575" s="202" t="s">
        <v>182</v>
      </c>
    </row>
    <row r="576" spans="1:65" s="14" customFormat="1" ht="11.25">
      <c r="B576" s="203"/>
      <c r="C576" s="204"/>
      <c r="D576" s="194" t="s">
        <v>193</v>
      </c>
      <c r="E576" s="205" t="s">
        <v>43</v>
      </c>
      <c r="F576" s="206" t="s">
        <v>905</v>
      </c>
      <c r="G576" s="204"/>
      <c r="H576" s="207">
        <v>8</v>
      </c>
      <c r="I576" s="208"/>
      <c r="J576" s="204"/>
      <c r="K576" s="204"/>
      <c r="L576" s="209"/>
      <c r="M576" s="210"/>
      <c r="N576" s="211"/>
      <c r="O576" s="211"/>
      <c r="P576" s="211"/>
      <c r="Q576" s="211"/>
      <c r="R576" s="211"/>
      <c r="S576" s="211"/>
      <c r="T576" s="212"/>
      <c r="AT576" s="213" t="s">
        <v>193</v>
      </c>
      <c r="AU576" s="213" t="s">
        <v>90</v>
      </c>
      <c r="AV576" s="14" t="s">
        <v>90</v>
      </c>
      <c r="AW576" s="14" t="s">
        <v>41</v>
      </c>
      <c r="AX576" s="14" t="s">
        <v>88</v>
      </c>
      <c r="AY576" s="213" t="s">
        <v>182</v>
      </c>
    </row>
    <row r="577" spans="1:65" s="12" customFormat="1" ht="22.9" customHeight="1">
      <c r="B577" s="163"/>
      <c r="C577" s="164"/>
      <c r="D577" s="165" t="s">
        <v>79</v>
      </c>
      <c r="E577" s="177" t="s">
        <v>1045</v>
      </c>
      <c r="F577" s="177" t="s">
        <v>1046</v>
      </c>
      <c r="G577" s="164"/>
      <c r="H577" s="164"/>
      <c r="I577" s="167"/>
      <c r="J577" s="178">
        <f>BK577</f>
        <v>0</v>
      </c>
      <c r="K577" s="164"/>
      <c r="L577" s="169"/>
      <c r="M577" s="170"/>
      <c r="N577" s="171"/>
      <c r="O577" s="171"/>
      <c r="P577" s="172">
        <f>SUM(P578:P723)</f>
        <v>0</v>
      </c>
      <c r="Q577" s="171"/>
      <c r="R577" s="172">
        <f>SUM(R578:R723)</f>
        <v>126.15481630000001</v>
      </c>
      <c r="S577" s="171"/>
      <c r="T577" s="173">
        <f>SUM(T578:T723)</f>
        <v>0</v>
      </c>
      <c r="AR577" s="174" t="s">
        <v>181</v>
      </c>
      <c r="AT577" s="175" t="s">
        <v>79</v>
      </c>
      <c r="AU577" s="175" t="s">
        <v>88</v>
      </c>
      <c r="AY577" s="174" t="s">
        <v>182</v>
      </c>
      <c r="BK577" s="176">
        <f>SUM(BK578:BK723)</f>
        <v>0</v>
      </c>
    </row>
    <row r="578" spans="1:65" s="2" customFormat="1" ht="24.2" customHeight="1">
      <c r="A578" s="35"/>
      <c r="B578" s="36"/>
      <c r="C578" s="179" t="s">
        <v>661</v>
      </c>
      <c r="D578" s="179" t="s">
        <v>187</v>
      </c>
      <c r="E578" s="180" t="s">
        <v>1048</v>
      </c>
      <c r="F578" s="181" t="s">
        <v>1049</v>
      </c>
      <c r="G578" s="182" t="s">
        <v>740</v>
      </c>
      <c r="H578" s="183">
        <v>0.73299999999999998</v>
      </c>
      <c r="I578" s="184"/>
      <c r="J578" s="185">
        <f>ROUND(I578*H578,2)</f>
        <v>0</v>
      </c>
      <c r="K578" s="181" t="s">
        <v>191</v>
      </c>
      <c r="L578" s="40"/>
      <c r="M578" s="186" t="s">
        <v>43</v>
      </c>
      <c r="N578" s="187" t="s">
        <v>51</v>
      </c>
      <c r="O578" s="65"/>
      <c r="P578" s="188">
        <f>O578*H578</f>
        <v>0</v>
      </c>
      <c r="Q578" s="188">
        <v>8.8000000000000005E-3</v>
      </c>
      <c r="R578" s="188">
        <f>Q578*H578</f>
        <v>6.4504000000000002E-3</v>
      </c>
      <c r="S578" s="188">
        <v>0</v>
      </c>
      <c r="T578" s="189">
        <f>S578*H578</f>
        <v>0</v>
      </c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R578" s="190" t="s">
        <v>88</v>
      </c>
      <c r="AT578" s="190" t="s">
        <v>187</v>
      </c>
      <c r="AU578" s="190" t="s">
        <v>90</v>
      </c>
      <c r="AY578" s="17" t="s">
        <v>182</v>
      </c>
      <c r="BE578" s="191">
        <f>IF(N578="základní",J578,0)</f>
        <v>0</v>
      </c>
      <c r="BF578" s="191">
        <f>IF(N578="snížená",J578,0)</f>
        <v>0</v>
      </c>
      <c r="BG578" s="191">
        <f>IF(N578="zákl. přenesená",J578,0)</f>
        <v>0</v>
      </c>
      <c r="BH578" s="191">
        <f>IF(N578="sníž. přenesená",J578,0)</f>
        <v>0</v>
      </c>
      <c r="BI578" s="191">
        <f>IF(N578="nulová",J578,0)</f>
        <v>0</v>
      </c>
      <c r="BJ578" s="17" t="s">
        <v>88</v>
      </c>
      <c r="BK578" s="191">
        <f>ROUND(I578*H578,2)</f>
        <v>0</v>
      </c>
      <c r="BL578" s="17" t="s">
        <v>88</v>
      </c>
      <c r="BM578" s="190" t="s">
        <v>1050</v>
      </c>
    </row>
    <row r="579" spans="1:65" s="13" customFormat="1" ht="11.25">
      <c r="B579" s="192"/>
      <c r="C579" s="193"/>
      <c r="D579" s="194" t="s">
        <v>193</v>
      </c>
      <c r="E579" s="195" t="s">
        <v>43</v>
      </c>
      <c r="F579" s="196" t="s">
        <v>3314</v>
      </c>
      <c r="G579" s="193"/>
      <c r="H579" s="195" t="s">
        <v>43</v>
      </c>
      <c r="I579" s="197"/>
      <c r="J579" s="193"/>
      <c r="K579" s="193"/>
      <c r="L579" s="198"/>
      <c r="M579" s="199"/>
      <c r="N579" s="200"/>
      <c r="O579" s="200"/>
      <c r="P579" s="200"/>
      <c r="Q579" s="200"/>
      <c r="R579" s="200"/>
      <c r="S579" s="200"/>
      <c r="T579" s="201"/>
      <c r="AT579" s="202" t="s">
        <v>193</v>
      </c>
      <c r="AU579" s="202" t="s">
        <v>90</v>
      </c>
      <c r="AV579" s="13" t="s">
        <v>88</v>
      </c>
      <c r="AW579" s="13" t="s">
        <v>41</v>
      </c>
      <c r="AX579" s="13" t="s">
        <v>80</v>
      </c>
      <c r="AY579" s="202" t="s">
        <v>182</v>
      </c>
    </row>
    <row r="580" spans="1:65" s="13" customFormat="1" ht="11.25">
      <c r="B580" s="192"/>
      <c r="C580" s="193"/>
      <c r="D580" s="194" t="s">
        <v>193</v>
      </c>
      <c r="E580" s="195" t="s">
        <v>43</v>
      </c>
      <c r="F580" s="196" t="s">
        <v>1051</v>
      </c>
      <c r="G580" s="193"/>
      <c r="H580" s="195" t="s">
        <v>43</v>
      </c>
      <c r="I580" s="197"/>
      <c r="J580" s="193"/>
      <c r="K580" s="193"/>
      <c r="L580" s="198"/>
      <c r="M580" s="199"/>
      <c r="N580" s="200"/>
      <c r="O580" s="200"/>
      <c r="P580" s="200"/>
      <c r="Q580" s="200"/>
      <c r="R580" s="200"/>
      <c r="S580" s="200"/>
      <c r="T580" s="201"/>
      <c r="AT580" s="202" t="s">
        <v>193</v>
      </c>
      <c r="AU580" s="202" t="s">
        <v>90</v>
      </c>
      <c r="AV580" s="13" t="s">
        <v>88</v>
      </c>
      <c r="AW580" s="13" t="s">
        <v>41</v>
      </c>
      <c r="AX580" s="13" t="s">
        <v>80</v>
      </c>
      <c r="AY580" s="202" t="s">
        <v>182</v>
      </c>
    </row>
    <row r="581" spans="1:65" s="14" customFormat="1" ht="11.25">
      <c r="B581" s="203"/>
      <c r="C581" s="204"/>
      <c r="D581" s="194" t="s">
        <v>193</v>
      </c>
      <c r="E581" s="205" t="s">
        <v>43</v>
      </c>
      <c r="F581" s="206" t="s">
        <v>3483</v>
      </c>
      <c r="G581" s="204"/>
      <c r="H581" s="207">
        <v>0.71</v>
      </c>
      <c r="I581" s="208"/>
      <c r="J581" s="204"/>
      <c r="K581" s="204"/>
      <c r="L581" s="209"/>
      <c r="M581" s="210"/>
      <c r="N581" s="211"/>
      <c r="O581" s="211"/>
      <c r="P581" s="211"/>
      <c r="Q581" s="211"/>
      <c r="R581" s="211"/>
      <c r="S581" s="211"/>
      <c r="T581" s="212"/>
      <c r="AT581" s="213" t="s">
        <v>193</v>
      </c>
      <c r="AU581" s="213" t="s">
        <v>90</v>
      </c>
      <c r="AV581" s="14" t="s">
        <v>90</v>
      </c>
      <c r="AW581" s="14" t="s">
        <v>41</v>
      </c>
      <c r="AX581" s="14" t="s">
        <v>80</v>
      </c>
      <c r="AY581" s="213" t="s">
        <v>182</v>
      </c>
    </row>
    <row r="582" spans="1:65" s="13" customFormat="1" ht="11.25">
      <c r="B582" s="192"/>
      <c r="C582" s="193"/>
      <c r="D582" s="194" t="s">
        <v>193</v>
      </c>
      <c r="E582" s="195" t="s">
        <v>43</v>
      </c>
      <c r="F582" s="196" t="s">
        <v>1053</v>
      </c>
      <c r="G582" s="193"/>
      <c r="H582" s="195" t="s">
        <v>43</v>
      </c>
      <c r="I582" s="197"/>
      <c r="J582" s="193"/>
      <c r="K582" s="193"/>
      <c r="L582" s="198"/>
      <c r="M582" s="199"/>
      <c r="N582" s="200"/>
      <c r="O582" s="200"/>
      <c r="P582" s="200"/>
      <c r="Q582" s="200"/>
      <c r="R582" s="200"/>
      <c r="S582" s="200"/>
      <c r="T582" s="201"/>
      <c r="AT582" s="202" t="s">
        <v>193</v>
      </c>
      <c r="AU582" s="202" t="s">
        <v>90</v>
      </c>
      <c r="AV582" s="13" t="s">
        <v>88</v>
      </c>
      <c r="AW582" s="13" t="s">
        <v>41</v>
      </c>
      <c r="AX582" s="13" t="s">
        <v>80</v>
      </c>
      <c r="AY582" s="202" t="s">
        <v>182</v>
      </c>
    </row>
    <row r="583" spans="1:65" s="14" customFormat="1" ht="11.25">
      <c r="B583" s="203"/>
      <c r="C583" s="204"/>
      <c r="D583" s="194" t="s">
        <v>193</v>
      </c>
      <c r="E583" s="205" t="s">
        <v>43</v>
      </c>
      <c r="F583" s="206" t="s">
        <v>2939</v>
      </c>
      <c r="G583" s="204"/>
      <c r="H583" s="207">
        <v>1.4999999999999999E-2</v>
      </c>
      <c r="I583" s="208"/>
      <c r="J583" s="204"/>
      <c r="K583" s="204"/>
      <c r="L583" s="209"/>
      <c r="M583" s="210"/>
      <c r="N583" s="211"/>
      <c r="O583" s="211"/>
      <c r="P583" s="211"/>
      <c r="Q583" s="211"/>
      <c r="R583" s="211"/>
      <c r="S583" s="211"/>
      <c r="T583" s="212"/>
      <c r="AT583" s="213" t="s">
        <v>193</v>
      </c>
      <c r="AU583" s="213" t="s">
        <v>90</v>
      </c>
      <c r="AV583" s="14" t="s">
        <v>90</v>
      </c>
      <c r="AW583" s="14" t="s">
        <v>41</v>
      </c>
      <c r="AX583" s="14" t="s">
        <v>80</v>
      </c>
      <c r="AY583" s="213" t="s">
        <v>182</v>
      </c>
    </row>
    <row r="584" spans="1:65" s="13" customFormat="1" ht="11.25">
      <c r="B584" s="192"/>
      <c r="C584" s="193"/>
      <c r="D584" s="194" t="s">
        <v>193</v>
      </c>
      <c r="E584" s="195" t="s">
        <v>43</v>
      </c>
      <c r="F584" s="196" t="s">
        <v>2063</v>
      </c>
      <c r="G584" s="193"/>
      <c r="H584" s="195" t="s">
        <v>43</v>
      </c>
      <c r="I584" s="197"/>
      <c r="J584" s="193"/>
      <c r="K584" s="193"/>
      <c r="L584" s="198"/>
      <c r="M584" s="199"/>
      <c r="N584" s="200"/>
      <c r="O584" s="200"/>
      <c r="P584" s="200"/>
      <c r="Q584" s="200"/>
      <c r="R584" s="200"/>
      <c r="S584" s="200"/>
      <c r="T584" s="201"/>
      <c r="AT584" s="202" t="s">
        <v>193</v>
      </c>
      <c r="AU584" s="202" t="s">
        <v>90</v>
      </c>
      <c r="AV584" s="13" t="s">
        <v>88</v>
      </c>
      <c r="AW584" s="13" t="s">
        <v>41</v>
      </c>
      <c r="AX584" s="13" t="s">
        <v>80</v>
      </c>
      <c r="AY584" s="202" t="s">
        <v>182</v>
      </c>
    </row>
    <row r="585" spans="1:65" s="14" customFormat="1" ht="11.25">
      <c r="B585" s="203"/>
      <c r="C585" s="204"/>
      <c r="D585" s="194" t="s">
        <v>193</v>
      </c>
      <c r="E585" s="205" t="s">
        <v>43</v>
      </c>
      <c r="F585" s="206" t="s">
        <v>3484</v>
      </c>
      <c r="G585" s="204"/>
      <c r="H585" s="207">
        <v>8.0000000000000002E-3</v>
      </c>
      <c r="I585" s="208"/>
      <c r="J585" s="204"/>
      <c r="K585" s="204"/>
      <c r="L585" s="209"/>
      <c r="M585" s="210"/>
      <c r="N585" s="211"/>
      <c r="O585" s="211"/>
      <c r="P585" s="211"/>
      <c r="Q585" s="211"/>
      <c r="R585" s="211"/>
      <c r="S585" s="211"/>
      <c r="T585" s="212"/>
      <c r="AT585" s="213" t="s">
        <v>193</v>
      </c>
      <c r="AU585" s="213" t="s">
        <v>90</v>
      </c>
      <c r="AV585" s="14" t="s">
        <v>90</v>
      </c>
      <c r="AW585" s="14" t="s">
        <v>41</v>
      </c>
      <c r="AX585" s="14" t="s">
        <v>80</v>
      </c>
      <c r="AY585" s="213" t="s">
        <v>182</v>
      </c>
    </row>
    <row r="586" spans="1:65" s="15" customFormat="1" ht="11.25">
      <c r="B586" s="227"/>
      <c r="C586" s="228"/>
      <c r="D586" s="194" t="s">
        <v>193</v>
      </c>
      <c r="E586" s="229" t="s">
        <v>43</v>
      </c>
      <c r="F586" s="230" t="s">
        <v>436</v>
      </c>
      <c r="G586" s="228"/>
      <c r="H586" s="231">
        <v>0.73299999999999998</v>
      </c>
      <c r="I586" s="232"/>
      <c r="J586" s="228"/>
      <c r="K586" s="228"/>
      <c r="L586" s="233"/>
      <c r="M586" s="234"/>
      <c r="N586" s="235"/>
      <c r="O586" s="235"/>
      <c r="P586" s="235"/>
      <c r="Q586" s="235"/>
      <c r="R586" s="235"/>
      <c r="S586" s="235"/>
      <c r="T586" s="236"/>
      <c r="AT586" s="237" t="s">
        <v>193</v>
      </c>
      <c r="AU586" s="237" t="s">
        <v>90</v>
      </c>
      <c r="AV586" s="15" t="s">
        <v>205</v>
      </c>
      <c r="AW586" s="15" t="s">
        <v>41</v>
      </c>
      <c r="AX586" s="15" t="s">
        <v>88</v>
      </c>
      <c r="AY586" s="237" t="s">
        <v>182</v>
      </c>
    </row>
    <row r="587" spans="1:65" s="2" customFormat="1" ht="14.45" customHeight="1">
      <c r="A587" s="35"/>
      <c r="B587" s="36"/>
      <c r="C587" s="179" t="s">
        <v>666</v>
      </c>
      <c r="D587" s="179" t="s">
        <v>187</v>
      </c>
      <c r="E587" s="180" t="s">
        <v>1060</v>
      </c>
      <c r="F587" s="181" t="s">
        <v>1061</v>
      </c>
      <c r="G587" s="182" t="s">
        <v>740</v>
      </c>
      <c r="H587" s="183">
        <v>0.73299999999999998</v>
      </c>
      <c r="I587" s="184"/>
      <c r="J587" s="185">
        <f>ROUND(I587*H587,2)</f>
        <v>0</v>
      </c>
      <c r="K587" s="181" t="s">
        <v>191</v>
      </c>
      <c r="L587" s="40"/>
      <c r="M587" s="186" t="s">
        <v>43</v>
      </c>
      <c r="N587" s="187" t="s">
        <v>51</v>
      </c>
      <c r="O587" s="65"/>
      <c r="P587" s="188">
        <f>O587*H587</f>
        <v>0</v>
      </c>
      <c r="Q587" s="188">
        <v>9.9000000000000008E-3</v>
      </c>
      <c r="R587" s="188">
        <f>Q587*H587</f>
        <v>7.2567000000000005E-3</v>
      </c>
      <c r="S587" s="188">
        <v>0</v>
      </c>
      <c r="T587" s="189">
        <f>S587*H587</f>
        <v>0</v>
      </c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R587" s="190" t="s">
        <v>88</v>
      </c>
      <c r="AT587" s="190" t="s">
        <v>187</v>
      </c>
      <c r="AU587" s="190" t="s">
        <v>90</v>
      </c>
      <c r="AY587" s="17" t="s">
        <v>182</v>
      </c>
      <c r="BE587" s="191">
        <f>IF(N587="základní",J587,0)</f>
        <v>0</v>
      </c>
      <c r="BF587" s="191">
        <f>IF(N587="snížená",J587,0)</f>
        <v>0</v>
      </c>
      <c r="BG587" s="191">
        <f>IF(N587="zákl. přenesená",J587,0)</f>
        <v>0</v>
      </c>
      <c r="BH587" s="191">
        <f>IF(N587="sníž. přenesená",J587,0)</f>
        <v>0</v>
      </c>
      <c r="BI587" s="191">
        <f>IF(N587="nulová",J587,0)</f>
        <v>0</v>
      </c>
      <c r="BJ587" s="17" t="s">
        <v>88</v>
      </c>
      <c r="BK587" s="191">
        <f>ROUND(I587*H587,2)</f>
        <v>0</v>
      </c>
      <c r="BL587" s="17" t="s">
        <v>88</v>
      </c>
      <c r="BM587" s="190" t="s">
        <v>1062</v>
      </c>
    </row>
    <row r="588" spans="1:65" s="13" customFormat="1" ht="11.25">
      <c r="B588" s="192"/>
      <c r="C588" s="193"/>
      <c r="D588" s="194" t="s">
        <v>193</v>
      </c>
      <c r="E588" s="195" t="s">
        <v>43</v>
      </c>
      <c r="F588" s="196" t="s">
        <v>3314</v>
      </c>
      <c r="G588" s="193"/>
      <c r="H588" s="195" t="s">
        <v>43</v>
      </c>
      <c r="I588" s="197"/>
      <c r="J588" s="193"/>
      <c r="K588" s="193"/>
      <c r="L588" s="198"/>
      <c r="M588" s="199"/>
      <c r="N588" s="200"/>
      <c r="O588" s="200"/>
      <c r="P588" s="200"/>
      <c r="Q588" s="200"/>
      <c r="R588" s="200"/>
      <c r="S588" s="200"/>
      <c r="T588" s="201"/>
      <c r="AT588" s="202" t="s">
        <v>193</v>
      </c>
      <c r="AU588" s="202" t="s">
        <v>90</v>
      </c>
      <c r="AV588" s="13" t="s">
        <v>88</v>
      </c>
      <c r="AW588" s="13" t="s">
        <v>41</v>
      </c>
      <c r="AX588" s="13" t="s">
        <v>80</v>
      </c>
      <c r="AY588" s="202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1051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3483</v>
      </c>
      <c r="G590" s="204"/>
      <c r="H590" s="207">
        <v>0.71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80</v>
      </c>
      <c r="AY590" s="213" t="s">
        <v>182</v>
      </c>
    </row>
    <row r="591" spans="1:65" s="13" customFormat="1" ht="11.25">
      <c r="B591" s="192"/>
      <c r="C591" s="193"/>
      <c r="D591" s="194" t="s">
        <v>193</v>
      </c>
      <c r="E591" s="195" t="s">
        <v>43</v>
      </c>
      <c r="F591" s="196" t="s">
        <v>1053</v>
      </c>
      <c r="G591" s="193"/>
      <c r="H591" s="195" t="s">
        <v>43</v>
      </c>
      <c r="I591" s="197"/>
      <c r="J591" s="193"/>
      <c r="K591" s="193"/>
      <c r="L591" s="198"/>
      <c r="M591" s="199"/>
      <c r="N591" s="200"/>
      <c r="O591" s="200"/>
      <c r="P591" s="200"/>
      <c r="Q591" s="200"/>
      <c r="R591" s="200"/>
      <c r="S591" s="200"/>
      <c r="T591" s="201"/>
      <c r="AT591" s="202" t="s">
        <v>193</v>
      </c>
      <c r="AU591" s="202" t="s">
        <v>90</v>
      </c>
      <c r="AV591" s="13" t="s">
        <v>88</v>
      </c>
      <c r="AW591" s="13" t="s">
        <v>41</v>
      </c>
      <c r="AX591" s="13" t="s">
        <v>80</v>
      </c>
      <c r="AY591" s="202" t="s">
        <v>182</v>
      </c>
    </row>
    <row r="592" spans="1:65" s="14" customFormat="1" ht="11.25">
      <c r="B592" s="203"/>
      <c r="C592" s="204"/>
      <c r="D592" s="194" t="s">
        <v>193</v>
      </c>
      <c r="E592" s="205" t="s">
        <v>43</v>
      </c>
      <c r="F592" s="206" t="s">
        <v>2939</v>
      </c>
      <c r="G592" s="204"/>
      <c r="H592" s="207">
        <v>1.4999999999999999E-2</v>
      </c>
      <c r="I592" s="208"/>
      <c r="J592" s="204"/>
      <c r="K592" s="204"/>
      <c r="L592" s="209"/>
      <c r="M592" s="210"/>
      <c r="N592" s="211"/>
      <c r="O592" s="211"/>
      <c r="P592" s="211"/>
      <c r="Q592" s="211"/>
      <c r="R592" s="211"/>
      <c r="S592" s="211"/>
      <c r="T592" s="212"/>
      <c r="AT592" s="213" t="s">
        <v>193</v>
      </c>
      <c r="AU592" s="213" t="s">
        <v>90</v>
      </c>
      <c r="AV592" s="14" t="s">
        <v>90</v>
      </c>
      <c r="AW592" s="14" t="s">
        <v>41</v>
      </c>
      <c r="AX592" s="14" t="s">
        <v>80</v>
      </c>
      <c r="AY592" s="213" t="s">
        <v>182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2063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4" customFormat="1" ht="11.25">
      <c r="B594" s="203"/>
      <c r="C594" s="204"/>
      <c r="D594" s="194" t="s">
        <v>193</v>
      </c>
      <c r="E594" s="205" t="s">
        <v>43</v>
      </c>
      <c r="F594" s="206" t="s">
        <v>3484</v>
      </c>
      <c r="G594" s="204"/>
      <c r="H594" s="207">
        <v>8.0000000000000002E-3</v>
      </c>
      <c r="I594" s="208"/>
      <c r="J594" s="204"/>
      <c r="K594" s="204"/>
      <c r="L594" s="209"/>
      <c r="M594" s="210"/>
      <c r="N594" s="211"/>
      <c r="O594" s="211"/>
      <c r="P594" s="211"/>
      <c r="Q594" s="211"/>
      <c r="R594" s="211"/>
      <c r="S594" s="211"/>
      <c r="T594" s="212"/>
      <c r="AT594" s="213" t="s">
        <v>193</v>
      </c>
      <c r="AU594" s="213" t="s">
        <v>90</v>
      </c>
      <c r="AV594" s="14" t="s">
        <v>90</v>
      </c>
      <c r="AW594" s="14" t="s">
        <v>41</v>
      </c>
      <c r="AX594" s="14" t="s">
        <v>80</v>
      </c>
      <c r="AY594" s="213" t="s">
        <v>182</v>
      </c>
    </row>
    <row r="595" spans="1:65" s="15" customFormat="1" ht="11.25">
      <c r="B595" s="227"/>
      <c r="C595" s="228"/>
      <c r="D595" s="194" t="s">
        <v>193</v>
      </c>
      <c r="E595" s="229" t="s">
        <v>43</v>
      </c>
      <c r="F595" s="230" t="s">
        <v>436</v>
      </c>
      <c r="G595" s="228"/>
      <c r="H595" s="231">
        <v>0.73299999999999998</v>
      </c>
      <c r="I595" s="232"/>
      <c r="J595" s="228"/>
      <c r="K595" s="228"/>
      <c r="L595" s="233"/>
      <c r="M595" s="234"/>
      <c r="N595" s="235"/>
      <c r="O595" s="235"/>
      <c r="P595" s="235"/>
      <c r="Q595" s="235"/>
      <c r="R595" s="235"/>
      <c r="S595" s="235"/>
      <c r="T595" s="236"/>
      <c r="AT595" s="237" t="s">
        <v>193</v>
      </c>
      <c r="AU595" s="237" t="s">
        <v>90</v>
      </c>
      <c r="AV595" s="15" t="s">
        <v>205</v>
      </c>
      <c r="AW595" s="15" t="s">
        <v>41</v>
      </c>
      <c r="AX595" s="15" t="s">
        <v>88</v>
      </c>
      <c r="AY595" s="237" t="s">
        <v>182</v>
      </c>
    </row>
    <row r="596" spans="1:65" s="2" customFormat="1" ht="24.2" customHeight="1">
      <c r="A596" s="35"/>
      <c r="B596" s="36"/>
      <c r="C596" s="179" t="s">
        <v>672</v>
      </c>
      <c r="D596" s="179" t="s">
        <v>187</v>
      </c>
      <c r="E596" s="180" t="s">
        <v>1085</v>
      </c>
      <c r="F596" s="181" t="s">
        <v>1086</v>
      </c>
      <c r="G596" s="182" t="s">
        <v>360</v>
      </c>
      <c r="H596" s="183">
        <v>4.68</v>
      </c>
      <c r="I596" s="184"/>
      <c r="J596" s="185">
        <f>ROUND(I596*H596,2)</f>
        <v>0</v>
      </c>
      <c r="K596" s="181" t="s">
        <v>191</v>
      </c>
      <c r="L596" s="40"/>
      <c r="M596" s="186" t="s">
        <v>43</v>
      </c>
      <c r="N596" s="187" t="s">
        <v>51</v>
      </c>
      <c r="O596" s="65"/>
      <c r="P596" s="188">
        <f>O596*H596</f>
        <v>0</v>
      </c>
      <c r="Q596" s="188">
        <v>2.2563399999999998</v>
      </c>
      <c r="R596" s="188">
        <f>Q596*H596</f>
        <v>10.559671199999999</v>
      </c>
      <c r="S596" s="188">
        <v>0</v>
      </c>
      <c r="T596" s="189">
        <f>S596*H596</f>
        <v>0</v>
      </c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R596" s="190" t="s">
        <v>88</v>
      </c>
      <c r="AT596" s="190" t="s">
        <v>187</v>
      </c>
      <c r="AU596" s="190" t="s">
        <v>90</v>
      </c>
      <c r="AY596" s="17" t="s">
        <v>182</v>
      </c>
      <c r="BE596" s="191">
        <f>IF(N596="základní",J596,0)</f>
        <v>0</v>
      </c>
      <c r="BF596" s="191">
        <f>IF(N596="snížená",J596,0)</f>
        <v>0</v>
      </c>
      <c r="BG596" s="191">
        <f>IF(N596="zákl. přenesená",J596,0)</f>
        <v>0</v>
      </c>
      <c r="BH596" s="191">
        <f>IF(N596="sníž. přenesená",J596,0)</f>
        <v>0</v>
      </c>
      <c r="BI596" s="191">
        <f>IF(N596="nulová",J596,0)</f>
        <v>0</v>
      </c>
      <c r="BJ596" s="17" t="s">
        <v>88</v>
      </c>
      <c r="BK596" s="191">
        <f>ROUND(I596*H596,2)</f>
        <v>0</v>
      </c>
      <c r="BL596" s="17" t="s">
        <v>88</v>
      </c>
      <c r="BM596" s="190" t="s">
        <v>3485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3314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3" customFormat="1" ht="11.25">
      <c r="B598" s="192"/>
      <c r="C598" s="193"/>
      <c r="D598" s="194" t="s">
        <v>193</v>
      </c>
      <c r="E598" s="195" t="s">
        <v>43</v>
      </c>
      <c r="F598" s="196" t="s">
        <v>3486</v>
      </c>
      <c r="G598" s="193"/>
      <c r="H598" s="195" t="s">
        <v>43</v>
      </c>
      <c r="I598" s="197"/>
      <c r="J598" s="193"/>
      <c r="K598" s="193"/>
      <c r="L598" s="198"/>
      <c r="M598" s="199"/>
      <c r="N598" s="200"/>
      <c r="O598" s="200"/>
      <c r="P598" s="200"/>
      <c r="Q598" s="200"/>
      <c r="R598" s="200"/>
      <c r="S598" s="200"/>
      <c r="T598" s="201"/>
      <c r="AT598" s="202" t="s">
        <v>193</v>
      </c>
      <c r="AU598" s="202" t="s">
        <v>90</v>
      </c>
      <c r="AV598" s="13" t="s">
        <v>88</v>
      </c>
      <c r="AW598" s="13" t="s">
        <v>41</v>
      </c>
      <c r="AX598" s="13" t="s">
        <v>80</v>
      </c>
      <c r="AY598" s="202" t="s">
        <v>182</v>
      </c>
    </row>
    <row r="599" spans="1:65" s="14" customFormat="1" ht="11.25">
      <c r="B599" s="203"/>
      <c r="C599" s="204"/>
      <c r="D599" s="194" t="s">
        <v>193</v>
      </c>
      <c r="E599" s="205" t="s">
        <v>43</v>
      </c>
      <c r="F599" s="206" t="s">
        <v>3487</v>
      </c>
      <c r="G599" s="204"/>
      <c r="H599" s="207">
        <v>4.68</v>
      </c>
      <c r="I599" s="208"/>
      <c r="J599" s="204"/>
      <c r="K599" s="204"/>
      <c r="L599" s="209"/>
      <c r="M599" s="210"/>
      <c r="N599" s="211"/>
      <c r="O599" s="211"/>
      <c r="P599" s="211"/>
      <c r="Q599" s="211"/>
      <c r="R599" s="211"/>
      <c r="S599" s="211"/>
      <c r="T599" s="212"/>
      <c r="AT599" s="213" t="s">
        <v>193</v>
      </c>
      <c r="AU599" s="213" t="s">
        <v>90</v>
      </c>
      <c r="AV599" s="14" t="s">
        <v>90</v>
      </c>
      <c r="AW599" s="14" t="s">
        <v>41</v>
      </c>
      <c r="AX599" s="14" t="s">
        <v>88</v>
      </c>
      <c r="AY599" s="213" t="s">
        <v>182</v>
      </c>
    </row>
    <row r="600" spans="1:65" s="2" customFormat="1" ht="62.65" customHeight="1">
      <c r="A600" s="35"/>
      <c r="B600" s="36"/>
      <c r="C600" s="179" t="s">
        <v>676</v>
      </c>
      <c r="D600" s="179" t="s">
        <v>187</v>
      </c>
      <c r="E600" s="180" t="s">
        <v>1134</v>
      </c>
      <c r="F600" s="181" t="s">
        <v>1135</v>
      </c>
      <c r="G600" s="182" t="s">
        <v>481</v>
      </c>
      <c r="H600" s="183">
        <v>710</v>
      </c>
      <c r="I600" s="184"/>
      <c r="J600" s="185">
        <f>ROUND(I600*H600,2)</f>
        <v>0</v>
      </c>
      <c r="K600" s="181" t="s">
        <v>191</v>
      </c>
      <c r="L600" s="40"/>
      <c r="M600" s="186" t="s">
        <v>43</v>
      </c>
      <c r="N600" s="187" t="s">
        <v>51</v>
      </c>
      <c r="O600" s="65"/>
      <c r="P600" s="188">
        <f>O600*H600</f>
        <v>0</v>
      </c>
      <c r="Q600" s="188">
        <v>0</v>
      </c>
      <c r="R600" s="188">
        <f>Q600*H600</f>
        <v>0</v>
      </c>
      <c r="S600" s="188">
        <v>0</v>
      </c>
      <c r="T600" s="189">
        <f>S600*H600</f>
        <v>0</v>
      </c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R600" s="190" t="s">
        <v>88</v>
      </c>
      <c r="AT600" s="190" t="s">
        <v>187</v>
      </c>
      <c r="AU600" s="190" t="s">
        <v>90</v>
      </c>
      <c r="AY600" s="17" t="s">
        <v>182</v>
      </c>
      <c r="BE600" s="191">
        <f>IF(N600="základní",J600,0)</f>
        <v>0</v>
      </c>
      <c r="BF600" s="191">
        <f>IF(N600="snížená",J600,0)</f>
        <v>0</v>
      </c>
      <c r="BG600" s="191">
        <f>IF(N600="zákl. přenesená",J600,0)</f>
        <v>0</v>
      </c>
      <c r="BH600" s="191">
        <f>IF(N600="sníž. přenesená",J600,0)</f>
        <v>0</v>
      </c>
      <c r="BI600" s="191">
        <f>IF(N600="nulová",J600,0)</f>
        <v>0</v>
      </c>
      <c r="BJ600" s="17" t="s">
        <v>88</v>
      </c>
      <c r="BK600" s="191">
        <f>ROUND(I600*H600,2)</f>
        <v>0</v>
      </c>
      <c r="BL600" s="17" t="s">
        <v>88</v>
      </c>
      <c r="BM600" s="190" t="s">
        <v>1136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3314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3" customFormat="1" ht="11.25">
      <c r="B602" s="192"/>
      <c r="C602" s="193"/>
      <c r="D602" s="194" t="s">
        <v>193</v>
      </c>
      <c r="E602" s="195" t="s">
        <v>43</v>
      </c>
      <c r="F602" s="196" t="s">
        <v>1051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3" customFormat="1" ht="22.5">
      <c r="B603" s="192"/>
      <c r="C603" s="193"/>
      <c r="D603" s="194" t="s">
        <v>193</v>
      </c>
      <c r="E603" s="195" t="s">
        <v>43</v>
      </c>
      <c r="F603" s="196" t="s">
        <v>3381</v>
      </c>
      <c r="G603" s="193"/>
      <c r="H603" s="195" t="s">
        <v>43</v>
      </c>
      <c r="I603" s="197"/>
      <c r="J603" s="193"/>
      <c r="K603" s="193"/>
      <c r="L603" s="198"/>
      <c r="M603" s="199"/>
      <c r="N603" s="200"/>
      <c r="O603" s="200"/>
      <c r="P603" s="200"/>
      <c r="Q603" s="200"/>
      <c r="R603" s="200"/>
      <c r="S603" s="200"/>
      <c r="T603" s="201"/>
      <c r="AT603" s="202" t="s">
        <v>193</v>
      </c>
      <c r="AU603" s="202" t="s">
        <v>90</v>
      </c>
      <c r="AV603" s="13" t="s">
        <v>88</v>
      </c>
      <c r="AW603" s="13" t="s">
        <v>41</v>
      </c>
      <c r="AX603" s="13" t="s">
        <v>80</v>
      </c>
      <c r="AY603" s="202" t="s">
        <v>182</v>
      </c>
    </row>
    <row r="604" spans="1:65" s="14" customFormat="1" ht="11.25">
      <c r="B604" s="203"/>
      <c r="C604" s="204"/>
      <c r="D604" s="194" t="s">
        <v>193</v>
      </c>
      <c r="E604" s="205" t="s">
        <v>43</v>
      </c>
      <c r="F604" s="206" t="s">
        <v>3488</v>
      </c>
      <c r="G604" s="204"/>
      <c r="H604" s="207">
        <v>260</v>
      </c>
      <c r="I604" s="208"/>
      <c r="J604" s="204"/>
      <c r="K604" s="204"/>
      <c r="L604" s="209"/>
      <c r="M604" s="210"/>
      <c r="N604" s="211"/>
      <c r="O604" s="211"/>
      <c r="P604" s="211"/>
      <c r="Q604" s="211"/>
      <c r="R604" s="211"/>
      <c r="S604" s="211"/>
      <c r="T604" s="212"/>
      <c r="AT604" s="213" t="s">
        <v>193</v>
      </c>
      <c r="AU604" s="213" t="s">
        <v>90</v>
      </c>
      <c r="AV604" s="14" t="s">
        <v>90</v>
      </c>
      <c r="AW604" s="14" t="s">
        <v>41</v>
      </c>
      <c r="AX604" s="14" t="s">
        <v>80</v>
      </c>
      <c r="AY604" s="213" t="s">
        <v>182</v>
      </c>
    </row>
    <row r="605" spans="1:65" s="13" customFormat="1" ht="11.25">
      <c r="B605" s="192"/>
      <c r="C605" s="193"/>
      <c r="D605" s="194" t="s">
        <v>193</v>
      </c>
      <c r="E605" s="195" t="s">
        <v>43</v>
      </c>
      <c r="F605" s="196" t="s">
        <v>3384</v>
      </c>
      <c r="G605" s="193"/>
      <c r="H605" s="195" t="s">
        <v>43</v>
      </c>
      <c r="I605" s="197"/>
      <c r="J605" s="193"/>
      <c r="K605" s="193"/>
      <c r="L605" s="198"/>
      <c r="M605" s="199"/>
      <c r="N605" s="200"/>
      <c r="O605" s="200"/>
      <c r="P605" s="200"/>
      <c r="Q605" s="200"/>
      <c r="R605" s="200"/>
      <c r="S605" s="200"/>
      <c r="T605" s="201"/>
      <c r="AT605" s="202" t="s">
        <v>193</v>
      </c>
      <c r="AU605" s="202" t="s">
        <v>90</v>
      </c>
      <c r="AV605" s="13" t="s">
        <v>88</v>
      </c>
      <c r="AW605" s="13" t="s">
        <v>41</v>
      </c>
      <c r="AX605" s="13" t="s">
        <v>80</v>
      </c>
      <c r="AY605" s="202" t="s">
        <v>182</v>
      </c>
    </row>
    <row r="606" spans="1:65" s="14" customFormat="1" ht="11.25">
      <c r="B606" s="203"/>
      <c r="C606" s="204"/>
      <c r="D606" s="194" t="s">
        <v>193</v>
      </c>
      <c r="E606" s="205" t="s">
        <v>43</v>
      </c>
      <c r="F606" s="206" t="s">
        <v>1948</v>
      </c>
      <c r="G606" s="204"/>
      <c r="H606" s="207">
        <v>180</v>
      </c>
      <c r="I606" s="208"/>
      <c r="J606" s="204"/>
      <c r="K606" s="204"/>
      <c r="L606" s="209"/>
      <c r="M606" s="210"/>
      <c r="N606" s="211"/>
      <c r="O606" s="211"/>
      <c r="P606" s="211"/>
      <c r="Q606" s="211"/>
      <c r="R606" s="211"/>
      <c r="S606" s="211"/>
      <c r="T606" s="212"/>
      <c r="AT606" s="213" t="s">
        <v>193</v>
      </c>
      <c r="AU606" s="213" t="s">
        <v>90</v>
      </c>
      <c r="AV606" s="14" t="s">
        <v>90</v>
      </c>
      <c r="AW606" s="14" t="s">
        <v>41</v>
      </c>
      <c r="AX606" s="14" t="s">
        <v>80</v>
      </c>
      <c r="AY606" s="213" t="s">
        <v>182</v>
      </c>
    </row>
    <row r="607" spans="1:65" s="13" customFormat="1" ht="11.25">
      <c r="B607" s="192"/>
      <c r="C607" s="193"/>
      <c r="D607" s="194" t="s">
        <v>193</v>
      </c>
      <c r="E607" s="195" t="s">
        <v>43</v>
      </c>
      <c r="F607" s="196" t="s">
        <v>3332</v>
      </c>
      <c r="G607" s="193"/>
      <c r="H607" s="195" t="s">
        <v>43</v>
      </c>
      <c r="I607" s="197"/>
      <c r="J607" s="193"/>
      <c r="K607" s="193"/>
      <c r="L607" s="198"/>
      <c r="M607" s="199"/>
      <c r="N607" s="200"/>
      <c r="O607" s="200"/>
      <c r="P607" s="200"/>
      <c r="Q607" s="200"/>
      <c r="R607" s="200"/>
      <c r="S607" s="200"/>
      <c r="T607" s="201"/>
      <c r="AT607" s="202" t="s">
        <v>193</v>
      </c>
      <c r="AU607" s="202" t="s">
        <v>90</v>
      </c>
      <c r="AV607" s="13" t="s">
        <v>88</v>
      </c>
      <c r="AW607" s="13" t="s">
        <v>41</v>
      </c>
      <c r="AX607" s="13" t="s">
        <v>80</v>
      </c>
      <c r="AY607" s="202" t="s">
        <v>182</v>
      </c>
    </row>
    <row r="608" spans="1:65" s="14" customFormat="1" ht="11.25">
      <c r="B608" s="203"/>
      <c r="C608" s="204"/>
      <c r="D608" s="194" t="s">
        <v>193</v>
      </c>
      <c r="E608" s="205" t="s">
        <v>43</v>
      </c>
      <c r="F608" s="206" t="s">
        <v>2158</v>
      </c>
      <c r="G608" s="204"/>
      <c r="H608" s="207">
        <v>235</v>
      </c>
      <c r="I608" s="208"/>
      <c r="J608" s="204"/>
      <c r="K608" s="204"/>
      <c r="L608" s="209"/>
      <c r="M608" s="210"/>
      <c r="N608" s="211"/>
      <c r="O608" s="211"/>
      <c r="P608" s="211"/>
      <c r="Q608" s="211"/>
      <c r="R608" s="211"/>
      <c r="S608" s="211"/>
      <c r="T608" s="212"/>
      <c r="AT608" s="213" t="s">
        <v>193</v>
      </c>
      <c r="AU608" s="213" t="s">
        <v>90</v>
      </c>
      <c r="AV608" s="14" t="s">
        <v>90</v>
      </c>
      <c r="AW608" s="14" t="s">
        <v>41</v>
      </c>
      <c r="AX608" s="14" t="s">
        <v>80</v>
      </c>
      <c r="AY608" s="213" t="s">
        <v>182</v>
      </c>
    </row>
    <row r="609" spans="1:65" s="13" customFormat="1" ht="11.25">
      <c r="B609" s="192"/>
      <c r="C609" s="193"/>
      <c r="D609" s="194" t="s">
        <v>193</v>
      </c>
      <c r="E609" s="195" t="s">
        <v>43</v>
      </c>
      <c r="F609" s="196" t="s">
        <v>3462</v>
      </c>
      <c r="G609" s="193"/>
      <c r="H609" s="195" t="s">
        <v>43</v>
      </c>
      <c r="I609" s="197"/>
      <c r="J609" s="193"/>
      <c r="K609" s="193"/>
      <c r="L609" s="198"/>
      <c r="M609" s="199"/>
      <c r="N609" s="200"/>
      <c r="O609" s="200"/>
      <c r="P609" s="200"/>
      <c r="Q609" s="200"/>
      <c r="R609" s="200"/>
      <c r="S609" s="200"/>
      <c r="T609" s="201"/>
      <c r="AT609" s="202" t="s">
        <v>193</v>
      </c>
      <c r="AU609" s="202" t="s">
        <v>90</v>
      </c>
      <c r="AV609" s="13" t="s">
        <v>88</v>
      </c>
      <c r="AW609" s="13" t="s">
        <v>41</v>
      </c>
      <c r="AX609" s="13" t="s">
        <v>80</v>
      </c>
      <c r="AY609" s="202" t="s">
        <v>182</v>
      </c>
    </row>
    <row r="610" spans="1:65" s="14" customFormat="1" ht="11.25">
      <c r="B610" s="203"/>
      <c r="C610" s="204"/>
      <c r="D610" s="194" t="s">
        <v>193</v>
      </c>
      <c r="E610" s="205" t="s">
        <v>43</v>
      </c>
      <c r="F610" s="206" t="s">
        <v>510</v>
      </c>
      <c r="G610" s="204"/>
      <c r="H610" s="207">
        <v>35</v>
      </c>
      <c r="I610" s="208"/>
      <c r="J610" s="204"/>
      <c r="K610" s="204"/>
      <c r="L610" s="209"/>
      <c r="M610" s="210"/>
      <c r="N610" s="211"/>
      <c r="O610" s="211"/>
      <c r="P610" s="211"/>
      <c r="Q610" s="211"/>
      <c r="R610" s="211"/>
      <c r="S610" s="211"/>
      <c r="T610" s="212"/>
      <c r="AT610" s="213" t="s">
        <v>193</v>
      </c>
      <c r="AU610" s="213" t="s">
        <v>90</v>
      </c>
      <c r="AV610" s="14" t="s">
        <v>90</v>
      </c>
      <c r="AW610" s="14" t="s">
        <v>41</v>
      </c>
      <c r="AX610" s="14" t="s">
        <v>80</v>
      </c>
      <c r="AY610" s="213" t="s">
        <v>182</v>
      </c>
    </row>
    <row r="611" spans="1:65" s="15" customFormat="1" ht="11.25">
      <c r="B611" s="227"/>
      <c r="C611" s="228"/>
      <c r="D611" s="194" t="s">
        <v>193</v>
      </c>
      <c r="E611" s="229" t="s">
        <v>43</v>
      </c>
      <c r="F611" s="230" t="s">
        <v>436</v>
      </c>
      <c r="G611" s="228"/>
      <c r="H611" s="231">
        <v>710</v>
      </c>
      <c r="I611" s="232"/>
      <c r="J611" s="228"/>
      <c r="K611" s="228"/>
      <c r="L611" s="233"/>
      <c r="M611" s="234"/>
      <c r="N611" s="235"/>
      <c r="O611" s="235"/>
      <c r="P611" s="235"/>
      <c r="Q611" s="235"/>
      <c r="R611" s="235"/>
      <c r="S611" s="235"/>
      <c r="T611" s="236"/>
      <c r="AT611" s="237" t="s">
        <v>193</v>
      </c>
      <c r="AU611" s="237" t="s">
        <v>90</v>
      </c>
      <c r="AV611" s="15" t="s">
        <v>205</v>
      </c>
      <c r="AW611" s="15" t="s">
        <v>41</v>
      </c>
      <c r="AX611" s="15" t="s">
        <v>88</v>
      </c>
      <c r="AY611" s="237" t="s">
        <v>182</v>
      </c>
    </row>
    <row r="612" spans="1:65" s="2" customFormat="1" ht="62.65" customHeight="1">
      <c r="A612" s="35"/>
      <c r="B612" s="36"/>
      <c r="C612" s="179" t="s">
        <v>680</v>
      </c>
      <c r="D612" s="179" t="s">
        <v>187</v>
      </c>
      <c r="E612" s="180" t="s">
        <v>1139</v>
      </c>
      <c r="F612" s="181" t="s">
        <v>1140</v>
      </c>
      <c r="G612" s="182" t="s">
        <v>481</v>
      </c>
      <c r="H612" s="183">
        <v>15</v>
      </c>
      <c r="I612" s="184"/>
      <c r="J612" s="185">
        <f>ROUND(I612*H612,2)</f>
        <v>0</v>
      </c>
      <c r="K612" s="181" t="s">
        <v>191</v>
      </c>
      <c r="L612" s="40"/>
      <c r="M612" s="186" t="s">
        <v>43</v>
      </c>
      <c r="N612" s="187" t="s">
        <v>51</v>
      </c>
      <c r="O612" s="65"/>
      <c r="P612" s="188">
        <f>O612*H612</f>
        <v>0</v>
      </c>
      <c r="Q612" s="188">
        <v>0</v>
      </c>
      <c r="R612" s="188">
        <f>Q612*H612</f>
        <v>0</v>
      </c>
      <c r="S612" s="188">
        <v>0</v>
      </c>
      <c r="T612" s="189">
        <f>S612*H612</f>
        <v>0</v>
      </c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R612" s="190" t="s">
        <v>88</v>
      </c>
      <c r="AT612" s="190" t="s">
        <v>187</v>
      </c>
      <c r="AU612" s="190" t="s">
        <v>90</v>
      </c>
      <c r="AY612" s="17" t="s">
        <v>182</v>
      </c>
      <c r="BE612" s="191">
        <f>IF(N612="základní",J612,0)</f>
        <v>0</v>
      </c>
      <c r="BF612" s="191">
        <f>IF(N612="snížená",J612,0)</f>
        <v>0</v>
      </c>
      <c r="BG612" s="191">
        <f>IF(N612="zákl. přenesená",J612,0)</f>
        <v>0</v>
      </c>
      <c r="BH612" s="191">
        <f>IF(N612="sníž. přenesená",J612,0)</f>
        <v>0</v>
      </c>
      <c r="BI612" s="191">
        <f>IF(N612="nulová",J612,0)</f>
        <v>0</v>
      </c>
      <c r="BJ612" s="17" t="s">
        <v>88</v>
      </c>
      <c r="BK612" s="191">
        <f>ROUND(I612*H612,2)</f>
        <v>0</v>
      </c>
      <c r="BL612" s="17" t="s">
        <v>88</v>
      </c>
      <c r="BM612" s="190" t="s">
        <v>3489</v>
      </c>
    </row>
    <row r="613" spans="1:65" s="13" customFormat="1" ht="11.25">
      <c r="B613" s="192"/>
      <c r="C613" s="193"/>
      <c r="D613" s="194" t="s">
        <v>193</v>
      </c>
      <c r="E613" s="195" t="s">
        <v>43</v>
      </c>
      <c r="F613" s="196" t="s">
        <v>3314</v>
      </c>
      <c r="G613" s="193"/>
      <c r="H613" s="195" t="s">
        <v>43</v>
      </c>
      <c r="I613" s="197"/>
      <c r="J613" s="193"/>
      <c r="K613" s="193"/>
      <c r="L613" s="198"/>
      <c r="M613" s="199"/>
      <c r="N613" s="200"/>
      <c r="O613" s="200"/>
      <c r="P613" s="200"/>
      <c r="Q613" s="200"/>
      <c r="R613" s="200"/>
      <c r="S613" s="200"/>
      <c r="T613" s="201"/>
      <c r="AT613" s="202" t="s">
        <v>193</v>
      </c>
      <c r="AU613" s="202" t="s">
        <v>90</v>
      </c>
      <c r="AV613" s="13" t="s">
        <v>88</v>
      </c>
      <c r="AW613" s="13" t="s">
        <v>41</v>
      </c>
      <c r="AX613" s="13" t="s">
        <v>80</v>
      </c>
      <c r="AY613" s="202" t="s">
        <v>182</v>
      </c>
    </row>
    <row r="614" spans="1:65" s="13" customFormat="1" ht="11.25">
      <c r="B614" s="192"/>
      <c r="C614" s="193"/>
      <c r="D614" s="194" t="s">
        <v>193</v>
      </c>
      <c r="E614" s="195" t="s">
        <v>43</v>
      </c>
      <c r="F614" s="196" t="s">
        <v>1053</v>
      </c>
      <c r="G614" s="193"/>
      <c r="H614" s="195" t="s">
        <v>43</v>
      </c>
      <c r="I614" s="197"/>
      <c r="J614" s="193"/>
      <c r="K614" s="193"/>
      <c r="L614" s="198"/>
      <c r="M614" s="199"/>
      <c r="N614" s="200"/>
      <c r="O614" s="200"/>
      <c r="P614" s="200"/>
      <c r="Q614" s="200"/>
      <c r="R614" s="200"/>
      <c r="S614" s="200"/>
      <c r="T614" s="201"/>
      <c r="AT614" s="202" t="s">
        <v>193</v>
      </c>
      <c r="AU614" s="202" t="s">
        <v>90</v>
      </c>
      <c r="AV614" s="13" t="s">
        <v>88</v>
      </c>
      <c r="AW614" s="13" t="s">
        <v>41</v>
      </c>
      <c r="AX614" s="13" t="s">
        <v>80</v>
      </c>
      <c r="AY614" s="202" t="s">
        <v>182</v>
      </c>
    </row>
    <row r="615" spans="1:65" s="13" customFormat="1" ht="11.25">
      <c r="B615" s="192"/>
      <c r="C615" s="193"/>
      <c r="D615" s="194" t="s">
        <v>193</v>
      </c>
      <c r="E615" s="195" t="s">
        <v>43</v>
      </c>
      <c r="F615" s="196" t="s">
        <v>3332</v>
      </c>
      <c r="G615" s="193"/>
      <c r="H615" s="195" t="s">
        <v>43</v>
      </c>
      <c r="I615" s="197"/>
      <c r="J615" s="193"/>
      <c r="K615" s="193"/>
      <c r="L615" s="198"/>
      <c r="M615" s="199"/>
      <c r="N615" s="200"/>
      <c r="O615" s="200"/>
      <c r="P615" s="200"/>
      <c r="Q615" s="200"/>
      <c r="R615" s="200"/>
      <c r="S615" s="200"/>
      <c r="T615" s="201"/>
      <c r="AT615" s="202" t="s">
        <v>193</v>
      </c>
      <c r="AU615" s="202" t="s">
        <v>90</v>
      </c>
      <c r="AV615" s="13" t="s">
        <v>88</v>
      </c>
      <c r="AW615" s="13" t="s">
        <v>41</v>
      </c>
      <c r="AX615" s="13" t="s">
        <v>80</v>
      </c>
      <c r="AY615" s="202" t="s">
        <v>182</v>
      </c>
    </row>
    <row r="616" spans="1:65" s="14" customFormat="1" ht="11.25">
      <c r="B616" s="203"/>
      <c r="C616" s="204"/>
      <c r="D616" s="194" t="s">
        <v>193</v>
      </c>
      <c r="E616" s="205" t="s">
        <v>43</v>
      </c>
      <c r="F616" s="206" t="s">
        <v>8</v>
      </c>
      <c r="G616" s="204"/>
      <c r="H616" s="207">
        <v>15</v>
      </c>
      <c r="I616" s="208"/>
      <c r="J616" s="204"/>
      <c r="K616" s="204"/>
      <c r="L616" s="209"/>
      <c r="M616" s="210"/>
      <c r="N616" s="211"/>
      <c r="O616" s="211"/>
      <c r="P616" s="211"/>
      <c r="Q616" s="211"/>
      <c r="R616" s="211"/>
      <c r="S616" s="211"/>
      <c r="T616" s="212"/>
      <c r="AT616" s="213" t="s">
        <v>193</v>
      </c>
      <c r="AU616" s="213" t="s">
        <v>90</v>
      </c>
      <c r="AV616" s="14" t="s">
        <v>90</v>
      </c>
      <c r="AW616" s="14" t="s">
        <v>41</v>
      </c>
      <c r="AX616" s="14" t="s">
        <v>88</v>
      </c>
      <c r="AY616" s="213" t="s">
        <v>182</v>
      </c>
    </row>
    <row r="617" spans="1:65" s="2" customFormat="1" ht="62.65" customHeight="1">
      <c r="A617" s="35"/>
      <c r="B617" s="36"/>
      <c r="C617" s="179" t="s">
        <v>685</v>
      </c>
      <c r="D617" s="179" t="s">
        <v>187</v>
      </c>
      <c r="E617" s="180" t="s">
        <v>2131</v>
      </c>
      <c r="F617" s="181" t="s">
        <v>2132</v>
      </c>
      <c r="G617" s="182" t="s">
        <v>481</v>
      </c>
      <c r="H617" s="183">
        <v>8</v>
      </c>
      <c r="I617" s="184"/>
      <c r="J617" s="185">
        <f>ROUND(I617*H617,2)</f>
        <v>0</v>
      </c>
      <c r="K617" s="181" t="s">
        <v>191</v>
      </c>
      <c r="L617" s="40"/>
      <c r="M617" s="186" t="s">
        <v>43</v>
      </c>
      <c r="N617" s="187" t="s">
        <v>51</v>
      </c>
      <c r="O617" s="65"/>
      <c r="P617" s="188">
        <f>O617*H617</f>
        <v>0</v>
      </c>
      <c r="Q617" s="188">
        <v>0</v>
      </c>
      <c r="R617" s="188">
        <f>Q617*H617</f>
        <v>0</v>
      </c>
      <c r="S617" s="188">
        <v>0</v>
      </c>
      <c r="T617" s="189">
        <f>S617*H617</f>
        <v>0</v>
      </c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R617" s="190" t="s">
        <v>88</v>
      </c>
      <c r="AT617" s="190" t="s">
        <v>187</v>
      </c>
      <c r="AU617" s="190" t="s">
        <v>90</v>
      </c>
      <c r="AY617" s="17" t="s">
        <v>182</v>
      </c>
      <c r="BE617" s="191">
        <f>IF(N617="základní",J617,0)</f>
        <v>0</v>
      </c>
      <c r="BF617" s="191">
        <f>IF(N617="snížená",J617,0)</f>
        <v>0</v>
      </c>
      <c r="BG617" s="191">
        <f>IF(N617="zákl. přenesená",J617,0)</f>
        <v>0</v>
      </c>
      <c r="BH617" s="191">
        <f>IF(N617="sníž. přenesená",J617,0)</f>
        <v>0</v>
      </c>
      <c r="BI617" s="191">
        <f>IF(N617="nulová",J617,0)</f>
        <v>0</v>
      </c>
      <c r="BJ617" s="17" t="s">
        <v>88</v>
      </c>
      <c r="BK617" s="191">
        <f>ROUND(I617*H617,2)</f>
        <v>0</v>
      </c>
      <c r="BL617" s="17" t="s">
        <v>88</v>
      </c>
      <c r="BM617" s="190" t="s">
        <v>3490</v>
      </c>
    </row>
    <row r="618" spans="1:65" s="13" customFormat="1" ht="11.25">
      <c r="B618" s="192"/>
      <c r="C618" s="193"/>
      <c r="D618" s="194" t="s">
        <v>193</v>
      </c>
      <c r="E618" s="195" t="s">
        <v>43</v>
      </c>
      <c r="F618" s="196" t="s">
        <v>3314</v>
      </c>
      <c r="G618" s="193"/>
      <c r="H618" s="195" t="s">
        <v>43</v>
      </c>
      <c r="I618" s="197"/>
      <c r="J618" s="193"/>
      <c r="K618" s="193"/>
      <c r="L618" s="198"/>
      <c r="M618" s="199"/>
      <c r="N618" s="200"/>
      <c r="O618" s="200"/>
      <c r="P618" s="200"/>
      <c r="Q618" s="200"/>
      <c r="R618" s="200"/>
      <c r="S618" s="200"/>
      <c r="T618" s="201"/>
      <c r="AT618" s="202" t="s">
        <v>193</v>
      </c>
      <c r="AU618" s="202" t="s">
        <v>90</v>
      </c>
      <c r="AV618" s="13" t="s">
        <v>88</v>
      </c>
      <c r="AW618" s="13" t="s">
        <v>41</v>
      </c>
      <c r="AX618" s="13" t="s">
        <v>80</v>
      </c>
      <c r="AY618" s="202" t="s">
        <v>182</v>
      </c>
    </row>
    <row r="619" spans="1:65" s="13" customFormat="1" ht="11.25">
      <c r="B619" s="192"/>
      <c r="C619" s="193"/>
      <c r="D619" s="194" t="s">
        <v>193</v>
      </c>
      <c r="E619" s="195" t="s">
        <v>43</v>
      </c>
      <c r="F619" s="196" t="s">
        <v>2063</v>
      </c>
      <c r="G619" s="193"/>
      <c r="H619" s="195" t="s">
        <v>43</v>
      </c>
      <c r="I619" s="197"/>
      <c r="J619" s="193"/>
      <c r="K619" s="193"/>
      <c r="L619" s="198"/>
      <c r="M619" s="199"/>
      <c r="N619" s="200"/>
      <c r="O619" s="200"/>
      <c r="P619" s="200"/>
      <c r="Q619" s="200"/>
      <c r="R619" s="200"/>
      <c r="S619" s="200"/>
      <c r="T619" s="201"/>
      <c r="AT619" s="202" t="s">
        <v>193</v>
      </c>
      <c r="AU619" s="202" t="s">
        <v>90</v>
      </c>
      <c r="AV619" s="13" t="s">
        <v>88</v>
      </c>
      <c r="AW619" s="13" t="s">
        <v>41</v>
      </c>
      <c r="AX619" s="13" t="s">
        <v>80</v>
      </c>
      <c r="AY619" s="202" t="s">
        <v>182</v>
      </c>
    </row>
    <row r="620" spans="1:65" s="13" customFormat="1" ht="11.25">
      <c r="B620" s="192"/>
      <c r="C620" s="193"/>
      <c r="D620" s="194" t="s">
        <v>193</v>
      </c>
      <c r="E620" s="195" t="s">
        <v>43</v>
      </c>
      <c r="F620" s="196" t="s">
        <v>3332</v>
      </c>
      <c r="G620" s="193"/>
      <c r="H620" s="195" t="s">
        <v>43</v>
      </c>
      <c r="I620" s="197"/>
      <c r="J620" s="193"/>
      <c r="K620" s="193"/>
      <c r="L620" s="198"/>
      <c r="M620" s="199"/>
      <c r="N620" s="200"/>
      <c r="O620" s="200"/>
      <c r="P620" s="200"/>
      <c r="Q620" s="200"/>
      <c r="R620" s="200"/>
      <c r="S620" s="200"/>
      <c r="T620" s="201"/>
      <c r="AT620" s="202" t="s">
        <v>193</v>
      </c>
      <c r="AU620" s="202" t="s">
        <v>90</v>
      </c>
      <c r="AV620" s="13" t="s">
        <v>88</v>
      </c>
      <c r="AW620" s="13" t="s">
        <v>41</v>
      </c>
      <c r="AX620" s="13" t="s">
        <v>80</v>
      </c>
      <c r="AY620" s="202" t="s">
        <v>182</v>
      </c>
    </row>
    <row r="621" spans="1:65" s="14" customFormat="1" ht="11.25">
      <c r="B621" s="203"/>
      <c r="C621" s="204"/>
      <c r="D621" s="194" t="s">
        <v>193</v>
      </c>
      <c r="E621" s="205" t="s">
        <v>43</v>
      </c>
      <c r="F621" s="206" t="s">
        <v>225</v>
      </c>
      <c r="G621" s="204"/>
      <c r="H621" s="207">
        <v>8</v>
      </c>
      <c r="I621" s="208"/>
      <c r="J621" s="204"/>
      <c r="K621" s="204"/>
      <c r="L621" s="209"/>
      <c r="M621" s="210"/>
      <c r="N621" s="211"/>
      <c r="O621" s="211"/>
      <c r="P621" s="211"/>
      <c r="Q621" s="211"/>
      <c r="R621" s="211"/>
      <c r="S621" s="211"/>
      <c r="T621" s="212"/>
      <c r="AT621" s="213" t="s">
        <v>193</v>
      </c>
      <c r="AU621" s="213" t="s">
        <v>90</v>
      </c>
      <c r="AV621" s="14" t="s">
        <v>90</v>
      </c>
      <c r="AW621" s="14" t="s">
        <v>41</v>
      </c>
      <c r="AX621" s="14" t="s">
        <v>88</v>
      </c>
      <c r="AY621" s="213" t="s">
        <v>182</v>
      </c>
    </row>
    <row r="622" spans="1:65" s="2" customFormat="1" ht="37.9" customHeight="1">
      <c r="A622" s="35"/>
      <c r="B622" s="36"/>
      <c r="C622" s="179" t="s">
        <v>691</v>
      </c>
      <c r="D622" s="179" t="s">
        <v>187</v>
      </c>
      <c r="E622" s="180" t="s">
        <v>1144</v>
      </c>
      <c r="F622" s="181" t="s">
        <v>1145</v>
      </c>
      <c r="G622" s="182" t="s">
        <v>481</v>
      </c>
      <c r="H622" s="183">
        <v>105</v>
      </c>
      <c r="I622" s="184"/>
      <c r="J622" s="185">
        <f>ROUND(I622*H622,2)</f>
        <v>0</v>
      </c>
      <c r="K622" s="181" t="s">
        <v>191</v>
      </c>
      <c r="L622" s="40"/>
      <c r="M622" s="186" t="s">
        <v>43</v>
      </c>
      <c r="N622" s="187" t="s">
        <v>51</v>
      </c>
      <c r="O622" s="65"/>
      <c r="P622" s="188">
        <f>O622*H622</f>
        <v>0</v>
      </c>
      <c r="Q622" s="188">
        <v>0</v>
      </c>
      <c r="R622" s="188">
        <f>Q622*H622</f>
        <v>0</v>
      </c>
      <c r="S622" s="188">
        <v>0</v>
      </c>
      <c r="T622" s="189">
        <f>S622*H622</f>
        <v>0</v>
      </c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R622" s="190" t="s">
        <v>88</v>
      </c>
      <c r="AT622" s="190" t="s">
        <v>187</v>
      </c>
      <c r="AU622" s="190" t="s">
        <v>90</v>
      </c>
      <c r="AY622" s="17" t="s">
        <v>182</v>
      </c>
      <c r="BE622" s="191">
        <f>IF(N622="základní",J622,0)</f>
        <v>0</v>
      </c>
      <c r="BF622" s="191">
        <f>IF(N622="snížená",J622,0)</f>
        <v>0</v>
      </c>
      <c r="BG622" s="191">
        <f>IF(N622="zákl. přenesená",J622,0)</f>
        <v>0</v>
      </c>
      <c r="BH622" s="191">
        <f>IF(N622="sníž. přenesená",J622,0)</f>
        <v>0</v>
      </c>
      <c r="BI622" s="191">
        <f>IF(N622="nulová",J622,0)</f>
        <v>0</v>
      </c>
      <c r="BJ622" s="17" t="s">
        <v>88</v>
      </c>
      <c r="BK622" s="191">
        <f>ROUND(I622*H622,2)</f>
        <v>0</v>
      </c>
      <c r="BL622" s="17" t="s">
        <v>88</v>
      </c>
      <c r="BM622" s="190" t="s">
        <v>3491</v>
      </c>
    </row>
    <row r="623" spans="1:65" s="13" customFormat="1" ht="11.25">
      <c r="B623" s="192"/>
      <c r="C623" s="193"/>
      <c r="D623" s="194" t="s">
        <v>193</v>
      </c>
      <c r="E623" s="195" t="s">
        <v>43</v>
      </c>
      <c r="F623" s="196" t="s">
        <v>3314</v>
      </c>
      <c r="G623" s="193"/>
      <c r="H623" s="195" t="s">
        <v>43</v>
      </c>
      <c r="I623" s="197"/>
      <c r="J623" s="193"/>
      <c r="K623" s="193"/>
      <c r="L623" s="198"/>
      <c r="M623" s="199"/>
      <c r="N623" s="200"/>
      <c r="O623" s="200"/>
      <c r="P623" s="200"/>
      <c r="Q623" s="200"/>
      <c r="R623" s="200"/>
      <c r="S623" s="200"/>
      <c r="T623" s="201"/>
      <c r="AT623" s="202" t="s">
        <v>193</v>
      </c>
      <c r="AU623" s="202" t="s">
        <v>90</v>
      </c>
      <c r="AV623" s="13" t="s">
        <v>88</v>
      </c>
      <c r="AW623" s="13" t="s">
        <v>41</v>
      </c>
      <c r="AX623" s="13" t="s">
        <v>80</v>
      </c>
      <c r="AY623" s="202" t="s">
        <v>182</v>
      </c>
    </row>
    <row r="624" spans="1:65" s="13" customFormat="1" ht="11.25">
      <c r="B624" s="192"/>
      <c r="C624" s="193"/>
      <c r="D624" s="194" t="s">
        <v>193</v>
      </c>
      <c r="E624" s="195" t="s">
        <v>43</v>
      </c>
      <c r="F624" s="196" t="s">
        <v>3492</v>
      </c>
      <c r="G624" s="193"/>
      <c r="H624" s="195" t="s">
        <v>43</v>
      </c>
      <c r="I624" s="197"/>
      <c r="J624" s="193"/>
      <c r="K624" s="193"/>
      <c r="L624" s="198"/>
      <c r="M624" s="199"/>
      <c r="N624" s="200"/>
      <c r="O624" s="200"/>
      <c r="P624" s="200"/>
      <c r="Q624" s="200"/>
      <c r="R624" s="200"/>
      <c r="S624" s="200"/>
      <c r="T624" s="201"/>
      <c r="AT624" s="202" t="s">
        <v>193</v>
      </c>
      <c r="AU624" s="202" t="s">
        <v>90</v>
      </c>
      <c r="AV624" s="13" t="s">
        <v>88</v>
      </c>
      <c r="AW624" s="13" t="s">
        <v>41</v>
      </c>
      <c r="AX624" s="13" t="s">
        <v>80</v>
      </c>
      <c r="AY624" s="202" t="s">
        <v>182</v>
      </c>
    </row>
    <row r="625" spans="1:65" s="14" customFormat="1" ht="11.25">
      <c r="B625" s="203"/>
      <c r="C625" s="204"/>
      <c r="D625" s="194" t="s">
        <v>193</v>
      </c>
      <c r="E625" s="205" t="s">
        <v>43</v>
      </c>
      <c r="F625" s="206" t="s">
        <v>225</v>
      </c>
      <c r="G625" s="204"/>
      <c r="H625" s="207">
        <v>8</v>
      </c>
      <c r="I625" s="208"/>
      <c r="J625" s="204"/>
      <c r="K625" s="204"/>
      <c r="L625" s="209"/>
      <c r="M625" s="210"/>
      <c r="N625" s="211"/>
      <c r="O625" s="211"/>
      <c r="P625" s="211"/>
      <c r="Q625" s="211"/>
      <c r="R625" s="211"/>
      <c r="S625" s="211"/>
      <c r="T625" s="212"/>
      <c r="AT625" s="213" t="s">
        <v>193</v>
      </c>
      <c r="AU625" s="213" t="s">
        <v>90</v>
      </c>
      <c r="AV625" s="14" t="s">
        <v>90</v>
      </c>
      <c r="AW625" s="14" t="s">
        <v>41</v>
      </c>
      <c r="AX625" s="14" t="s">
        <v>80</v>
      </c>
      <c r="AY625" s="213" t="s">
        <v>182</v>
      </c>
    </row>
    <row r="626" spans="1:65" s="13" customFormat="1" ht="22.5">
      <c r="B626" s="192"/>
      <c r="C626" s="193"/>
      <c r="D626" s="194" t="s">
        <v>193</v>
      </c>
      <c r="E626" s="195" t="s">
        <v>43</v>
      </c>
      <c r="F626" s="196" t="s">
        <v>3493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4" customFormat="1" ht="11.25">
      <c r="B627" s="203"/>
      <c r="C627" s="204"/>
      <c r="D627" s="194" t="s">
        <v>193</v>
      </c>
      <c r="E627" s="205" t="s">
        <v>43</v>
      </c>
      <c r="F627" s="206" t="s">
        <v>240</v>
      </c>
      <c r="G627" s="204"/>
      <c r="H627" s="207">
        <v>11</v>
      </c>
      <c r="I627" s="208"/>
      <c r="J627" s="204"/>
      <c r="K627" s="204"/>
      <c r="L627" s="209"/>
      <c r="M627" s="210"/>
      <c r="N627" s="211"/>
      <c r="O627" s="211"/>
      <c r="P627" s="211"/>
      <c r="Q627" s="211"/>
      <c r="R627" s="211"/>
      <c r="S627" s="211"/>
      <c r="T627" s="212"/>
      <c r="AT627" s="213" t="s">
        <v>193</v>
      </c>
      <c r="AU627" s="213" t="s">
        <v>90</v>
      </c>
      <c r="AV627" s="14" t="s">
        <v>90</v>
      </c>
      <c r="AW627" s="14" t="s">
        <v>41</v>
      </c>
      <c r="AX627" s="14" t="s">
        <v>80</v>
      </c>
      <c r="AY627" s="213" t="s">
        <v>182</v>
      </c>
    </row>
    <row r="628" spans="1:65" s="13" customFormat="1" ht="22.5">
      <c r="B628" s="192"/>
      <c r="C628" s="193"/>
      <c r="D628" s="194" t="s">
        <v>193</v>
      </c>
      <c r="E628" s="195" t="s">
        <v>43</v>
      </c>
      <c r="F628" s="196" t="s">
        <v>3494</v>
      </c>
      <c r="G628" s="193"/>
      <c r="H628" s="195" t="s">
        <v>43</v>
      </c>
      <c r="I628" s="197"/>
      <c r="J628" s="193"/>
      <c r="K628" s="193"/>
      <c r="L628" s="198"/>
      <c r="M628" s="199"/>
      <c r="N628" s="200"/>
      <c r="O628" s="200"/>
      <c r="P628" s="200"/>
      <c r="Q628" s="200"/>
      <c r="R628" s="200"/>
      <c r="S628" s="200"/>
      <c r="T628" s="201"/>
      <c r="AT628" s="202" t="s">
        <v>193</v>
      </c>
      <c r="AU628" s="202" t="s">
        <v>90</v>
      </c>
      <c r="AV628" s="13" t="s">
        <v>88</v>
      </c>
      <c r="AW628" s="13" t="s">
        <v>41</v>
      </c>
      <c r="AX628" s="13" t="s">
        <v>80</v>
      </c>
      <c r="AY628" s="202" t="s">
        <v>182</v>
      </c>
    </row>
    <row r="629" spans="1:65" s="14" customFormat="1" ht="11.25">
      <c r="B629" s="203"/>
      <c r="C629" s="204"/>
      <c r="D629" s="194" t="s">
        <v>193</v>
      </c>
      <c r="E629" s="205" t="s">
        <v>43</v>
      </c>
      <c r="F629" s="206" t="s">
        <v>3495</v>
      </c>
      <c r="G629" s="204"/>
      <c r="H629" s="207">
        <v>50</v>
      </c>
      <c r="I629" s="208"/>
      <c r="J629" s="204"/>
      <c r="K629" s="204"/>
      <c r="L629" s="209"/>
      <c r="M629" s="210"/>
      <c r="N629" s="211"/>
      <c r="O629" s="211"/>
      <c r="P629" s="211"/>
      <c r="Q629" s="211"/>
      <c r="R629" s="211"/>
      <c r="S629" s="211"/>
      <c r="T629" s="212"/>
      <c r="AT629" s="213" t="s">
        <v>193</v>
      </c>
      <c r="AU629" s="213" t="s">
        <v>90</v>
      </c>
      <c r="AV629" s="14" t="s">
        <v>90</v>
      </c>
      <c r="AW629" s="14" t="s">
        <v>41</v>
      </c>
      <c r="AX629" s="14" t="s">
        <v>80</v>
      </c>
      <c r="AY629" s="213" t="s">
        <v>182</v>
      </c>
    </row>
    <row r="630" spans="1:65" s="13" customFormat="1" ht="22.5">
      <c r="B630" s="192"/>
      <c r="C630" s="193"/>
      <c r="D630" s="194" t="s">
        <v>193</v>
      </c>
      <c r="E630" s="195" t="s">
        <v>43</v>
      </c>
      <c r="F630" s="196" t="s">
        <v>3496</v>
      </c>
      <c r="G630" s="193"/>
      <c r="H630" s="195" t="s">
        <v>43</v>
      </c>
      <c r="I630" s="197"/>
      <c r="J630" s="193"/>
      <c r="K630" s="193"/>
      <c r="L630" s="198"/>
      <c r="M630" s="199"/>
      <c r="N630" s="200"/>
      <c r="O630" s="200"/>
      <c r="P630" s="200"/>
      <c r="Q630" s="200"/>
      <c r="R630" s="200"/>
      <c r="S630" s="200"/>
      <c r="T630" s="201"/>
      <c r="AT630" s="202" t="s">
        <v>193</v>
      </c>
      <c r="AU630" s="202" t="s">
        <v>90</v>
      </c>
      <c r="AV630" s="13" t="s">
        <v>88</v>
      </c>
      <c r="AW630" s="13" t="s">
        <v>41</v>
      </c>
      <c r="AX630" s="13" t="s">
        <v>80</v>
      </c>
      <c r="AY630" s="202" t="s">
        <v>182</v>
      </c>
    </row>
    <row r="631" spans="1:65" s="14" customFormat="1" ht="11.25">
      <c r="B631" s="203"/>
      <c r="C631" s="204"/>
      <c r="D631" s="194" t="s">
        <v>193</v>
      </c>
      <c r="E631" s="205" t="s">
        <v>43</v>
      </c>
      <c r="F631" s="206" t="s">
        <v>3497</v>
      </c>
      <c r="G631" s="204"/>
      <c r="H631" s="207">
        <v>36</v>
      </c>
      <c r="I631" s="208"/>
      <c r="J631" s="204"/>
      <c r="K631" s="204"/>
      <c r="L631" s="209"/>
      <c r="M631" s="210"/>
      <c r="N631" s="211"/>
      <c r="O631" s="211"/>
      <c r="P631" s="211"/>
      <c r="Q631" s="211"/>
      <c r="R631" s="211"/>
      <c r="S631" s="211"/>
      <c r="T631" s="212"/>
      <c r="AT631" s="213" t="s">
        <v>193</v>
      </c>
      <c r="AU631" s="213" t="s">
        <v>90</v>
      </c>
      <c r="AV631" s="14" t="s">
        <v>90</v>
      </c>
      <c r="AW631" s="14" t="s">
        <v>41</v>
      </c>
      <c r="AX631" s="14" t="s">
        <v>80</v>
      </c>
      <c r="AY631" s="213" t="s">
        <v>182</v>
      </c>
    </row>
    <row r="632" spans="1:65" s="15" customFormat="1" ht="11.25">
      <c r="B632" s="227"/>
      <c r="C632" s="228"/>
      <c r="D632" s="194" t="s">
        <v>193</v>
      </c>
      <c r="E632" s="229" t="s">
        <v>43</v>
      </c>
      <c r="F632" s="230" t="s">
        <v>436</v>
      </c>
      <c r="G632" s="228"/>
      <c r="H632" s="231">
        <v>105</v>
      </c>
      <c r="I632" s="232"/>
      <c r="J632" s="228"/>
      <c r="K632" s="228"/>
      <c r="L632" s="233"/>
      <c r="M632" s="234"/>
      <c r="N632" s="235"/>
      <c r="O632" s="235"/>
      <c r="P632" s="235"/>
      <c r="Q632" s="235"/>
      <c r="R632" s="235"/>
      <c r="S632" s="235"/>
      <c r="T632" s="236"/>
      <c r="AT632" s="237" t="s">
        <v>193</v>
      </c>
      <c r="AU632" s="237" t="s">
        <v>90</v>
      </c>
      <c r="AV632" s="15" t="s">
        <v>205</v>
      </c>
      <c r="AW632" s="15" t="s">
        <v>41</v>
      </c>
      <c r="AX632" s="15" t="s">
        <v>88</v>
      </c>
      <c r="AY632" s="237" t="s">
        <v>182</v>
      </c>
    </row>
    <row r="633" spans="1:65" s="2" customFormat="1" ht="24.2" customHeight="1">
      <c r="A633" s="35"/>
      <c r="B633" s="36"/>
      <c r="C633" s="179" t="s">
        <v>698</v>
      </c>
      <c r="D633" s="179" t="s">
        <v>187</v>
      </c>
      <c r="E633" s="180" t="s">
        <v>1157</v>
      </c>
      <c r="F633" s="181" t="s">
        <v>1158</v>
      </c>
      <c r="G633" s="182" t="s">
        <v>367</v>
      </c>
      <c r="H633" s="183">
        <v>19.2</v>
      </c>
      <c r="I633" s="184"/>
      <c r="J633" s="185">
        <f>ROUND(I633*H633,2)</f>
        <v>0</v>
      </c>
      <c r="K633" s="181" t="s">
        <v>191</v>
      </c>
      <c r="L633" s="40"/>
      <c r="M633" s="186" t="s">
        <v>43</v>
      </c>
      <c r="N633" s="187" t="s">
        <v>51</v>
      </c>
      <c r="O633" s="65"/>
      <c r="P633" s="188">
        <f>O633*H633</f>
        <v>0</v>
      </c>
      <c r="Q633" s="188">
        <v>8.4000000000000003E-4</v>
      </c>
      <c r="R633" s="188">
        <f>Q633*H633</f>
        <v>1.6128E-2</v>
      </c>
      <c r="S633" s="188">
        <v>0</v>
      </c>
      <c r="T633" s="189">
        <f>S633*H633</f>
        <v>0</v>
      </c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R633" s="190" t="s">
        <v>88</v>
      </c>
      <c r="AT633" s="190" t="s">
        <v>187</v>
      </c>
      <c r="AU633" s="190" t="s">
        <v>90</v>
      </c>
      <c r="AY633" s="17" t="s">
        <v>182</v>
      </c>
      <c r="BE633" s="191">
        <f>IF(N633="základní",J633,0)</f>
        <v>0</v>
      </c>
      <c r="BF633" s="191">
        <f>IF(N633="snížená",J633,0)</f>
        <v>0</v>
      </c>
      <c r="BG633" s="191">
        <f>IF(N633="zákl. přenesená",J633,0)</f>
        <v>0</v>
      </c>
      <c r="BH633" s="191">
        <f>IF(N633="sníž. přenesená",J633,0)</f>
        <v>0</v>
      </c>
      <c r="BI633" s="191">
        <f>IF(N633="nulová",J633,0)</f>
        <v>0</v>
      </c>
      <c r="BJ633" s="17" t="s">
        <v>88</v>
      </c>
      <c r="BK633" s="191">
        <f>ROUND(I633*H633,2)</f>
        <v>0</v>
      </c>
      <c r="BL633" s="17" t="s">
        <v>88</v>
      </c>
      <c r="BM633" s="190" t="s">
        <v>3498</v>
      </c>
    </row>
    <row r="634" spans="1:65" s="13" customFormat="1" ht="11.25">
      <c r="B634" s="192"/>
      <c r="C634" s="193"/>
      <c r="D634" s="194" t="s">
        <v>193</v>
      </c>
      <c r="E634" s="195" t="s">
        <v>43</v>
      </c>
      <c r="F634" s="196" t="s">
        <v>362</v>
      </c>
      <c r="G634" s="193"/>
      <c r="H634" s="195" t="s">
        <v>43</v>
      </c>
      <c r="I634" s="197"/>
      <c r="J634" s="193"/>
      <c r="K634" s="193"/>
      <c r="L634" s="198"/>
      <c r="M634" s="199"/>
      <c r="N634" s="200"/>
      <c r="O634" s="200"/>
      <c r="P634" s="200"/>
      <c r="Q634" s="200"/>
      <c r="R634" s="200"/>
      <c r="S634" s="200"/>
      <c r="T634" s="201"/>
      <c r="AT634" s="202" t="s">
        <v>193</v>
      </c>
      <c r="AU634" s="202" t="s">
        <v>90</v>
      </c>
      <c r="AV634" s="13" t="s">
        <v>88</v>
      </c>
      <c r="AW634" s="13" t="s">
        <v>41</v>
      </c>
      <c r="AX634" s="13" t="s">
        <v>80</v>
      </c>
      <c r="AY634" s="202" t="s">
        <v>182</v>
      </c>
    </row>
    <row r="635" spans="1:65" s="13" customFormat="1" ht="11.25">
      <c r="B635" s="192"/>
      <c r="C635" s="193"/>
      <c r="D635" s="194" t="s">
        <v>193</v>
      </c>
      <c r="E635" s="195" t="s">
        <v>43</v>
      </c>
      <c r="F635" s="196" t="s">
        <v>3015</v>
      </c>
      <c r="G635" s="193"/>
      <c r="H635" s="195" t="s">
        <v>43</v>
      </c>
      <c r="I635" s="197"/>
      <c r="J635" s="193"/>
      <c r="K635" s="193"/>
      <c r="L635" s="198"/>
      <c r="M635" s="199"/>
      <c r="N635" s="200"/>
      <c r="O635" s="200"/>
      <c r="P635" s="200"/>
      <c r="Q635" s="200"/>
      <c r="R635" s="200"/>
      <c r="S635" s="200"/>
      <c r="T635" s="201"/>
      <c r="AT635" s="202" t="s">
        <v>193</v>
      </c>
      <c r="AU635" s="202" t="s">
        <v>90</v>
      </c>
      <c r="AV635" s="13" t="s">
        <v>88</v>
      </c>
      <c r="AW635" s="13" t="s">
        <v>41</v>
      </c>
      <c r="AX635" s="13" t="s">
        <v>80</v>
      </c>
      <c r="AY635" s="202" t="s">
        <v>182</v>
      </c>
    </row>
    <row r="636" spans="1:65" s="14" customFormat="1" ht="11.25">
      <c r="B636" s="203"/>
      <c r="C636" s="204"/>
      <c r="D636" s="194" t="s">
        <v>193</v>
      </c>
      <c r="E636" s="205" t="s">
        <v>43</v>
      </c>
      <c r="F636" s="206" t="s">
        <v>3499</v>
      </c>
      <c r="G636" s="204"/>
      <c r="H636" s="207">
        <v>19.2</v>
      </c>
      <c r="I636" s="208"/>
      <c r="J636" s="204"/>
      <c r="K636" s="204"/>
      <c r="L636" s="209"/>
      <c r="M636" s="210"/>
      <c r="N636" s="211"/>
      <c r="O636" s="211"/>
      <c r="P636" s="211"/>
      <c r="Q636" s="211"/>
      <c r="R636" s="211"/>
      <c r="S636" s="211"/>
      <c r="T636" s="212"/>
      <c r="AT636" s="213" t="s">
        <v>193</v>
      </c>
      <c r="AU636" s="213" t="s">
        <v>90</v>
      </c>
      <c r="AV636" s="14" t="s">
        <v>90</v>
      </c>
      <c r="AW636" s="14" t="s">
        <v>41</v>
      </c>
      <c r="AX636" s="14" t="s">
        <v>88</v>
      </c>
      <c r="AY636" s="213" t="s">
        <v>182</v>
      </c>
    </row>
    <row r="637" spans="1:65" s="2" customFormat="1" ht="24.2" customHeight="1">
      <c r="A637" s="35"/>
      <c r="B637" s="36"/>
      <c r="C637" s="179" t="s">
        <v>703</v>
      </c>
      <c r="D637" s="179" t="s">
        <v>187</v>
      </c>
      <c r="E637" s="180" t="s">
        <v>1163</v>
      </c>
      <c r="F637" s="181" t="s">
        <v>1164</v>
      </c>
      <c r="G637" s="182" t="s">
        <v>367</v>
      </c>
      <c r="H637" s="183">
        <v>19.2</v>
      </c>
      <c r="I637" s="184"/>
      <c r="J637" s="185">
        <f>ROUND(I637*H637,2)</f>
        <v>0</v>
      </c>
      <c r="K637" s="181" t="s">
        <v>191</v>
      </c>
      <c r="L637" s="40"/>
      <c r="M637" s="186" t="s">
        <v>43</v>
      </c>
      <c r="N637" s="187" t="s">
        <v>51</v>
      </c>
      <c r="O637" s="65"/>
      <c r="P637" s="188">
        <f>O637*H637</f>
        <v>0</v>
      </c>
      <c r="Q637" s="188">
        <v>0</v>
      </c>
      <c r="R637" s="188">
        <f>Q637*H637</f>
        <v>0</v>
      </c>
      <c r="S637" s="188">
        <v>0</v>
      </c>
      <c r="T637" s="189">
        <f>S637*H637</f>
        <v>0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R637" s="190" t="s">
        <v>88</v>
      </c>
      <c r="AT637" s="190" t="s">
        <v>187</v>
      </c>
      <c r="AU637" s="190" t="s">
        <v>90</v>
      </c>
      <c r="AY637" s="17" t="s">
        <v>182</v>
      </c>
      <c r="BE637" s="191">
        <f>IF(N637="základní",J637,0)</f>
        <v>0</v>
      </c>
      <c r="BF637" s="191">
        <f>IF(N637="snížená",J637,0)</f>
        <v>0</v>
      </c>
      <c r="BG637" s="191">
        <f>IF(N637="zákl. přenesená",J637,0)</f>
        <v>0</v>
      </c>
      <c r="BH637" s="191">
        <f>IF(N637="sníž. přenesená",J637,0)</f>
        <v>0</v>
      </c>
      <c r="BI637" s="191">
        <f>IF(N637="nulová",J637,0)</f>
        <v>0</v>
      </c>
      <c r="BJ637" s="17" t="s">
        <v>88</v>
      </c>
      <c r="BK637" s="191">
        <f>ROUND(I637*H637,2)</f>
        <v>0</v>
      </c>
      <c r="BL637" s="17" t="s">
        <v>88</v>
      </c>
      <c r="BM637" s="190" t="s">
        <v>3500</v>
      </c>
    </row>
    <row r="638" spans="1:65" s="13" customFormat="1" ht="11.25">
      <c r="B638" s="192"/>
      <c r="C638" s="193"/>
      <c r="D638" s="194" t="s">
        <v>193</v>
      </c>
      <c r="E638" s="195" t="s">
        <v>43</v>
      </c>
      <c r="F638" s="196" t="s">
        <v>362</v>
      </c>
      <c r="G638" s="193"/>
      <c r="H638" s="195" t="s">
        <v>43</v>
      </c>
      <c r="I638" s="197"/>
      <c r="J638" s="193"/>
      <c r="K638" s="193"/>
      <c r="L638" s="198"/>
      <c r="M638" s="199"/>
      <c r="N638" s="200"/>
      <c r="O638" s="200"/>
      <c r="P638" s="200"/>
      <c r="Q638" s="200"/>
      <c r="R638" s="200"/>
      <c r="S638" s="200"/>
      <c r="T638" s="201"/>
      <c r="AT638" s="202" t="s">
        <v>193</v>
      </c>
      <c r="AU638" s="202" t="s">
        <v>90</v>
      </c>
      <c r="AV638" s="13" t="s">
        <v>88</v>
      </c>
      <c r="AW638" s="13" t="s">
        <v>41</v>
      </c>
      <c r="AX638" s="13" t="s">
        <v>80</v>
      </c>
      <c r="AY638" s="202" t="s">
        <v>182</v>
      </c>
    </row>
    <row r="639" spans="1:65" s="13" customFormat="1" ht="11.25">
      <c r="B639" s="192"/>
      <c r="C639" s="193"/>
      <c r="D639" s="194" t="s">
        <v>193</v>
      </c>
      <c r="E639" s="195" t="s">
        <v>43</v>
      </c>
      <c r="F639" s="196" t="s">
        <v>3015</v>
      </c>
      <c r="G639" s="193"/>
      <c r="H639" s="195" t="s">
        <v>43</v>
      </c>
      <c r="I639" s="197"/>
      <c r="J639" s="193"/>
      <c r="K639" s="193"/>
      <c r="L639" s="198"/>
      <c r="M639" s="199"/>
      <c r="N639" s="200"/>
      <c r="O639" s="200"/>
      <c r="P639" s="200"/>
      <c r="Q639" s="200"/>
      <c r="R639" s="200"/>
      <c r="S639" s="200"/>
      <c r="T639" s="201"/>
      <c r="AT639" s="202" t="s">
        <v>193</v>
      </c>
      <c r="AU639" s="202" t="s">
        <v>90</v>
      </c>
      <c r="AV639" s="13" t="s">
        <v>88</v>
      </c>
      <c r="AW639" s="13" t="s">
        <v>41</v>
      </c>
      <c r="AX639" s="13" t="s">
        <v>80</v>
      </c>
      <c r="AY639" s="202" t="s">
        <v>182</v>
      </c>
    </row>
    <row r="640" spans="1:65" s="14" customFormat="1" ht="11.25">
      <c r="B640" s="203"/>
      <c r="C640" s="204"/>
      <c r="D640" s="194" t="s">
        <v>193</v>
      </c>
      <c r="E640" s="205" t="s">
        <v>43</v>
      </c>
      <c r="F640" s="206" t="s">
        <v>3499</v>
      </c>
      <c r="G640" s="204"/>
      <c r="H640" s="207">
        <v>19.2</v>
      </c>
      <c r="I640" s="208"/>
      <c r="J640" s="204"/>
      <c r="K640" s="204"/>
      <c r="L640" s="209"/>
      <c r="M640" s="210"/>
      <c r="N640" s="211"/>
      <c r="O640" s="211"/>
      <c r="P640" s="211"/>
      <c r="Q640" s="211"/>
      <c r="R640" s="211"/>
      <c r="S640" s="211"/>
      <c r="T640" s="212"/>
      <c r="AT640" s="213" t="s">
        <v>193</v>
      </c>
      <c r="AU640" s="213" t="s">
        <v>90</v>
      </c>
      <c r="AV640" s="14" t="s">
        <v>90</v>
      </c>
      <c r="AW640" s="14" t="s">
        <v>41</v>
      </c>
      <c r="AX640" s="14" t="s">
        <v>88</v>
      </c>
      <c r="AY640" s="213" t="s">
        <v>182</v>
      </c>
    </row>
    <row r="641" spans="1:65" s="2" customFormat="1" ht="49.15" customHeight="1">
      <c r="A641" s="35"/>
      <c r="B641" s="36"/>
      <c r="C641" s="179" t="s">
        <v>707</v>
      </c>
      <c r="D641" s="179" t="s">
        <v>187</v>
      </c>
      <c r="E641" s="180" t="s">
        <v>2159</v>
      </c>
      <c r="F641" s="181" t="s">
        <v>2160</v>
      </c>
      <c r="G641" s="182" t="s">
        <v>481</v>
      </c>
      <c r="H641" s="183">
        <v>725</v>
      </c>
      <c r="I641" s="184"/>
      <c r="J641" s="185">
        <f>ROUND(I641*H641,2)</f>
        <v>0</v>
      </c>
      <c r="K641" s="181" t="s">
        <v>191</v>
      </c>
      <c r="L641" s="40"/>
      <c r="M641" s="186" t="s">
        <v>43</v>
      </c>
      <c r="N641" s="187" t="s">
        <v>51</v>
      </c>
      <c r="O641" s="65"/>
      <c r="P641" s="188">
        <f>O641*H641</f>
        <v>0</v>
      </c>
      <c r="Q641" s="188">
        <v>0.15614</v>
      </c>
      <c r="R641" s="188">
        <f>Q641*H641</f>
        <v>113.2015</v>
      </c>
      <c r="S641" s="188">
        <v>0</v>
      </c>
      <c r="T641" s="189">
        <f>S641*H641</f>
        <v>0</v>
      </c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R641" s="190" t="s">
        <v>88</v>
      </c>
      <c r="AT641" s="190" t="s">
        <v>187</v>
      </c>
      <c r="AU641" s="190" t="s">
        <v>90</v>
      </c>
      <c r="AY641" s="17" t="s">
        <v>182</v>
      </c>
      <c r="BE641" s="191">
        <f>IF(N641="základní",J641,0)</f>
        <v>0</v>
      </c>
      <c r="BF641" s="191">
        <f>IF(N641="snížená",J641,0)</f>
        <v>0</v>
      </c>
      <c r="BG641" s="191">
        <f>IF(N641="zákl. přenesená",J641,0)</f>
        <v>0</v>
      </c>
      <c r="BH641" s="191">
        <f>IF(N641="sníž. přenesená",J641,0)</f>
        <v>0</v>
      </c>
      <c r="BI641" s="191">
        <f>IF(N641="nulová",J641,0)</f>
        <v>0</v>
      </c>
      <c r="BJ641" s="17" t="s">
        <v>88</v>
      </c>
      <c r="BK641" s="191">
        <f>ROUND(I641*H641,2)</f>
        <v>0</v>
      </c>
      <c r="BL641" s="17" t="s">
        <v>88</v>
      </c>
      <c r="BM641" s="190" t="s">
        <v>2161</v>
      </c>
    </row>
    <row r="642" spans="1:65" s="13" customFormat="1" ht="11.25">
      <c r="B642" s="192"/>
      <c r="C642" s="193"/>
      <c r="D642" s="194" t="s">
        <v>193</v>
      </c>
      <c r="E642" s="195" t="s">
        <v>43</v>
      </c>
      <c r="F642" s="196" t="s">
        <v>3314</v>
      </c>
      <c r="G642" s="193"/>
      <c r="H642" s="195" t="s">
        <v>43</v>
      </c>
      <c r="I642" s="197"/>
      <c r="J642" s="193"/>
      <c r="K642" s="193"/>
      <c r="L642" s="198"/>
      <c r="M642" s="199"/>
      <c r="N642" s="200"/>
      <c r="O642" s="200"/>
      <c r="P642" s="200"/>
      <c r="Q642" s="200"/>
      <c r="R642" s="200"/>
      <c r="S642" s="200"/>
      <c r="T642" s="201"/>
      <c r="AT642" s="202" t="s">
        <v>193</v>
      </c>
      <c r="AU642" s="202" t="s">
        <v>90</v>
      </c>
      <c r="AV642" s="13" t="s">
        <v>88</v>
      </c>
      <c r="AW642" s="13" t="s">
        <v>41</v>
      </c>
      <c r="AX642" s="13" t="s">
        <v>80</v>
      </c>
      <c r="AY642" s="202" t="s">
        <v>182</v>
      </c>
    </row>
    <row r="643" spans="1:65" s="13" customFormat="1" ht="11.25">
      <c r="B643" s="192"/>
      <c r="C643" s="193"/>
      <c r="D643" s="194" t="s">
        <v>193</v>
      </c>
      <c r="E643" s="195" t="s">
        <v>43</v>
      </c>
      <c r="F643" s="196" t="s">
        <v>1051</v>
      </c>
      <c r="G643" s="193"/>
      <c r="H643" s="195" t="s">
        <v>43</v>
      </c>
      <c r="I643" s="197"/>
      <c r="J643" s="193"/>
      <c r="K643" s="193"/>
      <c r="L643" s="198"/>
      <c r="M643" s="199"/>
      <c r="N643" s="200"/>
      <c r="O643" s="200"/>
      <c r="P643" s="200"/>
      <c r="Q643" s="200"/>
      <c r="R643" s="200"/>
      <c r="S643" s="200"/>
      <c r="T643" s="201"/>
      <c r="AT643" s="202" t="s">
        <v>193</v>
      </c>
      <c r="AU643" s="202" t="s">
        <v>90</v>
      </c>
      <c r="AV643" s="13" t="s">
        <v>88</v>
      </c>
      <c r="AW643" s="13" t="s">
        <v>41</v>
      </c>
      <c r="AX643" s="13" t="s">
        <v>80</v>
      </c>
      <c r="AY643" s="202" t="s">
        <v>182</v>
      </c>
    </row>
    <row r="644" spans="1:65" s="13" customFormat="1" ht="22.5">
      <c r="B644" s="192"/>
      <c r="C644" s="193"/>
      <c r="D644" s="194" t="s">
        <v>193</v>
      </c>
      <c r="E644" s="195" t="s">
        <v>43</v>
      </c>
      <c r="F644" s="196" t="s">
        <v>3381</v>
      </c>
      <c r="G644" s="193"/>
      <c r="H644" s="195" t="s">
        <v>43</v>
      </c>
      <c r="I644" s="197"/>
      <c r="J644" s="193"/>
      <c r="K644" s="193"/>
      <c r="L644" s="198"/>
      <c r="M644" s="199"/>
      <c r="N644" s="200"/>
      <c r="O644" s="200"/>
      <c r="P644" s="200"/>
      <c r="Q644" s="200"/>
      <c r="R644" s="200"/>
      <c r="S644" s="200"/>
      <c r="T644" s="201"/>
      <c r="AT644" s="202" t="s">
        <v>193</v>
      </c>
      <c r="AU644" s="202" t="s">
        <v>90</v>
      </c>
      <c r="AV644" s="13" t="s">
        <v>88</v>
      </c>
      <c r="AW644" s="13" t="s">
        <v>41</v>
      </c>
      <c r="AX644" s="13" t="s">
        <v>80</v>
      </c>
      <c r="AY644" s="202" t="s">
        <v>182</v>
      </c>
    </row>
    <row r="645" spans="1:65" s="14" customFormat="1" ht="11.25">
      <c r="B645" s="203"/>
      <c r="C645" s="204"/>
      <c r="D645" s="194" t="s">
        <v>193</v>
      </c>
      <c r="E645" s="205" t="s">
        <v>43</v>
      </c>
      <c r="F645" s="206" t="s">
        <v>3488</v>
      </c>
      <c r="G645" s="204"/>
      <c r="H645" s="207">
        <v>260</v>
      </c>
      <c r="I645" s="208"/>
      <c r="J645" s="204"/>
      <c r="K645" s="204"/>
      <c r="L645" s="209"/>
      <c r="M645" s="210"/>
      <c r="N645" s="211"/>
      <c r="O645" s="211"/>
      <c r="P645" s="211"/>
      <c r="Q645" s="211"/>
      <c r="R645" s="211"/>
      <c r="S645" s="211"/>
      <c r="T645" s="212"/>
      <c r="AT645" s="213" t="s">
        <v>193</v>
      </c>
      <c r="AU645" s="213" t="s">
        <v>90</v>
      </c>
      <c r="AV645" s="14" t="s">
        <v>90</v>
      </c>
      <c r="AW645" s="14" t="s">
        <v>41</v>
      </c>
      <c r="AX645" s="14" t="s">
        <v>80</v>
      </c>
      <c r="AY645" s="213" t="s">
        <v>182</v>
      </c>
    </row>
    <row r="646" spans="1:65" s="13" customFormat="1" ht="11.25">
      <c r="B646" s="192"/>
      <c r="C646" s="193"/>
      <c r="D646" s="194" t="s">
        <v>193</v>
      </c>
      <c r="E646" s="195" t="s">
        <v>43</v>
      </c>
      <c r="F646" s="196" t="s">
        <v>3384</v>
      </c>
      <c r="G646" s="193"/>
      <c r="H646" s="195" t="s">
        <v>43</v>
      </c>
      <c r="I646" s="197"/>
      <c r="J646" s="193"/>
      <c r="K646" s="193"/>
      <c r="L646" s="198"/>
      <c r="M646" s="199"/>
      <c r="N646" s="200"/>
      <c r="O646" s="200"/>
      <c r="P646" s="200"/>
      <c r="Q646" s="200"/>
      <c r="R646" s="200"/>
      <c r="S646" s="200"/>
      <c r="T646" s="201"/>
      <c r="AT646" s="202" t="s">
        <v>193</v>
      </c>
      <c r="AU646" s="202" t="s">
        <v>90</v>
      </c>
      <c r="AV646" s="13" t="s">
        <v>88</v>
      </c>
      <c r="AW646" s="13" t="s">
        <v>41</v>
      </c>
      <c r="AX646" s="13" t="s">
        <v>80</v>
      </c>
      <c r="AY646" s="202" t="s">
        <v>182</v>
      </c>
    </row>
    <row r="647" spans="1:65" s="14" customFormat="1" ht="11.25">
      <c r="B647" s="203"/>
      <c r="C647" s="204"/>
      <c r="D647" s="194" t="s">
        <v>193</v>
      </c>
      <c r="E647" s="205" t="s">
        <v>43</v>
      </c>
      <c r="F647" s="206" t="s">
        <v>1948</v>
      </c>
      <c r="G647" s="204"/>
      <c r="H647" s="207">
        <v>180</v>
      </c>
      <c r="I647" s="208"/>
      <c r="J647" s="204"/>
      <c r="K647" s="204"/>
      <c r="L647" s="209"/>
      <c r="M647" s="210"/>
      <c r="N647" s="211"/>
      <c r="O647" s="211"/>
      <c r="P647" s="211"/>
      <c r="Q647" s="211"/>
      <c r="R647" s="211"/>
      <c r="S647" s="211"/>
      <c r="T647" s="212"/>
      <c r="AT647" s="213" t="s">
        <v>193</v>
      </c>
      <c r="AU647" s="213" t="s">
        <v>90</v>
      </c>
      <c r="AV647" s="14" t="s">
        <v>90</v>
      </c>
      <c r="AW647" s="14" t="s">
        <v>41</v>
      </c>
      <c r="AX647" s="14" t="s">
        <v>80</v>
      </c>
      <c r="AY647" s="213" t="s">
        <v>182</v>
      </c>
    </row>
    <row r="648" spans="1:65" s="13" customFormat="1" ht="11.25">
      <c r="B648" s="192"/>
      <c r="C648" s="193"/>
      <c r="D648" s="194" t="s">
        <v>193</v>
      </c>
      <c r="E648" s="195" t="s">
        <v>43</v>
      </c>
      <c r="F648" s="196" t="s">
        <v>3332</v>
      </c>
      <c r="G648" s="193"/>
      <c r="H648" s="195" t="s">
        <v>43</v>
      </c>
      <c r="I648" s="197"/>
      <c r="J648" s="193"/>
      <c r="K648" s="193"/>
      <c r="L648" s="198"/>
      <c r="M648" s="199"/>
      <c r="N648" s="200"/>
      <c r="O648" s="200"/>
      <c r="P648" s="200"/>
      <c r="Q648" s="200"/>
      <c r="R648" s="200"/>
      <c r="S648" s="200"/>
      <c r="T648" s="201"/>
      <c r="AT648" s="202" t="s">
        <v>193</v>
      </c>
      <c r="AU648" s="202" t="s">
        <v>90</v>
      </c>
      <c r="AV648" s="13" t="s">
        <v>88</v>
      </c>
      <c r="AW648" s="13" t="s">
        <v>41</v>
      </c>
      <c r="AX648" s="13" t="s">
        <v>80</v>
      </c>
      <c r="AY648" s="202" t="s">
        <v>182</v>
      </c>
    </row>
    <row r="649" spans="1:65" s="14" customFormat="1" ht="11.25">
      <c r="B649" s="203"/>
      <c r="C649" s="204"/>
      <c r="D649" s="194" t="s">
        <v>193</v>
      </c>
      <c r="E649" s="205" t="s">
        <v>43</v>
      </c>
      <c r="F649" s="206" t="s">
        <v>2158</v>
      </c>
      <c r="G649" s="204"/>
      <c r="H649" s="207">
        <v>235</v>
      </c>
      <c r="I649" s="208"/>
      <c r="J649" s="204"/>
      <c r="K649" s="204"/>
      <c r="L649" s="209"/>
      <c r="M649" s="210"/>
      <c r="N649" s="211"/>
      <c r="O649" s="211"/>
      <c r="P649" s="211"/>
      <c r="Q649" s="211"/>
      <c r="R649" s="211"/>
      <c r="S649" s="211"/>
      <c r="T649" s="212"/>
      <c r="AT649" s="213" t="s">
        <v>193</v>
      </c>
      <c r="AU649" s="213" t="s">
        <v>90</v>
      </c>
      <c r="AV649" s="14" t="s">
        <v>90</v>
      </c>
      <c r="AW649" s="14" t="s">
        <v>41</v>
      </c>
      <c r="AX649" s="14" t="s">
        <v>80</v>
      </c>
      <c r="AY649" s="213" t="s">
        <v>182</v>
      </c>
    </row>
    <row r="650" spans="1:65" s="13" customFormat="1" ht="11.25">
      <c r="B650" s="192"/>
      <c r="C650" s="193"/>
      <c r="D650" s="194" t="s">
        <v>193</v>
      </c>
      <c r="E650" s="195" t="s">
        <v>43</v>
      </c>
      <c r="F650" s="196" t="s">
        <v>3462</v>
      </c>
      <c r="G650" s="193"/>
      <c r="H650" s="195" t="s">
        <v>43</v>
      </c>
      <c r="I650" s="197"/>
      <c r="J650" s="193"/>
      <c r="K650" s="193"/>
      <c r="L650" s="198"/>
      <c r="M650" s="199"/>
      <c r="N650" s="200"/>
      <c r="O650" s="200"/>
      <c r="P650" s="200"/>
      <c r="Q650" s="200"/>
      <c r="R650" s="200"/>
      <c r="S650" s="200"/>
      <c r="T650" s="201"/>
      <c r="AT650" s="202" t="s">
        <v>193</v>
      </c>
      <c r="AU650" s="202" t="s">
        <v>90</v>
      </c>
      <c r="AV650" s="13" t="s">
        <v>88</v>
      </c>
      <c r="AW650" s="13" t="s">
        <v>41</v>
      </c>
      <c r="AX650" s="13" t="s">
        <v>80</v>
      </c>
      <c r="AY650" s="202" t="s">
        <v>182</v>
      </c>
    </row>
    <row r="651" spans="1:65" s="14" customFormat="1" ht="11.25">
      <c r="B651" s="203"/>
      <c r="C651" s="204"/>
      <c r="D651" s="194" t="s">
        <v>193</v>
      </c>
      <c r="E651" s="205" t="s">
        <v>43</v>
      </c>
      <c r="F651" s="206" t="s">
        <v>510</v>
      </c>
      <c r="G651" s="204"/>
      <c r="H651" s="207">
        <v>35</v>
      </c>
      <c r="I651" s="208"/>
      <c r="J651" s="204"/>
      <c r="K651" s="204"/>
      <c r="L651" s="209"/>
      <c r="M651" s="210"/>
      <c r="N651" s="211"/>
      <c r="O651" s="211"/>
      <c r="P651" s="211"/>
      <c r="Q651" s="211"/>
      <c r="R651" s="211"/>
      <c r="S651" s="211"/>
      <c r="T651" s="212"/>
      <c r="AT651" s="213" t="s">
        <v>193</v>
      </c>
      <c r="AU651" s="213" t="s">
        <v>90</v>
      </c>
      <c r="AV651" s="14" t="s">
        <v>90</v>
      </c>
      <c r="AW651" s="14" t="s">
        <v>41</v>
      </c>
      <c r="AX651" s="14" t="s">
        <v>80</v>
      </c>
      <c r="AY651" s="213" t="s">
        <v>182</v>
      </c>
    </row>
    <row r="652" spans="1:65" s="13" customFormat="1" ht="11.25">
      <c r="B652" s="192"/>
      <c r="C652" s="193"/>
      <c r="D652" s="194" t="s">
        <v>193</v>
      </c>
      <c r="E652" s="195" t="s">
        <v>43</v>
      </c>
      <c r="F652" s="196" t="s">
        <v>1053</v>
      </c>
      <c r="G652" s="193"/>
      <c r="H652" s="195" t="s">
        <v>43</v>
      </c>
      <c r="I652" s="197"/>
      <c r="J652" s="193"/>
      <c r="K652" s="193"/>
      <c r="L652" s="198"/>
      <c r="M652" s="199"/>
      <c r="N652" s="200"/>
      <c r="O652" s="200"/>
      <c r="P652" s="200"/>
      <c r="Q652" s="200"/>
      <c r="R652" s="200"/>
      <c r="S652" s="200"/>
      <c r="T652" s="201"/>
      <c r="AT652" s="202" t="s">
        <v>193</v>
      </c>
      <c r="AU652" s="202" t="s">
        <v>90</v>
      </c>
      <c r="AV652" s="13" t="s">
        <v>88</v>
      </c>
      <c r="AW652" s="13" t="s">
        <v>41</v>
      </c>
      <c r="AX652" s="13" t="s">
        <v>80</v>
      </c>
      <c r="AY652" s="202" t="s">
        <v>182</v>
      </c>
    </row>
    <row r="653" spans="1:65" s="13" customFormat="1" ht="11.25">
      <c r="B653" s="192"/>
      <c r="C653" s="193"/>
      <c r="D653" s="194" t="s">
        <v>193</v>
      </c>
      <c r="E653" s="195" t="s">
        <v>43</v>
      </c>
      <c r="F653" s="196" t="s">
        <v>3332</v>
      </c>
      <c r="G653" s="193"/>
      <c r="H653" s="195" t="s">
        <v>43</v>
      </c>
      <c r="I653" s="197"/>
      <c r="J653" s="193"/>
      <c r="K653" s="193"/>
      <c r="L653" s="198"/>
      <c r="M653" s="199"/>
      <c r="N653" s="200"/>
      <c r="O653" s="200"/>
      <c r="P653" s="200"/>
      <c r="Q653" s="200"/>
      <c r="R653" s="200"/>
      <c r="S653" s="200"/>
      <c r="T653" s="201"/>
      <c r="AT653" s="202" t="s">
        <v>193</v>
      </c>
      <c r="AU653" s="202" t="s">
        <v>90</v>
      </c>
      <c r="AV653" s="13" t="s">
        <v>88</v>
      </c>
      <c r="AW653" s="13" t="s">
        <v>41</v>
      </c>
      <c r="AX653" s="13" t="s">
        <v>80</v>
      </c>
      <c r="AY653" s="202" t="s">
        <v>182</v>
      </c>
    </row>
    <row r="654" spans="1:65" s="14" customFormat="1" ht="11.25">
      <c r="B654" s="203"/>
      <c r="C654" s="204"/>
      <c r="D654" s="194" t="s">
        <v>193</v>
      </c>
      <c r="E654" s="205" t="s">
        <v>43</v>
      </c>
      <c r="F654" s="206" t="s">
        <v>8</v>
      </c>
      <c r="G654" s="204"/>
      <c r="H654" s="207">
        <v>15</v>
      </c>
      <c r="I654" s="208"/>
      <c r="J654" s="204"/>
      <c r="K654" s="204"/>
      <c r="L654" s="209"/>
      <c r="M654" s="210"/>
      <c r="N654" s="211"/>
      <c r="O654" s="211"/>
      <c r="P654" s="211"/>
      <c r="Q654" s="211"/>
      <c r="R654" s="211"/>
      <c r="S654" s="211"/>
      <c r="T654" s="212"/>
      <c r="AT654" s="213" t="s">
        <v>193</v>
      </c>
      <c r="AU654" s="213" t="s">
        <v>90</v>
      </c>
      <c r="AV654" s="14" t="s">
        <v>90</v>
      </c>
      <c r="AW654" s="14" t="s">
        <v>41</v>
      </c>
      <c r="AX654" s="14" t="s">
        <v>80</v>
      </c>
      <c r="AY654" s="213" t="s">
        <v>182</v>
      </c>
    </row>
    <row r="655" spans="1:65" s="15" customFormat="1" ht="11.25">
      <c r="B655" s="227"/>
      <c r="C655" s="228"/>
      <c r="D655" s="194" t="s">
        <v>193</v>
      </c>
      <c r="E655" s="229" t="s">
        <v>43</v>
      </c>
      <c r="F655" s="230" t="s">
        <v>436</v>
      </c>
      <c r="G655" s="228"/>
      <c r="H655" s="231">
        <v>725</v>
      </c>
      <c r="I655" s="232"/>
      <c r="J655" s="228"/>
      <c r="K655" s="228"/>
      <c r="L655" s="233"/>
      <c r="M655" s="234"/>
      <c r="N655" s="235"/>
      <c r="O655" s="235"/>
      <c r="P655" s="235"/>
      <c r="Q655" s="235"/>
      <c r="R655" s="235"/>
      <c r="S655" s="235"/>
      <c r="T655" s="236"/>
      <c r="AT655" s="237" t="s">
        <v>193</v>
      </c>
      <c r="AU655" s="237" t="s">
        <v>90</v>
      </c>
      <c r="AV655" s="15" t="s">
        <v>205</v>
      </c>
      <c r="AW655" s="15" t="s">
        <v>41</v>
      </c>
      <c r="AX655" s="15" t="s">
        <v>88</v>
      </c>
      <c r="AY655" s="237" t="s">
        <v>182</v>
      </c>
    </row>
    <row r="656" spans="1:65" s="2" customFormat="1" ht="14.45" customHeight="1">
      <c r="A656" s="35"/>
      <c r="B656" s="36"/>
      <c r="C656" s="214" t="s">
        <v>713</v>
      </c>
      <c r="D656" s="214" t="s">
        <v>179</v>
      </c>
      <c r="E656" s="215" t="s">
        <v>1173</v>
      </c>
      <c r="F656" s="216" t="s">
        <v>1174</v>
      </c>
      <c r="G656" s="217" t="s">
        <v>481</v>
      </c>
      <c r="H656" s="218">
        <v>725</v>
      </c>
      <c r="I656" s="219"/>
      <c r="J656" s="220">
        <f>ROUND(I656*H656,2)</f>
        <v>0</v>
      </c>
      <c r="K656" s="216" t="s">
        <v>191</v>
      </c>
      <c r="L656" s="221"/>
      <c r="M656" s="222" t="s">
        <v>43</v>
      </c>
      <c r="N656" s="223" t="s">
        <v>51</v>
      </c>
      <c r="O656" s="65"/>
      <c r="P656" s="188">
        <f>O656*H656</f>
        <v>0</v>
      </c>
      <c r="Q656" s="188">
        <v>2.0000000000000002E-5</v>
      </c>
      <c r="R656" s="188">
        <f>Q656*H656</f>
        <v>1.4500000000000001E-2</v>
      </c>
      <c r="S656" s="188">
        <v>0</v>
      </c>
      <c r="T656" s="189">
        <f>S656*H656</f>
        <v>0</v>
      </c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R656" s="190" t="s">
        <v>90</v>
      </c>
      <c r="AT656" s="190" t="s">
        <v>179</v>
      </c>
      <c r="AU656" s="190" t="s">
        <v>90</v>
      </c>
      <c r="AY656" s="17" t="s">
        <v>182</v>
      </c>
      <c r="BE656" s="191">
        <f>IF(N656="základní",J656,0)</f>
        <v>0</v>
      </c>
      <c r="BF656" s="191">
        <f>IF(N656="snížená",J656,0)</f>
        <v>0</v>
      </c>
      <c r="BG656" s="191">
        <f>IF(N656="zákl. přenesená",J656,0)</f>
        <v>0</v>
      </c>
      <c r="BH656" s="191">
        <f>IF(N656="sníž. přenesená",J656,0)</f>
        <v>0</v>
      </c>
      <c r="BI656" s="191">
        <f>IF(N656="nulová",J656,0)</f>
        <v>0</v>
      </c>
      <c r="BJ656" s="17" t="s">
        <v>88</v>
      </c>
      <c r="BK656" s="191">
        <f>ROUND(I656*H656,2)</f>
        <v>0</v>
      </c>
      <c r="BL656" s="17" t="s">
        <v>88</v>
      </c>
      <c r="BM656" s="190" t="s">
        <v>1175</v>
      </c>
    </row>
    <row r="657" spans="1:65" s="13" customFormat="1" ht="11.25">
      <c r="B657" s="192"/>
      <c r="C657" s="193"/>
      <c r="D657" s="194" t="s">
        <v>193</v>
      </c>
      <c r="E657" s="195" t="s">
        <v>43</v>
      </c>
      <c r="F657" s="196" t="s">
        <v>3314</v>
      </c>
      <c r="G657" s="193"/>
      <c r="H657" s="195" t="s">
        <v>43</v>
      </c>
      <c r="I657" s="197"/>
      <c r="J657" s="193"/>
      <c r="K657" s="193"/>
      <c r="L657" s="198"/>
      <c r="M657" s="199"/>
      <c r="N657" s="200"/>
      <c r="O657" s="200"/>
      <c r="P657" s="200"/>
      <c r="Q657" s="200"/>
      <c r="R657" s="200"/>
      <c r="S657" s="200"/>
      <c r="T657" s="201"/>
      <c r="AT657" s="202" t="s">
        <v>193</v>
      </c>
      <c r="AU657" s="202" t="s">
        <v>90</v>
      </c>
      <c r="AV657" s="13" t="s">
        <v>88</v>
      </c>
      <c r="AW657" s="13" t="s">
        <v>41</v>
      </c>
      <c r="AX657" s="13" t="s">
        <v>80</v>
      </c>
      <c r="AY657" s="202" t="s">
        <v>182</v>
      </c>
    </row>
    <row r="658" spans="1:65" s="13" customFormat="1" ht="11.25">
      <c r="B658" s="192"/>
      <c r="C658" s="193"/>
      <c r="D658" s="194" t="s">
        <v>193</v>
      </c>
      <c r="E658" s="195" t="s">
        <v>43</v>
      </c>
      <c r="F658" s="196" t="s">
        <v>1051</v>
      </c>
      <c r="G658" s="193"/>
      <c r="H658" s="195" t="s">
        <v>43</v>
      </c>
      <c r="I658" s="197"/>
      <c r="J658" s="193"/>
      <c r="K658" s="193"/>
      <c r="L658" s="198"/>
      <c r="M658" s="199"/>
      <c r="N658" s="200"/>
      <c r="O658" s="200"/>
      <c r="P658" s="200"/>
      <c r="Q658" s="200"/>
      <c r="R658" s="200"/>
      <c r="S658" s="200"/>
      <c r="T658" s="201"/>
      <c r="AT658" s="202" t="s">
        <v>193</v>
      </c>
      <c r="AU658" s="202" t="s">
        <v>90</v>
      </c>
      <c r="AV658" s="13" t="s">
        <v>88</v>
      </c>
      <c r="AW658" s="13" t="s">
        <v>41</v>
      </c>
      <c r="AX658" s="13" t="s">
        <v>80</v>
      </c>
      <c r="AY658" s="202" t="s">
        <v>182</v>
      </c>
    </row>
    <row r="659" spans="1:65" s="13" customFormat="1" ht="22.5">
      <c r="B659" s="192"/>
      <c r="C659" s="193"/>
      <c r="D659" s="194" t="s">
        <v>193</v>
      </c>
      <c r="E659" s="195" t="s">
        <v>43</v>
      </c>
      <c r="F659" s="196" t="s">
        <v>3381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4" customFormat="1" ht="11.25">
      <c r="B660" s="203"/>
      <c r="C660" s="204"/>
      <c r="D660" s="194" t="s">
        <v>193</v>
      </c>
      <c r="E660" s="205" t="s">
        <v>43</v>
      </c>
      <c r="F660" s="206" t="s">
        <v>3488</v>
      </c>
      <c r="G660" s="204"/>
      <c r="H660" s="207">
        <v>260</v>
      </c>
      <c r="I660" s="208"/>
      <c r="J660" s="204"/>
      <c r="K660" s="204"/>
      <c r="L660" s="209"/>
      <c r="M660" s="210"/>
      <c r="N660" s="211"/>
      <c r="O660" s="211"/>
      <c r="P660" s="211"/>
      <c r="Q660" s="211"/>
      <c r="R660" s="211"/>
      <c r="S660" s="211"/>
      <c r="T660" s="212"/>
      <c r="AT660" s="213" t="s">
        <v>193</v>
      </c>
      <c r="AU660" s="213" t="s">
        <v>90</v>
      </c>
      <c r="AV660" s="14" t="s">
        <v>90</v>
      </c>
      <c r="AW660" s="14" t="s">
        <v>41</v>
      </c>
      <c r="AX660" s="14" t="s">
        <v>80</v>
      </c>
      <c r="AY660" s="213" t="s">
        <v>182</v>
      </c>
    </row>
    <row r="661" spans="1:65" s="13" customFormat="1" ht="11.25">
      <c r="B661" s="192"/>
      <c r="C661" s="193"/>
      <c r="D661" s="194" t="s">
        <v>193</v>
      </c>
      <c r="E661" s="195" t="s">
        <v>43</v>
      </c>
      <c r="F661" s="196" t="s">
        <v>3384</v>
      </c>
      <c r="G661" s="193"/>
      <c r="H661" s="195" t="s">
        <v>43</v>
      </c>
      <c r="I661" s="197"/>
      <c r="J661" s="193"/>
      <c r="K661" s="193"/>
      <c r="L661" s="198"/>
      <c r="M661" s="199"/>
      <c r="N661" s="200"/>
      <c r="O661" s="200"/>
      <c r="P661" s="200"/>
      <c r="Q661" s="200"/>
      <c r="R661" s="200"/>
      <c r="S661" s="200"/>
      <c r="T661" s="201"/>
      <c r="AT661" s="202" t="s">
        <v>193</v>
      </c>
      <c r="AU661" s="202" t="s">
        <v>90</v>
      </c>
      <c r="AV661" s="13" t="s">
        <v>88</v>
      </c>
      <c r="AW661" s="13" t="s">
        <v>41</v>
      </c>
      <c r="AX661" s="13" t="s">
        <v>80</v>
      </c>
      <c r="AY661" s="202" t="s">
        <v>182</v>
      </c>
    </row>
    <row r="662" spans="1:65" s="14" customFormat="1" ht="11.25">
      <c r="B662" s="203"/>
      <c r="C662" s="204"/>
      <c r="D662" s="194" t="s">
        <v>193</v>
      </c>
      <c r="E662" s="205" t="s">
        <v>43</v>
      </c>
      <c r="F662" s="206" t="s">
        <v>1948</v>
      </c>
      <c r="G662" s="204"/>
      <c r="H662" s="207">
        <v>180</v>
      </c>
      <c r="I662" s="208"/>
      <c r="J662" s="204"/>
      <c r="K662" s="204"/>
      <c r="L662" s="209"/>
      <c r="M662" s="210"/>
      <c r="N662" s="211"/>
      <c r="O662" s="211"/>
      <c r="P662" s="211"/>
      <c r="Q662" s="211"/>
      <c r="R662" s="211"/>
      <c r="S662" s="211"/>
      <c r="T662" s="212"/>
      <c r="AT662" s="213" t="s">
        <v>193</v>
      </c>
      <c r="AU662" s="213" t="s">
        <v>90</v>
      </c>
      <c r="AV662" s="14" t="s">
        <v>90</v>
      </c>
      <c r="AW662" s="14" t="s">
        <v>41</v>
      </c>
      <c r="AX662" s="14" t="s">
        <v>80</v>
      </c>
      <c r="AY662" s="213" t="s">
        <v>182</v>
      </c>
    </row>
    <row r="663" spans="1:65" s="13" customFormat="1" ht="11.25">
      <c r="B663" s="192"/>
      <c r="C663" s="193"/>
      <c r="D663" s="194" t="s">
        <v>193</v>
      </c>
      <c r="E663" s="195" t="s">
        <v>43</v>
      </c>
      <c r="F663" s="196" t="s">
        <v>3332</v>
      </c>
      <c r="G663" s="193"/>
      <c r="H663" s="195" t="s">
        <v>43</v>
      </c>
      <c r="I663" s="197"/>
      <c r="J663" s="193"/>
      <c r="K663" s="193"/>
      <c r="L663" s="198"/>
      <c r="M663" s="199"/>
      <c r="N663" s="200"/>
      <c r="O663" s="200"/>
      <c r="P663" s="200"/>
      <c r="Q663" s="200"/>
      <c r="R663" s="200"/>
      <c r="S663" s="200"/>
      <c r="T663" s="201"/>
      <c r="AT663" s="202" t="s">
        <v>193</v>
      </c>
      <c r="AU663" s="202" t="s">
        <v>90</v>
      </c>
      <c r="AV663" s="13" t="s">
        <v>88</v>
      </c>
      <c r="AW663" s="13" t="s">
        <v>41</v>
      </c>
      <c r="AX663" s="13" t="s">
        <v>80</v>
      </c>
      <c r="AY663" s="202" t="s">
        <v>182</v>
      </c>
    </row>
    <row r="664" spans="1:65" s="14" customFormat="1" ht="11.25">
      <c r="B664" s="203"/>
      <c r="C664" s="204"/>
      <c r="D664" s="194" t="s">
        <v>193</v>
      </c>
      <c r="E664" s="205" t="s">
        <v>43</v>
      </c>
      <c r="F664" s="206" t="s">
        <v>2158</v>
      </c>
      <c r="G664" s="204"/>
      <c r="H664" s="207">
        <v>235</v>
      </c>
      <c r="I664" s="208"/>
      <c r="J664" s="204"/>
      <c r="K664" s="204"/>
      <c r="L664" s="209"/>
      <c r="M664" s="210"/>
      <c r="N664" s="211"/>
      <c r="O664" s="211"/>
      <c r="P664" s="211"/>
      <c r="Q664" s="211"/>
      <c r="R664" s="211"/>
      <c r="S664" s="211"/>
      <c r="T664" s="212"/>
      <c r="AT664" s="213" t="s">
        <v>193</v>
      </c>
      <c r="AU664" s="213" t="s">
        <v>90</v>
      </c>
      <c r="AV664" s="14" t="s">
        <v>90</v>
      </c>
      <c r="AW664" s="14" t="s">
        <v>41</v>
      </c>
      <c r="AX664" s="14" t="s">
        <v>80</v>
      </c>
      <c r="AY664" s="213" t="s">
        <v>182</v>
      </c>
    </row>
    <row r="665" spans="1:65" s="13" customFormat="1" ht="11.25">
      <c r="B665" s="192"/>
      <c r="C665" s="193"/>
      <c r="D665" s="194" t="s">
        <v>193</v>
      </c>
      <c r="E665" s="195" t="s">
        <v>43</v>
      </c>
      <c r="F665" s="196" t="s">
        <v>3462</v>
      </c>
      <c r="G665" s="193"/>
      <c r="H665" s="195" t="s">
        <v>43</v>
      </c>
      <c r="I665" s="197"/>
      <c r="J665" s="193"/>
      <c r="K665" s="193"/>
      <c r="L665" s="198"/>
      <c r="M665" s="199"/>
      <c r="N665" s="200"/>
      <c r="O665" s="200"/>
      <c r="P665" s="200"/>
      <c r="Q665" s="200"/>
      <c r="R665" s="200"/>
      <c r="S665" s="200"/>
      <c r="T665" s="201"/>
      <c r="AT665" s="202" t="s">
        <v>193</v>
      </c>
      <c r="AU665" s="202" t="s">
        <v>90</v>
      </c>
      <c r="AV665" s="13" t="s">
        <v>88</v>
      </c>
      <c r="AW665" s="13" t="s">
        <v>41</v>
      </c>
      <c r="AX665" s="13" t="s">
        <v>80</v>
      </c>
      <c r="AY665" s="202" t="s">
        <v>182</v>
      </c>
    </row>
    <row r="666" spans="1:65" s="14" customFormat="1" ht="11.25">
      <c r="B666" s="203"/>
      <c r="C666" s="204"/>
      <c r="D666" s="194" t="s">
        <v>193</v>
      </c>
      <c r="E666" s="205" t="s">
        <v>43</v>
      </c>
      <c r="F666" s="206" t="s">
        <v>510</v>
      </c>
      <c r="G666" s="204"/>
      <c r="H666" s="207">
        <v>35</v>
      </c>
      <c r="I666" s="208"/>
      <c r="J666" s="204"/>
      <c r="K666" s="204"/>
      <c r="L666" s="209"/>
      <c r="M666" s="210"/>
      <c r="N666" s="211"/>
      <c r="O666" s="211"/>
      <c r="P666" s="211"/>
      <c r="Q666" s="211"/>
      <c r="R666" s="211"/>
      <c r="S666" s="211"/>
      <c r="T666" s="212"/>
      <c r="AT666" s="213" t="s">
        <v>193</v>
      </c>
      <c r="AU666" s="213" t="s">
        <v>90</v>
      </c>
      <c r="AV666" s="14" t="s">
        <v>90</v>
      </c>
      <c r="AW666" s="14" t="s">
        <v>41</v>
      </c>
      <c r="AX666" s="14" t="s">
        <v>80</v>
      </c>
      <c r="AY666" s="213" t="s">
        <v>182</v>
      </c>
    </row>
    <row r="667" spans="1:65" s="13" customFormat="1" ht="11.25">
      <c r="B667" s="192"/>
      <c r="C667" s="193"/>
      <c r="D667" s="194" t="s">
        <v>193</v>
      </c>
      <c r="E667" s="195" t="s">
        <v>43</v>
      </c>
      <c r="F667" s="196" t="s">
        <v>1053</v>
      </c>
      <c r="G667" s="193"/>
      <c r="H667" s="195" t="s">
        <v>43</v>
      </c>
      <c r="I667" s="197"/>
      <c r="J667" s="193"/>
      <c r="K667" s="193"/>
      <c r="L667" s="198"/>
      <c r="M667" s="199"/>
      <c r="N667" s="200"/>
      <c r="O667" s="200"/>
      <c r="P667" s="200"/>
      <c r="Q667" s="200"/>
      <c r="R667" s="200"/>
      <c r="S667" s="200"/>
      <c r="T667" s="201"/>
      <c r="AT667" s="202" t="s">
        <v>193</v>
      </c>
      <c r="AU667" s="202" t="s">
        <v>90</v>
      </c>
      <c r="AV667" s="13" t="s">
        <v>88</v>
      </c>
      <c r="AW667" s="13" t="s">
        <v>41</v>
      </c>
      <c r="AX667" s="13" t="s">
        <v>80</v>
      </c>
      <c r="AY667" s="202" t="s">
        <v>182</v>
      </c>
    </row>
    <row r="668" spans="1:65" s="13" customFormat="1" ht="11.25">
      <c r="B668" s="192"/>
      <c r="C668" s="193"/>
      <c r="D668" s="194" t="s">
        <v>193</v>
      </c>
      <c r="E668" s="195" t="s">
        <v>43</v>
      </c>
      <c r="F668" s="196" t="s">
        <v>3332</v>
      </c>
      <c r="G668" s="193"/>
      <c r="H668" s="195" t="s">
        <v>43</v>
      </c>
      <c r="I668" s="197"/>
      <c r="J668" s="193"/>
      <c r="K668" s="193"/>
      <c r="L668" s="198"/>
      <c r="M668" s="199"/>
      <c r="N668" s="200"/>
      <c r="O668" s="200"/>
      <c r="P668" s="200"/>
      <c r="Q668" s="200"/>
      <c r="R668" s="200"/>
      <c r="S668" s="200"/>
      <c r="T668" s="201"/>
      <c r="AT668" s="202" t="s">
        <v>193</v>
      </c>
      <c r="AU668" s="202" t="s">
        <v>90</v>
      </c>
      <c r="AV668" s="13" t="s">
        <v>88</v>
      </c>
      <c r="AW668" s="13" t="s">
        <v>41</v>
      </c>
      <c r="AX668" s="13" t="s">
        <v>80</v>
      </c>
      <c r="AY668" s="202" t="s">
        <v>182</v>
      </c>
    </row>
    <row r="669" spans="1:65" s="14" customFormat="1" ht="11.25">
      <c r="B669" s="203"/>
      <c r="C669" s="204"/>
      <c r="D669" s="194" t="s">
        <v>193</v>
      </c>
      <c r="E669" s="205" t="s">
        <v>43</v>
      </c>
      <c r="F669" s="206" t="s">
        <v>8</v>
      </c>
      <c r="G669" s="204"/>
      <c r="H669" s="207">
        <v>15</v>
      </c>
      <c r="I669" s="208"/>
      <c r="J669" s="204"/>
      <c r="K669" s="204"/>
      <c r="L669" s="209"/>
      <c r="M669" s="210"/>
      <c r="N669" s="211"/>
      <c r="O669" s="211"/>
      <c r="P669" s="211"/>
      <c r="Q669" s="211"/>
      <c r="R669" s="211"/>
      <c r="S669" s="211"/>
      <c r="T669" s="212"/>
      <c r="AT669" s="213" t="s">
        <v>193</v>
      </c>
      <c r="AU669" s="213" t="s">
        <v>90</v>
      </c>
      <c r="AV669" s="14" t="s">
        <v>90</v>
      </c>
      <c r="AW669" s="14" t="s">
        <v>41</v>
      </c>
      <c r="AX669" s="14" t="s">
        <v>80</v>
      </c>
      <c r="AY669" s="213" t="s">
        <v>182</v>
      </c>
    </row>
    <row r="670" spans="1:65" s="15" customFormat="1" ht="11.25">
      <c r="B670" s="227"/>
      <c r="C670" s="228"/>
      <c r="D670" s="194" t="s">
        <v>193</v>
      </c>
      <c r="E670" s="229" t="s">
        <v>43</v>
      </c>
      <c r="F670" s="230" t="s">
        <v>436</v>
      </c>
      <c r="G670" s="228"/>
      <c r="H670" s="231">
        <v>725</v>
      </c>
      <c r="I670" s="232"/>
      <c r="J670" s="228"/>
      <c r="K670" s="228"/>
      <c r="L670" s="233"/>
      <c r="M670" s="234"/>
      <c r="N670" s="235"/>
      <c r="O670" s="235"/>
      <c r="P670" s="235"/>
      <c r="Q670" s="235"/>
      <c r="R670" s="235"/>
      <c r="S670" s="235"/>
      <c r="T670" s="236"/>
      <c r="AT670" s="237" t="s">
        <v>193</v>
      </c>
      <c r="AU670" s="237" t="s">
        <v>90</v>
      </c>
      <c r="AV670" s="15" t="s">
        <v>205</v>
      </c>
      <c r="AW670" s="15" t="s">
        <v>41</v>
      </c>
      <c r="AX670" s="15" t="s">
        <v>88</v>
      </c>
      <c r="AY670" s="237" t="s">
        <v>182</v>
      </c>
    </row>
    <row r="671" spans="1:65" s="2" customFormat="1" ht="24.2" customHeight="1">
      <c r="A671" s="35"/>
      <c r="B671" s="36"/>
      <c r="C671" s="214" t="s">
        <v>719</v>
      </c>
      <c r="D671" s="214" t="s">
        <v>179</v>
      </c>
      <c r="E671" s="215" t="s">
        <v>1177</v>
      </c>
      <c r="F671" s="216" t="s">
        <v>1178</v>
      </c>
      <c r="G671" s="217" t="s">
        <v>481</v>
      </c>
      <c r="H671" s="218">
        <v>1505</v>
      </c>
      <c r="I671" s="219"/>
      <c r="J671" s="220">
        <f>ROUND(I671*H671,2)</f>
        <v>0</v>
      </c>
      <c r="K671" s="216" t="s">
        <v>191</v>
      </c>
      <c r="L671" s="221"/>
      <c r="M671" s="222" t="s">
        <v>43</v>
      </c>
      <c r="N671" s="223" t="s">
        <v>51</v>
      </c>
      <c r="O671" s="65"/>
      <c r="P671" s="188">
        <f>O671*H671</f>
        <v>0</v>
      </c>
      <c r="Q671" s="188">
        <v>3.5E-4</v>
      </c>
      <c r="R671" s="188">
        <f>Q671*H671</f>
        <v>0.52674999999999994</v>
      </c>
      <c r="S671" s="188">
        <v>0</v>
      </c>
      <c r="T671" s="189">
        <f>S671*H671</f>
        <v>0</v>
      </c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R671" s="190" t="s">
        <v>90</v>
      </c>
      <c r="AT671" s="190" t="s">
        <v>179</v>
      </c>
      <c r="AU671" s="190" t="s">
        <v>90</v>
      </c>
      <c r="AY671" s="17" t="s">
        <v>182</v>
      </c>
      <c r="BE671" s="191">
        <f>IF(N671="základní",J671,0)</f>
        <v>0</v>
      </c>
      <c r="BF671" s="191">
        <f>IF(N671="snížená",J671,0)</f>
        <v>0</v>
      </c>
      <c r="BG671" s="191">
        <f>IF(N671="zákl. přenesená",J671,0)</f>
        <v>0</v>
      </c>
      <c r="BH671" s="191">
        <f>IF(N671="sníž. přenesená",J671,0)</f>
        <v>0</v>
      </c>
      <c r="BI671" s="191">
        <f>IF(N671="nulová",J671,0)</f>
        <v>0</v>
      </c>
      <c r="BJ671" s="17" t="s">
        <v>88</v>
      </c>
      <c r="BK671" s="191">
        <f>ROUND(I671*H671,2)</f>
        <v>0</v>
      </c>
      <c r="BL671" s="17" t="s">
        <v>88</v>
      </c>
      <c r="BM671" s="190" t="s">
        <v>1179</v>
      </c>
    </row>
    <row r="672" spans="1:65" s="13" customFormat="1" ht="11.25">
      <c r="B672" s="192"/>
      <c r="C672" s="193"/>
      <c r="D672" s="194" t="s">
        <v>193</v>
      </c>
      <c r="E672" s="195" t="s">
        <v>43</v>
      </c>
      <c r="F672" s="196" t="s">
        <v>3314</v>
      </c>
      <c r="G672" s="193"/>
      <c r="H672" s="195" t="s">
        <v>43</v>
      </c>
      <c r="I672" s="197"/>
      <c r="J672" s="193"/>
      <c r="K672" s="193"/>
      <c r="L672" s="198"/>
      <c r="M672" s="199"/>
      <c r="N672" s="200"/>
      <c r="O672" s="200"/>
      <c r="P672" s="200"/>
      <c r="Q672" s="200"/>
      <c r="R672" s="200"/>
      <c r="S672" s="200"/>
      <c r="T672" s="201"/>
      <c r="AT672" s="202" t="s">
        <v>193</v>
      </c>
      <c r="AU672" s="202" t="s">
        <v>90</v>
      </c>
      <c r="AV672" s="13" t="s">
        <v>88</v>
      </c>
      <c r="AW672" s="13" t="s">
        <v>41</v>
      </c>
      <c r="AX672" s="13" t="s">
        <v>80</v>
      </c>
      <c r="AY672" s="202" t="s">
        <v>182</v>
      </c>
    </row>
    <row r="673" spans="2:51" s="13" customFormat="1" ht="11.25">
      <c r="B673" s="192"/>
      <c r="C673" s="193"/>
      <c r="D673" s="194" t="s">
        <v>193</v>
      </c>
      <c r="E673" s="195" t="s">
        <v>43</v>
      </c>
      <c r="F673" s="196" t="s">
        <v>3344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2:51" s="13" customFormat="1" ht="11.25">
      <c r="B674" s="192"/>
      <c r="C674" s="193"/>
      <c r="D674" s="194" t="s">
        <v>193</v>
      </c>
      <c r="E674" s="195" t="s">
        <v>43</v>
      </c>
      <c r="F674" s="196" t="s">
        <v>3501</v>
      </c>
      <c r="G674" s="193"/>
      <c r="H674" s="195" t="s">
        <v>43</v>
      </c>
      <c r="I674" s="197"/>
      <c r="J674" s="193"/>
      <c r="K674" s="193"/>
      <c r="L674" s="198"/>
      <c r="M674" s="199"/>
      <c r="N674" s="200"/>
      <c r="O674" s="200"/>
      <c r="P674" s="200"/>
      <c r="Q674" s="200"/>
      <c r="R674" s="200"/>
      <c r="S674" s="200"/>
      <c r="T674" s="201"/>
      <c r="AT674" s="202" t="s">
        <v>193</v>
      </c>
      <c r="AU674" s="202" t="s">
        <v>90</v>
      </c>
      <c r="AV674" s="13" t="s">
        <v>88</v>
      </c>
      <c r="AW674" s="13" t="s">
        <v>41</v>
      </c>
      <c r="AX674" s="13" t="s">
        <v>80</v>
      </c>
      <c r="AY674" s="202" t="s">
        <v>182</v>
      </c>
    </row>
    <row r="675" spans="2:51" s="13" customFormat="1" ht="22.5">
      <c r="B675" s="192"/>
      <c r="C675" s="193"/>
      <c r="D675" s="194" t="s">
        <v>193</v>
      </c>
      <c r="E675" s="195" t="s">
        <v>43</v>
      </c>
      <c r="F675" s="196" t="s">
        <v>3381</v>
      </c>
      <c r="G675" s="193"/>
      <c r="H675" s="195" t="s">
        <v>43</v>
      </c>
      <c r="I675" s="197"/>
      <c r="J675" s="193"/>
      <c r="K675" s="193"/>
      <c r="L675" s="198"/>
      <c r="M675" s="199"/>
      <c r="N675" s="200"/>
      <c r="O675" s="200"/>
      <c r="P675" s="200"/>
      <c r="Q675" s="200"/>
      <c r="R675" s="200"/>
      <c r="S675" s="200"/>
      <c r="T675" s="201"/>
      <c r="AT675" s="202" t="s">
        <v>193</v>
      </c>
      <c r="AU675" s="202" t="s">
        <v>90</v>
      </c>
      <c r="AV675" s="13" t="s">
        <v>88</v>
      </c>
      <c r="AW675" s="13" t="s">
        <v>41</v>
      </c>
      <c r="AX675" s="13" t="s">
        <v>80</v>
      </c>
      <c r="AY675" s="202" t="s">
        <v>182</v>
      </c>
    </row>
    <row r="676" spans="2:51" s="14" customFormat="1" ht="11.25">
      <c r="B676" s="203"/>
      <c r="C676" s="204"/>
      <c r="D676" s="194" t="s">
        <v>193</v>
      </c>
      <c r="E676" s="205" t="s">
        <v>43</v>
      </c>
      <c r="F676" s="206" t="s">
        <v>3382</v>
      </c>
      <c r="G676" s="204"/>
      <c r="H676" s="207">
        <v>415</v>
      </c>
      <c r="I676" s="208"/>
      <c r="J676" s="204"/>
      <c r="K676" s="204"/>
      <c r="L676" s="209"/>
      <c r="M676" s="210"/>
      <c r="N676" s="211"/>
      <c r="O676" s="211"/>
      <c r="P676" s="211"/>
      <c r="Q676" s="211"/>
      <c r="R676" s="211"/>
      <c r="S676" s="211"/>
      <c r="T676" s="212"/>
      <c r="AT676" s="213" t="s">
        <v>193</v>
      </c>
      <c r="AU676" s="213" t="s">
        <v>90</v>
      </c>
      <c r="AV676" s="14" t="s">
        <v>90</v>
      </c>
      <c r="AW676" s="14" t="s">
        <v>41</v>
      </c>
      <c r="AX676" s="14" t="s">
        <v>80</v>
      </c>
      <c r="AY676" s="213" t="s">
        <v>182</v>
      </c>
    </row>
    <row r="677" spans="2:51" s="13" customFormat="1" ht="22.5">
      <c r="B677" s="192"/>
      <c r="C677" s="193"/>
      <c r="D677" s="194" t="s">
        <v>193</v>
      </c>
      <c r="E677" s="195" t="s">
        <v>43</v>
      </c>
      <c r="F677" s="196" t="s">
        <v>3383</v>
      </c>
      <c r="G677" s="193"/>
      <c r="H677" s="195" t="s">
        <v>43</v>
      </c>
      <c r="I677" s="197"/>
      <c r="J677" s="193"/>
      <c r="K677" s="193"/>
      <c r="L677" s="198"/>
      <c r="M677" s="199"/>
      <c r="N677" s="200"/>
      <c r="O677" s="200"/>
      <c r="P677" s="200"/>
      <c r="Q677" s="200"/>
      <c r="R677" s="200"/>
      <c r="S677" s="200"/>
      <c r="T677" s="201"/>
      <c r="AT677" s="202" t="s">
        <v>193</v>
      </c>
      <c r="AU677" s="202" t="s">
        <v>90</v>
      </c>
      <c r="AV677" s="13" t="s">
        <v>88</v>
      </c>
      <c r="AW677" s="13" t="s">
        <v>41</v>
      </c>
      <c r="AX677" s="13" t="s">
        <v>80</v>
      </c>
      <c r="AY677" s="202" t="s">
        <v>182</v>
      </c>
    </row>
    <row r="678" spans="2:51" s="14" customFormat="1" ht="11.25">
      <c r="B678" s="203"/>
      <c r="C678" s="204"/>
      <c r="D678" s="194" t="s">
        <v>193</v>
      </c>
      <c r="E678" s="205" t="s">
        <v>43</v>
      </c>
      <c r="F678" s="206" t="s">
        <v>8</v>
      </c>
      <c r="G678" s="204"/>
      <c r="H678" s="207">
        <v>15</v>
      </c>
      <c r="I678" s="208"/>
      <c r="J678" s="204"/>
      <c r="K678" s="204"/>
      <c r="L678" s="209"/>
      <c r="M678" s="210"/>
      <c r="N678" s="211"/>
      <c r="O678" s="211"/>
      <c r="P678" s="211"/>
      <c r="Q678" s="211"/>
      <c r="R678" s="211"/>
      <c r="S678" s="211"/>
      <c r="T678" s="212"/>
      <c r="AT678" s="213" t="s">
        <v>193</v>
      </c>
      <c r="AU678" s="213" t="s">
        <v>90</v>
      </c>
      <c r="AV678" s="14" t="s">
        <v>90</v>
      </c>
      <c r="AW678" s="14" t="s">
        <v>41</v>
      </c>
      <c r="AX678" s="14" t="s">
        <v>80</v>
      </c>
      <c r="AY678" s="213" t="s">
        <v>182</v>
      </c>
    </row>
    <row r="679" spans="2:51" s="13" customFormat="1" ht="11.25">
      <c r="B679" s="192"/>
      <c r="C679" s="193"/>
      <c r="D679" s="194" t="s">
        <v>193</v>
      </c>
      <c r="E679" s="195" t="s">
        <v>43</v>
      </c>
      <c r="F679" s="196" t="s">
        <v>3384</v>
      </c>
      <c r="G679" s="193"/>
      <c r="H679" s="195" t="s">
        <v>43</v>
      </c>
      <c r="I679" s="197"/>
      <c r="J679" s="193"/>
      <c r="K679" s="193"/>
      <c r="L679" s="198"/>
      <c r="M679" s="199"/>
      <c r="N679" s="200"/>
      <c r="O679" s="200"/>
      <c r="P679" s="200"/>
      <c r="Q679" s="200"/>
      <c r="R679" s="200"/>
      <c r="S679" s="200"/>
      <c r="T679" s="201"/>
      <c r="AT679" s="202" t="s">
        <v>193</v>
      </c>
      <c r="AU679" s="202" t="s">
        <v>90</v>
      </c>
      <c r="AV679" s="13" t="s">
        <v>88</v>
      </c>
      <c r="AW679" s="13" t="s">
        <v>41</v>
      </c>
      <c r="AX679" s="13" t="s">
        <v>80</v>
      </c>
      <c r="AY679" s="202" t="s">
        <v>182</v>
      </c>
    </row>
    <row r="680" spans="2:51" s="14" customFormat="1" ht="11.25">
      <c r="B680" s="203"/>
      <c r="C680" s="204"/>
      <c r="D680" s="194" t="s">
        <v>193</v>
      </c>
      <c r="E680" s="205" t="s">
        <v>43</v>
      </c>
      <c r="F680" s="206" t="s">
        <v>3372</v>
      </c>
      <c r="G680" s="204"/>
      <c r="H680" s="207">
        <v>405</v>
      </c>
      <c r="I680" s="208"/>
      <c r="J680" s="204"/>
      <c r="K680" s="204"/>
      <c r="L680" s="209"/>
      <c r="M680" s="210"/>
      <c r="N680" s="211"/>
      <c r="O680" s="211"/>
      <c r="P680" s="211"/>
      <c r="Q680" s="211"/>
      <c r="R680" s="211"/>
      <c r="S680" s="211"/>
      <c r="T680" s="212"/>
      <c r="AT680" s="213" t="s">
        <v>193</v>
      </c>
      <c r="AU680" s="213" t="s">
        <v>90</v>
      </c>
      <c r="AV680" s="14" t="s">
        <v>90</v>
      </c>
      <c r="AW680" s="14" t="s">
        <v>41</v>
      </c>
      <c r="AX680" s="14" t="s">
        <v>80</v>
      </c>
      <c r="AY680" s="213" t="s">
        <v>182</v>
      </c>
    </row>
    <row r="681" spans="2:51" s="13" customFormat="1" ht="22.5">
      <c r="B681" s="192"/>
      <c r="C681" s="193"/>
      <c r="D681" s="194" t="s">
        <v>193</v>
      </c>
      <c r="E681" s="195" t="s">
        <v>43</v>
      </c>
      <c r="F681" s="196" t="s">
        <v>3385</v>
      </c>
      <c r="G681" s="193"/>
      <c r="H681" s="195" t="s">
        <v>43</v>
      </c>
      <c r="I681" s="197"/>
      <c r="J681" s="193"/>
      <c r="K681" s="193"/>
      <c r="L681" s="198"/>
      <c r="M681" s="199"/>
      <c r="N681" s="200"/>
      <c r="O681" s="200"/>
      <c r="P681" s="200"/>
      <c r="Q681" s="200"/>
      <c r="R681" s="200"/>
      <c r="S681" s="200"/>
      <c r="T681" s="201"/>
      <c r="AT681" s="202" t="s">
        <v>193</v>
      </c>
      <c r="AU681" s="202" t="s">
        <v>90</v>
      </c>
      <c r="AV681" s="13" t="s">
        <v>88</v>
      </c>
      <c r="AW681" s="13" t="s">
        <v>41</v>
      </c>
      <c r="AX681" s="13" t="s">
        <v>80</v>
      </c>
      <c r="AY681" s="202" t="s">
        <v>182</v>
      </c>
    </row>
    <row r="682" spans="2:51" s="14" customFormat="1" ht="11.25">
      <c r="B682" s="203"/>
      <c r="C682" s="204"/>
      <c r="D682" s="194" t="s">
        <v>193</v>
      </c>
      <c r="E682" s="205" t="s">
        <v>43</v>
      </c>
      <c r="F682" s="206" t="s">
        <v>235</v>
      </c>
      <c r="G682" s="204"/>
      <c r="H682" s="207">
        <v>10</v>
      </c>
      <c r="I682" s="208"/>
      <c r="J682" s="204"/>
      <c r="K682" s="204"/>
      <c r="L682" s="209"/>
      <c r="M682" s="210"/>
      <c r="N682" s="211"/>
      <c r="O682" s="211"/>
      <c r="P682" s="211"/>
      <c r="Q682" s="211"/>
      <c r="R682" s="211"/>
      <c r="S682" s="211"/>
      <c r="T682" s="212"/>
      <c r="AT682" s="213" t="s">
        <v>193</v>
      </c>
      <c r="AU682" s="213" t="s">
        <v>90</v>
      </c>
      <c r="AV682" s="14" t="s">
        <v>90</v>
      </c>
      <c r="AW682" s="14" t="s">
        <v>41</v>
      </c>
      <c r="AX682" s="14" t="s">
        <v>80</v>
      </c>
      <c r="AY682" s="213" t="s">
        <v>182</v>
      </c>
    </row>
    <row r="683" spans="2:51" s="13" customFormat="1" ht="11.25">
      <c r="B683" s="192"/>
      <c r="C683" s="193"/>
      <c r="D683" s="194" t="s">
        <v>193</v>
      </c>
      <c r="E683" s="195" t="s">
        <v>43</v>
      </c>
      <c r="F683" s="196" t="s">
        <v>3332</v>
      </c>
      <c r="G683" s="193"/>
      <c r="H683" s="195" t="s">
        <v>43</v>
      </c>
      <c r="I683" s="197"/>
      <c r="J683" s="193"/>
      <c r="K683" s="193"/>
      <c r="L683" s="198"/>
      <c r="M683" s="199"/>
      <c r="N683" s="200"/>
      <c r="O683" s="200"/>
      <c r="P683" s="200"/>
      <c r="Q683" s="200"/>
      <c r="R683" s="200"/>
      <c r="S683" s="200"/>
      <c r="T683" s="201"/>
      <c r="AT683" s="202" t="s">
        <v>193</v>
      </c>
      <c r="AU683" s="202" t="s">
        <v>90</v>
      </c>
      <c r="AV683" s="13" t="s">
        <v>88</v>
      </c>
      <c r="AW683" s="13" t="s">
        <v>41</v>
      </c>
      <c r="AX683" s="13" t="s">
        <v>80</v>
      </c>
      <c r="AY683" s="202" t="s">
        <v>182</v>
      </c>
    </row>
    <row r="684" spans="2:51" s="14" customFormat="1" ht="11.25">
      <c r="B684" s="203"/>
      <c r="C684" s="204"/>
      <c r="D684" s="194" t="s">
        <v>193</v>
      </c>
      <c r="E684" s="205" t="s">
        <v>43</v>
      </c>
      <c r="F684" s="206" t="s">
        <v>3386</v>
      </c>
      <c r="G684" s="204"/>
      <c r="H684" s="207">
        <v>400</v>
      </c>
      <c r="I684" s="208"/>
      <c r="J684" s="204"/>
      <c r="K684" s="204"/>
      <c r="L684" s="209"/>
      <c r="M684" s="210"/>
      <c r="N684" s="211"/>
      <c r="O684" s="211"/>
      <c r="P684" s="211"/>
      <c r="Q684" s="211"/>
      <c r="R684" s="211"/>
      <c r="S684" s="211"/>
      <c r="T684" s="212"/>
      <c r="AT684" s="213" t="s">
        <v>193</v>
      </c>
      <c r="AU684" s="213" t="s">
        <v>90</v>
      </c>
      <c r="AV684" s="14" t="s">
        <v>90</v>
      </c>
      <c r="AW684" s="14" t="s">
        <v>41</v>
      </c>
      <c r="AX684" s="14" t="s">
        <v>80</v>
      </c>
      <c r="AY684" s="213" t="s">
        <v>182</v>
      </c>
    </row>
    <row r="685" spans="2:51" s="13" customFormat="1" ht="22.5">
      <c r="B685" s="192"/>
      <c r="C685" s="193"/>
      <c r="D685" s="194" t="s">
        <v>193</v>
      </c>
      <c r="E685" s="195" t="s">
        <v>43</v>
      </c>
      <c r="F685" s="196" t="s">
        <v>3387</v>
      </c>
      <c r="G685" s="193"/>
      <c r="H685" s="195" t="s">
        <v>43</v>
      </c>
      <c r="I685" s="197"/>
      <c r="J685" s="193"/>
      <c r="K685" s="193"/>
      <c r="L685" s="198"/>
      <c r="M685" s="199"/>
      <c r="N685" s="200"/>
      <c r="O685" s="200"/>
      <c r="P685" s="200"/>
      <c r="Q685" s="200"/>
      <c r="R685" s="200"/>
      <c r="S685" s="200"/>
      <c r="T685" s="201"/>
      <c r="AT685" s="202" t="s">
        <v>193</v>
      </c>
      <c r="AU685" s="202" t="s">
        <v>90</v>
      </c>
      <c r="AV685" s="13" t="s">
        <v>88</v>
      </c>
      <c r="AW685" s="13" t="s">
        <v>41</v>
      </c>
      <c r="AX685" s="13" t="s">
        <v>80</v>
      </c>
      <c r="AY685" s="202" t="s">
        <v>182</v>
      </c>
    </row>
    <row r="686" spans="2:51" s="14" customFormat="1" ht="11.25">
      <c r="B686" s="203"/>
      <c r="C686" s="204"/>
      <c r="D686" s="194" t="s">
        <v>193</v>
      </c>
      <c r="E686" s="205" t="s">
        <v>43</v>
      </c>
      <c r="F686" s="206" t="s">
        <v>210</v>
      </c>
      <c r="G686" s="204"/>
      <c r="H686" s="207">
        <v>5</v>
      </c>
      <c r="I686" s="208"/>
      <c r="J686" s="204"/>
      <c r="K686" s="204"/>
      <c r="L686" s="209"/>
      <c r="M686" s="210"/>
      <c r="N686" s="211"/>
      <c r="O686" s="211"/>
      <c r="P686" s="211"/>
      <c r="Q686" s="211"/>
      <c r="R686" s="211"/>
      <c r="S686" s="211"/>
      <c r="T686" s="212"/>
      <c r="AT686" s="213" t="s">
        <v>193</v>
      </c>
      <c r="AU686" s="213" t="s">
        <v>90</v>
      </c>
      <c r="AV686" s="14" t="s">
        <v>90</v>
      </c>
      <c r="AW686" s="14" t="s">
        <v>41</v>
      </c>
      <c r="AX686" s="14" t="s">
        <v>80</v>
      </c>
      <c r="AY686" s="213" t="s">
        <v>182</v>
      </c>
    </row>
    <row r="687" spans="2:51" s="13" customFormat="1" ht="11.25">
      <c r="B687" s="192"/>
      <c r="C687" s="193"/>
      <c r="D687" s="194" t="s">
        <v>193</v>
      </c>
      <c r="E687" s="195" t="s">
        <v>43</v>
      </c>
      <c r="F687" s="196" t="s">
        <v>3388</v>
      </c>
      <c r="G687" s="193"/>
      <c r="H687" s="195" t="s">
        <v>43</v>
      </c>
      <c r="I687" s="197"/>
      <c r="J687" s="193"/>
      <c r="K687" s="193"/>
      <c r="L687" s="198"/>
      <c r="M687" s="199"/>
      <c r="N687" s="200"/>
      <c r="O687" s="200"/>
      <c r="P687" s="200"/>
      <c r="Q687" s="200"/>
      <c r="R687" s="200"/>
      <c r="S687" s="200"/>
      <c r="T687" s="201"/>
      <c r="AT687" s="202" t="s">
        <v>193</v>
      </c>
      <c r="AU687" s="202" t="s">
        <v>90</v>
      </c>
      <c r="AV687" s="13" t="s">
        <v>88</v>
      </c>
      <c r="AW687" s="13" t="s">
        <v>41</v>
      </c>
      <c r="AX687" s="13" t="s">
        <v>80</v>
      </c>
      <c r="AY687" s="202" t="s">
        <v>182</v>
      </c>
    </row>
    <row r="688" spans="2:51" s="14" customFormat="1" ht="11.25">
      <c r="B688" s="203"/>
      <c r="C688" s="204"/>
      <c r="D688" s="194" t="s">
        <v>193</v>
      </c>
      <c r="E688" s="205" t="s">
        <v>43</v>
      </c>
      <c r="F688" s="206" t="s">
        <v>2682</v>
      </c>
      <c r="G688" s="204"/>
      <c r="H688" s="207">
        <v>250</v>
      </c>
      <c r="I688" s="208"/>
      <c r="J688" s="204"/>
      <c r="K688" s="204"/>
      <c r="L688" s="209"/>
      <c r="M688" s="210"/>
      <c r="N688" s="211"/>
      <c r="O688" s="211"/>
      <c r="P688" s="211"/>
      <c r="Q688" s="211"/>
      <c r="R688" s="211"/>
      <c r="S688" s="211"/>
      <c r="T688" s="212"/>
      <c r="AT688" s="213" t="s">
        <v>193</v>
      </c>
      <c r="AU688" s="213" t="s">
        <v>90</v>
      </c>
      <c r="AV688" s="14" t="s">
        <v>90</v>
      </c>
      <c r="AW688" s="14" t="s">
        <v>41</v>
      </c>
      <c r="AX688" s="14" t="s">
        <v>80</v>
      </c>
      <c r="AY688" s="213" t="s">
        <v>182</v>
      </c>
    </row>
    <row r="689" spans="1:65" s="13" customFormat="1" ht="22.5">
      <c r="B689" s="192"/>
      <c r="C689" s="193"/>
      <c r="D689" s="194" t="s">
        <v>193</v>
      </c>
      <c r="E689" s="195" t="s">
        <v>43</v>
      </c>
      <c r="F689" s="196" t="s">
        <v>3389</v>
      </c>
      <c r="G689" s="193"/>
      <c r="H689" s="195" t="s">
        <v>43</v>
      </c>
      <c r="I689" s="197"/>
      <c r="J689" s="193"/>
      <c r="K689" s="193"/>
      <c r="L689" s="198"/>
      <c r="M689" s="199"/>
      <c r="N689" s="200"/>
      <c r="O689" s="200"/>
      <c r="P689" s="200"/>
      <c r="Q689" s="200"/>
      <c r="R689" s="200"/>
      <c r="S689" s="200"/>
      <c r="T689" s="201"/>
      <c r="AT689" s="202" t="s">
        <v>193</v>
      </c>
      <c r="AU689" s="202" t="s">
        <v>90</v>
      </c>
      <c r="AV689" s="13" t="s">
        <v>88</v>
      </c>
      <c r="AW689" s="13" t="s">
        <v>41</v>
      </c>
      <c r="AX689" s="13" t="s">
        <v>80</v>
      </c>
      <c r="AY689" s="202" t="s">
        <v>182</v>
      </c>
    </row>
    <row r="690" spans="1:65" s="14" customFormat="1" ht="11.25">
      <c r="B690" s="203"/>
      <c r="C690" s="204"/>
      <c r="D690" s="194" t="s">
        <v>193</v>
      </c>
      <c r="E690" s="205" t="s">
        <v>43</v>
      </c>
      <c r="F690" s="206" t="s">
        <v>210</v>
      </c>
      <c r="G690" s="204"/>
      <c r="H690" s="207">
        <v>5</v>
      </c>
      <c r="I690" s="208"/>
      <c r="J690" s="204"/>
      <c r="K690" s="204"/>
      <c r="L690" s="209"/>
      <c r="M690" s="210"/>
      <c r="N690" s="211"/>
      <c r="O690" s="211"/>
      <c r="P690" s="211"/>
      <c r="Q690" s="211"/>
      <c r="R690" s="211"/>
      <c r="S690" s="211"/>
      <c r="T690" s="212"/>
      <c r="AT690" s="213" t="s">
        <v>193</v>
      </c>
      <c r="AU690" s="213" t="s">
        <v>90</v>
      </c>
      <c r="AV690" s="14" t="s">
        <v>90</v>
      </c>
      <c r="AW690" s="14" t="s">
        <v>41</v>
      </c>
      <c r="AX690" s="14" t="s">
        <v>80</v>
      </c>
      <c r="AY690" s="213" t="s">
        <v>182</v>
      </c>
    </row>
    <row r="691" spans="1:65" s="15" customFormat="1" ht="11.25">
      <c r="B691" s="227"/>
      <c r="C691" s="228"/>
      <c r="D691" s="194" t="s">
        <v>193</v>
      </c>
      <c r="E691" s="229" t="s">
        <v>43</v>
      </c>
      <c r="F691" s="230" t="s">
        <v>436</v>
      </c>
      <c r="G691" s="228"/>
      <c r="H691" s="231">
        <v>1505</v>
      </c>
      <c r="I691" s="232"/>
      <c r="J691" s="228"/>
      <c r="K691" s="228"/>
      <c r="L691" s="233"/>
      <c r="M691" s="234"/>
      <c r="N691" s="235"/>
      <c r="O691" s="235"/>
      <c r="P691" s="235"/>
      <c r="Q691" s="235"/>
      <c r="R691" s="235"/>
      <c r="S691" s="235"/>
      <c r="T691" s="236"/>
      <c r="AT691" s="237" t="s">
        <v>193</v>
      </c>
      <c r="AU691" s="237" t="s">
        <v>90</v>
      </c>
      <c r="AV691" s="15" t="s">
        <v>205</v>
      </c>
      <c r="AW691" s="15" t="s">
        <v>41</v>
      </c>
      <c r="AX691" s="15" t="s">
        <v>88</v>
      </c>
      <c r="AY691" s="237" t="s">
        <v>182</v>
      </c>
    </row>
    <row r="692" spans="1:65" s="2" customFormat="1" ht="49.15" customHeight="1">
      <c r="A692" s="35"/>
      <c r="B692" s="36"/>
      <c r="C692" s="179" t="s">
        <v>723</v>
      </c>
      <c r="D692" s="179" t="s">
        <v>187</v>
      </c>
      <c r="E692" s="180" t="s">
        <v>2178</v>
      </c>
      <c r="F692" s="181" t="s">
        <v>2179</v>
      </c>
      <c r="G692" s="182" t="s">
        <v>481</v>
      </c>
      <c r="H692" s="183">
        <v>8</v>
      </c>
      <c r="I692" s="184"/>
      <c r="J692" s="185">
        <f>ROUND(I692*H692,2)</f>
        <v>0</v>
      </c>
      <c r="K692" s="181" t="s">
        <v>191</v>
      </c>
      <c r="L692" s="40"/>
      <c r="M692" s="186" t="s">
        <v>43</v>
      </c>
      <c r="N692" s="187" t="s">
        <v>51</v>
      </c>
      <c r="O692" s="65"/>
      <c r="P692" s="188">
        <f>O692*H692</f>
        <v>0</v>
      </c>
      <c r="Q692" s="188">
        <v>0.22563</v>
      </c>
      <c r="R692" s="188">
        <f>Q692*H692</f>
        <v>1.80504</v>
      </c>
      <c r="S692" s="188">
        <v>0</v>
      </c>
      <c r="T692" s="189">
        <f>S692*H692</f>
        <v>0</v>
      </c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R692" s="190" t="s">
        <v>88</v>
      </c>
      <c r="AT692" s="190" t="s">
        <v>187</v>
      </c>
      <c r="AU692" s="190" t="s">
        <v>90</v>
      </c>
      <c r="AY692" s="17" t="s">
        <v>182</v>
      </c>
      <c r="BE692" s="191">
        <f>IF(N692="základní",J692,0)</f>
        <v>0</v>
      </c>
      <c r="BF692" s="191">
        <f>IF(N692="snížená",J692,0)</f>
        <v>0</v>
      </c>
      <c r="BG692" s="191">
        <f>IF(N692="zákl. přenesená",J692,0)</f>
        <v>0</v>
      </c>
      <c r="BH692" s="191">
        <f>IF(N692="sníž. přenesená",J692,0)</f>
        <v>0</v>
      </c>
      <c r="BI692" s="191">
        <f>IF(N692="nulová",J692,0)</f>
        <v>0</v>
      </c>
      <c r="BJ692" s="17" t="s">
        <v>88</v>
      </c>
      <c r="BK692" s="191">
        <f>ROUND(I692*H692,2)</f>
        <v>0</v>
      </c>
      <c r="BL692" s="17" t="s">
        <v>88</v>
      </c>
      <c r="BM692" s="190" t="s">
        <v>3502</v>
      </c>
    </row>
    <row r="693" spans="1:65" s="13" customFormat="1" ht="11.25">
      <c r="B693" s="192"/>
      <c r="C693" s="193"/>
      <c r="D693" s="194" t="s">
        <v>193</v>
      </c>
      <c r="E693" s="195" t="s">
        <v>43</v>
      </c>
      <c r="F693" s="196" t="s">
        <v>3314</v>
      </c>
      <c r="G693" s="193"/>
      <c r="H693" s="195" t="s">
        <v>43</v>
      </c>
      <c r="I693" s="197"/>
      <c r="J693" s="193"/>
      <c r="K693" s="193"/>
      <c r="L693" s="198"/>
      <c r="M693" s="199"/>
      <c r="N693" s="200"/>
      <c r="O693" s="200"/>
      <c r="P693" s="200"/>
      <c r="Q693" s="200"/>
      <c r="R693" s="200"/>
      <c r="S693" s="200"/>
      <c r="T693" s="201"/>
      <c r="AT693" s="202" t="s">
        <v>193</v>
      </c>
      <c r="AU693" s="202" t="s">
        <v>90</v>
      </c>
      <c r="AV693" s="13" t="s">
        <v>88</v>
      </c>
      <c r="AW693" s="13" t="s">
        <v>41</v>
      </c>
      <c r="AX693" s="13" t="s">
        <v>80</v>
      </c>
      <c r="AY693" s="202" t="s">
        <v>182</v>
      </c>
    </row>
    <row r="694" spans="1:65" s="13" customFormat="1" ht="11.25">
      <c r="B694" s="192"/>
      <c r="C694" s="193"/>
      <c r="D694" s="194" t="s">
        <v>193</v>
      </c>
      <c r="E694" s="195" t="s">
        <v>43</v>
      </c>
      <c r="F694" s="196" t="s">
        <v>2063</v>
      </c>
      <c r="G694" s="193"/>
      <c r="H694" s="195" t="s">
        <v>43</v>
      </c>
      <c r="I694" s="197"/>
      <c r="J694" s="193"/>
      <c r="K694" s="193"/>
      <c r="L694" s="198"/>
      <c r="M694" s="199"/>
      <c r="N694" s="200"/>
      <c r="O694" s="200"/>
      <c r="P694" s="200"/>
      <c r="Q694" s="200"/>
      <c r="R694" s="200"/>
      <c r="S694" s="200"/>
      <c r="T694" s="201"/>
      <c r="AT694" s="202" t="s">
        <v>193</v>
      </c>
      <c r="AU694" s="202" t="s">
        <v>90</v>
      </c>
      <c r="AV694" s="13" t="s">
        <v>88</v>
      </c>
      <c r="AW694" s="13" t="s">
        <v>41</v>
      </c>
      <c r="AX694" s="13" t="s">
        <v>80</v>
      </c>
      <c r="AY694" s="202" t="s">
        <v>182</v>
      </c>
    </row>
    <row r="695" spans="1:65" s="13" customFormat="1" ht="11.25">
      <c r="B695" s="192"/>
      <c r="C695" s="193"/>
      <c r="D695" s="194" t="s">
        <v>193</v>
      </c>
      <c r="E695" s="195" t="s">
        <v>43</v>
      </c>
      <c r="F695" s="196" t="s">
        <v>3332</v>
      </c>
      <c r="G695" s="193"/>
      <c r="H695" s="195" t="s">
        <v>43</v>
      </c>
      <c r="I695" s="197"/>
      <c r="J695" s="193"/>
      <c r="K695" s="193"/>
      <c r="L695" s="198"/>
      <c r="M695" s="199"/>
      <c r="N695" s="200"/>
      <c r="O695" s="200"/>
      <c r="P695" s="200"/>
      <c r="Q695" s="200"/>
      <c r="R695" s="200"/>
      <c r="S695" s="200"/>
      <c r="T695" s="201"/>
      <c r="AT695" s="202" t="s">
        <v>193</v>
      </c>
      <c r="AU695" s="202" t="s">
        <v>90</v>
      </c>
      <c r="AV695" s="13" t="s">
        <v>88</v>
      </c>
      <c r="AW695" s="13" t="s">
        <v>41</v>
      </c>
      <c r="AX695" s="13" t="s">
        <v>80</v>
      </c>
      <c r="AY695" s="202" t="s">
        <v>182</v>
      </c>
    </row>
    <row r="696" spans="1:65" s="14" customFormat="1" ht="11.25">
      <c r="B696" s="203"/>
      <c r="C696" s="204"/>
      <c r="D696" s="194" t="s">
        <v>193</v>
      </c>
      <c r="E696" s="205" t="s">
        <v>43</v>
      </c>
      <c r="F696" s="206" t="s">
        <v>225</v>
      </c>
      <c r="G696" s="204"/>
      <c r="H696" s="207">
        <v>8</v>
      </c>
      <c r="I696" s="208"/>
      <c r="J696" s="204"/>
      <c r="K696" s="204"/>
      <c r="L696" s="209"/>
      <c r="M696" s="210"/>
      <c r="N696" s="211"/>
      <c r="O696" s="211"/>
      <c r="P696" s="211"/>
      <c r="Q696" s="211"/>
      <c r="R696" s="211"/>
      <c r="S696" s="211"/>
      <c r="T696" s="212"/>
      <c r="AT696" s="213" t="s">
        <v>193</v>
      </c>
      <c r="AU696" s="213" t="s">
        <v>90</v>
      </c>
      <c r="AV696" s="14" t="s">
        <v>90</v>
      </c>
      <c r="AW696" s="14" t="s">
        <v>41</v>
      </c>
      <c r="AX696" s="14" t="s">
        <v>88</v>
      </c>
      <c r="AY696" s="213" t="s">
        <v>182</v>
      </c>
    </row>
    <row r="697" spans="1:65" s="2" customFormat="1" ht="24.2" customHeight="1">
      <c r="A697" s="35"/>
      <c r="B697" s="36"/>
      <c r="C697" s="214" t="s">
        <v>728</v>
      </c>
      <c r="D697" s="214" t="s">
        <v>179</v>
      </c>
      <c r="E697" s="215" t="s">
        <v>2182</v>
      </c>
      <c r="F697" s="216" t="s">
        <v>1154</v>
      </c>
      <c r="G697" s="217" t="s">
        <v>481</v>
      </c>
      <c r="H697" s="218">
        <v>8</v>
      </c>
      <c r="I697" s="219"/>
      <c r="J697" s="220">
        <f>ROUND(I697*H697,2)</f>
        <v>0</v>
      </c>
      <c r="K697" s="216" t="s">
        <v>191</v>
      </c>
      <c r="L697" s="221"/>
      <c r="M697" s="222" t="s">
        <v>43</v>
      </c>
      <c r="N697" s="223" t="s">
        <v>51</v>
      </c>
      <c r="O697" s="65"/>
      <c r="P697" s="188">
        <f>O697*H697</f>
        <v>0</v>
      </c>
      <c r="Q697" s="188">
        <v>2.1900000000000001E-3</v>
      </c>
      <c r="R697" s="188">
        <f>Q697*H697</f>
        <v>1.7520000000000001E-2</v>
      </c>
      <c r="S697" s="188">
        <v>0</v>
      </c>
      <c r="T697" s="189">
        <f>S697*H697</f>
        <v>0</v>
      </c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R697" s="190" t="s">
        <v>90</v>
      </c>
      <c r="AT697" s="190" t="s">
        <v>179</v>
      </c>
      <c r="AU697" s="190" t="s">
        <v>90</v>
      </c>
      <c r="AY697" s="17" t="s">
        <v>182</v>
      </c>
      <c r="BE697" s="191">
        <f>IF(N697="základní",J697,0)</f>
        <v>0</v>
      </c>
      <c r="BF697" s="191">
        <f>IF(N697="snížená",J697,0)</f>
        <v>0</v>
      </c>
      <c r="BG697" s="191">
        <f>IF(N697="zákl. přenesená",J697,0)</f>
        <v>0</v>
      </c>
      <c r="BH697" s="191">
        <f>IF(N697="sníž. přenesená",J697,0)</f>
        <v>0</v>
      </c>
      <c r="BI697" s="191">
        <f>IF(N697="nulová",J697,0)</f>
        <v>0</v>
      </c>
      <c r="BJ697" s="17" t="s">
        <v>88</v>
      </c>
      <c r="BK697" s="191">
        <f>ROUND(I697*H697,2)</f>
        <v>0</v>
      </c>
      <c r="BL697" s="17" t="s">
        <v>88</v>
      </c>
      <c r="BM697" s="190" t="s">
        <v>3503</v>
      </c>
    </row>
    <row r="698" spans="1:65" s="13" customFormat="1" ht="11.25">
      <c r="B698" s="192"/>
      <c r="C698" s="193"/>
      <c r="D698" s="194" t="s">
        <v>193</v>
      </c>
      <c r="E698" s="195" t="s">
        <v>43</v>
      </c>
      <c r="F698" s="196" t="s">
        <v>3314</v>
      </c>
      <c r="G698" s="193"/>
      <c r="H698" s="195" t="s">
        <v>43</v>
      </c>
      <c r="I698" s="197"/>
      <c r="J698" s="193"/>
      <c r="K698" s="193"/>
      <c r="L698" s="198"/>
      <c r="M698" s="199"/>
      <c r="N698" s="200"/>
      <c r="O698" s="200"/>
      <c r="P698" s="200"/>
      <c r="Q698" s="200"/>
      <c r="R698" s="200"/>
      <c r="S698" s="200"/>
      <c r="T698" s="201"/>
      <c r="AT698" s="202" t="s">
        <v>193</v>
      </c>
      <c r="AU698" s="202" t="s">
        <v>90</v>
      </c>
      <c r="AV698" s="13" t="s">
        <v>88</v>
      </c>
      <c r="AW698" s="13" t="s">
        <v>41</v>
      </c>
      <c r="AX698" s="13" t="s">
        <v>80</v>
      </c>
      <c r="AY698" s="202" t="s">
        <v>182</v>
      </c>
    </row>
    <row r="699" spans="1:65" s="13" customFormat="1" ht="11.25">
      <c r="B699" s="192"/>
      <c r="C699" s="193"/>
      <c r="D699" s="194" t="s">
        <v>193</v>
      </c>
      <c r="E699" s="195" t="s">
        <v>43</v>
      </c>
      <c r="F699" s="196" t="s">
        <v>2063</v>
      </c>
      <c r="G699" s="193"/>
      <c r="H699" s="195" t="s">
        <v>43</v>
      </c>
      <c r="I699" s="197"/>
      <c r="J699" s="193"/>
      <c r="K699" s="193"/>
      <c r="L699" s="198"/>
      <c r="M699" s="199"/>
      <c r="N699" s="200"/>
      <c r="O699" s="200"/>
      <c r="P699" s="200"/>
      <c r="Q699" s="200"/>
      <c r="R699" s="200"/>
      <c r="S699" s="200"/>
      <c r="T699" s="201"/>
      <c r="AT699" s="202" t="s">
        <v>193</v>
      </c>
      <c r="AU699" s="202" t="s">
        <v>90</v>
      </c>
      <c r="AV699" s="13" t="s">
        <v>88</v>
      </c>
      <c r="AW699" s="13" t="s">
        <v>41</v>
      </c>
      <c r="AX699" s="13" t="s">
        <v>80</v>
      </c>
      <c r="AY699" s="202" t="s">
        <v>182</v>
      </c>
    </row>
    <row r="700" spans="1:65" s="13" customFormat="1" ht="11.25">
      <c r="B700" s="192"/>
      <c r="C700" s="193"/>
      <c r="D700" s="194" t="s">
        <v>193</v>
      </c>
      <c r="E700" s="195" t="s">
        <v>43</v>
      </c>
      <c r="F700" s="196" t="s">
        <v>3332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4" customFormat="1" ht="11.25">
      <c r="B701" s="203"/>
      <c r="C701" s="204"/>
      <c r="D701" s="194" t="s">
        <v>193</v>
      </c>
      <c r="E701" s="205" t="s">
        <v>43</v>
      </c>
      <c r="F701" s="206" t="s">
        <v>225</v>
      </c>
      <c r="G701" s="204"/>
      <c r="H701" s="207">
        <v>8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193</v>
      </c>
      <c r="AU701" s="213" t="s">
        <v>90</v>
      </c>
      <c r="AV701" s="14" t="s">
        <v>90</v>
      </c>
      <c r="AW701" s="14" t="s">
        <v>41</v>
      </c>
      <c r="AX701" s="14" t="s">
        <v>88</v>
      </c>
      <c r="AY701" s="213" t="s">
        <v>182</v>
      </c>
    </row>
    <row r="702" spans="1:65" s="2" customFormat="1" ht="37.9" customHeight="1">
      <c r="A702" s="35"/>
      <c r="B702" s="36"/>
      <c r="C702" s="179" t="s">
        <v>732</v>
      </c>
      <c r="D702" s="179" t="s">
        <v>187</v>
      </c>
      <c r="E702" s="180" t="s">
        <v>1197</v>
      </c>
      <c r="F702" s="181" t="s">
        <v>1198</v>
      </c>
      <c r="G702" s="182" t="s">
        <v>481</v>
      </c>
      <c r="H702" s="183">
        <v>710</v>
      </c>
      <c r="I702" s="184"/>
      <c r="J702" s="185">
        <f>ROUND(I702*H702,2)</f>
        <v>0</v>
      </c>
      <c r="K702" s="181" t="s">
        <v>191</v>
      </c>
      <c r="L702" s="40"/>
      <c r="M702" s="186" t="s">
        <v>43</v>
      </c>
      <c r="N702" s="187" t="s">
        <v>51</v>
      </c>
      <c r="O702" s="65"/>
      <c r="P702" s="188">
        <f>O702*H702</f>
        <v>0</v>
      </c>
      <c r="Q702" s="188">
        <v>0</v>
      </c>
      <c r="R702" s="188">
        <f>Q702*H702</f>
        <v>0</v>
      </c>
      <c r="S702" s="188">
        <v>0</v>
      </c>
      <c r="T702" s="189">
        <f>S702*H702</f>
        <v>0</v>
      </c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R702" s="190" t="s">
        <v>88</v>
      </c>
      <c r="AT702" s="190" t="s">
        <v>187</v>
      </c>
      <c r="AU702" s="190" t="s">
        <v>90</v>
      </c>
      <c r="AY702" s="17" t="s">
        <v>182</v>
      </c>
      <c r="BE702" s="191">
        <f>IF(N702="základní",J702,0)</f>
        <v>0</v>
      </c>
      <c r="BF702" s="191">
        <f>IF(N702="snížená",J702,0)</f>
        <v>0</v>
      </c>
      <c r="BG702" s="191">
        <f>IF(N702="zákl. přenesená",J702,0)</f>
        <v>0</v>
      </c>
      <c r="BH702" s="191">
        <f>IF(N702="sníž. přenesená",J702,0)</f>
        <v>0</v>
      </c>
      <c r="BI702" s="191">
        <f>IF(N702="nulová",J702,0)</f>
        <v>0</v>
      </c>
      <c r="BJ702" s="17" t="s">
        <v>88</v>
      </c>
      <c r="BK702" s="191">
        <f>ROUND(I702*H702,2)</f>
        <v>0</v>
      </c>
      <c r="BL702" s="17" t="s">
        <v>88</v>
      </c>
      <c r="BM702" s="190" t="s">
        <v>1199</v>
      </c>
    </row>
    <row r="703" spans="1:65" s="13" customFormat="1" ht="11.25">
      <c r="B703" s="192"/>
      <c r="C703" s="193"/>
      <c r="D703" s="194" t="s">
        <v>193</v>
      </c>
      <c r="E703" s="195" t="s">
        <v>43</v>
      </c>
      <c r="F703" s="196" t="s">
        <v>3314</v>
      </c>
      <c r="G703" s="193"/>
      <c r="H703" s="195" t="s">
        <v>43</v>
      </c>
      <c r="I703" s="197"/>
      <c r="J703" s="193"/>
      <c r="K703" s="193"/>
      <c r="L703" s="198"/>
      <c r="M703" s="199"/>
      <c r="N703" s="200"/>
      <c r="O703" s="200"/>
      <c r="P703" s="200"/>
      <c r="Q703" s="200"/>
      <c r="R703" s="200"/>
      <c r="S703" s="200"/>
      <c r="T703" s="201"/>
      <c r="AT703" s="202" t="s">
        <v>193</v>
      </c>
      <c r="AU703" s="202" t="s">
        <v>90</v>
      </c>
      <c r="AV703" s="13" t="s">
        <v>88</v>
      </c>
      <c r="AW703" s="13" t="s">
        <v>41</v>
      </c>
      <c r="AX703" s="13" t="s">
        <v>80</v>
      </c>
      <c r="AY703" s="202" t="s">
        <v>182</v>
      </c>
    </row>
    <row r="704" spans="1:65" s="13" customFormat="1" ht="11.25">
      <c r="B704" s="192"/>
      <c r="C704" s="193"/>
      <c r="D704" s="194" t="s">
        <v>193</v>
      </c>
      <c r="E704" s="195" t="s">
        <v>43</v>
      </c>
      <c r="F704" s="196" t="s">
        <v>1051</v>
      </c>
      <c r="G704" s="193"/>
      <c r="H704" s="195" t="s">
        <v>43</v>
      </c>
      <c r="I704" s="197"/>
      <c r="J704" s="193"/>
      <c r="K704" s="193"/>
      <c r="L704" s="198"/>
      <c r="M704" s="199"/>
      <c r="N704" s="200"/>
      <c r="O704" s="200"/>
      <c r="P704" s="200"/>
      <c r="Q704" s="200"/>
      <c r="R704" s="200"/>
      <c r="S704" s="200"/>
      <c r="T704" s="201"/>
      <c r="AT704" s="202" t="s">
        <v>193</v>
      </c>
      <c r="AU704" s="202" t="s">
        <v>90</v>
      </c>
      <c r="AV704" s="13" t="s">
        <v>88</v>
      </c>
      <c r="AW704" s="13" t="s">
        <v>41</v>
      </c>
      <c r="AX704" s="13" t="s">
        <v>80</v>
      </c>
      <c r="AY704" s="202" t="s">
        <v>182</v>
      </c>
    </row>
    <row r="705" spans="1:65" s="13" customFormat="1" ht="22.5">
      <c r="B705" s="192"/>
      <c r="C705" s="193"/>
      <c r="D705" s="194" t="s">
        <v>193</v>
      </c>
      <c r="E705" s="195" t="s">
        <v>43</v>
      </c>
      <c r="F705" s="196" t="s">
        <v>3381</v>
      </c>
      <c r="G705" s="193"/>
      <c r="H705" s="195" t="s">
        <v>43</v>
      </c>
      <c r="I705" s="197"/>
      <c r="J705" s="193"/>
      <c r="K705" s="193"/>
      <c r="L705" s="198"/>
      <c r="M705" s="199"/>
      <c r="N705" s="200"/>
      <c r="O705" s="200"/>
      <c r="P705" s="200"/>
      <c r="Q705" s="200"/>
      <c r="R705" s="200"/>
      <c r="S705" s="200"/>
      <c r="T705" s="201"/>
      <c r="AT705" s="202" t="s">
        <v>193</v>
      </c>
      <c r="AU705" s="202" t="s">
        <v>90</v>
      </c>
      <c r="AV705" s="13" t="s">
        <v>88</v>
      </c>
      <c r="AW705" s="13" t="s">
        <v>41</v>
      </c>
      <c r="AX705" s="13" t="s">
        <v>80</v>
      </c>
      <c r="AY705" s="202" t="s">
        <v>182</v>
      </c>
    </row>
    <row r="706" spans="1:65" s="14" customFormat="1" ht="11.25">
      <c r="B706" s="203"/>
      <c r="C706" s="204"/>
      <c r="D706" s="194" t="s">
        <v>193</v>
      </c>
      <c r="E706" s="205" t="s">
        <v>43</v>
      </c>
      <c r="F706" s="206" t="s">
        <v>3488</v>
      </c>
      <c r="G706" s="204"/>
      <c r="H706" s="207">
        <v>260</v>
      </c>
      <c r="I706" s="208"/>
      <c r="J706" s="204"/>
      <c r="K706" s="204"/>
      <c r="L706" s="209"/>
      <c r="M706" s="210"/>
      <c r="N706" s="211"/>
      <c r="O706" s="211"/>
      <c r="P706" s="211"/>
      <c r="Q706" s="211"/>
      <c r="R706" s="211"/>
      <c r="S706" s="211"/>
      <c r="T706" s="212"/>
      <c r="AT706" s="213" t="s">
        <v>193</v>
      </c>
      <c r="AU706" s="213" t="s">
        <v>90</v>
      </c>
      <c r="AV706" s="14" t="s">
        <v>90</v>
      </c>
      <c r="AW706" s="14" t="s">
        <v>41</v>
      </c>
      <c r="AX706" s="14" t="s">
        <v>80</v>
      </c>
      <c r="AY706" s="213" t="s">
        <v>182</v>
      </c>
    </row>
    <row r="707" spans="1:65" s="13" customFormat="1" ht="11.25">
      <c r="B707" s="192"/>
      <c r="C707" s="193"/>
      <c r="D707" s="194" t="s">
        <v>193</v>
      </c>
      <c r="E707" s="195" t="s">
        <v>43</v>
      </c>
      <c r="F707" s="196" t="s">
        <v>3384</v>
      </c>
      <c r="G707" s="193"/>
      <c r="H707" s="195" t="s">
        <v>43</v>
      </c>
      <c r="I707" s="197"/>
      <c r="J707" s="193"/>
      <c r="K707" s="193"/>
      <c r="L707" s="198"/>
      <c r="M707" s="199"/>
      <c r="N707" s="200"/>
      <c r="O707" s="200"/>
      <c r="P707" s="200"/>
      <c r="Q707" s="200"/>
      <c r="R707" s="200"/>
      <c r="S707" s="200"/>
      <c r="T707" s="201"/>
      <c r="AT707" s="202" t="s">
        <v>193</v>
      </c>
      <c r="AU707" s="202" t="s">
        <v>90</v>
      </c>
      <c r="AV707" s="13" t="s">
        <v>88</v>
      </c>
      <c r="AW707" s="13" t="s">
        <v>41</v>
      </c>
      <c r="AX707" s="13" t="s">
        <v>80</v>
      </c>
      <c r="AY707" s="202" t="s">
        <v>182</v>
      </c>
    </row>
    <row r="708" spans="1:65" s="14" customFormat="1" ht="11.25">
      <c r="B708" s="203"/>
      <c r="C708" s="204"/>
      <c r="D708" s="194" t="s">
        <v>193</v>
      </c>
      <c r="E708" s="205" t="s">
        <v>43</v>
      </c>
      <c r="F708" s="206" t="s">
        <v>1948</v>
      </c>
      <c r="G708" s="204"/>
      <c r="H708" s="207">
        <v>180</v>
      </c>
      <c r="I708" s="208"/>
      <c r="J708" s="204"/>
      <c r="K708" s="204"/>
      <c r="L708" s="209"/>
      <c r="M708" s="210"/>
      <c r="N708" s="211"/>
      <c r="O708" s="211"/>
      <c r="P708" s="211"/>
      <c r="Q708" s="211"/>
      <c r="R708" s="211"/>
      <c r="S708" s="211"/>
      <c r="T708" s="212"/>
      <c r="AT708" s="213" t="s">
        <v>193</v>
      </c>
      <c r="AU708" s="213" t="s">
        <v>90</v>
      </c>
      <c r="AV708" s="14" t="s">
        <v>90</v>
      </c>
      <c r="AW708" s="14" t="s">
        <v>41</v>
      </c>
      <c r="AX708" s="14" t="s">
        <v>80</v>
      </c>
      <c r="AY708" s="213" t="s">
        <v>182</v>
      </c>
    </row>
    <row r="709" spans="1:65" s="13" customFormat="1" ht="11.25">
      <c r="B709" s="192"/>
      <c r="C709" s="193"/>
      <c r="D709" s="194" t="s">
        <v>193</v>
      </c>
      <c r="E709" s="195" t="s">
        <v>43</v>
      </c>
      <c r="F709" s="196" t="s">
        <v>3332</v>
      </c>
      <c r="G709" s="193"/>
      <c r="H709" s="195" t="s">
        <v>43</v>
      </c>
      <c r="I709" s="197"/>
      <c r="J709" s="193"/>
      <c r="K709" s="193"/>
      <c r="L709" s="198"/>
      <c r="M709" s="199"/>
      <c r="N709" s="200"/>
      <c r="O709" s="200"/>
      <c r="P709" s="200"/>
      <c r="Q709" s="200"/>
      <c r="R709" s="200"/>
      <c r="S709" s="200"/>
      <c r="T709" s="201"/>
      <c r="AT709" s="202" t="s">
        <v>193</v>
      </c>
      <c r="AU709" s="202" t="s">
        <v>90</v>
      </c>
      <c r="AV709" s="13" t="s">
        <v>88</v>
      </c>
      <c r="AW709" s="13" t="s">
        <v>41</v>
      </c>
      <c r="AX709" s="13" t="s">
        <v>80</v>
      </c>
      <c r="AY709" s="202" t="s">
        <v>182</v>
      </c>
    </row>
    <row r="710" spans="1:65" s="14" customFormat="1" ht="11.25">
      <c r="B710" s="203"/>
      <c r="C710" s="204"/>
      <c r="D710" s="194" t="s">
        <v>193</v>
      </c>
      <c r="E710" s="205" t="s">
        <v>43</v>
      </c>
      <c r="F710" s="206" t="s">
        <v>2158</v>
      </c>
      <c r="G710" s="204"/>
      <c r="H710" s="207">
        <v>235</v>
      </c>
      <c r="I710" s="208"/>
      <c r="J710" s="204"/>
      <c r="K710" s="204"/>
      <c r="L710" s="209"/>
      <c r="M710" s="210"/>
      <c r="N710" s="211"/>
      <c r="O710" s="211"/>
      <c r="P710" s="211"/>
      <c r="Q710" s="211"/>
      <c r="R710" s="211"/>
      <c r="S710" s="211"/>
      <c r="T710" s="212"/>
      <c r="AT710" s="213" t="s">
        <v>193</v>
      </c>
      <c r="AU710" s="213" t="s">
        <v>90</v>
      </c>
      <c r="AV710" s="14" t="s">
        <v>90</v>
      </c>
      <c r="AW710" s="14" t="s">
        <v>41</v>
      </c>
      <c r="AX710" s="14" t="s">
        <v>80</v>
      </c>
      <c r="AY710" s="213" t="s">
        <v>182</v>
      </c>
    </row>
    <row r="711" spans="1:65" s="13" customFormat="1" ht="11.25">
      <c r="B711" s="192"/>
      <c r="C711" s="193"/>
      <c r="D711" s="194" t="s">
        <v>193</v>
      </c>
      <c r="E711" s="195" t="s">
        <v>43</v>
      </c>
      <c r="F711" s="196" t="s">
        <v>3462</v>
      </c>
      <c r="G711" s="193"/>
      <c r="H711" s="195" t="s">
        <v>43</v>
      </c>
      <c r="I711" s="197"/>
      <c r="J711" s="193"/>
      <c r="K711" s="193"/>
      <c r="L711" s="198"/>
      <c r="M711" s="199"/>
      <c r="N711" s="200"/>
      <c r="O711" s="200"/>
      <c r="P711" s="200"/>
      <c r="Q711" s="200"/>
      <c r="R711" s="200"/>
      <c r="S711" s="200"/>
      <c r="T711" s="201"/>
      <c r="AT711" s="202" t="s">
        <v>193</v>
      </c>
      <c r="AU711" s="202" t="s">
        <v>90</v>
      </c>
      <c r="AV711" s="13" t="s">
        <v>88</v>
      </c>
      <c r="AW711" s="13" t="s">
        <v>41</v>
      </c>
      <c r="AX711" s="13" t="s">
        <v>80</v>
      </c>
      <c r="AY711" s="202" t="s">
        <v>182</v>
      </c>
    </row>
    <row r="712" spans="1:65" s="14" customFormat="1" ht="11.25">
      <c r="B712" s="203"/>
      <c r="C712" s="204"/>
      <c r="D712" s="194" t="s">
        <v>193</v>
      </c>
      <c r="E712" s="205" t="s">
        <v>43</v>
      </c>
      <c r="F712" s="206" t="s">
        <v>510</v>
      </c>
      <c r="G712" s="204"/>
      <c r="H712" s="207">
        <v>35</v>
      </c>
      <c r="I712" s="208"/>
      <c r="J712" s="204"/>
      <c r="K712" s="204"/>
      <c r="L712" s="209"/>
      <c r="M712" s="210"/>
      <c r="N712" s="211"/>
      <c r="O712" s="211"/>
      <c r="P712" s="211"/>
      <c r="Q712" s="211"/>
      <c r="R712" s="211"/>
      <c r="S712" s="211"/>
      <c r="T712" s="212"/>
      <c r="AT712" s="213" t="s">
        <v>193</v>
      </c>
      <c r="AU712" s="213" t="s">
        <v>90</v>
      </c>
      <c r="AV712" s="14" t="s">
        <v>90</v>
      </c>
      <c r="AW712" s="14" t="s">
        <v>41</v>
      </c>
      <c r="AX712" s="14" t="s">
        <v>80</v>
      </c>
      <c r="AY712" s="213" t="s">
        <v>182</v>
      </c>
    </row>
    <row r="713" spans="1:65" s="15" customFormat="1" ht="11.25">
      <c r="B713" s="227"/>
      <c r="C713" s="228"/>
      <c r="D713" s="194" t="s">
        <v>193</v>
      </c>
      <c r="E713" s="229" t="s">
        <v>43</v>
      </c>
      <c r="F713" s="230" t="s">
        <v>436</v>
      </c>
      <c r="G713" s="228"/>
      <c r="H713" s="231">
        <v>710</v>
      </c>
      <c r="I713" s="232"/>
      <c r="J713" s="228"/>
      <c r="K713" s="228"/>
      <c r="L713" s="233"/>
      <c r="M713" s="234"/>
      <c r="N713" s="235"/>
      <c r="O713" s="235"/>
      <c r="P713" s="235"/>
      <c r="Q713" s="235"/>
      <c r="R713" s="235"/>
      <c r="S713" s="235"/>
      <c r="T713" s="236"/>
      <c r="AT713" s="237" t="s">
        <v>193</v>
      </c>
      <c r="AU713" s="237" t="s">
        <v>90</v>
      </c>
      <c r="AV713" s="15" t="s">
        <v>205</v>
      </c>
      <c r="AW713" s="15" t="s">
        <v>41</v>
      </c>
      <c r="AX713" s="15" t="s">
        <v>88</v>
      </c>
      <c r="AY713" s="237" t="s">
        <v>182</v>
      </c>
    </row>
    <row r="714" spans="1:65" s="2" customFormat="1" ht="37.9" customHeight="1">
      <c r="A714" s="35"/>
      <c r="B714" s="36"/>
      <c r="C714" s="179" t="s">
        <v>737</v>
      </c>
      <c r="D714" s="179" t="s">
        <v>187</v>
      </c>
      <c r="E714" s="180" t="s">
        <v>1201</v>
      </c>
      <c r="F714" s="181" t="s">
        <v>1202</v>
      </c>
      <c r="G714" s="182" t="s">
        <v>481</v>
      </c>
      <c r="H714" s="183">
        <v>15</v>
      </c>
      <c r="I714" s="184"/>
      <c r="J714" s="185">
        <f>ROUND(I714*H714,2)</f>
        <v>0</v>
      </c>
      <c r="K714" s="181" t="s">
        <v>191</v>
      </c>
      <c r="L714" s="40"/>
      <c r="M714" s="186" t="s">
        <v>43</v>
      </c>
      <c r="N714" s="187" t="s">
        <v>51</v>
      </c>
      <c r="O714" s="65"/>
      <c r="P714" s="188">
        <f>O714*H714</f>
        <v>0</v>
      </c>
      <c r="Q714" s="188">
        <v>0</v>
      </c>
      <c r="R714" s="188">
        <f>Q714*H714</f>
        <v>0</v>
      </c>
      <c r="S714" s="188">
        <v>0</v>
      </c>
      <c r="T714" s="189">
        <f>S714*H714</f>
        <v>0</v>
      </c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R714" s="190" t="s">
        <v>88</v>
      </c>
      <c r="AT714" s="190" t="s">
        <v>187</v>
      </c>
      <c r="AU714" s="190" t="s">
        <v>90</v>
      </c>
      <c r="AY714" s="17" t="s">
        <v>182</v>
      </c>
      <c r="BE714" s="191">
        <f>IF(N714="základní",J714,0)</f>
        <v>0</v>
      </c>
      <c r="BF714" s="191">
        <f>IF(N714="snížená",J714,0)</f>
        <v>0</v>
      </c>
      <c r="BG714" s="191">
        <f>IF(N714="zákl. přenesená",J714,0)</f>
        <v>0</v>
      </c>
      <c r="BH714" s="191">
        <f>IF(N714="sníž. přenesená",J714,0)</f>
        <v>0</v>
      </c>
      <c r="BI714" s="191">
        <f>IF(N714="nulová",J714,0)</f>
        <v>0</v>
      </c>
      <c r="BJ714" s="17" t="s">
        <v>88</v>
      </c>
      <c r="BK714" s="191">
        <f>ROUND(I714*H714,2)</f>
        <v>0</v>
      </c>
      <c r="BL714" s="17" t="s">
        <v>88</v>
      </c>
      <c r="BM714" s="190" t="s">
        <v>3504</v>
      </c>
    </row>
    <row r="715" spans="1:65" s="13" customFormat="1" ht="11.25">
      <c r="B715" s="192"/>
      <c r="C715" s="193"/>
      <c r="D715" s="194" t="s">
        <v>193</v>
      </c>
      <c r="E715" s="195" t="s">
        <v>43</v>
      </c>
      <c r="F715" s="196" t="s">
        <v>3314</v>
      </c>
      <c r="G715" s="193"/>
      <c r="H715" s="195" t="s">
        <v>43</v>
      </c>
      <c r="I715" s="197"/>
      <c r="J715" s="193"/>
      <c r="K715" s="193"/>
      <c r="L715" s="198"/>
      <c r="M715" s="199"/>
      <c r="N715" s="200"/>
      <c r="O715" s="200"/>
      <c r="P715" s="200"/>
      <c r="Q715" s="200"/>
      <c r="R715" s="200"/>
      <c r="S715" s="200"/>
      <c r="T715" s="201"/>
      <c r="AT715" s="202" t="s">
        <v>193</v>
      </c>
      <c r="AU715" s="202" t="s">
        <v>90</v>
      </c>
      <c r="AV715" s="13" t="s">
        <v>88</v>
      </c>
      <c r="AW715" s="13" t="s">
        <v>41</v>
      </c>
      <c r="AX715" s="13" t="s">
        <v>80</v>
      </c>
      <c r="AY715" s="202" t="s">
        <v>182</v>
      </c>
    </row>
    <row r="716" spans="1:65" s="13" customFormat="1" ht="11.25">
      <c r="B716" s="192"/>
      <c r="C716" s="193"/>
      <c r="D716" s="194" t="s">
        <v>193</v>
      </c>
      <c r="E716" s="195" t="s">
        <v>43</v>
      </c>
      <c r="F716" s="196" t="s">
        <v>1053</v>
      </c>
      <c r="G716" s="193"/>
      <c r="H716" s="195" t="s">
        <v>43</v>
      </c>
      <c r="I716" s="197"/>
      <c r="J716" s="193"/>
      <c r="K716" s="193"/>
      <c r="L716" s="198"/>
      <c r="M716" s="199"/>
      <c r="N716" s="200"/>
      <c r="O716" s="200"/>
      <c r="P716" s="200"/>
      <c r="Q716" s="200"/>
      <c r="R716" s="200"/>
      <c r="S716" s="200"/>
      <c r="T716" s="201"/>
      <c r="AT716" s="202" t="s">
        <v>193</v>
      </c>
      <c r="AU716" s="202" t="s">
        <v>90</v>
      </c>
      <c r="AV716" s="13" t="s">
        <v>88</v>
      </c>
      <c r="AW716" s="13" t="s">
        <v>41</v>
      </c>
      <c r="AX716" s="13" t="s">
        <v>80</v>
      </c>
      <c r="AY716" s="202" t="s">
        <v>182</v>
      </c>
    </row>
    <row r="717" spans="1:65" s="13" customFormat="1" ht="11.25">
      <c r="B717" s="192"/>
      <c r="C717" s="193"/>
      <c r="D717" s="194" t="s">
        <v>193</v>
      </c>
      <c r="E717" s="195" t="s">
        <v>43</v>
      </c>
      <c r="F717" s="196" t="s">
        <v>3332</v>
      </c>
      <c r="G717" s="193"/>
      <c r="H717" s="195" t="s">
        <v>43</v>
      </c>
      <c r="I717" s="197"/>
      <c r="J717" s="193"/>
      <c r="K717" s="193"/>
      <c r="L717" s="198"/>
      <c r="M717" s="199"/>
      <c r="N717" s="200"/>
      <c r="O717" s="200"/>
      <c r="P717" s="200"/>
      <c r="Q717" s="200"/>
      <c r="R717" s="200"/>
      <c r="S717" s="200"/>
      <c r="T717" s="201"/>
      <c r="AT717" s="202" t="s">
        <v>193</v>
      </c>
      <c r="AU717" s="202" t="s">
        <v>90</v>
      </c>
      <c r="AV717" s="13" t="s">
        <v>88</v>
      </c>
      <c r="AW717" s="13" t="s">
        <v>41</v>
      </c>
      <c r="AX717" s="13" t="s">
        <v>80</v>
      </c>
      <c r="AY717" s="202" t="s">
        <v>182</v>
      </c>
    </row>
    <row r="718" spans="1:65" s="14" customFormat="1" ht="11.25">
      <c r="B718" s="203"/>
      <c r="C718" s="204"/>
      <c r="D718" s="194" t="s">
        <v>193</v>
      </c>
      <c r="E718" s="205" t="s">
        <v>43</v>
      </c>
      <c r="F718" s="206" t="s">
        <v>8</v>
      </c>
      <c r="G718" s="204"/>
      <c r="H718" s="207">
        <v>15</v>
      </c>
      <c r="I718" s="208"/>
      <c r="J718" s="204"/>
      <c r="K718" s="204"/>
      <c r="L718" s="209"/>
      <c r="M718" s="210"/>
      <c r="N718" s="211"/>
      <c r="O718" s="211"/>
      <c r="P718" s="211"/>
      <c r="Q718" s="211"/>
      <c r="R718" s="211"/>
      <c r="S718" s="211"/>
      <c r="T718" s="212"/>
      <c r="AT718" s="213" t="s">
        <v>193</v>
      </c>
      <c r="AU718" s="213" t="s">
        <v>90</v>
      </c>
      <c r="AV718" s="14" t="s">
        <v>90</v>
      </c>
      <c r="AW718" s="14" t="s">
        <v>41</v>
      </c>
      <c r="AX718" s="14" t="s">
        <v>88</v>
      </c>
      <c r="AY718" s="213" t="s">
        <v>182</v>
      </c>
    </row>
    <row r="719" spans="1:65" s="2" customFormat="1" ht="37.9" customHeight="1">
      <c r="A719" s="35"/>
      <c r="B719" s="36"/>
      <c r="C719" s="179" t="s">
        <v>743</v>
      </c>
      <c r="D719" s="179" t="s">
        <v>187</v>
      </c>
      <c r="E719" s="180" t="s">
        <v>2198</v>
      </c>
      <c r="F719" s="181" t="s">
        <v>2199</v>
      </c>
      <c r="G719" s="182" t="s">
        <v>481</v>
      </c>
      <c r="H719" s="183">
        <v>8</v>
      </c>
      <c r="I719" s="184"/>
      <c r="J719" s="185">
        <f>ROUND(I719*H719,2)</f>
        <v>0</v>
      </c>
      <c r="K719" s="181" t="s">
        <v>191</v>
      </c>
      <c r="L719" s="40"/>
      <c r="M719" s="186" t="s">
        <v>43</v>
      </c>
      <c r="N719" s="187" t="s">
        <v>51</v>
      </c>
      <c r="O719" s="65"/>
      <c r="P719" s="188">
        <f>O719*H719</f>
        <v>0</v>
      </c>
      <c r="Q719" s="188">
        <v>0</v>
      </c>
      <c r="R719" s="188">
        <f>Q719*H719</f>
        <v>0</v>
      </c>
      <c r="S719" s="188">
        <v>0</v>
      </c>
      <c r="T719" s="189">
        <f>S719*H719</f>
        <v>0</v>
      </c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R719" s="190" t="s">
        <v>88</v>
      </c>
      <c r="AT719" s="190" t="s">
        <v>187</v>
      </c>
      <c r="AU719" s="190" t="s">
        <v>90</v>
      </c>
      <c r="AY719" s="17" t="s">
        <v>182</v>
      </c>
      <c r="BE719" s="191">
        <f>IF(N719="základní",J719,0)</f>
        <v>0</v>
      </c>
      <c r="BF719" s="191">
        <f>IF(N719="snížená",J719,0)</f>
        <v>0</v>
      </c>
      <c r="BG719" s="191">
        <f>IF(N719="zákl. přenesená",J719,0)</f>
        <v>0</v>
      </c>
      <c r="BH719" s="191">
        <f>IF(N719="sníž. přenesená",J719,0)</f>
        <v>0</v>
      </c>
      <c r="BI719" s="191">
        <f>IF(N719="nulová",J719,0)</f>
        <v>0</v>
      </c>
      <c r="BJ719" s="17" t="s">
        <v>88</v>
      </c>
      <c r="BK719" s="191">
        <f>ROUND(I719*H719,2)</f>
        <v>0</v>
      </c>
      <c r="BL719" s="17" t="s">
        <v>88</v>
      </c>
      <c r="BM719" s="190" t="s">
        <v>3505</v>
      </c>
    </row>
    <row r="720" spans="1:65" s="13" customFormat="1" ht="11.25">
      <c r="B720" s="192"/>
      <c r="C720" s="193"/>
      <c r="D720" s="194" t="s">
        <v>193</v>
      </c>
      <c r="E720" s="195" t="s">
        <v>43</v>
      </c>
      <c r="F720" s="196" t="s">
        <v>3314</v>
      </c>
      <c r="G720" s="193"/>
      <c r="H720" s="195" t="s">
        <v>43</v>
      </c>
      <c r="I720" s="197"/>
      <c r="J720" s="193"/>
      <c r="K720" s="193"/>
      <c r="L720" s="198"/>
      <c r="M720" s="199"/>
      <c r="N720" s="200"/>
      <c r="O720" s="200"/>
      <c r="P720" s="200"/>
      <c r="Q720" s="200"/>
      <c r="R720" s="200"/>
      <c r="S720" s="200"/>
      <c r="T720" s="201"/>
      <c r="AT720" s="202" t="s">
        <v>193</v>
      </c>
      <c r="AU720" s="202" t="s">
        <v>90</v>
      </c>
      <c r="AV720" s="13" t="s">
        <v>88</v>
      </c>
      <c r="AW720" s="13" t="s">
        <v>41</v>
      </c>
      <c r="AX720" s="13" t="s">
        <v>80</v>
      </c>
      <c r="AY720" s="202" t="s">
        <v>182</v>
      </c>
    </row>
    <row r="721" spans="1:51" s="13" customFormat="1" ht="11.25">
      <c r="B721" s="192"/>
      <c r="C721" s="193"/>
      <c r="D721" s="194" t="s">
        <v>193</v>
      </c>
      <c r="E721" s="195" t="s">
        <v>43</v>
      </c>
      <c r="F721" s="196" t="s">
        <v>2063</v>
      </c>
      <c r="G721" s="193"/>
      <c r="H721" s="195" t="s">
        <v>43</v>
      </c>
      <c r="I721" s="197"/>
      <c r="J721" s="193"/>
      <c r="K721" s="193"/>
      <c r="L721" s="198"/>
      <c r="M721" s="199"/>
      <c r="N721" s="200"/>
      <c r="O721" s="200"/>
      <c r="P721" s="200"/>
      <c r="Q721" s="200"/>
      <c r="R721" s="200"/>
      <c r="S721" s="200"/>
      <c r="T721" s="201"/>
      <c r="AT721" s="202" t="s">
        <v>193</v>
      </c>
      <c r="AU721" s="202" t="s">
        <v>90</v>
      </c>
      <c r="AV721" s="13" t="s">
        <v>88</v>
      </c>
      <c r="AW721" s="13" t="s">
        <v>41</v>
      </c>
      <c r="AX721" s="13" t="s">
        <v>80</v>
      </c>
      <c r="AY721" s="202" t="s">
        <v>182</v>
      </c>
    </row>
    <row r="722" spans="1:51" s="13" customFormat="1" ht="11.25">
      <c r="B722" s="192"/>
      <c r="C722" s="193"/>
      <c r="D722" s="194" t="s">
        <v>193</v>
      </c>
      <c r="E722" s="195" t="s">
        <v>43</v>
      </c>
      <c r="F722" s="196" t="s">
        <v>3332</v>
      </c>
      <c r="G722" s="193"/>
      <c r="H722" s="195" t="s">
        <v>43</v>
      </c>
      <c r="I722" s="197"/>
      <c r="J722" s="193"/>
      <c r="K722" s="193"/>
      <c r="L722" s="198"/>
      <c r="M722" s="199"/>
      <c r="N722" s="200"/>
      <c r="O722" s="200"/>
      <c r="P722" s="200"/>
      <c r="Q722" s="200"/>
      <c r="R722" s="200"/>
      <c r="S722" s="200"/>
      <c r="T722" s="201"/>
      <c r="AT722" s="202" t="s">
        <v>193</v>
      </c>
      <c r="AU722" s="202" t="s">
        <v>90</v>
      </c>
      <c r="AV722" s="13" t="s">
        <v>88</v>
      </c>
      <c r="AW722" s="13" t="s">
        <v>41</v>
      </c>
      <c r="AX722" s="13" t="s">
        <v>80</v>
      </c>
      <c r="AY722" s="202" t="s">
        <v>182</v>
      </c>
    </row>
    <row r="723" spans="1:51" s="14" customFormat="1" ht="11.25">
      <c r="B723" s="203"/>
      <c r="C723" s="204"/>
      <c r="D723" s="194" t="s">
        <v>193</v>
      </c>
      <c r="E723" s="205" t="s">
        <v>43</v>
      </c>
      <c r="F723" s="206" t="s">
        <v>225</v>
      </c>
      <c r="G723" s="204"/>
      <c r="H723" s="207">
        <v>8</v>
      </c>
      <c r="I723" s="208"/>
      <c r="J723" s="204"/>
      <c r="K723" s="204"/>
      <c r="L723" s="209"/>
      <c r="M723" s="224"/>
      <c r="N723" s="225"/>
      <c r="O723" s="225"/>
      <c r="P723" s="225"/>
      <c r="Q723" s="225"/>
      <c r="R723" s="225"/>
      <c r="S723" s="225"/>
      <c r="T723" s="226"/>
      <c r="AT723" s="213" t="s">
        <v>193</v>
      </c>
      <c r="AU723" s="213" t="s">
        <v>90</v>
      </c>
      <c r="AV723" s="14" t="s">
        <v>90</v>
      </c>
      <c r="AW723" s="14" t="s">
        <v>41</v>
      </c>
      <c r="AX723" s="14" t="s">
        <v>88</v>
      </c>
      <c r="AY723" s="213" t="s">
        <v>182</v>
      </c>
    </row>
    <row r="724" spans="1:51" s="2" customFormat="1" ht="6.95" customHeight="1">
      <c r="A724" s="35"/>
      <c r="B724" s="48"/>
      <c r="C724" s="49"/>
      <c r="D724" s="49"/>
      <c r="E724" s="49"/>
      <c r="F724" s="49"/>
      <c r="G724" s="49"/>
      <c r="H724" s="49"/>
      <c r="I724" s="49"/>
      <c r="J724" s="49"/>
      <c r="K724" s="49"/>
      <c r="L724" s="40"/>
      <c r="M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</row>
  </sheetData>
  <sheetProtection algorithmName="SHA-512" hashValue="K6o6HI0iGcsExjkc1Dy3J4TWmsOZAZc5YkACbw67vFBgfg5M821McfOahA6YFeKf8ru1saKprx33ISw2oMgdwQ==" saltValue="oUXwLxyQnGCMyUSCPJNCVBJmx0UvYvsUwtEX/fCbqIShTGXletwqgk7I3nAvtCD2rahREcjOqgZvtw3nbRyqKQ==" spinCount="100000" sheet="1" objects="1" scenarios="1" formatColumns="0" formatRows="0" autoFilter="0"/>
  <autoFilter ref="C87:K723" xr:uid="{00000000-0009-0000-0000-00000F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137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3291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24.75" customHeight="1">
      <c r="A11" s="35"/>
      <c r="B11" s="40"/>
      <c r="C11" s="35"/>
      <c r="D11" s="35"/>
      <c r="E11" s="289" t="s">
        <v>3506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ROUND((SUM(BE92:BE176)),  2)</f>
        <v>0</v>
      </c>
      <c r="G35" s="35"/>
      <c r="H35" s="35"/>
      <c r="I35" s="125">
        <v>0.21</v>
      </c>
      <c r="J35" s="124">
        <f>ROUND(((SUM(BE92:BE176))*I35),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ROUND((SUM(BF92:BF176)),  2)</f>
        <v>0</v>
      </c>
      <c r="G36" s="35"/>
      <c r="H36" s="35"/>
      <c r="I36" s="125">
        <v>0.15</v>
      </c>
      <c r="J36" s="124">
        <f>ROUND(((SUM(BF92:BF176))*I36),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ROUND((SUM(BG92:BG176)),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ROUND((SUM(BH92:BH176)),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ROUND((SUM(BI92:BI176)),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3291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24.75" customHeight="1">
      <c r="A54" s="35"/>
      <c r="B54" s="36"/>
      <c r="C54" s="37"/>
      <c r="D54" s="37"/>
      <c r="E54" s="250" t="str">
        <f>E11</f>
        <v>PS460.1 - Koordinační kabel Olbrichova – Nádražní okruh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J113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J115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J145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J165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J175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3291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24.75" customHeight="1">
      <c r="A84" s="35"/>
      <c r="B84" s="36"/>
      <c r="C84" s="37"/>
      <c r="D84" s="37"/>
      <c r="E84" s="250" t="str">
        <f>E11</f>
        <v>PS460.1 - Koordinační kabel Olbrichova – Nádražní okruh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104.91601000000001</v>
      </c>
      <c r="S92" s="73"/>
      <c r="T92" s="161">
        <f>T93</f>
        <v>427.74799999999999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P94+P113+P115+P145+P165+P175</f>
        <v>0</v>
      </c>
      <c r="Q93" s="171"/>
      <c r="R93" s="172">
        <f>R94+R113+R115+R145+R165+R175</f>
        <v>104.91601000000001</v>
      </c>
      <c r="S93" s="171"/>
      <c r="T93" s="173">
        <f>T94+T113+T115+T145+T165+T175</f>
        <v>427.74799999999999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BK94+BK113+BK115+BK145+BK165+BK175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SUM(P95:P112)</f>
        <v>0</v>
      </c>
      <c r="Q94" s="171"/>
      <c r="R94" s="172">
        <f>SUM(R95:R112)</f>
        <v>0</v>
      </c>
      <c r="S94" s="171"/>
      <c r="T94" s="173">
        <f>SUM(T95:T112)</f>
        <v>427.74799999999999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SUM(BK95:BK112)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964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245.82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3507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3508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3509</v>
      </c>
      <c r="G97" s="204"/>
      <c r="H97" s="207">
        <v>939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3028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3510</v>
      </c>
      <c r="G99" s="204"/>
      <c r="H99" s="207">
        <v>25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5" customFormat="1" ht="11.25">
      <c r="B100" s="227"/>
      <c r="C100" s="228"/>
      <c r="D100" s="194" t="s">
        <v>193</v>
      </c>
      <c r="E100" s="229" t="s">
        <v>43</v>
      </c>
      <c r="F100" s="230" t="s">
        <v>436</v>
      </c>
      <c r="G100" s="228"/>
      <c r="H100" s="231">
        <v>964</v>
      </c>
      <c r="I100" s="232"/>
      <c r="J100" s="228"/>
      <c r="K100" s="228"/>
      <c r="L100" s="233"/>
      <c r="M100" s="234"/>
      <c r="N100" s="235"/>
      <c r="O100" s="235"/>
      <c r="P100" s="235"/>
      <c r="Q100" s="235"/>
      <c r="R100" s="235"/>
      <c r="S100" s="235"/>
      <c r="T100" s="236"/>
      <c r="AT100" s="237" t="s">
        <v>193</v>
      </c>
      <c r="AU100" s="237" t="s">
        <v>90</v>
      </c>
      <c r="AV100" s="15" t="s">
        <v>205</v>
      </c>
      <c r="AW100" s="15" t="s">
        <v>41</v>
      </c>
      <c r="AX100" s="15" t="s">
        <v>88</v>
      </c>
      <c r="AY100" s="237" t="s">
        <v>182</v>
      </c>
    </row>
    <row r="101" spans="1:65" s="2" customFormat="1" ht="62.65" customHeight="1">
      <c r="A101" s="35"/>
      <c r="B101" s="36"/>
      <c r="C101" s="179" t="s">
        <v>90</v>
      </c>
      <c r="D101" s="179" t="s">
        <v>187</v>
      </c>
      <c r="E101" s="180" t="s">
        <v>1218</v>
      </c>
      <c r="F101" s="181" t="s">
        <v>1219</v>
      </c>
      <c r="G101" s="182" t="s">
        <v>367</v>
      </c>
      <c r="H101" s="183">
        <v>5</v>
      </c>
      <c r="I101" s="184"/>
      <c r="J101" s="185">
        <f>ROUND(I101*H101,2)</f>
        <v>0</v>
      </c>
      <c r="K101" s="181" t="s">
        <v>191</v>
      </c>
      <c r="L101" s="40"/>
      <c r="M101" s="186" t="s">
        <v>43</v>
      </c>
      <c r="N101" s="187" t="s">
        <v>51</v>
      </c>
      <c r="O101" s="65"/>
      <c r="P101" s="188">
        <f>O101*H101</f>
        <v>0</v>
      </c>
      <c r="Q101" s="188">
        <v>0</v>
      </c>
      <c r="R101" s="188">
        <f>Q101*H101</f>
        <v>0</v>
      </c>
      <c r="S101" s="188">
        <v>0.26</v>
      </c>
      <c r="T101" s="189">
        <f>S101*H101</f>
        <v>1.3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90" t="s">
        <v>205</v>
      </c>
      <c r="AT101" s="190" t="s">
        <v>187</v>
      </c>
      <c r="AU101" s="190" t="s">
        <v>90</v>
      </c>
      <c r="AY101" s="17" t="s">
        <v>182</v>
      </c>
      <c r="BE101" s="191">
        <f>IF(N101="základní",J101,0)</f>
        <v>0</v>
      </c>
      <c r="BF101" s="191">
        <f>IF(N101="snížená",J101,0)</f>
        <v>0</v>
      </c>
      <c r="BG101" s="191">
        <f>IF(N101="zákl. přenesená",J101,0)</f>
        <v>0</v>
      </c>
      <c r="BH101" s="191">
        <f>IF(N101="sníž. přenesená",J101,0)</f>
        <v>0</v>
      </c>
      <c r="BI101" s="191">
        <f>IF(N101="nulová",J101,0)</f>
        <v>0</v>
      </c>
      <c r="BJ101" s="17" t="s">
        <v>88</v>
      </c>
      <c r="BK101" s="191">
        <f>ROUND(I101*H101,2)</f>
        <v>0</v>
      </c>
      <c r="BL101" s="17" t="s">
        <v>205</v>
      </c>
      <c r="BM101" s="190" t="s">
        <v>3511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3512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1328</v>
      </c>
      <c r="G103" s="204"/>
      <c r="H103" s="207">
        <v>5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5" customFormat="1" ht="11.25">
      <c r="B104" s="227"/>
      <c r="C104" s="228"/>
      <c r="D104" s="194" t="s">
        <v>193</v>
      </c>
      <c r="E104" s="229" t="s">
        <v>43</v>
      </c>
      <c r="F104" s="230" t="s">
        <v>436</v>
      </c>
      <c r="G104" s="228"/>
      <c r="H104" s="231">
        <v>5</v>
      </c>
      <c r="I104" s="232"/>
      <c r="J104" s="228"/>
      <c r="K104" s="228"/>
      <c r="L104" s="233"/>
      <c r="M104" s="234"/>
      <c r="N104" s="235"/>
      <c r="O104" s="235"/>
      <c r="P104" s="235"/>
      <c r="Q104" s="235"/>
      <c r="R104" s="235"/>
      <c r="S104" s="235"/>
      <c r="T104" s="236"/>
      <c r="AT104" s="237" t="s">
        <v>193</v>
      </c>
      <c r="AU104" s="237" t="s">
        <v>90</v>
      </c>
      <c r="AV104" s="15" t="s">
        <v>205</v>
      </c>
      <c r="AW104" s="15" t="s">
        <v>41</v>
      </c>
      <c r="AX104" s="15" t="s">
        <v>88</v>
      </c>
      <c r="AY104" s="237" t="s">
        <v>182</v>
      </c>
    </row>
    <row r="105" spans="1:65" s="2" customFormat="1" ht="62.65" customHeight="1">
      <c r="A105" s="35"/>
      <c r="B105" s="36"/>
      <c r="C105" s="179" t="s">
        <v>181</v>
      </c>
      <c r="D105" s="179" t="s">
        <v>187</v>
      </c>
      <c r="E105" s="180" t="s">
        <v>1223</v>
      </c>
      <c r="F105" s="181" t="s">
        <v>1224</v>
      </c>
      <c r="G105" s="182" t="s">
        <v>367</v>
      </c>
      <c r="H105" s="183">
        <v>16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0.38800000000000001</v>
      </c>
      <c r="T105" s="189">
        <f>S105*H105</f>
        <v>6.2080000000000002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3513</v>
      </c>
    </row>
    <row r="106" spans="1:65" s="13" customFormat="1" ht="11.25">
      <c r="B106" s="192"/>
      <c r="C106" s="193"/>
      <c r="D106" s="194" t="s">
        <v>193</v>
      </c>
      <c r="E106" s="195" t="s">
        <v>43</v>
      </c>
      <c r="F106" s="196" t="s">
        <v>3514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2744</v>
      </c>
      <c r="G107" s="204"/>
      <c r="H107" s="207">
        <v>16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80</v>
      </c>
      <c r="AY107" s="213" t="s">
        <v>182</v>
      </c>
    </row>
    <row r="108" spans="1:65" s="15" customFormat="1" ht="11.25">
      <c r="B108" s="227"/>
      <c r="C108" s="228"/>
      <c r="D108" s="194" t="s">
        <v>193</v>
      </c>
      <c r="E108" s="229" t="s">
        <v>43</v>
      </c>
      <c r="F108" s="230" t="s">
        <v>436</v>
      </c>
      <c r="G108" s="228"/>
      <c r="H108" s="231">
        <v>16</v>
      </c>
      <c r="I108" s="232"/>
      <c r="J108" s="228"/>
      <c r="K108" s="228"/>
      <c r="L108" s="233"/>
      <c r="M108" s="234"/>
      <c r="N108" s="235"/>
      <c r="O108" s="235"/>
      <c r="P108" s="235"/>
      <c r="Q108" s="235"/>
      <c r="R108" s="235"/>
      <c r="S108" s="235"/>
      <c r="T108" s="236"/>
      <c r="AT108" s="237" t="s">
        <v>193</v>
      </c>
      <c r="AU108" s="237" t="s">
        <v>90</v>
      </c>
      <c r="AV108" s="15" t="s">
        <v>205</v>
      </c>
      <c r="AW108" s="15" t="s">
        <v>41</v>
      </c>
      <c r="AX108" s="15" t="s">
        <v>88</v>
      </c>
      <c r="AY108" s="237" t="s">
        <v>182</v>
      </c>
    </row>
    <row r="109" spans="1:65" s="2" customFormat="1" ht="49.15" customHeight="1">
      <c r="A109" s="35"/>
      <c r="B109" s="36"/>
      <c r="C109" s="179" t="s">
        <v>205</v>
      </c>
      <c r="D109" s="179" t="s">
        <v>187</v>
      </c>
      <c r="E109" s="180" t="s">
        <v>2316</v>
      </c>
      <c r="F109" s="181" t="s">
        <v>2317</v>
      </c>
      <c r="G109" s="182" t="s">
        <v>367</v>
      </c>
      <c r="H109" s="183">
        <v>969</v>
      </c>
      <c r="I109" s="184"/>
      <c r="J109" s="185">
        <f>ROUND(I109*H109,2)</f>
        <v>0</v>
      </c>
      <c r="K109" s="181" t="s">
        <v>191</v>
      </c>
      <c r="L109" s="40"/>
      <c r="M109" s="186" t="s">
        <v>43</v>
      </c>
      <c r="N109" s="187" t="s">
        <v>51</v>
      </c>
      <c r="O109" s="65"/>
      <c r="P109" s="188">
        <f>O109*H109</f>
        <v>0</v>
      </c>
      <c r="Q109" s="188">
        <v>0</v>
      </c>
      <c r="R109" s="188">
        <f>Q109*H109</f>
        <v>0</v>
      </c>
      <c r="S109" s="188">
        <v>0.18</v>
      </c>
      <c r="T109" s="189">
        <f>S109*H109</f>
        <v>174.42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205</v>
      </c>
      <c r="AT109" s="190" t="s">
        <v>187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205</v>
      </c>
      <c r="BM109" s="190" t="s">
        <v>3515</v>
      </c>
    </row>
    <row r="110" spans="1:65" s="14" customFormat="1" ht="11.25">
      <c r="B110" s="203"/>
      <c r="C110" s="204"/>
      <c r="D110" s="194" t="s">
        <v>193</v>
      </c>
      <c r="E110" s="205" t="s">
        <v>43</v>
      </c>
      <c r="F110" s="206" t="s">
        <v>3516</v>
      </c>
      <c r="G110" s="204"/>
      <c r="H110" s="207">
        <v>969</v>
      </c>
      <c r="I110" s="208"/>
      <c r="J110" s="204"/>
      <c r="K110" s="204"/>
      <c r="L110" s="209"/>
      <c r="M110" s="210"/>
      <c r="N110" s="211"/>
      <c r="O110" s="211"/>
      <c r="P110" s="211"/>
      <c r="Q110" s="211"/>
      <c r="R110" s="211"/>
      <c r="S110" s="211"/>
      <c r="T110" s="212"/>
      <c r="AT110" s="213" t="s">
        <v>193</v>
      </c>
      <c r="AU110" s="213" t="s">
        <v>90</v>
      </c>
      <c r="AV110" s="14" t="s">
        <v>90</v>
      </c>
      <c r="AW110" s="14" t="s">
        <v>41</v>
      </c>
      <c r="AX110" s="14" t="s">
        <v>80</v>
      </c>
      <c r="AY110" s="213" t="s">
        <v>182</v>
      </c>
    </row>
    <row r="111" spans="1:65" s="15" customFormat="1" ht="11.25">
      <c r="B111" s="227"/>
      <c r="C111" s="228"/>
      <c r="D111" s="194" t="s">
        <v>193</v>
      </c>
      <c r="E111" s="229" t="s">
        <v>43</v>
      </c>
      <c r="F111" s="230" t="s">
        <v>436</v>
      </c>
      <c r="G111" s="228"/>
      <c r="H111" s="231">
        <v>969</v>
      </c>
      <c r="I111" s="232"/>
      <c r="J111" s="228"/>
      <c r="K111" s="228"/>
      <c r="L111" s="233"/>
      <c r="M111" s="234"/>
      <c r="N111" s="235"/>
      <c r="O111" s="235"/>
      <c r="P111" s="235"/>
      <c r="Q111" s="235"/>
      <c r="R111" s="235"/>
      <c r="S111" s="235"/>
      <c r="T111" s="236"/>
      <c r="AT111" s="237" t="s">
        <v>193</v>
      </c>
      <c r="AU111" s="237" t="s">
        <v>90</v>
      </c>
      <c r="AV111" s="15" t="s">
        <v>205</v>
      </c>
      <c r="AW111" s="15" t="s">
        <v>41</v>
      </c>
      <c r="AX111" s="15" t="s">
        <v>88</v>
      </c>
      <c r="AY111" s="237" t="s">
        <v>182</v>
      </c>
    </row>
    <row r="112" spans="1:65" s="2" customFormat="1" ht="24.2" customHeight="1">
      <c r="A112" s="35"/>
      <c r="B112" s="36"/>
      <c r="C112" s="179" t="s">
        <v>210</v>
      </c>
      <c r="D112" s="179" t="s">
        <v>187</v>
      </c>
      <c r="E112" s="180" t="s">
        <v>1308</v>
      </c>
      <c r="F112" s="181" t="s">
        <v>1309</v>
      </c>
      <c r="G112" s="182" t="s">
        <v>367</v>
      </c>
      <c r="H112" s="183">
        <v>960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3517</v>
      </c>
    </row>
    <row r="113" spans="1:65" s="12" customFormat="1" ht="22.9" customHeight="1">
      <c r="B113" s="163"/>
      <c r="C113" s="164"/>
      <c r="D113" s="165" t="s">
        <v>79</v>
      </c>
      <c r="E113" s="177" t="s">
        <v>205</v>
      </c>
      <c r="F113" s="177" t="s">
        <v>1313</v>
      </c>
      <c r="G113" s="164"/>
      <c r="H113" s="164"/>
      <c r="I113" s="167"/>
      <c r="J113" s="178">
        <f>BK113</f>
        <v>0</v>
      </c>
      <c r="K113" s="164"/>
      <c r="L113" s="169"/>
      <c r="M113" s="170"/>
      <c r="N113" s="171"/>
      <c r="O113" s="171"/>
      <c r="P113" s="172">
        <f>P114</f>
        <v>0</v>
      </c>
      <c r="Q113" s="171"/>
      <c r="R113" s="172">
        <f>R114</f>
        <v>0</v>
      </c>
      <c r="S113" s="171"/>
      <c r="T113" s="173">
        <f>T114</f>
        <v>0</v>
      </c>
      <c r="AR113" s="174" t="s">
        <v>88</v>
      </c>
      <c r="AT113" s="175" t="s">
        <v>79</v>
      </c>
      <c r="AU113" s="175" t="s">
        <v>88</v>
      </c>
      <c r="AY113" s="174" t="s">
        <v>182</v>
      </c>
      <c r="BK113" s="176">
        <f>BK114</f>
        <v>0</v>
      </c>
    </row>
    <row r="114" spans="1:65" s="2" customFormat="1" ht="37.9" customHeight="1">
      <c r="A114" s="35"/>
      <c r="B114" s="36"/>
      <c r="C114" s="179" t="s">
        <v>215</v>
      </c>
      <c r="D114" s="179" t="s">
        <v>187</v>
      </c>
      <c r="E114" s="180" t="s">
        <v>1322</v>
      </c>
      <c r="F114" s="181" t="s">
        <v>1323</v>
      </c>
      <c r="G114" s="182" t="s">
        <v>367</v>
      </c>
      <c r="H114" s="183">
        <v>960</v>
      </c>
      <c r="I114" s="184"/>
      <c r="J114" s="185">
        <f>ROUND(I114*H114,2)</f>
        <v>0</v>
      </c>
      <c r="K114" s="181" t="s">
        <v>191</v>
      </c>
      <c r="L114" s="40"/>
      <c r="M114" s="186" t="s">
        <v>43</v>
      </c>
      <c r="N114" s="187" t="s">
        <v>51</v>
      </c>
      <c r="O114" s="65"/>
      <c r="P114" s="188">
        <f>O114*H114</f>
        <v>0</v>
      </c>
      <c r="Q114" s="188">
        <v>0</v>
      </c>
      <c r="R114" s="188">
        <f>Q114*H114</f>
        <v>0</v>
      </c>
      <c r="S114" s="188">
        <v>0</v>
      </c>
      <c r="T114" s="189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90" t="s">
        <v>205</v>
      </c>
      <c r="AT114" s="190" t="s">
        <v>187</v>
      </c>
      <c r="AU114" s="190" t="s">
        <v>90</v>
      </c>
      <c r="AY114" s="17" t="s">
        <v>182</v>
      </c>
      <c r="BE114" s="191">
        <f>IF(N114="základní",J114,0)</f>
        <v>0</v>
      </c>
      <c r="BF114" s="191">
        <f>IF(N114="snížená",J114,0)</f>
        <v>0</v>
      </c>
      <c r="BG114" s="191">
        <f>IF(N114="zákl. přenesená",J114,0)</f>
        <v>0</v>
      </c>
      <c r="BH114" s="191">
        <f>IF(N114="sníž. přenesená",J114,0)</f>
        <v>0</v>
      </c>
      <c r="BI114" s="191">
        <f>IF(N114="nulová",J114,0)</f>
        <v>0</v>
      </c>
      <c r="BJ114" s="17" t="s">
        <v>88</v>
      </c>
      <c r="BK114" s="191">
        <f>ROUND(I114*H114,2)</f>
        <v>0</v>
      </c>
      <c r="BL114" s="17" t="s">
        <v>205</v>
      </c>
      <c r="BM114" s="190" t="s">
        <v>3518</v>
      </c>
    </row>
    <row r="115" spans="1:65" s="12" customFormat="1" ht="22.9" customHeight="1">
      <c r="B115" s="163"/>
      <c r="C115" s="164"/>
      <c r="D115" s="165" t="s">
        <v>79</v>
      </c>
      <c r="E115" s="177" t="s">
        <v>210</v>
      </c>
      <c r="F115" s="177" t="s">
        <v>1326</v>
      </c>
      <c r="G115" s="164"/>
      <c r="H115" s="164"/>
      <c r="I115" s="167"/>
      <c r="J115" s="178">
        <f>BK115</f>
        <v>0</v>
      </c>
      <c r="K115" s="164"/>
      <c r="L115" s="169"/>
      <c r="M115" s="170"/>
      <c r="N115" s="171"/>
      <c r="O115" s="171"/>
      <c r="P115" s="172">
        <f>SUM(P116:P144)</f>
        <v>0</v>
      </c>
      <c r="Q115" s="171"/>
      <c r="R115" s="172">
        <f>SUM(R116:R144)</f>
        <v>104.39551000000002</v>
      </c>
      <c r="S115" s="171"/>
      <c r="T115" s="173">
        <f>SUM(T116:T144)</f>
        <v>0</v>
      </c>
      <c r="AR115" s="174" t="s">
        <v>88</v>
      </c>
      <c r="AT115" s="175" t="s">
        <v>79</v>
      </c>
      <c r="AU115" s="175" t="s">
        <v>88</v>
      </c>
      <c r="AY115" s="174" t="s">
        <v>182</v>
      </c>
      <c r="BK115" s="176">
        <f>SUM(BK116:BK144)</f>
        <v>0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447</v>
      </c>
      <c r="F116" s="181" t="s">
        <v>448</v>
      </c>
      <c r="G116" s="182" t="s">
        <v>367</v>
      </c>
      <c r="H116" s="183">
        <v>1402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3519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3520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3521</v>
      </c>
      <c r="G118" s="204"/>
      <c r="H118" s="207">
        <v>969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3522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90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4" customFormat="1" ht="11.25">
      <c r="B120" s="203"/>
      <c r="C120" s="204"/>
      <c r="D120" s="194" t="s">
        <v>193</v>
      </c>
      <c r="E120" s="205" t="s">
        <v>43</v>
      </c>
      <c r="F120" s="206" t="s">
        <v>3523</v>
      </c>
      <c r="G120" s="204"/>
      <c r="H120" s="207">
        <v>433</v>
      </c>
      <c r="I120" s="208"/>
      <c r="J120" s="204"/>
      <c r="K120" s="204"/>
      <c r="L120" s="209"/>
      <c r="M120" s="210"/>
      <c r="N120" s="211"/>
      <c r="O120" s="211"/>
      <c r="P120" s="211"/>
      <c r="Q120" s="211"/>
      <c r="R120" s="211"/>
      <c r="S120" s="211"/>
      <c r="T120" s="212"/>
      <c r="AT120" s="213" t="s">
        <v>193</v>
      </c>
      <c r="AU120" s="213" t="s">
        <v>90</v>
      </c>
      <c r="AV120" s="14" t="s">
        <v>90</v>
      </c>
      <c r="AW120" s="14" t="s">
        <v>41</v>
      </c>
      <c r="AX120" s="14" t="s">
        <v>80</v>
      </c>
      <c r="AY120" s="213" t="s">
        <v>182</v>
      </c>
    </row>
    <row r="121" spans="1:65" s="15" customFormat="1" ht="11.25">
      <c r="B121" s="227"/>
      <c r="C121" s="228"/>
      <c r="D121" s="194" t="s">
        <v>193</v>
      </c>
      <c r="E121" s="229" t="s">
        <v>43</v>
      </c>
      <c r="F121" s="230" t="s">
        <v>436</v>
      </c>
      <c r="G121" s="228"/>
      <c r="H121" s="231">
        <v>1402</v>
      </c>
      <c r="I121" s="232"/>
      <c r="J121" s="228"/>
      <c r="K121" s="228"/>
      <c r="L121" s="233"/>
      <c r="M121" s="234"/>
      <c r="N121" s="235"/>
      <c r="O121" s="235"/>
      <c r="P121" s="235"/>
      <c r="Q121" s="235"/>
      <c r="R121" s="235"/>
      <c r="S121" s="235"/>
      <c r="T121" s="236"/>
      <c r="AT121" s="237" t="s">
        <v>193</v>
      </c>
      <c r="AU121" s="237" t="s">
        <v>90</v>
      </c>
      <c r="AV121" s="15" t="s">
        <v>205</v>
      </c>
      <c r="AW121" s="15" t="s">
        <v>41</v>
      </c>
      <c r="AX121" s="15" t="s">
        <v>88</v>
      </c>
      <c r="AY121" s="237" t="s">
        <v>182</v>
      </c>
    </row>
    <row r="122" spans="1:65" s="2" customFormat="1" ht="24.2" customHeight="1">
      <c r="A122" s="35"/>
      <c r="B122" s="36"/>
      <c r="C122" s="179" t="s">
        <v>225</v>
      </c>
      <c r="D122" s="179" t="s">
        <v>187</v>
      </c>
      <c r="E122" s="180" t="s">
        <v>3524</v>
      </c>
      <c r="F122" s="181" t="s">
        <v>3525</v>
      </c>
      <c r="G122" s="182" t="s">
        <v>367</v>
      </c>
      <c r="H122" s="183">
        <v>16</v>
      </c>
      <c r="I122" s="184"/>
      <c r="J122" s="185">
        <f>ROUND(I122*H122,2)</f>
        <v>0</v>
      </c>
      <c r="K122" s="181" t="s">
        <v>191</v>
      </c>
      <c r="L122" s="40"/>
      <c r="M122" s="186" t="s">
        <v>43</v>
      </c>
      <c r="N122" s="187" t="s">
        <v>51</v>
      </c>
      <c r="O122" s="65"/>
      <c r="P122" s="188">
        <f>O122*H122</f>
        <v>0</v>
      </c>
      <c r="Q122" s="188">
        <v>0</v>
      </c>
      <c r="R122" s="188">
        <f>Q122*H122</f>
        <v>0</v>
      </c>
      <c r="S122" s="188">
        <v>0</v>
      </c>
      <c r="T122" s="189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90" t="s">
        <v>205</v>
      </c>
      <c r="AT122" s="190" t="s">
        <v>187</v>
      </c>
      <c r="AU122" s="190" t="s">
        <v>90</v>
      </c>
      <c r="AY122" s="17" t="s">
        <v>182</v>
      </c>
      <c r="BE122" s="191">
        <f>IF(N122="základní",J122,0)</f>
        <v>0</v>
      </c>
      <c r="BF122" s="191">
        <f>IF(N122="snížená",J122,0)</f>
        <v>0</v>
      </c>
      <c r="BG122" s="191">
        <f>IF(N122="zákl. přenesená",J122,0)</f>
        <v>0</v>
      </c>
      <c r="BH122" s="191">
        <f>IF(N122="sníž. přenesená",J122,0)</f>
        <v>0</v>
      </c>
      <c r="BI122" s="191">
        <f>IF(N122="nulová",J122,0)</f>
        <v>0</v>
      </c>
      <c r="BJ122" s="17" t="s">
        <v>88</v>
      </c>
      <c r="BK122" s="191">
        <f>ROUND(I122*H122,2)</f>
        <v>0</v>
      </c>
      <c r="BL122" s="17" t="s">
        <v>205</v>
      </c>
      <c r="BM122" s="190" t="s">
        <v>3526</v>
      </c>
    </row>
    <row r="123" spans="1:65" s="13" customFormat="1" ht="11.25">
      <c r="B123" s="192"/>
      <c r="C123" s="193"/>
      <c r="D123" s="194" t="s">
        <v>193</v>
      </c>
      <c r="E123" s="195" t="s">
        <v>43</v>
      </c>
      <c r="F123" s="196" t="s">
        <v>3527</v>
      </c>
      <c r="G123" s="193"/>
      <c r="H123" s="195" t="s">
        <v>43</v>
      </c>
      <c r="I123" s="197"/>
      <c r="J123" s="193"/>
      <c r="K123" s="193"/>
      <c r="L123" s="198"/>
      <c r="M123" s="199"/>
      <c r="N123" s="200"/>
      <c r="O123" s="200"/>
      <c r="P123" s="200"/>
      <c r="Q123" s="200"/>
      <c r="R123" s="200"/>
      <c r="S123" s="200"/>
      <c r="T123" s="201"/>
      <c r="AT123" s="202" t="s">
        <v>193</v>
      </c>
      <c r="AU123" s="202" t="s">
        <v>90</v>
      </c>
      <c r="AV123" s="13" t="s">
        <v>88</v>
      </c>
      <c r="AW123" s="13" t="s">
        <v>41</v>
      </c>
      <c r="AX123" s="13" t="s">
        <v>80</v>
      </c>
      <c r="AY123" s="202" t="s">
        <v>182</v>
      </c>
    </row>
    <row r="124" spans="1:65" s="14" customFormat="1" ht="11.25">
      <c r="B124" s="203"/>
      <c r="C124" s="204"/>
      <c r="D124" s="194" t="s">
        <v>193</v>
      </c>
      <c r="E124" s="205" t="s">
        <v>43</v>
      </c>
      <c r="F124" s="206" t="s">
        <v>2744</v>
      </c>
      <c r="G124" s="204"/>
      <c r="H124" s="207">
        <v>16</v>
      </c>
      <c r="I124" s="208"/>
      <c r="J124" s="204"/>
      <c r="K124" s="204"/>
      <c r="L124" s="209"/>
      <c r="M124" s="210"/>
      <c r="N124" s="211"/>
      <c r="O124" s="211"/>
      <c r="P124" s="211"/>
      <c r="Q124" s="211"/>
      <c r="R124" s="211"/>
      <c r="S124" s="211"/>
      <c r="T124" s="212"/>
      <c r="AT124" s="213" t="s">
        <v>193</v>
      </c>
      <c r="AU124" s="213" t="s">
        <v>90</v>
      </c>
      <c r="AV124" s="14" t="s">
        <v>90</v>
      </c>
      <c r="AW124" s="14" t="s">
        <v>41</v>
      </c>
      <c r="AX124" s="14" t="s">
        <v>80</v>
      </c>
      <c r="AY124" s="213" t="s">
        <v>182</v>
      </c>
    </row>
    <row r="125" spans="1:65" s="15" customFormat="1" ht="11.25">
      <c r="B125" s="227"/>
      <c r="C125" s="228"/>
      <c r="D125" s="194" t="s">
        <v>193</v>
      </c>
      <c r="E125" s="229" t="s">
        <v>43</v>
      </c>
      <c r="F125" s="230" t="s">
        <v>436</v>
      </c>
      <c r="G125" s="228"/>
      <c r="H125" s="231">
        <v>16</v>
      </c>
      <c r="I125" s="232"/>
      <c r="J125" s="228"/>
      <c r="K125" s="228"/>
      <c r="L125" s="233"/>
      <c r="M125" s="234"/>
      <c r="N125" s="235"/>
      <c r="O125" s="235"/>
      <c r="P125" s="235"/>
      <c r="Q125" s="235"/>
      <c r="R125" s="235"/>
      <c r="S125" s="235"/>
      <c r="T125" s="236"/>
      <c r="AT125" s="237" t="s">
        <v>193</v>
      </c>
      <c r="AU125" s="237" t="s">
        <v>90</v>
      </c>
      <c r="AV125" s="15" t="s">
        <v>205</v>
      </c>
      <c r="AW125" s="15" t="s">
        <v>41</v>
      </c>
      <c r="AX125" s="15" t="s">
        <v>88</v>
      </c>
      <c r="AY125" s="237" t="s">
        <v>182</v>
      </c>
    </row>
    <row r="126" spans="1:65" s="2" customFormat="1" ht="49.15" customHeight="1">
      <c r="A126" s="35"/>
      <c r="B126" s="36"/>
      <c r="C126" s="179" t="s">
        <v>230</v>
      </c>
      <c r="D126" s="179" t="s">
        <v>187</v>
      </c>
      <c r="E126" s="180" t="s">
        <v>1352</v>
      </c>
      <c r="F126" s="181" t="s">
        <v>1353</v>
      </c>
      <c r="G126" s="182" t="s">
        <v>367</v>
      </c>
      <c r="H126" s="183">
        <v>16</v>
      </c>
      <c r="I126" s="184"/>
      <c r="J126" s="185">
        <f>ROUND(I126*H126,2)</f>
        <v>0</v>
      </c>
      <c r="K126" s="181" t="s">
        <v>191</v>
      </c>
      <c r="L126" s="40"/>
      <c r="M126" s="186" t="s">
        <v>43</v>
      </c>
      <c r="N126" s="187" t="s">
        <v>51</v>
      </c>
      <c r="O126" s="65"/>
      <c r="P126" s="188">
        <f>O126*H126</f>
        <v>0</v>
      </c>
      <c r="Q126" s="188">
        <v>0.19536000000000001</v>
      </c>
      <c r="R126" s="188">
        <f>Q126*H126</f>
        <v>3.1257600000000001</v>
      </c>
      <c r="S126" s="188">
        <v>0</v>
      </c>
      <c r="T126" s="189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90" t="s">
        <v>205</v>
      </c>
      <c r="AT126" s="190" t="s">
        <v>187</v>
      </c>
      <c r="AU126" s="190" t="s">
        <v>90</v>
      </c>
      <c r="AY126" s="17" t="s">
        <v>182</v>
      </c>
      <c r="BE126" s="191">
        <f>IF(N126="základní",J126,0)</f>
        <v>0</v>
      </c>
      <c r="BF126" s="191">
        <f>IF(N126="snížená",J126,0)</f>
        <v>0</v>
      </c>
      <c r="BG126" s="191">
        <f>IF(N126="zákl. přenesená",J126,0)</f>
        <v>0</v>
      </c>
      <c r="BH126" s="191">
        <f>IF(N126="sníž. přenesená",J126,0)</f>
        <v>0</v>
      </c>
      <c r="BI126" s="191">
        <f>IF(N126="nulová",J126,0)</f>
        <v>0</v>
      </c>
      <c r="BJ126" s="17" t="s">
        <v>88</v>
      </c>
      <c r="BK126" s="191">
        <f>ROUND(I126*H126,2)</f>
        <v>0</v>
      </c>
      <c r="BL126" s="17" t="s">
        <v>205</v>
      </c>
      <c r="BM126" s="190" t="s">
        <v>3528</v>
      </c>
    </row>
    <row r="127" spans="1:65" s="13" customFormat="1" ht="11.25">
      <c r="B127" s="192"/>
      <c r="C127" s="193"/>
      <c r="D127" s="194" t="s">
        <v>193</v>
      </c>
      <c r="E127" s="195" t="s">
        <v>43</v>
      </c>
      <c r="F127" s="196" t="s">
        <v>3529</v>
      </c>
      <c r="G127" s="193"/>
      <c r="H127" s="195" t="s">
        <v>43</v>
      </c>
      <c r="I127" s="197"/>
      <c r="J127" s="193"/>
      <c r="K127" s="193"/>
      <c r="L127" s="198"/>
      <c r="M127" s="199"/>
      <c r="N127" s="200"/>
      <c r="O127" s="200"/>
      <c r="P127" s="200"/>
      <c r="Q127" s="200"/>
      <c r="R127" s="200"/>
      <c r="S127" s="200"/>
      <c r="T127" s="201"/>
      <c r="AT127" s="202" t="s">
        <v>193</v>
      </c>
      <c r="AU127" s="202" t="s">
        <v>90</v>
      </c>
      <c r="AV127" s="13" t="s">
        <v>88</v>
      </c>
      <c r="AW127" s="13" t="s">
        <v>41</v>
      </c>
      <c r="AX127" s="13" t="s">
        <v>80</v>
      </c>
      <c r="AY127" s="202" t="s">
        <v>182</v>
      </c>
    </row>
    <row r="128" spans="1:65" s="14" customFormat="1" ht="11.25">
      <c r="B128" s="203"/>
      <c r="C128" s="204"/>
      <c r="D128" s="194" t="s">
        <v>193</v>
      </c>
      <c r="E128" s="205" t="s">
        <v>43</v>
      </c>
      <c r="F128" s="206" t="s">
        <v>2744</v>
      </c>
      <c r="G128" s="204"/>
      <c r="H128" s="207">
        <v>16</v>
      </c>
      <c r="I128" s="208"/>
      <c r="J128" s="204"/>
      <c r="K128" s="204"/>
      <c r="L128" s="209"/>
      <c r="M128" s="210"/>
      <c r="N128" s="211"/>
      <c r="O128" s="211"/>
      <c r="P128" s="211"/>
      <c r="Q128" s="211"/>
      <c r="R128" s="211"/>
      <c r="S128" s="211"/>
      <c r="T128" s="212"/>
      <c r="AT128" s="213" t="s">
        <v>193</v>
      </c>
      <c r="AU128" s="213" t="s">
        <v>90</v>
      </c>
      <c r="AV128" s="14" t="s">
        <v>90</v>
      </c>
      <c r="AW128" s="14" t="s">
        <v>41</v>
      </c>
      <c r="AX128" s="14" t="s">
        <v>80</v>
      </c>
      <c r="AY128" s="213" t="s">
        <v>182</v>
      </c>
    </row>
    <row r="129" spans="1:65" s="15" customFormat="1" ht="11.25">
      <c r="B129" s="227"/>
      <c r="C129" s="228"/>
      <c r="D129" s="194" t="s">
        <v>193</v>
      </c>
      <c r="E129" s="229" t="s">
        <v>43</v>
      </c>
      <c r="F129" s="230" t="s">
        <v>436</v>
      </c>
      <c r="G129" s="228"/>
      <c r="H129" s="231">
        <v>16</v>
      </c>
      <c r="I129" s="232"/>
      <c r="J129" s="228"/>
      <c r="K129" s="228"/>
      <c r="L129" s="233"/>
      <c r="M129" s="234"/>
      <c r="N129" s="235"/>
      <c r="O129" s="235"/>
      <c r="P129" s="235"/>
      <c r="Q129" s="235"/>
      <c r="R129" s="235"/>
      <c r="S129" s="235"/>
      <c r="T129" s="236"/>
      <c r="AT129" s="237" t="s">
        <v>193</v>
      </c>
      <c r="AU129" s="237" t="s">
        <v>90</v>
      </c>
      <c r="AV129" s="15" t="s">
        <v>205</v>
      </c>
      <c r="AW129" s="15" t="s">
        <v>41</v>
      </c>
      <c r="AX129" s="15" t="s">
        <v>88</v>
      </c>
      <c r="AY129" s="237" t="s">
        <v>182</v>
      </c>
    </row>
    <row r="130" spans="1:65" s="2" customFormat="1" ht="76.349999999999994" customHeight="1">
      <c r="A130" s="35"/>
      <c r="B130" s="36"/>
      <c r="C130" s="179" t="s">
        <v>235</v>
      </c>
      <c r="D130" s="179" t="s">
        <v>187</v>
      </c>
      <c r="E130" s="180" t="s">
        <v>1356</v>
      </c>
      <c r="F130" s="181" t="s">
        <v>1357</v>
      </c>
      <c r="G130" s="182" t="s">
        <v>367</v>
      </c>
      <c r="H130" s="183">
        <v>5</v>
      </c>
      <c r="I130" s="184"/>
      <c r="J130" s="185">
        <f>ROUND(I130*H130,2)</f>
        <v>0</v>
      </c>
      <c r="K130" s="181" t="s">
        <v>191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8.4250000000000005E-2</v>
      </c>
      <c r="R130" s="188">
        <f>Q130*H130</f>
        <v>0.42125000000000001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205</v>
      </c>
      <c r="AT130" s="190" t="s">
        <v>187</v>
      </c>
      <c r="AU130" s="190" t="s">
        <v>90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205</v>
      </c>
      <c r="BM130" s="190" t="s">
        <v>3530</v>
      </c>
    </row>
    <row r="131" spans="1:65" s="13" customFormat="1" ht="11.25">
      <c r="B131" s="192"/>
      <c r="C131" s="193"/>
      <c r="D131" s="194" t="s">
        <v>193</v>
      </c>
      <c r="E131" s="195" t="s">
        <v>43</v>
      </c>
      <c r="F131" s="196" t="s">
        <v>3531</v>
      </c>
      <c r="G131" s="193"/>
      <c r="H131" s="195" t="s">
        <v>43</v>
      </c>
      <c r="I131" s="197"/>
      <c r="J131" s="193"/>
      <c r="K131" s="193"/>
      <c r="L131" s="198"/>
      <c r="M131" s="199"/>
      <c r="N131" s="200"/>
      <c r="O131" s="200"/>
      <c r="P131" s="200"/>
      <c r="Q131" s="200"/>
      <c r="R131" s="200"/>
      <c r="S131" s="200"/>
      <c r="T131" s="201"/>
      <c r="AT131" s="202" t="s">
        <v>193</v>
      </c>
      <c r="AU131" s="202" t="s">
        <v>90</v>
      </c>
      <c r="AV131" s="13" t="s">
        <v>88</v>
      </c>
      <c r="AW131" s="13" t="s">
        <v>41</v>
      </c>
      <c r="AX131" s="13" t="s">
        <v>80</v>
      </c>
      <c r="AY131" s="202" t="s">
        <v>182</v>
      </c>
    </row>
    <row r="132" spans="1:65" s="14" customFormat="1" ht="11.25">
      <c r="B132" s="203"/>
      <c r="C132" s="204"/>
      <c r="D132" s="194" t="s">
        <v>193</v>
      </c>
      <c r="E132" s="205" t="s">
        <v>43</v>
      </c>
      <c r="F132" s="206" t="s">
        <v>1328</v>
      </c>
      <c r="G132" s="204"/>
      <c r="H132" s="207">
        <v>5</v>
      </c>
      <c r="I132" s="208"/>
      <c r="J132" s="204"/>
      <c r="K132" s="204"/>
      <c r="L132" s="209"/>
      <c r="M132" s="210"/>
      <c r="N132" s="211"/>
      <c r="O132" s="211"/>
      <c r="P132" s="211"/>
      <c r="Q132" s="211"/>
      <c r="R132" s="211"/>
      <c r="S132" s="211"/>
      <c r="T132" s="212"/>
      <c r="AT132" s="213" t="s">
        <v>193</v>
      </c>
      <c r="AU132" s="213" t="s">
        <v>90</v>
      </c>
      <c r="AV132" s="14" t="s">
        <v>90</v>
      </c>
      <c r="AW132" s="14" t="s">
        <v>41</v>
      </c>
      <c r="AX132" s="14" t="s">
        <v>80</v>
      </c>
      <c r="AY132" s="213" t="s">
        <v>182</v>
      </c>
    </row>
    <row r="133" spans="1:65" s="15" customFormat="1" ht="11.25">
      <c r="B133" s="227"/>
      <c r="C133" s="228"/>
      <c r="D133" s="194" t="s">
        <v>193</v>
      </c>
      <c r="E133" s="229" t="s">
        <v>43</v>
      </c>
      <c r="F133" s="230" t="s">
        <v>436</v>
      </c>
      <c r="G133" s="228"/>
      <c r="H133" s="231">
        <v>5</v>
      </c>
      <c r="I133" s="232"/>
      <c r="J133" s="228"/>
      <c r="K133" s="228"/>
      <c r="L133" s="233"/>
      <c r="M133" s="234"/>
      <c r="N133" s="235"/>
      <c r="O133" s="235"/>
      <c r="P133" s="235"/>
      <c r="Q133" s="235"/>
      <c r="R133" s="235"/>
      <c r="S133" s="235"/>
      <c r="T133" s="236"/>
      <c r="AT133" s="237" t="s">
        <v>193</v>
      </c>
      <c r="AU133" s="237" t="s">
        <v>90</v>
      </c>
      <c r="AV133" s="15" t="s">
        <v>205</v>
      </c>
      <c r="AW133" s="15" t="s">
        <v>41</v>
      </c>
      <c r="AX133" s="15" t="s">
        <v>88</v>
      </c>
      <c r="AY133" s="237" t="s">
        <v>182</v>
      </c>
    </row>
    <row r="134" spans="1:65" s="2" customFormat="1" ht="76.349999999999994" customHeight="1">
      <c r="A134" s="35"/>
      <c r="B134" s="36"/>
      <c r="C134" s="179" t="s">
        <v>240</v>
      </c>
      <c r="D134" s="179" t="s">
        <v>187</v>
      </c>
      <c r="E134" s="180" t="s">
        <v>3532</v>
      </c>
      <c r="F134" s="181" t="s">
        <v>3533</v>
      </c>
      <c r="G134" s="182" t="s">
        <v>367</v>
      </c>
      <c r="H134" s="183">
        <v>939</v>
      </c>
      <c r="I134" s="184"/>
      <c r="J134" s="185">
        <f>ROUND(I134*H134,2)</f>
        <v>0</v>
      </c>
      <c r="K134" s="181" t="s">
        <v>191</v>
      </c>
      <c r="L134" s="40"/>
      <c r="M134" s="186" t="s">
        <v>43</v>
      </c>
      <c r="N134" s="187" t="s">
        <v>51</v>
      </c>
      <c r="O134" s="65"/>
      <c r="P134" s="188">
        <f>O134*H134</f>
        <v>0</v>
      </c>
      <c r="Q134" s="188">
        <v>0.10100000000000001</v>
      </c>
      <c r="R134" s="188">
        <f>Q134*H134</f>
        <v>94.839000000000013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205</v>
      </c>
      <c r="AT134" s="190" t="s">
        <v>187</v>
      </c>
      <c r="AU134" s="190" t="s">
        <v>90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205</v>
      </c>
      <c r="BM134" s="190" t="s">
        <v>3534</v>
      </c>
    </row>
    <row r="135" spans="1:65" s="13" customFormat="1" ht="11.25">
      <c r="B135" s="192"/>
      <c r="C135" s="193"/>
      <c r="D135" s="194" t="s">
        <v>193</v>
      </c>
      <c r="E135" s="195" t="s">
        <v>43</v>
      </c>
      <c r="F135" s="196" t="s">
        <v>3535</v>
      </c>
      <c r="G135" s="193"/>
      <c r="H135" s="195" t="s">
        <v>43</v>
      </c>
      <c r="I135" s="197"/>
      <c r="J135" s="193"/>
      <c r="K135" s="193"/>
      <c r="L135" s="198"/>
      <c r="M135" s="199"/>
      <c r="N135" s="200"/>
      <c r="O135" s="200"/>
      <c r="P135" s="200"/>
      <c r="Q135" s="200"/>
      <c r="R135" s="200"/>
      <c r="S135" s="200"/>
      <c r="T135" s="201"/>
      <c r="AT135" s="202" t="s">
        <v>193</v>
      </c>
      <c r="AU135" s="202" t="s">
        <v>90</v>
      </c>
      <c r="AV135" s="13" t="s">
        <v>88</v>
      </c>
      <c r="AW135" s="13" t="s">
        <v>41</v>
      </c>
      <c r="AX135" s="13" t="s">
        <v>80</v>
      </c>
      <c r="AY135" s="202" t="s">
        <v>182</v>
      </c>
    </row>
    <row r="136" spans="1:65" s="14" customFormat="1" ht="11.25">
      <c r="B136" s="203"/>
      <c r="C136" s="204"/>
      <c r="D136" s="194" t="s">
        <v>193</v>
      </c>
      <c r="E136" s="205" t="s">
        <v>43</v>
      </c>
      <c r="F136" s="206" t="s">
        <v>3509</v>
      </c>
      <c r="G136" s="204"/>
      <c r="H136" s="207">
        <v>939</v>
      </c>
      <c r="I136" s="208"/>
      <c r="J136" s="204"/>
      <c r="K136" s="204"/>
      <c r="L136" s="209"/>
      <c r="M136" s="210"/>
      <c r="N136" s="211"/>
      <c r="O136" s="211"/>
      <c r="P136" s="211"/>
      <c r="Q136" s="211"/>
      <c r="R136" s="211"/>
      <c r="S136" s="211"/>
      <c r="T136" s="212"/>
      <c r="AT136" s="213" t="s">
        <v>193</v>
      </c>
      <c r="AU136" s="213" t="s">
        <v>90</v>
      </c>
      <c r="AV136" s="14" t="s">
        <v>90</v>
      </c>
      <c r="AW136" s="14" t="s">
        <v>41</v>
      </c>
      <c r="AX136" s="14" t="s">
        <v>80</v>
      </c>
      <c r="AY136" s="213" t="s">
        <v>182</v>
      </c>
    </row>
    <row r="137" spans="1:65" s="15" customFormat="1" ht="11.25">
      <c r="B137" s="227"/>
      <c r="C137" s="228"/>
      <c r="D137" s="194" t="s">
        <v>193</v>
      </c>
      <c r="E137" s="229" t="s">
        <v>43</v>
      </c>
      <c r="F137" s="230" t="s">
        <v>436</v>
      </c>
      <c r="G137" s="228"/>
      <c r="H137" s="231">
        <v>939</v>
      </c>
      <c r="I137" s="232"/>
      <c r="J137" s="228"/>
      <c r="K137" s="228"/>
      <c r="L137" s="233"/>
      <c r="M137" s="234"/>
      <c r="N137" s="235"/>
      <c r="O137" s="235"/>
      <c r="P137" s="235"/>
      <c r="Q137" s="235"/>
      <c r="R137" s="235"/>
      <c r="S137" s="235"/>
      <c r="T137" s="236"/>
      <c r="AT137" s="237" t="s">
        <v>193</v>
      </c>
      <c r="AU137" s="237" t="s">
        <v>90</v>
      </c>
      <c r="AV137" s="15" t="s">
        <v>205</v>
      </c>
      <c r="AW137" s="15" t="s">
        <v>41</v>
      </c>
      <c r="AX137" s="15" t="s">
        <v>88</v>
      </c>
      <c r="AY137" s="237" t="s">
        <v>182</v>
      </c>
    </row>
    <row r="138" spans="1:65" s="2" customFormat="1" ht="24.2" customHeight="1">
      <c r="A138" s="35"/>
      <c r="B138" s="36"/>
      <c r="C138" s="214" t="s">
        <v>245</v>
      </c>
      <c r="D138" s="214" t="s">
        <v>179</v>
      </c>
      <c r="E138" s="215" t="s">
        <v>2426</v>
      </c>
      <c r="F138" s="216" t="s">
        <v>2427</v>
      </c>
      <c r="G138" s="217" t="s">
        <v>367</v>
      </c>
      <c r="H138" s="218">
        <v>30.3</v>
      </c>
      <c r="I138" s="219"/>
      <c r="J138" s="220">
        <f>ROUND(I138*H138,2)</f>
        <v>0</v>
      </c>
      <c r="K138" s="216" t="s">
        <v>198</v>
      </c>
      <c r="L138" s="221"/>
      <c r="M138" s="222" t="s">
        <v>43</v>
      </c>
      <c r="N138" s="223" t="s">
        <v>51</v>
      </c>
      <c r="O138" s="65"/>
      <c r="P138" s="188">
        <f>O138*H138</f>
        <v>0</v>
      </c>
      <c r="Q138" s="188">
        <v>0.115</v>
      </c>
      <c r="R138" s="188">
        <f>Q138*H138</f>
        <v>3.4845000000000002</v>
      </c>
      <c r="S138" s="188">
        <v>0</v>
      </c>
      <c r="T138" s="18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90" t="s">
        <v>225</v>
      </c>
      <c r="AT138" s="190" t="s">
        <v>179</v>
      </c>
      <c r="AU138" s="190" t="s">
        <v>90</v>
      </c>
      <c r="AY138" s="17" t="s">
        <v>182</v>
      </c>
      <c r="BE138" s="191">
        <f>IF(N138="základní",J138,0)</f>
        <v>0</v>
      </c>
      <c r="BF138" s="191">
        <f>IF(N138="snížená",J138,0)</f>
        <v>0</v>
      </c>
      <c r="BG138" s="191">
        <f>IF(N138="zákl. přenesená",J138,0)</f>
        <v>0</v>
      </c>
      <c r="BH138" s="191">
        <f>IF(N138="sníž. přenesená",J138,0)</f>
        <v>0</v>
      </c>
      <c r="BI138" s="191">
        <f>IF(N138="nulová",J138,0)</f>
        <v>0</v>
      </c>
      <c r="BJ138" s="17" t="s">
        <v>88</v>
      </c>
      <c r="BK138" s="191">
        <f>ROUND(I138*H138,2)</f>
        <v>0</v>
      </c>
      <c r="BL138" s="17" t="s">
        <v>205</v>
      </c>
      <c r="BM138" s="190" t="s">
        <v>3536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3537</v>
      </c>
      <c r="G139" s="204"/>
      <c r="H139" s="207">
        <v>30.3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80</v>
      </c>
      <c r="AY139" s="213" t="s">
        <v>182</v>
      </c>
    </row>
    <row r="140" spans="1:65" s="15" customFormat="1" ht="11.25">
      <c r="B140" s="227"/>
      <c r="C140" s="228"/>
      <c r="D140" s="194" t="s">
        <v>193</v>
      </c>
      <c r="E140" s="229" t="s">
        <v>43</v>
      </c>
      <c r="F140" s="230" t="s">
        <v>436</v>
      </c>
      <c r="G140" s="228"/>
      <c r="H140" s="231">
        <v>30.3</v>
      </c>
      <c r="I140" s="232"/>
      <c r="J140" s="228"/>
      <c r="K140" s="228"/>
      <c r="L140" s="233"/>
      <c r="M140" s="234"/>
      <c r="N140" s="235"/>
      <c r="O140" s="235"/>
      <c r="P140" s="235"/>
      <c r="Q140" s="235"/>
      <c r="R140" s="235"/>
      <c r="S140" s="235"/>
      <c r="T140" s="236"/>
      <c r="AT140" s="237" t="s">
        <v>193</v>
      </c>
      <c r="AU140" s="237" t="s">
        <v>90</v>
      </c>
      <c r="AV140" s="15" t="s">
        <v>205</v>
      </c>
      <c r="AW140" s="15" t="s">
        <v>41</v>
      </c>
      <c r="AX140" s="15" t="s">
        <v>88</v>
      </c>
      <c r="AY140" s="237" t="s">
        <v>182</v>
      </c>
    </row>
    <row r="141" spans="1:65" s="2" customFormat="1" ht="62.65" customHeight="1">
      <c r="A141" s="35"/>
      <c r="B141" s="36"/>
      <c r="C141" s="179" t="s">
        <v>252</v>
      </c>
      <c r="D141" s="179" t="s">
        <v>187</v>
      </c>
      <c r="E141" s="180" t="s">
        <v>3538</v>
      </c>
      <c r="F141" s="181" t="s">
        <v>3539</v>
      </c>
      <c r="G141" s="182" t="s">
        <v>367</v>
      </c>
      <c r="H141" s="183">
        <v>25</v>
      </c>
      <c r="I141" s="184"/>
      <c r="J141" s="185">
        <f>ROUND(I141*H141,2)</f>
        <v>0</v>
      </c>
      <c r="K141" s="181" t="s">
        <v>191</v>
      </c>
      <c r="L141" s="40"/>
      <c r="M141" s="186" t="s">
        <v>43</v>
      </c>
      <c r="N141" s="187" t="s">
        <v>51</v>
      </c>
      <c r="O141" s="65"/>
      <c r="P141" s="188">
        <f>O141*H141</f>
        <v>0</v>
      </c>
      <c r="Q141" s="188">
        <v>0.10100000000000001</v>
      </c>
      <c r="R141" s="188">
        <f>Q141*H141</f>
        <v>2.5250000000000004</v>
      </c>
      <c r="S141" s="188">
        <v>0</v>
      </c>
      <c r="T141" s="18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90" t="s">
        <v>205</v>
      </c>
      <c r="AT141" s="190" t="s">
        <v>187</v>
      </c>
      <c r="AU141" s="190" t="s">
        <v>90</v>
      </c>
      <c r="AY141" s="17" t="s">
        <v>182</v>
      </c>
      <c r="BE141" s="191">
        <f>IF(N141="základní",J141,0)</f>
        <v>0</v>
      </c>
      <c r="BF141" s="191">
        <f>IF(N141="snížená",J141,0)</f>
        <v>0</v>
      </c>
      <c r="BG141" s="191">
        <f>IF(N141="zákl. přenesená",J141,0)</f>
        <v>0</v>
      </c>
      <c r="BH141" s="191">
        <f>IF(N141="sníž. přenesená",J141,0)</f>
        <v>0</v>
      </c>
      <c r="BI141" s="191">
        <f>IF(N141="nulová",J141,0)</f>
        <v>0</v>
      </c>
      <c r="BJ141" s="17" t="s">
        <v>88</v>
      </c>
      <c r="BK141" s="191">
        <f>ROUND(I141*H141,2)</f>
        <v>0</v>
      </c>
      <c r="BL141" s="17" t="s">
        <v>205</v>
      </c>
      <c r="BM141" s="190" t="s">
        <v>3540</v>
      </c>
    </row>
    <row r="142" spans="1:65" s="13" customFormat="1" ht="11.25">
      <c r="B142" s="192"/>
      <c r="C142" s="193"/>
      <c r="D142" s="194" t="s">
        <v>193</v>
      </c>
      <c r="E142" s="195" t="s">
        <v>43</v>
      </c>
      <c r="F142" s="196" t="s">
        <v>3541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3510</v>
      </c>
      <c r="G143" s="204"/>
      <c r="H143" s="207">
        <v>25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25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12" customFormat="1" ht="22.9" customHeight="1">
      <c r="B145" s="163"/>
      <c r="C145" s="164"/>
      <c r="D145" s="165" t="s">
        <v>79</v>
      </c>
      <c r="E145" s="177" t="s">
        <v>230</v>
      </c>
      <c r="F145" s="177" t="s">
        <v>452</v>
      </c>
      <c r="G145" s="164"/>
      <c r="H145" s="164"/>
      <c r="I145" s="167"/>
      <c r="J145" s="178">
        <f>BK145</f>
        <v>0</v>
      </c>
      <c r="K145" s="164"/>
      <c r="L145" s="169"/>
      <c r="M145" s="170"/>
      <c r="N145" s="171"/>
      <c r="O145" s="171"/>
      <c r="P145" s="172">
        <f>SUM(P146:P164)</f>
        <v>0</v>
      </c>
      <c r="Q145" s="171"/>
      <c r="R145" s="172">
        <f>SUM(R146:R164)</f>
        <v>0.52049999999999996</v>
      </c>
      <c r="S145" s="171"/>
      <c r="T145" s="173">
        <f>SUM(T146:T164)</f>
        <v>0</v>
      </c>
      <c r="AR145" s="174" t="s">
        <v>88</v>
      </c>
      <c r="AT145" s="175" t="s">
        <v>79</v>
      </c>
      <c r="AU145" s="175" t="s">
        <v>88</v>
      </c>
      <c r="AY145" s="174" t="s">
        <v>182</v>
      </c>
      <c r="BK145" s="176">
        <f>SUM(BK146:BK164)</f>
        <v>0</v>
      </c>
    </row>
    <row r="146" spans="1:65" s="2" customFormat="1" ht="49.15" customHeight="1">
      <c r="A146" s="35"/>
      <c r="B146" s="36"/>
      <c r="C146" s="179" t="s">
        <v>256</v>
      </c>
      <c r="D146" s="179" t="s">
        <v>187</v>
      </c>
      <c r="E146" s="180" t="s">
        <v>1420</v>
      </c>
      <c r="F146" s="181" t="s">
        <v>1421</v>
      </c>
      <c r="G146" s="182" t="s">
        <v>481</v>
      </c>
      <c r="H146" s="183">
        <v>3</v>
      </c>
      <c r="I146" s="184"/>
      <c r="J146" s="185">
        <f>ROUND(I146*H146,2)</f>
        <v>0</v>
      </c>
      <c r="K146" s="181" t="s">
        <v>191</v>
      </c>
      <c r="L146" s="40"/>
      <c r="M146" s="186" t="s">
        <v>43</v>
      </c>
      <c r="N146" s="187" t="s">
        <v>51</v>
      </c>
      <c r="O146" s="65"/>
      <c r="P146" s="188">
        <f>O146*H146</f>
        <v>0</v>
      </c>
      <c r="Q146" s="188">
        <v>0.1295</v>
      </c>
      <c r="R146" s="188">
        <f>Q146*H146</f>
        <v>0.38850000000000001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205</v>
      </c>
      <c r="AT146" s="190" t="s">
        <v>187</v>
      </c>
      <c r="AU146" s="190" t="s">
        <v>90</v>
      </c>
      <c r="AY146" s="17" t="s">
        <v>182</v>
      </c>
      <c r="BE146" s="191">
        <f>IF(N146="základní",J146,0)</f>
        <v>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0</v>
      </c>
      <c r="BL146" s="17" t="s">
        <v>205</v>
      </c>
      <c r="BM146" s="190" t="s">
        <v>3542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1213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3105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2283</v>
      </c>
      <c r="G149" s="204"/>
      <c r="H149" s="207">
        <v>3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90</v>
      </c>
      <c r="AV149" s="14" t="s">
        <v>90</v>
      </c>
      <c r="AW149" s="14" t="s">
        <v>41</v>
      </c>
      <c r="AX149" s="14" t="s">
        <v>80</v>
      </c>
      <c r="AY149" s="213" t="s">
        <v>182</v>
      </c>
    </row>
    <row r="150" spans="1:65" s="15" customFormat="1" ht="11.25">
      <c r="B150" s="227"/>
      <c r="C150" s="228"/>
      <c r="D150" s="194" t="s">
        <v>193</v>
      </c>
      <c r="E150" s="229" t="s">
        <v>43</v>
      </c>
      <c r="F150" s="230" t="s">
        <v>436</v>
      </c>
      <c r="G150" s="228"/>
      <c r="H150" s="231">
        <v>3</v>
      </c>
      <c r="I150" s="232"/>
      <c r="J150" s="228"/>
      <c r="K150" s="228"/>
      <c r="L150" s="233"/>
      <c r="M150" s="234"/>
      <c r="N150" s="235"/>
      <c r="O150" s="235"/>
      <c r="P150" s="235"/>
      <c r="Q150" s="235"/>
      <c r="R150" s="235"/>
      <c r="S150" s="235"/>
      <c r="T150" s="236"/>
      <c r="AT150" s="237" t="s">
        <v>193</v>
      </c>
      <c r="AU150" s="237" t="s">
        <v>90</v>
      </c>
      <c r="AV150" s="15" t="s">
        <v>205</v>
      </c>
      <c r="AW150" s="15" t="s">
        <v>41</v>
      </c>
      <c r="AX150" s="15" t="s">
        <v>88</v>
      </c>
      <c r="AY150" s="237" t="s">
        <v>182</v>
      </c>
    </row>
    <row r="151" spans="1:65" s="2" customFormat="1" ht="14.45" customHeight="1">
      <c r="A151" s="35"/>
      <c r="B151" s="36"/>
      <c r="C151" s="214" t="s">
        <v>8</v>
      </c>
      <c r="D151" s="214" t="s">
        <v>179</v>
      </c>
      <c r="E151" s="215" t="s">
        <v>1424</v>
      </c>
      <c r="F151" s="216" t="s">
        <v>1425</v>
      </c>
      <c r="G151" s="217" t="s">
        <v>481</v>
      </c>
      <c r="H151" s="218">
        <v>6</v>
      </c>
      <c r="I151" s="219"/>
      <c r="J151" s="220">
        <f>ROUND(I151*H151,2)</f>
        <v>0</v>
      </c>
      <c r="K151" s="216" t="s">
        <v>191</v>
      </c>
      <c r="L151" s="221"/>
      <c r="M151" s="222" t="s">
        <v>43</v>
      </c>
      <c r="N151" s="223" t="s">
        <v>51</v>
      </c>
      <c r="O151" s="65"/>
      <c r="P151" s="188">
        <f>O151*H151</f>
        <v>0</v>
      </c>
      <c r="Q151" s="188">
        <v>2.1999999999999999E-2</v>
      </c>
      <c r="R151" s="188">
        <f>Q151*H151</f>
        <v>0.13200000000000001</v>
      </c>
      <c r="S151" s="188">
        <v>0</v>
      </c>
      <c r="T151" s="18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90" t="s">
        <v>225</v>
      </c>
      <c r="AT151" s="190" t="s">
        <v>179</v>
      </c>
      <c r="AU151" s="190" t="s">
        <v>90</v>
      </c>
      <c r="AY151" s="17" t="s">
        <v>182</v>
      </c>
      <c r="BE151" s="191">
        <f>IF(N151="základní",J151,0)</f>
        <v>0</v>
      </c>
      <c r="BF151" s="191">
        <f>IF(N151="snížená",J151,0)</f>
        <v>0</v>
      </c>
      <c r="BG151" s="191">
        <f>IF(N151="zákl. přenesená",J151,0)</f>
        <v>0</v>
      </c>
      <c r="BH151" s="191">
        <f>IF(N151="sníž. přenesená",J151,0)</f>
        <v>0</v>
      </c>
      <c r="BI151" s="191">
        <f>IF(N151="nulová",J151,0)</f>
        <v>0</v>
      </c>
      <c r="BJ151" s="17" t="s">
        <v>88</v>
      </c>
      <c r="BK151" s="191">
        <f>ROUND(I151*H151,2)</f>
        <v>0</v>
      </c>
      <c r="BL151" s="17" t="s">
        <v>205</v>
      </c>
      <c r="BM151" s="190" t="s">
        <v>3543</v>
      </c>
    </row>
    <row r="152" spans="1:65" s="14" customFormat="1" ht="11.25">
      <c r="B152" s="203"/>
      <c r="C152" s="204"/>
      <c r="D152" s="194" t="s">
        <v>193</v>
      </c>
      <c r="E152" s="205" t="s">
        <v>43</v>
      </c>
      <c r="F152" s="206" t="s">
        <v>2285</v>
      </c>
      <c r="G152" s="204"/>
      <c r="H152" s="207">
        <v>6</v>
      </c>
      <c r="I152" s="208"/>
      <c r="J152" s="204"/>
      <c r="K152" s="204"/>
      <c r="L152" s="209"/>
      <c r="M152" s="210"/>
      <c r="N152" s="211"/>
      <c r="O152" s="211"/>
      <c r="P152" s="211"/>
      <c r="Q152" s="211"/>
      <c r="R152" s="211"/>
      <c r="S152" s="211"/>
      <c r="T152" s="212"/>
      <c r="AT152" s="213" t="s">
        <v>193</v>
      </c>
      <c r="AU152" s="213" t="s">
        <v>90</v>
      </c>
      <c r="AV152" s="14" t="s">
        <v>90</v>
      </c>
      <c r="AW152" s="14" t="s">
        <v>41</v>
      </c>
      <c r="AX152" s="14" t="s">
        <v>80</v>
      </c>
      <c r="AY152" s="213" t="s">
        <v>182</v>
      </c>
    </row>
    <row r="153" spans="1:65" s="15" customFormat="1" ht="11.25">
      <c r="B153" s="227"/>
      <c r="C153" s="228"/>
      <c r="D153" s="194" t="s">
        <v>193</v>
      </c>
      <c r="E153" s="229" t="s">
        <v>43</v>
      </c>
      <c r="F153" s="230" t="s">
        <v>436</v>
      </c>
      <c r="G153" s="228"/>
      <c r="H153" s="231">
        <v>6</v>
      </c>
      <c r="I153" s="232"/>
      <c r="J153" s="228"/>
      <c r="K153" s="228"/>
      <c r="L153" s="233"/>
      <c r="M153" s="234"/>
      <c r="N153" s="235"/>
      <c r="O153" s="235"/>
      <c r="P153" s="235"/>
      <c r="Q153" s="235"/>
      <c r="R153" s="235"/>
      <c r="S153" s="235"/>
      <c r="T153" s="236"/>
      <c r="AT153" s="237" t="s">
        <v>193</v>
      </c>
      <c r="AU153" s="237" t="s">
        <v>90</v>
      </c>
      <c r="AV153" s="15" t="s">
        <v>205</v>
      </c>
      <c r="AW153" s="15" t="s">
        <v>41</v>
      </c>
      <c r="AX153" s="15" t="s">
        <v>88</v>
      </c>
      <c r="AY153" s="237" t="s">
        <v>182</v>
      </c>
    </row>
    <row r="154" spans="1:65" s="2" customFormat="1" ht="62.65" customHeight="1">
      <c r="A154" s="35"/>
      <c r="B154" s="36"/>
      <c r="C154" s="179" t="s">
        <v>265</v>
      </c>
      <c r="D154" s="179" t="s">
        <v>187</v>
      </c>
      <c r="E154" s="180" t="s">
        <v>1450</v>
      </c>
      <c r="F154" s="181" t="s">
        <v>1451</v>
      </c>
      <c r="G154" s="182" t="s">
        <v>367</v>
      </c>
      <c r="H154" s="183">
        <v>964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3544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1453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3509</v>
      </c>
      <c r="G156" s="204"/>
      <c r="H156" s="207">
        <v>939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80</v>
      </c>
      <c r="AY156" s="213" t="s">
        <v>182</v>
      </c>
    </row>
    <row r="157" spans="1:65" s="13" customFormat="1" ht="11.25">
      <c r="B157" s="192"/>
      <c r="C157" s="193"/>
      <c r="D157" s="194" t="s">
        <v>193</v>
      </c>
      <c r="E157" s="195" t="s">
        <v>43</v>
      </c>
      <c r="F157" s="196" t="s">
        <v>3119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4" customFormat="1" ht="11.25">
      <c r="B158" s="203"/>
      <c r="C158" s="204"/>
      <c r="D158" s="194" t="s">
        <v>193</v>
      </c>
      <c r="E158" s="205" t="s">
        <v>43</v>
      </c>
      <c r="F158" s="206" t="s">
        <v>3510</v>
      </c>
      <c r="G158" s="204"/>
      <c r="H158" s="207">
        <v>25</v>
      </c>
      <c r="I158" s="208"/>
      <c r="J158" s="204"/>
      <c r="K158" s="204"/>
      <c r="L158" s="209"/>
      <c r="M158" s="210"/>
      <c r="N158" s="211"/>
      <c r="O158" s="211"/>
      <c r="P158" s="211"/>
      <c r="Q158" s="211"/>
      <c r="R158" s="211"/>
      <c r="S158" s="211"/>
      <c r="T158" s="212"/>
      <c r="AT158" s="213" t="s">
        <v>193</v>
      </c>
      <c r="AU158" s="213" t="s">
        <v>90</v>
      </c>
      <c r="AV158" s="14" t="s">
        <v>90</v>
      </c>
      <c r="AW158" s="14" t="s">
        <v>41</v>
      </c>
      <c r="AX158" s="14" t="s">
        <v>80</v>
      </c>
      <c r="AY158" s="213" t="s">
        <v>182</v>
      </c>
    </row>
    <row r="159" spans="1:65" s="15" customFormat="1" ht="11.25">
      <c r="B159" s="227"/>
      <c r="C159" s="228"/>
      <c r="D159" s="194" t="s">
        <v>193</v>
      </c>
      <c r="E159" s="229" t="s">
        <v>43</v>
      </c>
      <c r="F159" s="230" t="s">
        <v>436</v>
      </c>
      <c r="G159" s="228"/>
      <c r="H159" s="231">
        <v>964</v>
      </c>
      <c r="I159" s="232"/>
      <c r="J159" s="228"/>
      <c r="K159" s="228"/>
      <c r="L159" s="233"/>
      <c r="M159" s="234"/>
      <c r="N159" s="235"/>
      <c r="O159" s="235"/>
      <c r="P159" s="235"/>
      <c r="Q159" s="235"/>
      <c r="R159" s="235"/>
      <c r="S159" s="235"/>
      <c r="T159" s="236"/>
      <c r="AT159" s="237" t="s">
        <v>193</v>
      </c>
      <c r="AU159" s="237" t="s">
        <v>90</v>
      </c>
      <c r="AV159" s="15" t="s">
        <v>205</v>
      </c>
      <c r="AW159" s="15" t="s">
        <v>41</v>
      </c>
      <c r="AX159" s="15" t="s">
        <v>88</v>
      </c>
      <c r="AY159" s="237" t="s">
        <v>182</v>
      </c>
    </row>
    <row r="160" spans="1:65" s="2" customFormat="1" ht="49.15" customHeight="1">
      <c r="A160" s="35"/>
      <c r="B160" s="36"/>
      <c r="C160" s="179" t="s">
        <v>269</v>
      </c>
      <c r="D160" s="179" t="s">
        <v>187</v>
      </c>
      <c r="E160" s="180" t="s">
        <v>1454</v>
      </c>
      <c r="F160" s="181" t="s">
        <v>1455</v>
      </c>
      <c r="G160" s="182" t="s">
        <v>367</v>
      </c>
      <c r="H160" s="183">
        <v>5</v>
      </c>
      <c r="I160" s="184"/>
      <c r="J160" s="185">
        <f>ROUND(I160*H160,2)</f>
        <v>0</v>
      </c>
      <c r="K160" s="181" t="s">
        <v>191</v>
      </c>
      <c r="L160" s="40"/>
      <c r="M160" s="186" t="s">
        <v>43</v>
      </c>
      <c r="N160" s="187" t="s">
        <v>51</v>
      </c>
      <c r="O160" s="65"/>
      <c r="P160" s="188">
        <f>O160*H160</f>
        <v>0</v>
      </c>
      <c r="Q160" s="188">
        <v>0</v>
      </c>
      <c r="R160" s="188">
        <f>Q160*H160</f>
        <v>0</v>
      </c>
      <c r="S160" s="188">
        <v>0</v>
      </c>
      <c r="T160" s="18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90" t="s">
        <v>205</v>
      </c>
      <c r="AT160" s="190" t="s">
        <v>187</v>
      </c>
      <c r="AU160" s="190" t="s">
        <v>90</v>
      </c>
      <c r="AY160" s="17" t="s">
        <v>182</v>
      </c>
      <c r="BE160" s="191">
        <f>IF(N160="základní",J160,0)</f>
        <v>0</v>
      </c>
      <c r="BF160" s="191">
        <f>IF(N160="snížená",J160,0)</f>
        <v>0</v>
      </c>
      <c r="BG160" s="191">
        <f>IF(N160="zákl. přenesená",J160,0)</f>
        <v>0</v>
      </c>
      <c r="BH160" s="191">
        <f>IF(N160="sníž. přenesená",J160,0)</f>
        <v>0</v>
      </c>
      <c r="BI160" s="191">
        <f>IF(N160="nulová",J160,0)</f>
        <v>0</v>
      </c>
      <c r="BJ160" s="17" t="s">
        <v>88</v>
      </c>
      <c r="BK160" s="191">
        <f>ROUND(I160*H160,2)</f>
        <v>0</v>
      </c>
      <c r="BL160" s="17" t="s">
        <v>205</v>
      </c>
      <c r="BM160" s="190" t="s">
        <v>3545</v>
      </c>
    </row>
    <row r="161" spans="1:65" s="13" customFormat="1" ht="11.25">
      <c r="B161" s="192"/>
      <c r="C161" s="193"/>
      <c r="D161" s="194" t="s">
        <v>193</v>
      </c>
      <c r="E161" s="195" t="s">
        <v>43</v>
      </c>
      <c r="F161" s="196" t="s">
        <v>3121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4" customFormat="1" ht="11.25">
      <c r="B162" s="203"/>
      <c r="C162" s="204"/>
      <c r="D162" s="194" t="s">
        <v>193</v>
      </c>
      <c r="E162" s="205" t="s">
        <v>43</v>
      </c>
      <c r="F162" s="206" t="s">
        <v>1328</v>
      </c>
      <c r="G162" s="204"/>
      <c r="H162" s="207">
        <v>5</v>
      </c>
      <c r="I162" s="208"/>
      <c r="J162" s="204"/>
      <c r="K162" s="204"/>
      <c r="L162" s="209"/>
      <c r="M162" s="210"/>
      <c r="N162" s="211"/>
      <c r="O162" s="211"/>
      <c r="P162" s="211"/>
      <c r="Q162" s="211"/>
      <c r="R162" s="211"/>
      <c r="S162" s="211"/>
      <c r="T162" s="212"/>
      <c r="AT162" s="213" t="s">
        <v>193</v>
      </c>
      <c r="AU162" s="213" t="s">
        <v>90</v>
      </c>
      <c r="AV162" s="14" t="s">
        <v>90</v>
      </c>
      <c r="AW162" s="14" t="s">
        <v>41</v>
      </c>
      <c r="AX162" s="14" t="s">
        <v>80</v>
      </c>
      <c r="AY162" s="213" t="s">
        <v>182</v>
      </c>
    </row>
    <row r="163" spans="1:65" s="15" customFormat="1" ht="11.25">
      <c r="B163" s="227"/>
      <c r="C163" s="228"/>
      <c r="D163" s="194" t="s">
        <v>193</v>
      </c>
      <c r="E163" s="229" t="s">
        <v>43</v>
      </c>
      <c r="F163" s="230" t="s">
        <v>436</v>
      </c>
      <c r="G163" s="228"/>
      <c r="H163" s="231">
        <v>5</v>
      </c>
      <c r="I163" s="232"/>
      <c r="J163" s="228"/>
      <c r="K163" s="228"/>
      <c r="L163" s="233"/>
      <c r="M163" s="234"/>
      <c r="N163" s="235"/>
      <c r="O163" s="235"/>
      <c r="P163" s="235"/>
      <c r="Q163" s="235"/>
      <c r="R163" s="235"/>
      <c r="S163" s="235"/>
      <c r="T163" s="236"/>
      <c r="AT163" s="237" t="s">
        <v>193</v>
      </c>
      <c r="AU163" s="237" t="s">
        <v>90</v>
      </c>
      <c r="AV163" s="15" t="s">
        <v>205</v>
      </c>
      <c r="AW163" s="15" t="s">
        <v>41</v>
      </c>
      <c r="AX163" s="15" t="s">
        <v>88</v>
      </c>
      <c r="AY163" s="237" t="s">
        <v>182</v>
      </c>
    </row>
    <row r="164" spans="1:65" s="2" customFormat="1" ht="76.349999999999994" customHeight="1">
      <c r="A164" s="35"/>
      <c r="B164" s="36"/>
      <c r="C164" s="179" t="s">
        <v>273</v>
      </c>
      <c r="D164" s="179" t="s">
        <v>187</v>
      </c>
      <c r="E164" s="180" t="s">
        <v>1458</v>
      </c>
      <c r="F164" s="181" t="s">
        <v>1459</v>
      </c>
      <c r="G164" s="182" t="s">
        <v>367</v>
      </c>
      <c r="H164" s="183">
        <v>16</v>
      </c>
      <c r="I164" s="184"/>
      <c r="J164" s="185">
        <f>ROUND(I164*H164,2)</f>
        <v>0</v>
      </c>
      <c r="K164" s="181" t="s">
        <v>191</v>
      </c>
      <c r="L164" s="40"/>
      <c r="M164" s="186" t="s">
        <v>43</v>
      </c>
      <c r="N164" s="187" t="s">
        <v>51</v>
      </c>
      <c r="O164" s="65"/>
      <c r="P164" s="188">
        <f>O164*H164</f>
        <v>0</v>
      </c>
      <c r="Q164" s="188">
        <v>0</v>
      </c>
      <c r="R164" s="188">
        <f>Q164*H164</f>
        <v>0</v>
      </c>
      <c r="S164" s="188">
        <v>0</v>
      </c>
      <c r="T164" s="18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90" t="s">
        <v>205</v>
      </c>
      <c r="AT164" s="190" t="s">
        <v>187</v>
      </c>
      <c r="AU164" s="190" t="s">
        <v>90</v>
      </c>
      <c r="AY164" s="17" t="s">
        <v>182</v>
      </c>
      <c r="BE164" s="191">
        <f>IF(N164="základní",J164,0)</f>
        <v>0</v>
      </c>
      <c r="BF164" s="191">
        <f>IF(N164="snížená",J164,0)</f>
        <v>0</v>
      </c>
      <c r="BG164" s="191">
        <f>IF(N164="zákl. přenesená",J164,0)</f>
        <v>0</v>
      </c>
      <c r="BH164" s="191">
        <f>IF(N164="sníž. přenesená",J164,0)</f>
        <v>0</v>
      </c>
      <c r="BI164" s="191">
        <f>IF(N164="nulová",J164,0)</f>
        <v>0</v>
      </c>
      <c r="BJ164" s="17" t="s">
        <v>88</v>
      </c>
      <c r="BK164" s="191">
        <f>ROUND(I164*H164,2)</f>
        <v>0</v>
      </c>
      <c r="BL164" s="17" t="s">
        <v>205</v>
      </c>
      <c r="BM164" s="190" t="s">
        <v>3546</v>
      </c>
    </row>
    <row r="165" spans="1:65" s="12" customFormat="1" ht="22.9" customHeight="1">
      <c r="B165" s="163"/>
      <c r="C165" s="164"/>
      <c r="D165" s="165" t="s">
        <v>79</v>
      </c>
      <c r="E165" s="177" t="s">
        <v>508</v>
      </c>
      <c r="F165" s="177" t="s">
        <v>509</v>
      </c>
      <c r="G165" s="164"/>
      <c r="H165" s="164"/>
      <c r="I165" s="167"/>
      <c r="J165" s="178">
        <f>BK165</f>
        <v>0</v>
      </c>
      <c r="K165" s="164"/>
      <c r="L165" s="169"/>
      <c r="M165" s="170"/>
      <c r="N165" s="171"/>
      <c r="O165" s="171"/>
      <c r="P165" s="172">
        <f>SUM(P166:P174)</f>
        <v>0</v>
      </c>
      <c r="Q165" s="171"/>
      <c r="R165" s="172">
        <f>SUM(R166:R174)</f>
        <v>0</v>
      </c>
      <c r="S165" s="171"/>
      <c r="T165" s="173">
        <f>SUM(T166:T174)</f>
        <v>0</v>
      </c>
      <c r="AR165" s="174" t="s">
        <v>88</v>
      </c>
      <c r="AT165" s="175" t="s">
        <v>79</v>
      </c>
      <c r="AU165" s="175" t="s">
        <v>88</v>
      </c>
      <c r="AY165" s="174" t="s">
        <v>182</v>
      </c>
      <c r="BK165" s="176">
        <f>SUM(BK166:BK174)</f>
        <v>0</v>
      </c>
    </row>
    <row r="166" spans="1:65" s="2" customFormat="1" ht="37.9" customHeight="1">
      <c r="A166" s="35"/>
      <c r="B166" s="36"/>
      <c r="C166" s="179" t="s">
        <v>277</v>
      </c>
      <c r="D166" s="179" t="s">
        <v>187</v>
      </c>
      <c r="E166" s="180" t="s">
        <v>511</v>
      </c>
      <c r="F166" s="181" t="s">
        <v>512</v>
      </c>
      <c r="G166" s="182" t="s">
        <v>439</v>
      </c>
      <c r="H166" s="183">
        <v>174.42</v>
      </c>
      <c r="I166" s="184"/>
      <c r="J166" s="185">
        <f>ROUND(I166*H166,2)</f>
        <v>0</v>
      </c>
      <c r="K166" s="181" t="s">
        <v>191</v>
      </c>
      <c r="L166" s="40"/>
      <c r="M166" s="186" t="s">
        <v>43</v>
      </c>
      <c r="N166" s="187" t="s">
        <v>51</v>
      </c>
      <c r="O166" s="65"/>
      <c r="P166" s="188">
        <f>O166*H166</f>
        <v>0</v>
      </c>
      <c r="Q166" s="188">
        <v>0</v>
      </c>
      <c r="R166" s="188">
        <f>Q166*H166</f>
        <v>0</v>
      </c>
      <c r="S166" s="188">
        <v>0</v>
      </c>
      <c r="T166" s="18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90" t="s">
        <v>205</v>
      </c>
      <c r="AT166" s="190" t="s">
        <v>187</v>
      </c>
      <c r="AU166" s="190" t="s">
        <v>90</v>
      </c>
      <c r="AY166" s="17" t="s">
        <v>182</v>
      </c>
      <c r="BE166" s="191">
        <f>IF(N166="základní",J166,0)</f>
        <v>0</v>
      </c>
      <c r="BF166" s="191">
        <f>IF(N166="snížená",J166,0)</f>
        <v>0</v>
      </c>
      <c r="BG166" s="191">
        <f>IF(N166="zákl. přenesená",J166,0)</f>
        <v>0</v>
      </c>
      <c r="BH166" s="191">
        <f>IF(N166="sníž. přenesená",J166,0)</f>
        <v>0</v>
      </c>
      <c r="BI166" s="191">
        <f>IF(N166="nulová",J166,0)</f>
        <v>0</v>
      </c>
      <c r="BJ166" s="17" t="s">
        <v>88</v>
      </c>
      <c r="BK166" s="191">
        <f>ROUND(I166*H166,2)</f>
        <v>0</v>
      </c>
      <c r="BL166" s="17" t="s">
        <v>205</v>
      </c>
      <c r="BM166" s="190" t="s">
        <v>3547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3548</v>
      </c>
      <c r="G167" s="204"/>
      <c r="H167" s="207">
        <v>174.42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88</v>
      </c>
      <c r="AY167" s="213" t="s">
        <v>182</v>
      </c>
    </row>
    <row r="168" spans="1:65" s="2" customFormat="1" ht="37.9" customHeight="1">
      <c r="A168" s="35"/>
      <c r="B168" s="36"/>
      <c r="C168" s="179" t="s">
        <v>281</v>
      </c>
      <c r="D168" s="179" t="s">
        <v>187</v>
      </c>
      <c r="E168" s="180" t="s">
        <v>515</v>
      </c>
      <c r="F168" s="181" t="s">
        <v>516</v>
      </c>
      <c r="G168" s="182" t="s">
        <v>439</v>
      </c>
      <c r="H168" s="183">
        <v>1569.78</v>
      </c>
      <c r="I168" s="184"/>
      <c r="J168" s="185">
        <f>ROUND(I168*H168,2)</f>
        <v>0</v>
      </c>
      <c r="K168" s="181" t="s">
        <v>191</v>
      </c>
      <c r="L168" s="40"/>
      <c r="M168" s="186" t="s">
        <v>43</v>
      </c>
      <c r="N168" s="187" t="s">
        <v>51</v>
      </c>
      <c r="O168" s="65"/>
      <c r="P168" s="188">
        <f>O168*H168</f>
        <v>0</v>
      </c>
      <c r="Q168" s="188">
        <v>0</v>
      </c>
      <c r="R168" s="188">
        <f>Q168*H168</f>
        <v>0</v>
      </c>
      <c r="S168" s="188">
        <v>0</v>
      </c>
      <c r="T168" s="18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90" t="s">
        <v>205</v>
      </c>
      <c r="AT168" s="190" t="s">
        <v>187</v>
      </c>
      <c r="AU168" s="190" t="s">
        <v>90</v>
      </c>
      <c r="AY168" s="17" t="s">
        <v>182</v>
      </c>
      <c r="BE168" s="191">
        <f>IF(N168="základní",J168,0)</f>
        <v>0</v>
      </c>
      <c r="BF168" s="191">
        <f>IF(N168="snížená",J168,0)</f>
        <v>0</v>
      </c>
      <c r="BG168" s="191">
        <f>IF(N168="zákl. přenesená",J168,0)</f>
        <v>0</v>
      </c>
      <c r="BH168" s="191">
        <f>IF(N168="sníž. přenesená",J168,0)</f>
        <v>0</v>
      </c>
      <c r="BI168" s="191">
        <f>IF(N168="nulová",J168,0)</f>
        <v>0</v>
      </c>
      <c r="BJ168" s="17" t="s">
        <v>88</v>
      </c>
      <c r="BK168" s="191">
        <f>ROUND(I168*H168,2)</f>
        <v>0</v>
      </c>
      <c r="BL168" s="17" t="s">
        <v>205</v>
      </c>
      <c r="BM168" s="190" t="s">
        <v>3549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3550</v>
      </c>
      <c r="G169" s="204"/>
      <c r="H169" s="207">
        <v>1569.78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1:65" s="15" customFormat="1" ht="11.25">
      <c r="B170" s="227"/>
      <c r="C170" s="228"/>
      <c r="D170" s="194" t="s">
        <v>193</v>
      </c>
      <c r="E170" s="229" t="s">
        <v>43</v>
      </c>
      <c r="F170" s="230" t="s">
        <v>436</v>
      </c>
      <c r="G170" s="228"/>
      <c r="H170" s="231">
        <v>1569.78</v>
      </c>
      <c r="I170" s="232"/>
      <c r="J170" s="228"/>
      <c r="K170" s="228"/>
      <c r="L170" s="233"/>
      <c r="M170" s="234"/>
      <c r="N170" s="235"/>
      <c r="O170" s="235"/>
      <c r="P170" s="235"/>
      <c r="Q170" s="235"/>
      <c r="R170" s="235"/>
      <c r="S170" s="235"/>
      <c r="T170" s="236"/>
      <c r="AT170" s="237" t="s">
        <v>193</v>
      </c>
      <c r="AU170" s="237" t="s">
        <v>90</v>
      </c>
      <c r="AV170" s="15" t="s">
        <v>205</v>
      </c>
      <c r="AW170" s="15" t="s">
        <v>41</v>
      </c>
      <c r="AX170" s="15" t="s">
        <v>88</v>
      </c>
      <c r="AY170" s="237" t="s">
        <v>182</v>
      </c>
    </row>
    <row r="171" spans="1:65" s="2" customFormat="1" ht="24.2" customHeight="1">
      <c r="A171" s="35"/>
      <c r="B171" s="36"/>
      <c r="C171" s="179" t="s">
        <v>7</v>
      </c>
      <c r="D171" s="179" t="s">
        <v>187</v>
      </c>
      <c r="E171" s="180" t="s">
        <v>1467</v>
      </c>
      <c r="F171" s="181" t="s">
        <v>1468</v>
      </c>
      <c r="G171" s="182" t="s">
        <v>439</v>
      </c>
      <c r="H171" s="183">
        <v>174.42</v>
      </c>
      <c r="I171" s="184"/>
      <c r="J171" s="185">
        <f>ROUND(I171*H171,2)</f>
        <v>0</v>
      </c>
      <c r="K171" s="181" t="s">
        <v>191</v>
      </c>
      <c r="L171" s="40"/>
      <c r="M171" s="186" t="s">
        <v>43</v>
      </c>
      <c r="N171" s="187" t="s">
        <v>51</v>
      </c>
      <c r="O171" s="65"/>
      <c r="P171" s="188">
        <f>O171*H171</f>
        <v>0</v>
      </c>
      <c r="Q171" s="188">
        <v>0</v>
      </c>
      <c r="R171" s="188">
        <f>Q171*H171</f>
        <v>0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205</v>
      </c>
      <c r="AT171" s="190" t="s">
        <v>187</v>
      </c>
      <c r="AU171" s="190" t="s">
        <v>90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205</v>
      </c>
      <c r="BM171" s="190" t="s">
        <v>3551</v>
      </c>
    </row>
    <row r="172" spans="1:65" s="14" customFormat="1" ht="11.25">
      <c r="B172" s="203"/>
      <c r="C172" s="204"/>
      <c r="D172" s="194" t="s">
        <v>193</v>
      </c>
      <c r="E172" s="205" t="s">
        <v>43</v>
      </c>
      <c r="F172" s="206" t="s">
        <v>3548</v>
      </c>
      <c r="G172" s="204"/>
      <c r="H172" s="207">
        <v>174.42</v>
      </c>
      <c r="I172" s="208"/>
      <c r="J172" s="204"/>
      <c r="K172" s="204"/>
      <c r="L172" s="209"/>
      <c r="M172" s="210"/>
      <c r="N172" s="211"/>
      <c r="O172" s="211"/>
      <c r="P172" s="211"/>
      <c r="Q172" s="211"/>
      <c r="R172" s="211"/>
      <c r="S172" s="211"/>
      <c r="T172" s="212"/>
      <c r="AT172" s="213" t="s">
        <v>193</v>
      </c>
      <c r="AU172" s="213" t="s">
        <v>90</v>
      </c>
      <c r="AV172" s="14" t="s">
        <v>90</v>
      </c>
      <c r="AW172" s="14" t="s">
        <v>41</v>
      </c>
      <c r="AX172" s="14" t="s">
        <v>88</v>
      </c>
      <c r="AY172" s="213" t="s">
        <v>182</v>
      </c>
    </row>
    <row r="173" spans="1:65" s="2" customFormat="1" ht="37.9" customHeight="1">
      <c r="A173" s="35"/>
      <c r="B173" s="36"/>
      <c r="C173" s="179" t="s">
        <v>290</v>
      </c>
      <c r="D173" s="179" t="s">
        <v>187</v>
      </c>
      <c r="E173" s="180" t="s">
        <v>1476</v>
      </c>
      <c r="F173" s="181" t="s">
        <v>438</v>
      </c>
      <c r="G173" s="182" t="s">
        <v>439</v>
      </c>
      <c r="H173" s="183">
        <v>174.42</v>
      </c>
      <c r="I173" s="184"/>
      <c r="J173" s="185">
        <f>ROUND(I173*H173,2)</f>
        <v>0</v>
      </c>
      <c r="K173" s="181" t="s">
        <v>191</v>
      </c>
      <c r="L173" s="40"/>
      <c r="M173" s="186" t="s">
        <v>43</v>
      </c>
      <c r="N173" s="187" t="s">
        <v>51</v>
      </c>
      <c r="O173" s="65"/>
      <c r="P173" s="188">
        <f>O173*H173</f>
        <v>0</v>
      </c>
      <c r="Q173" s="188">
        <v>0</v>
      </c>
      <c r="R173" s="188">
        <f>Q173*H173</f>
        <v>0</v>
      </c>
      <c r="S173" s="188">
        <v>0</v>
      </c>
      <c r="T173" s="18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90" t="s">
        <v>205</v>
      </c>
      <c r="AT173" s="190" t="s">
        <v>187</v>
      </c>
      <c r="AU173" s="190" t="s">
        <v>90</v>
      </c>
      <c r="AY173" s="17" t="s">
        <v>182</v>
      </c>
      <c r="BE173" s="191">
        <f>IF(N173="základní",J173,0)</f>
        <v>0</v>
      </c>
      <c r="BF173" s="191">
        <f>IF(N173="snížená",J173,0)</f>
        <v>0</v>
      </c>
      <c r="BG173" s="191">
        <f>IF(N173="zákl. přenesená",J173,0)</f>
        <v>0</v>
      </c>
      <c r="BH173" s="191">
        <f>IF(N173="sníž. přenesená",J173,0)</f>
        <v>0</v>
      </c>
      <c r="BI173" s="191">
        <f>IF(N173="nulová",J173,0)</f>
        <v>0</v>
      </c>
      <c r="BJ173" s="17" t="s">
        <v>88</v>
      </c>
      <c r="BK173" s="191">
        <f>ROUND(I173*H173,2)</f>
        <v>0</v>
      </c>
      <c r="BL173" s="17" t="s">
        <v>205</v>
      </c>
      <c r="BM173" s="190" t="s">
        <v>3552</v>
      </c>
    </row>
    <row r="174" spans="1:65" s="14" customFormat="1" ht="11.25">
      <c r="B174" s="203"/>
      <c r="C174" s="204"/>
      <c r="D174" s="194" t="s">
        <v>193</v>
      </c>
      <c r="E174" s="205" t="s">
        <v>43</v>
      </c>
      <c r="F174" s="206" t="s">
        <v>3548</v>
      </c>
      <c r="G174" s="204"/>
      <c r="H174" s="207">
        <v>174.42</v>
      </c>
      <c r="I174" s="208"/>
      <c r="J174" s="204"/>
      <c r="K174" s="204"/>
      <c r="L174" s="209"/>
      <c r="M174" s="210"/>
      <c r="N174" s="211"/>
      <c r="O174" s="211"/>
      <c r="P174" s="211"/>
      <c r="Q174" s="211"/>
      <c r="R174" s="211"/>
      <c r="S174" s="211"/>
      <c r="T174" s="212"/>
      <c r="AT174" s="213" t="s">
        <v>193</v>
      </c>
      <c r="AU174" s="213" t="s">
        <v>90</v>
      </c>
      <c r="AV174" s="14" t="s">
        <v>90</v>
      </c>
      <c r="AW174" s="14" t="s">
        <v>41</v>
      </c>
      <c r="AX174" s="14" t="s">
        <v>88</v>
      </c>
      <c r="AY174" s="213" t="s">
        <v>182</v>
      </c>
    </row>
    <row r="175" spans="1:65" s="12" customFormat="1" ht="22.9" customHeight="1">
      <c r="B175" s="163"/>
      <c r="C175" s="164"/>
      <c r="D175" s="165" t="s">
        <v>79</v>
      </c>
      <c r="E175" s="177" t="s">
        <v>1479</v>
      </c>
      <c r="F175" s="177" t="s">
        <v>1480</v>
      </c>
      <c r="G175" s="164"/>
      <c r="H175" s="164"/>
      <c r="I175" s="167"/>
      <c r="J175" s="178">
        <f>BK175</f>
        <v>0</v>
      </c>
      <c r="K175" s="164"/>
      <c r="L175" s="169"/>
      <c r="M175" s="170"/>
      <c r="N175" s="171"/>
      <c r="O175" s="171"/>
      <c r="P175" s="172">
        <f>P176</f>
        <v>0</v>
      </c>
      <c r="Q175" s="171"/>
      <c r="R175" s="172">
        <f>R176</f>
        <v>0</v>
      </c>
      <c r="S175" s="171"/>
      <c r="T175" s="173">
        <f>T176</f>
        <v>0</v>
      </c>
      <c r="AR175" s="174" t="s">
        <v>88</v>
      </c>
      <c r="AT175" s="175" t="s">
        <v>79</v>
      </c>
      <c r="AU175" s="175" t="s">
        <v>88</v>
      </c>
      <c r="AY175" s="174" t="s">
        <v>182</v>
      </c>
      <c r="BK175" s="176">
        <f>BK176</f>
        <v>0</v>
      </c>
    </row>
    <row r="176" spans="1:65" s="2" customFormat="1" ht="37.9" customHeight="1">
      <c r="A176" s="35"/>
      <c r="B176" s="36"/>
      <c r="C176" s="179" t="s">
        <v>295</v>
      </c>
      <c r="D176" s="179" t="s">
        <v>187</v>
      </c>
      <c r="E176" s="180" t="s">
        <v>1481</v>
      </c>
      <c r="F176" s="181" t="s">
        <v>1482</v>
      </c>
      <c r="G176" s="182" t="s">
        <v>439</v>
      </c>
      <c r="H176" s="183">
        <v>104.916</v>
      </c>
      <c r="I176" s="184"/>
      <c r="J176" s="185">
        <f>ROUND(I176*H176,2)</f>
        <v>0</v>
      </c>
      <c r="K176" s="181" t="s">
        <v>191</v>
      </c>
      <c r="L176" s="40"/>
      <c r="M176" s="238" t="s">
        <v>43</v>
      </c>
      <c r="N176" s="239" t="s">
        <v>51</v>
      </c>
      <c r="O176" s="240"/>
      <c r="P176" s="241">
        <f>O176*H176</f>
        <v>0</v>
      </c>
      <c r="Q176" s="241">
        <v>0</v>
      </c>
      <c r="R176" s="241">
        <f>Q176*H176</f>
        <v>0</v>
      </c>
      <c r="S176" s="241">
        <v>0</v>
      </c>
      <c r="T176" s="242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90" t="s">
        <v>205</v>
      </c>
      <c r="AT176" s="190" t="s">
        <v>187</v>
      </c>
      <c r="AU176" s="190" t="s">
        <v>90</v>
      </c>
      <c r="AY176" s="17" t="s">
        <v>182</v>
      </c>
      <c r="BE176" s="191">
        <f>IF(N176="základní",J176,0)</f>
        <v>0</v>
      </c>
      <c r="BF176" s="191">
        <f>IF(N176="snížená",J176,0)</f>
        <v>0</v>
      </c>
      <c r="BG176" s="191">
        <f>IF(N176="zákl. přenesená",J176,0)</f>
        <v>0</v>
      </c>
      <c r="BH176" s="191">
        <f>IF(N176="sníž. přenesená",J176,0)</f>
        <v>0</v>
      </c>
      <c r="BI176" s="191">
        <f>IF(N176="nulová",J176,0)</f>
        <v>0</v>
      </c>
      <c r="BJ176" s="17" t="s">
        <v>88</v>
      </c>
      <c r="BK176" s="191">
        <f>ROUND(I176*H176,2)</f>
        <v>0</v>
      </c>
      <c r="BL176" s="17" t="s">
        <v>205</v>
      </c>
      <c r="BM176" s="190" t="s">
        <v>3553</v>
      </c>
    </row>
    <row r="177" spans="1:31" s="2" customFormat="1" ht="6.95" customHeight="1">
      <c r="A177" s="35"/>
      <c r="B177" s="48"/>
      <c r="C177" s="49"/>
      <c r="D177" s="49"/>
      <c r="E177" s="49"/>
      <c r="F177" s="49"/>
      <c r="G177" s="49"/>
      <c r="H177" s="49"/>
      <c r="I177" s="49"/>
      <c r="J177" s="49"/>
      <c r="K177" s="49"/>
      <c r="L177" s="40"/>
      <c r="M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</row>
  </sheetData>
  <sheetProtection algorithmName="SHA-512" hashValue="T4h29en2T3Nz20MEGQWTkH3o2lNatfDZZXKuEIFs6z7F7nf04Xp/6M1+cmKrgfLRow2cFLXN9u4ZmArObasIIA==" saltValue="Ghi4tN3yzX2RCIcXgBZBICXIuBU+k9prcwmHhiDjruHeNQNf7wI73nfMx1qyWz9qp2bLDWfX9NlUmiF7xPCQVg==" spinCount="100000" sheet="1" objects="1" scenarios="1" formatColumns="0" formatRows="0" autoFilter="0"/>
  <autoFilter ref="C91:K176" xr:uid="{00000000-0009-0000-0000-000010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74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140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3554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ROUND(J87,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ROUND((SUM(BE87:BE748)),  2)</f>
        <v>0</v>
      </c>
      <c r="G33" s="35"/>
      <c r="H33" s="35"/>
      <c r="I33" s="125">
        <v>0.21</v>
      </c>
      <c r="J33" s="124">
        <f>ROUND(((SUM(BE87:BE748))*I33),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ROUND((SUM(BF87:BF748)),  2)</f>
        <v>0</v>
      </c>
      <c r="G34" s="35"/>
      <c r="H34" s="35"/>
      <c r="I34" s="125">
        <v>0.15</v>
      </c>
      <c r="J34" s="124">
        <f>ROUND(((SUM(BF87:BF748))*I34),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ROUND((SUM(BG87:BG748)),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ROUND((SUM(BH87:BH748)),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ROUND((SUM(BI87:BI748)),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PS461 - Výměna koordinačních kabelů – Praskova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J87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J88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J89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J177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J186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J210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J244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160</v>
      </c>
      <c r="E66" s="149"/>
      <c r="F66" s="149"/>
      <c r="G66" s="149"/>
      <c r="H66" s="149"/>
      <c r="I66" s="149"/>
      <c r="J66" s="150">
        <f>J245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354</v>
      </c>
      <c r="E67" s="149"/>
      <c r="F67" s="149"/>
      <c r="G67" s="149"/>
      <c r="H67" s="149"/>
      <c r="I67" s="149"/>
      <c r="J67" s="150">
        <f>J569</f>
        <v>0</v>
      </c>
      <c r="K67" s="98"/>
      <c r="L67" s="151"/>
    </row>
    <row r="68" spans="1:31" s="2" customFormat="1" ht="21.75" customHeight="1">
      <c r="A68" s="35"/>
      <c r="B68" s="36"/>
      <c r="C68" s="37"/>
      <c r="D68" s="37"/>
      <c r="E68" s="37"/>
      <c r="F68" s="37"/>
      <c r="G68" s="37"/>
      <c r="H68" s="37"/>
      <c r="I68" s="37"/>
      <c r="J68" s="37"/>
      <c r="K68" s="37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69" spans="1:31" s="2" customFormat="1" ht="6.95" customHeight="1">
      <c r="A69" s="35"/>
      <c r="B69" s="48"/>
      <c r="C69" s="49"/>
      <c r="D69" s="49"/>
      <c r="E69" s="49"/>
      <c r="F69" s="49"/>
      <c r="G69" s="49"/>
      <c r="H69" s="49"/>
      <c r="I69" s="49"/>
      <c r="J69" s="49"/>
      <c r="K69" s="49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3" spans="1:31" s="2" customFormat="1" ht="6.95" customHeight="1">
      <c r="A73" s="35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24.95" customHeight="1">
      <c r="A74" s="35"/>
      <c r="B74" s="36"/>
      <c r="C74" s="23" t="s">
        <v>166</v>
      </c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6.95" customHeight="1">
      <c r="A75" s="35"/>
      <c r="B75" s="36"/>
      <c r="C75" s="37"/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2" customHeight="1">
      <c r="A76" s="35"/>
      <c r="B76" s="36"/>
      <c r="C76" s="29" t="s">
        <v>16</v>
      </c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6.5" customHeight="1">
      <c r="A77" s="35"/>
      <c r="B77" s="36"/>
      <c r="C77" s="37"/>
      <c r="D77" s="37"/>
      <c r="E77" s="294" t="str">
        <f>E7</f>
        <v>Opava – telematika</v>
      </c>
      <c r="F77" s="295"/>
      <c r="G77" s="295"/>
      <c r="H77" s="295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2" customHeight="1">
      <c r="A78" s="35"/>
      <c r="B78" s="36"/>
      <c r="C78" s="29" t="s">
        <v>153</v>
      </c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6.5" customHeight="1">
      <c r="A79" s="35"/>
      <c r="B79" s="36"/>
      <c r="C79" s="37"/>
      <c r="D79" s="37"/>
      <c r="E79" s="250" t="str">
        <f>E9</f>
        <v>PS461 - Výměna koordinačních kabelů – Praskova</v>
      </c>
      <c r="F79" s="296"/>
      <c r="G79" s="296"/>
      <c r="H79" s="296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6.95" customHeight="1">
      <c r="A80" s="35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2" customHeight="1">
      <c r="A81" s="35"/>
      <c r="B81" s="36"/>
      <c r="C81" s="29" t="s">
        <v>22</v>
      </c>
      <c r="D81" s="37"/>
      <c r="E81" s="37"/>
      <c r="F81" s="27" t="str">
        <f>F12</f>
        <v>Opava</v>
      </c>
      <c r="G81" s="37"/>
      <c r="H81" s="37"/>
      <c r="I81" s="29" t="s">
        <v>23</v>
      </c>
      <c r="J81" s="60" t="str">
        <f>IF(J12="","",J12)</f>
        <v>16. 8. 2019</v>
      </c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6.95" customHeight="1">
      <c r="A82" s="35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29" t="s">
        <v>29</v>
      </c>
      <c r="D83" s="37"/>
      <c r="E83" s="37"/>
      <c r="F83" s="27" t="str">
        <f>E15</f>
        <v>Statutární město Opava</v>
      </c>
      <c r="G83" s="37"/>
      <c r="H83" s="37"/>
      <c r="I83" s="29" t="s">
        <v>37</v>
      </c>
      <c r="J83" s="33" t="str">
        <f>E21</f>
        <v>Ing. Luděk Obrdlík</v>
      </c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35</v>
      </c>
      <c r="D84" s="37"/>
      <c r="E84" s="37"/>
      <c r="F84" s="27" t="str">
        <f>IF(E18="","",E18)</f>
        <v>Vyplň údaj</v>
      </c>
      <c r="G84" s="37"/>
      <c r="H84" s="37"/>
      <c r="I84" s="29" t="s">
        <v>42</v>
      </c>
      <c r="J84" s="33" t="str">
        <f>E24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0.3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11" customFormat="1" ht="29.25" customHeight="1">
      <c r="A86" s="152"/>
      <c r="B86" s="153"/>
      <c r="C86" s="154" t="s">
        <v>167</v>
      </c>
      <c r="D86" s="155" t="s">
        <v>65</v>
      </c>
      <c r="E86" s="155" t="s">
        <v>61</v>
      </c>
      <c r="F86" s="155" t="s">
        <v>62</v>
      </c>
      <c r="G86" s="155" t="s">
        <v>168</v>
      </c>
      <c r="H86" s="155" t="s">
        <v>169</v>
      </c>
      <c r="I86" s="155" t="s">
        <v>170</v>
      </c>
      <c r="J86" s="155" t="s">
        <v>157</v>
      </c>
      <c r="K86" s="156" t="s">
        <v>171</v>
      </c>
      <c r="L86" s="157"/>
      <c r="M86" s="69" t="s">
        <v>43</v>
      </c>
      <c r="N86" s="70" t="s">
        <v>50</v>
      </c>
      <c r="O86" s="70" t="s">
        <v>172</v>
      </c>
      <c r="P86" s="70" t="s">
        <v>173</v>
      </c>
      <c r="Q86" s="70" t="s">
        <v>174</v>
      </c>
      <c r="R86" s="70" t="s">
        <v>175</v>
      </c>
      <c r="S86" s="70" t="s">
        <v>176</v>
      </c>
      <c r="T86" s="71" t="s">
        <v>177</v>
      </c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</row>
    <row r="87" spans="1:65" s="2" customFormat="1" ht="22.9" customHeight="1">
      <c r="A87" s="35"/>
      <c r="B87" s="36"/>
      <c r="C87" s="76" t="s">
        <v>178</v>
      </c>
      <c r="D87" s="37"/>
      <c r="E87" s="37"/>
      <c r="F87" s="37"/>
      <c r="G87" s="37"/>
      <c r="H87" s="37"/>
      <c r="I87" s="37"/>
      <c r="J87" s="158">
        <f>BK87</f>
        <v>0</v>
      </c>
      <c r="K87" s="37"/>
      <c r="L87" s="40"/>
      <c r="M87" s="72"/>
      <c r="N87" s="159"/>
      <c r="O87" s="73"/>
      <c r="P87" s="160">
        <f>P88+P244</f>
        <v>0</v>
      </c>
      <c r="Q87" s="73"/>
      <c r="R87" s="160">
        <f>R88+R244</f>
        <v>90.519976600000007</v>
      </c>
      <c r="S87" s="73"/>
      <c r="T87" s="161">
        <f>T88+T244</f>
        <v>1.6E-2</v>
      </c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T87" s="17" t="s">
        <v>79</v>
      </c>
      <c r="AU87" s="17" t="s">
        <v>158</v>
      </c>
      <c r="BK87" s="162">
        <f>BK88+BK244</f>
        <v>0</v>
      </c>
    </row>
    <row r="88" spans="1:65" s="12" customFormat="1" ht="25.9" customHeight="1">
      <c r="B88" s="163"/>
      <c r="C88" s="164"/>
      <c r="D88" s="165" t="s">
        <v>79</v>
      </c>
      <c r="E88" s="166" t="s">
        <v>355</v>
      </c>
      <c r="F88" s="166" t="s">
        <v>356</v>
      </c>
      <c r="G88" s="164"/>
      <c r="H88" s="164"/>
      <c r="I88" s="167"/>
      <c r="J88" s="168">
        <f>BK88</f>
        <v>0</v>
      </c>
      <c r="K88" s="164"/>
      <c r="L88" s="169"/>
      <c r="M88" s="170"/>
      <c r="N88" s="171"/>
      <c r="O88" s="171"/>
      <c r="P88" s="172">
        <f>P89+P177+P186+P210</f>
        <v>0</v>
      </c>
      <c r="Q88" s="171"/>
      <c r="R88" s="172">
        <f>R89+R177+R186+R210</f>
        <v>0.76104099999999997</v>
      </c>
      <c r="S88" s="171"/>
      <c r="T88" s="173">
        <f>T89+T177+T186+T210</f>
        <v>1.6E-2</v>
      </c>
      <c r="AR88" s="174" t="s">
        <v>88</v>
      </c>
      <c r="AT88" s="175" t="s">
        <v>79</v>
      </c>
      <c r="AU88" s="175" t="s">
        <v>80</v>
      </c>
      <c r="AY88" s="174" t="s">
        <v>182</v>
      </c>
      <c r="BK88" s="176">
        <f>BK89+BK177+BK186+BK210</f>
        <v>0</v>
      </c>
    </row>
    <row r="89" spans="1:65" s="12" customFormat="1" ht="22.9" customHeight="1">
      <c r="B89" s="163"/>
      <c r="C89" s="164"/>
      <c r="D89" s="165" t="s">
        <v>79</v>
      </c>
      <c r="E89" s="177" t="s">
        <v>88</v>
      </c>
      <c r="F89" s="177" t="s">
        <v>357</v>
      </c>
      <c r="G89" s="164"/>
      <c r="H89" s="164"/>
      <c r="I89" s="167"/>
      <c r="J89" s="178">
        <f>BK89</f>
        <v>0</v>
      </c>
      <c r="K89" s="164"/>
      <c r="L89" s="169"/>
      <c r="M89" s="170"/>
      <c r="N89" s="171"/>
      <c r="O89" s="171"/>
      <c r="P89" s="172">
        <f>SUM(P90:P176)</f>
        <v>0</v>
      </c>
      <c r="Q89" s="171"/>
      <c r="R89" s="172">
        <f>SUM(R90:R176)</f>
        <v>0.75789099999999998</v>
      </c>
      <c r="S89" s="171"/>
      <c r="T89" s="173">
        <f>SUM(T90:T176)</f>
        <v>0</v>
      </c>
      <c r="AR89" s="174" t="s">
        <v>88</v>
      </c>
      <c r="AT89" s="175" t="s">
        <v>79</v>
      </c>
      <c r="AU89" s="175" t="s">
        <v>88</v>
      </c>
      <c r="AY89" s="174" t="s">
        <v>182</v>
      </c>
      <c r="BK89" s="176">
        <f>SUM(BK90:BK176)</f>
        <v>0</v>
      </c>
    </row>
    <row r="90" spans="1:65" s="2" customFormat="1" ht="37.9" customHeight="1">
      <c r="A90" s="35"/>
      <c r="B90" s="36"/>
      <c r="C90" s="179" t="s">
        <v>88</v>
      </c>
      <c r="D90" s="179" t="s">
        <v>187</v>
      </c>
      <c r="E90" s="180" t="s">
        <v>358</v>
      </c>
      <c r="F90" s="181" t="s">
        <v>359</v>
      </c>
      <c r="G90" s="182" t="s">
        <v>360</v>
      </c>
      <c r="H90" s="183">
        <v>14.182</v>
      </c>
      <c r="I90" s="184"/>
      <c r="J90" s="185">
        <f>ROUND(I90*H90,2)</f>
        <v>0</v>
      </c>
      <c r="K90" s="181" t="s">
        <v>191</v>
      </c>
      <c r="L90" s="40"/>
      <c r="M90" s="186" t="s">
        <v>43</v>
      </c>
      <c r="N90" s="187" t="s">
        <v>51</v>
      </c>
      <c r="O90" s="65"/>
      <c r="P90" s="188">
        <f>O90*H90</f>
        <v>0</v>
      </c>
      <c r="Q90" s="188">
        <v>0</v>
      </c>
      <c r="R90" s="188">
        <f>Q90*H90</f>
        <v>0</v>
      </c>
      <c r="S90" s="188">
        <v>0</v>
      </c>
      <c r="T90" s="189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90" t="s">
        <v>205</v>
      </c>
      <c r="AT90" s="190" t="s">
        <v>187</v>
      </c>
      <c r="AU90" s="190" t="s">
        <v>90</v>
      </c>
      <c r="AY90" s="17" t="s">
        <v>182</v>
      </c>
      <c r="BE90" s="191">
        <f>IF(N90="základní",J90,0)</f>
        <v>0</v>
      </c>
      <c r="BF90" s="191">
        <f>IF(N90="snížená",J90,0)</f>
        <v>0</v>
      </c>
      <c r="BG90" s="191">
        <f>IF(N90="zákl. přenesená",J90,0)</f>
        <v>0</v>
      </c>
      <c r="BH90" s="191">
        <f>IF(N90="sníž. přenesená",J90,0)</f>
        <v>0</v>
      </c>
      <c r="BI90" s="191">
        <f>IF(N90="nulová",J90,0)</f>
        <v>0</v>
      </c>
      <c r="BJ90" s="17" t="s">
        <v>88</v>
      </c>
      <c r="BK90" s="191">
        <f>ROUND(I90*H90,2)</f>
        <v>0</v>
      </c>
      <c r="BL90" s="17" t="s">
        <v>205</v>
      </c>
      <c r="BM90" s="190" t="s">
        <v>3555</v>
      </c>
    </row>
    <row r="91" spans="1:65" s="13" customFormat="1" ht="11.25">
      <c r="B91" s="192"/>
      <c r="C91" s="193"/>
      <c r="D91" s="194" t="s">
        <v>193</v>
      </c>
      <c r="E91" s="195" t="s">
        <v>43</v>
      </c>
      <c r="F91" s="196" t="s">
        <v>362</v>
      </c>
      <c r="G91" s="193"/>
      <c r="H91" s="195" t="s">
        <v>43</v>
      </c>
      <c r="I91" s="197"/>
      <c r="J91" s="193"/>
      <c r="K91" s="193"/>
      <c r="L91" s="198"/>
      <c r="M91" s="199"/>
      <c r="N91" s="200"/>
      <c r="O91" s="200"/>
      <c r="P91" s="200"/>
      <c r="Q91" s="200"/>
      <c r="R91" s="200"/>
      <c r="S91" s="200"/>
      <c r="T91" s="201"/>
      <c r="AT91" s="202" t="s">
        <v>193</v>
      </c>
      <c r="AU91" s="202" t="s">
        <v>90</v>
      </c>
      <c r="AV91" s="13" t="s">
        <v>88</v>
      </c>
      <c r="AW91" s="13" t="s">
        <v>41</v>
      </c>
      <c r="AX91" s="13" t="s">
        <v>80</v>
      </c>
      <c r="AY91" s="202" t="s">
        <v>182</v>
      </c>
    </row>
    <row r="92" spans="1:65" s="13" customFormat="1" ht="22.5">
      <c r="B92" s="192"/>
      <c r="C92" s="193"/>
      <c r="D92" s="194" t="s">
        <v>193</v>
      </c>
      <c r="E92" s="195" t="s">
        <v>43</v>
      </c>
      <c r="F92" s="196" t="s">
        <v>363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4" customFormat="1" ht="11.25">
      <c r="B93" s="203"/>
      <c r="C93" s="204"/>
      <c r="D93" s="194" t="s">
        <v>193</v>
      </c>
      <c r="E93" s="205" t="s">
        <v>43</v>
      </c>
      <c r="F93" s="206" t="s">
        <v>3556</v>
      </c>
      <c r="G93" s="204"/>
      <c r="H93" s="207">
        <v>14.182</v>
      </c>
      <c r="I93" s="208"/>
      <c r="J93" s="204"/>
      <c r="K93" s="204"/>
      <c r="L93" s="209"/>
      <c r="M93" s="210"/>
      <c r="N93" s="211"/>
      <c r="O93" s="211"/>
      <c r="P93" s="211"/>
      <c r="Q93" s="211"/>
      <c r="R93" s="211"/>
      <c r="S93" s="211"/>
      <c r="T93" s="212"/>
      <c r="AT93" s="213" t="s">
        <v>193</v>
      </c>
      <c r="AU93" s="213" t="s">
        <v>90</v>
      </c>
      <c r="AV93" s="14" t="s">
        <v>90</v>
      </c>
      <c r="AW93" s="14" t="s">
        <v>41</v>
      </c>
      <c r="AX93" s="14" t="s">
        <v>88</v>
      </c>
      <c r="AY93" s="213" t="s">
        <v>182</v>
      </c>
    </row>
    <row r="94" spans="1:65" s="2" customFormat="1" ht="49.15" customHeight="1">
      <c r="A94" s="35"/>
      <c r="B94" s="36"/>
      <c r="C94" s="179" t="s">
        <v>90</v>
      </c>
      <c r="D94" s="179" t="s">
        <v>187</v>
      </c>
      <c r="E94" s="180" t="s">
        <v>365</v>
      </c>
      <c r="F94" s="181" t="s">
        <v>366</v>
      </c>
      <c r="G94" s="182" t="s">
        <v>367</v>
      </c>
      <c r="H94" s="183">
        <v>94.545000000000002</v>
      </c>
      <c r="I94" s="184"/>
      <c r="J94" s="185">
        <f>ROUND(I94*H94,2)</f>
        <v>0</v>
      </c>
      <c r="K94" s="181" t="s">
        <v>191</v>
      </c>
      <c r="L94" s="40"/>
      <c r="M94" s="186" t="s">
        <v>43</v>
      </c>
      <c r="N94" s="187" t="s">
        <v>51</v>
      </c>
      <c r="O94" s="65"/>
      <c r="P94" s="188">
        <f>O94*H94</f>
        <v>0</v>
      </c>
      <c r="Q94" s="188">
        <v>0</v>
      </c>
      <c r="R94" s="188">
        <f>Q94*H94</f>
        <v>0</v>
      </c>
      <c r="S94" s="188">
        <v>0</v>
      </c>
      <c r="T94" s="189">
        <f>S94*H94</f>
        <v>0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90" t="s">
        <v>205</v>
      </c>
      <c r="AT94" s="190" t="s">
        <v>187</v>
      </c>
      <c r="AU94" s="190" t="s">
        <v>90</v>
      </c>
      <c r="AY94" s="17" t="s">
        <v>182</v>
      </c>
      <c r="BE94" s="191">
        <f>IF(N94="základní",J94,0)</f>
        <v>0</v>
      </c>
      <c r="BF94" s="191">
        <f>IF(N94="snížená",J94,0)</f>
        <v>0</v>
      </c>
      <c r="BG94" s="191">
        <f>IF(N94="zákl. přenesená",J94,0)</f>
        <v>0</v>
      </c>
      <c r="BH94" s="191">
        <f>IF(N94="sníž. přenesená",J94,0)</f>
        <v>0</v>
      </c>
      <c r="BI94" s="191">
        <f>IF(N94="nulová",J94,0)</f>
        <v>0</v>
      </c>
      <c r="BJ94" s="17" t="s">
        <v>88</v>
      </c>
      <c r="BK94" s="191">
        <f>ROUND(I94*H94,2)</f>
        <v>0</v>
      </c>
      <c r="BL94" s="17" t="s">
        <v>205</v>
      </c>
      <c r="BM94" s="190" t="s">
        <v>3557</v>
      </c>
    </row>
    <row r="95" spans="1:65" s="13" customFormat="1" ht="11.25">
      <c r="B95" s="192"/>
      <c r="C95" s="193"/>
      <c r="D95" s="194" t="s">
        <v>193</v>
      </c>
      <c r="E95" s="195" t="s">
        <v>43</v>
      </c>
      <c r="F95" s="196" t="s">
        <v>362</v>
      </c>
      <c r="G95" s="193"/>
      <c r="H95" s="195" t="s">
        <v>43</v>
      </c>
      <c r="I95" s="197"/>
      <c r="J95" s="193"/>
      <c r="K95" s="193"/>
      <c r="L95" s="198"/>
      <c r="M95" s="199"/>
      <c r="N95" s="200"/>
      <c r="O95" s="200"/>
      <c r="P95" s="200"/>
      <c r="Q95" s="200"/>
      <c r="R95" s="200"/>
      <c r="S95" s="200"/>
      <c r="T95" s="201"/>
      <c r="AT95" s="202" t="s">
        <v>193</v>
      </c>
      <c r="AU95" s="202" t="s">
        <v>90</v>
      </c>
      <c r="AV95" s="13" t="s">
        <v>88</v>
      </c>
      <c r="AW95" s="13" t="s">
        <v>41</v>
      </c>
      <c r="AX95" s="13" t="s">
        <v>80</v>
      </c>
      <c r="AY95" s="202" t="s">
        <v>182</v>
      </c>
    </row>
    <row r="96" spans="1:65" s="13" customFormat="1" ht="22.5">
      <c r="B96" s="192"/>
      <c r="C96" s="193"/>
      <c r="D96" s="194" t="s">
        <v>193</v>
      </c>
      <c r="E96" s="195" t="s">
        <v>43</v>
      </c>
      <c r="F96" s="196" t="s">
        <v>363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3558</v>
      </c>
      <c r="G97" s="204"/>
      <c r="H97" s="207">
        <v>94.545000000000002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88</v>
      </c>
      <c r="AY97" s="213" t="s">
        <v>182</v>
      </c>
    </row>
    <row r="98" spans="1:65" s="2" customFormat="1" ht="37.9" customHeight="1">
      <c r="A98" s="35"/>
      <c r="B98" s="36"/>
      <c r="C98" s="179" t="s">
        <v>181</v>
      </c>
      <c r="D98" s="179" t="s">
        <v>187</v>
      </c>
      <c r="E98" s="180" t="s">
        <v>370</v>
      </c>
      <c r="F98" s="181" t="s">
        <v>371</v>
      </c>
      <c r="G98" s="182" t="s">
        <v>367</v>
      </c>
      <c r="H98" s="183">
        <v>94.545000000000002</v>
      </c>
      <c r="I98" s="184"/>
      <c r="J98" s="185">
        <f>ROUND(I98*H98,2)</f>
        <v>0</v>
      </c>
      <c r="K98" s="181" t="s">
        <v>191</v>
      </c>
      <c r="L98" s="40"/>
      <c r="M98" s="186" t="s">
        <v>43</v>
      </c>
      <c r="N98" s="187" t="s">
        <v>51</v>
      </c>
      <c r="O98" s="65"/>
      <c r="P98" s="188">
        <f>O98*H98</f>
        <v>0</v>
      </c>
      <c r="Q98" s="188">
        <v>0</v>
      </c>
      <c r="R98" s="188">
        <f>Q98*H98</f>
        <v>0</v>
      </c>
      <c r="S98" s="188">
        <v>0</v>
      </c>
      <c r="T98" s="189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90" t="s">
        <v>205</v>
      </c>
      <c r="AT98" s="190" t="s">
        <v>187</v>
      </c>
      <c r="AU98" s="190" t="s">
        <v>90</v>
      </c>
      <c r="AY98" s="17" t="s">
        <v>182</v>
      </c>
      <c r="BE98" s="191">
        <f>IF(N98="základní",J98,0)</f>
        <v>0</v>
      </c>
      <c r="BF98" s="191">
        <f>IF(N98="snížená",J98,0)</f>
        <v>0</v>
      </c>
      <c r="BG98" s="191">
        <f>IF(N98="zákl. přenesená",J98,0)</f>
        <v>0</v>
      </c>
      <c r="BH98" s="191">
        <f>IF(N98="sníž. přenesená",J98,0)</f>
        <v>0</v>
      </c>
      <c r="BI98" s="191">
        <f>IF(N98="nulová",J98,0)</f>
        <v>0</v>
      </c>
      <c r="BJ98" s="17" t="s">
        <v>88</v>
      </c>
      <c r="BK98" s="191">
        <f>ROUND(I98*H98,2)</f>
        <v>0</v>
      </c>
      <c r="BL98" s="17" t="s">
        <v>205</v>
      </c>
      <c r="BM98" s="190" t="s">
        <v>3559</v>
      </c>
    </row>
    <row r="99" spans="1:65" s="13" customFormat="1" ht="11.25">
      <c r="B99" s="192"/>
      <c r="C99" s="193"/>
      <c r="D99" s="194" t="s">
        <v>193</v>
      </c>
      <c r="E99" s="195" t="s">
        <v>43</v>
      </c>
      <c r="F99" s="196" t="s">
        <v>362</v>
      </c>
      <c r="G99" s="193"/>
      <c r="H99" s="195" t="s">
        <v>43</v>
      </c>
      <c r="I99" s="197"/>
      <c r="J99" s="193"/>
      <c r="K99" s="193"/>
      <c r="L99" s="198"/>
      <c r="M99" s="199"/>
      <c r="N99" s="200"/>
      <c r="O99" s="200"/>
      <c r="P99" s="200"/>
      <c r="Q99" s="200"/>
      <c r="R99" s="200"/>
      <c r="S99" s="200"/>
      <c r="T99" s="201"/>
      <c r="AT99" s="202" t="s">
        <v>193</v>
      </c>
      <c r="AU99" s="202" t="s">
        <v>90</v>
      </c>
      <c r="AV99" s="13" t="s">
        <v>88</v>
      </c>
      <c r="AW99" s="13" t="s">
        <v>41</v>
      </c>
      <c r="AX99" s="13" t="s">
        <v>80</v>
      </c>
      <c r="AY99" s="202" t="s">
        <v>182</v>
      </c>
    </row>
    <row r="100" spans="1:65" s="13" customFormat="1" ht="22.5">
      <c r="B100" s="192"/>
      <c r="C100" s="193"/>
      <c r="D100" s="194" t="s">
        <v>193</v>
      </c>
      <c r="E100" s="195" t="s">
        <v>43</v>
      </c>
      <c r="F100" s="196" t="s">
        <v>363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3558</v>
      </c>
      <c r="G101" s="204"/>
      <c r="H101" s="207">
        <v>94.545000000000002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90</v>
      </c>
      <c r="AV101" s="14" t="s">
        <v>90</v>
      </c>
      <c r="AW101" s="14" t="s">
        <v>41</v>
      </c>
      <c r="AX101" s="14" t="s">
        <v>88</v>
      </c>
      <c r="AY101" s="213" t="s">
        <v>182</v>
      </c>
    </row>
    <row r="102" spans="1:65" s="2" customFormat="1" ht="37.9" customHeight="1">
      <c r="A102" s="35"/>
      <c r="B102" s="36"/>
      <c r="C102" s="179" t="s">
        <v>205</v>
      </c>
      <c r="D102" s="179" t="s">
        <v>187</v>
      </c>
      <c r="E102" s="180" t="s">
        <v>373</v>
      </c>
      <c r="F102" s="181" t="s">
        <v>374</v>
      </c>
      <c r="G102" s="182" t="s">
        <v>367</v>
      </c>
      <c r="H102" s="183">
        <v>94.545000000000002</v>
      </c>
      <c r="I102" s="184"/>
      <c r="J102" s="185">
        <f>ROUND(I102*H102,2)</f>
        <v>0</v>
      </c>
      <c r="K102" s="181" t="s">
        <v>191</v>
      </c>
      <c r="L102" s="40"/>
      <c r="M102" s="186" t="s">
        <v>43</v>
      </c>
      <c r="N102" s="187" t="s">
        <v>51</v>
      </c>
      <c r="O102" s="65"/>
      <c r="P102" s="188">
        <f>O102*H102</f>
        <v>0</v>
      </c>
      <c r="Q102" s="188">
        <v>0</v>
      </c>
      <c r="R102" s="188">
        <f>Q102*H102</f>
        <v>0</v>
      </c>
      <c r="S102" s="188">
        <v>0</v>
      </c>
      <c r="T102" s="189">
        <f>S102*H102</f>
        <v>0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90" t="s">
        <v>205</v>
      </c>
      <c r="AT102" s="190" t="s">
        <v>187</v>
      </c>
      <c r="AU102" s="190" t="s">
        <v>90</v>
      </c>
      <c r="AY102" s="17" t="s">
        <v>182</v>
      </c>
      <c r="BE102" s="191">
        <f>IF(N102="základní",J102,0)</f>
        <v>0</v>
      </c>
      <c r="BF102" s="191">
        <f>IF(N102="snížená",J102,0)</f>
        <v>0</v>
      </c>
      <c r="BG102" s="191">
        <f>IF(N102="zákl. přenesená",J102,0)</f>
        <v>0</v>
      </c>
      <c r="BH102" s="191">
        <f>IF(N102="sníž. přenesená",J102,0)</f>
        <v>0</v>
      </c>
      <c r="BI102" s="191">
        <f>IF(N102="nulová",J102,0)</f>
        <v>0</v>
      </c>
      <c r="BJ102" s="17" t="s">
        <v>88</v>
      </c>
      <c r="BK102" s="191">
        <f>ROUND(I102*H102,2)</f>
        <v>0</v>
      </c>
      <c r="BL102" s="17" t="s">
        <v>205</v>
      </c>
      <c r="BM102" s="190" t="s">
        <v>3560</v>
      </c>
    </row>
    <row r="103" spans="1:65" s="13" customFormat="1" ht="11.25">
      <c r="B103" s="192"/>
      <c r="C103" s="193"/>
      <c r="D103" s="194" t="s">
        <v>193</v>
      </c>
      <c r="E103" s="195" t="s">
        <v>43</v>
      </c>
      <c r="F103" s="196" t="s">
        <v>362</v>
      </c>
      <c r="G103" s="193"/>
      <c r="H103" s="195" t="s">
        <v>43</v>
      </c>
      <c r="I103" s="197"/>
      <c r="J103" s="193"/>
      <c r="K103" s="193"/>
      <c r="L103" s="198"/>
      <c r="M103" s="199"/>
      <c r="N103" s="200"/>
      <c r="O103" s="200"/>
      <c r="P103" s="200"/>
      <c r="Q103" s="200"/>
      <c r="R103" s="200"/>
      <c r="S103" s="200"/>
      <c r="T103" s="201"/>
      <c r="AT103" s="202" t="s">
        <v>193</v>
      </c>
      <c r="AU103" s="202" t="s">
        <v>90</v>
      </c>
      <c r="AV103" s="13" t="s">
        <v>88</v>
      </c>
      <c r="AW103" s="13" t="s">
        <v>41</v>
      </c>
      <c r="AX103" s="13" t="s">
        <v>80</v>
      </c>
      <c r="AY103" s="202" t="s">
        <v>182</v>
      </c>
    </row>
    <row r="104" spans="1:65" s="13" customFormat="1" ht="22.5">
      <c r="B104" s="192"/>
      <c r="C104" s="193"/>
      <c r="D104" s="194" t="s">
        <v>193</v>
      </c>
      <c r="E104" s="195" t="s">
        <v>43</v>
      </c>
      <c r="F104" s="196" t="s">
        <v>363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3558</v>
      </c>
      <c r="G105" s="204"/>
      <c r="H105" s="207">
        <v>94.545000000000002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88</v>
      </c>
      <c r="AY105" s="213" t="s">
        <v>182</v>
      </c>
    </row>
    <row r="106" spans="1:65" s="2" customFormat="1" ht="14.45" customHeight="1">
      <c r="A106" s="35"/>
      <c r="B106" s="36"/>
      <c r="C106" s="214" t="s">
        <v>210</v>
      </c>
      <c r="D106" s="214" t="s">
        <v>179</v>
      </c>
      <c r="E106" s="215" t="s">
        <v>376</v>
      </c>
      <c r="F106" s="216" t="s">
        <v>377</v>
      </c>
      <c r="G106" s="217" t="s">
        <v>378</v>
      </c>
      <c r="H106" s="218">
        <v>1.891</v>
      </c>
      <c r="I106" s="219"/>
      <c r="J106" s="220">
        <f>ROUND(I106*H106,2)</f>
        <v>0</v>
      </c>
      <c r="K106" s="216" t="s">
        <v>191</v>
      </c>
      <c r="L106" s="221"/>
      <c r="M106" s="222" t="s">
        <v>43</v>
      </c>
      <c r="N106" s="223" t="s">
        <v>51</v>
      </c>
      <c r="O106" s="65"/>
      <c r="P106" s="188">
        <f>O106*H106</f>
        <v>0</v>
      </c>
      <c r="Q106" s="188">
        <v>1E-3</v>
      </c>
      <c r="R106" s="188">
        <f>Q106*H106</f>
        <v>1.8910000000000001E-3</v>
      </c>
      <c r="S106" s="188">
        <v>0</v>
      </c>
      <c r="T106" s="189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90" t="s">
        <v>225</v>
      </c>
      <c r="AT106" s="190" t="s">
        <v>179</v>
      </c>
      <c r="AU106" s="190" t="s">
        <v>90</v>
      </c>
      <c r="AY106" s="17" t="s">
        <v>182</v>
      </c>
      <c r="BE106" s="191">
        <f>IF(N106="základní",J106,0)</f>
        <v>0</v>
      </c>
      <c r="BF106" s="191">
        <f>IF(N106="snížená",J106,0)</f>
        <v>0</v>
      </c>
      <c r="BG106" s="191">
        <f>IF(N106="zákl. přenesená",J106,0)</f>
        <v>0</v>
      </c>
      <c r="BH106" s="191">
        <f>IF(N106="sníž. přenesená",J106,0)</f>
        <v>0</v>
      </c>
      <c r="BI106" s="191">
        <f>IF(N106="nulová",J106,0)</f>
        <v>0</v>
      </c>
      <c r="BJ106" s="17" t="s">
        <v>88</v>
      </c>
      <c r="BK106" s="191">
        <f>ROUND(I106*H106,2)</f>
        <v>0</v>
      </c>
      <c r="BL106" s="17" t="s">
        <v>205</v>
      </c>
      <c r="BM106" s="190" t="s">
        <v>3561</v>
      </c>
    </row>
    <row r="107" spans="1:65" s="13" customFormat="1" ht="11.25">
      <c r="B107" s="192"/>
      <c r="C107" s="193"/>
      <c r="D107" s="194" t="s">
        <v>193</v>
      </c>
      <c r="E107" s="195" t="s">
        <v>43</v>
      </c>
      <c r="F107" s="196" t="s">
        <v>362</v>
      </c>
      <c r="G107" s="193"/>
      <c r="H107" s="195" t="s">
        <v>43</v>
      </c>
      <c r="I107" s="197"/>
      <c r="J107" s="193"/>
      <c r="K107" s="193"/>
      <c r="L107" s="198"/>
      <c r="M107" s="199"/>
      <c r="N107" s="200"/>
      <c r="O107" s="200"/>
      <c r="P107" s="200"/>
      <c r="Q107" s="200"/>
      <c r="R107" s="200"/>
      <c r="S107" s="200"/>
      <c r="T107" s="201"/>
      <c r="AT107" s="202" t="s">
        <v>193</v>
      </c>
      <c r="AU107" s="202" t="s">
        <v>90</v>
      </c>
      <c r="AV107" s="13" t="s">
        <v>88</v>
      </c>
      <c r="AW107" s="13" t="s">
        <v>41</v>
      </c>
      <c r="AX107" s="13" t="s">
        <v>80</v>
      </c>
      <c r="AY107" s="202" t="s">
        <v>182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380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381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4" customFormat="1" ht="11.25">
      <c r="B110" s="203"/>
      <c r="C110" s="204"/>
      <c r="D110" s="194" t="s">
        <v>193</v>
      </c>
      <c r="E110" s="205" t="s">
        <v>43</v>
      </c>
      <c r="F110" s="206" t="s">
        <v>3562</v>
      </c>
      <c r="G110" s="204"/>
      <c r="H110" s="207">
        <v>1.891</v>
      </c>
      <c r="I110" s="208"/>
      <c r="J110" s="204"/>
      <c r="K110" s="204"/>
      <c r="L110" s="209"/>
      <c r="M110" s="210"/>
      <c r="N110" s="211"/>
      <c r="O110" s="211"/>
      <c r="P110" s="211"/>
      <c r="Q110" s="211"/>
      <c r="R110" s="211"/>
      <c r="S110" s="211"/>
      <c r="T110" s="212"/>
      <c r="AT110" s="213" t="s">
        <v>193</v>
      </c>
      <c r="AU110" s="213" t="s">
        <v>90</v>
      </c>
      <c r="AV110" s="14" t="s">
        <v>90</v>
      </c>
      <c r="AW110" s="14" t="s">
        <v>41</v>
      </c>
      <c r="AX110" s="14" t="s">
        <v>88</v>
      </c>
      <c r="AY110" s="213" t="s">
        <v>182</v>
      </c>
    </row>
    <row r="111" spans="1:65" s="2" customFormat="1" ht="24.2" customHeight="1">
      <c r="A111" s="35"/>
      <c r="B111" s="36"/>
      <c r="C111" s="179" t="s">
        <v>215</v>
      </c>
      <c r="D111" s="179" t="s">
        <v>187</v>
      </c>
      <c r="E111" s="180" t="s">
        <v>383</v>
      </c>
      <c r="F111" s="181" t="s">
        <v>384</v>
      </c>
      <c r="G111" s="182" t="s">
        <v>367</v>
      </c>
      <c r="H111" s="183">
        <v>94.545000000000002</v>
      </c>
      <c r="I111" s="184"/>
      <c r="J111" s="185">
        <f>ROUND(I111*H111,2)</f>
        <v>0</v>
      </c>
      <c r="K111" s="181" t="s">
        <v>191</v>
      </c>
      <c r="L111" s="40"/>
      <c r="M111" s="186" t="s">
        <v>43</v>
      </c>
      <c r="N111" s="187" t="s">
        <v>51</v>
      </c>
      <c r="O111" s="65"/>
      <c r="P111" s="188">
        <f>O111*H111</f>
        <v>0</v>
      </c>
      <c r="Q111" s="188">
        <v>0</v>
      </c>
      <c r="R111" s="188">
        <f>Q111*H111</f>
        <v>0</v>
      </c>
      <c r="S111" s="188">
        <v>0</v>
      </c>
      <c r="T111" s="189">
        <f>S111*H111</f>
        <v>0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90" t="s">
        <v>205</v>
      </c>
      <c r="AT111" s="190" t="s">
        <v>187</v>
      </c>
      <c r="AU111" s="190" t="s">
        <v>90</v>
      </c>
      <c r="AY111" s="17" t="s">
        <v>182</v>
      </c>
      <c r="BE111" s="191">
        <f>IF(N111="základní",J111,0)</f>
        <v>0</v>
      </c>
      <c r="BF111" s="191">
        <f>IF(N111="snížená",J111,0)</f>
        <v>0</v>
      </c>
      <c r="BG111" s="191">
        <f>IF(N111="zákl. přenesená",J111,0)</f>
        <v>0</v>
      </c>
      <c r="BH111" s="191">
        <f>IF(N111="sníž. přenesená",J111,0)</f>
        <v>0</v>
      </c>
      <c r="BI111" s="191">
        <f>IF(N111="nulová",J111,0)</f>
        <v>0</v>
      </c>
      <c r="BJ111" s="17" t="s">
        <v>88</v>
      </c>
      <c r="BK111" s="191">
        <f>ROUND(I111*H111,2)</f>
        <v>0</v>
      </c>
      <c r="BL111" s="17" t="s">
        <v>205</v>
      </c>
      <c r="BM111" s="190" t="s">
        <v>3563</v>
      </c>
    </row>
    <row r="112" spans="1:65" s="13" customFormat="1" ht="11.25">
      <c r="B112" s="192"/>
      <c r="C112" s="193"/>
      <c r="D112" s="194" t="s">
        <v>193</v>
      </c>
      <c r="E112" s="195" t="s">
        <v>43</v>
      </c>
      <c r="F112" s="196" t="s">
        <v>362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90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380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3558</v>
      </c>
      <c r="G114" s="204"/>
      <c r="H114" s="207">
        <v>94.545000000000002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88</v>
      </c>
      <c r="AY114" s="213" t="s">
        <v>182</v>
      </c>
    </row>
    <row r="115" spans="1:65" s="2" customFormat="1" ht="24.2" customHeight="1">
      <c r="A115" s="35"/>
      <c r="B115" s="36"/>
      <c r="C115" s="179" t="s">
        <v>220</v>
      </c>
      <c r="D115" s="179" t="s">
        <v>187</v>
      </c>
      <c r="E115" s="180" t="s">
        <v>386</v>
      </c>
      <c r="F115" s="181" t="s">
        <v>387</v>
      </c>
      <c r="G115" s="182" t="s">
        <v>367</v>
      </c>
      <c r="H115" s="183">
        <v>94.545000000000002</v>
      </c>
      <c r="I115" s="184"/>
      <c r="J115" s="185">
        <f>ROUND(I115*H115,2)</f>
        <v>0</v>
      </c>
      <c r="K115" s="181" t="s">
        <v>191</v>
      </c>
      <c r="L115" s="40"/>
      <c r="M115" s="186" t="s">
        <v>43</v>
      </c>
      <c r="N115" s="187" t="s">
        <v>51</v>
      </c>
      <c r="O115" s="65"/>
      <c r="P115" s="188">
        <f>O115*H115</f>
        <v>0</v>
      </c>
      <c r="Q115" s="188">
        <v>0</v>
      </c>
      <c r="R115" s="188">
        <f>Q115*H115</f>
        <v>0</v>
      </c>
      <c r="S115" s="188">
        <v>0</v>
      </c>
      <c r="T115" s="189">
        <f>S115*H115</f>
        <v>0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90" t="s">
        <v>205</v>
      </c>
      <c r="AT115" s="190" t="s">
        <v>187</v>
      </c>
      <c r="AU115" s="190" t="s">
        <v>90</v>
      </c>
      <c r="AY115" s="17" t="s">
        <v>182</v>
      </c>
      <c r="BE115" s="191">
        <f>IF(N115="základní",J115,0)</f>
        <v>0</v>
      </c>
      <c r="BF115" s="191">
        <f>IF(N115="snížená",J115,0)</f>
        <v>0</v>
      </c>
      <c r="BG115" s="191">
        <f>IF(N115="zákl. přenesená",J115,0)</f>
        <v>0</v>
      </c>
      <c r="BH115" s="191">
        <f>IF(N115="sníž. přenesená",J115,0)</f>
        <v>0</v>
      </c>
      <c r="BI115" s="191">
        <f>IF(N115="nulová",J115,0)</f>
        <v>0</v>
      </c>
      <c r="BJ115" s="17" t="s">
        <v>88</v>
      </c>
      <c r="BK115" s="191">
        <f>ROUND(I115*H115,2)</f>
        <v>0</v>
      </c>
      <c r="BL115" s="17" t="s">
        <v>205</v>
      </c>
      <c r="BM115" s="190" t="s">
        <v>3564</v>
      </c>
    </row>
    <row r="116" spans="1:65" s="13" customFormat="1" ht="11.25">
      <c r="B116" s="192"/>
      <c r="C116" s="193"/>
      <c r="D116" s="194" t="s">
        <v>193</v>
      </c>
      <c r="E116" s="195" t="s">
        <v>43</v>
      </c>
      <c r="F116" s="196" t="s">
        <v>362</v>
      </c>
      <c r="G116" s="193"/>
      <c r="H116" s="195" t="s">
        <v>43</v>
      </c>
      <c r="I116" s="197"/>
      <c r="J116" s="193"/>
      <c r="K116" s="193"/>
      <c r="L116" s="198"/>
      <c r="M116" s="199"/>
      <c r="N116" s="200"/>
      <c r="O116" s="200"/>
      <c r="P116" s="200"/>
      <c r="Q116" s="200"/>
      <c r="R116" s="200"/>
      <c r="S116" s="200"/>
      <c r="T116" s="201"/>
      <c r="AT116" s="202" t="s">
        <v>193</v>
      </c>
      <c r="AU116" s="202" t="s">
        <v>90</v>
      </c>
      <c r="AV116" s="13" t="s">
        <v>88</v>
      </c>
      <c r="AW116" s="13" t="s">
        <v>41</v>
      </c>
      <c r="AX116" s="13" t="s">
        <v>80</v>
      </c>
      <c r="AY116" s="202" t="s">
        <v>182</v>
      </c>
    </row>
    <row r="117" spans="1:65" s="13" customFormat="1" ht="22.5">
      <c r="B117" s="192"/>
      <c r="C117" s="193"/>
      <c r="D117" s="194" t="s">
        <v>193</v>
      </c>
      <c r="E117" s="195" t="s">
        <v>43</v>
      </c>
      <c r="F117" s="196" t="s">
        <v>389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3558</v>
      </c>
      <c r="G118" s="204"/>
      <c r="H118" s="207">
        <v>94.545000000000002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88</v>
      </c>
      <c r="AY118" s="213" t="s">
        <v>182</v>
      </c>
    </row>
    <row r="119" spans="1:65" s="2" customFormat="1" ht="14.45" customHeight="1">
      <c r="A119" s="35"/>
      <c r="B119" s="36"/>
      <c r="C119" s="179" t="s">
        <v>225</v>
      </c>
      <c r="D119" s="179" t="s">
        <v>187</v>
      </c>
      <c r="E119" s="180" t="s">
        <v>390</v>
      </c>
      <c r="F119" s="181" t="s">
        <v>391</v>
      </c>
      <c r="G119" s="182" t="s">
        <v>367</v>
      </c>
      <c r="H119" s="183">
        <v>94.545000000000002</v>
      </c>
      <c r="I119" s="184"/>
      <c r="J119" s="185">
        <f>ROUND(I119*H119,2)</f>
        <v>0</v>
      </c>
      <c r="K119" s="181" t="s">
        <v>191</v>
      </c>
      <c r="L119" s="40"/>
      <c r="M119" s="186" t="s">
        <v>43</v>
      </c>
      <c r="N119" s="187" t="s">
        <v>51</v>
      </c>
      <c r="O119" s="65"/>
      <c r="P119" s="188">
        <f>O119*H119</f>
        <v>0</v>
      </c>
      <c r="Q119" s="188">
        <v>0</v>
      </c>
      <c r="R119" s="188">
        <f>Q119*H119</f>
        <v>0</v>
      </c>
      <c r="S119" s="188">
        <v>0</v>
      </c>
      <c r="T119" s="189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90" t="s">
        <v>205</v>
      </c>
      <c r="AT119" s="190" t="s">
        <v>187</v>
      </c>
      <c r="AU119" s="190" t="s">
        <v>90</v>
      </c>
      <c r="AY119" s="17" t="s">
        <v>182</v>
      </c>
      <c r="BE119" s="191">
        <f>IF(N119="základní",J119,0)</f>
        <v>0</v>
      </c>
      <c r="BF119" s="191">
        <f>IF(N119="snížená",J119,0)</f>
        <v>0</v>
      </c>
      <c r="BG119" s="191">
        <f>IF(N119="zákl. přenesená",J119,0)</f>
        <v>0</v>
      </c>
      <c r="BH119" s="191">
        <f>IF(N119="sníž. přenesená",J119,0)</f>
        <v>0</v>
      </c>
      <c r="BI119" s="191">
        <f>IF(N119="nulová",J119,0)</f>
        <v>0</v>
      </c>
      <c r="BJ119" s="17" t="s">
        <v>88</v>
      </c>
      <c r="BK119" s="191">
        <f>ROUND(I119*H119,2)</f>
        <v>0</v>
      </c>
      <c r="BL119" s="17" t="s">
        <v>205</v>
      </c>
      <c r="BM119" s="190" t="s">
        <v>3565</v>
      </c>
    </row>
    <row r="120" spans="1:65" s="13" customFormat="1" ht="11.25">
      <c r="B120" s="192"/>
      <c r="C120" s="193"/>
      <c r="D120" s="194" t="s">
        <v>193</v>
      </c>
      <c r="E120" s="195" t="s">
        <v>43</v>
      </c>
      <c r="F120" s="196" t="s">
        <v>362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3" customFormat="1" ht="22.5">
      <c r="B121" s="192"/>
      <c r="C121" s="193"/>
      <c r="D121" s="194" t="s">
        <v>193</v>
      </c>
      <c r="E121" s="195" t="s">
        <v>43</v>
      </c>
      <c r="F121" s="196" t="s">
        <v>389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3558</v>
      </c>
      <c r="G122" s="204"/>
      <c r="H122" s="207">
        <v>94.545000000000002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88</v>
      </c>
      <c r="AY122" s="213" t="s">
        <v>182</v>
      </c>
    </row>
    <row r="123" spans="1:65" s="2" customFormat="1" ht="14.45" customHeight="1">
      <c r="A123" s="35"/>
      <c r="B123" s="36"/>
      <c r="C123" s="179" t="s">
        <v>230</v>
      </c>
      <c r="D123" s="179" t="s">
        <v>187</v>
      </c>
      <c r="E123" s="180" t="s">
        <v>393</v>
      </c>
      <c r="F123" s="181" t="s">
        <v>394</v>
      </c>
      <c r="G123" s="182" t="s">
        <v>367</v>
      </c>
      <c r="H123" s="183">
        <v>94.545000000000002</v>
      </c>
      <c r="I123" s="184"/>
      <c r="J123" s="185">
        <f>ROUND(I123*H123,2)</f>
        <v>0</v>
      </c>
      <c r="K123" s="181" t="s">
        <v>191</v>
      </c>
      <c r="L123" s="40"/>
      <c r="M123" s="186" t="s">
        <v>43</v>
      </c>
      <c r="N123" s="187" t="s">
        <v>51</v>
      </c>
      <c r="O123" s="65"/>
      <c r="P123" s="188">
        <f>O123*H123</f>
        <v>0</v>
      </c>
      <c r="Q123" s="188">
        <v>0</v>
      </c>
      <c r="R123" s="188">
        <f>Q123*H123</f>
        <v>0</v>
      </c>
      <c r="S123" s="188">
        <v>0</v>
      </c>
      <c r="T123" s="189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90" t="s">
        <v>205</v>
      </c>
      <c r="AT123" s="190" t="s">
        <v>187</v>
      </c>
      <c r="AU123" s="190" t="s">
        <v>90</v>
      </c>
      <c r="AY123" s="17" t="s">
        <v>182</v>
      </c>
      <c r="BE123" s="191">
        <f>IF(N123="základní",J123,0)</f>
        <v>0</v>
      </c>
      <c r="BF123" s="191">
        <f>IF(N123="snížená",J123,0)</f>
        <v>0</v>
      </c>
      <c r="BG123" s="191">
        <f>IF(N123="zákl. přenesená",J123,0)</f>
        <v>0</v>
      </c>
      <c r="BH123" s="191">
        <f>IF(N123="sníž. přenesená",J123,0)</f>
        <v>0</v>
      </c>
      <c r="BI123" s="191">
        <f>IF(N123="nulová",J123,0)</f>
        <v>0</v>
      </c>
      <c r="BJ123" s="17" t="s">
        <v>88</v>
      </c>
      <c r="BK123" s="191">
        <f>ROUND(I123*H123,2)</f>
        <v>0</v>
      </c>
      <c r="BL123" s="17" t="s">
        <v>205</v>
      </c>
      <c r="BM123" s="190" t="s">
        <v>3566</v>
      </c>
    </row>
    <row r="124" spans="1:65" s="13" customFormat="1" ht="11.25">
      <c r="B124" s="192"/>
      <c r="C124" s="193"/>
      <c r="D124" s="194" t="s">
        <v>193</v>
      </c>
      <c r="E124" s="195" t="s">
        <v>43</v>
      </c>
      <c r="F124" s="196" t="s">
        <v>362</v>
      </c>
      <c r="G124" s="193"/>
      <c r="H124" s="195" t="s">
        <v>43</v>
      </c>
      <c r="I124" s="197"/>
      <c r="J124" s="193"/>
      <c r="K124" s="193"/>
      <c r="L124" s="198"/>
      <c r="M124" s="199"/>
      <c r="N124" s="200"/>
      <c r="O124" s="200"/>
      <c r="P124" s="200"/>
      <c r="Q124" s="200"/>
      <c r="R124" s="200"/>
      <c r="S124" s="200"/>
      <c r="T124" s="201"/>
      <c r="AT124" s="202" t="s">
        <v>193</v>
      </c>
      <c r="AU124" s="202" t="s">
        <v>90</v>
      </c>
      <c r="AV124" s="13" t="s">
        <v>88</v>
      </c>
      <c r="AW124" s="13" t="s">
        <v>41</v>
      </c>
      <c r="AX124" s="13" t="s">
        <v>80</v>
      </c>
      <c r="AY124" s="202" t="s">
        <v>182</v>
      </c>
    </row>
    <row r="125" spans="1:65" s="13" customFormat="1" ht="22.5">
      <c r="B125" s="192"/>
      <c r="C125" s="193"/>
      <c r="D125" s="194" t="s">
        <v>193</v>
      </c>
      <c r="E125" s="195" t="s">
        <v>43</v>
      </c>
      <c r="F125" s="196" t="s">
        <v>389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4" customFormat="1" ht="11.25">
      <c r="B126" s="203"/>
      <c r="C126" s="204"/>
      <c r="D126" s="194" t="s">
        <v>193</v>
      </c>
      <c r="E126" s="205" t="s">
        <v>43</v>
      </c>
      <c r="F126" s="206" t="s">
        <v>3558</v>
      </c>
      <c r="G126" s="204"/>
      <c r="H126" s="207">
        <v>94.545000000000002</v>
      </c>
      <c r="I126" s="208"/>
      <c r="J126" s="204"/>
      <c r="K126" s="204"/>
      <c r="L126" s="209"/>
      <c r="M126" s="210"/>
      <c r="N126" s="211"/>
      <c r="O126" s="211"/>
      <c r="P126" s="211"/>
      <c r="Q126" s="211"/>
      <c r="R126" s="211"/>
      <c r="S126" s="211"/>
      <c r="T126" s="212"/>
      <c r="AT126" s="213" t="s">
        <v>193</v>
      </c>
      <c r="AU126" s="213" t="s">
        <v>90</v>
      </c>
      <c r="AV126" s="14" t="s">
        <v>90</v>
      </c>
      <c r="AW126" s="14" t="s">
        <v>41</v>
      </c>
      <c r="AX126" s="14" t="s">
        <v>88</v>
      </c>
      <c r="AY126" s="213" t="s">
        <v>182</v>
      </c>
    </row>
    <row r="127" spans="1:65" s="2" customFormat="1" ht="49.15" customHeight="1">
      <c r="A127" s="35"/>
      <c r="B127" s="36"/>
      <c r="C127" s="179" t="s">
        <v>235</v>
      </c>
      <c r="D127" s="179" t="s">
        <v>187</v>
      </c>
      <c r="E127" s="180" t="s">
        <v>396</v>
      </c>
      <c r="F127" s="181" t="s">
        <v>397</v>
      </c>
      <c r="G127" s="182" t="s">
        <v>367</v>
      </c>
      <c r="H127" s="183">
        <v>94.545000000000002</v>
      </c>
      <c r="I127" s="184"/>
      <c r="J127" s="185">
        <f>ROUND(I127*H127,2)</f>
        <v>0</v>
      </c>
      <c r="K127" s="181" t="s">
        <v>191</v>
      </c>
      <c r="L127" s="40"/>
      <c r="M127" s="186" t="s">
        <v>43</v>
      </c>
      <c r="N127" s="187" t="s">
        <v>51</v>
      </c>
      <c r="O127" s="65"/>
      <c r="P127" s="188">
        <f>O127*H127</f>
        <v>0</v>
      </c>
      <c r="Q127" s="188">
        <v>0</v>
      </c>
      <c r="R127" s="188">
        <f>Q127*H127</f>
        <v>0</v>
      </c>
      <c r="S127" s="188">
        <v>0</v>
      </c>
      <c r="T127" s="189">
        <f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90" t="s">
        <v>205</v>
      </c>
      <c r="AT127" s="190" t="s">
        <v>187</v>
      </c>
      <c r="AU127" s="190" t="s">
        <v>90</v>
      </c>
      <c r="AY127" s="17" t="s">
        <v>182</v>
      </c>
      <c r="BE127" s="191">
        <f>IF(N127="základní",J127,0)</f>
        <v>0</v>
      </c>
      <c r="BF127" s="191">
        <f>IF(N127="snížená",J127,0)</f>
        <v>0</v>
      </c>
      <c r="BG127" s="191">
        <f>IF(N127="zákl. přenesená",J127,0)</f>
        <v>0</v>
      </c>
      <c r="BH127" s="191">
        <f>IF(N127="sníž. přenesená",J127,0)</f>
        <v>0</v>
      </c>
      <c r="BI127" s="191">
        <f>IF(N127="nulová",J127,0)</f>
        <v>0</v>
      </c>
      <c r="BJ127" s="17" t="s">
        <v>88</v>
      </c>
      <c r="BK127" s="191">
        <f>ROUND(I127*H127,2)</f>
        <v>0</v>
      </c>
      <c r="BL127" s="17" t="s">
        <v>205</v>
      </c>
      <c r="BM127" s="190" t="s">
        <v>3567</v>
      </c>
    </row>
    <row r="128" spans="1:65" s="13" customFormat="1" ht="11.25">
      <c r="B128" s="192"/>
      <c r="C128" s="193"/>
      <c r="D128" s="194" t="s">
        <v>193</v>
      </c>
      <c r="E128" s="195" t="s">
        <v>43</v>
      </c>
      <c r="F128" s="196" t="s">
        <v>362</v>
      </c>
      <c r="G128" s="193"/>
      <c r="H128" s="195" t="s">
        <v>43</v>
      </c>
      <c r="I128" s="197"/>
      <c r="J128" s="193"/>
      <c r="K128" s="193"/>
      <c r="L128" s="198"/>
      <c r="M128" s="199"/>
      <c r="N128" s="200"/>
      <c r="O128" s="200"/>
      <c r="P128" s="200"/>
      <c r="Q128" s="200"/>
      <c r="R128" s="200"/>
      <c r="S128" s="200"/>
      <c r="T128" s="201"/>
      <c r="AT128" s="202" t="s">
        <v>193</v>
      </c>
      <c r="AU128" s="202" t="s">
        <v>90</v>
      </c>
      <c r="AV128" s="13" t="s">
        <v>88</v>
      </c>
      <c r="AW128" s="13" t="s">
        <v>41</v>
      </c>
      <c r="AX128" s="13" t="s">
        <v>80</v>
      </c>
      <c r="AY128" s="202" t="s">
        <v>182</v>
      </c>
    </row>
    <row r="129" spans="1:65" s="13" customFormat="1" ht="22.5">
      <c r="B129" s="192"/>
      <c r="C129" s="193"/>
      <c r="D129" s="194" t="s">
        <v>193</v>
      </c>
      <c r="E129" s="195" t="s">
        <v>43</v>
      </c>
      <c r="F129" s="196" t="s">
        <v>363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4" customFormat="1" ht="11.25">
      <c r="B130" s="203"/>
      <c r="C130" s="204"/>
      <c r="D130" s="194" t="s">
        <v>193</v>
      </c>
      <c r="E130" s="205" t="s">
        <v>43</v>
      </c>
      <c r="F130" s="206" t="s">
        <v>3558</v>
      </c>
      <c r="G130" s="204"/>
      <c r="H130" s="207">
        <v>94.545000000000002</v>
      </c>
      <c r="I130" s="208"/>
      <c r="J130" s="204"/>
      <c r="K130" s="204"/>
      <c r="L130" s="209"/>
      <c r="M130" s="210"/>
      <c r="N130" s="211"/>
      <c r="O130" s="211"/>
      <c r="P130" s="211"/>
      <c r="Q130" s="211"/>
      <c r="R130" s="211"/>
      <c r="S130" s="211"/>
      <c r="T130" s="212"/>
      <c r="AT130" s="213" t="s">
        <v>193</v>
      </c>
      <c r="AU130" s="213" t="s">
        <v>90</v>
      </c>
      <c r="AV130" s="14" t="s">
        <v>90</v>
      </c>
      <c r="AW130" s="14" t="s">
        <v>41</v>
      </c>
      <c r="AX130" s="14" t="s">
        <v>88</v>
      </c>
      <c r="AY130" s="213" t="s">
        <v>182</v>
      </c>
    </row>
    <row r="131" spans="1:65" s="2" customFormat="1" ht="24.2" customHeight="1">
      <c r="A131" s="35"/>
      <c r="B131" s="36"/>
      <c r="C131" s="179" t="s">
        <v>240</v>
      </c>
      <c r="D131" s="179" t="s">
        <v>187</v>
      </c>
      <c r="E131" s="180" t="s">
        <v>399</v>
      </c>
      <c r="F131" s="181" t="s">
        <v>400</v>
      </c>
      <c r="G131" s="182" t="s">
        <v>367</v>
      </c>
      <c r="H131" s="183">
        <v>94.545000000000002</v>
      </c>
      <c r="I131" s="184"/>
      <c r="J131" s="185">
        <f>ROUND(I131*H131,2)</f>
        <v>0</v>
      </c>
      <c r="K131" s="181" t="s">
        <v>191</v>
      </c>
      <c r="L131" s="40"/>
      <c r="M131" s="186" t="s">
        <v>43</v>
      </c>
      <c r="N131" s="187" t="s">
        <v>51</v>
      </c>
      <c r="O131" s="65"/>
      <c r="P131" s="188">
        <f>O131*H131</f>
        <v>0</v>
      </c>
      <c r="Q131" s="188">
        <v>0</v>
      </c>
      <c r="R131" s="188">
        <f>Q131*H131</f>
        <v>0</v>
      </c>
      <c r="S131" s="188">
        <v>0</v>
      </c>
      <c r="T131" s="18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90" t="s">
        <v>205</v>
      </c>
      <c r="AT131" s="190" t="s">
        <v>187</v>
      </c>
      <c r="AU131" s="190" t="s">
        <v>90</v>
      </c>
      <c r="AY131" s="17" t="s">
        <v>182</v>
      </c>
      <c r="BE131" s="191">
        <f>IF(N131="základní",J131,0)</f>
        <v>0</v>
      </c>
      <c r="BF131" s="191">
        <f>IF(N131="snížená",J131,0)</f>
        <v>0</v>
      </c>
      <c r="BG131" s="191">
        <f>IF(N131="zákl. přenesená",J131,0)</f>
        <v>0</v>
      </c>
      <c r="BH131" s="191">
        <f>IF(N131="sníž. přenesená",J131,0)</f>
        <v>0</v>
      </c>
      <c r="BI131" s="191">
        <f>IF(N131="nulová",J131,0)</f>
        <v>0</v>
      </c>
      <c r="BJ131" s="17" t="s">
        <v>88</v>
      </c>
      <c r="BK131" s="191">
        <f>ROUND(I131*H131,2)</f>
        <v>0</v>
      </c>
      <c r="BL131" s="17" t="s">
        <v>205</v>
      </c>
      <c r="BM131" s="190" t="s">
        <v>3568</v>
      </c>
    </row>
    <row r="132" spans="1:65" s="13" customFormat="1" ht="11.25">
      <c r="B132" s="192"/>
      <c r="C132" s="193"/>
      <c r="D132" s="194" t="s">
        <v>193</v>
      </c>
      <c r="E132" s="195" t="s">
        <v>43</v>
      </c>
      <c r="F132" s="196" t="s">
        <v>362</v>
      </c>
      <c r="G132" s="193"/>
      <c r="H132" s="195" t="s">
        <v>43</v>
      </c>
      <c r="I132" s="197"/>
      <c r="J132" s="193"/>
      <c r="K132" s="193"/>
      <c r="L132" s="198"/>
      <c r="M132" s="199"/>
      <c r="N132" s="200"/>
      <c r="O132" s="200"/>
      <c r="P132" s="200"/>
      <c r="Q132" s="200"/>
      <c r="R132" s="200"/>
      <c r="S132" s="200"/>
      <c r="T132" s="201"/>
      <c r="AT132" s="202" t="s">
        <v>193</v>
      </c>
      <c r="AU132" s="202" t="s">
        <v>90</v>
      </c>
      <c r="AV132" s="13" t="s">
        <v>88</v>
      </c>
      <c r="AW132" s="13" t="s">
        <v>41</v>
      </c>
      <c r="AX132" s="13" t="s">
        <v>80</v>
      </c>
      <c r="AY132" s="202" t="s">
        <v>182</v>
      </c>
    </row>
    <row r="133" spans="1:65" s="13" customFormat="1" ht="22.5">
      <c r="B133" s="192"/>
      <c r="C133" s="193"/>
      <c r="D133" s="194" t="s">
        <v>193</v>
      </c>
      <c r="E133" s="195" t="s">
        <v>43</v>
      </c>
      <c r="F133" s="196" t="s">
        <v>363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4" customFormat="1" ht="11.25">
      <c r="B134" s="203"/>
      <c r="C134" s="204"/>
      <c r="D134" s="194" t="s">
        <v>193</v>
      </c>
      <c r="E134" s="205" t="s">
        <v>43</v>
      </c>
      <c r="F134" s="206" t="s">
        <v>3558</v>
      </c>
      <c r="G134" s="204"/>
      <c r="H134" s="207">
        <v>94.545000000000002</v>
      </c>
      <c r="I134" s="208"/>
      <c r="J134" s="204"/>
      <c r="K134" s="204"/>
      <c r="L134" s="209"/>
      <c r="M134" s="210"/>
      <c r="N134" s="211"/>
      <c r="O134" s="211"/>
      <c r="P134" s="211"/>
      <c r="Q134" s="211"/>
      <c r="R134" s="211"/>
      <c r="S134" s="211"/>
      <c r="T134" s="212"/>
      <c r="AT134" s="213" t="s">
        <v>193</v>
      </c>
      <c r="AU134" s="213" t="s">
        <v>90</v>
      </c>
      <c r="AV134" s="14" t="s">
        <v>90</v>
      </c>
      <c r="AW134" s="14" t="s">
        <v>41</v>
      </c>
      <c r="AX134" s="14" t="s">
        <v>88</v>
      </c>
      <c r="AY134" s="213" t="s">
        <v>182</v>
      </c>
    </row>
    <row r="135" spans="1:65" s="2" customFormat="1" ht="24.2" customHeight="1">
      <c r="A135" s="35"/>
      <c r="B135" s="36"/>
      <c r="C135" s="179" t="s">
        <v>245</v>
      </c>
      <c r="D135" s="179" t="s">
        <v>187</v>
      </c>
      <c r="E135" s="180" t="s">
        <v>402</v>
      </c>
      <c r="F135" s="181" t="s">
        <v>403</v>
      </c>
      <c r="G135" s="182" t="s">
        <v>367</v>
      </c>
      <c r="H135" s="183">
        <v>94.545000000000002</v>
      </c>
      <c r="I135" s="184"/>
      <c r="J135" s="185">
        <f>ROUND(I135*H135,2)</f>
        <v>0</v>
      </c>
      <c r="K135" s="181" t="s">
        <v>191</v>
      </c>
      <c r="L135" s="40"/>
      <c r="M135" s="186" t="s">
        <v>43</v>
      </c>
      <c r="N135" s="187" t="s">
        <v>51</v>
      </c>
      <c r="O135" s="65"/>
      <c r="P135" s="188">
        <f>O135*H135</f>
        <v>0</v>
      </c>
      <c r="Q135" s="188">
        <v>0</v>
      </c>
      <c r="R135" s="188">
        <f>Q135*H135</f>
        <v>0</v>
      </c>
      <c r="S135" s="188">
        <v>0</v>
      </c>
      <c r="T135" s="18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90" t="s">
        <v>205</v>
      </c>
      <c r="AT135" s="190" t="s">
        <v>187</v>
      </c>
      <c r="AU135" s="190" t="s">
        <v>90</v>
      </c>
      <c r="AY135" s="17" t="s">
        <v>182</v>
      </c>
      <c r="BE135" s="191">
        <f>IF(N135="základní",J135,0)</f>
        <v>0</v>
      </c>
      <c r="BF135" s="191">
        <f>IF(N135="snížená",J135,0)</f>
        <v>0</v>
      </c>
      <c r="BG135" s="191">
        <f>IF(N135="zákl. přenesená",J135,0)</f>
        <v>0</v>
      </c>
      <c r="BH135" s="191">
        <f>IF(N135="sníž. přenesená",J135,0)</f>
        <v>0</v>
      </c>
      <c r="BI135" s="191">
        <f>IF(N135="nulová",J135,0)</f>
        <v>0</v>
      </c>
      <c r="BJ135" s="17" t="s">
        <v>88</v>
      </c>
      <c r="BK135" s="191">
        <f>ROUND(I135*H135,2)</f>
        <v>0</v>
      </c>
      <c r="BL135" s="17" t="s">
        <v>205</v>
      </c>
      <c r="BM135" s="190" t="s">
        <v>3569</v>
      </c>
    </row>
    <row r="136" spans="1:65" s="13" customFormat="1" ht="11.25">
      <c r="B136" s="192"/>
      <c r="C136" s="193"/>
      <c r="D136" s="194" t="s">
        <v>193</v>
      </c>
      <c r="E136" s="195" t="s">
        <v>43</v>
      </c>
      <c r="F136" s="196" t="s">
        <v>362</v>
      </c>
      <c r="G136" s="193"/>
      <c r="H136" s="195" t="s">
        <v>43</v>
      </c>
      <c r="I136" s="197"/>
      <c r="J136" s="193"/>
      <c r="K136" s="193"/>
      <c r="L136" s="198"/>
      <c r="M136" s="199"/>
      <c r="N136" s="200"/>
      <c r="O136" s="200"/>
      <c r="P136" s="200"/>
      <c r="Q136" s="200"/>
      <c r="R136" s="200"/>
      <c r="S136" s="200"/>
      <c r="T136" s="201"/>
      <c r="AT136" s="202" t="s">
        <v>193</v>
      </c>
      <c r="AU136" s="202" t="s">
        <v>90</v>
      </c>
      <c r="AV136" s="13" t="s">
        <v>88</v>
      </c>
      <c r="AW136" s="13" t="s">
        <v>41</v>
      </c>
      <c r="AX136" s="13" t="s">
        <v>80</v>
      </c>
      <c r="AY136" s="202" t="s">
        <v>182</v>
      </c>
    </row>
    <row r="137" spans="1:65" s="13" customFormat="1" ht="22.5">
      <c r="B137" s="192"/>
      <c r="C137" s="193"/>
      <c r="D137" s="194" t="s">
        <v>193</v>
      </c>
      <c r="E137" s="195" t="s">
        <v>43</v>
      </c>
      <c r="F137" s="196" t="s">
        <v>389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4" customFormat="1" ht="11.25">
      <c r="B138" s="203"/>
      <c r="C138" s="204"/>
      <c r="D138" s="194" t="s">
        <v>193</v>
      </c>
      <c r="E138" s="205" t="s">
        <v>43</v>
      </c>
      <c r="F138" s="206" t="s">
        <v>3558</v>
      </c>
      <c r="G138" s="204"/>
      <c r="H138" s="207">
        <v>94.545000000000002</v>
      </c>
      <c r="I138" s="208"/>
      <c r="J138" s="204"/>
      <c r="K138" s="204"/>
      <c r="L138" s="209"/>
      <c r="M138" s="210"/>
      <c r="N138" s="211"/>
      <c r="O138" s="211"/>
      <c r="P138" s="211"/>
      <c r="Q138" s="211"/>
      <c r="R138" s="211"/>
      <c r="S138" s="211"/>
      <c r="T138" s="212"/>
      <c r="AT138" s="213" t="s">
        <v>193</v>
      </c>
      <c r="AU138" s="213" t="s">
        <v>90</v>
      </c>
      <c r="AV138" s="14" t="s">
        <v>90</v>
      </c>
      <c r="AW138" s="14" t="s">
        <v>41</v>
      </c>
      <c r="AX138" s="14" t="s">
        <v>88</v>
      </c>
      <c r="AY138" s="213" t="s">
        <v>182</v>
      </c>
    </row>
    <row r="139" spans="1:65" s="2" customFormat="1" ht="14.45" customHeight="1">
      <c r="A139" s="35"/>
      <c r="B139" s="36"/>
      <c r="C139" s="179" t="s">
        <v>252</v>
      </c>
      <c r="D139" s="179" t="s">
        <v>187</v>
      </c>
      <c r="E139" s="180" t="s">
        <v>405</v>
      </c>
      <c r="F139" s="181" t="s">
        <v>406</v>
      </c>
      <c r="G139" s="182" t="s">
        <v>360</v>
      </c>
      <c r="H139" s="183">
        <v>0.75600000000000001</v>
      </c>
      <c r="I139" s="184"/>
      <c r="J139" s="185">
        <f>ROUND(I139*H139,2)</f>
        <v>0</v>
      </c>
      <c r="K139" s="181" t="s">
        <v>191</v>
      </c>
      <c r="L139" s="40"/>
      <c r="M139" s="186" t="s">
        <v>43</v>
      </c>
      <c r="N139" s="187" t="s">
        <v>51</v>
      </c>
      <c r="O139" s="65"/>
      <c r="P139" s="188">
        <f>O139*H139</f>
        <v>0</v>
      </c>
      <c r="Q139" s="188">
        <v>0</v>
      </c>
      <c r="R139" s="188">
        <f>Q139*H139</f>
        <v>0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205</v>
      </c>
      <c r="AT139" s="190" t="s">
        <v>187</v>
      </c>
      <c r="AU139" s="190" t="s">
        <v>90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205</v>
      </c>
      <c r="BM139" s="190" t="s">
        <v>3570</v>
      </c>
    </row>
    <row r="140" spans="1:65" s="13" customFormat="1" ht="11.25">
      <c r="B140" s="192"/>
      <c r="C140" s="193"/>
      <c r="D140" s="194" t="s">
        <v>193</v>
      </c>
      <c r="E140" s="195" t="s">
        <v>43</v>
      </c>
      <c r="F140" s="196" t="s">
        <v>362</v>
      </c>
      <c r="G140" s="193"/>
      <c r="H140" s="195" t="s">
        <v>43</v>
      </c>
      <c r="I140" s="197"/>
      <c r="J140" s="193"/>
      <c r="K140" s="193"/>
      <c r="L140" s="198"/>
      <c r="M140" s="199"/>
      <c r="N140" s="200"/>
      <c r="O140" s="200"/>
      <c r="P140" s="200"/>
      <c r="Q140" s="200"/>
      <c r="R140" s="200"/>
      <c r="S140" s="200"/>
      <c r="T140" s="201"/>
      <c r="AT140" s="202" t="s">
        <v>193</v>
      </c>
      <c r="AU140" s="202" t="s">
        <v>90</v>
      </c>
      <c r="AV140" s="13" t="s">
        <v>88</v>
      </c>
      <c r="AW140" s="13" t="s">
        <v>41</v>
      </c>
      <c r="AX140" s="13" t="s">
        <v>80</v>
      </c>
      <c r="AY140" s="202" t="s">
        <v>182</v>
      </c>
    </row>
    <row r="141" spans="1:65" s="13" customFormat="1" ht="22.5">
      <c r="B141" s="192"/>
      <c r="C141" s="193"/>
      <c r="D141" s="194" t="s">
        <v>193</v>
      </c>
      <c r="E141" s="195" t="s">
        <v>43</v>
      </c>
      <c r="F141" s="196" t="s">
        <v>408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11.25">
      <c r="B142" s="192"/>
      <c r="C142" s="193"/>
      <c r="D142" s="194" t="s">
        <v>193</v>
      </c>
      <c r="E142" s="195" t="s">
        <v>43</v>
      </c>
      <c r="F142" s="196" t="s">
        <v>409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3571</v>
      </c>
      <c r="G143" s="204"/>
      <c r="H143" s="207">
        <v>0.75600000000000001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88</v>
      </c>
      <c r="AY143" s="213" t="s">
        <v>182</v>
      </c>
    </row>
    <row r="144" spans="1:65" s="2" customFormat="1" ht="14.45" customHeight="1">
      <c r="A144" s="35"/>
      <c r="B144" s="36"/>
      <c r="C144" s="214" t="s">
        <v>256</v>
      </c>
      <c r="D144" s="214" t="s">
        <v>179</v>
      </c>
      <c r="E144" s="215" t="s">
        <v>411</v>
      </c>
      <c r="F144" s="216" t="s">
        <v>412</v>
      </c>
      <c r="G144" s="217" t="s">
        <v>360</v>
      </c>
      <c r="H144" s="218">
        <v>0.75600000000000001</v>
      </c>
      <c r="I144" s="219"/>
      <c r="J144" s="220">
        <f>ROUND(I144*H144,2)</f>
        <v>0</v>
      </c>
      <c r="K144" s="216" t="s">
        <v>191</v>
      </c>
      <c r="L144" s="221"/>
      <c r="M144" s="222" t="s">
        <v>43</v>
      </c>
      <c r="N144" s="223" t="s">
        <v>51</v>
      </c>
      <c r="O144" s="65"/>
      <c r="P144" s="188">
        <f>O144*H144</f>
        <v>0</v>
      </c>
      <c r="Q144" s="188">
        <v>1</v>
      </c>
      <c r="R144" s="188">
        <f>Q144*H144</f>
        <v>0.75600000000000001</v>
      </c>
      <c r="S144" s="188">
        <v>0</v>
      </c>
      <c r="T144" s="18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90" t="s">
        <v>225</v>
      </c>
      <c r="AT144" s="190" t="s">
        <v>179</v>
      </c>
      <c r="AU144" s="190" t="s">
        <v>90</v>
      </c>
      <c r="AY144" s="17" t="s">
        <v>182</v>
      </c>
      <c r="BE144" s="191">
        <f>IF(N144="základní",J144,0)</f>
        <v>0</v>
      </c>
      <c r="BF144" s="191">
        <f>IF(N144="snížená",J144,0)</f>
        <v>0</v>
      </c>
      <c r="BG144" s="191">
        <f>IF(N144="zákl. přenesená",J144,0)</f>
        <v>0</v>
      </c>
      <c r="BH144" s="191">
        <f>IF(N144="sníž. přenesená",J144,0)</f>
        <v>0</v>
      </c>
      <c r="BI144" s="191">
        <f>IF(N144="nulová",J144,0)</f>
        <v>0</v>
      </c>
      <c r="BJ144" s="17" t="s">
        <v>88</v>
      </c>
      <c r="BK144" s="191">
        <f>ROUND(I144*H144,2)</f>
        <v>0</v>
      </c>
      <c r="BL144" s="17" t="s">
        <v>205</v>
      </c>
      <c r="BM144" s="190" t="s">
        <v>3572</v>
      </c>
    </row>
    <row r="145" spans="1:65" s="13" customFormat="1" ht="11.25">
      <c r="B145" s="192"/>
      <c r="C145" s="193"/>
      <c r="D145" s="194" t="s">
        <v>193</v>
      </c>
      <c r="E145" s="195" t="s">
        <v>43</v>
      </c>
      <c r="F145" s="196" t="s">
        <v>362</v>
      </c>
      <c r="G145" s="193"/>
      <c r="H145" s="195" t="s">
        <v>43</v>
      </c>
      <c r="I145" s="197"/>
      <c r="J145" s="193"/>
      <c r="K145" s="193"/>
      <c r="L145" s="198"/>
      <c r="M145" s="199"/>
      <c r="N145" s="200"/>
      <c r="O145" s="200"/>
      <c r="P145" s="200"/>
      <c r="Q145" s="200"/>
      <c r="R145" s="200"/>
      <c r="S145" s="200"/>
      <c r="T145" s="201"/>
      <c r="AT145" s="202" t="s">
        <v>193</v>
      </c>
      <c r="AU145" s="202" t="s">
        <v>90</v>
      </c>
      <c r="AV145" s="13" t="s">
        <v>88</v>
      </c>
      <c r="AW145" s="13" t="s">
        <v>41</v>
      </c>
      <c r="AX145" s="13" t="s">
        <v>80</v>
      </c>
      <c r="AY145" s="202" t="s">
        <v>182</v>
      </c>
    </row>
    <row r="146" spans="1:65" s="13" customFormat="1" ht="22.5">
      <c r="B146" s="192"/>
      <c r="C146" s="193"/>
      <c r="D146" s="194" t="s">
        <v>193</v>
      </c>
      <c r="E146" s="195" t="s">
        <v>43</v>
      </c>
      <c r="F146" s="196" t="s">
        <v>408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409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4" customFormat="1" ht="11.25">
      <c r="B148" s="203"/>
      <c r="C148" s="204"/>
      <c r="D148" s="194" t="s">
        <v>193</v>
      </c>
      <c r="E148" s="205" t="s">
        <v>43</v>
      </c>
      <c r="F148" s="206" t="s">
        <v>3571</v>
      </c>
      <c r="G148" s="204"/>
      <c r="H148" s="207">
        <v>0.75600000000000001</v>
      </c>
      <c r="I148" s="208"/>
      <c r="J148" s="204"/>
      <c r="K148" s="204"/>
      <c r="L148" s="209"/>
      <c r="M148" s="210"/>
      <c r="N148" s="211"/>
      <c r="O148" s="211"/>
      <c r="P148" s="211"/>
      <c r="Q148" s="211"/>
      <c r="R148" s="211"/>
      <c r="S148" s="211"/>
      <c r="T148" s="212"/>
      <c r="AT148" s="213" t="s">
        <v>193</v>
      </c>
      <c r="AU148" s="213" t="s">
        <v>90</v>
      </c>
      <c r="AV148" s="14" t="s">
        <v>90</v>
      </c>
      <c r="AW148" s="14" t="s">
        <v>41</v>
      </c>
      <c r="AX148" s="14" t="s">
        <v>88</v>
      </c>
      <c r="AY148" s="213" t="s">
        <v>182</v>
      </c>
    </row>
    <row r="149" spans="1:65" s="2" customFormat="1" ht="14.45" customHeight="1">
      <c r="A149" s="35"/>
      <c r="B149" s="36"/>
      <c r="C149" s="179" t="s">
        <v>8</v>
      </c>
      <c r="D149" s="179" t="s">
        <v>187</v>
      </c>
      <c r="E149" s="180" t="s">
        <v>414</v>
      </c>
      <c r="F149" s="181" t="s">
        <v>415</v>
      </c>
      <c r="G149" s="182" t="s">
        <v>360</v>
      </c>
      <c r="H149" s="183">
        <v>0.75600000000000001</v>
      </c>
      <c r="I149" s="184"/>
      <c r="J149" s="185">
        <f>ROUND(I149*H149,2)</f>
        <v>0</v>
      </c>
      <c r="K149" s="181" t="s">
        <v>191</v>
      </c>
      <c r="L149" s="40"/>
      <c r="M149" s="186" t="s">
        <v>43</v>
      </c>
      <c r="N149" s="187" t="s">
        <v>51</v>
      </c>
      <c r="O149" s="65"/>
      <c r="P149" s="188">
        <f>O149*H149</f>
        <v>0</v>
      </c>
      <c r="Q149" s="188">
        <v>0</v>
      </c>
      <c r="R149" s="188">
        <f>Q149*H149</f>
        <v>0</v>
      </c>
      <c r="S149" s="188">
        <v>0</v>
      </c>
      <c r="T149" s="18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90" t="s">
        <v>205</v>
      </c>
      <c r="AT149" s="190" t="s">
        <v>187</v>
      </c>
      <c r="AU149" s="190" t="s">
        <v>90</v>
      </c>
      <c r="AY149" s="17" t="s">
        <v>182</v>
      </c>
      <c r="BE149" s="191">
        <f>IF(N149="základní",J149,0)</f>
        <v>0</v>
      </c>
      <c r="BF149" s="191">
        <f>IF(N149="snížená",J149,0)</f>
        <v>0</v>
      </c>
      <c r="BG149" s="191">
        <f>IF(N149="zákl. přenesená",J149,0)</f>
        <v>0</v>
      </c>
      <c r="BH149" s="191">
        <f>IF(N149="sníž. přenesená",J149,0)</f>
        <v>0</v>
      </c>
      <c r="BI149" s="191">
        <f>IF(N149="nulová",J149,0)</f>
        <v>0</v>
      </c>
      <c r="BJ149" s="17" t="s">
        <v>88</v>
      </c>
      <c r="BK149" s="191">
        <f>ROUND(I149*H149,2)</f>
        <v>0</v>
      </c>
      <c r="BL149" s="17" t="s">
        <v>205</v>
      </c>
      <c r="BM149" s="190" t="s">
        <v>3573</v>
      </c>
    </row>
    <row r="150" spans="1:65" s="13" customFormat="1" ht="11.25">
      <c r="B150" s="192"/>
      <c r="C150" s="193"/>
      <c r="D150" s="194" t="s">
        <v>193</v>
      </c>
      <c r="E150" s="195" t="s">
        <v>43</v>
      </c>
      <c r="F150" s="196" t="s">
        <v>362</v>
      </c>
      <c r="G150" s="193"/>
      <c r="H150" s="195" t="s">
        <v>43</v>
      </c>
      <c r="I150" s="197"/>
      <c r="J150" s="193"/>
      <c r="K150" s="193"/>
      <c r="L150" s="198"/>
      <c r="M150" s="199"/>
      <c r="N150" s="200"/>
      <c r="O150" s="200"/>
      <c r="P150" s="200"/>
      <c r="Q150" s="200"/>
      <c r="R150" s="200"/>
      <c r="S150" s="200"/>
      <c r="T150" s="201"/>
      <c r="AT150" s="202" t="s">
        <v>193</v>
      </c>
      <c r="AU150" s="202" t="s">
        <v>90</v>
      </c>
      <c r="AV150" s="13" t="s">
        <v>88</v>
      </c>
      <c r="AW150" s="13" t="s">
        <v>41</v>
      </c>
      <c r="AX150" s="13" t="s">
        <v>80</v>
      </c>
      <c r="AY150" s="202" t="s">
        <v>182</v>
      </c>
    </row>
    <row r="151" spans="1:65" s="13" customFormat="1" ht="22.5">
      <c r="B151" s="192"/>
      <c r="C151" s="193"/>
      <c r="D151" s="194" t="s">
        <v>193</v>
      </c>
      <c r="E151" s="195" t="s">
        <v>43</v>
      </c>
      <c r="F151" s="196" t="s">
        <v>408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11.25">
      <c r="B152" s="192"/>
      <c r="C152" s="193"/>
      <c r="D152" s="194" t="s">
        <v>193</v>
      </c>
      <c r="E152" s="195" t="s">
        <v>43</v>
      </c>
      <c r="F152" s="196" t="s">
        <v>409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4" customFormat="1" ht="11.25">
      <c r="B153" s="203"/>
      <c r="C153" s="204"/>
      <c r="D153" s="194" t="s">
        <v>193</v>
      </c>
      <c r="E153" s="205" t="s">
        <v>43</v>
      </c>
      <c r="F153" s="206" t="s">
        <v>3571</v>
      </c>
      <c r="G153" s="204"/>
      <c r="H153" s="207">
        <v>0.75600000000000001</v>
      </c>
      <c r="I153" s="208"/>
      <c r="J153" s="204"/>
      <c r="K153" s="204"/>
      <c r="L153" s="209"/>
      <c r="M153" s="210"/>
      <c r="N153" s="211"/>
      <c r="O153" s="211"/>
      <c r="P153" s="211"/>
      <c r="Q153" s="211"/>
      <c r="R153" s="211"/>
      <c r="S153" s="211"/>
      <c r="T153" s="212"/>
      <c r="AT153" s="213" t="s">
        <v>193</v>
      </c>
      <c r="AU153" s="213" t="s">
        <v>90</v>
      </c>
      <c r="AV153" s="14" t="s">
        <v>90</v>
      </c>
      <c r="AW153" s="14" t="s">
        <v>41</v>
      </c>
      <c r="AX153" s="14" t="s">
        <v>88</v>
      </c>
      <c r="AY153" s="213" t="s">
        <v>182</v>
      </c>
    </row>
    <row r="154" spans="1:65" s="2" customFormat="1" ht="24.2" customHeight="1">
      <c r="A154" s="35"/>
      <c r="B154" s="36"/>
      <c r="C154" s="179" t="s">
        <v>265</v>
      </c>
      <c r="D154" s="179" t="s">
        <v>187</v>
      </c>
      <c r="E154" s="180" t="s">
        <v>417</v>
      </c>
      <c r="F154" s="181" t="s">
        <v>418</v>
      </c>
      <c r="G154" s="182" t="s">
        <v>360</v>
      </c>
      <c r="H154" s="183">
        <v>6.8070000000000004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3574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362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3" customFormat="1" ht="22.5">
      <c r="B156" s="192"/>
      <c r="C156" s="193"/>
      <c r="D156" s="194" t="s">
        <v>193</v>
      </c>
      <c r="E156" s="195" t="s">
        <v>43</v>
      </c>
      <c r="F156" s="196" t="s">
        <v>408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3" customFormat="1" ht="22.5">
      <c r="B157" s="192"/>
      <c r="C157" s="193"/>
      <c r="D157" s="194" t="s">
        <v>193</v>
      </c>
      <c r="E157" s="195" t="s">
        <v>43</v>
      </c>
      <c r="F157" s="196" t="s">
        <v>420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4" customFormat="1" ht="11.25">
      <c r="B158" s="203"/>
      <c r="C158" s="204"/>
      <c r="D158" s="194" t="s">
        <v>193</v>
      </c>
      <c r="E158" s="205" t="s">
        <v>43</v>
      </c>
      <c r="F158" s="206" t="s">
        <v>3575</v>
      </c>
      <c r="G158" s="204"/>
      <c r="H158" s="207">
        <v>6.8070000000000004</v>
      </c>
      <c r="I158" s="208"/>
      <c r="J158" s="204"/>
      <c r="K158" s="204"/>
      <c r="L158" s="209"/>
      <c r="M158" s="210"/>
      <c r="N158" s="211"/>
      <c r="O158" s="211"/>
      <c r="P158" s="211"/>
      <c r="Q158" s="211"/>
      <c r="R158" s="211"/>
      <c r="S158" s="211"/>
      <c r="T158" s="212"/>
      <c r="AT158" s="213" t="s">
        <v>193</v>
      </c>
      <c r="AU158" s="213" t="s">
        <v>90</v>
      </c>
      <c r="AV158" s="14" t="s">
        <v>90</v>
      </c>
      <c r="AW158" s="14" t="s">
        <v>41</v>
      </c>
      <c r="AX158" s="14" t="s">
        <v>88</v>
      </c>
      <c r="AY158" s="213" t="s">
        <v>182</v>
      </c>
    </row>
    <row r="159" spans="1:65" s="2" customFormat="1" ht="14.45" customHeight="1">
      <c r="A159" s="35"/>
      <c r="B159" s="36"/>
      <c r="C159" s="179" t="s">
        <v>269</v>
      </c>
      <c r="D159" s="179" t="s">
        <v>187</v>
      </c>
      <c r="E159" s="180" t="s">
        <v>422</v>
      </c>
      <c r="F159" s="181" t="s">
        <v>423</v>
      </c>
      <c r="G159" s="182" t="s">
        <v>360</v>
      </c>
      <c r="H159" s="183">
        <v>37.174999999999997</v>
      </c>
      <c r="I159" s="184"/>
      <c r="J159" s="185">
        <f>ROUND(I159*H159,2)</f>
        <v>0</v>
      </c>
      <c r="K159" s="181" t="s">
        <v>191</v>
      </c>
      <c r="L159" s="40"/>
      <c r="M159" s="186" t="s">
        <v>43</v>
      </c>
      <c r="N159" s="187" t="s">
        <v>51</v>
      </c>
      <c r="O159" s="65"/>
      <c r="P159" s="188">
        <f>O159*H159</f>
        <v>0</v>
      </c>
      <c r="Q159" s="188">
        <v>0</v>
      </c>
      <c r="R159" s="188">
        <f>Q159*H159</f>
        <v>0</v>
      </c>
      <c r="S159" s="188">
        <v>0</v>
      </c>
      <c r="T159" s="18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90" t="s">
        <v>205</v>
      </c>
      <c r="AT159" s="190" t="s">
        <v>187</v>
      </c>
      <c r="AU159" s="190" t="s">
        <v>90</v>
      </c>
      <c r="AY159" s="17" t="s">
        <v>182</v>
      </c>
      <c r="BE159" s="191">
        <f>IF(N159="základní",J159,0)</f>
        <v>0</v>
      </c>
      <c r="BF159" s="191">
        <f>IF(N159="snížená",J159,0)</f>
        <v>0</v>
      </c>
      <c r="BG159" s="191">
        <f>IF(N159="zákl. přenesená",J159,0)</f>
        <v>0</v>
      </c>
      <c r="BH159" s="191">
        <f>IF(N159="sníž. přenesená",J159,0)</f>
        <v>0</v>
      </c>
      <c r="BI159" s="191">
        <f>IF(N159="nulová",J159,0)</f>
        <v>0</v>
      </c>
      <c r="BJ159" s="17" t="s">
        <v>88</v>
      </c>
      <c r="BK159" s="191">
        <f>ROUND(I159*H159,2)</f>
        <v>0</v>
      </c>
      <c r="BL159" s="17" t="s">
        <v>205</v>
      </c>
      <c r="BM159" s="190" t="s">
        <v>3313</v>
      </c>
    </row>
    <row r="160" spans="1:65" s="13" customFormat="1" ht="11.25">
      <c r="B160" s="192"/>
      <c r="C160" s="193"/>
      <c r="D160" s="194" t="s">
        <v>193</v>
      </c>
      <c r="E160" s="195" t="s">
        <v>43</v>
      </c>
      <c r="F160" s="196" t="s">
        <v>3314</v>
      </c>
      <c r="G160" s="193"/>
      <c r="H160" s="195" t="s">
        <v>43</v>
      </c>
      <c r="I160" s="197"/>
      <c r="J160" s="193"/>
      <c r="K160" s="193"/>
      <c r="L160" s="198"/>
      <c r="M160" s="199"/>
      <c r="N160" s="200"/>
      <c r="O160" s="200"/>
      <c r="P160" s="200"/>
      <c r="Q160" s="200"/>
      <c r="R160" s="200"/>
      <c r="S160" s="200"/>
      <c r="T160" s="201"/>
      <c r="AT160" s="202" t="s">
        <v>193</v>
      </c>
      <c r="AU160" s="202" t="s">
        <v>90</v>
      </c>
      <c r="AV160" s="13" t="s">
        <v>88</v>
      </c>
      <c r="AW160" s="13" t="s">
        <v>41</v>
      </c>
      <c r="AX160" s="13" t="s">
        <v>80</v>
      </c>
      <c r="AY160" s="202" t="s">
        <v>182</v>
      </c>
    </row>
    <row r="161" spans="1:65" s="13" customFormat="1" ht="22.5">
      <c r="B161" s="192"/>
      <c r="C161" s="193"/>
      <c r="D161" s="194" t="s">
        <v>193</v>
      </c>
      <c r="E161" s="195" t="s">
        <v>43</v>
      </c>
      <c r="F161" s="196" t="s">
        <v>425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4" customFormat="1" ht="11.25">
      <c r="B162" s="203"/>
      <c r="C162" s="204"/>
      <c r="D162" s="194" t="s">
        <v>193</v>
      </c>
      <c r="E162" s="205" t="s">
        <v>43</v>
      </c>
      <c r="F162" s="206" t="s">
        <v>3576</v>
      </c>
      <c r="G162" s="204"/>
      <c r="H162" s="207">
        <v>28.7</v>
      </c>
      <c r="I162" s="208"/>
      <c r="J162" s="204"/>
      <c r="K162" s="204"/>
      <c r="L162" s="209"/>
      <c r="M162" s="210"/>
      <c r="N162" s="211"/>
      <c r="O162" s="211"/>
      <c r="P162" s="211"/>
      <c r="Q162" s="211"/>
      <c r="R162" s="211"/>
      <c r="S162" s="211"/>
      <c r="T162" s="212"/>
      <c r="AT162" s="213" t="s">
        <v>193</v>
      </c>
      <c r="AU162" s="213" t="s">
        <v>90</v>
      </c>
      <c r="AV162" s="14" t="s">
        <v>90</v>
      </c>
      <c r="AW162" s="14" t="s">
        <v>41</v>
      </c>
      <c r="AX162" s="14" t="s">
        <v>80</v>
      </c>
      <c r="AY162" s="213" t="s">
        <v>182</v>
      </c>
    </row>
    <row r="163" spans="1:65" s="13" customFormat="1" ht="22.5">
      <c r="B163" s="192"/>
      <c r="C163" s="193"/>
      <c r="D163" s="194" t="s">
        <v>193</v>
      </c>
      <c r="E163" s="195" t="s">
        <v>43</v>
      </c>
      <c r="F163" s="196" t="s">
        <v>427</v>
      </c>
      <c r="G163" s="193"/>
      <c r="H163" s="195" t="s">
        <v>43</v>
      </c>
      <c r="I163" s="197"/>
      <c r="J163" s="193"/>
      <c r="K163" s="193"/>
      <c r="L163" s="198"/>
      <c r="M163" s="199"/>
      <c r="N163" s="200"/>
      <c r="O163" s="200"/>
      <c r="P163" s="200"/>
      <c r="Q163" s="200"/>
      <c r="R163" s="200"/>
      <c r="S163" s="200"/>
      <c r="T163" s="201"/>
      <c r="AT163" s="202" t="s">
        <v>193</v>
      </c>
      <c r="AU163" s="202" t="s">
        <v>90</v>
      </c>
      <c r="AV163" s="13" t="s">
        <v>88</v>
      </c>
      <c r="AW163" s="13" t="s">
        <v>41</v>
      </c>
      <c r="AX163" s="13" t="s">
        <v>80</v>
      </c>
      <c r="AY163" s="202" t="s">
        <v>182</v>
      </c>
    </row>
    <row r="164" spans="1:65" s="14" customFormat="1" ht="11.25">
      <c r="B164" s="203"/>
      <c r="C164" s="204"/>
      <c r="D164" s="194" t="s">
        <v>193</v>
      </c>
      <c r="E164" s="205" t="s">
        <v>43</v>
      </c>
      <c r="F164" s="206" t="s">
        <v>3577</v>
      </c>
      <c r="G164" s="204"/>
      <c r="H164" s="207">
        <v>7.5</v>
      </c>
      <c r="I164" s="208"/>
      <c r="J164" s="204"/>
      <c r="K164" s="204"/>
      <c r="L164" s="209"/>
      <c r="M164" s="210"/>
      <c r="N164" s="211"/>
      <c r="O164" s="211"/>
      <c r="P164" s="211"/>
      <c r="Q164" s="211"/>
      <c r="R164" s="211"/>
      <c r="S164" s="211"/>
      <c r="T164" s="212"/>
      <c r="AT164" s="213" t="s">
        <v>193</v>
      </c>
      <c r="AU164" s="213" t="s">
        <v>90</v>
      </c>
      <c r="AV164" s="14" t="s">
        <v>90</v>
      </c>
      <c r="AW164" s="14" t="s">
        <v>41</v>
      </c>
      <c r="AX164" s="14" t="s">
        <v>80</v>
      </c>
      <c r="AY164" s="213" t="s">
        <v>182</v>
      </c>
    </row>
    <row r="165" spans="1:65" s="13" customFormat="1" ht="22.5">
      <c r="B165" s="192"/>
      <c r="C165" s="193"/>
      <c r="D165" s="194" t="s">
        <v>193</v>
      </c>
      <c r="E165" s="195" t="s">
        <v>43</v>
      </c>
      <c r="F165" s="196" t="s">
        <v>1488</v>
      </c>
      <c r="G165" s="193"/>
      <c r="H165" s="195" t="s">
        <v>43</v>
      </c>
      <c r="I165" s="197"/>
      <c r="J165" s="193"/>
      <c r="K165" s="193"/>
      <c r="L165" s="198"/>
      <c r="M165" s="199"/>
      <c r="N165" s="200"/>
      <c r="O165" s="200"/>
      <c r="P165" s="200"/>
      <c r="Q165" s="200"/>
      <c r="R165" s="200"/>
      <c r="S165" s="200"/>
      <c r="T165" s="201"/>
      <c r="AT165" s="202" t="s">
        <v>193</v>
      </c>
      <c r="AU165" s="202" t="s">
        <v>90</v>
      </c>
      <c r="AV165" s="13" t="s">
        <v>88</v>
      </c>
      <c r="AW165" s="13" t="s">
        <v>41</v>
      </c>
      <c r="AX165" s="13" t="s">
        <v>80</v>
      </c>
      <c r="AY165" s="202" t="s">
        <v>182</v>
      </c>
    </row>
    <row r="166" spans="1:65" s="14" customFormat="1" ht="11.25">
      <c r="B166" s="203"/>
      <c r="C166" s="204"/>
      <c r="D166" s="194" t="s">
        <v>193</v>
      </c>
      <c r="E166" s="205" t="s">
        <v>43</v>
      </c>
      <c r="F166" s="206" t="s">
        <v>1489</v>
      </c>
      <c r="G166" s="204"/>
      <c r="H166" s="207">
        <v>0.97499999999999998</v>
      </c>
      <c r="I166" s="208"/>
      <c r="J166" s="204"/>
      <c r="K166" s="204"/>
      <c r="L166" s="209"/>
      <c r="M166" s="210"/>
      <c r="N166" s="211"/>
      <c r="O166" s="211"/>
      <c r="P166" s="211"/>
      <c r="Q166" s="211"/>
      <c r="R166" s="211"/>
      <c r="S166" s="211"/>
      <c r="T166" s="212"/>
      <c r="AT166" s="213" t="s">
        <v>193</v>
      </c>
      <c r="AU166" s="213" t="s">
        <v>90</v>
      </c>
      <c r="AV166" s="14" t="s">
        <v>90</v>
      </c>
      <c r="AW166" s="14" t="s">
        <v>41</v>
      </c>
      <c r="AX166" s="14" t="s">
        <v>80</v>
      </c>
      <c r="AY166" s="213" t="s">
        <v>182</v>
      </c>
    </row>
    <row r="167" spans="1:65" s="15" customFormat="1" ht="11.25">
      <c r="B167" s="227"/>
      <c r="C167" s="228"/>
      <c r="D167" s="194" t="s">
        <v>193</v>
      </c>
      <c r="E167" s="229" t="s">
        <v>43</v>
      </c>
      <c r="F167" s="230" t="s">
        <v>436</v>
      </c>
      <c r="G167" s="228"/>
      <c r="H167" s="231">
        <v>37.175000000000004</v>
      </c>
      <c r="I167" s="232"/>
      <c r="J167" s="228"/>
      <c r="K167" s="228"/>
      <c r="L167" s="233"/>
      <c r="M167" s="234"/>
      <c r="N167" s="235"/>
      <c r="O167" s="235"/>
      <c r="P167" s="235"/>
      <c r="Q167" s="235"/>
      <c r="R167" s="235"/>
      <c r="S167" s="235"/>
      <c r="T167" s="236"/>
      <c r="AT167" s="237" t="s">
        <v>193</v>
      </c>
      <c r="AU167" s="237" t="s">
        <v>90</v>
      </c>
      <c r="AV167" s="15" t="s">
        <v>205</v>
      </c>
      <c r="AW167" s="15" t="s">
        <v>41</v>
      </c>
      <c r="AX167" s="15" t="s">
        <v>88</v>
      </c>
      <c r="AY167" s="237" t="s">
        <v>182</v>
      </c>
    </row>
    <row r="168" spans="1:65" s="2" customFormat="1" ht="37.9" customHeight="1">
      <c r="A168" s="35"/>
      <c r="B168" s="36"/>
      <c r="C168" s="179" t="s">
        <v>273</v>
      </c>
      <c r="D168" s="179" t="s">
        <v>187</v>
      </c>
      <c r="E168" s="180" t="s">
        <v>437</v>
      </c>
      <c r="F168" s="181" t="s">
        <v>438</v>
      </c>
      <c r="G168" s="182" t="s">
        <v>439</v>
      </c>
      <c r="H168" s="183">
        <v>63.198</v>
      </c>
      <c r="I168" s="184"/>
      <c r="J168" s="185">
        <f>ROUND(I168*H168,2)</f>
        <v>0</v>
      </c>
      <c r="K168" s="181" t="s">
        <v>191</v>
      </c>
      <c r="L168" s="40"/>
      <c r="M168" s="186" t="s">
        <v>43</v>
      </c>
      <c r="N168" s="187" t="s">
        <v>51</v>
      </c>
      <c r="O168" s="65"/>
      <c r="P168" s="188">
        <f>O168*H168</f>
        <v>0</v>
      </c>
      <c r="Q168" s="188">
        <v>0</v>
      </c>
      <c r="R168" s="188">
        <f>Q168*H168</f>
        <v>0</v>
      </c>
      <c r="S168" s="188">
        <v>0</v>
      </c>
      <c r="T168" s="18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90" t="s">
        <v>205</v>
      </c>
      <c r="AT168" s="190" t="s">
        <v>187</v>
      </c>
      <c r="AU168" s="190" t="s">
        <v>90</v>
      </c>
      <c r="AY168" s="17" t="s">
        <v>182</v>
      </c>
      <c r="BE168" s="191">
        <f>IF(N168="základní",J168,0)</f>
        <v>0</v>
      </c>
      <c r="BF168" s="191">
        <f>IF(N168="snížená",J168,0)</f>
        <v>0</v>
      </c>
      <c r="BG168" s="191">
        <f>IF(N168="zákl. přenesená",J168,0)</f>
        <v>0</v>
      </c>
      <c r="BH168" s="191">
        <f>IF(N168="sníž. přenesená",J168,0)</f>
        <v>0</v>
      </c>
      <c r="BI168" s="191">
        <f>IF(N168="nulová",J168,0)</f>
        <v>0</v>
      </c>
      <c r="BJ168" s="17" t="s">
        <v>88</v>
      </c>
      <c r="BK168" s="191">
        <f>ROUND(I168*H168,2)</f>
        <v>0</v>
      </c>
      <c r="BL168" s="17" t="s">
        <v>205</v>
      </c>
      <c r="BM168" s="190" t="s">
        <v>3318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3314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3" customFormat="1" ht="22.5">
      <c r="B170" s="192"/>
      <c r="C170" s="193"/>
      <c r="D170" s="194" t="s">
        <v>193</v>
      </c>
      <c r="E170" s="195" t="s">
        <v>43</v>
      </c>
      <c r="F170" s="196" t="s">
        <v>425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3578</v>
      </c>
      <c r="G171" s="204"/>
      <c r="H171" s="207">
        <v>48.79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22.5">
      <c r="B172" s="192"/>
      <c r="C172" s="193"/>
      <c r="D172" s="194" t="s">
        <v>193</v>
      </c>
      <c r="E172" s="195" t="s">
        <v>43</v>
      </c>
      <c r="F172" s="196" t="s">
        <v>427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3579</v>
      </c>
      <c r="G173" s="204"/>
      <c r="H173" s="207">
        <v>12.75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3" customFormat="1" ht="22.5">
      <c r="B174" s="192"/>
      <c r="C174" s="193"/>
      <c r="D174" s="194" t="s">
        <v>193</v>
      </c>
      <c r="E174" s="195" t="s">
        <v>43</v>
      </c>
      <c r="F174" s="196" t="s">
        <v>1488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1500</v>
      </c>
      <c r="G175" s="204"/>
      <c r="H175" s="207">
        <v>1.6579999999999999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63.198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12" customFormat="1" ht="22.9" customHeight="1">
      <c r="B177" s="163"/>
      <c r="C177" s="164"/>
      <c r="D177" s="165" t="s">
        <v>79</v>
      </c>
      <c r="E177" s="177" t="s">
        <v>210</v>
      </c>
      <c r="F177" s="177" t="s">
        <v>446</v>
      </c>
      <c r="G177" s="164"/>
      <c r="H177" s="164"/>
      <c r="I177" s="167"/>
      <c r="J177" s="178">
        <f>BK177</f>
        <v>0</v>
      </c>
      <c r="K177" s="164"/>
      <c r="L177" s="169"/>
      <c r="M177" s="170"/>
      <c r="N177" s="171"/>
      <c r="O177" s="171"/>
      <c r="P177" s="172">
        <f>SUM(P178:P185)</f>
        <v>0</v>
      </c>
      <c r="Q177" s="171"/>
      <c r="R177" s="172">
        <f>SUM(R178:R185)</f>
        <v>0</v>
      </c>
      <c r="S177" s="171"/>
      <c r="T177" s="173">
        <f>SUM(T178:T185)</f>
        <v>0</v>
      </c>
      <c r="AR177" s="174" t="s">
        <v>88</v>
      </c>
      <c r="AT177" s="175" t="s">
        <v>79</v>
      </c>
      <c r="AU177" s="175" t="s">
        <v>88</v>
      </c>
      <c r="AY177" s="174" t="s">
        <v>182</v>
      </c>
      <c r="BK177" s="176">
        <f>SUM(BK178:BK185)</f>
        <v>0</v>
      </c>
    </row>
    <row r="178" spans="1:65" s="2" customFormat="1" ht="24.2" customHeight="1">
      <c r="A178" s="35"/>
      <c r="B178" s="36"/>
      <c r="C178" s="179" t="s">
        <v>277</v>
      </c>
      <c r="D178" s="179" t="s">
        <v>187</v>
      </c>
      <c r="E178" s="180" t="s">
        <v>447</v>
      </c>
      <c r="F178" s="181" t="s">
        <v>448</v>
      </c>
      <c r="G178" s="182" t="s">
        <v>367</v>
      </c>
      <c r="H178" s="183">
        <v>410</v>
      </c>
      <c r="I178" s="184"/>
      <c r="J178" s="185">
        <f>ROUND(I178*H178,2)</f>
        <v>0</v>
      </c>
      <c r="K178" s="181" t="s">
        <v>191</v>
      </c>
      <c r="L178" s="40"/>
      <c r="M178" s="186" t="s">
        <v>43</v>
      </c>
      <c r="N178" s="187" t="s">
        <v>51</v>
      </c>
      <c r="O178" s="65"/>
      <c r="P178" s="188">
        <f>O178*H178</f>
        <v>0</v>
      </c>
      <c r="Q178" s="188">
        <v>0</v>
      </c>
      <c r="R178" s="188">
        <f>Q178*H178</f>
        <v>0</v>
      </c>
      <c r="S178" s="188">
        <v>0</v>
      </c>
      <c r="T178" s="189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90" t="s">
        <v>205</v>
      </c>
      <c r="AT178" s="190" t="s">
        <v>187</v>
      </c>
      <c r="AU178" s="190" t="s">
        <v>90</v>
      </c>
      <c r="AY178" s="17" t="s">
        <v>182</v>
      </c>
      <c r="BE178" s="191">
        <f>IF(N178="základní",J178,0)</f>
        <v>0</v>
      </c>
      <c r="BF178" s="191">
        <f>IF(N178="snížená",J178,0)</f>
        <v>0</v>
      </c>
      <c r="BG178" s="191">
        <f>IF(N178="zákl. přenesená",J178,0)</f>
        <v>0</v>
      </c>
      <c r="BH178" s="191">
        <f>IF(N178="sníž. přenesená",J178,0)</f>
        <v>0</v>
      </c>
      <c r="BI178" s="191">
        <f>IF(N178="nulová",J178,0)</f>
        <v>0</v>
      </c>
      <c r="BJ178" s="17" t="s">
        <v>88</v>
      </c>
      <c r="BK178" s="191">
        <f>ROUND(I178*H178,2)</f>
        <v>0</v>
      </c>
      <c r="BL178" s="17" t="s">
        <v>205</v>
      </c>
      <c r="BM178" s="190" t="s">
        <v>3580</v>
      </c>
    </row>
    <row r="179" spans="1:65" s="13" customFormat="1" ht="11.25">
      <c r="B179" s="192"/>
      <c r="C179" s="193"/>
      <c r="D179" s="194" t="s">
        <v>193</v>
      </c>
      <c r="E179" s="195" t="s">
        <v>43</v>
      </c>
      <c r="F179" s="196" t="s">
        <v>362</v>
      </c>
      <c r="G179" s="193"/>
      <c r="H179" s="195" t="s">
        <v>43</v>
      </c>
      <c r="I179" s="197"/>
      <c r="J179" s="193"/>
      <c r="K179" s="193"/>
      <c r="L179" s="198"/>
      <c r="M179" s="199"/>
      <c r="N179" s="200"/>
      <c r="O179" s="200"/>
      <c r="P179" s="200"/>
      <c r="Q179" s="200"/>
      <c r="R179" s="200"/>
      <c r="S179" s="200"/>
      <c r="T179" s="201"/>
      <c r="AT179" s="202" t="s">
        <v>193</v>
      </c>
      <c r="AU179" s="202" t="s">
        <v>90</v>
      </c>
      <c r="AV179" s="13" t="s">
        <v>88</v>
      </c>
      <c r="AW179" s="13" t="s">
        <v>41</v>
      </c>
      <c r="AX179" s="13" t="s">
        <v>80</v>
      </c>
      <c r="AY179" s="202" t="s">
        <v>182</v>
      </c>
    </row>
    <row r="180" spans="1:65" s="13" customFormat="1" ht="22.5">
      <c r="B180" s="192"/>
      <c r="C180" s="193"/>
      <c r="D180" s="194" t="s">
        <v>193</v>
      </c>
      <c r="E180" s="195" t="s">
        <v>43</v>
      </c>
      <c r="F180" s="196" t="s">
        <v>3581</v>
      </c>
      <c r="G180" s="193"/>
      <c r="H180" s="195" t="s">
        <v>43</v>
      </c>
      <c r="I180" s="197"/>
      <c r="J180" s="193"/>
      <c r="K180" s="193"/>
      <c r="L180" s="198"/>
      <c r="M180" s="199"/>
      <c r="N180" s="200"/>
      <c r="O180" s="200"/>
      <c r="P180" s="200"/>
      <c r="Q180" s="200"/>
      <c r="R180" s="200"/>
      <c r="S180" s="200"/>
      <c r="T180" s="201"/>
      <c r="AT180" s="202" t="s">
        <v>193</v>
      </c>
      <c r="AU180" s="202" t="s">
        <v>90</v>
      </c>
      <c r="AV180" s="13" t="s">
        <v>88</v>
      </c>
      <c r="AW180" s="13" t="s">
        <v>41</v>
      </c>
      <c r="AX180" s="13" t="s">
        <v>80</v>
      </c>
      <c r="AY180" s="202" t="s">
        <v>182</v>
      </c>
    </row>
    <row r="181" spans="1:65" s="14" customFormat="1" ht="11.25">
      <c r="B181" s="203"/>
      <c r="C181" s="204"/>
      <c r="D181" s="194" t="s">
        <v>193</v>
      </c>
      <c r="E181" s="205" t="s">
        <v>43</v>
      </c>
      <c r="F181" s="206" t="s">
        <v>3582</v>
      </c>
      <c r="G181" s="204"/>
      <c r="H181" s="207">
        <v>410</v>
      </c>
      <c r="I181" s="208"/>
      <c r="J181" s="204"/>
      <c r="K181" s="204"/>
      <c r="L181" s="209"/>
      <c r="M181" s="210"/>
      <c r="N181" s="211"/>
      <c r="O181" s="211"/>
      <c r="P181" s="211"/>
      <c r="Q181" s="211"/>
      <c r="R181" s="211"/>
      <c r="S181" s="211"/>
      <c r="T181" s="212"/>
      <c r="AT181" s="213" t="s">
        <v>193</v>
      </c>
      <c r="AU181" s="213" t="s">
        <v>90</v>
      </c>
      <c r="AV181" s="14" t="s">
        <v>90</v>
      </c>
      <c r="AW181" s="14" t="s">
        <v>41</v>
      </c>
      <c r="AX181" s="14" t="s">
        <v>88</v>
      </c>
      <c r="AY181" s="213" t="s">
        <v>182</v>
      </c>
    </row>
    <row r="182" spans="1:65" s="2" customFormat="1" ht="24.2" customHeight="1">
      <c r="A182" s="35"/>
      <c r="B182" s="36"/>
      <c r="C182" s="179" t="s">
        <v>281</v>
      </c>
      <c r="D182" s="179" t="s">
        <v>187</v>
      </c>
      <c r="E182" s="180" t="s">
        <v>1329</v>
      </c>
      <c r="F182" s="181" t="s">
        <v>1330</v>
      </c>
      <c r="G182" s="182" t="s">
        <v>367</v>
      </c>
      <c r="H182" s="183">
        <v>5</v>
      </c>
      <c r="I182" s="184"/>
      <c r="J182" s="185">
        <f>ROUND(I182*H182,2)</f>
        <v>0</v>
      </c>
      <c r="K182" s="181" t="s">
        <v>191</v>
      </c>
      <c r="L182" s="40"/>
      <c r="M182" s="186" t="s">
        <v>43</v>
      </c>
      <c r="N182" s="187" t="s">
        <v>51</v>
      </c>
      <c r="O182" s="65"/>
      <c r="P182" s="188">
        <f>O182*H182</f>
        <v>0</v>
      </c>
      <c r="Q182" s="188">
        <v>0</v>
      </c>
      <c r="R182" s="188">
        <f>Q182*H182</f>
        <v>0</v>
      </c>
      <c r="S182" s="188">
        <v>0</v>
      </c>
      <c r="T182" s="18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90" t="s">
        <v>205</v>
      </c>
      <c r="AT182" s="190" t="s">
        <v>187</v>
      </c>
      <c r="AU182" s="190" t="s">
        <v>90</v>
      </c>
      <c r="AY182" s="17" t="s">
        <v>182</v>
      </c>
      <c r="BE182" s="191">
        <f>IF(N182="základní",J182,0)</f>
        <v>0</v>
      </c>
      <c r="BF182" s="191">
        <f>IF(N182="snížená",J182,0)</f>
        <v>0</v>
      </c>
      <c r="BG182" s="191">
        <f>IF(N182="zákl. přenesená",J182,0)</f>
        <v>0</v>
      </c>
      <c r="BH182" s="191">
        <f>IF(N182="sníž. přenesená",J182,0)</f>
        <v>0</v>
      </c>
      <c r="BI182" s="191">
        <f>IF(N182="nulová",J182,0)</f>
        <v>0</v>
      </c>
      <c r="BJ182" s="17" t="s">
        <v>88</v>
      </c>
      <c r="BK182" s="191">
        <f>ROUND(I182*H182,2)</f>
        <v>0</v>
      </c>
      <c r="BL182" s="17" t="s">
        <v>205</v>
      </c>
      <c r="BM182" s="190" t="s">
        <v>3583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362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3" customFormat="1" ht="33.75">
      <c r="B184" s="192"/>
      <c r="C184" s="193"/>
      <c r="D184" s="194" t="s">
        <v>193</v>
      </c>
      <c r="E184" s="195" t="s">
        <v>43</v>
      </c>
      <c r="F184" s="196" t="s">
        <v>3584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4" customFormat="1" ht="11.25">
      <c r="B185" s="203"/>
      <c r="C185" s="204"/>
      <c r="D185" s="194" t="s">
        <v>193</v>
      </c>
      <c r="E185" s="205" t="s">
        <v>43</v>
      </c>
      <c r="F185" s="206" t="s">
        <v>1510</v>
      </c>
      <c r="G185" s="204"/>
      <c r="H185" s="207">
        <v>5</v>
      </c>
      <c r="I185" s="208"/>
      <c r="J185" s="204"/>
      <c r="K185" s="204"/>
      <c r="L185" s="209"/>
      <c r="M185" s="210"/>
      <c r="N185" s="211"/>
      <c r="O185" s="211"/>
      <c r="P185" s="211"/>
      <c r="Q185" s="211"/>
      <c r="R185" s="211"/>
      <c r="S185" s="211"/>
      <c r="T185" s="212"/>
      <c r="AT185" s="213" t="s">
        <v>193</v>
      </c>
      <c r="AU185" s="213" t="s">
        <v>90</v>
      </c>
      <c r="AV185" s="14" t="s">
        <v>90</v>
      </c>
      <c r="AW185" s="14" t="s">
        <v>41</v>
      </c>
      <c r="AX185" s="14" t="s">
        <v>88</v>
      </c>
      <c r="AY185" s="213" t="s">
        <v>182</v>
      </c>
    </row>
    <row r="186" spans="1:65" s="12" customFormat="1" ht="22.9" customHeight="1">
      <c r="B186" s="163"/>
      <c r="C186" s="164"/>
      <c r="D186" s="165" t="s">
        <v>79</v>
      </c>
      <c r="E186" s="177" t="s">
        <v>230</v>
      </c>
      <c r="F186" s="177" t="s">
        <v>452</v>
      </c>
      <c r="G186" s="164"/>
      <c r="H186" s="164"/>
      <c r="I186" s="167"/>
      <c r="J186" s="178">
        <f>BK186</f>
        <v>0</v>
      </c>
      <c r="K186" s="164"/>
      <c r="L186" s="169"/>
      <c r="M186" s="170"/>
      <c r="N186" s="171"/>
      <c r="O186" s="171"/>
      <c r="P186" s="172">
        <f>SUM(P187:P209)</f>
        <v>0</v>
      </c>
      <c r="Q186" s="171"/>
      <c r="R186" s="172">
        <f>SUM(R187:R209)</f>
        <v>3.15E-3</v>
      </c>
      <c r="S186" s="171"/>
      <c r="T186" s="173">
        <f>SUM(T187:T209)</f>
        <v>1.6E-2</v>
      </c>
      <c r="AR186" s="174" t="s">
        <v>88</v>
      </c>
      <c r="AT186" s="175" t="s">
        <v>79</v>
      </c>
      <c r="AU186" s="175" t="s">
        <v>88</v>
      </c>
      <c r="AY186" s="174" t="s">
        <v>182</v>
      </c>
      <c r="BK186" s="176">
        <f>SUM(BK187:BK209)</f>
        <v>0</v>
      </c>
    </row>
    <row r="187" spans="1:65" s="2" customFormat="1" ht="24.2" customHeight="1">
      <c r="A187" s="35"/>
      <c r="B187" s="36"/>
      <c r="C187" s="179" t="s">
        <v>7</v>
      </c>
      <c r="D187" s="179" t="s">
        <v>187</v>
      </c>
      <c r="E187" s="180" t="s">
        <v>489</v>
      </c>
      <c r="F187" s="181" t="s">
        <v>490</v>
      </c>
      <c r="G187" s="182" t="s">
        <v>190</v>
      </c>
      <c r="H187" s="183">
        <v>3</v>
      </c>
      <c r="I187" s="184"/>
      <c r="J187" s="185">
        <f>ROUND(I187*H187,2)</f>
        <v>0</v>
      </c>
      <c r="K187" s="181" t="s">
        <v>191</v>
      </c>
      <c r="L187" s="40"/>
      <c r="M187" s="186" t="s">
        <v>43</v>
      </c>
      <c r="N187" s="187" t="s">
        <v>51</v>
      </c>
      <c r="O187" s="65"/>
      <c r="P187" s="188">
        <f>O187*H187</f>
        <v>0</v>
      </c>
      <c r="Q187" s="188">
        <v>6.9999999999999999E-4</v>
      </c>
      <c r="R187" s="188">
        <f>Q187*H187</f>
        <v>2.0999999999999999E-3</v>
      </c>
      <c r="S187" s="188">
        <v>0</v>
      </c>
      <c r="T187" s="18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90" t="s">
        <v>205</v>
      </c>
      <c r="AT187" s="190" t="s">
        <v>187</v>
      </c>
      <c r="AU187" s="190" t="s">
        <v>90</v>
      </c>
      <c r="AY187" s="17" t="s">
        <v>182</v>
      </c>
      <c r="BE187" s="191">
        <f>IF(N187="základní",J187,0)</f>
        <v>0</v>
      </c>
      <c r="BF187" s="191">
        <f>IF(N187="snížená",J187,0)</f>
        <v>0</v>
      </c>
      <c r="BG187" s="191">
        <f>IF(N187="zákl. přenesená",J187,0)</f>
        <v>0</v>
      </c>
      <c r="BH187" s="191">
        <f>IF(N187="sníž. přenesená",J187,0)</f>
        <v>0</v>
      </c>
      <c r="BI187" s="191">
        <f>IF(N187="nulová",J187,0)</f>
        <v>0</v>
      </c>
      <c r="BJ187" s="17" t="s">
        <v>88</v>
      </c>
      <c r="BK187" s="191">
        <f>ROUND(I187*H187,2)</f>
        <v>0</v>
      </c>
      <c r="BL187" s="17" t="s">
        <v>205</v>
      </c>
      <c r="BM187" s="190" t="s">
        <v>3585</v>
      </c>
    </row>
    <row r="188" spans="1:65" s="13" customFormat="1" ht="11.25">
      <c r="B188" s="192"/>
      <c r="C188" s="193"/>
      <c r="D188" s="194" t="s">
        <v>193</v>
      </c>
      <c r="E188" s="195" t="s">
        <v>43</v>
      </c>
      <c r="F188" s="196" t="s">
        <v>3314</v>
      </c>
      <c r="G188" s="193"/>
      <c r="H188" s="195" t="s">
        <v>43</v>
      </c>
      <c r="I188" s="197"/>
      <c r="J188" s="193"/>
      <c r="K188" s="193"/>
      <c r="L188" s="198"/>
      <c r="M188" s="199"/>
      <c r="N188" s="200"/>
      <c r="O188" s="200"/>
      <c r="P188" s="200"/>
      <c r="Q188" s="200"/>
      <c r="R188" s="200"/>
      <c r="S188" s="200"/>
      <c r="T188" s="201"/>
      <c r="AT188" s="202" t="s">
        <v>193</v>
      </c>
      <c r="AU188" s="202" t="s">
        <v>90</v>
      </c>
      <c r="AV188" s="13" t="s">
        <v>88</v>
      </c>
      <c r="AW188" s="13" t="s">
        <v>41</v>
      </c>
      <c r="AX188" s="13" t="s">
        <v>80</v>
      </c>
      <c r="AY188" s="202" t="s">
        <v>182</v>
      </c>
    </row>
    <row r="189" spans="1:65" s="13" customFormat="1" ht="11.25">
      <c r="B189" s="192"/>
      <c r="C189" s="193"/>
      <c r="D189" s="194" t="s">
        <v>193</v>
      </c>
      <c r="E189" s="195" t="s">
        <v>43</v>
      </c>
      <c r="F189" s="196" t="s">
        <v>3586</v>
      </c>
      <c r="G189" s="193"/>
      <c r="H189" s="195" t="s">
        <v>43</v>
      </c>
      <c r="I189" s="197"/>
      <c r="J189" s="193"/>
      <c r="K189" s="193"/>
      <c r="L189" s="198"/>
      <c r="M189" s="199"/>
      <c r="N189" s="200"/>
      <c r="O189" s="200"/>
      <c r="P189" s="200"/>
      <c r="Q189" s="200"/>
      <c r="R189" s="200"/>
      <c r="S189" s="200"/>
      <c r="T189" s="201"/>
      <c r="AT189" s="202" t="s">
        <v>193</v>
      </c>
      <c r="AU189" s="202" t="s">
        <v>90</v>
      </c>
      <c r="AV189" s="13" t="s">
        <v>88</v>
      </c>
      <c r="AW189" s="13" t="s">
        <v>41</v>
      </c>
      <c r="AX189" s="13" t="s">
        <v>80</v>
      </c>
      <c r="AY189" s="202" t="s">
        <v>182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3587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90</v>
      </c>
      <c r="G191" s="204"/>
      <c r="H191" s="207">
        <v>2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3588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4" customFormat="1" ht="11.25">
      <c r="B193" s="203"/>
      <c r="C193" s="204"/>
      <c r="D193" s="194" t="s">
        <v>193</v>
      </c>
      <c r="E193" s="205" t="s">
        <v>43</v>
      </c>
      <c r="F193" s="206" t="s">
        <v>88</v>
      </c>
      <c r="G193" s="204"/>
      <c r="H193" s="207">
        <v>1</v>
      </c>
      <c r="I193" s="208"/>
      <c r="J193" s="204"/>
      <c r="K193" s="204"/>
      <c r="L193" s="209"/>
      <c r="M193" s="210"/>
      <c r="N193" s="211"/>
      <c r="O193" s="211"/>
      <c r="P193" s="211"/>
      <c r="Q193" s="211"/>
      <c r="R193" s="211"/>
      <c r="S193" s="211"/>
      <c r="T193" s="212"/>
      <c r="AT193" s="213" t="s">
        <v>193</v>
      </c>
      <c r="AU193" s="213" t="s">
        <v>90</v>
      </c>
      <c r="AV193" s="14" t="s">
        <v>90</v>
      </c>
      <c r="AW193" s="14" t="s">
        <v>41</v>
      </c>
      <c r="AX193" s="14" t="s">
        <v>80</v>
      </c>
      <c r="AY193" s="213" t="s">
        <v>182</v>
      </c>
    </row>
    <row r="194" spans="1:65" s="15" customFormat="1" ht="11.25">
      <c r="B194" s="227"/>
      <c r="C194" s="228"/>
      <c r="D194" s="194" t="s">
        <v>193</v>
      </c>
      <c r="E194" s="229" t="s">
        <v>43</v>
      </c>
      <c r="F194" s="230" t="s">
        <v>436</v>
      </c>
      <c r="G194" s="228"/>
      <c r="H194" s="231">
        <v>3</v>
      </c>
      <c r="I194" s="232"/>
      <c r="J194" s="228"/>
      <c r="K194" s="228"/>
      <c r="L194" s="233"/>
      <c r="M194" s="234"/>
      <c r="N194" s="235"/>
      <c r="O194" s="235"/>
      <c r="P194" s="235"/>
      <c r="Q194" s="235"/>
      <c r="R194" s="235"/>
      <c r="S194" s="235"/>
      <c r="T194" s="236"/>
      <c r="AT194" s="237" t="s">
        <v>193</v>
      </c>
      <c r="AU194" s="237" t="s">
        <v>90</v>
      </c>
      <c r="AV194" s="15" t="s">
        <v>205</v>
      </c>
      <c r="AW194" s="15" t="s">
        <v>41</v>
      </c>
      <c r="AX194" s="15" t="s">
        <v>88</v>
      </c>
      <c r="AY194" s="237" t="s">
        <v>182</v>
      </c>
    </row>
    <row r="195" spans="1:65" s="2" customFormat="1" ht="24.2" customHeight="1">
      <c r="A195" s="35"/>
      <c r="B195" s="36"/>
      <c r="C195" s="179" t="s">
        <v>290</v>
      </c>
      <c r="D195" s="179" t="s">
        <v>187</v>
      </c>
      <c r="E195" s="180" t="s">
        <v>3328</v>
      </c>
      <c r="F195" s="181" t="s">
        <v>3329</v>
      </c>
      <c r="G195" s="182" t="s">
        <v>190</v>
      </c>
      <c r="H195" s="183">
        <v>1</v>
      </c>
      <c r="I195" s="184"/>
      <c r="J195" s="185">
        <f>ROUND(I195*H195,2)</f>
        <v>0</v>
      </c>
      <c r="K195" s="181" t="s">
        <v>191</v>
      </c>
      <c r="L195" s="40"/>
      <c r="M195" s="186" t="s">
        <v>43</v>
      </c>
      <c r="N195" s="187" t="s">
        <v>51</v>
      </c>
      <c r="O195" s="65"/>
      <c r="P195" s="188">
        <f>O195*H195</f>
        <v>0</v>
      </c>
      <c r="Q195" s="188">
        <v>1.0499999999999999E-3</v>
      </c>
      <c r="R195" s="188">
        <f>Q195*H195</f>
        <v>1.0499999999999999E-3</v>
      </c>
      <c r="S195" s="188">
        <v>0</v>
      </c>
      <c r="T195" s="189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90" t="s">
        <v>205</v>
      </c>
      <c r="AT195" s="190" t="s">
        <v>187</v>
      </c>
      <c r="AU195" s="190" t="s">
        <v>90</v>
      </c>
      <c r="AY195" s="17" t="s">
        <v>182</v>
      </c>
      <c r="BE195" s="191">
        <f>IF(N195="základní",J195,0)</f>
        <v>0</v>
      </c>
      <c r="BF195" s="191">
        <f>IF(N195="snížená",J195,0)</f>
        <v>0</v>
      </c>
      <c r="BG195" s="191">
        <f>IF(N195="zákl. přenesená",J195,0)</f>
        <v>0</v>
      </c>
      <c r="BH195" s="191">
        <f>IF(N195="sníž. přenesená",J195,0)</f>
        <v>0</v>
      </c>
      <c r="BI195" s="191">
        <f>IF(N195="nulová",J195,0)</f>
        <v>0</v>
      </c>
      <c r="BJ195" s="17" t="s">
        <v>88</v>
      </c>
      <c r="BK195" s="191">
        <f>ROUND(I195*H195,2)</f>
        <v>0</v>
      </c>
      <c r="BL195" s="17" t="s">
        <v>205</v>
      </c>
      <c r="BM195" s="190" t="s">
        <v>3589</v>
      </c>
    </row>
    <row r="196" spans="1:65" s="13" customFormat="1" ht="11.25">
      <c r="B196" s="192"/>
      <c r="C196" s="193"/>
      <c r="D196" s="194" t="s">
        <v>193</v>
      </c>
      <c r="E196" s="195" t="s">
        <v>43</v>
      </c>
      <c r="F196" s="196" t="s">
        <v>3314</v>
      </c>
      <c r="G196" s="193"/>
      <c r="H196" s="195" t="s">
        <v>43</v>
      </c>
      <c r="I196" s="197"/>
      <c r="J196" s="193"/>
      <c r="K196" s="193"/>
      <c r="L196" s="198"/>
      <c r="M196" s="199"/>
      <c r="N196" s="200"/>
      <c r="O196" s="200"/>
      <c r="P196" s="200"/>
      <c r="Q196" s="200"/>
      <c r="R196" s="200"/>
      <c r="S196" s="200"/>
      <c r="T196" s="201"/>
      <c r="AT196" s="202" t="s">
        <v>193</v>
      </c>
      <c r="AU196" s="202" t="s">
        <v>90</v>
      </c>
      <c r="AV196" s="13" t="s">
        <v>88</v>
      </c>
      <c r="AW196" s="13" t="s">
        <v>41</v>
      </c>
      <c r="AX196" s="13" t="s">
        <v>80</v>
      </c>
      <c r="AY196" s="202" t="s">
        <v>182</v>
      </c>
    </row>
    <row r="197" spans="1:65" s="13" customFormat="1" ht="11.25">
      <c r="B197" s="192"/>
      <c r="C197" s="193"/>
      <c r="D197" s="194" t="s">
        <v>193</v>
      </c>
      <c r="E197" s="195" t="s">
        <v>43</v>
      </c>
      <c r="F197" s="196" t="s">
        <v>3586</v>
      </c>
      <c r="G197" s="193"/>
      <c r="H197" s="195" t="s">
        <v>43</v>
      </c>
      <c r="I197" s="197"/>
      <c r="J197" s="193"/>
      <c r="K197" s="193"/>
      <c r="L197" s="198"/>
      <c r="M197" s="199"/>
      <c r="N197" s="200"/>
      <c r="O197" s="200"/>
      <c r="P197" s="200"/>
      <c r="Q197" s="200"/>
      <c r="R197" s="200"/>
      <c r="S197" s="200"/>
      <c r="T197" s="201"/>
      <c r="AT197" s="202" t="s">
        <v>193</v>
      </c>
      <c r="AU197" s="202" t="s">
        <v>90</v>
      </c>
      <c r="AV197" s="13" t="s">
        <v>88</v>
      </c>
      <c r="AW197" s="13" t="s">
        <v>41</v>
      </c>
      <c r="AX197" s="13" t="s">
        <v>80</v>
      </c>
      <c r="AY197" s="202" t="s">
        <v>182</v>
      </c>
    </row>
    <row r="198" spans="1:65" s="13" customFormat="1" ht="11.25">
      <c r="B198" s="192"/>
      <c r="C198" s="193"/>
      <c r="D198" s="194" t="s">
        <v>193</v>
      </c>
      <c r="E198" s="195" t="s">
        <v>43</v>
      </c>
      <c r="F198" s="196" t="s">
        <v>3331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4" customFormat="1" ht="11.25">
      <c r="B199" s="203"/>
      <c r="C199" s="204"/>
      <c r="D199" s="194" t="s">
        <v>193</v>
      </c>
      <c r="E199" s="205" t="s">
        <v>43</v>
      </c>
      <c r="F199" s="206" t="s">
        <v>88</v>
      </c>
      <c r="G199" s="204"/>
      <c r="H199" s="207">
        <v>1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193</v>
      </c>
      <c r="AU199" s="213" t="s">
        <v>90</v>
      </c>
      <c r="AV199" s="14" t="s">
        <v>90</v>
      </c>
      <c r="AW199" s="14" t="s">
        <v>41</v>
      </c>
      <c r="AX199" s="14" t="s">
        <v>88</v>
      </c>
      <c r="AY199" s="213" t="s">
        <v>182</v>
      </c>
    </row>
    <row r="200" spans="1:65" s="2" customFormat="1" ht="49.15" customHeight="1">
      <c r="A200" s="35"/>
      <c r="B200" s="36"/>
      <c r="C200" s="179" t="s">
        <v>295</v>
      </c>
      <c r="D200" s="179" t="s">
        <v>187</v>
      </c>
      <c r="E200" s="180" t="s">
        <v>465</v>
      </c>
      <c r="F200" s="181" t="s">
        <v>466</v>
      </c>
      <c r="G200" s="182" t="s">
        <v>190</v>
      </c>
      <c r="H200" s="183">
        <v>4</v>
      </c>
      <c r="I200" s="184"/>
      <c r="J200" s="185">
        <f>ROUND(I200*H200,2)</f>
        <v>0</v>
      </c>
      <c r="K200" s="181" t="s">
        <v>191</v>
      </c>
      <c r="L200" s="40"/>
      <c r="M200" s="186" t="s">
        <v>43</v>
      </c>
      <c r="N200" s="187" t="s">
        <v>51</v>
      </c>
      <c r="O200" s="65"/>
      <c r="P200" s="188">
        <f>O200*H200</f>
        <v>0</v>
      </c>
      <c r="Q200" s="188">
        <v>0</v>
      </c>
      <c r="R200" s="188">
        <f>Q200*H200</f>
        <v>0</v>
      </c>
      <c r="S200" s="188">
        <v>4.0000000000000001E-3</v>
      </c>
      <c r="T200" s="189">
        <f>S200*H200</f>
        <v>1.6E-2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90" t="s">
        <v>205</v>
      </c>
      <c r="AT200" s="190" t="s">
        <v>187</v>
      </c>
      <c r="AU200" s="190" t="s">
        <v>90</v>
      </c>
      <c r="AY200" s="17" t="s">
        <v>182</v>
      </c>
      <c r="BE200" s="191">
        <f>IF(N200="základní",J200,0)</f>
        <v>0</v>
      </c>
      <c r="BF200" s="191">
        <f>IF(N200="snížená",J200,0)</f>
        <v>0</v>
      </c>
      <c r="BG200" s="191">
        <f>IF(N200="zákl. přenesená",J200,0)</f>
        <v>0</v>
      </c>
      <c r="BH200" s="191">
        <f>IF(N200="sníž. přenesená",J200,0)</f>
        <v>0</v>
      </c>
      <c r="BI200" s="191">
        <f>IF(N200="nulová",J200,0)</f>
        <v>0</v>
      </c>
      <c r="BJ200" s="17" t="s">
        <v>88</v>
      </c>
      <c r="BK200" s="191">
        <f>ROUND(I200*H200,2)</f>
        <v>0</v>
      </c>
      <c r="BL200" s="17" t="s">
        <v>205</v>
      </c>
      <c r="BM200" s="190" t="s">
        <v>3590</v>
      </c>
    </row>
    <row r="201" spans="1:65" s="13" customFormat="1" ht="11.25">
      <c r="B201" s="192"/>
      <c r="C201" s="193"/>
      <c r="D201" s="194" t="s">
        <v>193</v>
      </c>
      <c r="E201" s="195" t="s">
        <v>43</v>
      </c>
      <c r="F201" s="196" t="s">
        <v>3314</v>
      </c>
      <c r="G201" s="193"/>
      <c r="H201" s="195" t="s">
        <v>43</v>
      </c>
      <c r="I201" s="197"/>
      <c r="J201" s="193"/>
      <c r="K201" s="193"/>
      <c r="L201" s="198"/>
      <c r="M201" s="199"/>
      <c r="N201" s="200"/>
      <c r="O201" s="200"/>
      <c r="P201" s="200"/>
      <c r="Q201" s="200"/>
      <c r="R201" s="200"/>
      <c r="S201" s="200"/>
      <c r="T201" s="201"/>
      <c r="AT201" s="202" t="s">
        <v>193</v>
      </c>
      <c r="AU201" s="202" t="s">
        <v>90</v>
      </c>
      <c r="AV201" s="13" t="s">
        <v>88</v>
      </c>
      <c r="AW201" s="13" t="s">
        <v>41</v>
      </c>
      <c r="AX201" s="13" t="s">
        <v>80</v>
      </c>
      <c r="AY201" s="202" t="s">
        <v>182</v>
      </c>
    </row>
    <row r="202" spans="1:65" s="13" customFormat="1" ht="11.25">
      <c r="B202" s="192"/>
      <c r="C202" s="193"/>
      <c r="D202" s="194" t="s">
        <v>193</v>
      </c>
      <c r="E202" s="195" t="s">
        <v>43</v>
      </c>
      <c r="F202" s="196" t="s">
        <v>3586</v>
      </c>
      <c r="G202" s="193"/>
      <c r="H202" s="195" t="s">
        <v>43</v>
      </c>
      <c r="I202" s="197"/>
      <c r="J202" s="193"/>
      <c r="K202" s="193"/>
      <c r="L202" s="198"/>
      <c r="M202" s="199"/>
      <c r="N202" s="200"/>
      <c r="O202" s="200"/>
      <c r="P202" s="200"/>
      <c r="Q202" s="200"/>
      <c r="R202" s="200"/>
      <c r="S202" s="200"/>
      <c r="T202" s="201"/>
      <c r="AT202" s="202" t="s">
        <v>193</v>
      </c>
      <c r="AU202" s="202" t="s">
        <v>90</v>
      </c>
      <c r="AV202" s="13" t="s">
        <v>88</v>
      </c>
      <c r="AW202" s="13" t="s">
        <v>41</v>
      </c>
      <c r="AX202" s="13" t="s">
        <v>80</v>
      </c>
      <c r="AY202" s="202" t="s">
        <v>182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3591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90</v>
      </c>
      <c r="G204" s="204"/>
      <c r="H204" s="207">
        <v>2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3" customFormat="1" ht="11.25">
      <c r="B205" s="192"/>
      <c r="C205" s="193"/>
      <c r="D205" s="194" t="s">
        <v>193</v>
      </c>
      <c r="E205" s="195" t="s">
        <v>43</v>
      </c>
      <c r="F205" s="196" t="s">
        <v>3592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4" customFormat="1" ht="11.25">
      <c r="B206" s="203"/>
      <c r="C206" s="204"/>
      <c r="D206" s="194" t="s">
        <v>193</v>
      </c>
      <c r="E206" s="205" t="s">
        <v>43</v>
      </c>
      <c r="F206" s="206" t="s">
        <v>88</v>
      </c>
      <c r="G206" s="204"/>
      <c r="H206" s="207">
        <v>1</v>
      </c>
      <c r="I206" s="208"/>
      <c r="J206" s="204"/>
      <c r="K206" s="204"/>
      <c r="L206" s="209"/>
      <c r="M206" s="210"/>
      <c r="N206" s="211"/>
      <c r="O206" s="211"/>
      <c r="P206" s="211"/>
      <c r="Q206" s="211"/>
      <c r="R206" s="211"/>
      <c r="S206" s="211"/>
      <c r="T206" s="212"/>
      <c r="AT206" s="213" t="s">
        <v>193</v>
      </c>
      <c r="AU206" s="213" t="s">
        <v>90</v>
      </c>
      <c r="AV206" s="14" t="s">
        <v>90</v>
      </c>
      <c r="AW206" s="14" t="s">
        <v>41</v>
      </c>
      <c r="AX206" s="14" t="s">
        <v>80</v>
      </c>
      <c r="AY206" s="213" t="s">
        <v>182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3593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4" customFormat="1" ht="11.25">
      <c r="B208" s="203"/>
      <c r="C208" s="204"/>
      <c r="D208" s="194" t="s">
        <v>193</v>
      </c>
      <c r="E208" s="205" t="s">
        <v>43</v>
      </c>
      <c r="F208" s="206" t="s">
        <v>88</v>
      </c>
      <c r="G208" s="204"/>
      <c r="H208" s="207">
        <v>1</v>
      </c>
      <c r="I208" s="208"/>
      <c r="J208" s="204"/>
      <c r="K208" s="204"/>
      <c r="L208" s="209"/>
      <c r="M208" s="210"/>
      <c r="N208" s="211"/>
      <c r="O208" s="211"/>
      <c r="P208" s="211"/>
      <c r="Q208" s="211"/>
      <c r="R208" s="211"/>
      <c r="S208" s="211"/>
      <c r="T208" s="212"/>
      <c r="AT208" s="213" t="s">
        <v>193</v>
      </c>
      <c r="AU208" s="213" t="s">
        <v>90</v>
      </c>
      <c r="AV208" s="14" t="s">
        <v>90</v>
      </c>
      <c r="AW208" s="14" t="s">
        <v>41</v>
      </c>
      <c r="AX208" s="14" t="s">
        <v>80</v>
      </c>
      <c r="AY208" s="213" t="s">
        <v>182</v>
      </c>
    </row>
    <row r="209" spans="1:65" s="15" customFormat="1" ht="11.25">
      <c r="B209" s="227"/>
      <c r="C209" s="228"/>
      <c r="D209" s="194" t="s">
        <v>193</v>
      </c>
      <c r="E209" s="229" t="s">
        <v>43</v>
      </c>
      <c r="F209" s="230" t="s">
        <v>436</v>
      </c>
      <c r="G209" s="228"/>
      <c r="H209" s="231">
        <v>4</v>
      </c>
      <c r="I209" s="232"/>
      <c r="J209" s="228"/>
      <c r="K209" s="228"/>
      <c r="L209" s="233"/>
      <c r="M209" s="234"/>
      <c r="N209" s="235"/>
      <c r="O209" s="235"/>
      <c r="P209" s="235"/>
      <c r="Q209" s="235"/>
      <c r="R209" s="235"/>
      <c r="S209" s="235"/>
      <c r="T209" s="236"/>
      <c r="AT209" s="237" t="s">
        <v>193</v>
      </c>
      <c r="AU209" s="237" t="s">
        <v>90</v>
      </c>
      <c r="AV209" s="15" t="s">
        <v>205</v>
      </c>
      <c r="AW209" s="15" t="s">
        <v>41</v>
      </c>
      <c r="AX209" s="15" t="s">
        <v>88</v>
      </c>
      <c r="AY209" s="237" t="s">
        <v>182</v>
      </c>
    </row>
    <row r="210" spans="1:65" s="12" customFormat="1" ht="22.9" customHeight="1">
      <c r="B210" s="163"/>
      <c r="C210" s="164"/>
      <c r="D210" s="165" t="s">
        <v>79</v>
      </c>
      <c r="E210" s="177" t="s">
        <v>508</v>
      </c>
      <c r="F210" s="177" t="s">
        <v>509</v>
      </c>
      <c r="G210" s="164"/>
      <c r="H210" s="164"/>
      <c r="I210" s="167"/>
      <c r="J210" s="178">
        <f>BK210</f>
        <v>0</v>
      </c>
      <c r="K210" s="164"/>
      <c r="L210" s="169"/>
      <c r="M210" s="170"/>
      <c r="N210" s="171"/>
      <c r="O210" s="171"/>
      <c r="P210" s="172">
        <f>SUM(P211:P243)</f>
        <v>0</v>
      </c>
      <c r="Q210" s="171"/>
      <c r="R210" s="172">
        <f>SUM(R211:R243)</f>
        <v>0</v>
      </c>
      <c r="S210" s="171"/>
      <c r="T210" s="173">
        <f>SUM(T211:T243)</f>
        <v>0</v>
      </c>
      <c r="AR210" s="174" t="s">
        <v>88</v>
      </c>
      <c r="AT210" s="175" t="s">
        <v>79</v>
      </c>
      <c r="AU210" s="175" t="s">
        <v>88</v>
      </c>
      <c r="AY210" s="174" t="s">
        <v>182</v>
      </c>
      <c r="BK210" s="176">
        <f>SUM(BK211:BK243)</f>
        <v>0</v>
      </c>
    </row>
    <row r="211" spans="1:65" s="2" customFormat="1" ht="37.9" customHeight="1">
      <c r="A211" s="35"/>
      <c r="B211" s="36"/>
      <c r="C211" s="179" t="s">
        <v>300</v>
      </c>
      <c r="D211" s="179" t="s">
        <v>187</v>
      </c>
      <c r="E211" s="180" t="s">
        <v>511</v>
      </c>
      <c r="F211" s="181" t="s">
        <v>512</v>
      </c>
      <c r="G211" s="182" t="s">
        <v>439</v>
      </c>
      <c r="H211" s="183">
        <v>63.198</v>
      </c>
      <c r="I211" s="184"/>
      <c r="J211" s="185">
        <f>ROUND(I211*H211,2)</f>
        <v>0</v>
      </c>
      <c r="K211" s="181" t="s">
        <v>191</v>
      </c>
      <c r="L211" s="40"/>
      <c r="M211" s="186" t="s">
        <v>43</v>
      </c>
      <c r="N211" s="187" t="s">
        <v>51</v>
      </c>
      <c r="O211" s="65"/>
      <c r="P211" s="188">
        <f>O211*H211</f>
        <v>0</v>
      </c>
      <c r="Q211" s="188">
        <v>0</v>
      </c>
      <c r="R211" s="188">
        <f>Q211*H211</f>
        <v>0</v>
      </c>
      <c r="S211" s="188">
        <v>0</v>
      </c>
      <c r="T211" s="18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90" t="s">
        <v>205</v>
      </c>
      <c r="AT211" s="190" t="s">
        <v>187</v>
      </c>
      <c r="AU211" s="190" t="s">
        <v>90</v>
      </c>
      <c r="AY211" s="17" t="s">
        <v>182</v>
      </c>
      <c r="BE211" s="191">
        <f>IF(N211="základní",J211,0)</f>
        <v>0</v>
      </c>
      <c r="BF211" s="191">
        <f>IF(N211="snížená",J211,0)</f>
        <v>0</v>
      </c>
      <c r="BG211" s="191">
        <f>IF(N211="zákl. přenesená",J211,0)</f>
        <v>0</v>
      </c>
      <c r="BH211" s="191">
        <f>IF(N211="sníž. přenesená",J211,0)</f>
        <v>0</v>
      </c>
      <c r="BI211" s="191">
        <f>IF(N211="nulová",J211,0)</f>
        <v>0</v>
      </c>
      <c r="BJ211" s="17" t="s">
        <v>88</v>
      </c>
      <c r="BK211" s="191">
        <f>ROUND(I211*H211,2)</f>
        <v>0</v>
      </c>
      <c r="BL211" s="17" t="s">
        <v>205</v>
      </c>
      <c r="BM211" s="190" t="s">
        <v>3335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3314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3" customFormat="1" ht="22.5">
      <c r="B213" s="192"/>
      <c r="C213" s="193"/>
      <c r="D213" s="194" t="s">
        <v>193</v>
      </c>
      <c r="E213" s="195" t="s">
        <v>43</v>
      </c>
      <c r="F213" s="196" t="s">
        <v>425</v>
      </c>
      <c r="G213" s="193"/>
      <c r="H213" s="195" t="s">
        <v>43</v>
      </c>
      <c r="I213" s="197"/>
      <c r="J213" s="193"/>
      <c r="K213" s="193"/>
      <c r="L213" s="198"/>
      <c r="M213" s="199"/>
      <c r="N213" s="200"/>
      <c r="O213" s="200"/>
      <c r="P213" s="200"/>
      <c r="Q213" s="200"/>
      <c r="R213" s="200"/>
      <c r="S213" s="200"/>
      <c r="T213" s="201"/>
      <c r="AT213" s="202" t="s">
        <v>193</v>
      </c>
      <c r="AU213" s="202" t="s">
        <v>90</v>
      </c>
      <c r="AV213" s="13" t="s">
        <v>88</v>
      </c>
      <c r="AW213" s="13" t="s">
        <v>41</v>
      </c>
      <c r="AX213" s="13" t="s">
        <v>80</v>
      </c>
      <c r="AY213" s="202" t="s">
        <v>182</v>
      </c>
    </row>
    <row r="214" spans="1:65" s="14" customFormat="1" ht="11.25">
      <c r="B214" s="203"/>
      <c r="C214" s="204"/>
      <c r="D214" s="194" t="s">
        <v>193</v>
      </c>
      <c r="E214" s="205" t="s">
        <v>43</v>
      </c>
      <c r="F214" s="206" t="s">
        <v>3578</v>
      </c>
      <c r="G214" s="204"/>
      <c r="H214" s="207">
        <v>48.79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193</v>
      </c>
      <c r="AU214" s="213" t="s">
        <v>90</v>
      </c>
      <c r="AV214" s="14" t="s">
        <v>90</v>
      </c>
      <c r="AW214" s="14" t="s">
        <v>41</v>
      </c>
      <c r="AX214" s="14" t="s">
        <v>80</v>
      </c>
      <c r="AY214" s="213" t="s">
        <v>182</v>
      </c>
    </row>
    <row r="215" spans="1:65" s="13" customFormat="1" ht="22.5">
      <c r="B215" s="192"/>
      <c r="C215" s="193"/>
      <c r="D215" s="194" t="s">
        <v>193</v>
      </c>
      <c r="E215" s="195" t="s">
        <v>43</v>
      </c>
      <c r="F215" s="196" t="s">
        <v>427</v>
      </c>
      <c r="G215" s="193"/>
      <c r="H215" s="195" t="s">
        <v>43</v>
      </c>
      <c r="I215" s="197"/>
      <c r="J215" s="193"/>
      <c r="K215" s="193"/>
      <c r="L215" s="198"/>
      <c r="M215" s="199"/>
      <c r="N215" s="200"/>
      <c r="O215" s="200"/>
      <c r="P215" s="200"/>
      <c r="Q215" s="200"/>
      <c r="R215" s="200"/>
      <c r="S215" s="200"/>
      <c r="T215" s="201"/>
      <c r="AT215" s="202" t="s">
        <v>193</v>
      </c>
      <c r="AU215" s="202" t="s">
        <v>90</v>
      </c>
      <c r="AV215" s="13" t="s">
        <v>88</v>
      </c>
      <c r="AW215" s="13" t="s">
        <v>41</v>
      </c>
      <c r="AX215" s="13" t="s">
        <v>80</v>
      </c>
      <c r="AY215" s="202" t="s">
        <v>182</v>
      </c>
    </row>
    <row r="216" spans="1:65" s="14" customFormat="1" ht="11.25">
      <c r="B216" s="203"/>
      <c r="C216" s="204"/>
      <c r="D216" s="194" t="s">
        <v>193</v>
      </c>
      <c r="E216" s="205" t="s">
        <v>43</v>
      </c>
      <c r="F216" s="206" t="s">
        <v>3579</v>
      </c>
      <c r="G216" s="204"/>
      <c r="H216" s="207">
        <v>12.75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193</v>
      </c>
      <c r="AU216" s="213" t="s">
        <v>90</v>
      </c>
      <c r="AV216" s="14" t="s">
        <v>90</v>
      </c>
      <c r="AW216" s="14" t="s">
        <v>41</v>
      </c>
      <c r="AX216" s="14" t="s">
        <v>80</v>
      </c>
      <c r="AY216" s="213" t="s">
        <v>182</v>
      </c>
    </row>
    <row r="217" spans="1:65" s="13" customFormat="1" ht="22.5">
      <c r="B217" s="192"/>
      <c r="C217" s="193"/>
      <c r="D217" s="194" t="s">
        <v>193</v>
      </c>
      <c r="E217" s="195" t="s">
        <v>43</v>
      </c>
      <c r="F217" s="196" t="s">
        <v>1488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1500</v>
      </c>
      <c r="G218" s="204"/>
      <c r="H218" s="207">
        <v>1.6579999999999999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80</v>
      </c>
      <c r="AY218" s="213" t="s">
        <v>182</v>
      </c>
    </row>
    <row r="219" spans="1:65" s="15" customFormat="1" ht="11.25">
      <c r="B219" s="227"/>
      <c r="C219" s="228"/>
      <c r="D219" s="194" t="s">
        <v>193</v>
      </c>
      <c r="E219" s="229" t="s">
        <v>43</v>
      </c>
      <c r="F219" s="230" t="s">
        <v>436</v>
      </c>
      <c r="G219" s="228"/>
      <c r="H219" s="231">
        <v>63.198</v>
      </c>
      <c r="I219" s="232"/>
      <c r="J219" s="228"/>
      <c r="K219" s="228"/>
      <c r="L219" s="233"/>
      <c r="M219" s="234"/>
      <c r="N219" s="235"/>
      <c r="O219" s="235"/>
      <c r="P219" s="235"/>
      <c r="Q219" s="235"/>
      <c r="R219" s="235"/>
      <c r="S219" s="235"/>
      <c r="T219" s="236"/>
      <c r="AT219" s="237" t="s">
        <v>193</v>
      </c>
      <c r="AU219" s="237" t="s">
        <v>90</v>
      </c>
      <c r="AV219" s="15" t="s">
        <v>205</v>
      </c>
      <c r="AW219" s="15" t="s">
        <v>41</v>
      </c>
      <c r="AX219" s="15" t="s">
        <v>88</v>
      </c>
      <c r="AY219" s="237" t="s">
        <v>182</v>
      </c>
    </row>
    <row r="220" spans="1:65" s="2" customFormat="1" ht="37.9" customHeight="1">
      <c r="A220" s="35"/>
      <c r="B220" s="36"/>
      <c r="C220" s="179" t="s">
        <v>305</v>
      </c>
      <c r="D220" s="179" t="s">
        <v>187</v>
      </c>
      <c r="E220" s="180" t="s">
        <v>515</v>
      </c>
      <c r="F220" s="181" t="s">
        <v>516</v>
      </c>
      <c r="G220" s="182" t="s">
        <v>439</v>
      </c>
      <c r="H220" s="183">
        <v>568.77800000000002</v>
      </c>
      <c r="I220" s="184"/>
      <c r="J220" s="185">
        <f>ROUND(I220*H220,2)</f>
        <v>0</v>
      </c>
      <c r="K220" s="181" t="s">
        <v>191</v>
      </c>
      <c r="L220" s="40"/>
      <c r="M220" s="186" t="s">
        <v>43</v>
      </c>
      <c r="N220" s="187" t="s">
        <v>51</v>
      </c>
      <c r="O220" s="65"/>
      <c r="P220" s="188">
        <f>O220*H220</f>
        <v>0</v>
      </c>
      <c r="Q220" s="188">
        <v>0</v>
      </c>
      <c r="R220" s="188">
        <f>Q220*H220</f>
        <v>0</v>
      </c>
      <c r="S220" s="188">
        <v>0</v>
      </c>
      <c r="T220" s="18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90" t="s">
        <v>205</v>
      </c>
      <c r="AT220" s="190" t="s">
        <v>187</v>
      </c>
      <c r="AU220" s="190" t="s">
        <v>90</v>
      </c>
      <c r="AY220" s="17" t="s">
        <v>182</v>
      </c>
      <c r="BE220" s="191">
        <f>IF(N220="základní",J220,0)</f>
        <v>0</v>
      </c>
      <c r="BF220" s="191">
        <f>IF(N220="snížená",J220,0)</f>
        <v>0</v>
      </c>
      <c r="BG220" s="191">
        <f>IF(N220="zákl. přenesená",J220,0)</f>
        <v>0</v>
      </c>
      <c r="BH220" s="191">
        <f>IF(N220="sníž. přenesená",J220,0)</f>
        <v>0</v>
      </c>
      <c r="BI220" s="191">
        <f>IF(N220="nulová",J220,0)</f>
        <v>0</v>
      </c>
      <c r="BJ220" s="17" t="s">
        <v>88</v>
      </c>
      <c r="BK220" s="191">
        <f>ROUND(I220*H220,2)</f>
        <v>0</v>
      </c>
      <c r="BL220" s="17" t="s">
        <v>205</v>
      </c>
      <c r="BM220" s="190" t="s">
        <v>3336</v>
      </c>
    </row>
    <row r="221" spans="1:65" s="13" customFormat="1" ht="11.25">
      <c r="B221" s="192"/>
      <c r="C221" s="193"/>
      <c r="D221" s="194" t="s">
        <v>193</v>
      </c>
      <c r="E221" s="195" t="s">
        <v>43</v>
      </c>
      <c r="F221" s="196" t="s">
        <v>3314</v>
      </c>
      <c r="G221" s="193"/>
      <c r="H221" s="195" t="s">
        <v>43</v>
      </c>
      <c r="I221" s="197"/>
      <c r="J221" s="193"/>
      <c r="K221" s="193"/>
      <c r="L221" s="198"/>
      <c r="M221" s="199"/>
      <c r="N221" s="200"/>
      <c r="O221" s="200"/>
      <c r="P221" s="200"/>
      <c r="Q221" s="200"/>
      <c r="R221" s="200"/>
      <c r="S221" s="200"/>
      <c r="T221" s="201"/>
      <c r="AT221" s="202" t="s">
        <v>193</v>
      </c>
      <c r="AU221" s="202" t="s">
        <v>90</v>
      </c>
      <c r="AV221" s="13" t="s">
        <v>88</v>
      </c>
      <c r="AW221" s="13" t="s">
        <v>41</v>
      </c>
      <c r="AX221" s="13" t="s">
        <v>80</v>
      </c>
      <c r="AY221" s="202" t="s">
        <v>182</v>
      </c>
    </row>
    <row r="222" spans="1:65" s="13" customFormat="1" ht="22.5">
      <c r="B222" s="192"/>
      <c r="C222" s="193"/>
      <c r="D222" s="194" t="s">
        <v>193</v>
      </c>
      <c r="E222" s="195" t="s">
        <v>43</v>
      </c>
      <c r="F222" s="196" t="s">
        <v>518</v>
      </c>
      <c r="G222" s="193"/>
      <c r="H222" s="195" t="s">
        <v>43</v>
      </c>
      <c r="I222" s="197"/>
      <c r="J222" s="193"/>
      <c r="K222" s="193"/>
      <c r="L222" s="198"/>
      <c r="M222" s="199"/>
      <c r="N222" s="200"/>
      <c r="O222" s="200"/>
      <c r="P222" s="200"/>
      <c r="Q222" s="200"/>
      <c r="R222" s="200"/>
      <c r="S222" s="200"/>
      <c r="T222" s="201"/>
      <c r="AT222" s="202" t="s">
        <v>193</v>
      </c>
      <c r="AU222" s="202" t="s">
        <v>90</v>
      </c>
      <c r="AV222" s="13" t="s">
        <v>88</v>
      </c>
      <c r="AW222" s="13" t="s">
        <v>41</v>
      </c>
      <c r="AX222" s="13" t="s">
        <v>80</v>
      </c>
      <c r="AY222" s="202" t="s">
        <v>182</v>
      </c>
    </row>
    <row r="223" spans="1:65" s="14" customFormat="1" ht="11.25">
      <c r="B223" s="203"/>
      <c r="C223" s="204"/>
      <c r="D223" s="194" t="s">
        <v>193</v>
      </c>
      <c r="E223" s="205" t="s">
        <v>43</v>
      </c>
      <c r="F223" s="206" t="s">
        <v>3594</v>
      </c>
      <c r="G223" s="204"/>
      <c r="H223" s="207">
        <v>439.11</v>
      </c>
      <c r="I223" s="208"/>
      <c r="J223" s="204"/>
      <c r="K223" s="204"/>
      <c r="L223" s="209"/>
      <c r="M223" s="210"/>
      <c r="N223" s="211"/>
      <c r="O223" s="211"/>
      <c r="P223" s="211"/>
      <c r="Q223" s="211"/>
      <c r="R223" s="211"/>
      <c r="S223" s="211"/>
      <c r="T223" s="212"/>
      <c r="AT223" s="213" t="s">
        <v>193</v>
      </c>
      <c r="AU223" s="213" t="s">
        <v>90</v>
      </c>
      <c r="AV223" s="14" t="s">
        <v>90</v>
      </c>
      <c r="AW223" s="14" t="s">
        <v>41</v>
      </c>
      <c r="AX223" s="14" t="s">
        <v>80</v>
      </c>
      <c r="AY223" s="213" t="s">
        <v>182</v>
      </c>
    </row>
    <row r="224" spans="1:65" s="13" customFormat="1" ht="22.5">
      <c r="B224" s="192"/>
      <c r="C224" s="193"/>
      <c r="D224" s="194" t="s">
        <v>193</v>
      </c>
      <c r="E224" s="195" t="s">
        <v>43</v>
      </c>
      <c r="F224" s="196" t="s">
        <v>520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3595</v>
      </c>
      <c r="G225" s="204"/>
      <c r="H225" s="207">
        <v>114.75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80</v>
      </c>
      <c r="AY225" s="213" t="s">
        <v>182</v>
      </c>
    </row>
    <row r="226" spans="1:65" s="13" customFormat="1" ht="22.5">
      <c r="B226" s="192"/>
      <c r="C226" s="193"/>
      <c r="D226" s="194" t="s">
        <v>193</v>
      </c>
      <c r="E226" s="195" t="s">
        <v>43</v>
      </c>
      <c r="F226" s="196" t="s">
        <v>3339</v>
      </c>
      <c r="G226" s="193"/>
      <c r="H226" s="195" t="s">
        <v>43</v>
      </c>
      <c r="I226" s="197"/>
      <c r="J226" s="193"/>
      <c r="K226" s="193"/>
      <c r="L226" s="198"/>
      <c r="M226" s="199"/>
      <c r="N226" s="200"/>
      <c r="O226" s="200"/>
      <c r="P226" s="200"/>
      <c r="Q226" s="200"/>
      <c r="R226" s="200"/>
      <c r="S226" s="200"/>
      <c r="T226" s="201"/>
      <c r="AT226" s="202" t="s">
        <v>193</v>
      </c>
      <c r="AU226" s="202" t="s">
        <v>90</v>
      </c>
      <c r="AV226" s="13" t="s">
        <v>88</v>
      </c>
      <c r="AW226" s="13" t="s">
        <v>41</v>
      </c>
      <c r="AX226" s="13" t="s">
        <v>80</v>
      </c>
      <c r="AY226" s="202" t="s">
        <v>182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1551</v>
      </c>
      <c r="G227" s="204"/>
      <c r="H227" s="207">
        <v>14.917999999999999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5" customFormat="1" ht="11.25">
      <c r="B228" s="227"/>
      <c r="C228" s="228"/>
      <c r="D228" s="194" t="s">
        <v>193</v>
      </c>
      <c r="E228" s="229" t="s">
        <v>43</v>
      </c>
      <c r="F228" s="230" t="s">
        <v>436</v>
      </c>
      <c r="G228" s="228"/>
      <c r="H228" s="231">
        <v>568.77800000000002</v>
      </c>
      <c r="I228" s="232"/>
      <c r="J228" s="228"/>
      <c r="K228" s="228"/>
      <c r="L228" s="233"/>
      <c r="M228" s="234"/>
      <c r="N228" s="235"/>
      <c r="O228" s="235"/>
      <c r="P228" s="235"/>
      <c r="Q228" s="235"/>
      <c r="R228" s="235"/>
      <c r="S228" s="235"/>
      <c r="T228" s="236"/>
      <c r="AT228" s="237" t="s">
        <v>193</v>
      </c>
      <c r="AU228" s="237" t="s">
        <v>90</v>
      </c>
      <c r="AV228" s="15" t="s">
        <v>205</v>
      </c>
      <c r="AW228" s="15" t="s">
        <v>41</v>
      </c>
      <c r="AX228" s="15" t="s">
        <v>88</v>
      </c>
      <c r="AY228" s="237" t="s">
        <v>182</v>
      </c>
    </row>
    <row r="229" spans="1:65" s="2" customFormat="1" ht="37.9" customHeight="1">
      <c r="A229" s="35"/>
      <c r="B229" s="36"/>
      <c r="C229" s="179" t="s">
        <v>310</v>
      </c>
      <c r="D229" s="179" t="s">
        <v>187</v>
      </c>
      <c r="E229" s="180" t="s">
        <v>529</v>
      </c>
      <c r="F229" s="181" t="s">
        <v>530</v>
      </c>
      <c r="G229" s="182" t="s">
        <v>439</v>
      </c>
      <c r="H229" s="183">
        <v>4.08</v>
      </c>
      <c r="I229" s="184"/>
      <c r="J229" s="185">
        <f>ROUND(I229*H229,2)</f>
        <v>0</v>
      </c>
      <c r="K229" s="181" t="s">
        <v>191</v>
      </c>
      <c r="L229" s="40"/>
      <c r="M229" s="186" t="s">
        <v>43</v>
      </c>
      <c r="N229" s="187" t="s">
        <v>51</v>
      </c>
      <c r="O229" s="65"/>
      <c r="P229" s="188">
        <f>O229*H229</f>
        <v>0</v>
      </c>
      <c r="Q229" s="188">
        <v>0</v>
      </c>
      <c r="R229" s="188">
        <f>Q229*H229</f>
        <v>0</v>
      </c>
      <c r="S229" s="188">
        <v>0</v>
      </c>
      <c r="T229" s="189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90" t="s">
        <v>205</v>
      </c>
      <c r="AT229" s="190" t="s">
        <v>187</v>
      </c>
      <c r="AU229" s="190" t="s">
        <v>90</v>
      </c>
      <c r="AY229" s="17" t="s">
        <v>182</v>
      </c>
      <c r="BE229" s="191">
        <f>IF(N229="základní",J229,0)</f>
        <v>0</v>
      </c>
      <c r="BF229" s="191">
        <f>IF(N229="snížená",J229,0)</f>
        <v>0</v>
      </c>
      <c r="BG229" s="191">
        <f>IF(N229="zákl. přenesená",J229,0)</f>
        <v>0</v>
      </c>
      <c r="BH229" s="191">
        <f>IF(N229="sníž. přenesená",J229,0)</f>
        <v>0</v>
      </c>
      <c r="BI229" s="191">
        <f>IF(N229="nulová",J229,0)</f>
        <v>0</v>
      </c>
      <c r="BJ229" s="17" t="s">
        <v>88</v>
      </c>
      <c r="BK229" s="191">
        <f>ROUND(I229*H229,2)</f>
        <v>0</v>
      </c>
      <c r="BL229" s="17" t="s">
        <v>205</v>
      </c>
      <c r="BM229" s="190" t="s">
        <v>3596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532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3" customFormat="1" ht="11.25">
      <c r="B231" s="192"/>
      <c r="C231" s="193"/>
      <c r="D231" s="194" t="s">
        <v>193</v>
      </c>
      <c r="E231" s="195" t="s">
        <v>43</v>
      </c>
      <c r="F231" s="196" t="s">
        <v>362</v>
      </c>
      <c r="G231" s="193"/>
      <c r="H231" s="195" t="s">
        <v>43</v>
      </c>
      <c r="I231" s="197"/>
      <c r="J231" s="193"/>
      <c r="K231" s="193"/>
      <c r="L231" s="198"/>
      <c r="M231" s="199"/>
      <c r="N231" s="200"/>
      <c r="O231" s="200"/>
      <c r="P231" s="200"/>
      <c r="Q231" s="200"/>
      <c r="R231" s="200"/>
      <c r="S231" s="200"/>
      <c r="T231" s="201"/>
      <c r="AT231" s="202" t="s">
        <v>193</v>
      </c>
      <c r="AU231" s="202" t="s">
        <v>90</v>
      </c>
      <c r="AV231" s="13" t="s">
        <v>88</v>
      </c>
      <c r="AW231" s="13" t="s">
        <v>41</v>
      </c>
      <c r="AX231" s="13" t="s">
        <v>80</v>
      </c>
      <c r="AY231" s="202" t="s">
        <v>182</v>
      </c>
    </row>
    <row r="232" spans="1:65" s="13" customFormat="1" ht="22.5">
      <c r="B232" s="192"/>
      <c r="C232" s="193"/>
      <c r="D232" s="194" t="s">
        <v>193</v>
      </c>
      <c r="E232" s="195" t="s">
        <v>43</v>
      </c>
      <c r="F232" s="196" t="s">
        <v>3597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4" customFormat="1" ht="11.25">
      <c r="B233" s="203"/>
      <c r="C233" s="204"/>
      <c r="D233" s="194" t="s">
        <v>193</v>
      </c>
      <c r="E233" s="205" t="s">
        <v>43</v>
      </c>
      <c r="F233" s="206" t="s">
        <v>2858</v>
      </c>
      <c r="G233" s="204"/>
      <c r="H233" s="207">
        <v>4.08</v>
      </c>
      <c r="I233" s="208"/>
      <c r="J233" s="204"/>
      <c r="K233" s="204"/>
      <c r="L233" s="209"/>
      <c r="M233" s="210"/>
      <c r="N233" s="211"/>
      <c r="O233" s="211"/>
      <c r="P233" s="211"/>
      <c r="Q233" s="211"/>
      <c r="R233" s="211"/>
      <c r="S233" s="211"/>
      <c r="T233" s="212"/>
      <c r="AT233" s="213" t="s">
        <v>193</v>
      </c>
      <c r="AU233" s="213" t="s">
        <v>90</v>
      </c>
      <c r="AV233" s="14" t="s">
        <v>90</v>
      </c>
      <c r="AW233" s="14" t="s">
        <v>41</v>
      </c>
      <c r="AX233" s="14" t="s">
        <v>88</v>
      </c>
      <c r="AY233" s="213" t="s">
        <v>182</v>
      </c>
    </row>
    <row r="234" spans="1:65" s="2" customFormat="1" ht="37.9" customHeight="1">
      <c r="A234" s="35"/>
      <c r="B234" s="36"/>
      <c r="C234" s="179" t="s">
        <v>314</v>
      </c>
      <c r="D234" s="179" t="s">
        <v>187</v>
      </c>
      <c r="E234" s="180" t="s">
        <v>538</v>
      </c>
      <c r="F234" s="181" t="s">
        <v>516</v>
      </c>
      <c r="G234" s="182" t="s">
        <v>439</v>
      </c>
      <c r="H234" s="183">
        <v>36.72</v>
      </c>
      <c r="I234" s="184"/>
      <c r="J234" s="185">
        <f>ROUND(I234*H234,2)</f>
        <v>0</v>
      </c>
      <c r="K234" s="181" t="s">
        <v>191</v>
      </c>
      <c r="L234" s="40"/>
      <c r="M234" s="186" t="s">
        <v>43</v>
      </c>
      <c r="N234" s="187" t="s">
        <v>51</v>
      </c>
      <c r="O234" s="65"/>
      <c r="P234" s="188">
        <f>O234*H234</f>
        <v>0</v>
      </c>
      <c r="Q234" s="188">
        <v>0</v>
      </c>
      <c r="R234" s="188">
        <f>Q234*H234</f>
        <v>0</v>
      </c>
      <c r="S234" s="188">
        <v>0</v>
      </c>
      <c r="T234" s="18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90" t="s">
        <v>205</v>
      </c>
      <c r="AT234" s="190" t="s">
        <v>187</v>
      </c>
      <c r="AU234" s="190" t="s">
        <v>90</v>
      </c>
      <c r="AY234" s="17" t="s">
        <v>182</v>
      </c>
      <c r="BE234" s="191">
        <f>IF(N234="základní",J234,0)</f>
        <v>0</v>
      </c>
      <c r="BF234" s="191">
        <f>IF(N234="snížená",J234,0)</f>
        <v>0</v>
      </c>
      <c r="BG234" s="191">
        <f>IF(N234="zákl. přenesená",J234,0)</f>
        <v>0</v>
      </c>
      <c r="BH234" s="191">
        <f>IF(N234="sníž. přenesená",J234,0)</f>
        <v>0</v>
      </c>
      <c r="BI234" s="191">
        <f>IF(N234="nulová",J234,0)</f>
        <v>0</v>
      </c>
      <c r="BJ234" s="17" t="s">
        <v>88</v>
      </c>
      <c r="BK234" s="191">
        <f>ROUND(I234*H234,2)</f>
        <v>0</v>
      </c>
      <c r="BL234" s="17" t="s">
        <v>205</v>
      </c>
      <c r="BM234" s="190" t="s">
        <v>3598</v>
      </c>
    </row>
    <row r="235" spans="1:65" s="13" customFormat="1" ht="11.25">
      <c r="B235" s="192"/>
      <c r="C235" s="193"/>
      <c r="D235" s="194" t="s">
        <v>193</v>
      </c>
      <c r="E235" s="195" t="s">
        <v>43</v>
      </c>
      <c r="F235" s="196" t="s">
        <v>532</v>
      </c>
      <c r="G235" s="193"/>
      <c r="H235" s="195" t="s">
        <v>43</v>
      </c>
      <c r="I235" s="197"/>
      <c r="J235" s="193"/>
      <c r="K235" s="193"/>
      <c r="L235" s="198"/>
      <c r="M235" s="199"/>
      <c r="N235" s="200"/>
      <c r="O235" s="200"/>
      <c r="P235" s="200"/>
      <c r="Q235" s="200"/>
      <c r="R235" s="200"/>
      <c r="S235" s="200"/>
      <c r="T235" s="201"/>
      <c r="AT235" s="202" t="s">
        <v>193</v>
      </c>
      <c r="AU235" s="202" t="s">
        <v>90</v>
      </c>
      <c r="AV235" s="13" t="s">
        <v>88</v>
      </c>
      <c r="AW235" s="13" t="s">
        <v>41</v>
      </c>
      <c r="AX235" s="13" t="s">
        <v>80</v>
      </c>
      <c r="AY235" s="202" t="s">
        <v>182</v>
      </c>
    </row>
    <row r="236" spans="1:65" s="13" customFormat="1" ht="11.25">
      <c r="B236" s="192"/>
      <c r="C236" s="193"/>
      <c r="D236" s="194" t="s">
        <v>193</v>
      </c>
      <c r="E236" s="195" t="s">
        <v>43</v>
      </c>
      <c r="F236" s="196" t="s">
        <v>362</v>
      </c>
      <c r="G236" s="193"/>
      <c r="H236" s="195" t="s">
        <v>43</v>
      </c>
      <c r="I236" s="197"/>
      <c r="J236" s="193"/>
      <c r="K236" s="193"/>
      <c r="L236" s="198"/>
      <c r="M236" s="199"/>
      <c r="N236" s="200"/>
      <c r="O236" s="200"/>
      <c r="P236" s="200"/>
      <c r="Q236" s="200"/>
      <c r="R236" s="200"/>
      <c r="S236" s="200"/>
      <c r="T236" s="201"/>
      <c r="AT236" s="202" t="s">
        <v>193</v>
      </c>
      <c r="AU236" s="202" t="s">
        <v>90</v>
      </c>
      <c r="AV236" s="13" t="s">
        <v>88</v>
      </c>
      <c r="AW236" s="13" t="s">
        <v>41</v>
      </c>
      <c r="AX236" s="13" t="s">
        <v>80</v>
      </c>
      <c r="AY236" s="202" t="s">
        <v>182</v>
      </c>
    </row>
    <row r="237" spans="1:65" s="13" customFormat="1" ht="22.5">
      <c r="B237" s="192"/>
      <c r="C237" s="193"/>
      <c r="D237" s="194" t="s">
        <v>193</v>
      </c>
      <c r="E237" s="195" t="s">
        <v>43</v>
      </c>
      <c r="F237" s="196" t="s">
        <v>3599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2882</v>
      </c>
      <c r="G238" s="204"/>
      <c r="H238" s="207">
        <v>36.72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88</v>
      </c>
      <c r="AY238" s="213" t="s">
        <v>182</v>
      </c>
    </row>
    <row r="239" spans="1:65" s="2" customFormat="1" ht="37.9" customHeight="1">
      <c r="A239" s="35"/>
      <c r="B239" s="36"/>
      <c r="C239" s="179" t="s">
        <v>318</v>
      </c>
      <c r="D239" s="179" t="s">
        <v>187</v>
      </c>
      <c r="E239" s="180" t="s">
        <v>545</v>
      </c>
      <c r="F239" s="181" t="s">
        <v>546</v>
      </c>
      <c r="G239" s="182" t="s">
        <v>439</v>
      </c>
      <c r="H239" s="183">
        <v>4.08</v>
      </c>
      <c r="I239" s="184"/>
      <c r="J239" s="185">
        <f>ROUND(I239*H239,2)</f>
        <v>0</v>
      </c>
      <c r="K239" s="181" t="s">
        <v>191</v>
      </c>
      <c r="L239" s="40"/>
      <c r="M239" s="186" t="s">
        <v>43</v>
      </c>
      <c r="N239" s="187" t="s">
        <v>51</v>
      </c>
      <c r="O239" s="65"/>
      <c r="P239" s="188">
        <f>O239*H239</f>
        <v>0</v>
      </c>
      <c r="Q239" s="188">
        <v>0</v>
      </c>
      <c r="R239" s="188">
        <f>Q239*H239</f>
        <v>0</v>
      </c>
      <c r="S239" s="188">
        <v>0</v>
      </c>
      <c r="T239" s="18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205</v>
      </c>
      <c r="AT239" s="190" t="s">
        <v>187</v>
      </c>
      <c r="AU239" s="190" t="s">
        <v>90</v>
      </c>
      <c r="AY239" s="17" t="s">
        <v>182</v>
      </c>
      <c r="BE239" s="191">
        <f>IF(N239="základní",J239,0)</f>
        <v>0</v>
      </c>
      <c r="BF239" s="191">
        <f>IF(N239="snížená",J239,0)</f>
        <v>0</v>
      </c>
      <c r="BG239" s="191">
        <f>IF(N239="zákl. přenesená",J239,0)</f>
        <v>0</v>
      </c>
      <c r="BH239" s="191">
        <f>IF(N239="sníž. přenesená",J239,0)</f>
        <v>0</v>
      </c>
      <c r="BI239" s="191">
        <f>IF(N239="nulová",J239,0)</f>
        <v>0</v>
      </c>
      <c r="BJ239" s="17" t="s">
        <v>88</v>
      </c>
      <c r="BK239" s="191">
        <f>ROUND(I239*H239,2)</f>
        <v>0</v>
      </c>
      <c r="BL239" s="17" t="s">
        <v>205</v>
      </c>
      <c r="BM239" s="190" t="s">
        <v>3600</v>
      </c>
    </row>
    <row r="240" spans="1:65" s="13" customFormat="1" ht="11.25">
      <c r="B240" s="192"/>
      <c r="C240" s="193"/>
      <c r="D240" s="194" t="s">
        <v>193</v>
      </c>
      <c r="E240" s="195" t="s">
        <v>43</v>
      </c>
      <c r="F240" s="196" t="s">
        <v>532</v>
      </c>
      <c r="G240" s="193"/>
      <c r="H240" s="195" t="s">
        <v>43</v>
      </c>
      <c r="I240" s="197"/>
      <c r="J240" s="193"/>
      <c r="K240" s="193"/>
      <c r="L240" s="198"/>
      <c r="M240" s="199"/>
      <c r="N240" s="200"/>
      <c r="O240" s="200"/>
      <c r="P240" s="200"/>
      <c r="Q240" s="200"/>
      <c r="R240" s="200"/>
      <c r="S240" s="200"/>
      <c r="T240" s="201"/>
      <c r="AT240" s="202" t="s">
        <v>193</v>
      </c>
      <c r="AU240" s="202" t="s">
        <v>90</v>
      </c>
      <c r="AV240" s="13" t="s">
        <v>88</v>
      </c>
      <c r="AW240" s="13" t="s">
        <v>41</v>
      </c>
      <c r="AX240" s="13" t="s">
        <v>80</v>
      </c>
      <c r="AY240" s="202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362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3" customFormat="1" ht="22.5">
      <c r="B242" s="192"/>
      <c r="C242" s="193"/>
      <c r="D242" s="194" t="s">
        <v>193</v>
      </c>
      <c r="E242" s="195" t="s">
        <v>43</v>
      </c>
      <c r="F242" s="196" t="s">
        <v>3597</v>
      </c>
      <c r="G242" s="193"/>
      <c r="H242" s="195" t="s">
        <v>43</v>
      </c>
      <c r="I242" s="197"/>
      <c r="J242" s="193"/>
      <c r="K242" s="193"/>
      <c r="L242" s="198"/>
      <c r="M242" s="199"/>
      <c r="N242" s="200"/>
      <c r="O242" s="200"/>
      <c r="P242" s="200"/>
      <c r="Q242" s="200"/>
      <c r="R242" s="200"/>
      <c r="S242" s="200"/>
      <c r="T242" s="201"/>
      <c r="AT242" s="202" t="s">
        <v>193</v>
      </c>
      <c r="AU242" s="202" t="s">
        <v>90</v>
      </c>
      <c r="AV242" s="13" t="s">
        <v>88</v>
      </c>
      <c r="AW242" s="13" t="s">
        <v>41</v>
      </c>
      <c r="AX242" s="13" t="s">
        <v>80</v>
      </c>
      <c r="AY242" s="202" t="s">
        <v>182</v>
      </c>
    </row>
    <row r="243" spans="1:65" s="14" customFormat="1" ht="11.25">
      <c r="B243" s="203"/>
      <c r="C243" s="204"/>
      <c r="D243" s="194" t="s">
        <v>193</v>
      </c>
      <c r="E243" s="205" t="s">
        <v>43</v>
      </c>
      <c r="F243" s="206" t="s">
        <v>2858</v>
      </c>
      <c r="G243" s="204"/>
      <c r="H243" s="207">
        <v>4.08</v>
      </c>
      <c r="I243" s="208"/>
      <c r="J243" s="204"/>
      <c r="K243" s="204"/>
      <c r="L243" s="209"/>
      <c r="M243" s="210"/>
      <c r="N243" s="211"/>
      <c r="O243" s="211"/>
      <c r="P243" s="211"/>
      <c r="Q243" s="211"/>
      <c r="R243" s="211"/>
      <c r="S243" s="211"/>
      <c r="T243" s="212"/>
      <c r="AT243" s="213" t="s">
        <v>193</v>
      </c>
      <c r="AU243" s="213" t="s">
        <v>90</v>
      </c>
      <c r="AV243" s="14" t="s">
        <v>90</v>
      </c>
      <c r="AW243" s="14" t="s">
        <v>41</v>
      </c>
      <c r="AX243" s="14" t="s">
        <v>88</v>
      </c>
      <c r="AY243" s="213" t="s">
        <v>182</v>
      </c>
    </row>
    <row r="244" spans="1:65" s="12" customFormat="1" ht="25.9" customHeight="1">
      <c r="B244" s="163"/>
      <c r="C244" s="164"/>
      <c r="D244" s="165" t="s">
        <v>79</v>
      </c>
      <c r="E244" s="166" t="s">
        <v>179</v>
      </c>
      <c r="F244" s="166" t="s">
        <v>180</v>
      </c>
      <c r="G244" s="164"/>
      <c r="H244" s="164"/>
      <c r="I244" s="167"/>
      <c r="J244" s="168">
        <f>BK244</f>
        <v>0</v>
      </c>
      <c r="K244" s="164"/>
      <c r="L244" s="169"/>
      <c r="M244" s="170"/>
      <c r="N244" s="171"/>
      <c r="O244" s="171"/>
      <c r="P244" s="172">
        <f>P245+P569</f>
        <v>0</v>
      </c>
      <c r="Q244" s="171"/>
      <c r="R244" s="172">
        <f>R245+R569</f>
        <v>89.758935600000001</v>
      </c>
      <c r="S244" s="171"/>
      <c r="T244" s="173">
        <f>T245+T569</f>
        <v>0</v>
      </c>
      <c r="AR244" s="174" t="s">
        <v>181</v>
      </c>
      <c r="AT244" s="175" t="s">
        <v>79</v>
      </c>
      <c r="AU244" s="175" t="s">
        <v>80</v>
      </c>
      <c r="AY244" s="174" t="s">
        <v>182</v>
      </c>
      <c r="BK244" s="176">
        <f>BK245+BK569</f>
        <v>0</v>
      </c>
    </row>
    <row r="245" spans="1:65" s="12" customFormat="1" ht="22.9" customHeight="1">
      <c r="B245" s="163"/>
      <c r="C245" s="164"/>
      <c r="D245" s="165" t="s">
        <v>79</v>
      </c>
      <c r="E245" s="177" t="s">
        <v>183</v>
      </c>
      <c r="F245" s="177" t="s">
        <v>184</v>
      </c>
      <c r="G245" s="164"/>
      <c r="H245" s="164"/>
      <c r="I245" s="167"/>
      <c r="J245" s="178">
        <f>BK245</f>
        <v>0</v>
      </c>
      <c r="K245" s="164"/>
      <c r="L245" s="169"/>
      <c r="M245" s="170"/>
      <c r="N245" s="171"/>
      <c r="O245" s="171"/>
      <c r="P245" s="172">
        <f>SUM(P246:P568)</f>
        <v>0</v>
      </c>
      <c r="Q245" s="171"/>
      <c r="R245" s="172">
        <f>SUM(R246:R568)</f>
        <v>0.44918999999999998</v>
      </c>
      <c r="S245" s="171"/>
      <c r="T245" s="173">
        <f>SUM(T246:T568)</f>
        <v>0</v>
      </c>
      <c r="AR245" s="174" t="s">
        <v>181</v>
      </c>
      <c r="AT245" s="175" t="s">
        <v>79</v>
      </c>
      <c r="AU245" s="175" t="s">
        <v>88</v>
      </c>
      <c r="AY245" s="174" t="s">
        <v>182</v>
      </c>
      <c r="BK245" s="176">
        <f>SUM(BK246:BK568)</f>
        <v>0</v>
      </c>
    </row>
    <row r="246" spans="1:65" s="2" customFormat="1" ht="90" customHeight="1">
      <c r="A246" s="35"/>
      <c r="B246" s="36"/>
      <c r="C246" s="179" t="s">
        <v>322</v>
      </c>
      <c r="D246" s="179" t="s">
        <v>187</v>
      </c>
      <c r="E246" s="180" t="s">
        <v>3363</v>
      </c>
      <c r="F246" s="181" t="s">
        <v>3364</v>
      </c>
      <c r="G246" s="182" t="s">
        <v>481</v>
      </c>
      <c r="H246" s="183">
        <v>260</v>
      </c>
      <c r="I246" s="184"/>
      <c r="J246" s="185">
        <f>ROUND(I246*H246,2)</f>
        <v>0</v>
      </c>
      <c r="K246" s="181" t="s">
        <v>191</v>
      </c>
      <c r="L246" s="40"/>
      <c r="M246" s="186" t="s">
        <v>43</v>
      </c>
      <c r="N246" s="187" t="s">
        <v>51</v>
      </c>
      <c r="O246" s="65"/>
      <c r="P246" s="188">
        <f>O246*H246</f>
        <v>0</v>
      </c>
      <c r="Q246" s="188">
        <v>0</v>
      </c>
      <c r="R246" s="188">
        <f>Q246*H246</f>
        <v>0</v>
      </c>
      <c r="S246" s="188">
        <v>0</v>
      </c>
      <c r="T246" s="18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90" t="s">
        <v>88</v>
      </c>
      <c r="AT246" s="190" t="s">
        <v>187</v>
      </c>
      <c r="AU246" s="190" t="s">
        <v>90</v>
      </c>
      <c r="AY246" s="17" t="s">
        <v>182</v>
      </c>
      <c r="BE246" s="191">
        <f>IF(N246="základní",J246,0)</f>
        <v>0</v>
      </c>
      <c r="BF246" s="191">
        <f>IF(N246="snížená",J246,0)</f>
        <v>0</v>
      </c>
      <c r="BG246" s="191">
        <f>IF(N246="zákl. přenesená",J246,0)</f>
        <v>0</v>
      </c>
      <c r="BH246" s="191">
        <f>IF(N246="sníž. přenesená",J246,0)</f>
        <v>0</v>
      </c>
      <c r="BI246" s="191">
        <f>IF(N246="nulová",J246,0)</f>
        <v>0</v>
      </c>
      <c r="BJ246" s="17" t="s">
        <v>88</v>
      </c>
      <c r="BK246" s="191">
        <f>ROUND(I246*H246,2)</f>
        <v>0</v>
      </c>
      <c r="BL246" s="17" t="s">
        <v>88</v>
      </c>
      <c r="BM246" s="190" t="s">
        <v>3365</v>
      </c>
    </row>
    <row r="247" spans="1:65" s="13" customFormat="1" ht="11.25">
      <c r="B247" s="192"/>
      <c r="C247" s="193"/>
      <c r="D247" s="194" t="s">
        <v>193</v>
      </c>
      <c r="E247" s="195" t="s">
        <v>43</v>
      </c>
      <c r="F247" s="196" t="s">
        <v>3314</v>
      </c>
      <c r="G247" s="193"/>
      <c r="H247" s="195" t="s">
        <v>43</v>
      </c>
      <c r="I247" s="197"/>
      <c r="J247" s="193"/>
      <c r="K247" s="193"/>
      <c r="L247" s="198"/>
      <c r="M247" s="199"/>
      <c r="N247" s="200"/>
      <c r="O247" s="200"/>
      <c r="P247" s="200"/>
      <c r="Q247" s="200"/>
      <c r="R247" s="200"/>
      <c r="S247" s="200"/>
      <c r="T247" s="201"/>
      <c r="AT247" s="202" t="s">
        <v>193</v>
      </c>
      <c r="AU247" s="202" t="s">
        <v>90</v>
      </c>
      <c r="AV247" s="13" t="s">
        <v>88</v>
      </c>
      <c r="AW247" s="13" t="s">
        <v>41</v>
      </c>
      <c r="AX247" s="13" t="s">
        <v>80</v>
      </c>
      <c r="AY247" s="202" t="s">
        <v>182</v>
      </c>
    </row>
    <row r="248" spans="1:65" s="13" customFormat="1" ht="22.5">
      <c r="B248" s="192"/>
      <c r="C248" s="193"/>
      <c r="D248" s="194" t="s">
        <v>193</v>
      </c>
      <c r="E248" s="195" t="s">
        <v>43</v>
      </c>
      <c r="F248" s="196" t="s">
        <v>3601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2682</v>
      </c>
      <c r="G249" s="204"/>
      <c r="H249" s="207">
        <v>250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80</v>
      </c>
      <c r="AY249" s="213" t="s">
        <v>182</v>
      </c>
    </row>
    <row r="250" spans="1:65" s="13" customFormat="1" ht="33.75">
      <c r="B250" s="192"/>
      <c r="C250" s="193"/>
      <c r="D250" s="194" t="s">
        <v>193</v>
      </c>
      <c r="E250" s="195" t="s">
        <v>43</v>
      </c>
      <c r="F250" s="196" t="s">
        <v>3602</v>
      </c>
      <c r="G250" s="193"/>
      <c r="H250" s="195" t="s">
        <v>43</v>
      </c>
      <c r="I250" s="197"/>
      <c r="J250" s="193"/>
      <c r="K250" s="193"/>
      <c r="L250" s="198"/>
      <c r="M250" s="199"/>
      <c r="N250" s="200"/>
      <c r="O250" s="200"/>
      <c r="P250" s="200"/>
      <c r="Q250" s="200"/>
      <c r="R250" s="200"/>
      <c r="S250" s="200"/>
      <c r="T250" s="201"/>
      <c r="AT250" s="202" t="s">
        <v>193</v>
      </c>
      <c r="AU250" s="202" t="s">
        <v>90</v>
      </c>
      <c r="AV250" s="13" t="s">
        <v>88</v>
      </c>
      <c r="AW250" s="13" t="s">
        <v>41</v>
      </c>
      <c r="AX250" s="13" t="s">
        <v>80</v>
      </c>
      <c r="AY250" s="202" t="s">
        <v>182</v>
      </c>
    </row>
    <row r="251" spans="1:65" s="14" customFormat="1" ht="11.25">
      <c r="B251" s="203"/>
      <c r="C251" s="204"/>
      <c r="D251" s="194" t="s">
        <v>193</v>
      </c>
      <c r="E251" s="205" t="s">
        <v>43</v>
      </c>
      <c r="F251" s="206" t="s">
        <v>210</v>
      </c>
      <c r="G251" s="204"/>
      <c r="H251" s="207">
        <v>5</v>
      </c>
      <c r="I251" s="208"/>
      <c r="J251" s="204"/>
      <c r="K251" s="204"/>
      <c r="L251" s="209"/>
      <c r="M251" s="210"/>
      <c r="N251" s="211"/>
      <c r="O251" s="211"/>
      <c r="P251" s="211"/>
      <c r="Q251" s="211"/>
      <c r="R251" s="211"/>
      <c r="S251" s="211"/>
      <c r="T251" s="212"/>
      <c r="AT251" s="213" t="s">
        <v>193</v>
      </c>
      <c r="AU251" s="213" t="s">
        <v>90</v>
      </c>
      <c r="AV251" s="14" t="s">
        <v>90</v>
      </c>
      <c r="AW251" s="14" t="s">
        <v>41</v>
      </c>
      <c r="AX251" s="14" t="s">
        <v>80</v>
      </c>
      <c r="AY251" s="213" t="s">
        <v>182</v>
      </c>
    </row>
    <row r="252" spans="1:65" s="13" customFormat="1" ht="33.75">
      <c r="B252" s="192"/>
      <c r="C252" s="193"/>
      <c r="D252" s="194" t="s">
        <v>193</v>
      </c>
      <c r="E252" s="195" t="s">
        <v>43</v>
      </c>
      <c r="F252" s="196" t="s">
        <v>3603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4" customFormat="1" ht="11.25">
      <c r="B253" s="203"/>
      <c r="C253" s="204"/>
      <c r="D253" s="194" t="s">
        <v>193</v>
      </c>
      <c r="E253" s="205" t="s">
        <v>43</v>
      </c>
      <c r="F253" s="206" t="s">
        <v>210</v>
      </c>
      <c r="G253" s="204"/>
      <c r="H253" s="207">
        <v>5</v>
      </c>
      <c r="I253" s="208"/>
      <c r="J253" s="204"/>
      <c r="K253" s="204"/>
      <c r="L253" s="209"/>
      <c r="M253" s="210"/>
      <c r="N253" s="211"/>
      <c r="O253" s="211"/>
      <c r="P253" s="211"/>
      <c r="Q253" s="211"/>
      <c r="R253" s="211"/>
      <c r="S253" s="211"/>
      <c r="T253" s="212"/>
      <c r="AT253" s="213" t="s">
        <v>193</v>
      </c>
      <c r="AU253" s="213" t="s">
        <v>90</v>
      </c>
      <c r="AV253" s="14" t="s">
        <v>90</v>
      </c>
      <c r="AW253" s="14" t="s">
        <v>41</v>
      </c>
      <c r="AX253" s="14" t="s">
        <v>80</v>
      </c>
      <c r="AY253" s="213" t="s">
        <v>182</v>
      </c>
    </row>
    <row r="254" spans="1:65" s="15" customFormat="1" ht="11.25">
      <c r="B254" s="227"/>
      <c r="C254" s="228"/>
      <c r="D254" s="194" t="s">
        <v>193</v>
      </c>
      <c r="E254" s="229" t="s">
        <v>43</v>
      </c>
      <c r="F254" s="230" t="s">
        <v>436</v>
      </c>
      <c r="G254" s="228"/>
      <c r="H254" s="231">
        <v>260</v>
      </c>
      <c r="I254" s="232"/>
      <c r="J254" s="228"/>
      <c r="K254" s="228"/>
      <c r="L254" s="233"/>
      <c r="M254" s="234"/>
      <c r="N254" s="235"/>
      <c r="O254" s="235"/>
      <c r="P254" s="235"/>
      <c r="Q254" s="235"/>
      <c r="R254" s="235"/>
      <c r="S254" s="235"/>
      <c r="T254" s="236"/>
      <c r="AT254" s="237" t="s">
        <v>193</v>
      </c>
      <c r="AU254" s="237" t="s">
        <v>90</v>
      </c>
      <c r="AV254" s="15" t="s">
        <v>205</v>
      </c>
      <c r="AW254" s="15" t="s">
        <v>41</v>
      </c>
      <c r="AX254" s="15" t="s">
        <v>88</v>
      </c>
      <c r="AY254" s="237" t="s">
        <v>182</v>
      </c>
    </row>
    <row r="255" spans="1:65" s="2" customFormat="1" ht="101.25" customHeight="1">
      <c r="A255" s="35"/>
      <c r="B255" s="36"/>
      <c r="C255" s="179" t="s">
        <v>326</v>
      </c>
      <c r="D255" s="179" t="s">
        <v>187</v>
      </c>
      <c r="E255" s="180" t="s">
        <v>3604</v>
      </c>
      <c r="F255" s="181" t="s">
        <v>3605</v>
      </c>
      <c r="G255" s="182" t="s">
        <v>481</v>
      </c>
      <c r="H255" s="183">
        <v>405</v>
      </c>
      <c r="I255" s="184"/>
      <c r="J255" s="185">
        <f>ROUND(I255*H255,2)</f>
        <v>0</v>
      </c>
      <c r="K255" s="181" t="s">
        <v>191</v>
      </c>
      <c r="L255" s="40"/>
      <c r="M255" s="186" t="s">
        <v>43</v>
      </c>
      <c r="N255" s="187" t="s">
        <v>51</v>
      </c>
      <c r="O255" s="65"/>
      <c r="P255" s="188">
        <f>O255*H255</f>
        <v>0</v>
      </c>
      <c r="Q255" s="188">
        <v>0</v>
      </c>
      <c r="R255" s="188">
        <f>Q255*H255</f>
        <v>0</v>
      </c>
      <c r="S255" s="188">
        <v>0</v>
      </c>
      <c r="T255" s="189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90" t="s">
        <v>88</v>
      </c>
      <c r="AT255" s="190" t="s">
        <v>187</v>
      </c>
      <c r="AU255" s="190" t="s">
        <v>90</v>
      </c>
      <c r="AY255" s="17" t="s">
        <v>182</v>
      </c>
      <c r="BE255" s="191">
        <f>IF(N255="základní",J255,0)</f>
        <v>0</v>
      </c>
      <c r="BF255" s="191">
        <f>IF(N255="snížená",J255,0)</f>
        <v>0</v>
      </c>
      <c r="BG255" s="191">
        <f>IF(N255="zákl. přenesená",J255,0)</f>
        <v>0</v>
      </c>
      <c r="BH255" s="191">
        <f>IF(N255="sníž. přenesená",J255,0)</f>
        <v>0</v>
      </c>
      <c r="BI255" s="191">
        <f>IF(N255="nulová",J255,0)</f>
        <v>0</v>
      </c>
      <c r="BJ255" s="17" t="s">
        <v>88</v>
      </c>
      <c r="BK255" s="191">
        <f>ROUND(I255*H255,2)</f>
        <v>0</v>
      </c>
      <c r="BL255" s="17" t="s">
        <v>88</v>
      </c>
      <c r="BM255" s="190" t="s">
        <v>3606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3314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3" customFormat="1" ht="22.5">
      <c r="B257" s="192"/>
      <c r="C257" s="193"/>
      <c r="D257" s="194" t="s">
        <v>193</v>
      </c>
      <c r="E257" s="195" t="s">
        <v>43</v>
      </c>
      <c r="F257" s="196" t="s">
        <v>3607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4" customFormat="1" ht="11.25">
      <c r="B258" s="203"/>
      <c r="C258" s="204"/>
      <c r="D258" s="194" t="s">
        <v>193</v>
      </c>
      <c r="E258" s="205" t="s">
        <v>43</v>
      </c>
      <c r="F258" s="206" t="s">
        <v>3372</v>
      </c>
      <c r="G258" s="204"/>
      <c r="H258" s="207">
        <v>405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193</v>
      </c>
      <c r="AU258" s="213" t="s">
        <v>90</v>
      </c>
      <c r="AV258" s="14" t="s">
        <v>90</v>
      </c>
      <c r="AW258" s="14" t="s">
        <v>41</v>
      </c>
      <c r="AX258" s="14" t="s">
        <v>88</v>
      </c>
      <c r="AY258" s="213" t="s">
        <v>182</v>
      </c>
    </row>
    <row r="259" spans="1:65" s="2" customFormat="1" ht="90" customHeight="1">
      <c r="A259" s="35"/>
      <c r="B259" s="36"/>
      <c r="C259" s="179" t="s">
        <v>330</v>
      </c>
      <c r="D259" s="179" t="s">
        <v>187</v>
      </c>
      <c r="E259" s="180" t="s">
        <v>3377</v>
      </c>
      <c r="F259" s="181" t="s">
        <v>3378</v>
      </c>
      <c r="G259" s="182" t="s">
        <v>481</v>
      </c>
      <c r="H259" s="183">
        <v>690</v>
      </c>
      <c r="I259" s="184"/>
      <c r="J259" s="185">
        <f>ROUND(I259*H259,2)</f>
        <v>0</v>
      </c>
      <c r="K259" s="181" t="s">
        <v>191</v>
      </c>
      <c r="L259" s="40"/>
      <c r="M259" s="186" t="s">
        <v>43</v>
      </c>
      <c r="N259" s="187" t="s">
        <v>51</v>
      </c>
      <c r="O259" s="65"/>
      <c r="P259" s="188">
        <f>O259*H259</f>
        <v>0</v>
      </c>
      <c r="Q259" s="188">
        <v>0</v>
      </c>
      <c r="R259" s="188">
        <f>Q259*H259</f>
        <v>0</v>
      </c>
      <c r="S259" s="188">
        <v>0</v>
      </c>
      <c r="T259" s="18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90" t="s">
        <v>88</v>
      </c>
      <c r="AT259" s="190" t="s">
        <v>187</v>
      </c>
      <c r="AU259" s="190" t="s">
        <v>90</v>
      </c>
      <c r="AY259" s="17" t="s">
        <v>182</v>
      </c>
      <c r="BE259" s="191">
        <f>IF(N259="základní",J259,0)</f>
        <v>0</v>
      </c>
      <c r="BF259" s="191">
        <f>IF(N259="snížená",J259,0)</f>
        <v>0</v>
      </c>
      <c r="BG259" s="191">
        <f>IF(N259="zákl. přenesená",J259,0)</f>
        <v>0</v>
      </c>
      <c r="BH259" s="191">
        <f>IF(N259="sníž. přenesená",J259,0)</f>
        <v>0</v>
      </c>
      <c r="BI259" s="191">
        <f>IF(N259="nulová",J259,0)</f>
        <v>0</v>
      </c>
      <c r="BJ259" s="17" t="s">
        <v>88</v>
      </c>
      <c r="BK259" s="191">
        <f>ROUND(I259*H259,2)</f>
        <v>0</v>
      </c>
      <c r="BL259" s="17" t="s">
        <v>88</v>
      </c>
      <c r="BM259" s="190" t="s">
        <v>3379</v>
      </c>
    </row>
    <row r="260" spans="1:65" s="13" customFormat="1" ht="11.25">
      <c r="B260" s="192"/>
      <c r="C260" s="193"/>
      <c r="D260" s="194" t="s">
        <v>193</v>
      </c>
      <c r="E260" s="195" t="s">
        <v>43</v>
      </c>
      <c r="F260" s="196" t="s">
        <v>3314</v>
      </c>
      <c r="G260" s="193"/>
      <c r="H260" s="195" t="s">
        <v>43</v>
      </c>
      <c r="I260" s="197"/>
      <c r="J260" s="193"/>
      <c r="K260" s="193"/>
      <c r="L260" s="198"/>
      <c r="M260" s="199"/>
      <c r="N260" s="200"/>
      <c r="O260" s="200"/>
      <c r="P260" s="200"/>
      <c r="Q260" s="200"/>
      <c r="R260" s="200"/>
      <c r="S260" s="200"/>
      <c r="T260" s="201"/>
      <c r="AT260" s="202" t="s">
        <v>193</v>
      </c>
      <c r="AU260" s="202" t="s">
        <v>90</v>
      </c>
      <c r="AV260" s="13" t="s">
        <v>88</v>
      </c>
      <c r="AW260" s="13" t="s">
        <v>41</v>
      </c>
      <c r="AX260" s="13" t="s">
        <v>80</v>
      </c>
      <c r="AY260" s="202" t="s">
        <v>182</v>
      </c>
    </row>
    <row r="261" spans="1:65" s="13" customFormat="1" ht="11.25">
      <c r="B261" s="192"/>
      <c r="C261" s="193"/>
      <c r="D261" s="194" t="s">
        <v>193</v>
      </c>
      <c r="E261" s="195" t="s">
        <v>43</v>
      </c>
      <c r="F261" s="196" t="s">
        <v>3380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3" customFormat="1" ht="11.25">
      <c r="B262" s="192"/>
      <c r="C262" s="193"/>
      <c r="D262" s="194" t="s">
        <v>193</v>
      </c>
      <c r="E262" s="195" t="s">
        <v>43</v>
      </c>
      <c r="F262" s="196" t="s">
        <v>3586</v>
      </c>
      <c r="G262" s="193"/>
      <c r="H262" s="195" t="s">
        <v>43</v>
      </c>
      <c r="I262" s="197"/>
      <c r="J262" s="193"/>
      <c r="K262" s="193"/>
      <c r="L262" s="198"/>
      <c r="M262" s="199"/>
      <c r="N262" s="200"/>
      <c r="O262" s="200"/>
      <c r="P262" s="200"/>
      <c r="Q262" s="200"/>
      <c r="R262" s="200"/>
      <c r="S262" s="200"/>
      <c r="T262" s="201"/>
      <c r="AT262" s="202" t="s">
        <v>193</v>
      </c>
      <c r="AU262" s="202" t="s">
        <v>90</v>
      </c>
      <c r="AV262" s="13" t="s">
        <v>88</v>
      </c>
      <c r="AW262" s="13" t="s">
        <v>41</v>
      </c>
      <c r="AX262" s="13" t="s">
        <v>80</v>
      </c>
      <c r="AY262" s="202" t="s">
        <v>182</v>
      </c>
    </row>
    <row r="263" spans="1:65" s="14" customFormat="1" ht="11.25">
      <c r="B263" s="203"/>
      <c r="C263" s="204"/>
      <c r="D263" s="194" t="s">
        <v>193</v>
      </c>
      <c r="E263" s="205" t="s">
        <v>43</v>
      </c>
      <c r="F263" s="206" t="s">
        <v>3382</v>
      </c>
      <c r="G263" s="204"/>
      <c r="H263" s="207">
        <v>415</v>
      </c>
      <c r="I263" s="208"/>
      <c r="J263" s="204"/>
      <c r="K263" s="204"/>
      <c r="L263" s="209"/>
      <c r="M263" s="210"/>
      <c r="N263" s="211"/>
      <c r="O263" s="211"/>
      <c r="P263" s="211"/>
      <c r="Q263" s="211"/>
      <c r="R263" s="211"/>
      <c r="S263" s="211"/>
      <c r="T263" s="212"/>
      <c r="AT263" s="213" t="s">
        <v>193</v>
      </c>
      <c r="AU263" s="213" t="s">
        <v>90</v>
      </c>
      <c r="AV263" s="14" t="s">
        <v>90</v>
      </c>
      <c r="AW263" s="14" t="s">
        <v>41</v>
      </c>
      <c r="AX263" s="14" t="s">
        <v>80</v>
      </c>
      <c r="AY263" s="213" t="s">
        <v>182</v>
      </c>
    </row>
    <row r="264" spans="1:65" s="13" customFormat="1" ht="22.5">
      <c r="B264" s="192"/>
      <c r="C264" s="193"/>
      <c r="D264" s="194" t="s">
        <v>193</v>
      </c>
      <c r="E264" s="195" t="s">
        <v>43</v>
      </c>
      <c r="F264" s="196" t="s">
        <v>3608</v>
      </c>
      <c r="G264" s="193"/>
      <c r="H264" s="195" t="s">
        <v>43</v>
      </c>
      <c r="I264" s="197"/>
      <c r="J264" s="193"/>
      <c r="K264" s="193"/>
      <c r="L264" s="198"/>
      <c r="M264" s="199"/>
      <c r="N264" s="200"/>
      <c r="O264" s="200"/>
      <c r="P264" s="200"/>
      <c r="Q264" s="200"/>
      <c r="R264" s="200"/>
      <c r="S264" s="200"/>
      <c r="T264" s="201"/>
      <c r="AT264" s="202" t="s">
        <v>193</v>
      </c>
      <c r="AU264" s="202" t="s">
        <v>90</v>
      </c>
      <c r="AV264" s="13" t="s">
        <v>88</v>
      </c>
      <c r="AW264" s="13" t="s">
        <v>41</v>
      </c>
      <c r="AX264" s="13" t="s">
        <v>80</v>
      </c>
      <c r="AY264" s="202" t="s">
        <v>182</v>
      </c>
    </row>
    <row r="265" spans="1:65" s="14" customFormat="1" ht="11.25">
      <c r="B265" s="203"/>
      <c r="C265" s="204"/>
      <c r="D265" s="194" t="s">
        <v>193</v>
      </c>
      <c r="E265" s="205" t="s">
        <v>43</v>
      </c>
      <c r="F265" s="206" t="s">
        <v>210</v>
      </c>
      <c r="G265" s="204"/>
      <c r="H265" s="207">
        <v>5</v>
      </c>
      <c r="I265" s="208"/>
      <c r="J265" s="204"/>
      <c r="K265" s="204"/>
      <c r="L265" s="209"/>
      <c r="M265" s="210"/>
      <c r="N265" s="211"/>
      <c r="O265" s="211"/>
      <c r="P265" s="211"/>
      <c r="Q265" s="211"/>
      <c r="R265" s="211"/>
      <c r="S265" s="211"/>
      <c r="T265" s="212"/>
      <c r="AT265" s="213" t="s">
        <v>193</v>
      </c>
      <c r="AU265" s="213" t="s">
        <v>90</v>
      </c>
      <c r="AV265" s="14" t="s">
        <v>90</v>
      </c>
      <c r="AW265" s="14" t="s">
        <v>41</v>
      </c>
      <c r="AX265" s="14" t="s">
        <v>80</v>
      </c>
      <c r="AY265" s="213" t="s">
        <v>182</v>
      </c>
    </row>
    <row r="266" spans="1:65" s="13" customFormat="1" ht="11.25">
      <c r="B266" s="192"/>
      <c r="C266" s="193"/>
      <c r="D266" s="194" t="s">
        <v>193</v>
      </c>
      <c r="E266" s="195" t="s">
        <v>43</v>
      </c>
      <c r="F266" s="196" t="s">
        <v>3609</v>
      </c>
      <c r="G266" s="193"/>
      <c r="H266" s="195" t="s">
        <v>43</v>
      </c>
      <c r="I266" s="197"/>
      <c r="J266" s="193"/>
      <c r="K266" s="193"/>
      <c r="L266" s="198"/>
      <c r="M266" s="199"/>
      <c r="N266" s="200"/>
      <c r="O266" s="200"/>
      <c r="P266" s="200"/>
      <c r="Q266" s="200"/>
      <c r="R266" s="200"/>
      <c r="S266" s="200"/>
      <c r="T266" s="201"/>
      <c r="AT266" s="202" t="s">
        <v>193</v>
      </c>
      <c r="AU266" s="202" t="s">
        <v>90</v>
      </c>
      <c r="AV266" s="13" t="s">
        <v>88</v>
      </c>
      <c r="AW266" s="13" t="s">
        <v>41</v>
      </c>
      <c r="AX266" s="13" t="s">
        <v>80</v>
      </c>
      <c r="AY266" s="202" t="s">
        <v>182</v>
      </c>
    </row>
    <row r="267" spans="1:65" s="14" customFormat="1" ht="11.25">
      <c r="B267" s="203"/>
      <c r="C267" s="204"/>
      <c r="D267" s="194" t="s">
        <v>193</v>
      </c>
      <c r="E267" s="205" t="s">
        <v>43</v>
      </c>
      <c r="F267" s="206" t="s">
        <v>3610</v>
      </c>
      <c r="G267" s="204"/>
      <c r="H267" s="207">
        <v>265</v>
      </c>
      <c r="I267" s="208"/>
      <c r="J267" s="204"/>
      <c r="K267" s="204"/>
      <c r="L267" s="209"/>
      <c r="M267" s="210"/>
      <c r="N267" s="211"/>
      <c r="O267" s="211"/>
      <c r="P267" s="211"/>
      <c r="Q267" s="211"/>
      <c r="R267" s="211"/>
      <c r="S267" s="211"/>
      <c r="T267" s="212"/>
      <c r="AT267" s="213" t="s">
        <v>193</v>
      </c>
      <c r="AU267" s="213" t="s">
        <v>90</v>
      </c>
      <c r="AV267" s="14" t="s">
        <v>90</v>
      </c>
      <c r="AW267" s="14" t="s">
        <v>41</v>
      </c>
      <c r="AX267" s="14" t="s">
        <v>80</v>
      </c>
      <c r="AY267" s="213" t="s">
        <v>182</v>
      </c>
    </row>
    <row r="268" spans="1:65" s="13" customFormat="1" ht="22.5">
      <c r="B268" s="192"/>
      <c r="C268" s="193"/>
      <c r="D268" s="194" t="s">
        <v>193</v>
      </c>
      <c r="E268" s="195" t="s">
        <v>43</v>
      </c>
      <c r="F268" s="196" t="s">
        <v>3611</v>
      </c>
      <c r="G268" s="193"/>
      <c r="H268" s="195" t="s">
        <v>43</v>
      </c>
      <c r="I268" s="197"/>
      <c r="J268" s="193"/>
      <c r="K268" s="193"/>
      <c r="L268" s="198"/>
      <c r="M268" s="199"/>
      <c r="N268" s="200"/>
      <c r="O268" s="200"/>
      <c r="P268" s="200"/>
      <c r="Q268" s="200"/>
      <c r="R268" s="200"/>
      <c r="S268" s="200"/>
      <c r="T268" s="201"/>
      <c r="AT268" s="202" t="s">
        <v>193</v>
      </c>
      <c r="AU268" s="202" t="s">
        <v>90</v>
      </c>
      <c r="AV268" s="13" t="s">
        <v>88</v>
      </c>
      <c r="AW268" s="13" t="s">
        <v>41</v>
      </c>
      <c r="AX268" s="13" t="s">
        <v>80</v>
      </c>
      <c r="AY268" s="202" t="s">
        <v>182</v>
      </c>
    </row>
    <row r="269" spans="1:65" s="14" customFormat="1" ht="11.25">
      <c r="B269" s="203"/>
      <c r="C269" s="204"/>
      <c r="D269" s="194" t="s">
        <v>193</v>
      </c>
      <c r="E269" s="205" t="s">
        <v>43</v>
      </c>
      <c r="F269" s="206" t="s">
        <v>210</v>
      </c>
      <c r="G269" s="204"/>
      <c r="H269" s="207">
        <v>5</v>
      </c>
      <c r="I269" s="208"/>
      <c r="J269" s="204"/>
      <c r="K269" s="204"/>
      <c r="L269" s="209"/>
      <c r="M269" s="210"/>
      <c r="N269" s="211"/>
      <c r="O269" s="211"/>
      <c r="P269" s="211"/>
      <c r="Q269" s="211"/>
      <c r="R269" s="211"/>
      <c r="S269" s="211"/>
      <c r="T269" s="212"/>
      <c r="AT269" s="213" t="s">
        <v>193</v>
      </c>
      <c r="AU269" s="213" t="s">
        <v>90</v>
      </c>
      <c r="AV269" s="14" t="s">
        <v>90</v>
      </c>
      <c r="AW269" s="14" t="s">
        <v>41</v>
      </c>
      <c r="AX269" s="14" t="s">
        <v>80</v>
      </c>
      <c r="AY269" s="213" t="s">
        <v>182</v>
      </c>
    </row>
    <row r="270" spans="1:65" s="15" customFormat="1" ht="11.25">
      <c r="B270" s="227"/>
      <c r="C270" s="228"/>
      <c r="D270" s="194" t="s">
        <v>193</v>
      </c>
      <c r="E270" s="229" t="s">
        <v>43</v>
      </c>
      <c r="F270" s="230" t="s">
        <v>436</v>
      </c>
      <c r="G270" s="228"/>
      <c r="H270" s="231">
        <v>690</v>
      </c>
      <c r="I270" s="232"/>
      <c r="J270" s="228"/>
      <c r="K270" s="228"/>
      <c r="L270" s="233"/>
      <c r="M270" s="234"/>
      <c r="N270" s="235"/>
      <c r="O270" s="235"/>
      <c r="P270" s="235"/>
      <c r="Q270" s="235"/>
      <c r="R270" s="235"/>
      <c r="S270" s="235"/>
      <c r="T270" s="236"/>
      <c r="AT270" s="237" t="s">
        <v>193</v>
      </c>
      <c r="AU270" s="237" t="s">
        <v>90</v>
      </c>
      <c r="AV270" s="15" t="s">
        <v>205</v>
      </c>
      <c r="AW270" s="15" t="s">
        <v>41</v>
      </c>
      <c r="AX270" s="15" t="s">
        <v>88</v>
      </c>
      <c r="AY270" s="237" t="s">
        <v>182</v>
      </c>
    </row>
    <row r="271" spans="1:65" s="2" customFormat="1" ht="14.45" customHeight="1">
      <c r="A271" s="35"/>
      <c r="B271" s="36"/>
      <c r="C271" s="214" t="s">
        <v>337</v>
      </c>
      <c r="D271" s="214" t="s">
        <v>179</v>
      </c>
      <c r="E271" s="215" t="s">
        <v>3390</v>
      </c>
      <c r="F271" s="216" t="s">
        <v>3391</v>
      </c>
      <c r="G271" s="217" t="s">
        <v>481</v>
      </c>
      <c r="H271" s="218">
        <v>724.5</v>
      </c>
      <c r="I271" s="219"/>
      <c r="J271" s="220">
        <f>ROUND(I271*H271,2)</f>
        <v>0</v>
      </c>
      <c r="K271" s="216" t="s">
        <v>191</v>
      </c>
      <c r="L271" s="221"/>
      <c r="M271" s="222" t="s">
        <v>43</v>
      </c>
      <c r="N271" s="223" t="s">
        <v>51</v>
      </c>
      <c r="O271" s="65"/>
      <c r="P271" s="188">
        <f>O271*H271</f>
        <v>0</v>
      </c>
      <c r="Q271" s="188">
        <v>6.2E-4</v>
      </c>
      <c r="R271" s="188">
        <f>Q271*H271</f>
        <v>0.44918999999999998</v>
      </c>
      <c r="S271" s="188">
        <v>0</v>
      </c>
      <c r="T271" s="189">
        <f>S271*H271</f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90" t="s">
        <v>90</v>
      </c>
      <c r="AT271" s="190" t="s">
        <v>179</v>
      </c>
      <c r="AU271" s="190" t="s">
        <v>90</v>
      </c>
      <c r="AY271" s="17" t="s">
        <v>182</v>
      </c>
      <c r="BE271" s="191">
        <f>IF(N271="základní",J271,0)</f>
        <v>0</v>
      </c>
      <c r="BF271" s="191">
        <f>IF(N271="snížená",J271,0)</f>
        <v>0</v>
      </c>
      <c r="BG271" s="191">
        <f>IF(N271="zákl. přenesená",J271,0)</f>
        <v>0</v>
      </c>
      <c r="BH271" s="191">
        <f>IF(N271="sníž. přenesená",J271,0)</f>
        <v>0</v>
      </c>
      <c r="BI271" s="191">
        <f>IF(N271="nulová",J271,0)</f>
        <v>0</v>
      </c>
      <c r="BJ271" s="17" t="s">
        <v>88</v>
      </c>
      <c r="BK271" s="191">
        <f>ROUND(I271*H271,2)</f>
        <v>0</v>
      </c>
      <c r="BL271" s="17" t="s">
        <v>88</v>
      </c>
      <c r="BM271" s="190" t="s">
        <v>3392</v>
      </c>
    </row>
    <row r="272" spans="1:65" s="13" customFormat="1" ht="11.25">
      <c r="B272" s="192"/>
      <c r="C272" s="193"/>
      <c r="D272" s="194" t="s">
        <v>193</v>
      </c>
      <c r="E272" s="195" t="s">
        <v>43</v>
      </c>
      <c r="F272" s="196" t="s">
        <v>3314</v>
      </c>
      <c r="G272" s="193"/>
      <c r="H272" s="195" t="s">
        <v>43</v>
      </c>
      <c r="I272" s="197"/>
      <c r="J272" s="193"/>
      <c r="K272" s="193"/>
      <c r="L272" s="198"/>
      <c r="M272" s="199"/>
      <c r="N272" s="200"/>
      <c r="O272" s="200"/>
      <c r="P272" s="200"/>
      <c r="Q272" s="200"/>
      <c r="R272" s="200"/>
      <c r="S272" s="200"/>
      <c r="T272" s="201"/>
      <c r="AT272" s="202" t="s">
        <v>193</v>
      </c>
      <c r="AU272" s="202" t="s">
        <v>90</v>
      </c>
      <c r="AV272" s="13" t="s">
        <v>88</v>
      </c>
      <c r="AW272" s="13" t="s">
        <v>41</v>
      </c>
      <c r="AX272" s="13" t="s">
        <v>80</v>
      </c>
      <c r="AY272" s="202" t="s">
        <v>182</v>
      </c>
    </row>
    <row r="273" spans="1:65" s="13" customFormat="1" ht="22.5">
      <c r="B273" s="192"/>
      <c r="C273" s="193"/>
      <c r="D273" s="194" t="s">
        <v>193</v>
      </c>
      <c r="E273" s="195" t="s">
        <v>43</v>
      </c>
      <c r="F273" s="196" t="s">
        <v>3393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1:65" s="13" customFormat="1" ht="11.25">
      <c r="B274" s="192"/>
      <c r="C274" s="193"/>
      <c r="D274" s="194" t="s">
        <v>193</v>
      </c>
      <c r="E274" s="195" t="s">
        <v>43</v>
      </c>
      <c r="F274" s="196" t="s">
        <v>3586</v>
      </c>
      <c r="G274" s="193"/>
      <c r="H274" s="195" t="s">
        <v>43</v>
      </c>
      <c r="I274" s="197"/>
      <c r="J274" s="193"/>
      <c r="K274" s="193"/>
      <c r="L274" s="198"/>
      <c r="M274" s="199"/>
      <c r="N274" s="200"/>
      <c r="O274" s="200"/>
      <c r="P274" s="200"/>
      <c r="Q274" s="200"/>
      <c r="R274" s="200"/>
      <c r="S274" s="200"/>
      <c r="T274" s="201"/>
      <c r="AT274" s="202" t="s">
        <v>193</v>
      </c>
      <c r="AU274" s="202" t="s">
        <v>90</v>
      </c>
      <c r="AV274" s="13" t="s">
        <v>88</v>
      </c>
      <c r="AW274" s="13" t="s">
        <v>41</v>
      </c>
      <c r="AX274" s="13" t="s">
        <v>80</v>
      </c>
      <c r="AY274" s="202" t="s">
        <v>182</v>
      </c>
    </row>
    <row r="275" spans="1:65" s="14" customFormat="1" ht="11.25">
      <c r="B275" s="203"/>
      <c r="C275" s="204"/>
      <c r="D275" s="194" t="s">
        <v>193</v>
      </c>
      <c r="E275" s="205" t="s">
        <v>43</v>
      </c>
      <c r="F275" s="206" t="s">
        <v>3394</v>
      </c>
      <c r="G275" s="204"/>
      <c r="H275" s="207">
        <v>435.75</v>
      </c>
      <c r="I275" s="208"/>
      <c r="J275" s="204"/>
      <c r="K275" s="204"/>
      <c r="L275" s="209"/>
      <c r="M275" s="210"/>
      <c r="N275" s="211"/>
      <c r="O275" s="211"/>
      <c r="P275" s="211"/>
      <c r="Q275" s="211"/>
      <c r="R275" s="211"/>
      <c r="S275" s="211"/>
      <c r="T275" s="212"/>
      <c r="AT275" s="213" t="s">
        <v>193</v>
      </c>
      <c r="AU275" s="213" t="s">
        <v>90</v>
      </c>
      <c r="AV275" s="14" t="s">
        <v>90</v>
      </c>
      <c r="AW275" s="14" t="s">
        <v>41</v>
      </c>
      <c r="AX275" s="14" t="s">
        <v>80</v>
      </c>
      <c r="AY275" s="213" t="s">
        <v>182</v>
      </c>
    </row>
    <row r="276" spans="1:65" s="13" customFormat="1" ht="22.5">
      <c r="B276" s="192"/>
      <c r="C276" s="193"/>
      <c r="D276" s="194" t="s">
        <v>193</v>
      </c>
      <c r="E276" s="195" t="s">
        <v>43</v>
      </c>
      <c r="F276" s="196" t="s">
        <v>3608</v>
      </c>
      <c r="G276" s="193"/>
      <c r="H276" s="195" t="s">
        <v>43</v>
      </c>
      <c r="I276" s="197"/>
      <c r="J276" s="193"/>
      <c r="K276" s="193"/>
      <c r="L276" s="198"/>
      <c r="M276" s="199"/>
      <c r="N276" s="200"/>
      <c r="O276" s="200"/>
      <c r="P276" s="200"/>
      <c r="Q276" s="200"/>
      <c r="R276" s="200"/>
      <c r="S276" s="200"/>
      <c r="T276" s="201"/>
      <c r="AT276" s="202" t="s">
        <v>193</v>
      </c>
      <c r="AU276" s="202" t="s">
        <v>90</v>
      </c>
      <c r="AV276" s="13" t="s">
        <v>88</v>
      </c>
      <c r="AW276" s="13" t="s">
        <v>41</v>
      </c>
      <c r="AX276" s="13" t="s">
        <v>80</v>
      </c>
      <c r="AY276" s="202" t="s">
        <v>182</v>
      </c>
    </row>
    <row r="277" spans="1:65" s="14" customFormat="1" ht="11.25">
      <c r="B277" s="203"/>
      <c r="C277" s="204"/>
      <c r="D277" s="194" t="s">
        <v>193</v>
      </c>
      <c r="E277" s="205" t="s">
        <v>43</v>
      </c>
      <c r="F277" s="206" t="s">
        <v>629</v>
      </c>
      <c r="G277" s="204"/>
      <c r="H277" s="207">
        <v>5.25</v>
      </c>
      <c r="I277" s="208"/>
      <c r="J277" s="204"/>
      <c r="K277" s="204"/>
      <c r="L277" s="209"/>
      <c r="M277" s="210"/>
      <c r="N277" s="211"/>
      <c r="O277" s="211"/>
      <c r="P277" s="211"/>
      <c r="Q277" s="211"/>
      <c r="R277" s="211"/>
      <c r="S277" s="211"/>
      <c r="T277" s="212"/>
      <c r="AT277" s="213" t="s">
        <v>193</v>
      </c>
      <c r="AU277" s="213" t="s">
        <v>90</v>
      </c>
      <c r="AV277" s="14" t="s">
        <v>90</v>
      </c>
      <c r="AW277" s="14" t="s">
        <v>41</v>
      </c>
      <c r="AX277" s="14" t="s">
        <v>80</v>
      </c>
      <c r="AY277" s="213" t="s">
        <v>182</v>
      </c>
    </row>
    <row r="278" spans="1:65" s="13" customFormat="1" ht="11.25">
      <c r="B278" s="192"/>
      <c r="C278" s="193"/>
      <c r="D278" s="194" t="s">
        <v>193</v>
      </c>
      <c r="E278" s="195" t="s">
        <v>43</v>
      </c>
      <c r="F278" s="196" t="s">
        <v>3609</v>
      </c>
      <c r="G278" s="193"/>
      <c r="H278" s="195" t="s">
        <v>43</v>
      </c>
      <c r="I278" s="197"/>
      <c r="J278" s="193"/>
      <c r="K278" s="193"/>
      <c r="L278" s="198"/>
      <c r="M278" s="199"/>
      <c r="N278" s="200"/>
      <c r="O278" s="200"/>
      <c r="P278" s="200"/>
      <c r="Q278" s="200"/>
      <c r="R278" s="200"/>
      <c r="S278" s="200"/>
      <c r="T278" s="201"/>
      <c r="AT278" s="202" t="s">
        <v>193</v>
      </c>
      <c r="AU278" s="202" t="s">
        <v>90</v>
      </c>
      <c r="AV278" s="13" t="s">
        <v>88</v>
      </c>
      <c r="AW278" s="13" t="s">
        <v>41</v>
      </c>
      <c r="AX278" s="13" t="s">
        <v>80</v>
      </c>
      <c r="AY278" s="202" t="s">
        <v>182</v>
      </c>
    </row>
    <row r="279" spans="1:65" s="14" customFormat="1" ht="11.25">
      <c r="B279" s="203"/>
      <c r="C279" s="204"/>
      <c r="D279" s="194" t="s">
        <v>193</v>
      </c>
      <c r="E279" s="205" t="s">
        <v>43</v>
      </c>
      <c r="F279" s="206" t="s">
        <v>3612</v>
      </c>
      <c r="G279" s="204"/>
      <c r="H279" s="207">
        <v>278.25</v>
      </c>
      <c r="I279" s="208"/>
      <c r="J279" s="204"/>
      <c r="K279" s="204"/>
      <c r="L279" s="209"/>
      <c r="M279" s="210"/>
      <c r="N279" s="211"/>
      <c r="O279" s="211"/>
      <c r="P279" s="211"/>
      <c r="Q279" s="211"/>
      <c r="R279" s="211"/>
      <c r="S279" s="211"/>
      <c r="T279" s="212"/>
      <c r="AT279" s="213" t="s">
        <v>193</v>
      </c>
      <c r="AU279" s="213" t="s">
        <v>90</v>
      </c>
      <c r="AV279" s="14" t="s">
        <v>90</v>
      </c>
      <c r="AW279" s="14" t="s">
        <v>41</v>
      </c>
      <c r="AX279" s="14" t="s">
        <v>80</v>
      </c>
      <c r="AY279" s="213" t="s">
        <v>182</v>
      </c>
    </row>
    <row r="280" spans="1:65" s="13" customFormat="1" ht="22.5">
      <c r="B280" s="192"/>
      <c r="C280" s="193"/>
      <c r="D280" s="194" t="s">
        <v>193</v>
      </c>
      <c r="E280" s="195" t="s">
        <v>43</v>
      </c>
      <c r="F280" s="196" t="s">
        <v>3611</v>
      </c>
      <c r="G280" s="193"/>
      <c r="H280" s="195" t="s">
        <v>43</v>
      </c>
      <c r="I280" s="197"/>
      <c r="J280" s="193"/>
      <c r="K280" s="193"/>
      <c r="L280" s="198"/>
      <c r="M280" s="199"/>
      <c r="N280" s="200"/>
      <c r="O280" s="200"/>
      <c r="P280" s="200"/>
      <c r="Q280" s="200"/>
      <c r="R280" s="200"/>
      <c r="S280" s="200"/>
      <c r="T280" s="201"/>
      <c r="AT280" s="202" t="s">
        <v>193</v>
      </c>
      <c r="AU280" s="202" t="s">
        <v>90</v>
      </c>
      <c r="AV280" s="13" t="s">
        <v>88</v>
      </c>
      <c r="AW280" s="13" t="s">
        <v>41</v>
      </c>
      <c r="AX280" s="13" t="s">
        <v>80</v>
      </c>
      <c r="AY280" s="202" t="s">
        <v>182</v>
      </c>
    </row>
    <row r="281" spans="1:65" s="14" customFormat="1" ht="11.25">
      <c r="B281" s="203"/>
      <c r="C281" s="204"/>
      <c r="D281" s="194" t="s">
        <v>193</v>
      </c>
      <c r="E281" s="205" t="s">
        <v>43</v>
      </c>
      <c r="F281" s="206" t="s">
        <v>629</v>
      </c>
      <c r="G281" s="204"/>
      <c r="H281" s="207">
        <v>5.25</v>
      </c>
      <c r="I281" s="208"/>
      <c r="J281" s="204"/>
      <c r="K281" s="204"/>
      <c r="L281" s="209"/>
      <c r="M281" s="210"/>
      <c r="N281" s="211"/>
      <c r="O281" s="211"/>
      <c r="P281" s="211"/>
      <c r="Q281" s="211"/>
      <c r="R281" s="211"/>
      <c r="S281" s="211"/>
      <c r="T281" s="212"/>
      <c r="AT281" s="213" t="s">
        <v>193</v>
      </c>
      <c r="AU281" s="213" t="s">
        <v>90</v>
      </c>
      <c r="AV281" s="14" t="s">
        <v>90</v>
      </c>
      <c r="AW281" s="14" t="s">
        <v>41</v>
      </c>
      <c r="AX281" s="14" t="s">
        <v>80</v>
      </c>
      <c r="AY281" s="213" t="s">
        <v>182</v>
      </c>
    </row>
    <row r="282" spans="1:65" s="15" customFormat="1" ht="11.25">
      <c r="B282" s="227"/>
      <c r="C282" s="228"/>
      <c r="D282" s="194" t="s">
        <v>193</v>
      </c>
      <c r="E282" s="229" t="s">
        <v>43</v>
      </c>
      <c r="F282" s="230" t="s">
        <v>436</v>
      </c>
      <c r="G282" s="228"/>
      <c r="H282" s="231">
        <v>724.5</v>
      </c>
      <c r="I282" s="232"/>
      <c r="J282" s="228"/>
      <c r="K282" s="228"/>
      <c r="L282" s="233"/>
      <c r="M282" s="234"/>
      <c r="N282" s="235"/>
      <c r="O282" s="235"/>
      <c r="P282" s="235"/>
      <c r="Q282" s="235"/>
      <c r="R282" s="235"/>
      <c r="S282" s="235"/>
      <c r="T282" s="236"/>
      <c r="AT282" s="237" t="s">
        <v>193</v>
      </c>
      <c r="AU282" s="237" t="s">
        <v>90</v>
      </c>
      <c r="AV282" s="15" t="s">
        <v>205</v>
      </c>
      <c r="AW282" s="15" t="s">
        <v>41</v>
      </c>
      <c r="AX282" s="15" t="s">
        <v>88</v>
      </c>
      <c r="AY282" s="237" t="s">
        <v>182</v>
      </c>
    </row>
    <row r="283" spans="1:65" s="2" customFormat="1" ht="37.9" customHeight="1">
      <c r="A283" s="35"/>
      <c r="B283" s="36"/>
      <c r="C283" s="179" t="s">
        <v>343</v>
      </c>
      <c r="D283" s="179" t="s">
        <v>187</v>
      </c>
      <c r="E283" s="180" t="s">
        <v>692</v>
      </c>
      <c r="F283" s="181" t="s">
        <v>693</v>
      </c>
      <c r="G283" s="182" t="s">
        <v>481</v>
      </c>
      <c r="H283" s="183">
        <v>12</v>
      </c>
      <c r="I283" s="184"/>
      <c r="J283" s="185">
        <f>ROUND(I283*H283,2)</f>
        <v>0</v>
      </c>
      <c r="K283" s="181" t="s">
        <v>191</v>
      </c>
      <c r="L283" s="40"/>
      <c r="M283" s="186" t="s">
        <v>43</v>
      </c>
      <c r="N283" s="187" t="s">
        <v>51</v>
      </c>
      <c r="O283" s="65"/>
      <c r="P283" s="188">
        <f>O283*H283</f>
        <v>0</v>
      </c>
      <c r="Q283" s="188">
        <v>0</v>
      </c>
      <c r="R283" s="188">
        <f>Q283*H283</f>
        <v>0</v>
      </c>
      <c r="S283" s="188">
        <v>0</v>
      </c>
      <c r="T283" s="189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90" t="s">
        <v>88</v>
      </c>
      <c r="AT283" s="190" t="s">
        <v>187</v>
      </c>
      <c r="AU283" s="190" t="s">
        <v>90</v>
      </c>
      <c r="AY283" s="17" t="s">
        <v>182</v>
      </c>
      <c r="BE283" s="191">
        <f>IF(N283="základní",J283,0)</f>
        <v>0</v>
      </c>
      <c r="BF283" s="191">
        <f>IF(N283="snížená",J283,0)</f>
        <v>0</v>
      </c>
      <c r="BG283" s="191">
        <f>IF(N283="zákl. přenesená",J283,0)</f>
        <v>0</v>
      </c>
      <c r="BH283" s="191">
        <f>IF(N283="sníž. přenesená",J283,0)</f>
        <v>0</v>
      </c>
      <c r="BI283" s="191">
        <f>IF(N283="nulová",J283,0)</f>
        <v>0</v>
      </c>
      <c r="BJ283" s="17" t="s">
        <v>88</v>
      </c>
      <c r="BK283" s="191">
        <f>ROUND(I283*H283,2)</f>
        <v>0</v>
      </c>
      <c r="BL283" s="17" t="s">
        <v>88</v>
      </c>
      <c r="BM283" s="190" t="s">
        <v>694</v>
      </c>
    </row>
    <row r="284" spans="1:65" s="13" customFormat="1" ht="11.25">
      <c r="B284" s="192"/>
      <c r="C284" s="193"/>
      <c r="D284" s="194" t="s">
        <v>193</v>
      </c>
      <c r="E284" s="195" t="s">
        <v>43</v>
      </c>
      <c r="F284" s="196" t="s">
        <v>3314</v>
      </c>
      <c r="G284" s="193"/>
      <c r="H284" s="195" t="s">
        <v>43</v>
      </c>
      <c r="I284" s="197"/>
      <c r="J284" s="193"/>
      <c r="K284" s="193"/>
      <c r="L284" s="198"/>
      <c r="M284" s="199"/>
      <c r="N284" s="200"/>
      <c r="O284" s="200"/>
      <c r="P284" s="200"/>
      <c r="Q284" s="200"/>
      <c r="R284" s="200"/>
      <c r="S284" s="200"/>
      <c r="T284" s="201"/>
      <c r="AT284" s="202" t="s">
        <v>193</v>
      </c>
      <c r="AU284" s="202" t="s">
        <v>90</v>
      </c>
      <c r="AV284" s="13" t="s">
        <v>88</v>
      </c>
      <c r="AW284" s="13" t="s">
        <v>41</v>
      </c>
      <c r="AX284" s="13" t="s">
        <v>80</v>
      </c>
      <c r="AY284" s="202" t="s">
        <v>182</v>
      </c>
    </row>
    <row r="285" spans="1:65" s="13" customFormat="1" ht="11.25">
      <c r="B285" s="192"/>
      <c r="C285" s="193"/>
      <c r="D285" s="194" t="s">
        <v>193</v>
      </c>
      <c r="E285" s="195" t="s">
        <v>43</v>
      </c>
      <c r="F285" s="196" t="s">
        <v>3344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1:65" s="13" customFormat="1" ht="11.25">
      <c r="B286" s="192"/>
      <c r="C286" s="193"/>
      <c r="D286" s="194" t="s">
        <v>193</v>
      </c>
      <c r="E286" s="195" t="s">
        <v>43</v>
      </c>
      <c r="F286" s="196" t="s">
        <v>3398</v>
      </c>
      <c r="G286" s="193"/>
      <c r="H286" s="195" t="s">
        <v>43</v>
      </c>
      <c r="I286" s="197"/>
      <c r="J286" s="193"/>
      <c r="K286" s="193"/>
      <c r="L286" s="198"/>
      <c r="M286" s="199"/>
      <c r="N286" s="200"/>
      <c r="O286" s="200"/>
      <c r="P286" s="200"/>
      <c r="Q286" s="200"/>
      <c r="R286" s="200"/>
      <c r="S286" s="200"/>
      <c r="T286" s="201"/>
      <c r="AT286" s="202" t="s">
        <v>193</v>
      </c>
      <c r="AU286" s="202" t="s">
        <v>90</v>
      </c>
      <c r="AV286" s="13" t="s">
        <v>88</v>
      </c>
      <c r="AW286" s="13" t="s">
        <v>41</v>
      </c>
      <c r="AX286" s="13" t="s">
        <v>80</v>
      </c>
      <c r="AY286" s="202" t="s">
        <v>182</v>
      </c>
    </row>
    <row r="287" spans="1:65" s="14" customFormat="1" ht="11.25">
      <c r="B287" s="203"/>
      <c r="C287" s="204"/>
      <c r="D287" s="194" t="s">
        <v>193</v>
      </c>
      <c r="E287" s="205" t="s">
        <v>43</v>
      </c>
      <c r="F287" s="206" t="s">
        <v>561</v>
      </c>
      <c r="G287" s="204"/>
      <c r="H287" s="207">
        <v>2</v>
      </c>
      <c r="I287" s="208"/>
      <c r="J287" s="204"/>
      <c r="K287" s="204"/>
      <c r="L287" s="209"/>
      <c r="M287" s="210"/>
      <c r="N287" s="211"/>
      <c r="O287" s="211"/>
      <c r="P287" s="211"/>
      <c r="Q287" s="211"/>
      <c r="R287" s="211"/>
      <c r="S287" s="211"/>
      <c r="T287" s="212"/>
      <c r="AT287" s="213" t="s">
        <v>193</v>
      </c>
      <c r="AU287" s="213" t="s">
        <v>90</v>
      </c>
      <c r="AV287" s="14" t="s">
        <v>90</v>
      </c>
      <c r="AW287" s="14" t="s">
        <v>41</v>
      </c>
      <c r="AX287" s="14" t="s">
        <v>80</v>
      </c>
      <c r="AY287" s="213" t="s">
        <v>182</v>
      </c>
    </row>
    <row r="288" spans="1:65" s="13" customFormat="1" ht="11.25">
      <c r="B288" s="192"/>
      <c r="C288" s="193"/>
      <c r="D288" s="194" t="s">
        <v>193</v>
      </c>
      <c r="E288" s="195" t="s">
        <v>43</v>
      </c>
      <c r="F288" s="196" t="s">
        <v>3399</v>
      </c>
      <c r="G288" s="193"/>
      <c r="H288" s="195" t="s">
        <v>43</v>
      </c>
      <c r="I288" s="197"/>
      <c r="J288" s="193"/>
      <c r="K288" s="193"/>
      <c r="L288" s="198"/>
      <c r="M288" s="199"/>
      <c r="N288" s="200"/>
      <c r="O288" s="200"/>
      <c r="P288" s="200"/>
      <c r="Q288" s="200"/>
      <c r="R288" s="200"/>
      <c r="S288" s="200"/>
      <c r="T288" s="201"/>
      <c r="AT288" s="202" t="s">
        <v>193</v>
      </c>
      <c r="AU288" s="202" t="s">
        <v>90</v>
      </c>
      <c r="AV288" s="13" t="s">
        <v>88</v>
      </c>
      <c r="AW288" s="13" t="s">
        <v>41</v>
      </c>
      <c r="AX288" s="13" t="s">
        <v>80</v>
      </c>
      <c r="AY288" s="202" t="s">
        <v>182</v>
      </c>
    </row>
    <row r="289" spans="1:65" s="14" customFormat="1" ht="11.25">
      <c r="B289" s="203"/>
      <c r="C289" s="204"/>
      <c r="D289" s="194" t="s">
        <v>193</v>
      </c>
      <c r="E289" s="205" t="s">
        <v>43</v>
      </c>
      <c r="F289" s="206" t="s">
        <v>3613</v>
      </c>
      <c r="G289" s="204"/>
      <c r="H289" s="207">
        <v>6</v>
      </c>
      <c r="I289" s="208"/>
      <c r="J289" s="204"/>
      <c r="K289" s="204"/>
      <c r="L289" s="209"/>
      <c r="M289" s="210"/>
      <c r="N289" s="211"/>
      <c r="O289" s="211"/>
      <c r="P289" s="211"/>
      <c r="Q289" s="211"/>
      <c r="R289" s="211"/>
      <c r="S289" s="211"/>
      <c r="T289" s="212"/>
      <c r="AT289" s="213" t="s">
        <v>193</v>
      </c>
      <c r="AU289" s="213" t="s">
        <v>90</v>
      </c>
      <c r="AV289" s="14" t="s">
        <v>90</v>
      </c>
      <c r="AW289" s="14" t="s">
        <v>41</v>
      </c>
      <c r="AX289" s="14" t="s">
        <v>80</v>
      </c>
      <c r="AY289" s="213" t="s">
        <v>182</v>
      </c>
    </row>
    <row r="290" spans="1:65" s="13" customFormat="1" ht="11.25">
      <c r="B290" s="192"/>
      <c r="C290" s="193"/>
      <c r="D290" s="194" t="s">
        <v>193</v>
      </c>
      <c r="E290" s="195" t="s">
        <v>43</v>
      </c>
      <c r="F290" s="196" t="s">
        <v>3401</v>
      </c>
      <c r="G290" s="193"/>
      <c r="H290" s="195" t="s">
        <v>43</v>
      </c>
      <c r="I290" s="197"/>
      <c r="J290" s="193"/>
      <c r="K290" s="193"/>
      <c r="L290" s="198"/>
      <c r="M290" s="199"/>
      <c r="N290" s="200"/>
      <c r="O290" s="200"/>
      <c r="P290" s="200"/>
      <c r="Q290" s="200"/>
      <c r="R290" s="200"/>
      <c r="S290" s="200"/>
      <c r="T290" s="201"/>
      <c r="AT290" s="202" t="s">
        <v>193</v>
      </c>
      <c r="AU290" s="202" t="s">
        <v>90</v>
      </c>
      <c r="AV290" s="13" t="s">
        <v>88</v>
      </c>
      <c r="AW290" s="13" t="s">
        <v>41</v>
      </c>
      <c r="AX290" s="13" t="s">
        <v>80</v>
      </c>
      <c r="AY290" s="202" t="s">
        <v>182</v>
      </c>
    </row>
    <row r="291" spans="1:65" s="14" customFormat="1" ht="11.25">
      <c r="B291" s="203"/>
      <c r="C291" s="204"/>
      <c r="D291" s="194" t="s">
        <v>193</v>
      </c>
      <c r="E291" s="205" t="s">
        <v>43</v>
      </c>
      <c r="F291" s="206" t="s">
        <v>3614</v>
      </c>
      <c r="G291" s="204"/>
      <c r="H291" s="207">
        <v>4</v>
      </c>
      <c r="I291" s="208"/>
      <c r="J291" s="204"/>
      <c r="K291" s="204"/>
      <c r="L291" s="209"/>
      <c r="M291" s="210"/>
      <c r="N291" s="211"/>
      <c r="O291" s="211"/>
      <c r="P291" s="211"/>
      <c r="Q291" s="211"/>
      <c r="R291" s="211"/>
      <c r="S291" s="211"/>
      <c r="T291" s="212"/>
      <c r="AT291" s="213" t="s">
        <v>193</v>
      </c>
      <c r="AU291" s="213" t="s">
        <v>90</v>
      </c>
      <c r="AV291" s="14" t="s">
        <v>90</v>
      </c>
      <c r="AW291" s="14" t="s">
        <v>41</v>
      </c>
      <c r="AX291" s="14" t="s">
        <v>80</v>
      </c>
      <c r="AY291" s="213" t="s">
        <v>182</v>
      </c>
    </row>
    <row r="292" spans="1:65" s="15" customFormat="1" ht="11.25">
      <c r="B292" s="227"/>
      <c r="C292" s="228"/>
      <c r="D292" s="194" t="s">
        <v>193</v>
      </c>
      <c r="E292" s="229" t="s">
        <v>43</v>
      </c>
      <c r="F292" s="230" t="s">
        <v>436</v>
      </c>
      <c r="G292" s="228"/>
      <c r="H292" s="231">
        <v>12</v>
      </c>
      <c r="I292" s="232"/>
      <c r="J292" s="228"/>
      <c r="K292" s="228"/>
      <c r="L292" s="233"/>
      <c r="M292" s="234"/>
      <c r="N292" s="235"/>
      <c r="O292" s="235"/>
      <c r="P292" s="235"/>
      <c r="Q292" s="235"/>
      <c r="R292" s="235"/>
      <c r="S292" s="235"/>
      <c r="T292" s="236"/>
      <c r="AT292" s="237" t="s">
        <v>193</v>
      </c>
      <c r="AU292" s="237" t="s">
        <v>90</v>
      </c>
      <c r="AV292" s="15" t="s">
        <v>205</v>
      </c>
      <c r="AW292" s="15" t="s">
        <v>41</v>
      </c>
      <c r="AX292" s="15" t="s">
        <v>88</v>
      </c>
      <c r="AY292" s="237" t="s">
        <v>182</v>
      </c>
    </row>
    <row r="293" spans="1:65" s="2" customFormat="1" ht="37.9" customHeight="1">
      <c r="A293" s="35"/>
      <c r="B293" s="36"/>
      <c r="C293" s="179" t="s">
        <v>506</v>
      </c>
      <c r="D293" s="179" t="s">
        <v>187</v>
      </c>
      <c r="E293" s="180" t="s">
        <v>3413</v>
      </c>
      <c r="F293" s="181" t="s">
        <v>3414</v>
      </c>
      <c r="G293" s="182" t="s">
        <v>190</v>
      </c>
      <c r="H293" s="183">
        <v>6</v>
      </c>
      <c r="I293" s="184"/>
      <c r="J293" s="185">
        <f>ROUND(I293*H293,2)</f>
        <v>0</v>
      </c>
      <c r="K293" s="181" t="s">
        <v>191</v>
      </c>
      <c r="L293" s="40"/>
      <c r="M293" s="186" t="s">
        <v>43</v>
      </c>
      <c r="N293" s="187" t="s">
        <v>51</v>
      </c>
      <c r="O293" s="65"/>
      <c r="P293" s="188">
        <f>O293*H293</f>
        <v>0</v>
      </c>
      <c r="Q293" s="188">
        <v>0</v>
      </c>
      <c r="R293" s="188">
        <f>Q293*H293</f>
        <v>0</v>
      </c>
      <c r="S293" s="188">
        <v>0</v>
      </c>
      <c r="T293" s="189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90" t="s">
        <v>88</v>
      </c>
      <c r="AT293" s="190" t="s">
        <v>187</v>
      </c>
      <c r="AU293" s="190" t="s">
        <v>90</v>
      </c>
      <c r="AY293" s="17" t="s">
        <v>182</v>
      </c>
      <c r="BE293" s="191">
        <f>IF(N293="základní",J293,0)</f>
        <v>0</v>
      </c>
      <c r="BF293" s="191">
        <f>IF(N293="snížená",J293,0)</f>
        <v>0</v>
      </c>
      <c r="BG293" s="191">
        <f>IF(N293="zákl. přenesená",J293,0)</f>
        <v>0</v>
      </c>
      <c r="BH293" s="191">
        <f>IF(N293="sníž. přenesená",J293,0)</f>
        <v>0</v>
      </c>
      <c r="BI293" s="191">
        <f>IF(N293="nulová",J293,0)</f>
        <v>0</v>
      </c>
      <c r="BJ293" s="17" t="s">
        <v>88</v>
      </c>
      <c r="BK293" s="191">
        <f>ROUND(I293*H293,2)</f>
        <v>0</v>
      </c>
      <c r="BL293" s="17" t="s">
        <v>88</v>
      </c>
      <c r="BM293" s="190" t="s">
        <v>3615</v>
      </c>
    </row>
    <row r="294" spans="1:65" s="13" customFormat="1" ht="11.25">
      <c r="B294" s="192"/>
      <c r="C294" s="193"/>
      <c r="D294" s="194" t="s">
        <v>193</v>
      </c>
      <c r="E294" s="195" t="s">
        <v>43</v>
      </c>
      <c r="F294" s="196" t="s">
        <v>532</v>
      </c>
      <c r="G294" s="193"/>
      <c r="H294" s="195" t="s">
        <v>43</v>
      </c>
      <c r="I294" s="197"/>
      <c r="J294" s="193"/>
      <c r="K294" s="193"/>
      <c r="L294" s="198"/>
      <c r="M294" s="199"/>
      <c r="N294" s="200"/>
      <c r="O294" s="200"/>
      <c r="P294" s="200"/>
      <c r="Q294" s="200"/>
      <c r="R294" s="200"/>
      <c r="S294" s="200"/>
      <c r="T294" s="201"/>
      <c r="AT294" s="202" t="s">
        <v>193</v>
      </c>
      <c r="AU294" s="202" t="s">
        <v>90</v>
      </c>
      <c r="AV294" s="13" t="s">
        <v>88</v>
      </c>
      <c r="AW294" s="13" t="s">
        <v>41</v>
      </c>
      <c r="AX294" s="13" t="s">
        <v>80</v>
      </c>
      <c r="AY294" s="202" t="s">
        <v>182</v>
      </c>
    </row>
    <row r="295" spans="1:65" s="13" customFormat="1" ht="11.25">
      <c r="B295" s="192"/>
      <c r="C295" s="193"/>
      <c r="D295" s="194" t="s">
        <v>193</v>
      </c>
      <c r="E295" s="195" t="s">
        <v>43</v>
      </c>
      <c r="F295" s="196" t="s">
        <v>3616</v>
      </c>
      <c r="G295" s="193"/>
      <c r="H295" s="195" t="s">
        <v>43</v>
      </c>
      <c r="I295" s="197"/>
      <c r="J295" s="193"/>
      <c r="K295" s="193"/>
      <c r="L295" s="198"/>
      <c r="M295" s="199"/>
      <c r="N295" s="200"/>
      <c r="O295" s="200"/>
      <c r="P295" s="200"/>
      <c r="Q295" s="200"/>
      <c r="R295" s="200"/>
      <c r="S295" s="200"/>
      <c r="T295" s="201"/>
      <c r="AT295" s="202" t="s">
        <v>193</v>
      </c>
      <c r="AU295" s="202" t="s">
        <v>90</v>
      </c>
      <c r="AV295" s="13" t="s">
        <v>88</v>
      </c>
      <c r="AW295" s="13" t="s">
        <v>41</v>
      </c>
      <c r="AX295" s="13" t="s">
        <v>80</v>
      </c>
      <c r="AY295" s="202" t="s">
        <v>182</v>
      </c>
    </row>
    <row r="296" spans="1:65" s="14" customFormat="1" ht="11.25">
      <c r="B296" s="203"/>
      <c r="C296" s="204"/>
      <c r="D296" s="194" t="s">
        <v>193</v>
      </c>
      <c r="E296" s="205" t="s">
        <v>43</v>
      </c>
      <c r="F296" s="206" t="s">
        <v>90</v>
      </c>
      <c r="G296" s="204"/>
      <c r="H296" s="207">
        <v>2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193</v>
      </c>
      <c r="AU296" s="213" t="s">
        <v>90</v>
      </c>
      <c r="AV296" s="14" t="s">
        <v>90</v>
      </c>
      <c r="AW296" s="14" t="s">
        <v>41</v>
      </c>
      <c r="AX296" s="14" t="s">
        <v>80</v>
      </c>
      <c r="AY296" s="213" t="s">
        <v>182</v>
      </c>
    </row>
    <row r="297" spans="1:65" s="13" customFormat="1" ht="11.25">
      <c r="B297" s="192"/>
      <c r="C297" s="193"/>
      <c r="D297" s="194" t="s">
        <v>193</v>
      </c>
      <c r="E297" s="195" t="s">
        <v>43</v>
      </c>
      <c r="F297" s="196" t="s">
        <v>3617</v>
      </c>
      <c r="G297" s="193"/>
      <c r="H297" s="195" t="s">
        <v>43</v>
      </c>
      <c r="I297" s="197"/>
      <c r="J297" s="193"/>
      <c r="K297" s="193"/>
      <c r="L297" s="198"/>
      <c r="M297" s="199"/>
      <c r="N297" s="200"/>
      <c r="O297" s="200"/>
      <c r="P297" s="200"/>
      <c r="Q297" s="200"/>
      <c r="R297" s="200"/>
      <c r="S297" s="200"/>
      <c r="T297" s="201"/>
      <c r="AT297" s="202" t="s">
        <v>193</v>
      </c>
      <c r="AU297" s="202" t="s">
        <v>90</v>
      </c>
      <c r="AV297" s="13" t="s">
        <v>88</v>
      </c>
      <c r="AW297" s="13" t="s">
        <v>41</v>
      </c>
      <c r="AX297" s="13" t="s">
        <v>80</v>
      </c>
      <c r="AY297" s="202" t="s">
        <v>182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205</v>
      </c>
      <c r="G298" s="204"/>
      <c r="H298" s="207">
        <v>4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80</v>
      </c>
      <c r="AY298" s="213" t="s">
        <v>182</v>
      </c>
    </row>
    <row r="299" spans="1:65" s="15" customFormat="1" ht="11.25">
      <c r="B299" s="227"/>
      <c r="C299" s="228"/>
      <c r="D299" s="194" t="s">
        <v>193</v>
      </c>
      <c r="E299" s="229" t="s">
        <v>43</v>
      </c>
      <c r="F299" s="230" t="s">
        <v>436</v>
      </c>
      <c r="G299" s="228"/>
      <c r="H299" s="231">
        <v>6</v>
      </c>
      <c r="I299" s="232"/>
      <c r="J299" s="228"/>
      <c r="K299" s="228"/>
      <c r="L299" s="233"/>
      <c r="M299" s="234"/>
      <c r="N299" s="235"/>
      <c r="O299" s="235"/>
      <c r="P299" s="235"/>
      <c r="Q299" s="235"/>
      <c r="R299" s="235"/>
      <c r="S299" s="235"/>
      <c r="T299" s="236"/>
      <c r="AT299" s="237" t="s">
        <v>193</v>
      </c>
      <c r="AU299" s="237" t="s">
        <v>90</v>
      </c>
      <c r="AV299" s="15" t="s">
        <v>205</v>
      </c>
      <c r="AW299" s="15" t="s">
        <v>41</v>
      </c>
      <c r="AX299" s="15" t="s">
        <v>88</v>
      </c>
      <c r="AY299" s="237" t="s">
        <v>182</v>
      </c>
    </row>
    <row r="300" spans="1:65" s="2" customFormat="1" ht="37.9" customHeight="1">
      <c r="A300" s="35"/>
      <c r="B300" s="36"/>
      <c r="C300" s="179" t="s">
        <v>510</v>
      </c>
      <c r="D300" s="179" t="s">
        <v>187</v>
      </c>
      <c r="E300" s="180" t="s">
        <v>3424</v>
      </c>
      <c r="F300" s="181" t="s">
        <v>3425</v>
      </c>
      <c r="G300" s="182" t="s">
        <v>190</v>
      </c>
      <c r="H300" s="183">
        <v>1</v>
      </c>
      <c r="I300" s="184"/>
      <c r="J300" s="185">
        <f>ROUND(I300*H300,2)</f>
        <v>0</v>
      </c>
      <c r="K300" s="181" t="s">
        <v>191</v>
      </c>
      <c r="L300" s="40"/>
      <c r="M300" s="186" t="s">
        <v>43</v>
      </c>
      <c r="N300" s="187" t="s">
        <v>51</v>
      </c>
      <c r="O300" s="65"/>
      <c r="P300" s="188">
        <f>O300*H300</f>
        <v>0</v>
      </c>
      <c r="Q300" s="188">
        <v>0</v>
      </c>
      <c r="R300" s="188">
        <f>Q300*H300</f>
        <v>0</v>
      </c>
      <c r="S300" s="188">
        <v>0</v>
      </c>
      <c r="T300" s="18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90" t="s">
        <v>88</v>
      </c>
      <c r="AT300" s="190" t="s">
        <v>187</v>
      </c>
      <c r="AU300" s="190" t="s">
        <v>90</v>
      </c>
      <c r="AY300" s="17" t="s">
        <v>182</v>
      </c>
      <c r="BE300" s="191">
        <f>IF(N300="základní",J300,0)</f>
        <v>0</v>
      </c>
      <c r="BF300" s="191">
        <f>IF(N300="snížená",J300,0)</f>
        <v>0</v>
      </c>
      <c r="BG300" s="191">
        <f>IF(N300="zákl. přenesená",J300,0)</f>
        <v>0</v>
      </c>
      <c r="BH300" s="191">
        <f>IF(N300="sníž. přenesená",J300,0)</f>
        <v>0</v>
      </c>
      <c r="BI300" s="191">
        <f>IF(N300="nulová",J300,0)</f>
        <v>0</v>
      </c>
      <c r="BJ300" s="17" t="s">
        <v>88</v>
      </c>
      <c r="BK300" s="191">
        <f>ROUND(I300*H300,2)</f>
        <v>0</v>
      </c>
      <c r="BL300" s="17" t="s">
        <v>88</v>
      </c>
      <c r="BM300" s="190" t="s">
        <v>3618</v>
      </c>
    </row>
    <row r="301" spans="1:65" s="13" customFormat="1" ht="11.25">
      <c r="B301" s="192"/>
      <c r="C301" s="193"/>
      <c r="D301" s="194" t="s">
        <v>193</v>
      </c>
      <c r="E301" s="195" t="s">
        <v>43</v>
      </c>
      <c r="F301" s="196" t="s">
        <v>532</v>
      </c>
      <c r="G301" s="193"/>
      <c r="H301" s="195" t="s">
        <v>43</v>
      </c>
      <c r="I301" s="197"/>
      <c r="J301" s="193"/>
      <c r="K301" s="193"/>
      <c r="L301" s="198"/>
      <c r="M301" s="199"/>
      <c r="N301" s="200"/>
      <c r="O301" s="200"/>
      <c r="P301" s="200"/>
      <c r="Q301" s="200"/>
      <c r="R301" s="200"/>
      <c r="S301" s="200"/>
      <c r="T301" s="201"/>
      <c r="AT301" s="202" t="s">
        <v>193</v>
      </c>
      <c r="AU301" s="202" t="s">
        <v>90</v>
      </c>
      <c r="AV301" s="13" t="s">
        <v>88</v>
      </c>
      <c r="AW301" s="13" t="s">
        <v>41</v>
      </c>
      <c r="AX301" s="13" t="s">
        <v>80</v>
      </c>
      <c r="AY301" s="202" t="s">
        <v>182</v>
      </c>
    </row>
    <row r="302" spans="1:65" s="13" customFormat="1" ht="11.25">
      <c r="B302" s="192"/>
      <c r="C302" s="193"/>
      <c r="D302" s="194" t="s">
        <v>193</v>
      </c>
      <c r="E302" s="195" t="s">
        <v>43</v>
      </c>
      <c r="F302" s="196" t="s">
        <v>3616</v>
      </c>
      <c r="G302" s="193"/>
      <c r="H302" s="195" t="s">
        <v>43</v>
      </c>
      <c r="I302" s="197"/>
      <c r="J302" s="193"/>
      <c r="K302" s="193"/>
      <c r="L302" s="198"/>
      <c r="M302" s="199"/>
      <c r="N302" s="200"/>
      <c r="O302" s="200"/>
      <c r="P302" s="200"/>
      <c r="Q302" s="200"/>
      <c r="R302" s="200"/>
      <c r="S302" s="200"/>
      <c r="T302" s="201"/>
      <c r="AT302" s="202" t="s">
        <v>193</v>
      </c>
      <c r="AU302" s="202" t="s">
        <v>90</v>
      </c>
      <c r="AV302" s="13" t="s">
        <v>88</v>
      </c>
      <c r="AW302" s="13" t="s">
        <v>41</v>
      </c>
      <c r="AX302" s="13" t="s">
        <v>80</v>
      </c>
      <c r="AY302" s="202" t="s">
        <v>182</v>
      </c>
    </row>
    <row r="303" spans="1:65" s="14" customFormat="1" ht="11.25">
      <c r="B303" s="203"/>
      <c r="C303" s="204"/>
      <c r="D303" s="194" t="s">
        <v>193</v>
      </c>
      <c r="E303" s="205" t="s">
        <v>43</v>
      </c>
      <c r="F303" s="206" t="s">
        <v>88</v>
      </c>
      <c r="G303" s="204"/>
      <c r="H303" s="207">
        <v>1</v>
      </c>
      <c r="I303" s="208"/>
      <c r="J303" s="204"/>
      <c r="K303" s="204"/>
      <c r="L303" s="209"/>
      <c r="M303" s="210"/>
      <c r="N303" s="211"/>
      <c r="O303" s="211"/>
      <c r="P303" s="211"/>
      <c r="Q303" s="211"/>
      <c r="R303" s="211"/>
      <c r="S303" s="211"/>
      <c r="T303" s="212"/>
      <c r="AT303" s="213" t="s">
        <v>193</v>
      </c>
      <c r="AU303" s="213" t="s">
        <v>90</v>
      </c>
      <c r="AV303" s="14" t="s">
        <v>90</v>
      </c>
      <c r="AW303" s="14" t="s">
        <v>41</v>
      </c>
      <c r="AX303" s="14" t="s">
        <v>88</v>
      </c>
      <c r="AY303" s="213" t="s">
        <v>182</v>
      </c>
    </row>
    <row r="304" spans="1:65" s="2" customFormat="1" ht="14.45" customHeight="1">
      <c r="A304" s="35"/>
      <c r="B304" s="36"/>
      <c r="C304" s="179" t="s">
        <v>514</v>
      </c>
      <c r="D304" s="179" t="s">
        <v>187</v>
      </c>
      <c r="E304" s="180" t="s">
        <v>2012</v>
      </c>
      <c r="F304" s="181" t="s">
        <v>2013</v>
      </c>
      <c r="G304" s="182" t="s">
        <v>190</v>
      </c>
      <c r="H304" s="183">
        <v>14</v>
      </c>
      <c r="I304" s="184"/>
      <c r="J304" s="185">
        <f>ROUND(I304*H304,2)</f>
        <v>0</v>
      </c>
      <c r="K304" s="181" t="s">
        <v>191</v>
      </c>
      <c r="L304" s="40"/>
      <c r="M304" s="186" t="s">
        <v>43</v>
      </c>
      <c r="N304" s="187" t="s">
        <v>51</v>
      </c>
      <c r="O304" s="65"/>
      <c r="P304" s="188">
        <f>O304*H304</f>
        <v>0</v>
      </c>
      <c r="Q304" s="188">
        <v>0</v>
      </c>
      <c r="R304" s="188">
        <f>Q304*H304</f>
        <v>0</v>
      </c>
      <c r="S304" s="188">
        <v>0</v>
      </c>
      <c r="T304" s="189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90" t="s">
        <v>88</v>
      </c>
      <c r="AT304" s="190" t="s">
        <v>187</v>
      </c>
      <c r="AU304" s="190" t="s">
        <v>90</v>
      </c>
      <c r="AY304" s="17" t="s">
        <v>182</v>
      </c>
      <c r="BE304" s="191">
        <f>IF(N304="základní",J304,0)</f>
        <v>0</v>
      </c>
      <c r="BF304" s="191">
        <f>IF(N304="snížená",J304,0)</f>
        <v>0</v>
      </c>
      <c r="BG304" s="191">
        <f>IF(N304="zákl. přenesená",J304,0)</f>
        <v>0</v>
      </c>
      <c r="BH304" s="191">
        <f>IF(N304="sníž. přenesená",J304,0)</f>
        <v>0</v>
      </c>
      <c r="BI304" s="191">
        <f>IF(N304="nulová",J304,0)</f>
        <v>0</v>
      </c>
      <c r="BJ304" s="17" t="s">
        <v>88</v>
      </c>
      <c r="BK304" s="191">
        <f>ROUND(I304*H304,2)</f>
        <v>0</v>
      </c>
      <c r="BL304" s="17" t="s">
        <v>88</v>
      </c>
      <c r="BM304" s="190" t="s">
        <v>3619</v>
      </c>
    </row>
    <row r="305" spans="1:65" s="13" customFormat="1" ht="11.25">
      <c r="B305" s="192"/>
      <c r="C305" s="193"/>
      <c r="D305" s="194" t="s">
        <v>193</v>
      </c>
      <c r="E305" s="195" t="s">
        <v>43</v>
      </c>
      <c r="F305" s="196" t="s">
        <v>532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3" customFormat="1" ht="11.25">
      <c r="B306" s="192"/>
      <c r="C306" s="193"/>
      <c r="D306" s="194" t="s">
        <v>193</v>
      </c>
      <c r="E306" s="195" t="s">
        <v>43</v>
      </c>
      <c r="F306" s="196" t="s">
        <v>3620</v>
      </c>
      <c r="G306" s="193"/>
      <c r="H306" s="195" t="s">
        <v>43</v>
      </c>
      <c r="I306" s="197"/>
      <c r="J306" s="193"/>
      <c r="K306" s="193"/>
      <c r="L306" s="198"/>
      <c r="M306" s="199"/>
      <c r="N306" s="200"/>
      <c r="O306" s="200"/>
      <c r="P306" s="200"/>
      <c r="Q306" s="200"/>
      <c r="R306" s="200"/>
      <c r="S306" s="200"/>
      <c r="T306" s="201"/>
      <c r="AT306" s="202" t="s">
        <v>193</v>
      </c>
      <c r="AU306" s="202" t="s">
        <v>90</v>
      </c>
      <c r="AV306" s="13" t="s">
        <v>88</v>
      </c>
      <c r="AW306" s="13" t="s">
        <v>41</v>
      </c>
      <c r="AX306" s="13" t="s">
        <v>80</v>
      </c>
      <c r="AY306" s="202" t="s">
        <v>182</v>
      </c>
    </row>
    <row r="307" spans="1:65" s="14" customFormat="1" ht="11.25">
      <c r="B307" s="203"/>
      <c r="C307" s="204"/>
      <c r="D307" s="194" t="s">
        <v>193</v>
      </c>
      <c r="E307" s="205" t="s">
        <v>43</v>
      </c>
      <c r="F307" s="206" t="s">
        <v>2638</v>
      </c>
      <c r="G307" s="204"/>
      <c r="H307" s="207">
        <v>9</v>
      </c>
      <c r="I307" s="208"/>
      <c r="J307" s="204"/>
      <c r="K307" s="204"/>
      <c r="L307" s="209"/>
      <c r="M307" s="210"/>
      <c r="N307" s="211"/>
      <c r="O307" s="211"/>
      <c r="P307" s="211"/>
      <c r="Q307" s="211"/>
      <c r="R307" s="211"/>
      <c r="S307" s="211"/>
      <c r="T307" s="212"/>
      <c r="AT307" s="213" t="s">
        <v>193</v>
      </c>
      <c r="AU307" s="213" t="s">
        <v>90</v>
      </c>
      <c r="AV307" s="14" t="s">
        <v>90</v>
      </c>
      <c r="AW307" s="14" t="s">
        <v>41</v>
      </c>
      <c r="AX307" s="14" t="s">
        <v>80</v>
      </c>
      <c r="AY307" s="213" t="s">
        <v>182</v>
      </c>
    </row>
    <row r="308" spans="1:65" s="13" customFormat="1" ht="11.25">
      <c r="B308" s="192"/>
      <c r="C308" s="193"/>
      <c r="D308" s="194" t="s">
        <v>193</v>
      </c>
      <c r="E308" s="195" t="s">
        <v>43</v>
      </c>
      <c r="F308" s="196" t="s">
        <v>3621</v>
      </c>
      <c r="G308" s="193"/>
      <c r="H308" s="195" t="s">
        <v>43</v>
      </c>
      <c r="I308" s="197"/>
      <c r="J308" s="193"/>
      <c r="K308" s="193"/>
      <c r="L308" s="198"/>
      <c r="M308" s="199"/>
      <c r="N308" s="200"/>
      <c r="O308" s="200"/>
      <c r="P308" s="200"/>
      <c r="Q308" s="200"/>
      <c r="R308" s="200"/>
      <c r="S308" s="200"/>
      <c r="T308" s="201"/>
      <c r="AT308" s="202" t="s">
        <v>193</v>
      </c>
      <c r="AU308" s="202" t="s">
        <v>90</v>
      </c>
      <c r="AV308" s="13" t="s">
        <v>88</v>
      </c>
      <c r="AW308" s="13" t="s">
        <v>41</v>
      </c>
      <c r="AX308" s="13" t="s">
        <v>80</v>
      </c>
      <c r="AY308" s="202" t="s">
        <v>182</v>
      </c>
    </row>
    <row r="309" spans="1:65" s="14" customFormat="1" ht="11.25">
      <c r="B309" s="203"/>
      <c r="C309" s="204"/>
      <c r="D309" s="194" t="s">
        <v>193</v>
      </c>
      <c r="E309" s="205" t="s">
        <v>43</v>
      </c>
      <c r="F309" s="206" t="s">
        <v>2605</v>
      </c>
      <c r="G309" s="204"/>
      <c r="H309" s="207">
        <v>5</v>
      </c>
      <c r="I309" s="208"/>
      <c r="J309" s="204"/>
      <c r="K309" s="204"/>
      <c r="L309" s="209"/>
      <c r="M309" s="210"/>
      <c r="N309" s="211"/>
      <c r="O309" s="211"/>
      <c r="P309" s="211"/>
      <c r="Q309" s="211"/>
      <c r="R309" s="211"/>
      <c r="S309" s="211"/>
      <c r="T309" s="212"/>
      <c r="AT309" s="213" t="s">
        <v>193</v>
      </c>
      <c r="AU309" s="213" t="s">
        <v>90</v>
      </c>
      <c r="AV309" s="14" t="s">
        <v>90</v>
      </c>
      <c r="AW309" s="14" t="s">
        <v>41</v>
      </c>
      <c r="AX309" s="14" t="s">
        <v>80</v>
      </c>
      <c r="AY309" s="213" t="s">
        <v>182</v>
      </c>
    </row>
    <row r="310" spans="1:65" s="15" customFormat="1" ht="11.25">
      <c r="B310" s="227"/>
      <c r="C310" s="228"/>
      <c r="D310" s="194" t="s">
        <v>193</v>
      </c>
      <c r="E310" s="229" t="s">
        <v>43</v>
      </c>
      <c r="F310" s="230" t="s">
        <v>436</v>
      </c>
      <c r="G310" s="228"/>
      <c r="H310" s="231">
        <v>14</v>
      </c>
      <c r="I310" s="232"/>
      <c r="J310" s="228"/>
      <c r="K310" s="228"/>
      <c r="L310" s="233"/>
      <c r="M310" s="234"/>
      <c r="N310" s="235"/>
      <c r="O310" s="235"/>
      <c r="P310" s="235"/>
      <c r="Q310" s="235"/>
      <c r="R310" s="235"/>
      <c r="S310" s="235"/>
      <c r="T310" s="236"/>
      <c r="AT310" s="237" t="s">
        <v>193</v>
      </c>
      <c r="AU310" s="237" t="s">
        <v>90</v>
      </c>
      <c r="AV310" s="15" t="s">
        <v>205</v>
      </c>
      <c r="AW310" s="15" t="s">
        <v>41</v>
      </c>
      <c r="AX310" s="15" t="s">
        <v>88</v>
      </c>
      <c r="AY310" s="237" t="s">
        <v>182</v>
      </c>
    </row>
    <row r="311" spans="1:65" s="2" customFormat="1" ht="14.45" customHeight="1">
      <c r="A311" s="35"/>
      <c r="B311" s="36"/>
      <c r="C311" s="214" t="s">
        <v>528</v>
      </c>
      <c r="D311" s="214" t="s">
        <v>179</v>
      </c>
      <c r="E311" s="215" t="s">
        <v>2017</v>
      </c>
      <c r="F311" s="216" t="s">
        <v>2018</v>
      </c>
      <c r="G311" s="217" t="s">
        <v>190</v>
      </c>
      <c r="H311" s="218">
        <v>12</v>
      </c>
      <c r="I311" s="219"/>
      <c r="J311" s="220">
        <f>ROUND(I311*H311,2)</f>
        <v>0</v>
      </c>
      <c r="K311" s="216" t="s">
        <v>198</v>
      </c>
      <c r="L311" s="221"/>
      <c r="M311" s="222" t="s">
        <v>43</v>
      </c>
      <c r="N311" s="223" t="s">
        <v>51</v>
      </c>
      <c r="O311" s="65"/>
      <c r="P311" s="188">
        <f>O311*H311</f>
        <v>0</v>
      </c>
      <c r="Q311" s="188">
        <v>0</v>
      </c>
      <c r="R311" s="188">
        <f>Q311*H311</f>
        <v>0</v>
      </c>
      <c r="S311" s="188">
        <v>0</v>
      </c>
      <c r="T311" s="189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90" t="s">
        <v>90</v>
      </c>
      <c r="AT311" s="190" t="s">
        <v>179</v>
      </c>
      <c r="AU311" s="190" t="s">
        <v>90</v>
      </c>
      <c r="AY311" s="17" t="s">
        <v>182</v>
      </c>
      <c r="BE311" s="191">
        <f>IF(N311="základní",J311,0)</f>
        <v>0</v>
      </c>
      <c r="BF311" s="191">
        <f>IF(N311="snížená",J311,0)</f>
        <v>0</v>
      </c>
      <c r="BG311" s="191">
        <f>IF(N311="zákl. přenesená",J311,0)</f>
        <v>0</v>
      </c>
      <c r="BH311" s="191">
        <f>IF(N311="sníž. přenesená",J311,0)</f>
        <v>0</v>
      </c>
      <c r="BI311" s="191">
        <f>IF(N311="nulová",J311,0)</f>
        <v>0</v>
      </c>
      <c r="BJ311" s="17" t="s">
        <v>88</v>
      </c>
      <c r="BK311" s="191">
        <f>ROUND(I311*H311,2)</f>
        <v>0</v>
      </c>
      <c r="BL311" s="17" t="s">
        <v>88</v>
      </c>
      <c r="BM311" s="190" t="s">
        <v>3622</v>
      </c>
    </row>
    <row r="312" spans="1:65" s="13" customFormat="1" ht="11.25">
      <c r="B312" s="192"/>
      <c r="C312" s="193"/>
      <c r="D312" s="194" t="s">
        <v>193</v>
      </c>
      <c r="E312" s="195" t="s">
        <v>43</v>
      </c>
      <c r="F312" s="196" t="s">
        <v>532</v>
      </c>
      <c r="G312" s="193"/>
      <c r="H312" s="195" t="s">
        <v>43</v>
      </c>
      <c r="I312" s="197"/>
      <c r="J312" s="193"/>
      <c r="K312" s="193"/>
      <c r="L312" s="198"/>
      <c r="M312" s="199"/>
      <c r="N312" s="200"/>
      <c r="O312" s="200"/>
      <c r="P312" s="200"/>
      <c r="Q312" s="200"/>
      <c r="R312" s="200"/>
      <c r="S312" s="200"/>
      <c r="T312" s="201"/>
      <c r="AT312" s="202" t="s">
        <v>193</v>
      </c>
      <c r="AU312" s="202" t="s">
        <v>90</v>
      </c>
      <c r="AV312" s="13" t="s">
        <v>88</v>
      </c>
      <c r="AW312" s="13" t="s">
        <v>41</v>
      </c>
      <c r="AX312" s="13" t="s">
        <v>80</v>
      </c>
      <c r="AY312" s="202" t="s">
        <v>182</v>
      </c>
    </row>
    <row r="313" spans="1:65" s="13" customFormat="1" ht="11.25">
      <c r="B313" s="192"/>
      <c r="C313" s="193"/>
      <c r="D313" s="194" t="s">
        <v>193</v>
      </c>
      <c r="E313" s="195" t="s">
        <v>43</v>
      </c>
      <c r="F313" s="196" t="s">
        <v>3620</v>
      </c>
      <c r="G313" s="193"/>
      <c r="H313" s="195" t="s">
        <v>43</v>
      </c>
      <c r="I313" s="197"/>
      <c r="J313" s="193"/>
      <c r="K313" s="193"/>
      <c r="L313" s="198"/>
      <c r="M313" s="199"/>
      <c r="N313" s="200"/>
      <c r="O313" s="200"/>
      <c r="P313" s="200"/>
      <c r="Q313" s="200"/>
      <c r="R313" s="200"/>
      <c r="S313" s="200"/>
      <c r="T313" s="201"/>
      <c r="AT313" s="202" t="s">
        <v>193</v>
      </c>
      <c r="AU313" s="202" t="s">
        <v>90</v>
      </c>
      <c r="AV313" s="13" t="s">
        <v>88</v>
      </c>
      <c r="AW313" s="13" t="s">
        <v>41</v>
      </c>
      <c r="AX313" s="13" t="s">
        <v>80</v>
      </c>
      <c r="AY313" s="202" t="s">
        <v>182</v>
      </c>
    </row>
    <row r="314" spans="1:65" s="14" customFormat="1" ht="11.25">
      <c r="B314" s="203"/>
      <c r="C314" s="204"/>
      <c r="D314" s="194" t="s">
        <v>193</v>
      </c>
      <c r="E314" s="205" t="s">
        <v>43</v>
      </c>
      <c r="F314" s="206" t="s">
        <v>225</v>
      </c>
      <c r="G314" s="204"/>
      <c r="H314" s="207">
        <v>8</v>
      </c>
      <c r="I314" s="208"/>
      <c r="J314" s="204"/>
      <c r="K314" s="204"/>
      <c r="L314" s="209"/>
      <c r="M314" s="210"/>
      <c r="N314" s="211"/>
      <c r="O314" s="211"/>
      <c r="P314" s="211"/>
      <c r="Q314" s="211"/>
      <c r="R314" s="211"/>
      <c r="S314" s="211"/>
      <c r="T314" s="212"/>
      <c r="AT314" s="213" t="s">
        <v>193</v>
      </c>
      <c r="AU314" s="213" t="s">
        <v>90</v>
      </c>
      <c r="AV314" s="14" t="s">
        <v>90</v>
      </c>
      <c r="AW314" s="14" t="s">
        <v>41</v>
      </c>
      <c r="AX314" s="14" t="s">
        <v>80</v>
      </c>
      <c r="AY314" s="213" t="s">
        <v>182</v>
      </c>
    </row>
    <row r="315" spans="1:65" s="13" customFormat="1" ht="11.25">
      <c r="B315" s="192"/>
      <c r="C315" s="193"/>
      <c r="D315" s="194" t="s">
        <v>193</v>
      </c>
      <c r="E315" s="195" t="s">
        <v>43</v>
      </c>
      <c r="F315" s="196" t="s">
        <v>3621</v>
      </c>
      <c r="G315" s="193"/>
      <c r="H315" s="195" t="s">
        <v>43</v>
      </c>
      <c r="I315" s="197"/>
      <c r="J315" s="193"/>
      <c r="K315" s="193"/>
      <c r="L315" s="198"/>
      <c r="M315" s="199"/>
      <c r="N315" s="200"/>
      <c r="O315" s="200"/>
      <c r="P315" s="200"/>
      <c r="Q315" s="200"/>
      <c r="R315" s="200"/>
      <c r="S315" s="200"/>
      <c r="T315" s="201"/>
      <c r="AT315" s="202" t="s">
        <v>193</v>
      </c>
      <c r="AU315" s="202" t="s">
        <v>90</v>
      </c>
      <c r="AV315" s="13" t="s">
        <v>88</v>
      </c>
      <c r="AW315" s="13" t="s">
        <v>41</v>
      </c>
      <c r="AX315" s="13" t="s">
        <v>80</v>
      </c>
      <c r="AY315" s="202" t="s">
        <v>182</v>
      </c>
    </row>
    <row r="316" spans="1:65" s="14" customFormat="1" ht="11.25">
      <c r="B316" s="203"/>
      <c r="C316" s="204"/>
      <c r="D316" s="194" t="s">
        <v>193</v>
      </c>
      <c r="E316" s="205" t="s">
        <v>43</v>
      </c>
      <c r="F316" s="206" t="s">
        <v>205</v>
      </c>
      <c r="G316" s="204"/>
      <c r="H316" s="207">
        <v>4</v>
      </c>
      <c r="I316" s="208"/>
      <c r="J316" s="204"/>
      <c r="K316" s="204"/>
      <c r="L316" s="209"/>
      <c r="M316" s="210"/>
      <c r="N316" s="211"/>
      <c r="O316" s="211"/>
      <c r="P316" s="211"/>
      <c r="Q316" s="211"/>
      <c r="R316" s="211"/>
      <c r="S316" s="211"/>
      <c r="T316" s="212"/>
      <c r="AT316" s="213" t="s">
        <v>193</v>
      </c>
      <c r="AU316" s="213" t="s">
        <v>90</v>
      </c>
      <c r="AV316" s="14" t="s">
        <v>90</v>
      </c>
      <c r="AW316" s="14" t="s">
        <v>41</v>
      </c>
      <c r="AX316" s="14" t="s">
        <v>80</v>
      </c>
      <c r="AY316" s="213" t="s">
        <v>182</v>
      </c>
    </row>
    <row r="317" spans="1:65" s="15" customFormat="1" ht="11.25">
      <c r="B317" s="227"/>
      <c r="C317" s="228"/>
      <c r="D317" s="194" t="s">
        <v>193</v>
      </c>
      <c r="E317" s="229" t="s">
        <v>43</v>
      </c>
      <c r="F317" s="230" t="s">
        <v>436</v>
      </c>
      <c r="G317" s="228"/>
      <c r="H317" s="231">
        <v>12</v>
      </c>
      <c r="I317" s="232"/>
      <c r="J317" s="228"/>
      <c r="K317" s="228"/>
      <c r="L317" s="233"/>
      <c r="M317" s="234"/>
      <c r="N317" s="235"/>
      <c r="O317" s="235"/>
      <c r="P317" s="235"/>
      <c r="Q317" s="235"/>
      <c r="R317" s="235"/>
      <c r="S317" s="235"/>
      <c r="T317" s="236"/>
      <c r="AT317" s="237" t="s">
        <v>193</v>
      </c>
      <c r="AU317" s="237" t="s">
        <v>90</v>
      </c>
      <c r="AV317" s="15" t="s">
        <v>205</v>
      </c>
      <c r="AW317" s="15" t="s">
        <v>41</v>
      </c>
      <c r="AX317" s="15" t="s">
        <v>88</v>
      </c>
      <c r="AY317" s="237" t="s">
        <v>182</v>
      </c>
    </row>
    <row r="318" spans="1:65" s="2" customFormat="1" ht="14.45" customHeight="1">
      <c r="A318" s="35"/>
      <c r="B318" s="36"/>
      <c r="C318" s="214" t="s">
        <v>537</v>
      </c>
      <c r="D318" s="214" t="s">
        <v>179</v>
      </c>
      <c r="E318" s="215" t="s">
        <v>2021</v>
      </c>
      <c r="F318" s="216" t="s">
        <v>2022</v>
      </c>
      <c r="G318" s="217" t="s">
        <v>190</v>
      </c>
      <c r="H318" s="218">
        <v>2</v>
      </c>
      <c r="I318" s="219"/>
      <c r="J318" s="220">
        <f>ROUND(I318*H318,2)</f>
        <v>0</v>
      </c>
      <c r="K318" s="216" t="s">
        <v>198</v>
      </c>
      <c r="L318" s="221"/>
      <c r="M318" s="222" t="s">
        <v>43</v>
      </c>
      <c r="N318" s="223" t="s">
        <v>51</v>
      </c>
      <c r="O318" s="65"/>
      <c r="P318" s="188">
        <f>O318*H318</f>
        <v>0</v>
      </c>
      <c r="Q318" s="188">
        <v>0</v>
      </c>
      <c r="R318" s="188">
        <f>Q318*H318</f>
        <v>0</v>
      </c>
      <c r="S318" s="188">
        <v>0</v>
      </c>
      <c r="T318" s="189">
        <f>S318*H318</f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90" t="s">
        <v>90</v>
      </c>
      <c r="AT318" s="190" t="s">
        <v>179</v>
      </c>
      <c r="AU318" s="190" t="s">
        <v>90</v>
      </c>
      <c r="AY318" s="17" t="s">
        <v>182</v>
      </c>
      <c r="BE318" s="191">
        <f>IF(N318="základní",J318,0)</f>
        <v>0</v>
      </c>
      <c r="BF318" s="191">
        <f>IF(N318="snížená",J318,0)</f>
        <v>0</v>
      </c>
      <c r="BG318" s="191">
        <f>IF(N318="zákl. přenesená",J318,0)</f>
        <v>0</v>
      </c>
      <c r="BH318" s="191">
        <f>IF(N318="sníž. přenesená",J318,0)</f>
        <v>0</v>
      </c>
      <c r="BI318" s="191">
        <f>IF(N318="nulová",J318,0)</f>
        <v>0</v>
      </c>
      <c r="BJ318" s="17" t="s">
        <v>88</v>
      </c>
      <c r="BK318" s="191">
        <f>ROUND(I318*H318,2)</f>
        <v>0</v>
      </c>
      <c r="BL318" s="17" t="s">
        <v>88</v>
      </c>
      <c r="BM318" s="190" t="s">
        <v>3623</v>
      </c>
    </row>
    <row r="319" spans="1:65" s="13" customFormat="1" ht="11.25">
      <c r="B319" s="192"/>
      <c r="C319" s="193"/>
      <c r="D319" s="194" t="s">
        <v>193</v>
      </c>
      <c r="E319" s="195" t="s">
        <v>43</v>
      </c>
      <c r="F319" s="196" t="s">
        <v>532</v>
      </c>
      <c r="G319" s="193"/>
      <c r="H319" s="195" t="s">
        <v>43</v>
      </c>
      <c r="I319" s="197"/>
      <c r="J319" s="193"/>
      <c r="K319" s="193"/>
      <c r="L319" s="198"/>
      <c r="M319" s="199"/>
      <c r="N319" s="200"/>
      <c r="O319" s="200"/>
      <c r="P319" s="200"/>
      <c r="Q319" s="200"/>
      <c r="R319" s="200"/>
      <c r="S319" s="200"/>
      <c r="T319" s="201"/>
      <c r="AT319" s="202" t="s">
        <v>193</v>
      </c>
      <c r="AU319" s="202" t="s">
        <v>90</v>
      </c>
      <c r="AV319" s="13" t="s">
        <v>88</v>
      </c>
      <c r="AW319" s="13" t="s">
        <v>41</v>
      </c>
      <c r="AX319" s="13" t="s">
        <v>80</v>
      </c>
      <c r="AY319" s="202" t="s">
        <v>182</v>
      </c>
    </row>
    <row r="320" spans="1:65" s="13" customFormat="1" ht="11.25">
      <c r="B320" s="192"/>
      <c r="C320" s="193"/>
      <c r="D320" s="194" t="s">
        <v>193</v>
      </c>
      <c r="E320" s="195" t="s">
        <v>43</v>
      </c>
      <c r="F320" s="196" t="s">
        <v>3620</v>
      </c>
      <c r="G320" s="193"/>
      <c r="H320" s="195" t="s">
        <v>43</v>
      </c>
      <c r="I320" s="197"/>
      <c r="J320" s="193"/>
      <c r="K320" s="193"/>
      <c r="L320" s="198"/>
      <c r="M320" s="199"/>
      <c r="N320" s="200"/>
      <c r="O320" s="200"/>
      <c r="P320" s="200"/>
      <c r="Q320" s="200"/>
      <c r="R320" s="200"/>
      <c r="S320" s="200"/>
      <c r="T320" s="201"/>
      <c r="AT320" s="202" t="s">
        <v>193</v>
      </c>
      <c r="AU320" s="202" t="s">
        <v>90</v>
      </c>
      <c r="AV320" s="13" t="s">
        <v>88</v>
      </c>
      <c r="AW320" s="13" t="s">
        <v>41</v>
      </c>
      <c r="AX320" s="13" t="s">
        <v>80</v>
      </c>
      <c r="AY320" s="202" t="s">
        <v>182</v>
      </c>
    </row>
    <row r="321" spans="1:65" s="14" customFormat="1" ht="11.25">
      <c r="B321" s="203"/>
      <c r="C321" s="204"/>
      <c r="D321" s="194" t="s">
        <v>193</v>
      </c>
      <c r="E321" s="205" t="s">
        <v>43</v>
      </c>
      <c r="F321" s="206" t="s">
        <v>88</v>
      </c>
      <c r="G321" s="204"/>
      <c r="H321" s="207">
        <v>1</v>
      </c>
      <c r="I321" s="208"/>
      <c r="J321" s="204"/>
      <c r="K321" s="204"/>
      <c r="L321" s="209"/>
      <c r="M321" s="210"/>
      <c r="N321" s="211"/>
      <c r="O321" s="211"/>
      <c r="P321" s="211"/>
      <c r="Q321" s="211"/>
      <c r="R321" s="211"/>
      <c r="S321" s="211"/>
      <c r="T321" s="212"/>
      <c r="AT321" s="213" t="s">
        <v>193</v>
      </c>
      <c r="AU321" s="213" t="s">
        <v>90</v>
      </c>
      <c r="AV321" s="14" t="s">
        <v>90</v>
      </c>
      <c r="AW321" s="14" t="s">
        <v>41</v>
      </c>
      <c r="AX321" s="14" t="s">
        <v>80</v>
      </c>
      <c r="AY321" s="213" t="s">
        <v>182</v>
      </c>
    </row>
    <row r="322" spans="1:65" s="13" customFormat="1" ht="11.25">
      <c r="B322" s="192"/>
      <c r="C322" s="193"/>
      <c r="D322" s="194" t="s">
        <v>193</v>
      </c>
      <c r="E322" s="195" t="s">
        <v>43</v>
      </c>
      <c r="F322" s="196" t="s">
        <v>3621</v>
      </c>
      <c r="G322" s="193"/>
      <c r="H322" s="195" t="s">
        <v>43</v>
      </c>
      <c r="I322" s="197"/>
      <c r="J322" s="193"/>
      <c r="K322" s="193"/>
      <c r="L322" s="198"/>
      <c r="M322" s="199"/>
      <c r="N322" s="200"/>
      <c r="O322" s="200"/>
      <c r="P322" s="200"/>
      <c r="Q322" s="200"/>
      <c r="R322" s="200"/>
      <c r="S322" s="200"/>
      <c r="T322" s="201"/>
      <c r="AT322" s="202" t="s">
        <v>193</v>
      </c>
      <c r="AU322" s="202" t="s">
        <v>90</v>
      </c>
      <c r="AV322" s="13" t="s">
        <v>88</v>
      </c>
      <c r="AW322" s="13" t="s">
        <v>41</v>
      </c>
      <c r="AX322" s="13" t="s">
        <v>80</v>
      </c>
      <c r="AY322" s="202" t="s">
        <v>182</v>
      </c>
    </row>
    <row r="323" spans="1:65" s="14" customFormat="1" ht="11.25">
      <c r="B323" s="203"/>
      <c r="C323" s="204"/>
      <c r="D323" s="194" t="s">
        <v>193</v>
      </c>
      <c r="E323" s="205" t="s">
        <v>43</v>
      </c>
      <c r="F323" s="206" t="s">
        <v>88</v>
      </c>
      <c r="G323" s="204"/>
      <c r="H323" s="207">
        <v>1</v>
      </c>
      <c r="I323" s="208"/>
      <c r="J323" s="204"/>
      <c r="K323" s="204"/>
      <c r="L323" s="209"/>
      <c r="M323" s="210"/>
      <c r="N323" s="211"/>
      <c r="O323" s="211"/>
      <c r="P323" s="211"/>
      <c r="Q323" s="211"/>
      <c r="R323" s="211"/>
      <c r="S323" s="211"/>
      <c r="T323" s="212"/>
      <c r="AT323" s="213" t="s">
        <v>193</v>
      </c>
      <c r="AU323" s="213" t="s">
        <v>90</v>
      </c>
      <c r="AV323" s="14" t="s">
        <v>90</v>
      </c>
      <c r="AW323" s="14" t="s">
        <v>41</v>
      </c>
      <c r="AX323" s="14" t="s">
        <v>80</v>
      </c>
      <c r="AY323" s="213" t="s">
        <v>182</v>
      </c>
    </row>
    <row r="324" spans="1:65" s="15" customFormat="1" ht="11.25">
      <c r="B324" s="227"/>
      <c r="C324" s="228"/>
      <c r="D324" s="194" t="s">
        <v>193</v>
      </c>
      <c r="E324" s="229" t="s">
        <v>43</v>
      </c>
      <c r="F324" s="230" t="s">
        <v>436</v>
      </c>
      <c r="G324" s="228"/>
      <c r="H324" s="231">
        <v>2</v>
      </c>
      <c r="I324" s="232"/>
      <c r="J324" s="228"/>
      <c r="K324" s="228"/>
      <c r="L324" s="233"/>
      <c r="M324" s="234"/>
      <c r="N324" s="235"/>
      <c r="O324" s="235"/>
      <c r="P324" s="235"/>
      <c r="Q324" s="235"/>
      <c r="R324" s="235"/>
      <c r="S324" s="235"/>
      <c r="T324" s="236"/>
      <c r="AT324" s="237" t="s">
        <v>193</v>
      </c>
      <c r="AU324" s="237" t="s">
        <v>90</v>
      </c>
      <c r="AV324" s="15" t="s">
        <v>205</v>
      </c>
      <c r="AW324" s="15" t="s">
        <v>41</v>
      </c>
      <c r="AX324" s="15" t="s">
        <v>88</v>
      </c>
      <c r="AY324" s="237" t="s">
        <v>182</v>
      </c>
    </row>
    <row r="325" spans="1:65" s="2" customFormat="1" ht="14.45" customHeight="1">
      <c r="A325" s="35"/>
      <c r="B325" s="36"/>
      <c r="C325" s="214" t="s">
        <v>544</v>
      </c>
      <c r="D325" s="214" t="s">
        <v>179</v>
      </c>
      <c r="E325" s="215" t="s">
        <v>2025</v>
      </c>
      <c r="F325" s="216" t="s">
        <v>2026</v>
      </c>
      <c r="G325" s="217" t="s">
        <v>190</v>
      </c>
      <c r="H325" s="218">
        <v>2</v>
      </c>
      <c r="I325" s="219"/>
      <c r="J325" s="220">
        <f>ROUND(I325*H325,2)</f>
        <v>0</v>
      </c>
      <c r="K325" s="216" t="s">
        <v>198</v>
      </c>
      <c r="L325" s="221"/>
      <c r="M325" s="222" t="s">
        <v>43</v>
      </c>
      <c r="N325" s="223" t="s">
        <v>51</v>
      </c>
      <c r="O325" s="65"/>
      <c r="P325" s="188">
        <f>O325*H325</f>
        <v>0</v>
      </c>
      <c r="Q325" s="188">
        <v>0</v>
      </c>
      <c r="R325" s="188">
        <f>Q325*H325</f>
        <v>0</v>
      </c>
      <c r="S325" s="188">
        <v>0</v>
      </c>
      <c r="T325" s="189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90" t="s">
        <v>90</v>
      </c>
      <c r="AT325" s="190" t="s">
        <v>179</v>
      </c>
      <c r="AU325" s="190" t="s">
        <v>90</v>
      </c>
      <c r="AY325" s="17" t="s">
        <v>182</v>
      </c>
      <c r="BE325" s="191">
        <f>IF(N325="základní",J325,0)</f>
        <v>0</v>
      </c>
      <c r="BF325" s="191">
        <f>IF(N325="snížená",J325,0)</f>
        <v>0</v>
      </c>
      <c r="BG325" s="191">
        <f>IF(N325="zákl. přenesená",J325,0)</f>
        <v>0</v>
      </c>
      <c r="BH325" s="191">
        <f>IF(N325="sníž. přenesená",J325,0)</f>
        <v>0</v>
      </c>
      <c r="BI325" s="191">
        <f>IF(N325="nulová",J325,0)</f>
        <v>0</v>
      </c>
      <c r="BJ325" s="17" t="s">
        <v>88</v>
      </c>
      <c r="BK325" s="191">
        <f>ROUND(I325*H325,2)</f>
        <v>0</v>
      </c>
      <c r="BL325" s="17" t="s">
        <v>88</v>
      </c>
      <c r="BM325" s="190" t="s">
        <v>3624</v>
      </c>
    </row>
    <row r="326" spans="1:65" s="13" customFormat="1" ht="11.25">
      <c r="B326" s="192"/>
      <c r="C326" s="193"/>
      <c r="D326" s="194" t="s">
        <v>193</v>
      </c>
      <c r="E326" s="195" t="s">
        <v>43</v>
      </c>
      <c r="F326" s="196" t="s">
        <v>532</v>
      </c>
      <c r="G326" s="193"/>
      <c r="H326" s="195" t="s">
        <v>43</v>
      </c>
      <c r="I326" s="197"/>
      <c r="J326" s="193"/>
      <c r="K326" s="193"/>
      <c r="L326" s="198"/>
      <c r="M326" s="199"/>
      <c r="N326" s="200"/>
      <c r="O326" s="200"/>
      <c r="P326" s="200"/>
      <c r="Q326" s="200"/>
      <c r="R326" s="200"/>
      <c r="S326" s="200"/>
      <c r="T326" s="201"/>
      <c r="AT326" s="202" t="s">
        <v>193</v>
      </c>
      <c r="AU326" s="202" t="s">
        <v>90</v>
      </c>
      <c r="AV326" s="13" t="s">
        <v>88</v>
      </c>
      <c r="AW326" s="13" t="s">
        <v>41</v>
      </c>
      <c r="AX326" s="13" t="s">
        <v>80</v>
      </c>
      <c r="AY326" s="202" t="s">
        <v>182</v>
      </c>
    </row>
    <row r="327" spans="1:65" s="13" customFormat="1" ht="11.25">
      <c r="B327" s="192"/>
      <c r="C327" s="193"/>
      <c r="D327" s="194" t="s">
        <v>193</v>
      </c>
      <c r="E327" s="195" t="s">
        <v>43</v>
      </c>
      <c r="F327" s="196" t="s">
        <v>3620</v>
      </c>
      <c r="G327" s="193"/>
      <c r="H327" s="195" t="s">
        <v>43</v>
      </c>
      <c r="I327" s="197"/>
      <c r="J327" s="193"/>
      <c r="K327" s="193"/>
      <c r="L327" s="198"/>
      <c r="M327" s="199"/>
      <c r="N327" s="200"/>
      <c r="O327" s="200"/>
      <c r="P327" s="200"/>
      <c r="Q327" s="200"/>
      <c r="R327" s="200"/>
      <c r="S327" s="200"/>
      <c r="T327" s="201"/>
      <c r="AT327" s="202" t="s">
        <v>193</v>
      </c>
      <c r="AU327" s="202" t="s">
        <v>90</v>
      </c>
      <c r="AV327" s="13" t="s">
        <v>88</v>
      </c>
      <c r="AW327" s="13" t="s">
        <v>41</v>
      </c>
      <c r="AX327" s="13" t="s">
        <v>80</v>
      </c>
      <c r="AY327" s="202" t="s">
        <v>182</v>
      </c>
    </row>
    <row r="328" spans="1:65" s="14" customFormat="1" ht="11.25">
      <c r="B328" s="203"/>
      <c r="C328" s="204"/>
      <c r="D328" s="194" t="s">
        <v>193</v>
      </c>
      <c r="E328" s="205" t="s">
        <v>43</v>
      </c>
      <c r="F328" s="206" t="s">
        <v>88</v>
      </c>
      <c r="G328" s="204"/>
      <c r="H328" s="207">
        <v>1</v>
      </c>
      <c r="I328" s="208"/>
      <c r="J328" s="204"/>
      <c r="K328" s="204"/>
      <c r="L328" s="209"/>
      <c r="M328" s="210"/>
      <c r="N328" s="211"/>
      <c r="O328" s="211"/>
      <c r="P328" s="211"/>
      <c r="Q328" s="211"/>
      <c r="R328" s="211"/>
      <c r="S328" s="211"/>
      <c r="T328" s="212"/>
      <c r="AT328" s="213" t="s">
        <v>193</v>
      </c>
      <c r="AU328" s="213" t="s">
        <v>90</v>
      </c>
      <c r="AV328" s="14" t="s">
        <v>90</v>
      </c>
      <c r="AW328" s="14" t="s">
        <v>41</v>
      </c>
      <c r="AX328" s="14" t="s">
        <v>80</v>
      </c>
      <c r="AY328" s="213" t="s">
        <v>182</v>
      </c>
    </row>
    <row r="329" spans="1:65" s="13" customFormat="1" ht="11.25">
      <c r="B329" s="192"/>
      <c r="C329" s="193"/>
      <c r="D329" s="194" t="s">
        <v>193</v>
      </c>
      <c r="E329" s="195" t="s">
        <v>43</v>
      </c>
      <c r="F329" s="196" t="s">
        <v>3621</v>
      </c>
      <c r="G329" s="193"/>
      <c r="H329" s="195" t="s">
        <v>43</v>
      </c>
      <c r="I329" s="197"/>
      <c r="J329" s="193"/>
      <c r="K329" s="193"/>
      <c r="L329" s="198"/>
      <c r="M329" s="199"/>
      <c r="N329" s="200"/>
      <c r="O329" s="200"/>
      <c r="P329" s="200"/>
      <c r="Q329" s="200"/>
      <c r="R329" s="200"/>
      <c r="S329" s="200"/>
      <c r="T329" s="201"/>
      <c r="AT329" s="202" t="s">
        <v>193</v>
      </c>
      <c r="AU329" s="202" t="s">
        <v>90</v>
      </c>
      <c r="AV329" s="13" t="s">
        <v>88</v>
      </c>
      <c r="AW329" s="13" t="s">
        <v>41</v>
      </c>
      <c r="AX329" s="13" t="s">
        <v>80</v>
      </c>
      <c r="AY329" s="202" t="s">
        <v>182</v>
      </c>
    </row>
    <row r="330" spans="1:65" s="14" customFormat="1" ht="11.25">
      <c r="B330" s="203"/>
      <c r="C330" s="204"/>
      <c r="D330" s="194" t="s">
        <v>193</v>
      </c>
      <c r="E330" s="205" t="s">
        <v>43</v>
      </c>
      <c r="F330" s="206" t="s">
        <v>88</v>
      </c>
      <c r="G330" s="204"/>
      <c r="H330" s="207">
        <v>1</v>
      </c>
      <c r="I330" s="208"/>
      <c r="J330" s="204"/>
      <c r="K330" s="204"/>
      <c r="L330" s="209"/>
      <c r="M330" s="210"/>
      <c r="N330" s="211"/>
      <c r="O330" s="211"/>
      <c r="P330" s="211"/>
      <c r="Q330" s="211"/>
      <c r="R330" s="211"/>
      <c r="S330" s="211"/>
      <c r="T330" s="212"/>
      <c r="AT330" s="213" t="s">
        <v>193</v>
      </c>
      <c r="AU330" s="213" t="s">
        <v>90</v>
      </c>
      <c r="AV330" s="14" t="s">
        <v>90</v>
      </c>
      <c r="AW330" s="14" t="s">
        <v>41</v>
      </c>
      <c r="AX330" s="14" t="s">
        <v>80</v>
      </c>
      <c r="AY330" s="213" t="s">
        <v>182</v>
      </c>
    </row>
    <row r="331" spans="1:65" s="15" customFormat="1" ht="11.25">
      <c r="B331" s="227"/>
      <c r="C331" s="228"/>
      <c r="D331" s="194" t="s">
        <v>193</v>
      </c>
      <c r="E331" s="229" t="s">
        <v>43</v>
      </c>
      <c r="F331" s="230" t="s">
        <v>436</v>
      </c>
      <c r="G331" s="228"/>
      <c r="H331" s="231">
        <v>2</v>
      </c>
      <c r="I331" s="232"/>
      <c r="J331" s="228"/>
      <c r="K331" s="228"/>
      <c r="L331" s="233"/>
      <c r="M331" s="234"/>
      <c r="N331" s="235"/>
      <c r="O331" s="235"/>
      <c r="P331" s="235"/>
      <c r="Q331" s="235"/>
      <c r="R331" s="235"/>
      <c r="S331" s="235"/>
      <c r="T331" s="236"/>
      <c r="AT331" s="237" t="s">
        <v>193</v>
      </c>
      <c r="AU331" s="237" t="s">
        <v>90</v>
      </c>
      <c r="AV331" s="15" t="s">
        <v>205</v>
      </c>
      <c r="AW331" s="15" t="s">
        <v>41</v>
      </c>
      <c r="AX331" s="15" t="s">
        <v>88</v>
      </c>
      <c r="AY331" s="237" t="s">
        <v>182</v>
      </c>
    </row>
    <row r="332" spans="1:65" s="2" customFormat="1" ht="14.45" customHeight="1">
      <c r="A332" s="35"/>
      <c r="B332" s="36"/>
      <c r="C332" s="214" t="s">
        <v>550</v>
      </c>
      <c r="D332" s="214" t="s">
        <v>179</v>
      </c>
      <c r="E332" s="215" t="s">
        <v>2029</v>
      </c>
      <c r="F332" s="216" t="s">
        <v>2030</v>
      </c>
      <c r="G332" s="217" t="s">
        <v>190</v>
      </c>
      <c r="H332" s="218">
        <v>6</v>
      </c>
      <c r="I332" s="219"/>
      <c r="J332" s="220">
        <f>ROUND(I332*H332,2)</f>
        <v>0</v>
      </c>
      <c r="K332" s="216" t="s">
        <v>198</v>
      </c>
      <c r="L332" s="221"/>
      <c r="M332" s="222" t="s">
        <v>43</v>
      </c>
      <c r="N332" s="223" t="s">
        <v>51</v>
      </c>
      <c r="O332" s="65"/>
      <c r="P332" s="188">
        <f>O332*H332</f>
        <v>0</v>
      </c>
      <c r="Q332" s="188">
        <v>0</v>
      </c>
      <c r="R332" s="188">
        <f>Q332*H332</f>
        <v>0</v>
      </c>
      <c r="S332" s="188">
        <v>0</v>
      </c>
      <c r="T332" s="189">
        <f>S332*H332</f>
        <v>0</v>
      </c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R332" s="190" t="s">
        <v>90</v>
      </c>
      <c r="AT332" s="190" t="s">
        <v>179</v>
      </c>
      <c r="AU332" s="190" t="s">
        <v>90</v>
      </c>
      <c r="AY332" s="17" t="s">
        <v>182</v>
      </c>
      <c r="BE332" s="191">
        <f>IF(N332="základní",J332,0)</f>
        <v>0</v>
      </c>
      <c r="BF332" s="191">
        <f>IF(N332="snížená",J332,0)</f>
        <v>0</v>
      </c>
      <c r="BG332" s="191">
        <f>IF(N332="zákl. přenesená",J332,0)</f>
        <v>0</v>
      </c>
      <c r="BH332" s="191">
        <f>IF(N332="sníž. přenesená",J332,0)</f>
        <v>0</v>
      </c>
      <c r="BI332" s="191">
        <f>IF(N332="nulová",J332,0)</f>
        <v>0</v>
      </c>
      <c r="BJ332" s="17" t="s">
        <v>88</v>
      </c>
      <c r="BK332" s="191">
        <f>ROUND(I332*H332,2)</f>
        <v>0</v>
      </c>
      <c r="BL332" s="17" t="s">
        <v>88</v>
      </c>
      <c r="BM332" s="190" t="s">
        <v>3625</v>
      </c>
    </row>
    <row r="333" spans="1:65" s="13" customFormat="1" ht="11.25">
      <c r="B333" s="192"/>
      <c r="C333" s="193"/>
      <c r="D333" s="194" t="s">
        <v>193</v>
      </c>
      <c r="E333" s="195" t="s">
        <v>43</v>
      </c>
      <c r="F333" s="196" t="s">
        <v>532</v>
      </c>
      <c r="G333" s="193"/>
      <c r="H333" s="195" t="s">
        <v>43</v>
      </c>
      <c r="I333" s="197"/>
      <c r="J333" s="193"/>
      <c r="K333" s="193"/>
      <c r="L333" s="198"/>
      <c r="M333" s="199"/>
      <c r="N333" s="200"/>
      <c r="O333" s="200"/>
      <c r="P333" s="200"/>
      <c r="Q333" s="200"/>
      <c r="R333" s="200"/>
      <c r="S333" s="200"/>
      <c r="T333" s="201"/>
      <c r="AT333" s="202" t="s">
        <v>193</v>
      </c>
      <c r="AU333" s="202" t="s">
        <v>90</v>
      </c>
      <c r="AV333" s="13" t="s">
        <v>88</v>
      </c>
      <c r="AW333" s="13" t="s">
        <v>41</v>
      </c>
      <c r="AX333" s="13" t="s">
        <v>80</v>
      </c>
      <c r="AY333" s="202" t="s">
        <v>182</v>
      </c>
    </row>
    <row r="334" spans="1:65" s="13" customFormat="1" ht="11.25">
      <c r="B334" s="192"/>
      <c r="C334" s="193"/>
      <c r="D334" s="194" t="s">
        <v>193</v>
      </c>
      <c r="E334" s="195" t="s">
        <v>43</v>
      </c>
      <c r="F334" s="196" t="s">
        <v>3620</v>
      </c>
      <c r="G334" s="193"/>
      <c r="H334" s="195" t="s">
        <v>43</v>
      </c>
      <c r="I334" s="197"/>
      <c r="J334" s="193"/>
      <c r="K334" s="193"/>
      <c r="L334" s="198"/>
      <c r="M334" s="199"/>
      <c r="N334" s="200"/>
      <c r="O334" s="200"/>
      <c r="P334" s="200"/>
      <c r="Q334" s="200"/>
      <c r="R334" s="200"/>
      <c r="S334" s="200"/>
      <c r="T334" s="201"/>
      <c r="AT334" s="202" t="s">
        <v>193</v>
      </c>
      <c r="AU334" s="202" t="s">
        <v>90</v>
      </c>
      <c r="AV334" s="13" t="s">
        <v>88</v>
      </c>
      <c r="AW334" s="13" t="s">
        <v>41</v>
      </c>
      <c r="AX334" s="13" t="s">
        <v>80</v>
      </c>
      <c r="AY334" s="202" t="s">
        <v>182</v>
      </c>
    </row>
    <row r="335" spans="1:65" s="14" customFormat="1" ht="11.25">
      <c r="B335" s="203"/>
      <c r="C335" s="204"/>
      <c r="D335" s="194" t="s">
        <v>193</v>
      </c>
      <c r="E335" s="205" t="s">
        <v>43</v>
      </c>
      <c r="F335" s="206" t="s">
        <v>205</v>
      </c>
      <c r="G335" s="204"/>
      <c r="H335" s="207">
        <v>4</v>
      </c>
      <c r="I335" s="208"/>
      <c r="J335" s="204"/>
      <c r="K335" s="204"/>
      <c r="L335" s="209"/>
      <c r="M335" s="210"/>
      <c r="N335" s="211"/>
      <c r="O335" s="211"/>
      <c r="P335" s="211"/>
      <c r="Q335" s="211"/>
      <c r="R335" s="211"/>
      <c r="S335" s="211"/>
      <c r="T335" s="212"/>
      <c r="AT335" s="213" t="s">
        <v>193</v>
      </c>
      <c r="AU335" s="213" t="s">
        <v>90</v>
      </c>
      <c r="AV335" s="14" t="s">
        <v>90</v>
      </c>
      <c r="AW335" s="14" t="s">
        <v>41</v>
      </c>
      <c r="AX335" s="14" t="s">
        <v>80</v>
      </c>
      <c r="AY335" s="213" t="s">
        <v>182</v>
      </c>
    </row>
    <row r="336" spans="1:65" s="13" customFormat="1" ht="11.25">
      <c r="B336" s="192"/>
      <c r="C336" s="193"/>
      <c r="D336" s="194" t="s">
        <v>193</v>
      </c>
      <c r="E336" s="195" t="s">
        <v>43</v>
      </c>
      <c r="F336" s="196" t="s">
        <v>3621</v>
      </c>
      <c r="G336" s="193"/>
      <c r="H336" s="195" t="s">
        <v>43</v>
      </c>
      <c r="I336" s="197"/>
      <c r="J336" s="193"/>
      <c r="K336" s="193"/>
      <c r="L336" s="198"/>
      <c r="M336" s="199"/>
      <c r="N336" s="200"/>
      <c r="O336" s="200"/>
      <c r="P336" s="200"/>
      <c r="Q336" s="200"/>
      <c r="R336" s="200"/>
      <c r="S336" s="200"/>
      <c r="T336" s="201"/>
      <c r="AT336" s="202" t="s">
        <v>193</v>
      </c>
      <c r="AU336" s="202" t="s">
        <v>90</v>
      </c>
      <c r="AV336" s="13" t="s">
        <v>88</v>
      </c>
      <c r="AW336" s="13" t="s">
        <v>41</v>
      </c>
      <c r="AX336" s="13" t="s">
        <v>80</v>
      </c>
      <c r="AY336" s="202" t="s">
        <v>182</v>
      </c>
    </row>
    <row r="337" spans="1:65" s="14" customFormat="1" ht="11.25">
      <c r="B337" s="203"/>
      <c r="C337" s="204"/>
      <c r="D337" s="194" t="s">
        <v>193</v>
      </c>
      <c r="E337" s="205" t="s">
        <v>43</v>
      </c>
      <c r="F337" s="206" t="s">
        <v>90</v>
      </c>
      <c r="G337" s="204"/>
      <c r="H337" s="207">
        <v>2</v>
      </c>
      <c r="I337" s="208"/>
      <c r="J337" s="204"/>
      <c r="K337" s="204"/>
      <c r="L337" s="209"/>
      <c r="M337" s="210"/>
      <c r="N337" s="211"/>
      <c r="O337" s="211"/>
      <c r="P337" s="211"/>
      <c r="Q337" s="211"/>
      <c r="R337" s="211"/>
      <c r="S337" s="211"/>
      <c r="T337" s="212"/>
      <c r="AT337" s="213" t="s">
        <v>193</v>
      </c>
      <c r="AU337" s="213" t="s">
        <v>90</v>
      </c>
      <c r="AV337" s="14" t="s">
        <v>90</v>
      </c>
      <c r="AW337" s="14" t="s">
        <v>41</v>
      </c>
      <c r="AX337" s="14" t="s">
        <v>80</v>
      </c>
      <c r="AY337" s="213" t="s">
        <v>182</v>
      </c>
    </row>
    <row r="338" spans="1:65" s="15" customFormat="1" ht="11.25">
      <c r="B338" s="227"/>
      <c r="C338" s="228"/>
      <c r="D338" s="194" t="s">
        <v>193</v>
      </c>
      <c r="E338" s="229" t="s">
        <v>43</v>
      </c>
      <c r="F338" s="230" t="s">
        <v>436</v>
      </c>
      <c r="G338" s="228"/>
      <c r="H338" s="231">
        <v>6</v>
      </c>
      <c r="I338" s="232"/>
      <c r="J338" s="228"/>
      <c r="K338" s="228"/>
      <c r="L338" s="233"/>
      <c r="M338" s="234"/>
      <c r="N338" s="235"/>
      <c r="O338" s="235"/>
      <c r="P338" s="235"/>
      <c r="Q338" s="235"/>
      <c r="R338" s="235"/>
      <c r="S338" s="235"/>
      <c r="T338" s="236"/>
      <c r="AT338" s="237" t="s">
        <v>193</v>
      </c>
      <c r="AU338" s="237" t="s">
        <v>90</v>
      </c>
      <c r="AV338" s="15" t="s">
        <v>205</v>
      </c>
      <c r="AW338" s="15" t="s">
        <v>41</v>
      </c>
      <c r="AX338" s="15" t="s">
        <v>88</v>
      </c>
      <c r="AY338" s="237" t="s">
        <v>182</v>
      </c>
    </row>
    <row r="339" spans="1:65" s="2" customFormat="1" ht="14.45" customHeight="1">
      <c r="A339" s="35"/>
      <c r="B339" s="36"/>
      <c r="C339" s="214" t="s">
        <v>557</v>
      </c>
      <c r="D339" s="214" t="s">
        <v>179</v>
      </c>
      <c r="E339" s="215" t="s">
        <v>2033</v>
      </c>
      <c r="F339" s="216" t="s">
        <v>2034</v>
      </c>
      <c r="G339" s="217" t="s">
        <v>190</v>
      </c>
      <c r="H339" s="218">
        <v>6</v>
      </c>
      <c r="I339" s="219"/>
      <c r="J339" s="220">
        <f>ROUND(I339*H339,2)</f>
        <v>0</v>
      </c>
      <c r="K339" s="216" t="s">
        <v>198</v>
      </c>
      <c r="L339" s="221"/>
      <c r="M339" s="222" t="s">
        <v>43</v>
      </c>
      <c r="N339" s="223" t="s">
        <v>51</v>
      </c>
      <c r="O339" s="65"/>
      <c r="P339" s="188">
        <f>O339*H339</f>
        <v>0</v>
      </c>
      <c r="Q339" s="188">
        <v>0</v>
      </c>
      <c r="R339" s="188">
        <f>Q339*H339</f>
        <v>0</v>
      </c>
      <c r="S339" s="188">
        <v>0</v>
      </c>
      <c r="T339" s="18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90" t="s">
        <v>90</v>
      </c>
      <c r="AT339" s="190" t="s">
        <v>179</v>
      </c>
      <c r="AU339" s="190" t="s">
        <v>90</v>
      </c>
      <c r="AY339" s="17" t="s">
        <v>182</v>
      </c>
      <c r="BE339" s="191">
        <f>IF(N339="základní",J339,0)</f>
        <v>0</v>
      </c>
      <c r="BF339" s="191">
        <f>IF(N339="snížená",J339,0)</f>
        <v>0</v>
      </c>
      <c r="BG339" s="191">
        <f>IF(N339="zákl. přenesená",J339,0)</f>
        <v>0</v>
      </c>
      <c r="BH339" s="191">
        <f>IF(N339="sníž. přenesená",J339,0)</f>
        <v>0</v>
      </c>
      <c r="BI339" s="191">
        <f>IF(N339="nulová",J339,0)</f>
        <v>0</v>
      </c>
      <c r="BJ339" s="17" t="s">
        <v>88</v>
      </c>
      <c r="BK339" s="191">
        <f>ROUND(I339*H339,2)</f>
        <v>0</v>
      </c>
      <c r="BL339" s="17" t="s">
        <v>88</v>
      </c>
      <c r="BM339" s="190" t="s">
        <v>3626</v>
      </c>
    </row>
    <row r="340" spans="1:65" s="13" customFormat="1" ht="11.25">
      <c r="B340" s="192"/>
      <c r="C340" s="193"/>
      <c r="D340" s="194" t="s">
        <v>193</v>
      </c>
      <c r="E340" s="195" t="s">
        <v>43</v>
      </c>
      <c r="F340" s="196" t="s">
        <v>532</v>
      </c>
      <c r="G340" s="193"/>
      <c r="H340" s="195" t="s">
        <v>43</v>
      </c>
      <c r="I340" s="197"/>
      <c r="J340" s="193"/>
      <c r="K340" s="193"/>
      <c r="L340" s="198"/>
      <c r="M340" s="199"/>
      <c r="N340" s="200"/>
      <c r="O340" s="200"/>
      <c r="P340" s="200"/>
      <c r="Q340" s="200"/>
      <c r="R340" s="200"/>
      <c r="S340" s="200"/>
      <c r="T340" s="201"/>
      <c r="AT340" s="202" t="s">
        <v>193</v>
      </c>
      <c r="AU340" s="202" t="s">
        <v>90</v>
      </c>
      <c r="AV340" s="13" t="s">
        <v>88</v>
      </c>
      <c r="AW340" s="13" t="s">
        <v>41</v>
      </c>
      <c r="AX340" s="13" t="s">
        <v>80</v>
      </c>
      <c r="AY340" s="202" t="s">
        <v>182</v>
      </c>
    </row>
    <row r="341" spans="1:65" s="13" customFormat="1" ht="11.25">
      <c r="B341" s="192"/>
      <c r="C341" s="193"/>
      <c r="D341" s="194" t="s">
        <v>193</v>
      </c>
      <c r="E341" s="195" t="s">
        <v>43</v>
      </c>
      <c r="F341" s="196" t="s">
        <v>3620</v>
      </c>
      <c r="G341" s="193"/>
      <c r="H341" s="195" t="s">
        <v>43</v>
      </c>
      <c r="I341" s="197"/>
      <c r="J341" s="193"/>
      <c r="K341" s="193"/>
      <c r="L341" s="198"/>
      <c r="M341" s="199"/>
      <c r="N341" s="200"/>
      <c r="O341" s="200"/>
      <c r="P341" s="200"/>
      <c r="Q341" s="200"/>
      <c r="R341" s="200"/>
      <c r="S341" s="200"/>
      <c r="T341" s="201"/>
      <c r="AT341" s="202" t="s">
        <v>193</v>
      </c>
      <c r="AU341" s="202" t="s">
        <v>90</v>
      </c>
      <c r="AV341" s="13" t="s">
        <v>88</v>
      </c>
      <c r="AW341" s="13" t="s">
        <v>41</v>
      </c>
      <c r="AX341" s="13" t="s">
        <v>80</v>
      </c>
      <c r="AY341" s="202" t="s">
        <v>182</v>
      </c>
    </row>
    <row r="342" spans="1:65" s="14" customFormat="1" ht="11.25">
      <c r="B342" s="203"/>
      <c r="C342" s="204"/>
      <c r="D342" s="194" t="s">
        <v>193</v>
      </c>
      <c r="E342" s="205" t="s">
        <v>43</v>
      </c>
      <c r="F342" s="206" t="s">
        <v>205</v>
      </c>
      <c r="G342" s="204"/>
      <c r="H342" s="207">
        <v>4</v>
      </c>
      <c r="I342" s="208"/>
      <c r="J342" s="204"/>
      <c r="K342" s="204"/>
      <c r="L342" s="209"/>
      <c r="M342" s="210"/>
      <c r="N342" s="211"/>
      <c r="O342" s="211"/>
      <c r="P342" s="211"/>
      <c r="Q342" s="211"/>
      <c r="R342" s="211"/>
      <c r="S342" s="211"/>
      <c r="T342" s="212"/>
      <c r="AT342" s="213" t="s">
        <v>193</v>
      </c>
      <c r="AU342" s="213" t="s">
        <v>90</v>
      </c>
      <c r="AV342" s="14" t="s">
        <v>90</v>
      </c>
      <c r="AW342" s="14" t="s">
        <v>41</v>
      </c>
      <c r="AX342" s="14" t="s">
        <v>80</v>
      </c>
      <c r="AY342" s="213" t="s">
        <v>182</v>
      </c>
    </row>
    <row r="343" spans="1:65" s="13" customFormat="1" ht="11.25">
      <c r="B343" s="192"/>
      <c r="C343" s="193"/>
      <c r="D343" s="194" t="s">
        <v>193</v>
      </c>
      <c r="E343" s="195" t="s">
        <v>43</v>
      </c>
      <c r="F343" s="196" t="s">
        <v>3621</v>
      </c>
      <c r="G343" s="193"/>
      <c r="H343" s="195" t="s">
        <v>43</v>
      </c>
      <c r="I343" s="197"/>
      <c r="J343" s="193"/>
      <c r="K343" s="193"/>
      <c r="L343" s="198"/>
      <c r="M343" s="199"/>
      <c r="N343" s="200"/>
      <c r="O343" s="200"/>
      <c r="P343" s="200"/>
      <c r="Q343" s="200"/>
      <c r="R343" s="200"/>
      <c r="S343" s="200"/>
      <c r="T343" s="201"/>
      <c r="AT343" s="202" t="s">
        <v>193</v>
      </c>
      <c r="AU343" s="202" t="s">
        <v>90</v>
      </c>
      <c r="AV343" s="13" t="s">
        <v>88</v>
      </c>
      <c r="AW343" s="13" t="s">
        <v>41</v>
      </c>
      <c r="AX343" s="13" t="s">
        <v>80</v>
      </c>
      <c r="AY343" s="202" t="s">
        <v>182</v>
      </c>
    </row>
    <row r="344" spans="1:65" s="14" customFormat="1" ht="11.25">
      <c r="B344" s="203"/>
      <c r="C344" s="204"/>
      <c r="D344" s="194" t="s">
        <v>193</v>
      </c>
      <c r="E344" s="205" t="s">
        <v>43</v>
      </c>
      <c r="F344" s="206" t="s">
        <v>90</v>
      </c>
      <c r="G344" s="204"/>
      <c r="H344" s="207">
        <v>2</v>
      </c>
      <c r="I344" s="208"/>
      <c r="J344" s="204"/>
      <c r="K344" s="204"/>
      <c r="L344" s="209"/>
      <c r="M344" s="210"/>
      <c r="N344" s="211"/>
      <c r="O344" s="211"/>
      <c r="P344" s="211"/>
      <c r="Q344" s="211"/>
      <c r="R344" s="211"/>
      <c r="S344" s="211"/>
      <c r="T344" s="212"/>
      <c r="AT344" s="213" t="s">
        <v>193</v>
      </c>
      <c r="AU344" s="213" t="s">
        <v>90</v>
      </c>
      <c r="AV344" s="14" t="s">
        <v>90</v>
      </c>
      <c r="AW344" s="14" t="s">
        <v>41</v>
      </c>
      <c r="AX344" s="14" t="s">
        <v>80</v>
      </c>
      <c r="AY344" s="213" t="s">
        <v>182</v>
      </c>
    </row>
    <row r="345" spans="1:65" s="15" customFormat="1" ht="11.25">
      <c r="B345" s="227"/>
      <c r="C345" s="228"/>
      <c r="D345" s="194" t="s">
        <v>193</v>
      </c>
      <c r="E345" s="229" t="s">
        <v>43</v>
      </c>
      <c r="F345" s="230" t="s">
        <v>436</v>
      </c>
      <c r="G345" s="228"/>
      <c r="H345" s="231">
        <v>6</v>
      </c>
      <c r="I345" s="232"/>
      <c r="J345" s="228"/>
      <c r="K345" s="228"/>
      <c r="L345" s="233"/>
      <c r="M345" s="234"/>
      <c r="N345" s="235"/>
      <c r="O345" s="235"/>
      <c r="P345" s="235"/>
      <c r="Q345" s="235"/>
      <c r="R345" s="235"/>
      <c r="S345" s="235"/>
      <c r="T345" s="236"/>
      <c r="AT345" s="237" t="s">
        <v>193</v>
      </c>
      <c r="AU345" s="237" t="s">
        <v>90</v>
      </c>
      <c r="AV345" s="15" t="s">
        <v>205</v>
      </c>
      <c r="AW345" s="15" t="s">
        <v>41</v>
      </c>
      <c r="AX345" s="15" t="s">
        <v>88</v>
      </c>
      <c r="AY345" s="237" t="s">
        <v>182</v>
      </c>
    </row>
    <row r="346" spans="1:65" s="2" customFormat="1" ht="14.45" customHeight="1">
      <c r="A346" s="35"/>
      <c r="B346" s="36"/>
      <c r="C346" s="214" t="s">
        <v>562</v>
      </c>
      <c r="D346" s="214" t="s">
        <v>179</v>
      </c>
      <c r="E346" s="215" t="s">
        <v>2037</v>
      </c>
      <c r="F346" s="216" t="s">
        <v>2038</v>
      </c>
      <c r="G346" s="217" t="s">
        <v>190</v>
      </c>
      <c r="H346" s="218">
        <v>6</v>
      </c>
      <c r="I346" s="219"/>
      <c r="J346" s="220">
        <f>ROUND(I346*H346,2)</f>
        <v>0</v>
      </c>
      <c r="K346" s="216" t="s">
        <v>198</v>
      </c>
      <c r="L346" s="221"/>
      <c r="M346" s="222" t="s">
        <v>43</v>
      </c>
      <c r="N346" s="223" t="s">
        <v>51</v>
      </c>
      <c r="O346" s="65"/>
      <c r="P346" s="188">
        <f>O346*H346</f>
        <v>0</v>
      </c>
      <c r="Q346" s="188">
        <v>0</v>
      </c>
      <c r="R346" s="188">
        <f>Q346*H346</f>
        <v>0</v>
      </c>
      <c r="S346" s="188">
        <v>0</v>
      </c>
      <c r="T346" s="189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90" t="s">
        <v>90</v>
      </c>
      <c r="AT346" s="190" t="s">
        <v>179</v>
      </c>
      <c r="AU346" s="190" t="s">
        <v>90</v>
      </c>
      <c r="AY346" s="17" t="s">
        <v>182</v>
      </c>
      <c r="BE346" s="191">
        <f>IF(N346="základní",J346,0)</f>
        <v>0</v>
      </c>
      <c r="BF346" s="191">
        <f>IF(N346="snížená",J346,0)</f>
        <v>0</v>
      </c>
      <c r="BG346" s="191">
        <f>IF(N346="zákl. přenesená",J346,0)</f>
        <v>0</v>
      </c>
      <c r="BH346" s="191">
        <f>IF(N346="sníž. přenesená",J346,0)</f>
        <v>0</v>
      </c>
      <c r="BI346" s="191">
        <f>IF(N346="nulová",J346,0)</f>
        <v>0</v>
      </c>
      <c r="BJ346" s="17" t="s">
        <v>88</v>
      </c>
      <c r="BK346" s="191">
        <f>ROUND(I346*H346,2)</f>
        <v>0</v>
      </c>
      <c r="BL346" s="17" t="s">
        <v>88</v>
      </c>
      <c r="BM346" s="190" t="s">
        <v>3627</v>
      </c>
    </row>
    <row r="347" spans="1:65" s="13" customFormat="1" ht="11.25">
      <c r="B347" s="192"/>
      <c r="C347" s="193"/>
      <c r="D347" s="194" t="s">
        <v>193</v>
      </c>
      <c r="E347" s="195" t="s">
        <v>43</v>
      </c>
      <c r="F347" s="196" t="s">
        <v>532</v>
      </c>
      <c r="G347" s="193"/>
      <c r="H347" s="195" t="s">
        <v>43</v>
      </c>
      <c r="I347" s="197"/>
      <c r="J347" s="193"/>
      <c r="K347" s="193"/>
      <c r="L347" s="198"/>
      <c r="M347" s="199"/>
      <c r="N347" s="200"/>
      <c r="O347" s="200"/>
      <c r="P347" s="200"/>
      <c r="Q347" s="200"/>
      <c r="R347" s="200"/>
      <c r="S347" s="200"/>
      <c r="T347" s="201"/>
      <c r="AT347" s="202" t="s">
        <v>193</v>
      </c>
      <c r="AU347" s="202" t="s">
        <v>90</v>
      </c>
      <c r="AV347" s="13" t="s">
        <v>88</v>
      </c>
      <c r="AW347" s="13" t="s">
        <v>41</v>
      </c>
      <c r="AX347" s="13" t="s">
        <v>80</v>
      </c>
      <c r="AY347" s="202" t="s">
        <v>182</v>
      </c>
    </row>
    <row r="348" spans="1:65" s="13" customFormat="1" ht="11.25">
      <c r="B348" s="192"/>
      <c r="C348" s="193"/>
      <c r="D348" s="194" t="s">
        <v>193</v>
      </c>
      <c r="E348" s="195" t="s">
        <v>43</v>
      </c>
      <c r="F348" s="196" t="s">
        <v>3620</v>
      </c>
      <c r="G348" s="193"/>
      <c r="H348" s="195" t="s">
        <v>43</v>
      </c>
      <c r="I348" s="197"/>
      <c r="J348" s="193"/>
      <c r="K348" s="193"/>
      <c r="L348" s="198"/>
      <c r="M348" s="199"/>
      <c r="N348" s="200"/>
      <c r="O348" s="200"/>
      <c r="P348" s="200"/>
      <c r="Q348" s="200"/>
      <c r="R348" s="200"/>
      <c r="S348" s="200"/>
      <c r="T348" s="201"/>
      <c r="AT348" s="202" t="s">
        <v>193</v>
      </c>
      <c r="AU348" s="202" t="s">
        <v>90</v>
      </c>
      <c r="AV348" s="13" t="s">
        <v>88</v>
      </c>
      <c r="AW348" s="13" t="s">
        <v>41</v>
      </c>
      <c r="AX348" s="13" t="s">
        <v>80</v>
      </c>
      <c r="AY348" s="202" t="s">
        <v>182</v>
      </c>
    </row>
    <row r="349" spans="1:65" s="14" customFormat="1" ht="11.25">
      <c r="B349" s="203"/>
      <c r="C349" s="204"/>
      <c r="D349" s="194" t="s">
        <v>193</v>
      </c>
      <c r="E349" s="205" t="s">
        <v>43</v>
      </c>
      <c r="F349" s="206" t="s">
        <v>205</v>
      </c>
      <c r="G349" s="204"/>
      <c r="H349" s="207">
        <v>4</v>
      </c>
      <c r="I349" s="208"/>
      <c r="J349" s="204"/>
      <c r="K349" s="204"/>
      <c r="L349" s="209"/>
      <c r="M349" s="210"/>
      <c r="N349" s="211"/>
      <c r="O349" s="211"/>
      <c r="P349" s="211"/>
      <c r="Q349" s="211"/>
      <c r="R349" s="211"/>
      <c r="S349" s="211"/>
      <c r="T349" s="212"/>
      <c r="AT349" s="213" t="s">
        <v>193</v>
      </c>
      <c r="AU349" s="213" t="s">
        <v>90</v>
      </c>
      <c r="AV349" s="14" t="s">
        <v>90</v>
      </c>
      <c r="AW349" s="14" t="s">
        <v>41</v>
      </c>
      <c r="AX349" s="14" t="s">
        <v>80</v>
      </c>
      <c r="AY349" s="213" t="s">
        <v>182</v>
      </c>
    </row>
    <row r="350" spans="1:65" s="13" customFormat="1" ht="11.25">
      <c r="B350" s="192"/>
      <c r="C350" s="193"/>
      <c r="D350" s="194" t="s">
        <v>193</v>
      </c>
      <c r="E350" s="195" t="s">
        <v>43</v>
      </c>
      <c r="F350" s="196" t="s">
        <v>3621</v>
      </c>
      <c r="G350" s="193"/>
      <c r="H350" s="195" t="s">
        <v>43</v>
      </c>
      <c r="I350" s="197"/>
      <c r="J350" s="193"/>
      <c r="K350" s="193"/>
      <c r="L350" s="198"/>
      <c r="M350" s="199"/>
      <c r="N350" s="200"/>
      <c r="O350" s="200"/>
      <c r="P350" s="200"/>
      <c r="Q350" s="200"/>
      <c r="R350" s="200"/>
      <c r="S350" s="200"/>
      <c r="T350" s="201"/>
      <c r="AT350" s="202" t="s">
        <v>193</v>
      </c>
      <c r="AU350" s="202" t="s">
        <v>90</v>
      </c>
      <c r="AV350" s="13" t="s">
        <v>88</v>
      </c>
      <c r="AW350" s="13" t="s">
        <v>41</v>
      </c>
      <c r="AX350" s="13" t="s">
        <v>80</v>
      </c>
      <c r="AY350" s="202" t="s">
        <v>182</v>
      </c>
    </row>
    <row r="351" spans="1:65" s="14" customFormat="1" ht="11.25">
      <c r="B351" s="203"/>
      <c r="C351" s="204"/>
      <c r="D351" s="194" t="s">
        <v>193</v>
      </c>
      <c r="E351" s="205" t="s">
        <v>43</v>
      </c>
      <c r="F351" s="206" t="s">
        <v>90</v>
      </c>
      <c r="G351" s="204"/>
      <c r="H351" s="207">
        <v>2</v>
      </c>
      <c r="I351" s="208"/>
      <c r="J351" s="204"/>
      <c r="K351" s="204"/>
      <c r="L351" s="209"/>
      <c r="M351" s="210"/>
      <c r="N351" s="211"/>
      <c r="O351" s="211"/>
      <c r="P351" s="211"/>
      <c r="Q351" s="211"/>
      <c r="R351" s="211"/>
      <c r="S351" s="211"/>
      <c r="T351" s="212"/>
      <c r="AT351" s="213" t="s">
        <v>193</v>
      </c>
      <c r="AU351" s="213" t="s">
        <v>90</v>
      </c>
      <c r="AV351" s="14" t="s">
        <v>90</v>
      </c>
      <c r="AW351" s="14" t="s">
        <v>41</v>
      </c>
      <c r="AX351" s="14" t="s">
        <v>80</v>
      </c>
      <c r="AY351" s="213" t="s">
        <v>182</v>
      </c>
    </row>
    <row r="352" spans="1:65" s="15" customFormat="1" ht="11.25">
      <c r="B352" s="227"/>
      <c r="C352" s="228"/>
      <c r="D352" s="194" t="s">
        <v>193</v>
      </c>
      <c r="E352" s="229" t="s">
        <v>43</v>
      </c>
      <c r="F352" s="230" t="s">
        <v>436</v>
      </c>
      <c r="G352" s="228"/>
      <c r="H352" s="231">
        <v>6</v>
      </c>
      <c r="I352" s="232"/>
      <c r="J352" s="228"/>
      <c r="K352" s="228"/>
      <c r="L352" s="233"/>
      <c r="M352" s="234"/>
      <c r="N352" s="235"/>
      <c r="O352" s="235"/>
      <c r="P352" s="235"/>
      <c r="Q352" s="235"/>
      <c r="R352" s="235"/>
      <c r="S352" s="235"/>
      <c r="T352" s="236"/>
      <c r="AT352" s="237" t="s">
        <v>193</v>
      </c>
      <c r="AU352" s="237" t="s">
        <v>90</v>
      </c>
      <c r="AV352" s="15" t="s">
        <v>205</v>
      </c>
      <c r="AW352" s="15" t="s">
        <v>41</v>
      </c>
      <c r="AX352" s="15" t="s">
        <v>88</v>
      </c>
      <c r="AY352" s="237" t="s">
        <v>182</v>
      </c>
    </row>
    <row r="353" spans="1:65" s="2" customFormat="1" ht="14.45" customHeight="1">
      <c r="A353" s="35"/>
      <c r="B353" s="36"/>
      <c r="C353" s="214" t="s">
        <v>566</v>
      </c>
      <c r="D353" s="214" t="s">
        <v>179</v>
      </c>
      <c r="E353" s="215" t="s">
        <v>2041</v>
      </c>
      <c r="F353" s="216" t="s">
        <v>2042</v>
      </c>
      <c r="G353" s="217" t="s">
        <v>2043</v>
      </c>
      <c r="H353" s="218">
        <v>2</v>
      </c>
      <c r="I353" s="219"/>
      <c r="J353" s="220">
        <f>ROUND(I353*H353,2)</f>
        <v>0</v>
      </c>
      <c r="K353" s="216" t="s">
        <v>198</v>
      </c>
      <c r="L353" s="221"/>
      <c r="M353" s="222" t="s">
        <v>43</v>
      </c>
      <c r="N353" s="223" t="s">
        <v>51</v>
      </c>
      <c r="O353" s="65"/>
      <c r="P353" s="188">
        <f>O353*H353</f>
        <v>0</v>
      </c>
      <c r="Q353" s="188">
        <v>0</v>
      </c>
      <c r="R353" s="188">
        <f>Q353*H353</f>
        <v>0</v>
      </c>
      <c r="S353" s="188">
        <v>0</v>
      </c>
      <c r="T353" s="189">
        <f>S353*H353</f>
        <v>0</v>
      </c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R353" s="190" t="s">
        <v>90</v>
      </c>
      <c r="AT353" s="190" t="s">
        <v>179</v>
      </c>
      <c r="AU353" s="190" t="s">
        <v>90</v>
      </c>
      <c r="AY353" s="17" t="s">
        <v>182</v>
      </c>
      <c r="BE353" s="191">
        <f>IF(N353="základní",J353,0)</f>
        <v>0</v>
      </c>
      <c r="BF353" s="191">
        <f>IF(N353="snížená",J353,0)</f>
        <v>0</v>
      </c>
      <c r="BG353" s="191">
        <f>IF(N353="zákl. přenesená",J353,0)</f>
        <v>0</v>
      </c>
      <c r="BH353" s="191">
        <f>IF(N353="sníž. přenesená",J353,0)</f>
        <v>0</v>
      </c>
      <c r="BI353" s="191">
        <f>IF(N353="nulová",J353,0)</f>
        <v>0</v>
      </c>
      <c r="BJ353" s="17" t="s">
        <v>88</v>
      </c>
      <c r="BK353" s="191">
        <f>ROUND(I353*H353,2)</f>
        <v>0</v>
      </c>
      <c r="BL353" s="17" t="s">
        <v>88</v>
      </c>
      <c r="BM353" s="190" t="s">
        <v>3628</v>
      </c>
    </row>
    <row r="354" spans="1:65" s="13" customFormat="1" ht="11.25">
      <c r="B354" s="192"/>
      <c r="C354" s="193"/>
      <c r="D354" s="194" t="s">
        <v>193</v>
      </c>
      <c r="E354" s="195" t="s">
        <v>43</v>
      </c>
      <c r="F354" s="196" t="s">
        <v>532</v>
      </c>
      <c r="G354" s="193"/>
      <c r="H354" s="195" t="s">
        <v>43</v>
      </c>
      <c r="I354" s="197"/>
      <c r="J354" s="193"/>
      <c r="K354" s="193"/>
      <c r="L354" s="198"/>
      <c r="M354" s="199"/>
      <c r="N354" s="200"/>
      <c r="O354" s="200"/>
      <c r="P354" s="200"/>
      <c r="Q354" s="200"/>
      <c r="R354" s="200"/>
      <c r="S354" s="200"/>
      <c r="T354" s="201"/>
      <c r="AT354" s="202" t="s">
        <v>193</v>
      </c>
      <c r="AU354" s="202" t="s">
        <v>90</v>
      </c>
      <c r="AV354" s="13" t="s">
        <v>88</v>
      </c>
      <c r="AW354" s="13" t="s">
        <v>41</v>
      </c>
      <c r="AX354" s="13" t="s">
        <v>80</v>
      </c>
      <c r="AY354" s="202" t="s">
        <v>182</v>
      </c>
    </row>
    <row r="355" spans="1:65" s="13" customFormat="1" ht="11.25">
      <c r="B355" s="192"/>
      <c r="C355" s="193"/>
      <c r="D355" s="194" t="s">
        <v>193</v>
      </c>
      <c r="E355" s="195" t="s">
        <v>43</v>
      </c>
      <c r="F355" s="196" t="s">
        <v>3620</v>
      </c>
      <c r="G355" s="193"/>
      <c r="H355" s="195" t="s">
        <v>43</v>
      </c>
      <c r="I355" s="197"/>
      <c r="J355" s="193"/>
      <c r="K355" s="193"/>
      <c r="L355" s="198"/>
      <c r="M355" s="199"/>
      <c r="N355" s="200"/>
      <c r="O355" s="200"/>
      <c r="P355" s="200"/>
      <c r="Q355" s="200"/>
      <c r="R355" s="200"/>
      <c r="S355" s="200"/>
      <c r="T355" s="201"/>
      <c r="AT355" s="202" t="s">
        <v>193</v>
      </c>
      <c r="AU355" s="202" t="s">
        <v>90</v>
      </c>
      <c r="AV355" s="13" t="s">
        <v>88</v>
      </c>
      <c r="AW355" s="13" t="s">
        <v>41</v>
      </c>
      <c r="AX355" s="13" t="s">
        <v>80</v>
      </c>
      <c r="AY355" s="202" t="s">
        <v>182</v>
      </c>
    </row>
    <row r="356" spans="1:65" s="14" customFormat="1" ht="11.25">
      <c r="B356" s="203"/>
      <c r="C356" s="204"/>
      <c r="D356" s="194" t="s">
        <v>193</v>
      </c>
      <c r="E356" s="205" t="s">
        <v>43</v>
      </c>
      <c r="F356" s="206" t="s">
        <v>88</v>
      </c>
      <c r="G356" s="204"/>
      <c r="H356" s="207">
        <v>1</v>
      </c>
      <c r="I356" s="208"/>
      <c r="J356" s="204"/>
      <c r="K356" s="204"/>
      <c r="L356" s="209"/>
      <c r="M356" s="210"/>
      <c r="N356" s="211"/>
      <c r="O356" s="211"/>
      <c r="P356" s="211"/>
      <c r="Q356" s="211"/>
      <c r="R356" s="211"/>
      <c r="S356" s="211"/>
      <c r="T356" s="212"/>
      <c r="AT356" s="213" t="s">
        <v>193</v>
      </c>
      <c r="AU356" s="213" t="s">
        <v>90</v>
      </c>
      <c r="AV356" s="14" t="s">
        <v>90</v>
      </c>
      <c r="AW356" s="14" t="s">
        <v>41</v>
      </c>
      <c r="AX356" s="14" t="s">
        <v>80</v>
      </c>
      <c r="AY356" s="213" t="s">
        <v>182</v>
      </c>
    </row>
    <row r="357" spans="1:65" s="13" customFormat="1" ht="11.25">
      <c r="B357" s="192"/>
      <c r="C357" s="193"/>
      <c r="D357" s="194" t="s">
        <v>193</v>
      </c>
      <c r="E357" s="195" t="s">
        <v>43</v>
      </c>
      <c r="F357" s="196" t="s">
        <v>3621</v>
      </c>
      <c r="G357" s="193"/>
      <c r="H357" s="195" t="s">
        <v>43</v>
      </c>
      <c r="I357" s="197"/>
      <c r="J357" s="193"/>
      <c r="K357" s="193"/>
      <c r="L357" s="198"/>
      <c r="M357" s="199"/>
      <c r="N357" s="200"/>
      <c r="O357" s="200"/>
      <c r="P357" s="200"/>
      <c r="Q357" s="200"/>
      <c r="R357" s="200"/>
      <c r="S357" s="200"/>
      <c r="T357" s="201"/>
      <c r="AT357" s="202" t="s">
        <v>193</v>
      </c>
      <c r="AU357" s="202" t="s">
        <v>90</v>
      </c>
      <c r="AV357" s="13" t="s">
        <v>88</v>
      </c>
      <c r="AW357" s="13" t="s">
        <v>41</v>
      </c>
      <c r="AX357" s="13" t="s">
        <v>80</v>
      </c>
      <c r="AY357" s="202" t="s">
        <v>182</v>
      </c>
    </row>
    <row r="358" spans="1:65" s="14" customFormat="1" ht="11.25">
      <c r="B358" s="203"/>
      <c r="C358" s="204"/>
      <c r="D358" s="194" t="s">
        <v>193</v>
      </c>
      <c r="E358" s="205" t="s">
        <v>43</v>
      </c>
      <c r="F358" s="206" t="s">
        <v>88</v>
      </c>
      <c r="G358" s="204"/>
      <c r="H358" s="207">
        <v>1</v>
      </c>
      <c r="I358" s="208"/>
      <c r="J358" s="204"/>
      <c r="K358" s="204"/>
      <c r="L358" s="209"/>
      <c r="M358" s="210"/>
      <c r="N358" s="211"/>
      <c r="O358" s="211"/>
      <c r="P358" s="211"/>
      <c r="Q358" s="211"/>
      <c r="R358" s="211"/>
      <c r="S358" s="211"/>
      <c r="T358" s="212"/>
      <c r="AT358" s="213" t="s">
        <v>193</v>
      </c>
      <c r="AU358" s="213" t="s">
        <v>90</v>
      </c>
      <c r="AV358" s="14" t="s">
        <v>90</v>
      </c>
      <c r="AW358" s="14" t="s">
        <v>41</v>
      </c>
      <c r="AX358" s="14" t="s">
        <v>80</v>
      </c>
      <c r="AY358" s="213" t="s">
        <v>182</v>
      </c>
    </row>
    <row r="359" spans="1:65" s="15" customFormat="1" ht="11.25">
      <c r="B359" s="227"/>
      <c r="C359" s="228"/>
      <c r="D359" s="194" t="s">
        <v>193</v>
      </c>
      <c r="E359" s="229" t="s">
        <v>43</v>
      </c>
      <c r="F359" s="230" t="s">
        <v>436</v>
      </c>
      <c r="G359" s="228"/>
      <c r="H359" s="231">
        <v>2</v>
      </c>
      <c r="I359" s="232"/>
      <c r="J359" s="228"/>
      <c r="K359" s="228"/>
      <c r="L359" s="233"/>
      <c r="M359" s="234"/>
      <c r="N359" s="235"/>
      <c r="O359" s="235"/>
      <c r="P359" s="235"/>
      <c r="Q359" s="235"/>
      <c r="R359" s="235"/>
      <c r="S359" s="235"/>
      <c r="T359" s="236"/>
      <c r="AT359" s="237" t="s">
        <v>193</v>
      </c>
      <c r="AU359" s="237" t="s">
        <v>90</v>
      </c>
      <c r="AV359" s="15" t="s">
        <v>205</v>
      </c>
      <c r="AW359" s="15" t="s">
        <v>41</v>
      </c>
      <c r="AX359" s="15" t="s">
        <v>88</v>
      </c>
      <c r="AY359" s="237" t="s">
        <v>182</v>
      </c>
    </row>
    <row r="360" spans="1:65" s="2" customFormat="1" ht="14.45" customHeight="1">
      <c r="A360" s="35"/>
      <c r="B360" s="36"/>
      <c r="C360" s="214" t="s">
        <v>572</v>
      </c>
      <c r="D360" s="214" t="s">
        <v>179</v>
      </c>
      <c r="E360" s="215" t="s">
        <v>2046</v>
      </c>
      <c r="F360" s="216" t="s">
        <v>2047</v>
      </c>
      <c r="G360" s="217" t="s">
        <v>2043</v>
      </c>
      <c r="H360" s="218">
        <v>2</v>
      </c>
      <c r="I360" s="219"/>
      <c r="J360" s="220">
        <f>ROUND(I360*H360,2)</f>
        <v>0</v>
      </c>
      <c r="K360" s="216" t="s">
        <v>198</v>
      </c>
      <c r="L360" s="221"/>
      <c r="M360" s="222" t="s">
        <v>43</v>
      </c>
      <c r="N360" s="223" t="s">
        <v>51</v>
      </c>
      <c r="O360" s="65"/>
      <c r="P360" s="188">
        <f>O360*H360</f>
        <v>0</v>
      </c>
      <c r="Q360" s="188">
        <v>0</v>
      </c>
      <c r="R360" s="188">
        <f>Q360*H360</f>
        <v>0</v>
      </c>
      <c r="S360" s="188">
        <v>0</v>
      </c>
      <c r="T360" s="189">
        <f>S360*H360</f>
        <v>0</v>
      </c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R360" s="190" t="s">
        <v>90</v>
      </c>
      <c r="AT360" s="190" t="s">
        <v>179</v>
      </c>
      <c r="AU360" s="190" t="s">
        <v>90</v>
      </c>
      <c r="AY360" s="17" t="s">
        <v>182</v>
      </c>
      <c r="BE360" s="191">
        <f>IF(N360="základní",J360,0)</f>
        <v>0</v>
      </c>
      <c r="BF360" s="191">
        <f>IF(N360="snížená",J360,0)</f>
        <v>0</v>
      </c>
      <c r="BG360" s="191">
        <f>IF(N360="zákl. přenesená",J360,0)</f>
        <v>0</v>
      </c>
      <c r="BH360" s="191">
        <f>IF(N360="sníž. přenesená",J360,0)</f>
        <v>0</v>
      </c>
      <c r="BI360" s="191">
        <f>IF(N360="nulová",J360,0)</f>
        <v>0</v>
      </c>
      <c r="BJ360" s="17" t="s">
        <v>88</v>
      </c>
      <c r="BK360" s="191">
        <f>ROUND(I360*H360,2)</f>
        <v>0</v>
      </c>
      <c r="BL360" s="17" t="s">
        <v>88</v>
      </c>
      <c r="BM360" s="190" t="s">
        <v>3629</v>
      </c>
    </row>
    <row r="361" spans="1:65" s="13" customFormat="1" ht="11.25">
      <c r="B361" s="192"/>
      <c r="C361" s="193"/>
      <c r="D361" s="194" t="s">
        <v>193</v>
      </c>
      <c r="E361" s="195" t="s">
        <v>43</v>
      </c>
      <c r="F361" s="196" t="s">
        <v>532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3" customFormat="1" ht="11.25">
      <c r="B362" s="192"/>
      <c r="C362" s="193"/>
      <c r="D362" s="194" t="s">
        <v>193</v>
      </c>
      <c r="E362" s="195" t="s">
        <v>43</v>
      </c>
      <c r="F362" s="196" t="s">
        <v>3620</v>
      </c>
      <c r="G362" s="193"/>
      <c r="H362" s="195" t="s">
        <v>43</v>
      </c>
      <c r="I362" s="197"/>
      <c r="J362" s="193"/>
      <c r="K362" s="193"/>
      <c r="L362" s="198"/>
      <c r="M362" s="199"/>
      <c r="N362" s="200"/>
      <c r="O362" s="200"/>
      <c r="P362" s="200"/>
      <c r="Q362" s="200"/>
      <c r="R362" s="200"/>
      <c r="S362" s="200"/>
      <c r="T362" s="201"/>
      <c r="AT362" s="202" t="s">
        <v>193</v>
      </c>
      <c r="AU362" s="202" t="s">
        <v>90</v>
      </c>
      <c r="AV362" s="13" t="s">
        <v>88</v>
      </c>
      <c r="AW362" s="13" t="s">
        <v>41</v>
      </c>
      <c r="AX362" s="13" t="s">
        <v>80</v>
      </c>
      <c r="AY362" s="202" t="s">
        <v>182</v>
      </c>
    </row>
    <row r="363" spans="1:65" s="14" customFormat="1" ht="11.25">
      <c r="B363" s="203"/>
      <c r="C363" s="204"/>
      <c r="D363" s="194" t="s">
        <v>193</v>
      </c>
      <c r="E363" s="205" t="s">
        <v>43</v>
      </c>
      <c r="F363" s="206" t="s">
        <v>88</v>
      </c>
      <c r="G363" s="204"/>
      <c r="H363" s="207">
        <v>1</v>
      </c>
      <c r="I363" s="208"/>
      <c r="J363" s="204"/>
      <c r="K363" s="204"/>
      <c r="L363" s="209"/>
      <c r="M363" s="210"/>
      <c r="N363" s="211"/>
      <c r="O363" s="211"/>
      <c r="P363" s="211"/>
      <c r="Q363" s="211"/>
      <c r="R363" s="211"/>
      <c r="S363" s="211"/>
      <c r="T363" s="212"/>
      <c r="AT363" s="213" t="s">
        <v>193</v>
      </c>
      <c r="AU363" s="213" t="s">
        <v>90</v>
      </c>
      <c r="AV363" s="14" t="s">
        <v>90</v>
      </c>
      <c r="AW363" s="14" t="s">
        <v>41</v>
      </c>
      <c r="AX363" s="14" t="s">
        <v>80</v>
      </c>
      <c r="AY363" s="213" t="s">
        <v>182</v>
      </c>
    </row>
    <row r="364" spans="1:65" s="13" customFormat="1" ht="11.25">
      <c r="B364" s="192"/>
      <c r="C364" s="193"/>
      <c r="D364" s="194" t="s">
        <v>193</v>
      </c>
      <c r="E364" s="195" t="s">
        <v>43</v>
      </c>
      <c r="F364" s="196" t="s">
        <v>3621</v>
      </c>
      <c r="G364" s="193"/>
      <c r="H364" s="195" t="s">
        <v>43</v>
      </c>
      <c r="I364" s="197"/>
      <c r="J364" s="193"/>
      <c r="K364" s="193"/>
      <c r="L364" s="198"/>
      <c r="M364" s="199"/>
      <c r="N364" s="200"/>
      <c r="O364" s="200"/>
      <c r="P364" s="200"/>
      <c r="Q364" s="200"/>
      <c r="R364" s="200"/>
      <c r="S364" s="200"/>
      <c r="T364" s="201"/>
      <c r="AT364" s="202" t="s">
        <v>193</v>
      </c>
      <c r="AU364" s="202" t="s">
        <v>90</v>
      </c>
      <c r="AV364" s="13" t="s">
        <v>88</v>
      </c>
      <c r="AW364" s="13" t="s">
        <v>41</v>
      </c>
      <c r="AX364" s="13" t="s">
        <v>80</v>
      </c>
      <c r="AY364" s="202" t="s">
        <v>182</v>
      </c>
    </row>
    <row r="365" spans="1:65" s="14" customFormat="1" ht="11.25">
      <c r="B365" s="203"/>
      <c r="C365" s="204"/>
      <c r="D365" s="194" t="s">
        <v>193</v>
      </c>
      <c r="E365" s="205" t="s">
        <v>43</v>
      </c>
      <c r="F365" s="206" t="s">
        <v>88</v>
      </c>
      <c r="G365" s="204"/>
      <c r="H365" s="207">
        <v>1</v>
      </c>
      <c r="I365" s="208"/>
      <c r="J365" s="204"/>
      <c r="K365" s="204"/>
      <c r="L365" s="209"/>
      <c r="M365" s="210"/>
      <c r="N365" s="211"/>
      <c r="O365" s="211"/>
      <c r="P365" s="211"/>
      <c r="Q365" s="211"/>
      <c r="R365" s="211"/>
      <c r="S365" s="211"/>
      <c r="T365" s="212"/>
      <c r="AT365" s="213" t="s">
        <v>193</v>
      </c>
      <c r="AU365" s="213" t="s">
        <v>90</v>
      </c>
      <c r="AV365" s="14" t="s">
        <v>90</v>
      </c>
      <c r="AW365" s="14" t="s">
        <v>41</v>
      </c>
      <c r="AX365" s="14" t="s">
        <v>80</v>
      </c>
      <c r="AY365" s="213" t="s">
        <v>182</v>
      </c>
    </row>
    <row r="366" spans="1:65" s="15" customFormat="1" ht="11.25">
      <c r="B366" s="227"/>
      <c r="C366" s="228"/>
      <c r="D366" s="194" t="s">
        <v>193</v>
      </c>
      <c r="E366" s="229" t="s">
        <v>43</v>
      </c>
      <c r="F366" s="230" t="s">
        <v>436</v>
      </c>
      <c r="G366" s="228"/>
      <c r="H366" s="231">
        <v>2</v>
      </c>
      <c r="I366" s="232"/>
      <c r="J366" s="228"/>
      <c r="K366" s="228"/>
      <c r="L366" s="233"/>
      <c r="M366" s="234"/>
      <c r="N366" s="235"/>
      <c r="O366" s="235"/>
      <c r="P366" s="235"/>
      <c r="Q366" s="235"/>
      <c r="R366" s="235"/>
      <c r="S366" s="235"/>
      <c r="T366" s="236"/>
      <c r="AT366" s="237" t="s">
        <v>193</v>
      </c>
      <c r="AU366" s="237" t="s">
        <v>90</v>
      </c>
      <c r="AV366" s="15" t="s">
        <v>205</v>
      </c>
      <c r="AW366" s="15" t="s">
        <v>41</v>
      </c>
      <c r="AX366" s="15" t="s">
        <v>88</v>
      </c>
      <c r="AY366" s="237" t="s">
        <v>182</v>
      </c>
    </row>
    <row r="367" spans="1:65" s="2" customFormat="1" ht="14.45" customHeight="1">
      <c r="A367" s="35"/>
      <c r="B367" s="36"/>
      <c r="C367" s="179" t="s">
        <v>574</v>
      </c>
      <c r="D367" s="179" t="s">
        <v>187</v>
      </c>
      <c r="E367" s="180" t="s">
        <v>3427</v>
      </c>
      <c r="F367" s="181" t="s">
        <v>3428</v>
      </c>
      <c r="G367" s="182" t="s">
        <v>190</v>
      </c>
      <c r="H367" s="183">
        <v>15</v>
      </c>
      <c r="I367" s="184"/>
      <c r="J367" s="185">
        <f>ROUND(I367*H367,2)</f>
        <v>0</v>
      </c>
      <c r="K367" s="181" t="s">
        <v>191</v>
      </c>
      <c r="L367" s="40"/>
      <c r="M367" s="186" t="s">
        <v>43</v>
      </c>
      <c r="N367" s="187" t="s">
        <v>51</v>
      </c>
      <c r="O367" s="65"/>
      <c r="P367" s="188">
        <f>O367*H367</f>
        <v>0</v>
      </c>
      <c r="Q367" s="188">
        <v>0</v>
      </c>
      <c r="R367" s="188">
        <f>Q367*H367</f>
        <v>0</v>
      </c>
      <c r="S367" s="188">
        <v>0</v>
      </c>
      <c r="T367" s="189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90" t="s">
        <v>88</v>
      </c>
      <c r="AT367" s="190" t="s">
        <v>187</v>
      </c>
      <c r="AU367" s="190" t="s">
        <v>90</v>
      </c>
      <c r="AY367" s="17" t="s">
        <v>182</v>
      </c>
      <c r="BE367" s="191">
        <f>IF(N367="základní",J367,0)</f>
        <v>0</v>
      </c>
      <c r="BF367" s="191">
        <f>IF(N367="snížená",J367,0)</f>
        <v>0</v>
      </c>
      <c r="BG367" s="191">
        <f>IF(N367="zákl. přenesená",J367,0)</f>
        <v>0</v>
      </c>
      <c r="BH367" s="191">
        <f>IF(N367="sníž. přenesená",J367,0)</f>
        <v>0</v>
      </c>
      <c r="BI367" s="191">
        <f>IF(N367="nulová",J367,0)</f>
        <v>0</v>
      </c>
      <c r="BJ367" s="17" t="s">
        <v>88</v>
      </c>
      <c r="BK367" s="191">
        <f>ROUND(I367*H367,2)</f>
        <v>0</v>
      </c>
      <c r="BL367" s="17" t="s">
        <v>88</v>
      </c>
      <c r="BM367" s="190" t="s">
        <v>3630</v>
      </c>
    </row>
    <row r="368" spans="1:65" s="13" customFormat="1" ht="11.25">
      <c r="B368" s="192"/>
      <c r="C368" s="193"/>
      <c r="D368" s="194" t="s">
        <v>193</v>
      </c>
      <c r="E368" s="195" t="s">
        <v>43</v>
      </c>
      <c r="F368" s="196" t="s">
        <v>532</v>
      </c>
      <c r="G368" s="193"/>
      <c r="H368" s="195" t="s">
        <v>43</v>
      </c>
      <c r="I368" s="197"/>
      <c r="J368" s="193"/>
      <c r="K368" s="193"/>
      <c r="L368" s="198"/>
      <c r="M368" s="199"/>
      <c r="N368" s="200"/>
      <c r="O368" s="200"/>
      <c r="P368" s="200"/>
      <c r="Q368" s="200"/>
      <c r="R368" s="200"/>
      <c r="S368" s="200"/>
      <c r="T368" s="201"/>
      <c r="AT368" s="202" t="s">
        <v>193</v>
      </c>
      <c r="AU368" s="202" t="s">
        <v>90</v>
      </c>
      <c r="AV368" s="13" t="s">
        <v>88</v>
      </c>
      <c r="AW368" s="13" t="s">
        <v>41</v>
      </c>
      <c r="AX368" s="13" t="s">
        <v>80</v>
      </c>
      <c r="AY368" s="202" t="s">
        <v>182</v>
      </c>
    </row>
    <row r="369" spans="1:65" s="13" customFormat="1" ht="22.5">
      <c r="B369" s="192"/>
      <c r="C369" s="193"/>
      <c r="D369" s="194" t="s">
        <v>193</v>
      </c>
      <c r="E369" s="195" t="s">
        <v>43</v>
      </c>
      <c r="F369" s="196" t="s">
        <v>3631</v>
      </c>
      <c r="G369" s="193"/>
      <c r="H369" s="195" t="s">
        <v>43</v>
      </c>
      <c r="I369" s="197"/>
      <c r="J369" s="193"/>
      <c r="K369" s="193"/>
      <c r="L369" s="198"/>
      <c r="M369" s="199"/>
      <c r="N369" s="200"/>
      <c r="O369" s="200"/>
      <c r="P369" s="200"/>
      <c r="Q369" s="200"/>
      <c r="R369" s="200"/>
      <c r="S369" s="200"/>
      <c r="T369" s="201"/>
      <c r="AT369" s="202" t="s">
        <v>193</v>
      </c>
      <c r="AU369" s="202" t="s">
        <v>90</v>
      </c>
      <c r="AV369" s="13" t="s">
        <v>88</v>
      </c>
      <c r="AW369" s="13" t="s">
        <v>41</v>
      </c>
      <c r="AX369" s="13" t="s">
        <v>80</v>
      </c>
      <c r="AY369" s="202" t="s">
        <v>182</v>
      </c>
    </row>
    <row r="370" spans="1:65" s="14" customFormat="1" ht="11.25">
      <c r="B370" s="203"/>
      <c r="C370" s="204"/>
      <c r="D370" s="194" t="s">
        <v>193</v>
      </c>
      <c r="E370" s="205" t="s">
        <v>43</v>
      </c>
      <c r="F370" s="206" t="s">
        <v>220</v>
      </c>
      <c r="G370" s="204"/>
      <c r="H370" s="207">
        <v>7</v>
      </c>
      <c r="I370" s="208"/>
      <c r="J370" s="204"/>
      <c r="K370" s="204"/>
      <c r="L370" s="209"/>
      <c r="M370" s="210"/>
      <c r="N370" s="211"/>
      <c r="O370" s="211"/>
      <c r="P370" s="211"/>
      <c r="Q370" s="211"/>
      <c r="R370" s="211"/>
      <c r="S370" s="211"/>
      <c r="T370" s="212"/>
      <c r="AT370" s="213" t="s">
        <v>193</v>
      </c>
      <c r="AU370" s="213" t="s">
        <v>90</v>
      </c>
      <c r="AV370" s="14" t="s">
        <v>90</v>
      </c>
      <c r="AW370" s="14" t="s">
        <v>41</v>
      </c>
      <c r="AX370" s="14" t="s">
        <v>80</v>
      </c>
      <c r="AY370" s="213" t="s">
        <v>182</v>
      </c>
    </row>
    <row r="371" spans="1:65" s="13" customFormat="1" ht="22.5">
      <c r="B371" s="192"/>
      <c r="C371" s="193"/>
      <c r="D371" s="194" t="s">
        <v>193</v>
      </c>
      <c r="E371" s="195" t="s">
        <v>43</v>
      </c>
      <c r="F371" s="196" t="s">
        <v>3632</v>
      </c>
      <c r="G371" s="193"/>
      <c r="H371" s="195" t="s">
        <v>43</v>
      </c>
      <c r="I371" s="197"/>
      <c r="J371" s="193"/>
      <c r="K371" s="193"/>
      <c r="L371" s="198"/>
      <c r="M371" s="199"/>
      <c r="N371" s="200"/>
      <c r="O371" s="200"/>
      <c r="P371" s="200"/>
      <c r="Q371" s="200"/>
      <c r="R371" s="200"/>
      <c r="S371" s="200"/>
      <c r="T371" s="201"/>
      <c r="AT371" s="202" t="s">
        <v>193</v>
      </c>
      <c r="AU371" s="202" t="s">
        <v>90</v>
      </c>
      <c r="AV371" s="13" t="s">
        <v>88</v>
      </c>
      <c r="AW371" s="13" t="s">
        <v>41</v>
      </c>
      <c r="AX371" s="13" t="s">
        <v>80</v>
      </c>
      <c r="AY371" s="202" t="s">
        <v>182</v>
      </c>
    </row>
    <row r="372" spans="1:65" s="14" customFormat="1" ht="11.25">
      <c r="B372" s="203"/>
      <c r="C372" s="204"/>
      <c r="D372" s="194" t="s">
        <v>193</v>
      </c>
      <c r="E372" s="205" t="s">
        <v>43</v>
      </c>
      <c r="F372" s="206" t="s">
        <v>225</v>
      </c>
      <c r="G372" s="204"/>
      <c r="H372" s="207">
        <v>8</v>
      </c>
      <c r="I372" s="208"/>
      <c r="J372" s="204"/>
      <c r="K372" s="204"/>
      <c r="L372" s="209"/>
      <c r="M372" s="210"/>
      <c r="N372" s="211"/>
      <c r="O372" s="211"/>
      <c r="P372" s="211"/>
      <c r="Q372" s="211"/>
      <c r="R372" s="211"/>
      <c r="S372" s="211"/>
      <c r="T372" s="212"/>
      <c r="AT372" s="213" t="s">
        <v>193</v>
      </c>
      <c r="AU372" s="213" t="s">
        <v>90</v>
      </c>
      <c r="AV372" s="14" t="s">
        <v>90</v>
      </c>
      <c r="AW372" s="14" t="s">
        <v>41</v>
      </c>
      <c r="AX372" s="14" t="s">
        <v>80</v>
      </c>
      <c r="AY372" s="213" t="s">
        <v>182</v>
      </c>
    </row>
    <row r="373" spans="1:65" s="15" customFormat="1" ht="11.25">
      <c r="B373" s="227"/>
      <c r="C373" s="228"/>
      <c r="D373" s="194" t="s">
        <v>193</v>
      </c>
      <c r="E373" s="229" t="s">
        <v>43</v>
      </c>
      <c r="F373" s="230" t="s">
        <v>436</v>
      </c>
      <c r="G373" s="228"/>
      <c r="H373" s="231">
        <v>15</v>
      </c>
      <c r="I373" s="232"/>
      <c r="J373" s="228"/>
      <c r="K373" s="228"/>
      <c r="L373" s="233"/>
      <c r="M373" s="234"/>
      <c r="N373" s="235"/>
      <c r="O373" s="235"/>
      <c r="P373" s="235"/>
      <c r="Q373" s="235"/>
      <c r="R373" s="235"/>
      <c r="S373" s="235"/>
      <c r="T373" s="236"/>
      <c r="AT373" s="237" t="s">
        <v>193</v>
      </c>
      <c r="AU373" s="237" t="s">
        <v>90</v>
      </c>
      <c r="AV373" s="15" t="s">
        <v>205</v>
      </c>
      <c r="AW373" s="15" t="s">
        <v>41</v>
      </c>
      <c r="AX373" s="15" t="s">
        <v>88</v>
      </c>
      <c r="AY373" s="237" t="s">
        <v>182</v>
      </c>
    </row>
    <row r="374" spans="1:65" s="2" customFormat="1" ht="14.45" customHeight="1">
      <c r="A374" s="35"/>
      <c r="B374" s="36"/>
      <c r="C374" s="179" t="s">
        <v>578</v>
      </c>
      <c r="D374" s="179" t="s">
        <v>187</v>
      </c>
      <c r="E374" s="180" t="s">
        <v>2050</v>
      </c>
      <c r="F374" s="181" t="s">
        <v>2051</v>
      </c>
      <c r="G374" s="182" t="s">
        <v>190</v>
      </c>
      <c r="H374" s="183">
        <v>2</v>
      </c>
      <c r="I374" s="184"/>
      <c r="J374" s="185">
        <f>ROUND(I374*H374,2)</f>
        <v>0</v>
      </c>
      <c r="K374" s="181" t="s">
        <v>191</v>
      </c>
      <c r="L374" s="40"/>
      <c r="M374" s="186" t="s">
        <v>43</v>
      </c>
      <c r="N374" s="187" t="s">
        <v>51</v>
      </c>
      <c r="O374" s="65"/>
      <c r="P374" s="188">
        <f>O374*H374</f>
        <v>0</v>
      </c>
      <c r="Q374" s="188">
        <v>0</v>
      </c>
      <c r="R374" s="188">
        <f>Q374*H374</f>
        <v>0</v>
      </c>
      <c r="S374" s="188">
        <v>0</v>
      </c>
      <c r="T374" s="189">
        <f>S374*H374</f>
        <v>0</v>
      </c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R374" s="190" t="s">
        <v>88</v>
      </c>
      <c r="AT374" s="190" t="s">
        <v>187</v>
      </c>
      <c r="AU374" s="190" t="s">
        <v>90</v>
      </c>
      <c r="AY374" s="17" t="s">
        <v>182</v>
      </c>
      <c r="BE374" s="191">
        <f>IF(N374="základní",J374,0)</f>
        <v>0</v>
      </c>
      <c r="BF374" s="191">
        <f>IF(N374="snížená",J374,0)</f>
        <v>0</v>
      </c>
      <c r="BG374" s="191">
        <f>IF(N374="zákl. přenesená",J374,0)</f>
        <v>0</v>
      </c>
      <c r="BH374" s="191">
        <f>IF(N374="sníž. přenesená",J374,0)</f>
        <v>0</v>
      </c>
      <c r="BI374" s="191">
        <f>IF(N374="nulová",J374,0)</f>
        <v>0</v>
      </c>
      <c r="BJ374" s="17" t="s">
        <v>88</v>
      </c>
      <c r="BK374" s="191">
        <f>ROUND(I374*H374,2)</f>
        <v>0</v>
      </c>
      <c r="BL374" s="17" t="s">
        <v>88</v>
      </c>
      <c r="BM374" s="190" t="s">
        <v>3633</v>
      </c>
    </row>
    <row r="375" spans="1:65" s="13" customFormat="1" ht="11.25">
      <c r="B375" s="192"/>
      <c r="C375" s="193"/>
      <c r="D375" s="194" t="s">
        <v>193</v>
      </c>
      <c r="E375" s="195" t="s">
        <v>43</v>
      </c>
      <c r="F375" s="196" t="s">
        <v>532</v>
      </c>
      <c r="G375" s="193"/>
      <c r="H375" s="195" t="s">
        <v>43</v>
      </c>
      <c r="I375" s="197"/>
      <c r="J375" s="193"/>
      <c r="K375" s="193"/>
      <c r="L375" s="198"/>
      <c r="M375" s="199"/>
      <c r="N375" s="200"/>
      <c r="O375" s="200"/>
      <c r="P375" s="200"/>
      <c r="Q375" s="200"/>
      <c r="R375" s="200"/>
      <c r="S375" s="200"/>
      <c r="T375" s="201"/>
      <c r="AT375" s="202" t="s">
        <v>193</v>
      </c>
      <c r="AU375" s="202" t="s">
        <v>90</v>
      </c>
      <c r="AV375" s="13" t="s">
        <v>88</v>
      </c>
      <c r="AW375" s="13" t="s">
        <v>41</v>
      </c>
      <c r="AX375" s="13" t="s">
        <v>80</v>
      </c>
      <c r="AY375" s="202" t="s">
        <v>182</v>
      </c>
    </row>
    <row r="376" spans="1:65" s="13" customFormat="1" ht="11.25">
      <c r="B376" s="192"/>
      <c r="C376" s="193"/>
      <c r="D376" s="194" t="s">
        <v>193</v>
      </c>
      <c r="E376" s="195" t="s">
        <v>43</v>
      </c>
      <c r="F376" s="196" t="s">
        <v>3620</v>
      </c>
      <c r="G376" s="193"/>
      <c r="H376" s="195" t="s">
        <v>43</v>
      </c>
      <c r="I376" s="197"/>
      <c r="J376" s="193"/>
      <c r="K376" s="193"/>
      <c r="L376" s="198"/>
      <c r="M376" s="199"/>
      <c r="N376" s="200"/>
      <c r="O376" s="200"/>
      <c r="P376" s="200"/>
      <c r="Q376" s="200"/>
      <c r="R376" s="200"/>
      <c r="S376" s="200"/>
      <c r="T376" s="201"/>
      <c r="AT376" s="202" t="s">
        <v>193</v>
      </c>
      <c r="AU376" s="202" t="s">
        <v>90</v>
      </c>
      <c r="AV376" s="13" t="s">
        <v>88</v>
      </c>
      <c r="AW376" s="13" t="s">
        <v>41</v>
      </c>
      <c r="AX376" s="13" t="s">
        <v>80</v>
      </c>
      <c r="AY376" s="202" t="s">
        <v>182</v>
      </c>
    </row>
    <row r="377" spans="1:65" s="14" customFormat="1" ht="11.25">
      <c r="B377" s="203"/>
      <c r="C377" s="204"/>
      <c r="D377" s="194" t="s">
        <v>193</v>
      </c>
      <c r="E377" s="205" t="s">
        <v>43</v>
      </c>
      <c r="F377" s="206" t="s">
        <v>88</v>
      </c>
      <c r="G377" s="204"/>
      <c r="H377" s="207">
        <v>1</v>
      </c>
      <c r="I377" s="208"/>
      <c r="J377" s="204"/>
      <c r="K377" s="204"/>
      <c r="L377" s="209"/>
      <c r="M377" s="210"/>
      <c r="N377" s="211"/>
      <c r="O377" s="211"/>
      <c r="P377" s="211"/>
      <c r="Q377" s="211"/>
      <c r="R377" s="211"/>
      <c r="S377" s="211"/>
      <c r="T377" s="212"/>
      <c r="AT377" s="213" t="s">
        <v>193</v>
      </c>
      <c r="AU377" s="213" t="s">
        <v>90</v>
      </c>
      <c r="AV377" s="14" t="s">
        <v>90</v>
      </c>
      <c r="AW377" s="14" t="s">
        <v>41</v>
      </c>
      <c r="AX377" s="14" t="s">
        <v>80</v>
      </c>
      <c r="AY377" s="213" t="s">
        <v>182</v>
      </c>
    </row>
    <row r="378" spans="1:65" s="13" customFormat="1" ht="11.25">
      <c r="B378" s="192"/>
      <c r="C378" s="193"/>
      <c r="D378" s="194" t="s">
        <v>193</v>
      </c>
      <c r="E378" s="195" t="s">
        <v>43</v>
      </c>
      <c r="F378" s="196" t="s">
        <v>3621</v>
      </c>
      <c r="G378" s="193"/>
      <c r="H378" s="195" t="s">
        <v>43</v>
      </c>
      <c r="I378" s="197"/>
      <c r="J378" s="193"/>
      <c r="K378" s="193"/>
      <c r="L378" s="198"/>
      <c r="M378" s="199"/>
      <c r="N378" s="200"/>
      <c r="O378" s="200"/>
      <c r="P378" s="200"/>
      <c r="Q378" s="200"/>
      <c r="R378" s="200"/>
      <c r="S378" s="200"/>
      <c r="T378" s="201"/>
      <c r="AT378" s="202" t="s">
        <v>193</v>
      </c>
      <c r="AU378" s="202" t="s">
        <v>90</v>
      </c>
      <c r="AV378" s="13" t="s">
        <v>88</v>
      </c>
      <c r="AW378" s="13" t="s">
        <v>41</v>
      </c>
      <c r="AX378" s="13" t="s">
        <v>80</v>
      </c>
      <c r="AY378" s="202" t="s">
        <v>182</v>
      </c>
    </row>
    <row r="379" spans="1:65" s="14" customFormat="1" ht="11.25">
      <c r="B379" s="203"/>
      <c r="C379" s="204"/>
      <c r="D379" s="194" t="s">
        <v>193</v>
      </c>
      <c r="E379" s="205" t="s">
        <v>43</v>
      </c>
      <c r="F379" s="206" t="s">
        <v>88</v>
      </c>
      <c r="G379" s="204"/>
      <c r="H379" s="207">
        <v>1</v>
      </c>
      <c r="I379" s="208"/>
      <c r="J379" s="204"/>
      <c r="K379" s="204"/>
      <c r="L379" s="209"/>
      <c r="M379" s="210"/>
      <c r="N379" s="211"/>
      <c r="O379" s="211"/>
      <c r="P379" s="211"/>
      <c r="Q379" s="211"/>
      <c r="R379" s="211"/>
      <c r="S379" s="211"/>
      <c r="T379" s="212"/>
      <c r="AT379" s="213" t="s">
        <v>193</v>
      </c>
      <c r="AU379" s="213" t="s">
        <v>90</v>
      </c>
      <c r="AV379" s="14" t="s">
        <v>90</v>
      </c>
      <c r="AW379" s="14" t="s">
        <v>41</v>
      </c>
      <c r="AX379" s="14" t="s">
        <v>80</v>
      </c>
      <c r="AY379" s="213" t="s">
        <v>182</v>
      </c>
    </row>
    <row r="380" spans="1:65" s="15" customFormat="1" ht="11.25">
      <c r="B380" s="227"/>
      <c r="C380" s="228"/>
      <c r="D380" s="194" t="s">
        <v>193</v>
      </c>
      <c r="E380" s="229" t="s">
        <v>43</v>
      </c>
      <c r="F380" s="230" t="s">
        <v>436</v>
      </c>
      <c r="G380" s="228"/>
      <c r="H380" s="231">
        <v>2</v>
      </c>
      <c r="I380" s="232"/>
      <c r="J380" s="228"/>
      <c r="K380" s="228"/>
      <c r="L380" s="233"/>
      <c r="M380" s="234"/>
      <c r="N380" s="235"/>
      <c r="O380" s="235"/>
      <c r="P380" s="235"/>
      <c r="Q380" s="235"/>
      <c r="R380" s="235"/>
      <c r="S380" s="235"/>
      <c r="T380" s="236"/>
      <c r="AT380" s="237" t="s">
        <v>193</v>
      </c>
      <c r="AU380" s="237" t="s">
        <v>90</v>
      </c>
      <c r="AV380" s="15" t="s">
        <v>205</v>
      </c>
      <c r="AW380" s="15" t="s">
        <v>41</v>
      </c>
      <c r="AX380" s="15" t="s">
        <v>88</v>
      </c>
      <c r="AY380" s="237" t="s">
        <v>182</v>
      </c>
    </row>
    <row r="381" spans="1:65" s="2" customFormat="1" ht="14.45" customHeight="1">
      <c r="A381" s="35"/>
      <c r="B381" s="36"/>
      <c r="C381" s="214" t="s">
        <v>583</v>
      </c>
      <c r="D381" s="214" t="s">
        <v>179</v>
      </c>
      <c r="E381" s="215" t="s">
        <v>2054</v>
      </c>
      <c r="F381" s="216" t="s">
        <v>2055</v>
      </c>
      <c r="G381" s="217" t="s">
        <v>190</v>
      </c>
      <c r="H381" s="218">
        <v>2</v>
      </c>
      <c r="I381" s="219"/>
      <c r="J381" s="220">
        <f>ROUND(I381*H381,2)</f>
        <v>0</v>
      </c>
      <c r="K381" s="216" t="s">
        <v>198</v>
      </c>
      <c r="L381" s="221"/>
      <c r="M381" s="222" t="s">
        <v>43</v>
      </c>
      <c r="N381" s="223" t="s">
        <v>51</v>
      </c>
      <c r="O381" s="65"/>
      <c r="P381" s="188">
        <f>O381*H381</f>
        <v>0</v>
      </c>
      <c r="Q381" s="188">
        <v>0</v>
      </c>
      <c r="R381" s="188">
        <f>Q381*H381</f>
        <v>0</v>
      </c>
      <c r="S381" s="188">
        <v>0</v>
      </c>
      <c r="T381" s="189">
        <f>S381*H381</f>
        <v>0</v>
      </c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R381" s="190" t="s">
        <v>90</v>
      </c>
      <c r="AT381" s="190" t="s">
        <v>179</v>
      </c>
      <c r="AU381" s="190" t="s">
        <v>90</v>
      </c>
      <c r="AY381" s="17" t="s">
        <v>182</v>
      </c>
      <c r="BE381" s="191">
        <f>IF(N381="základní",J381,0)</f>
        <v>0</v>
      </c>
      <c r="BF381" s="191">
        <f>IF(N381="snížená",J381,0)</f>
        <v>0</v>
      </c>
      <c r="BG381" s="191">
        <f>IF(N381="zákl. přenesená",J381,0)</f>
        <v>0</v>
      </c>
      <c r="BH381" s="191">
        <f>IF(N381="sníž. přenesená",J381,0)</f>
        <v>0</v>
      </c>
      <c r="BI381" s="191">
        <f>IF(N381="nulová",J381,0)</f>
        <v>0</v>
      </c>
      <c r="BJ381" s="17" t="s">
        <v>88</v>
      </c>
      <c r="BK381" s="191">
        <f>ROUND(I381*H381,2)</f>
        <v>0</v>
      </c>
      <c r="BL381" s="17" t="s">
        <v>88</v>
      </c>
      <c r="BM381" s="190" t="s">
        <v>3634</v>
      </c>
    </row>
    <row r="382" spans="1:65" s="13" customFormat="1" ht="11.25">
      <c r="B382" s="192"/>
      <c r="C382" s="193"/>
      <c r="D382" s="194" t="s">
        <v>193</v>
      </c>
      <c r="E382" s="195" t="s">
        <v>43</v>
      </c>
      <c r="F382" s="196" t="s">
        <v>532</v>
      </c>
      <c r="G382" s="193"/>
      <c r="H382" s="195" t="s">
        <v>43</v>
      </c>
      <c r="I382" s="197"/>
      <c r="J382" s="193"/>
      <c r="K382" s="193"/>
      <c r="L382" s="198"/>
      <c r="M382" s="199"/>
      <c r="N382" s="200"/>
      <c r="O382" s="200"/>
      <c r="P382" s="200"/>
      <c r="Q382" s="200"/>
      <c r="R382" s="200"/>
      <c r="S382" s="200"/>
      <c r="T382" s="201"/>
      <c r="AT382" s="202" t="s">
        <v>193</v>
      </c>
      <c r="AU382" s="202" t="s">
        <v>90</v>
      </c>
      <c r="AV382" s="13" t="s">
        <v>88</v>
      </c>
      <c r="AW382" s="13" t="s">
        <v>41</v>
      </c>
      <c r="AX382" s="13" t="s">
        <v>80</v>
      </c>
      <c r="AY382" s="202" t="s">
        <v>182</v>
      </c>
    </row>
    <row r="383" spans="1:65" s="13" customFormat="1" ht="11.25">
      <c r="B383" s="192"/>
      <c r="C383" s="193"/>
      <c r="D383" s="194" t="s">
        <v>193</v>
      </c>
      <c r="E383" s="195" t="s">
        <v>43</v>
      </c>
      <c r="F383" s="196" t="s">
        <v>3620</v>
      </c>
      <c r="G383" s="193"/>
      <c r="H383" s="195" t="s">
        <v>43</v>
      </c>
      <c r="I383" s="197"/>
      <c r="J383" s="193"/>
      <c r="K383" s="193"/>
      <c r="L383" s="198"/>
      <c r="M383" s="199"/>
      <c r="N383" s="200"/>
      <c r="O383" s="200"/>
      <c r="P383" s="200"/>
      <c r="Q383" s="200"/>
      <c r="R383" s="200"/>
      <c r="S383" s="200"/>
      <c r="T383" s="201"/>
      <c r="AT383" s="202" t="s">
        <v>193</v>
      </c>
      <c r="AU383" s="202" t="s">
        <v>90</v>
      </c>
      <c r="AV383" s="13" t="s">
        <v>88</v>
      </c>
      <c r="AW383" s="13" t="s">
        <v>41</v>
      </c>
      <c r="AX383" s="13" t="s">
        <v>80</v>
      </c>
      <c r="AY383" s="202" t="s">
        <v>182</v>
      </c>
    </row>
    <row r="384" spans="1:65" s="14" customFormat="1" ht="11.25">
      <c r="B384" s="203"/>
      <c r="C384" s="204"/>
      <c r="D384" s="194" t="s">
        <v>193</v>
      </c>
      <c r="E384" s="205" t="s">
        <v>43</v>
      </c>
      <c r="F384" s="206" t="s">
        <v>88</v>
      </c>
      <c r="G384" s="204"/>
      <c r="H384" s="207">
        <v>1</v>
      </c>
      <c r="I384" s="208"/>
      <c r="J384" s="204"/>
      <c r="K384" s="204"/>
      <c r="L384" s="209"/>
      <c r="M384" s="210"/>
      <c r="N384" s="211"/>
      <c r="O384" s="211"/>
      <c r="P384" s="211"/>
      <c r="Q384" s="211"/>
      <c r="R384" s="211"/>
      <c r="S384" s="211"/>
      <c r="T384" s="212"/>
      <c r="AT384" s="213" t="s">
        <v>193</v>
      </c>
      <c r="AU384" s="213" t="s">
        <v>90</v>
      </c>
      <c r="AV384" s="14" t="s">
        <v>90</v>
      </c>
      <c r="AW384" s="14" t="s">
        <v>41</v>
      </c>
      <c r="AX384" s="14" t="s">
        <v>80</v>
      </c>
      <c r="AY384" s="213" t="s">
        <v>182</v>
      </c>
    </row>
    <row r="385" spans="1:65" s="13" customFormat="1" ht="11.25">
      <c r="B385" s="192"/>
      <c r="C385" s="193"/>
      <c r="D385" s="194" t="s">
        <v>193</v>
      </c>
      <c r="E385" s="195" t="s">
        <v>43</v>
      </c>
      <c r="F385" s="196" t="s">
        <v>3621</v>
      </c>
      <c r="G385" s="193"/>
      <c r="H385" s="195" t="s">
        <v>43</v>
      </c>
      <c r="I385" s="197"/>
      <c r="J385" s="193"/>
      <c r="K385" s="193"/>
      <c r="L385" s="198"/>
      <c r="M385" s="199"/>
      <c r="N385" s="200"/>
      <c r="O385" s="200"/>
      <c r="P385" s="200"/>
      <c r="Q385" s="200"/>
      <c r="R385" s="200"/>
      <c r="S385" s="200"/>
      <c r="T385" s="201"/>
      <c r="AT385" s="202" t="s">
        <v>193</v>
      </c>
      <c r="AU385" s="202" t="s">
        <v>90</v>
      </c>
      <c r="AV385" s="13" t="s">
        <v>88</v>
      </c>
      <c r="AW385" s="13" t="s">
        <v>41</v>
      </c>
      <c r="AX385" s="13" t="s">
        <v>80</v>
      </c>
      <c r="AY385" s="202" t="s">
        <v>182</v>
      </c>
    </row>
    <row r="386" spans="1:65" s="14" customFormat="1" ht="11.25">
      <c r="B386" s="203"/>
      <c r="C386" s="204"/>
      <c r="D386" s="194" t="s">
        <v>193</v>
      </c>
      <c r="E386" s="205" t="s">
        <v>43</v>
      </c>
      <c r="F386" s="206" t="s">
        <v>88</v>
      </c>
      <c r="G386" s="204"/>
      <c r="H386" s="207">
        <v>1</v>
      </c>
      <c r="I386" s="208"/>
      <c r="J386" s="204"/>
      <c r="K386" s="204"/>
      <c r="L386" s="209"/>
      <c r="M386" s="210"/>
      <c r="N386" s="211"/>
      <c r="O386" s="211"/>
      <c r="P386" s="211"/>
      <c r="Q386" s="211"/>
      <c r="R386" s="211"/>
      <c r="S386" s="211"/>
      <c r="T386" s="212"/>
      <c r="AT386" s="213" t="s">
        <v>193</v>
      </c>
      <c r="AU386" s="213" t="s">
        <v>90</v>
      </c>
      <c r="AV386" s="14" t="s">
        <v>90</v>
      </c>
      <c r="AW386" s="14" t="s">
        <v>41</v>
      </c>
      <c r="AX386" s="14" t="s">
        <v>80</v>
      </c>
      <c r="AY386" s="213" t="s">
        <v>182</v>
      </c>
    </row>
    <row r="387" spans="1:65" s="15" customFormat="1" ht="11.25">
      <c r="B387" s="227"/>
      <c r="C387" s="228"/>
      <c r="D387" s="194" t="s">
        <v>193</v>
      </c>
      <c r="E387" s="229" t="s">
        <v>43</v>
      </c>
      <c r="F387" s="230" t="s">
        <v>436</v>
      </c>
      <c r="G387" s="228"/>
      <c r="H387" s="231">
        <v>2</v>
      </c>
      <c r="I387" s="232"/>
      <c r="J387" s="228"/>
      <c r="K387" s="228"/>
      <c r="L387" s="233"/>
      <c r="M387" s="234"/>
      <c r="N387" s="235"/>
      <c r="O387" s="235"/>
      <c r="P387" s="235"/>
      <c r="Q387" s="235"/>
      <c r="R387" s="235"/>
      <c r="S387" s="235"/>
      <c r="T387" s="236"/>
      <c r="AT387" s="237" t="s">
        <v>193</v>
      </c>
      <c r="AU387" s="237" t="s">
        <v>90</v>
      </c>
      <c r="AV387" s="15" t="s">
        <v>205</v>
      </c>
      <c r="AW387" s="15" t="s">
        <v>41</v>
      </c>
      <c r="AX387" s="15" t="s">
        <v>88</v>
      </c>
      <c r="AY387" s="237" t="s">
        <v>182</v>
      </c>
    </row>
    <row r="388" spans="1:65" s="2" customFormat="1" ht="14.45" customHeight="1">
      <c r="A388" s="35"/>
      <c r="B388" s="36"/>
      <c r="C388" s="214" t="s">
        <v>587</v>
      </c>
      <c r="D388" s="214" t="s">
        <v>179</v>
      </c>
      <c r="E388" s="215" t="s">
        <v>2058</v>
      </c>
      <c r="F388" s="216" t="s">
        <v>2059</v>
      </c>
      <c r="G388" s="217" t="s">
        <v>190</v>
      </c>
      <c r="H388" s="218">
        <v>2</v>
      </c>
      <c r="I388" s="219"/>
      <c r="J388" s="220">
        <f>ROUND(I388*H388,2)</f>
        <v>0</v>
      </c>
      <c r="K388" s="216" t="s">
        <v>198</v>
      </c>
      <c r="L388" s="221"/>
      <c r="M388" s="222" t="s">
        <v>43</v>
      </c>
      <c r="N388" s="223" t="s">
        <v>51</v>
      </c>
      <c r="O388" s="65"/>
      <c r="P388" s="188">
        <f>O388*H388</f>
        <v>0</v>
      </c>
      <c r="Q388" s="188">
        <v>0</v>
      </c>
      <c r="R388" s="188">
        <f>Q388*H388</f>
        <v>0</v>
      </c>
      <c r="S388" s="188">
        <v>0</v>
      </c>
      <c r="T388" s="189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90" t="s">
        <v>90</v>
      </c>
      <c r="AT388" s="190" t="s">
        <v>179</v>
      </c>
      <c r="AU388" s="190" t="s">
        <v>90</v>
      </c>
      <c r="AY388" s="17" t="s">
        <v>182</v>
      </c>
      <c r="BE388" s="191">
        <f>IF(N388="základní",J388,0)</f>
        <v>0</v>
      </c>
      <c r="BF388" s="191">
        <f>IF(N388="snížená",J388,0)</f>
        <v>0</v>
      </c>
      <c r="BG388" s="191">
        <f>IF(N388="zákl. přenesená",J388,0)</f>
        <v>0</v>
      </c>
      <c r="BH388" s="191">
        <f>IF(N388="sníž. přenesená",J388,0)</f>
        <v>0</v>
      </c>
      <c r="BI388" s="191">
        <f>IF(N388="nulová",J388,0)</f>
        <v>0</v>
      </c>
      <c r="BJ388" s="17" t="s">
        <v>88</v>
      </c>
      <c r="BK388" s="191">
        <f>ROUND(I388*H388,2)</f>
        <v>0</v>
      </c>
      <c r="BL388" s="17" t="s">
        <v>88</v>
      </c>
      <c r="BM388" s="190" t="s">
        <v>3635</v>
      </c>
    </row>
    <row r="389" spans="1:65" s="13" customFormat="1" ht="11.25">
      <c r="B389" s="192"/>
      <c r="C389" s="193"/>
      <c r="D389" s="194" t="s">
        <v>193</v>
      </c>
      <c r="E389" s="195" t="s">
        <v>43</v>
      </c>
      <c r="F389" s="196" t="s">
        <v>532</v>
      </c>
      <c r="G389" s="193"/>
      <c r="H389" s="195" t="s">
        <v>43</v>
      </c>
      <c r="I389" s="197"/>
      <c r="J389" s="193"/>
      <c r="K389" s="193"/>
      <c r="L389" s="198"/>
      <c r="M389" s="199"/>
      <c r="N389" s="200"/>
      <c r="O389" s="200"/>
      <c r="P389" s="200"/>
      <c r="Q389" s="200"/>
      <c r="R389" s="200"/>
      <c r="S389" s="200"/>
      <c r="T389" s="201"/>
      <c r="AT389" s="202" t="s">
        <v>193</v>
      </c>
      <c r="AU389" s="202" t="s">
        <v>90</v>
      </c>
      <c r="AV389" s="13" t="s">
        <v>88</v>
      </c>
      <c r="AW389" s="13" t="s">
        <v>41</v>
      </c>
      <c r="AX389" s="13" t="s">
        <v>80</v>
      </c>
      <c r="AY389" s="202" t="s">
        <v>182</v>
      </c>
    </row>
    <row r="390" spans="1:65" s="13" customFormat="1" ht="11.25">
      <c r="B390" s="192"/>
      <c r="C390" s="193"/>
      <c r="D390" s="194" t="s">
        <v>193</v>
      </c>
      <c r="E390" s="195" t="s">
        <v>43</v>
      </c>
      <c r="F390" s="196" t="s">
        <v>3620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4" customFormat="1" ht="11.25">
      <c r="B391" s="203"/>
      <c r="C391" s="204"/>
      <c r="D391" s="194" t="s">
        <v>193</v>
      </c>
      <c r="E391" s="205" t="s">
        <v>43</v>
      </c>
      <c r="F391" s="206" t="s">
        <v>88</v>
      </c>
      <c r="G391" s="204"/>
      <c r="H391" s="207">
        <v>1</v>
      </c>
      <c r="I391" s="208"/>
      <c r="J391" s="204"/>
      <c r="K391" s="204"/>
      <c r="L391" s="209"/>
      <c r="M391" s="210"/>
      <c r="N391" s="211"/>
      <c r="O391" s="211"/>
      <c r="P391" s="211"/>
      <c r="Q391" s="211"/>
      <c r="R391" s="211"/>
      <c r="S391" s="211"/>
      <c r="T391" s="212"/>
      <c r="AT391" s="213" t="s">
        <v>193</v>
      </c>
      <c r="AU391" s="213" t="s">
        <v>90</v>
      </c>
      <c r="AV391" s="14" t="s">
        <v>90</v>
      </c>
      <c r="AW391" s="14" t="s">
        <v>41</v>
      </c>
      <c r="AX391" s="14" t="s">
        <v>80</v>
      </c>
      <c r="AY391" s="213" t="s">
        <v>182</v>
      </c>
    </row>
    <row r="392" spans="1:65" s="13" customFormat="1" ht="11.25">
      <c r="B392" s="192"/>
      <c r="C392" s="193"/>
      <c r="D392" s="194" t="s">
        <v>193</v>
      </c>
      <c r="E392" s="195" t="s">
        <v>43</v>
      </c>
      <c r="F392" s="196" t="s">
        <v>3621</v>
      </c>
      <c r="G392" s="193"/>
      <c r="H392" s="195" t="s">
        <v>43</v>
      </c>
      <c r="I392" s="197"/>
      <c r="J392" s="193"/>
      <c r="K392" s="193"/>
      <c r="L392" s="198"/>
      <c r="M392" s="199"/>
      <c r="N392" s="200"/>
      <c r="O392" s="200"/>
      <c r="P392" s="200"/>
      <c r="Q392" s="200"/>
      <c r="R392" s="200"/>
      <c r="S392" s="200"/>
      <c r="T392" s="201"/>
      <c r="AT392" s="202" t="s">
        <v>193</v>
      </c>
      <c r="AU392" s="202" t="s">
        <v>90</v>
      </c>
      <c r="AV392" s="13" t="s">
        <v>88</v>
      </c>
      <c r="AW392" s="13" t="s">
        <v>41</v>
      </c>
      <c r="AX392" s="13" t="s">
        <v>80</v>
      </c>
      <c r="AY392" s="202" t="s">
        <v>182</v>
      </c>
    </row>
    <row r="393" spans="1:65" s="14" customFormat="1" ht="11.25">
      <c r="B393" s="203"/>
      <c r="C393" s="204"/>
      <c r="D393" s="194" t="s">
        <v>193</v>
      </c>
      <c r="E393" s="205" t="s">
        <v>43</v>
      </c>
      <c r="F393" s="206" t="s">
        <v>88</v>
      </c>
      <c r="G393" s="204"/>
      <c r="H393" s="207">
        <v>1</v>
      </c>
      <c r="I393" s="208"/>
      <c r="J393" s="204"/>
      <c r="K393" s="204"/>
      <c r="L393" s="209"/>
      <c r="M393" s="210"/>
      <c r="N393" s="211"/>
      <c r="O393" s="211"/>
      <c r="P393" s="211"/>
      <c r="Q393" s="211"/>
      <c r="R393" s="211"/>
      <c r="S393" s="211"/>
      <c r="T393" s="212"/>
      <c r="AT393" s="213" t="s">
        <v>193</v>
      </c>
      <c r="AU393" s="213" t="s">
        <v>90</v>
      </c>
      <c r="AV393" s="14" t="s">
        <v>90</v>
      </c>
      <c r="AW393" s="14" t="s">
        <v>41</v>
      </c>
      <c r="AX393" s="14" t="s">
        <v>80</v>
      </c>
      <c r="AY393" s="213" t="s">
        <v>182</v>
      </c>
    </row>
    <row r="394" spans="1:65" s="15" customFormat="1" ht="11.25">
      <c r="B394" s="227"/>
      <c r="C394" s="228"/>
      <c r="D394" s="194" t="s">
        <v>193</v>
      </c>
      <c r="E394" s="229" t="s">
        <v>43</v>
      </c>
      <c r="F394" s="230" t="s">
        <v>436</v>
      </c>
      <c r="G394" s="228"/>
      <c r="H394" s="231">
        <v>2</v>
      </c>
      <c r="I394" s="232"/>
      <c r="J394" s="228"/>
      <c r="K394" s="228"/>
      <c r="L394" s="233"/>
      <c r="M394" s="234"/>
      <c r="N394" s="235"/>
      <c r="O394" s="235"/>
      <c r="P394" s="235"/>
      <c r="Q394" s="235"/>
      <c r="R394" s="235"/>
      <c r="S394" s="235"/>
      <c r="T394" s="236"/>
      <c r="AT394" s="237" t="s">
        <v>193</v>
      </c>
      <c r="AU394" s="237" t="s">
        <v>90</v>
      </c>
      <c r="AV394" s="15" t="s">
        <v>205</v>
      </c>
      <c r="AW394" s="15" t="s">
        <v>41</v>
      </c>
      <c r="AX394" s="15" t="s">
        <v>88</v>
      </c>
      <c r="AY394" s="237" t="s">
        <v>182</v>
      </c>
    </row>
    <row r="395" spans="1:65" s="2" customFormat="1" ht="14.45" customHeight="1">
      <c r="A395" s="35"/>
      <c r="B395" s="36"/>
      <c r="C395" s="179" t="s">
        <v>593</v>
      </c>
      <c r="D395" s="179" t="s">
        <v>187</v>
      </c>
      <c r="E395" s="180" t="s">
        <v>3433</v>
      </c>
      <c r="F395" s="181" t="s">
        <v>3434</v>
      </c>
      <c r="G395" s="182" t="s">
        <v>190</v>
      </c>
      <c r="H395" s="183">
        <v>7</v>
      </c>
      <c r="I395" s="184"/>
      <c r="J395" s="185">
        <f>ROUND(I395*H395,2)</f>
        <v>0</v>
      </c>
      <c r="K395" s="181" t="s">
        <v>191</v>
      </c>
      <c r="L395" s="40"/>
      <c r="M395" s="186" t="s">
        <v>43</v>
      </c>
      <c r="N395" s="187" t="s">
        <v>51</v>
      </c>
      <c r="O395" s="65"/>
      <c r="P395" s="188">
        <f>O395*H395</f>
        <v>0</v>
      </c>
      <c r="Q395" s="188">
        <v>0</v>
      </c>
      <c r="R395" s="188">
        <f>Q395*H395</f>
        <v>0</v>
      </c>
      <c r="S395" s="188">
        <v>0</v>
      </c>
      <c r="T395" s="189">
        <f>S395*H395</f>
        <v>0</v>
      </c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R395" s="190" t="s">
        <v>88</v>
      </c>
      <c r="AT395" s="190" t="s">
        <v>187</v>
      </c>
      <c r="AU395" s="190" t="s">
        <v>90</v>
      </c>
      <c r="AY395" s="17" t="s">
        <v>182</v>
      </c>
      <c r="BE395" s="191">
        <f>IF(N395="základní",J395,0)</f>
        <v>0</v>
      </c>
      <c r="BF395" s="191">
        <f>IF(N395="snížená",J395,0)</f>
        <v>0</v>
      </c>
      <c r="BG395" s="191">
        <f>IF(N395="zákl. přenesená",J395,0)</f>
        <v>0</v>
      </c>
      <c r="BH395" s="191">
        <f>IF(N395="sníž. přenesená",J395,0)</f>
        <v>0</v>
      </c>
      <c r="BI395" s="191">
        <f>IF(N395="nulová",J395,0)</f>
        <v>0</v>
      </c>
      <c r="BJ395" s="17" t="s">
        <v>88</v>
      </c>
      <c r="BK395" s="191">
        <f>ROUND(I395*H395,2)</f>
        <v>0</v>
      </c>
      <c r="BL395" s="17" t="s">
        <v>88</v>
      </c>
      <c r="BM395" s="190" t="s">
        <v>3636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532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3" customFormat="1" ht="22.5">
      <c r="B397" s="192"/>
      <c r="C397" s="193"/>
      <c r="D397" s="194" t="s">
        <v>193</v>
      </c>
      <c r="E397" s="195" t="s">
        <v>43</v>
      </c>
      <c r="F397" s="196" t="s">
        <v>3637</v>
      </c>
      <c r="G397" s="193"/>
      <c r="H397" s="195" t="s">
        <v>43</v>
      </c>
      <c r="I397" s="197"/>
      <c r="J397" s="193"/>
      <c r="K397" s="193"/>
      <c r="L397" s="198"/>
      <c r="M397" s="199"/>
      <c r="N397" s="200"/>
      <c r="O397" s="200"/>
      <c r="P397" s="200"/>
      <c r="Q397" s="200"/>
      <c r="R397" s="200"/>
      <c r="S397" s="200"/>
      <c r="T397" s="201"/>
      <c r="AT397" s="202" t="s">
        <v>193</v>
      </c>
      <c r="AU397" s="202" t="s">
        <v>90</v>
      </c>
      <c r="AV397" s="13" t="s">
        <v>88</v>
      </c>
      <c r="AW397" s="13" t="s">
        <v>41</v>
      </c>
      <c r="AX397" s="13" t="s">
        <v>80</v>
      </c>
      <c r="AY397" s="202" t="s">
        <v>182</v>
      </c>
    </row>
    <row r="398" spans="1:65" s="14" customFormat="1" ht="11.25">
      <c r="B398" s="203"/>
      <c r="C398" s="204"/>
      <c r="D398" s="194" t="s">
        <v>193</v>
      </c>
      <c r="E398" s="205" t="s">
        <v>43</v>
      </c>
      <c r="F398" s="206" t="s">
        <v>181</v>
      </c>
      <c r="G398" s="204"/>
      <c r="H398" s="207">
        <v>3</v>
      </c>
      <c r="I398" s="208"/>
      <c r="J398" s="204"/>
      <c r="K398" s="204"/>
      <c r="L398" s="209"/>
      <c r="M398" s="210"/>
      <c r="N398" s="211"/>
      <c r="O398" s="211"/>
      <c r="P398" s="211"/>
      <c r="Q398" s="211"/>
      <c r="R398" s="211"/>
      <c r="S398" s="211"/>
      <c r="T398" s="212"/>
      <c r="AT398" s="213" t="s">
        <v>193</v>
      </c>
      <c r="AU398" s="213" t="s">
        <v>90</v>
      </c>
      <c r="AV398" s="14" t="s">
        <v>90</v>
      </c>
      <c r="AW398" s="14" t="s">
        <v>41</v>
      </c>
      <c r="AX398" s="14" t="s">
        <v>80</v>
      </c>
      <c r="AY398" s="213" t="s">
        <v>182</v>
      </c>
    </row>
    <row r="399" spans="1:65" s="13" customFormat="1" ht="22.5">
      <c r="B399" s="192"/>
      <c r="C399" s="193"/>
      <c r="D399" s="194" t="s">
        <v>193</v>
      </c>
      <c r="E399" s="195" t="s">
        <v>43</v>
      </c>
      <c r="F399" s="196" t="s">
        <v>3638</v>
      </c>
      <c r="G399" s="193"/>
      <c r="H399" s="195" t="s">
        <v>43</v>
      </c>
      <c r="I399" s="197"/>
      <c r="J399" s="193"/>
      <c r="K399" s="193"/>
      <c r="L399" s="198"/>
      <c r="M399" s="199"/>
      <c r="N399" s="200"/>
      <c r="O399" s="200"/>
      <c r="P399" s="200"/>
      <c r="Q399" s="200"/>
      <c r="R399" s="200"/>
      <c r="S399" s="200"/>
      <c r="T399" s="201"/>
      <c r="AT399" s="202" t="s">
        <v>193</v>
      </c>
      <c r="AU399" s="202" t="s">
        <v>90</v>
      </c>
      <c r="AV399" s="13" t="s">
        <v>88</v>
      </c>
      <c r="AW399" s="13" t="s">
        <v>41</v>
      </c>
      <c r="AX399" s="13" t="s">
        <v>80</v>
      </c>
      <c r="AY399" s="202" t="s">
        <v>182</v>
      </c>
    </row>
    <row r="400" spans="1:65" s="14" customFormat="1" ht="11.25">
      <c r="B400" s="203"/>
      <c r="C400" s="204"/>
      <c r="D400" s="194" t="s">
        <v>193</v>
      </c>
      <c r="E400" s="205" t="s">
        <v>43</v>
      </c>
      <c r="F400" s="206" t="s">
        <v>205</v>
      </c>
      <c r="G400" s="204"/>
      <c r="H400" s="207">
        <v>4</v>
      </c>
      <c r="I400" s="208"/>
      <c r="J400" s="204"/>
      <c r="K400" s="204"/>
      <c r="L400" s="209"/>
      <c r="M400" s="210"/>
      <c r="N400" s="211"/>
      <c r="O400" s="211"/>
      <c r="P400" s="211"/>
      <c r="Q400" s="211"/>
      <c r="R400" s="211"/>
      <c r="S400" s="211"/>
      <c r="T400" s="212"/>
      <c r="AT400" s="213" t="s">
        <v>193</v>
      </c>
      <c r="AU400" s="213" t="s">
        <v>90</v>
      </c>
      <c r="AV400" s="14" t="s">
        <v>90</v>
      </c>
      <c r="AW400" s="14" t="s">
        <v>41</v>
      </c>
      <c r="AX400" s="14" t="s">
        <v>80</v>
      </c>
      <c r="AY400" s="213" t="s">
        <v>182</v>
      </c>
    </row>
    <row r="401" spans="1:65" s="15" customFormat="1" ht="11.25">
      <c r="B401" s="227"/>
      <c r="C401" s="228"/>
      <c r="D401" s="194" t="s">
        <v>193</v>
      </c>
      <c r="E401" s="229" t="s">
        <v>43</v>
      </c>
      <c r="F401" s="230" t="s">
        <v>436</v>
      </c>
      <c r="G401" s="228"/>
      <c r="H401" s="231">
        <v>7</v>
      </c>
      <c r="I401" s="232"/>
      <c r="J401" s="228"/>
      <c r="K401" s="228"/>
      <c r="L401" s="233"/>
      <c r="M401" s="234"/>
      <c r="N401" s="235"/>
      <c r="O401" s="235"/>
      <c r="P401" s="235"/>
      <c r="Q401" s="235"/>
      <c r="R401" s="235"/>
      <c r="S401" s="235"/>
      <c r="T401" s="236"/>
      <c r="AT401" s="237" t="s">
        <v>193</v>
      </c>
      <c r="AU401" s="237" t="s">
        <v>90</v>
      </c>
      <c r="AV401" s="15" t="s">
        <v>205</v>
      </c>
      <c r="AW401" s="15" t="s">
        <v>41</v>
      </c>
      <c r="AX401" s="15" t="s">
        <v>88</v>
      </c>
      <c r="AY401" s="237" t="s">
        <v>182</v>
      </c>
    </row>
    <row r="402" spans="1:65" s="2" customFormat="1" ht="14.45" customHeight="1">
      <c r="A402" s="35"/>
      <c r="B402" s="36"/>
      <c r="C402" s="179" t="s">
        <v>598</v>
      </c>
      <c r="D402" s="179" t="s">
        <v>187</v>
      </c>
      <c r="E402" s="180" t="s">
        <v>1981</v>
      </c>
      <c r="F402" s="181" t="s">
        <v>1982</v>
      </c>
      <c r="G402" s="182" t="s">
        <v>190</v>
      </c>
      <c r="H402" s="183">
        <v>2</v>
      </c>
      <c r="I402" s="184"/>
      <c r="J402" s="185">
        <f>ROUND(I402*H402,2)</f>
        <v>0</v>
      </c>
      <c r="K402" s="181" t="s">
        <v>191</v>
      </c>
      <c r="L402" s="40"/>
      <c r="M402" s="186" t="s">
        <v>43</v>
      </c>
      <c r="N402" s="187" t="s">
        <v>51</v>
      </c>
      <c r="O402" s="65"/>
      <c r="P402" s="188">
        <f>O402*H402</f>
        <v>0</v>
      </c>
      <c r="Q402" s="188">
        <v>0</v>
      </c>
      <c r="R402" s="188">
        <f>Q402*H402</f>
        <v>0</v>
      </c>
      <c r="S402" s="188">
        <v>0</v>
      </c>
      <c r="T402" s="189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90" t="s">
        <v>88</v>
      </c>
      <c r="AT402" s="190" t="s">
        <v>187</v>
      </c>
      <c r="AU402" s="190" t="s">
        <v>90</v>
      </c>
      <c r="AY402" s="17" t="s">
        <v>182</v>
      </c>
      <c r="BE402" s="191">
        <f>IF(N402="základní",J402,0)</f>
        <v>0</v>
      </c>
      <c r="BF402" s="191">
        <f>IF(N402="snížená",J402,0)</f>
        <v>0</v>
      </c>
      <c r="BG402" s="191">
        <f>IF(N402="zákl. přenesená",J402,0)</f>
        <v>0</v>
      </c>
      <c r="BH402" s="191">
        <f>IF(N402="sníž. přenesená",J402,0)</f>
        <v>0</v>
      </c>
      <c r="BI402" s="191">
        <f>IF(N402="nulová",J402,0)</f>
        <v>0</v>
      </c>
      <c r="BJ402" s="17" t="s">
        <v>88</v>
      </c>
      <c r="BK402" s="191">
        <f>ROUND(I402*H402,2)</f>
        <v>0</v>
      </c>
      <c r="BL402" s="17" t="s">
        <v>88</v>
      </c>
      <c r="BM402" s="190" t="s">
        <v>3639</v>
      </c>
    </row>
    <row r="403" spans="1:65" s="13" customFormat="1" ht="11.25">
      <c r="B403" s="192"/>
      <c r="C403" s="193"/>
      <c r="D403" s="194" t="s">
        <v>193</v>
      </c>
      <c r="E403" s="195" t="s">
        <v>43</v>
      </c>
      <c r="F403" s="196" t="s">
        <v>532</v>
      </c>
      <c r="G403" s="193"/>
      <c r="H403" s="195" t="s">
        <v>43</v>
      </c>
      <c r="I403" s="197"/>
      <c r="J403" s="193"/>
      <c r="K403" s="193"/>
      <c r="L403" s="198"/>
      <c r="M403" s="199"/>
      <c r="N403" s="200"/>
      <c r="O403" s="200"/>
      <c r="P403" s="200"/>
      <c r="Q403" s="200"/>
      <c r="R403" s="200"/>
      <c r="S403" s="200"/>
      <c r="T403" s="201"/>
      <c r="AT403" s="202" t="s">
        <v>193</v>
      </c>
      <c r="AU403" s="202" t="s">
        <v>90</v>
      </c>
      <c r="AV403" s="13" t="s">
        <v>88</v>
      </c>
      <c r="AW403" s="13" t="s">
        <v>41</v>
      </c>
      <c r="AX403" s="13" t="s">
        <v>80</v>
      </c>
      <c r="AY403" s="202" t="s">
        <v>182</v>
      </c>
    </row>
    <row r="404" spans="1:65" s="13" customFormat="1" ht="11.25">
      <c r="B404" s="192"/>
      <c r="C404" s="193"/>
      <c r="D404" s="194" t="s">
        <v>193</v>
      </c>
      <c r="E404" s="195" t="s">
        <v>43</v>
      </c>
      <c r="F404" s="196" t="s">
        <v>3640</v>
      </c>
      <c r="G404" s="193"/>
      <c r="H404" s="195" t="s">
        <v>43</v>
      </c>
      <c r="I404" s="197"/>
      <c r="J404" s="193"/>
      <c r="K404" s="193"/>
      <c r="L404" s="198"/>
      <c r="M404" s="199"/>
      <c r="N404" s="200"/>
      <c r="O404" s="200"/>
      <c r="P404" s="200"/>
      <c r="Q404" s="200"/>
      <c r="R404" s="200"/>
      <c r="S404" s="200"/>
      <c r="T404" s="201"/>
      <c r="AT404" s="202" t="s">
        <v>193</v>
      </c>
      <c r="AU404" s="202" t="s">
        <v>90</v>
      </c>
      <c r="AV404" s="13" t="s">
        <v>88</v>
      </c>
      <c r="AW404" s="13" t="s">
        <v>41</v>
      </c>
      <c r="AX404" s="13" t="s">
        <v>80</v>
      </c>
      <c r="AY404" s="202" t="s">
        <v>182</v>
      </c>
    </row>
    <row r="405" spans="1:65" s="14" customFormat="1" ht="11.25">
      <c r="B405" s="203"/>
      <c r="C405" s="204"/>
      <c r="D405" s="194" t="s">
        <v>193</v>
      </c>
      <c r="E405" s="205" t="s">
        <v>43</v>
      </c>
      <c r="F405" s="206" t="s">
        <v>88</v>
      </c>
      <c r="G405" s="204"/>
      <c r="H405" s="207">
        <v>1</v>
      </c>
      <c r="I405" s="208"/>
      <c r="J405" s="204"/>
      <c r="K405" s="204"/>
      <c r="L405" s="209"/>
      <c r="M405" s="210"/>
      <c r="N405" s="211"/>
      <c r="O405" s="211"/>
      <c r="P405" s="211"/>
      <c r="Q405" s="211"/>
      <c r="R405" s="211"/>
      <c r="S405" s="211"/>
      <c r="T405" s="212"/>
      <c r="AT405" s="213" t="s">
        <v>193</v>
      </c>
      <c r="AU405" s="213" t="s">
        <v>90</v>
      </c>
      <c r="AV405" s="14" t="s">
        <v>90</v>
      </c>
      <c r="AW405" s="14" t="s">
        <v>41</v>
      </c>
      <c r="AX405" s="14" t="s">
        <v>80</v>
      </c>
      <c r="AY405" s="213" t="s">
        <v>182</v>
      </c>
    </row>
    <row r="406" spans="1:65" s="13" customFormat="1" ht="11.25">
      <c r="B406" s="192"/>
      <c r="C406" s="193"/>
      <c r="D406" s="194" t="s">
        <v>193</v>
      </c>
      <c r="E406" s="195" t="s">
        <v>43</v>
      </c>
      <c r="F406" s="196" t="s">
        <v>3641</v>
      </c>
      <c r="G406" s="193"/>
      <c r="H406" s="195" t="s">
        <v>43</v>
      </c>
      <c r="I406" s="197"/>
      <c r="J406" s="193"/>
      <c r="K406" s="193"/>
      <c r="L406" s="198"/>
      <c r="M406" s="199"/>
      <c r="N406" s="200"/>
      <c r="O406" s="200"/>
      <c r="P406" s="200"/>
      <c r="Q406" s="200"/>
      <c r="R406" s="200"/>
      <c r="S406" s="200"/>
      <c r="T406" s="201"/>
      <c r="AT406" s="202" t="s">
        <v>193</v>
      </c>
      <c r="AU406" s="202" t="s">
        <v>90</v>
      </c>
      <c r="AV406" s="13" t="s">
        <v>88</v>
      </c>
      <c r="AW406" s="13" t="s">
        <v>41</v>
      </c>
      <c r="AX406" s="13" t="s">
        <v>80</v>
      </c>
      <c r="AY406" s="202" t="s">
        <v>182</v>
      </c>
    </row>
    <row r="407" spans="1:65" s="14" customFormat="1" ht="11.25">
      <c r="B407" s="203"/>
      <c r="C407" s="204"/>
      <c r="D407" s="194" t="s">
        <v>193</v>
      </c>
      <c r="E407" s="205" t="s">
        <v>43</v>
      </c>
      <c r="F407" s="206" t="s">
        <v>88</v>
      </c>
      <c r="G407" s="204"/>
      <c r="H407" s="207">
        <v>1</v>
      </c>
      <c r="I407" s="208"/>
      <c r="J407" s="204"/>
      <c r="K407" s="204"/>
      <c r="L407" s="209"/>
      <c r="M407" s="210"/>
      <c r="N407" s="211"/>
      <c r="O407" s="211"/>
      <c r="P407" s="211"/>
      <c r="Q407" s="211"/>
      <c r="R407" s="211"/>
      <c r="S407" s="211"/>
      <c r="T407" s="212"/>
      <c r="AT407" s="213" t="s">
        <v>193</v>
      </c>
      <c r="AU407" s="213" t="s">
        <v>90</v>
      </c>
      <c r="AV407" s="14" t="s">
        <v>90</v>
      </c>
      <c r="AW407" s="14" t="s">
        <v>41</v>
      </c>
      <c r="AX407" s="14" t="s">
        <v>80</v>
      </c>
      <c r="AY407" s="213" t="s">
        <v>182</v>
      </c>
    </row>
    <row r="408" spans="1:65" s="15" customFormat="1" ht="11.25">
      <c r="B408" s="227"/>
      <c r="C408" s="228"/>
      <c r="D408" s="194" t="s">
        <v>193</v>
      </c>
      <c r="E408" s="229" t="s">
        <v>43</v>
      </c>
      <c r="F408" s="230" t="s">
        <v>436</v>
      </c>
      <c r="G408" s="228"/>
      <c r="H408" s="231">
        <v>2</v>
      </c>
      <c r="I408" s="232"/>
      <c r="J408" s="228"/>
      <c r="K408" s="228"/>
      <c r="L408" s="233"/>
      <c r="M408" s="234"/>
      <c r="N408" s="235"/>
      <c r="O408" s="235"/>
      <c r="P408" s="235"/>
      <c r="Q408" s="235"/>
      <c r="R408" s="235"/>
      <c r="S408" s="235"/>
      <c r="T408" s="236"/>
      <c r="AT408" s="237" t="s">
        <v>193</v>
      </c>
      <c r="AU408" s="237" t="s">
        <v>90</v>
      </c>
      <c r="AV408" s="15" t="s">
        <v>205</v>
      </c>
      <c r="AW408" s="15" t="s">
        <v>41</v>
      </c>
      <c r="AX408" s="15" t="s">
        <v>88</v>
      </c>
      <c r="AY408" s="237" t="s">
        <v>182</v>
      </c>
    </row>
    <row r="409" spans="1:65" s="2" customFormat="1" ht="14.45" customHeight="1">
      <c r="A409" s="35"/>
      <c r="B409" s="36"/>
      <c r="C409" s="179" t="s">
        <v>604</v>
      </c>
      <c r="D409" s="179" t="s">
        <v>187</v>
      </c>
      <c r="E409" s="180" t="s">
        <v>1985</v>
      </c>
      <c r="F409" s="181" t="s">
        <v>1986</v>
      </c>
      <c r="G409" s="182" t="s">
        <v>190</v>
      </c>
      <c r="H409" s="183">
        <v>2</v>
      </c>
      <c r="I409" s="184"/>
      <c r="J409" s="185">
        <f>ROUND(I409*H409,2)</f>
        <v>0</v>
      </c>
      <c r="K409" s="181" t="s">
        <v>191</v>
      </c>
      <c r="L409" s="40"/>
      <c r="M409" s="186" t="s">
        <v>43</v>
      </c>
      <c r="N409" s="187" t="s">
        <v>51</v>
      </c>
      <c r="O409" s="65"/>
      <c r="P409" s="188">
        <f>O409*H409</f>
        <v>0</v>
      </c>
      <c r="Q409" s="188">
        <v>0</v>
      </c>
      <c r="R409" s="188">
        <f>Q409*H409</f>
        <v>0</v>
      </c>
      <c r="S409" s="188">
        <v>0</v>
      </c>
      <c r="T409" s="189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90" t="s">
        <v>88</v>
      </c>
      <c r="AT409" s="190" t="s">
        <v>187</v>
      </c>
      <c r="AU409" s="190" t="s">
        <v>90</v>
      </c>
      <c r="AY409" s="17" t="s">
        <v>182</v>
      </c>
      <c r="BE409" s="191">
        <f>IF(N409="základní",J409,0)</f>
        <v>0</v>
      </c>
      <c r="BF409" s="191">
        <f>IF(N409="snížená",J409,0)</f>
        <v>0</v>
      </c>
      <c r="BG409" s="191">
        <f>IF(N409="zákl. přenesená",J409,0)</f>
        <v>0</v>
      </c>
      <c r="BH409" s="191">
        <f>IF(N409="sníž. přenesená",J409,0)</f>
        <v>0</v>
      </c>
      <c r="BI409" s="191">
        <f>IF(N409="nulová",J409,0)</f>
        <v>0</v>
      </c>
      <c r="BJ409" s="17" t="s">
        <v>88</v>
      </c>
      <c r="BK409" s="191">
        <f>ROUND(I409*H409,2)</f>
        <v>0</v>
      </c>
      <c r="BL409" s="17" t="s">
        <v>88</v>
      </c>
      <c r="BM409" s="190" t="s">
        <v>3642</v>
      </c>
    </row>
    <row r="410" spans="1:65" s="13" customFormat="1" ht="11.25">
      <c r="B410" s="192"/>
      <c r="C410" s="193"/>
      <c r="D410" s="194" t="s">
        <v>193</v>
      </c>
      <c r="E410" s="195" t="s">
        <v>43</v>
      </c>
      <c r="F410" s="196" t="s">
        <v>3314</v>
      </c>
      <c r="G410" s="193"/>
      <c r="H410" s="195" t="s">
        <v>43</v>
      </c>
      <c r="I410" s="197"/>
      <c r="J410" s="193"/>
      <c r="K410" s="193"/>
      <c r="L410" s="198"/>
      <c r="M410" s="199"/>
      <c r="N410" s="200"/>
      <c r="O410" s="200"/>
      <c r="P410" s="200"/>
      <c r="Q410" s="200"/>
      <c r="R410" s="200"/>
      <c r="S410" s="200"/>
      <c r="T410" s="201"/>
      <c r="AT410" s="202" t="s">
        <v>193</v>
      </c>
      <c r="AU410" s="202" t="s">
        <v>90</v>
      </c>
      <c r="AV410" s="13" t="s">
        <v>88</v>
      </c>
      <c r="AW410" s="13" t="s">
        <v>41</v>
      </c>
      <c r="AX410" s="13" t="s">
        <v>80</v>
      </c>
      <c r="AY410" s="202" t="s">
        <v>182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3344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3643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4" customFormat="1" ht="11.25">
      <c r="B413" s="203"/>
      <c r="C413" s="204"/>
      <c r="D413" s="194" t="s">
        <v>193</v>
      </c>
      <c r="E413" s="205" t="s">
        <v>43</v>
      </c>
      <c r="F413" s="206" t="s">
        <v>88</v>
      </c>
      <c r="G413" s="204"/>
      <c r="H413" s="207">
        <v>1</v>
      </c>
      <c r="I413" s="208"/>
      <c r="J413" s="204"/>
      <c r="K413" s="204"/>
      <c r="L413" s="209"/>
      <c r="M413" s="210"/>
      <c r="N413" s="211"/>
      <c r="O413" s="211"/>
      <c r="P413" s="211"/>
      <c r="Q413" s="211"/>
      <c r="R413" s="211"/>
      <c r="S413" s="211"/>
      <c r="T413" s="212"/>
      <c r="AT413" s="213" t="s">
        <v>193</v>
      </c>
      <c r="AU413" s="213" t="s">
        <v>90</v>
      </c>
      <c r="AV413" s="14" t="s">
        <v>90</v>
      </c>
      <c r="AW413" s="14" t="s">
        <v>41</v>
      </c>
      <c r="AX413" s="14" t="s">
        <v>80</v>
      </c>
      <c r="AY413" s="213" t="s">
        <v>182</v>
      </c>
    </row>
    <row r="414" spans="1:65" s="13" customFormat="1" ht="11.25">
      <c r="B414" s="192"/>
      <c r="C414" s="193"/>
      <c r="D414" s="194" t="s">
        <v>193</v>
      </c>
      <c r="E414" s="195" t="s">
        <v>43</v>
      </c>
      <c r="F414" s="196" t="s">
        <v>3644</v>
      </c>
      <c r="G414" s="193"/>
      <c r="H414" s="195" t="s">
        <v>43</v>
      </c>
      <c r="I414" s="197"/>
      <c r="J414" s="193"/>
      <c r="K414" s="193"/>
      <c r="L414" s="198"/>
      <c r="M414" s="199"/>
      <c r="N414" s="200"/>
      <c r="O414" s="200"/>
      <c r="P414" s="200"/>
      <c r="Q414" s="200"/>
      <c r="R414" s="200"/>
      <c r="S414" s="200"/>
      <c r="T414" s="201"/>
      <c r="AT414" s="202" t="s">
        <v>193</v>
      </c>
      <c r="AU414" s="202" t="s">
        <v>90</v>
      </c>
      <c r="AV414" s="13" t="s">
        <v>88</v>
      </c>
      <c r="AW414" s="13" t="s">
        <v>41</v>
      </c>
      <c r="AX414" s="13" t="s">
        <v>80</v>
      </c>
      <c r="AY414" s="202" t="s">
        <v>182</v>
      </c>
    </row>
    <row r="415" spans="1:65" s="14" customFormat="1" ht="11.25">
      <c r="B415" s="203"/>
      <c r="C415" s="204"/>
      <c r="D415" s="194" t="s">
        <v>193</v>
      </c>
      <c r="E415" s="205" t="s">
        <v>43</v>
      </c>
      <c r="F415" s="206" t="s">
        <v>88</v>
      </c>
      <c r="G415" s="204"/>
      <c r="H415" s="207">
        <v>1</v>
      </c>
      <c r="I415" s="208"/>
      <c r="J415" s="204"/>
      <c r="K415" s="204"/>
      <c r="L415" s="209"/>
      <c r="M415" s="210"/>
      <c r="N415" s="211"/>
      <c r="O415" s="211"/>
      <c r="P415" s="211"/>
      <c r="Q415" s="211"/>
      <c r="R415" s="211"/>
      <c r="S415" s="211"/>
      <c r="T415" s="212"/>
      <c r="AT415" s="213" t="s">
        <v>193</v>
      </c>
      <c r="AU415" s="213" t="s">
        <v>90</v>
      </c>
      <c r="AV415" s="14" t="s">
        <v>90</v>
      </c>
      <c r="AW415" s="14" t="s">
        <v>41</v>
      </c>
      <c r="AX415" s="14" t="s">
        <v>80</v>
      </c>
      <c r="AY415" s="213" t="s">
        <v>182</v>
      </c>
    </row>
    <row r="416" spans="1:65" s="15" customFormat="1" ht="11.25">
      <c r="B416" s="227"/>
      <c r="C416" s="228"/>
      <c r="D416" s="194" t="s">
        <v>193</v>
      </c>
      <c r="E416" s="229" t="s">
        <v>43</v>
      </c>
      <c r="F416" s="230" t="s">
        <v>436</v>
      </c>
      <c r="G416" s="228"/>
      <c r="H416" s="231">
        <v>2</v>
      </c>
      <c r="I416" s="232"/>
      <c r="J416" s="228"/>
      <c r="K416" s="228"/>
      <c r="L416" s="233"/>
      <c r="M416" s="234"/>
      <c r="N416" s="235"/>
      <c r="O416" s="235"/>
      <c r="P416" s="235"/>
      <c r="Q416" s="235"/>
      <c r="R416" s="235"/>
      <c r="S416" s="235"/>
      <c r="T416" s="236"/>
      <c r="AT416" s="237" t="s">
        <v>193</v>
      </c>
      <c r="AU416" s="237" t="s">
        <v>90</v>
      </c>
      <c r="AV416" s="15" t="s">
        <v>205</v>
      </c>
      <c r="AW416" s="15" t="s">
        <v>41</v>
      </c>
      <c r="AX416" s="15" t="s">
        <v>88</v>
      </c>
      <c r="AY416" s="237" t="s">
        <v>182</v>
      </c>
    </row>
    <row r="417" spans="1:65" s="2" customFormat="1" ht="14.45" customHeight="1">
      <c r="A417" s="35"/>
      <c r="B417" s="36"/>
      <c r="C417" s="214" t="s">
        <v>608</v>
      </c>
      <c r="D417" s="214" t="s">
        <v>179</v>
      </c>
      <c r="E417" s="215" t="s">
        <v>1990</v>
      </c>
      <c r="F417" s="216" t="s">
        <v>1991</v>
      </c>
      <c r="G417" s="217" t="s">
        <v>190</v>
      </c>
      <c r="H417" s="218">
        <v>2</v>
      </c>
      <c r="I417" s="219"/>
      <c r="J417" s="220">
        <f>ROUND(I417*H417,2)</f>
        <v>0</v>
      </c>
      <c r="K417" s="216" t="s">
        <v>198</v>
      </c>
      <c r="L417" s="221"/>
      <c r="M417" s="222" t="s">
        <v>43</v>
      </c>
      <c r="N417" s="223" t="s">
        <v>51</v>
      </c>
      <c r="O417" s="65"/>
      <c r="P417" s="188">
        <f>O417*H417</f>
        <v>0</v>
      </c>
      <c r="Q417" s="188">
        <v>0</v>
      </c>
      <c r="R417" s="188">
        <f>Q417*H417</f>
        <v>0</v>
      </c>
      <c r="S417" s="188">
        <v>0</v>
      </c>
      <c r="T417" s="189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90" t="s">
        <v>90</v>
      </c>
      <c r="AT417" s="190" t="s">
        <v>179</v>
      </c>
      <c r="AU417" s="190" t="s">
        <v>90</v>
      </c>
      <c r="AY417" s="17" t="s">
        <v>182</v>
      </c>
      <c r="BE417" s="191">
        <f>IF(N417="základní",J417,0)</f>
        <v>0</v>
      </c>
      <c r="BF417" s="191">
        <f>IF(N417="snížená",J417,0)</f>
        <v>0</v>
      </c>
      <c r="BG417" s="191">
        <f>IF(N417="zákl. přenesená",J417,0)</f>
        <v>0</v>
      </c>
      <c r="BH417" s="191">
        <f>IF(N417="sníž. přenesená",J417,0)</f>
        <v>0</v>
      </c>
      <c r="BI417" s="191">
        <f>IF(N417="nulová",J417,0)</f>
        <v>0</v>
      </c>
      <c r="BJ417" s="17" t="s">
        <v>88</v>
      </c>
      <c r="BK417" s="191">
        <f>ROUND(I417*H417,2)</f>
        <v>0</v>
      </c>
      <c r="BL417" s="17" t="s">
        <v>88</v>
      </c>
      <c r="BM417" s="190" t="s">
        <v>3645</v>
      </c>
    </row>
    <row r="418" spans="1:65" s="13" customFormat="1" ht="11.25">
      <c r="B418" s="192"/>
      <c r="C418" s="193"/>
      <c r="D418" s="194" t="s">
        <v>193</v>
      </c>
      <c r="E418" s="195" t="s">
        <v>43</v>
      </c>
      <c r="F418" s="196" t="s">
        <v>3314</v>
      </c>
      <c r="G418" s="193"/>
      <c r="H418" s="195" t="s">
        <v>43</v>
      </c>
      <c r="I418" s="197"/>
      <c r="J418" s="193"/>
      <c r="K418" s="193"/>
      <c r="L418" s="198"/>
      <c r="M418" s="199"/>
      <c r="N418" s="200"/>
      <c r="O418" s="200"/>
      <c r="P418" s="200"/>
      <c r="Q418" s="200"/>
      <c r="R418" s="200"/>
      <c r="S418" s="200"/>
      <c r="T418" s="201"/>
      <c r="AT418" s="202" t="s">
        <v>193</v>
      </c>
      <c r="AU418" s="202" t="s">
        <v>90</v>
      </c>
      <c r="AV418" s="13" t="s">
        <v>88</v>
      </c>
      <c r="AW418" s="13" t="s">
        <v>41</v>
      </c>
      <c r="AX418" s="13" t="s">
        <v>80</v>
      </c>
      <c r="AY418" s="202" t="s">
        <v>182</v>
      </c>
    </row>
    <row r="419" spans="1:65" s="13" customFormat="1" ht="11.25">
      <c r="B419" s="192"/>
      <c r="C419" s="193"/>
      <c r="D419" s="194" t="s">
        <v>193</v>
      </c>
      <c r="E419" s="195" t="s">
        <v>43</v>
      </c>
      <c r="F419" s="196" t="s">
        <v>3344</v>
      </c>
      <c r="G419" s="193"/>
      <c r="H419" s="195" t="s">
        <v>43</v>
      </c>
      <c r="I419" s="197"/>
      <c r="J419" s="193"/>
      <c r="K419" s="193"/>
      <c r="L419" s="198"/>
      <c r="M419" s="199"/>
      <c r="N419" s="200"/>
      <c r="O419" s="200"/>
      <c r="P419" s="200"/>
      <c r="Q419" s="200"/>
      <c r="R419" s="200"/>
      <c r="S419" s="200"/>
      <c r="T419" s="201"/>
      <c r="AT419" s="202" t="s">
        <v>193</v>
      </c>
      <c r="AU419" s="202" t="s">
        <v>90</v>
      </c>
      <c r="AV419" s="13" t="s">
        <v>88</v>
      </c>
      <c r="AW419" s="13" t="s">
        <v>41</v>
      </c>
      <c r="AX419" s="13" t="s">
        <v>80</v>
      </c>
      <c r="AY419" s="202" t="s">
        <v>182</v>
      </c>
    </row>
    <row r="420" spans="1:65" s="13" customFormat="1" ht="11.25">
      <c r="B420" s="192"/>
      <c r="C420" s="193"/>
      <c r="D420" s="194" t="s">
        <v>193</v>
      </c>
      <c r="E420" s="195" t="s">
        <v>43</v>
      </c>
      <c r="F420" s="196" t="s">
        <v>3643</v>
      </c>
      <c r="G420" s="193"/>
      <c r="H420" s="195" t="s">
        <v>43</v>
      </c>
      <c r="I420" s="197"/>
      <c r="J420" s="193"/>
      <c r="K420" s="193"/>
      <c r="L420" s="198"/>
      <c r="M420" s="199"/>
      <c r="N420" s="200"/>
      <c r="O420" s="200"/>
      <c r="P420" s="200"/>
      <c r="Q420" s="200"/>
      <c r="R420" s="200"/>
      <c r="S420" s="200"/>
      <c r="T420" s="201"/>
      <c r="AT420" s="202" t="s">
        <v>193</v>
      </c>
      <c r="AU420" s="202" t="s">
        <v>90</v>
      </c>
      <c r="AV420" s="13" t="s">
        <v>88</v>
      </c>
      <c r="AW420" s="13" t="s">
        <v>41</v>
      </c>
      <c r="AX420" s="13" t="s">
        <v>80</v>
      </c>
      <c r="AY420" s="202" t="s">
        <v>182</v>
      </c>
    </row>
    <row r="421" spans="1:65" s="14" customFormat="1" ht="11.25">
      <c r="B421" s="203"/>
      <c r="C421" s="204"/>
      <c r="D421" s="194" t="s">
        <v>193</v>
      </c>
      <c r="E421" s="205" t="s">
        <v>43</v>
      </c>
      <c r="F421" s="206" t="s">
        <v>88</v>
      </c>
      <c r="G421" s="204"/>
      <c r="H421" s="207">
        <v>1</v>
      </c>
      <c r="I421" s="208"/>
      <c r="J421" s="204"/>
      <c r="K421" s="204"/>
      <c r="L421" s="209"/>
      <c r="M421" s="210"/>
      <c r="N421" s="211"/>
      <c r="O421" s="211"/>
      <c r="P421" s="211"/>
      <c r="Q421" s="211"/>
      <c r="R421" s="211"/>
      <c r="S421" s="211"/>
      <c r="T421" s="212"/>
      <c r="AT421" s="213" t="s">
        <v>193</v>
      </c>
      <c r="AU421" s="213" t="s">
        <v>90</v>
      </c>
      <c r="AV421" s="14" t="s">
        <v>90</v>
      </c>
      <c r="AW421" s="14" t="s">
        <v>41</v>
      </c>
      <c r="AX421" s="14" t="s">
        <v>80</v>
      </c>
      <c r="AY421" s="213" t="s">
        <v>182</v>
      </c>
    </row>
    <row r="422" spans="1:65" s="13" customFormat="1" ht="11.25">
      <c r="B422" s="192"/>
      <c r="C422" s="193"/>
      <c r="D422" s="194" t="s">
        <v>193</v>
      </c>
      <c r="E422" s="195" t="s">
        <v>43</v>
      </c>
      <c r="F422" s="196" t="s">
        <v>3644</v>
      </c>
      <c r="G422" s="193"/>
      <c r="H422" s="195" t="s">
        <v>43</v>
      </c>
      <c r="I422" s="197"/>
      <c r="J422" s="193"/>
      <c r="K422" s="193"/>
      <c r="L422" s="198"/>
      <c r="M422" s="199"/>
      <c r="N422" s="200"/>
      <c r="O422" s="200"/>
      <c r="P422" s="200"/>
      <c r="Q422" s="200"/>
      <c r="R422" s="200"/>
      <c r="S422" s="200"/>
      <c r="T422" s="201"/>
      <c r="AT422" s="202" t="s">
        <v>193</v>
      </c>
      <c r="AU422" s="202" t="s">
        <v>90</v>
      </c>
      <c r="AV422" s="13" t="s">
        <v>88</v>
      </c>
      <c r="AW422" s="13" t="s">
        <v>41</v>
      </c>
      <c r="AX422" s="13" t="s">
        <v>80</v>
      </c>
      <c r="AY422" s="202" t="s">
        <v>182</v>
      </c>
    </row>
    <row r="423" spans="1:65" s="14" customFormat="1" ht="11.25">
      <c r="B423" s="203"/>
      <c r="C423" s="204"/>
      <c r="D423" s="194" t="s">
        <v>193</v>
      </c>
      <c r="E423" s="205" t="s">
        <v>43</v>
      </c>
      <c r="F423" s="206" t="s">
        <v>88</v>
      </c>
      <c r="G423" s="204"/>
      <c r="H423" s="207">
        <v>1</v>
      </c>
      <c r="I423" s="208"/>
      <c r="J423" s="204"/>
      <c r="K423" s="204"/>
      <c r="L423" s="209"/>
      <c r="M423" s="210"/>
      <c r="N423" s="211"/>
      <c r="O423" s="211"/>
      <c r="P423" s="211"/>
      <c r="Q423" s="211"/>
      <c r="R423" s="211"/>
      <c r="S423" s="211"/>
      <c r="T423" s="212"/>
      <c r="AT423" s="213" t="s">
        <v>193</v>
      </c>
      <c r="AU423" s="213" t="s">
        <v>90</v>
      </c>
      <c r="AV423" s="14" t="s">
        <v>90</v>
      </c>
      <c r="AW423" s="14" t="s">
        <v>41</v>
      </c>
      <c r="AX423" s="14" t="s">
        <v>80</v>
      </c>
      <c r="AY423" s="213" t="s">
        <v>182</v>
      </c>
    </row>
    <row r="424" spans="1:65" s="15" customFormat="1" ht="11.25">
      <c r="B424" s="227"/>
      <c r="C424" s="228"/>
      <c r="D424" s="194" t="s">
        <v>193</v>
      </c>
      <c r="E424" s="229" t="s">
        <v>43</v>
      </c>
      <c r="F424" s="230" t="s">
        <v>436</v>
      </c>
      <c r="G424" s="228"/>
      <c r="H424" s="231">
        <v>2</v>
      </c>
      <c r="I424" s="232"/>
      <c r="J424" s="228"/>
      <c r="K424" s="228"/>
      <c r="L424" s="233"/>
      <c r="M424" s="234"/>
      <c r="N424" s="235"/>
      <c r="O424" s="235"/>
      <c r="P424" s="235"/>
      <c r="Q424" s="235"/>
      <c r="R424" s="235"/>
      <c r="S424" s="235"/>
      <c r="T424" s="236"/>
      <c r="AT424" s="237" t="s">
        <v>193</v>
      </c>
      <c r="AU424" s="237" t="s">
        <v>90</v>
      </c>
      <c r="AV424" s="15" t="s">
        <v>205</v>
      </c>
      <c r="AW424" s="15" t="s">
        <v>41</v>
      </c>
      <c r="AX424" s="15" t="s">
        <v>88</v>
      </c>
      <c r="AY424" s="237" t="s">
        <v>182</v>
      </c>
    </row>
    <row r="425" spans="1:65" s="2" customFormat="1" ht="14.45" customHeight="1">
      <c r="A425" s="35"/>
      <c r="B425" s="36"/>
      <c r="C425" s="214" t="s">
        <v>614</v>
      </c>
      <c r="D425" s="214" t="s">
        <v>179</v>
      </c>
      <c r="E425" s="215" t="s">
        <v>1994</v>
      </c>
      <c r="F425" s="216" t="s">
        <v>1995</v>
      </c>
      <c r="G425" s="217" t="s">
        <v>190</v>
      </c>
      <c r="H425" s="218">
        <v>2</v>
      </c>
      <c r="I425" s="219"/>
      <c r="J425" s="220">
        <f>ROUND(I425*H425,2)</f>
        <v>0</v>
      </c>
      <c r="K425" s="216" t="s">
        <v>198</v>
      </c>
      <c r="L425" s="221"/>
      <c r="M425" s="222" t="s">
        <v>43</v>
      </c>
      <c r="N425" s="223" t="s">
        <v>51</v>
      </c>
      <c r="O425" s="65"/>
      <c r="P425" s="188">
        <f>O425*H425</f>
        <v>0</v>
      </c>
      <c r="Q425" s="188">
        <v>0</v>
      </c>
      <c r="R425" s="188">
        <f>Q425*H425</f>
        <v>0</v>
      </c>
      <c r="S425" s="188">
        <v>0</v>
      </c>
      <c r="T425" s="189">
        <f>S425*H425</f>
        <v>0</v>
      </c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R425" s="190" t="s">
        <v>90</v>
      </c>
      <c r="AT425" s="190" t="s">
        <v>179</v>
      </c>
      <c r="AU425" s="190" t="s">
        <v>90</v>
      </c>
      <c r="AY425" s="17" t="s">
        <v>182</v>
      </c>
      <c r="BE425" s="191">
        <f>IF(N425="základní",J425,0)</f>
        <v>0</v>
      </c>
      <c r="BF425" s="191">
        <f>IF(N425="snížená",J425,0)</f>
        <v>0</v>
      </c>
      <c r="BG425" s="191">
        <f>IF(N425="zákl. přenesená",J425,0)</f>
        <v>0</v>
      </c>
      <c r="BH425" s="191">
        <f>IF(N425="sníž. přenesená",J425,0)</f>
        <v>0</v>
      </c>
      <c r="BI425" s="191">
        <f>IF(N425="nulová",J425,0)</f>
        <v>0</v>
      </c>
      <c r="BJ425" s="17" t="s">
        <v>88</v>
      </c>
      <c r="BK425" s="191">
        <f>ROUND(I425*H425,2)</f>
        <v>0</v>
      </c>
      <c r="BL425" s="17" t="s">
        <v>88</v>
      </c>
      <c r="BM425" s="190" t="s">
        <v>3646</v>
      </c>
    </row>
    <row r="426" spans="1:65" s="13" customFormat="1" ht="11.25">
      <c r="B426" s="192"/>
      <c r="C426" s="193"/>
      <c r="D426" s="194" t="s">
        <v>193</v>
      </c>
      <c r="E426" s="195" t="s">
        <v>43</v>
      </c>
      <c r="F426" s="196" t="s">
        <v>3314</v>
      </c>
      <c r="G426" s="193"/>
      <c r="H426" s="195" t="s">
        <v>43</v>
      </c>
      <c r="I426" s="197"/>
      <c r="J426" s="193"/>
      <c r="K426" s="193"/>
      <c r="L426" s="198"/>
      <c r="M426" s="199"/>
      <c r="N426" s="200"/>
      <c r="O426" s="200"/>
      <c r="P426" s="200"/>
      <c r="Q426" s="200"/>
      <c r="R426" s="200"/>
      <c r="S426" s="200"/>
      <c r="T426" s="201"/>
      <c r="AT426" s="202" t="s">
        <v>193</v>
      </c>
      <c r="AU426" s="202" t="s">
        <v>90</v>
      </c>
      <c r="AV426" s="13" t="s">
        <v>88</v>
      </c>
      <c r="AW426" s="13" t="s">
        <v>41</v>
      </c>
      <c r="AX426" s="13" t="s">
        <v>80</v>
      </c>
      <c r="AY426" s="202" t="s">
        <v>182</v>
      </c>
    </row>
    <row r="427" spans="1:65" s="13" customFormat="1" ht="11.25">
      <c r="B427" s="192"/>
      <c r="C427" s="193"/>
      <c r="D427" s="194" t="s">
        <v>193</v>
      </c>
      <c r="E427" s="195" t="s">
        <v>43</v>
      </c>
      <c r="F427" s="196" t="s">
        <v>3344</v>
      </c>
      <c r="G427" s="193"/>
      <c r="H427" s="195" t="s">
        <v>43</v>
      </c>
      <c r="I427" s="197"/>
      <c r="J427" s="193"/>
      <c r="K427" s="193"/>
      <c r="L427" s="198"/>
      <c r="M427" s="199"/>
      <c r="N427" s="200"/>
      <c r="O427" s="200"/>
      <c r="P427" s="200"/>
      <c r="Q427" s="200"/>
      <c r="R427" s="200"/>
      <c r="S427" s="200"/>
      <c r="T427" s="201"/>
      <c r="AT427" s="202" t="s">
        <v>193</v>
      </c>
      <c r="AU427" s="202" t="s">
        <v>90</v>
      </c>
      <c r="AV427" s="13" t="s">
        <v>88</v>
      </c>
      <c r="AW427" s="13" t="s">
        <v>41</v>
      </c>
      <c r="AX427" s="13" t="s">
        <v>80</v>
      </c>
      <c r="AY427" s="202" t="s">
        <v>182</v>
      </c>
    </row>
    <row r="428" spans="1:65" s="13" customFormat="1" ht="11.25">
      <c r="B428" s="192"/>
      <c r="C428" s="193"/>
      <c r="D428" s="194" t="s">
        <v>193</v>
      </c>
      <c r="E428" s="195" t="s">
        <v>43</v>
      </c>
      <c r="F428" s="196" t="s">
        <v>3643</v>
      </c>
      <c r="G428" s="193"/>
      <c r="H428" s="195" t="s">
        <v>43</v>
      </c>
      <c r="I428" s="197"/>
      <c r="J428" s="193"/>
      <c r="K428" s="193"/>
      <c r="L428" s="198"/>
      <c r="M428" s="199"/>
      <c r="N428" s="200"/>
      <c r="O428" s="200"/>
      <c r="P428" s="200"/>
      <c r="Q428" s="200"/>
      <c r="R428" s="200"/>
      <c r="S428" s="200"/>
      <c r="T428" s="201"/>
      <c r="AT428" s="202" t="s">
        <v>193</v>
      </c>
      <c r="AU428" s="202" t="s">
        <v>90</v>
      </c>
      <c r="AV428" s="13" t="s">
        <v>88</v>
      </c>
      <c r="AW428" s="13" t="s">
        <v>41</v>
      </c>
      <c r="AX428" s="13" t="s">
        <v>80</v>
      </c>
      <c r="AY428" s="202" t="s">
        <v>182</v>
      </c>
    </row>
    <row r="429" spans="1:65" s="14" customFormat="1" ht="11.25">
      <c r="B429" s="203"/>
      <c r="C429" s="204"/>
      <c r="D429" s="194" t="s">
        <v>193</v>
      </c>
      <c r="E429" s="205" t="s">
        <v>43</v>
      </c>
      <c r="F429" s="206" t="s">
        <v>88</v>
      </c>
      <c r="G429" s="204"/>
      <c r="H429" s="207">
        <v>1</v>
      </c>
      <c r="I429" s="208"/>
      <c r="J429" s="204"/>
      <c r="K429" s="204"/>
      <c r="L429" s="209"/>
      <c r="M429" s="210"/>
      <c r="N429" s="211"/>
      <c r="O429" s="211"/>
      <c r="P429" s="211"/>
      <c r="Q429" s="211"/>
      <c r="R429" s="211"/>
      <c r="S429" s="211"/>
      <c r="T429" s="212"/>
      <c r="AT429" s="213" t="s">
        <v>193</v>
      </c>
      <c r="AU429" s="213" t="s">
        <v>90</v>
      </c>
      <c r="AV429" s="14" t="s">
        <v>90</v>
      </c>
      <c r="AW429" s="14" t="s">
        <v>41</v>
      </c>
      <c r="AX429" s="14" t="s">
        <v>80</v>
      </c>
      <c r="AY429" s="213" t="s">
        <v>182</v>
      </c>
    </row>
    <row r="430" spans="1:65" s="13" customFormat="1" ht="11.25">
      <c r="B430" s="192"/>
      <c r="C430" s="193"/>
      <c r="D430" s="194" t="s">
        <v>193</v>
      </c>
      <c r="E430" s="195" t="s">
        <v>43</v>
      </c>
      <c r="F430" s="196" t="s">
        <v>3644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4" customFormat="1" ht="11.25">
      <c r="B431" s="203"/>
      <c r="C431" s="204"/>
      <c r="D431" s="194" t="s">
        <v>193</v>
      </c>
      <c r="E431" s="205" t="s">
        <v>43</v>
      </c>
      <c r="F431" s="206" t="s">
        <v>88</v>
      </c>
      <c r="G431" s="204"/>
      <c r="H431" s="207">
        <v>1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193</v>
      </c>
      <c r="AU431" s="213" t="s">
        <v>90</v>
      </c>
      <c r="AV431" s="14" t="s">
        <v>90</v>
      </c>
      <c r="AW431" s="14" t="s">
        <v>41</v>
      </c>
      <c r="AX431" s="14" t="s">
        <v>80</v>
      </c>
      <c r="AY431" s="213" t="s">
        <v>182</v>
      </c>
    </row>
    <row r="432" spans="1:65" s="15" customFormat="1" ht="11.25">
      <c r="B432" s="227"/>
      <c r="C432" s="228"/>
      <c r="D432" s="194" t="s">
        <v>193</v>
      </c>
      <c r="E432" s="229" t="s">
        <v>43</v>
      </c>
      <c r="F432" s="230" t="s">
        <v>436</v>
      </c>
      <c r="G432" s="228"/>
      <c r="H432" s="231">
        <v>2</v>
      </c>
      <c r="I432" s="232"/>
      <c r="J432" s="228"/>
      <c r="K432" s="228"/>
      <c r="L432" s="233"/>
      <c r="M432" s="234"/>
      <c r="N432" s="235"/>
      <c r="O432" s="235"/>
      <c r="P432" s="235"/>
      <c r="Q432" s="235"/>
      <c r="R432" s="235"/>
      <c r="S432" s="235"/>
      <c r="T432" s="236"/>
      <c r="AT432" s="237" t="s">
        <v>193</v>
      </c>
      <c r="AU432" s="237" t="s">
        <v>90</v>
      </c>
      <c r="AV432" s="15" t="s">
        <v>205</v>
      </c>
      <c r="AW432" s="15" t="s">
        <v>41</v>
      </c>
      <c r="AX432" s="15" t="s">
        <v>88</v>
      </c>
      <c r="AY432" s="237" t="s">
        <v>182</v>
      </c>
    </row>
    <row r="433" spans="1:65" s="2" customFormat="1" ht="14.45" customHeight="1">
      <c r="A433" s="35"/>
      <c r="B433" s="36"/>
      <c r="C433" s="214" t="s">
        <v>620</v>
      </c>
      <c r="D433" s="214" t="s">
        <v>179</v>
      </c>
      <c r="E433" s="215" t="s">
        <v>1998</v>
      </c>
      <c r="F433" s="216" t="s">
        <v>1999</v>
      </c>
      <c r="G433" s="217" t="s">
        <v>190</v>
      </c>
      <c r="H433" s="218">
        <v>2</v>
      </c>
      <c r="I433" s="219"/>
      <c r="J433" s="220">
        <f>ROUND(I433*H433,2)</f>
        <v>0</v>
      </c>
      <c r="K433" s="216" t="s">
        <v>198</v>
      </c>
      <c r="L433" s="221"/>
      <c r="M433" s="222" t="s">
        <v>43</v>
      </c>
      <c r="N433" s="223" t="s">
        <v>51</v>
      </c>
      <c r="O433" s="65"/>
      <c r="P433" s="188">
        <f>O433*H433</f>
        <v>0</v>
      </c>
      <c r="Q433" s="188">
        <v>0</v>
      </c>
      <c r="R433" s="188">
        <f>Q433*H433</f>
        <v>0</v>
      </c>
      <c r="S433" s="188">
        <v>0</v>
      </c>
      <c r="T433" s="189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90" t="s">
        <v>90</v>
      </c>
      <c r="AT433" s="190" t="s">
        <v>179</v>
      </c>
      <c r="AU433" s="190" t="s">
        <v>90</v>
      </c>
      <c r="AY433" s="17" t="s">
        <v>182</v>
      </c>
      <c r="BE433" s="191">
        <f>IF(N433="základní",J433,0)</f>
        <v>0</v>
      </c>
      <c r="BF433" s="191">
        <f>IF(N433="snížená",J433,0)</f>
        <v>0</v>
      </c>
      <c r="BG433" s="191">
        <f>IF(N433="zákl. přenesená",J433,0)</f>
        <v>0</v>
      </c>
      <c r="BH433" s="191">
        <f>IF(N433="sníž. přenesená",J433,0)</f>
        <v>0</v>
      </c>
      <c r="BI433" s="191">
        <f>IF(N433="nulová",J433,0)</f>
        <v>0</v>
      </c>
      <c r="BJ433" s="17" t="s">
        <v>88</v>
      </c>
      <c r="BK433" s="191">
        <f>ROUND(I433*H433,2)</f>
        <v>0</v>
      </c>
      <c r="BL433" s="17" t="s">
        <v>88</v>
      </c>
      <c r="BM433" s="190" t="s">
        <v>3647</v>
      </c>
    </row>
    <row r="434" spans="1:65" s="13" customFormat="1" ht="11.25">
      <c r="B434" s="192"/>
      <c r="C434" s="193"/>
      <c r="D434" s="194" t="s">
        <v>193</v>
      </c>
      <c r="E434" s="195" t="s">
        <v>43</v>
      </c>
      <c r="F434" s="196" t="s">
        <v>532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3" customFormat="1" ht="11.25">
      <c r="B435" s="192"/>
      <c r="C435" s="193"/>
      <c r="D435" s="194" t="s">
        <v>193</v>
      </c>
      <c r="E435" s="195" t="s">
        <v>43</v>
      </c>
      <c r="F435" s="196" t="s">
        <v>3314</v>
      </c>
      <c r="G435" s="193"/>
      <c r="H435" s="195" t="s">
        <v>43</v>
      </c>
      <c r="I435" s="197"/>
      <c r="J435" s="193"/>
      <c r="K435" s="193"/>
      <c r="L435" s="198"/>
      <c r="M435" s="199"/>
      <c r="N435" s="200"/>
      <c r="O435" s="200"/>
      <c r="P435" s="200"/>
      <c r="Q435" s="200"/>
      <c r="R435" s="200"/>
      <c r="S435" s="200"/>
      <c r="T435" s="201"/>
      <c r="AT435" s="202" t="s">
        <v>193</v>
      </c>
      <c r="AU435" s="202" t="s">
        <v>90</v>
      </c>
      <c r="AV435" s="13" t="s">
        <v>88</v>
      </c>
      <c r="AW435" s="13" t="s">
        <v>41</v>
      </c>
      <c r="AX435" s="13" t="s">
        <v>80</v>
      </c>
      <c r="AY435" s="202" t="s">
        <v>182</v>
      </c>
    </row>
    <row r="436" spans="1:65" s="13" customFormat="1" ht="22.5">
      <c r="B436" s="192"/>
      <c r="C436" s="193"/>
      <c r="D436" s="194" t="s">
        <v>193</v>
      </c>
      <c r="E436" s="195" t="s">
        <v>43</v>
      </c>
      <c r="F436" s="196" t="s">
        <v>3648</v>
      </c>
      <c r="G436" s="193"/>
      <c r="H436" s="195" t="s">
        <v>43</v>
      </c>
      <c r="I436" s="197"/>
      <c r="J436" s="193"/>
      <c r="K436" s="193"/>
      <c r="L436" s="198"/>
      <c r="M436" s="199"/>
      <c r="N436" s="200"/>
      <c r="O436" s="200"/>
      <c r="P436" s="200"/>
      <c r="Q436" s="200"/>
      <c r="R436" s="200"/>
      <c r="S436" s="200"/>
      <c r="T436" s="201"/>
      <c r="AT436" s="202" t="s">
        <v>193</v>
      </c>
      <c r="AU436" s="202" t="s">
        <v>90</v>
      </c>
      <c r="AV436" s="13" t="s">
        <v>88</v>
      </c>
      <c r="AW436" s="13" t="s">
        <v>41</v>
      </c>
      <c r="AX436" s="13" t="s">
        <v>80</v>
      </c>
      <c r="AY436" s="202" t="s">
        <v>182</v>
      </c>
    </row>
    <row r="437" spans="1:65" s="14" customFormat="1" ht="11.25">
      <c r="B437" s="203"/>
      <c r="C437" s="204"/>
      <c r="D437" s="194" t="s">
        <v>193</v>
      </c>
      <c r="E437" s="205" t="s">
        <v>43</v>
      </c>
      <c r="F437" s="206" t="s">
        <v>88</v>
      </c>
      <c r="G437" s="204"/>
      <c r="H437" s="207">
        <v>1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193</v>
      </c>
      <c r="AU437" s="213" t="s">
        <v>90</v>
      </c>
      <c r="AV437" s="14" t="s">
        <v>90</v>
      </c>
      <c r="AW437" s="14" t="s">
        <v>41</v>
      </c>
      <c r="AX437" s="14" t="s">
        <v>80</v>
      </c>
      <c r="AY437" s="213" t="s">
        <v>182</v>
      </c>
    </row>
    <row r="438" spans="1:65" s="13" customFormat="1" ht="22.5">
      <c r="B438" s="192"/>
      <c r="C438" s="193"/>
      <c r="D438" s="194" t="s">
        <v>193</v>
      </c>
      <c r="E438" s="195" t="s">
        <v>43</v>
      </c>
      <c r="F438" s="196" t="s">
        <v>3649</v>
      </c>
      <c r="G438" s="193"/>
      <c r="H438" s="195" t="s">
        <v>43</v>
      </c>
      <c r="I438" s="197"/>
      <c r="J438" s="193"/>
      <c r="K438" s="193"/>
      <c r="L438" s="198"/>
      <c r="M438" s="199"/>
      <c r="N438" s="200"/>
      <c r="O438" s="200"/>
      <c r="P438" s="200"/>
      <c r="Q438" s="200"/>
      <c r="R438" s="200"/>
      <c r="S438" s="200"/>
      <c r="T438" s="201"/>
      <c r="AT438" s="202" t="s">
        <v>193</v>
      </c>
      <c r="AU438" s="202" t="s">
        <v>90</v>
      </c>
      <c r="AV438" s="13" t="s">
        <v>88</v>
      </c>
      <c r="AW438" s="13" t="s">
        <v>41</v>
      </c>
      <c r="AX438" s="13" t="s">
        <v>80</v>
      </c>
      <c r="AY438" s="202" t="s">
        <v>182</v>
      </c>
    </row>
    <row r="439" spans="1:65" s="14" customFormat="1" ht="11.25">
      <c r="B439" s="203"/>
      <c r="C439" s="204"/>
      <c r="D439" s="194" t="s">
        <v>193</v>
      </c>
      <c r="E439" s="205" t="s">
        <v>43</v>
      </c>
      <c r="F439" s="206" t="s">
        <v>88</v>
      </c>
      <c r="G439" s="204"/>
      <c r="H439" s="207">
        <v>1</v>
      </c>
      <c r="I439" s="208"/>
      <c r="J439" s="204"/>
      <c r="K439" s="204"/>
      <c r="L439" s="209"/>
      <c r="M439" s="210"/>
      <c r="N439" s="211"/>
      <c r="O439" s="211"/>
      <c r="P439" s="211"/>
      <c r="Q439" s="211"/>
      <c r="R439" s="211"/>
      <c r="S439" s="211"/>
      <c r="T439" s="212"/>
      <c r="AT439" s="213" t="s">
        <v>193</v>
      </c>
      <c r="AU439" s="213" t="s">
        <v>90</v>
      </c>
      <c r="AV439" s="14" t="s">
        <v>90</v>
      </c>
      <c r="AW439" s="14" t="s">
        <v>41</v>
      </c>
      <c r="AX439" s="14" t="s">
        <v>80</v>
      </c>
      <c r="AY439" s="213" t="s">
        <v>182</v>
      </c>
    </row>
    <row r="440" spans="1:65" s="15" customFormat="1" ht="11.25">
      <c r="B440" s="227"/>
      <c r="C440" s="228"/>
      <c r="D440" s="194" t="s">
        <v>193</v>
      </c>
      <c r="E440" s="229" t="s">
        <v>43</v>
      </c>
      <c r="F440" s="230" t="s">
        <v>436</v>
      </c>
      <c r="G440" s="228"/>
      <c r="H440" s="231">
        <v>2</v>
      </c>
      <c r="I440" s="232"/>
      <c r="J440" s="228"/>
      <c r="K440" s="228"/>
      <c r="L440" s="233"/>
      <c r="M440" s="234"/>
      <c r="N440" s="235"/>
      <c r="O440" s="235"/>
      <c r="P440" s="235"/>
      <c r="Q440" s="235"/>
      <c r="R440" s="235"/>
      <c r="S440" s="235"/>
      <c r="T440" s="236"/>
      <c r="AT440" s="237" t="s">
        <v>193</v>
      </c>
      <c r="AU440" s="237" t="s">
        <v>90</v>
      </c>
      <c r="AV440" s="15" t="s">
        <v>205</v>
      </c>
      <c r="AW440" s="15" t="s">
        <v>41</v>
      </c>
      <c r="AX440" s="15" t="s">
        <v>88</v>
      </c>
      <c r="AY440" s="237" t="s">
        <v>182</v>
      </c>
    </row>
    <row r="441" spans="1:65" s="2" customFormat="1" ht="14.45" customHeight="1">
      <c r="A441" s="35"/>
      <c r="B441" s="36"/>
      <c r="C441" s="214" t="s">
        <v>613</v>
      </c>
      <c r="D441" s="214" t="s">
        <v>179</v>
      </c>
      <c r="E441" s="215" t="s">
        <v>2003</v>
      </c>
      <c r="F441" s="216" t="s">
        <v>2004</v>
      </c>
      <c r="G441" s="217" t="s">
        <v>190</v>
      </c>
      <c r="H441" s="218">
        <v>5</v>
      </c>
      <c r="I441" s="219"/>
      <c r="J441" s="220">
        <f>ROUND(I441*H441,2)</f>
        <v>0</v>
      </c>
      <c r="K441" s="216" t="s">
        <v>198</v>
      </c>
      <c r="L441" s="221"/>
      <c r="M441" s="222" t="s">
        <v>43</v>
      </c>
      <c r="N441" s="223" t="s">
        <v>51</v>
      </c>
      <c r="O441" s="65"/>
      <c r="P441" s="188">
        <f>O441*H441</f>
        <v>0</v>
      </c>
      <c r="Q441" s="188">
        <v>0</v>
      </c>
      <c r="R441" s="188">
        <f>Q441*H441</f>
        <v>0</v>
      </c>
      <c r="S441" s="188">
        <v>0</v>
      </c>
      <c r="T441" s="189">
        <f>S441*H441</f>
        <v>0</v>
      </c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R441" s="190" t="s">
        <v>90</v>
      </c>
      <c r="AT441" s="190" t="s">
        <v>179</v>
      </c>
      <c r="AU441" s="190" t="s">
        <v>90</v>
      </c>
      <c r="AY441" s="17" t="s">
        <v>182</v>
      </c>
      <c r="BE441" s="191">
        <f>IF(N441="základní",J441,0)</f>
        <v>0</v>
      </c>
      <c r="BF441" s="191">
        <f>IF(N441="snížená",J441,0)</f>
        <v>0</v>
      </c>
      <c r="BG441" s="191">
        <f>IF(N441="zákl. přenesená",J441,0)</f>
        <v>0</v>
      </c>
      <c r="BH441" s="191">
        <f>IF(N441="sníž. přenesená",J441,0)</f>
        <v>0</v>
      </c>
      <c r="BI441" s="191">
        <f>IF(N441="nulová",J441,0)</f>
        <v>0</v>
      </c>
      <c r="BJ441" s="17" t="s">
        <v>88</v>
      </c>
      <c r="BK441" s="191">
        <f>ROUND(I441*H441,2)</f>
        <v>0</v>
      </c>
      <c r="BL441" s="17" t="s">
        <v>88</v>
      </c>
      <c r="BM441" s="190" t="s">
        <v>3650</v>
      </c>
    </row>
    <row r="442" spans="1:65" s="13" customFormat="1" ht="11.25">
      <c r="B442" s="192"/>
      <c r="C442" s="193"/>
      <c r="D442" s="194" t="s">
        <v>193</v>
      </c>
      <c r="E442" s="195" t="s">
        <v>43</v>
      </c>
      <c r="F442" s="196" t="s">
        <v>532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3" customFormat="1" ht="11.25">
      <c r="B443" s="192"/>
      <c r="C443" s="193"/>
      <c r="D443" s="194" t="s">
        <v>193</v>
      </c>
      <c r="E443" s="195" t="s">
        <v>43</v>
      </c>
      <c r="F443" s="196" t="s">
        <v>3620</v>
      </c>
      <c r="G443" s="193"/>
      <c r="H443" s="195" t="s">
        <v>43</v>
      </c>
      <c r="I443" s="197"/>
      <c r="J443" s="193"/>
      <c r="K443" s="193"/>
      <c r="L443" s="198"/>
      <c r="M443" s="199"/>
      <c r="N443" s="200"/>
      <c r="O443" s="200"/>
      <c r="P443" s="200"/>
      <c r="Q443" s="200"/>
      <c r="R443" s="200"/>
      <c r="S443" s="200"/>
      <c r="T443" s="201"/>
      <c r="AT443" s="202" t="s">
        <v>193</v>
      </c>
      <c r="AU443" s="202" t="s">
        <v>90</v>
      </c>
      <c r="AV443" s="13" t="s">
        <v>88</v>
      </c>
      <c r="AW443" s="13" t="s">
        <v>41</v>
      </c>
      <c r="AX443" s="13" t="s">
        <v>80</v>
      </c>
      <c r="AY443" s="202" t="s">
        <v>182</v>
      </c>
    </row>
    <row r="444" spans="1:65" s="14" customFormat="1" ht="11.25">
      <c r="B444" s="203"/>
      <c r="C444" s="204"/>
      <c r="D444" s="194" t="s">
        <v>193</v>
      </c>
      <c r="E444" s="205" t="s">
        <v>43</v>
      </c>
      <c r="F444" s="206" t="s">
        <v>181</v>
      </c>
      <c r="G444" s="204"/>
      <c r="H444" s="207">
        <v>3</v>
      </c>
      <c r="I444" s="208"/>
      <c r="J444" s="204"/>
      <c r="K444" s="204"/>
      <c r="L444" s="209"/>
      <c r="M444" s="210"/>
      <c r="N444" s="211"/>
      <c r="O444" s="211"/>
      <c r="P444" s="211"/>
      <c r="Q444" s="211"/>
      <c r="R444" s="211"/>
      <c r="S444" s="211"/>
      <c r="T444" s="212"/>
      <c r="AT444" s="213" t="s">
        <v>193</v>
      </c>
      <c r="AU444" s="213" t="s">
        <v>90</v>
      </c>
      <c r="AV444" s="14" t="s">
        <v>90</v>
      </c>
      <c r="AW444" s="14" t="s">
        <v>41</v>
      </c>
      <c r="AX444" s="14" t="s">
        <v>80</v>
      </c>
      <c r="AY444" s="213" t="s">
        <v>182</v>
      </c>
    </row>
    <row r="445" spans="1:65" s="13" customFormat="1" ht="11.25">
      <c r="B445" s="192"/>
      <c r="C445" s="193"/>
      <c r="D445" s="194" t="s">
        <v>193</v>
      </c>
      <c r="E445" s="195" t="s">
        <v>43</v>
      </c>
      <c r="F445" s="196" t="s">
        <v>3621</v>
      </c>
      <c r="G445" s="193"/>
      <c r="H445" s="195" t="s">
        <v>43</v>
      </c>
      <c r="I445" s="197"/>
      <c r="J445" s="193"/>
      <c r="K445" s="193"/>
      <c r="L445" s="198"/>
      <c r="M445" s="199"/>
      <c r="N445" s="200"/>
      <c r="O445" s="200"/>
      <c r="P445" s="200"/>
      <c r="Q445" s="200"/>
      <c r="R445" s="200"/>
      <c r="S445" s="200"/>
      <c r="T445" s="201"/>
      <c r="AT445" s="202" t="s">
        <v>193</v>
      </c>
      <c r="AU445" s="202" t="s">
        <v>90</v>
      </c>
      <c r="AV445" s="13" t="s">
        <v>88</v>
      </c>
      <c r="AW445" s="13" t="s">
        <v>41</v>
      </c>
      <c r="AX445" s="13" t="s">
        <v>80</v>
      </c>
      <c r="AY445" s="202" t="s">
        <v>182</v>
      </c>
    </row>
    <row r="446" spans="1:65" s="14" customFormat="1" ht="11.25">
      <c r="B446" s="203"/>
      <c r="C446" s="204"/>
      <c r="D446" s="194" t="s">
        <v>193</v>
      </c>
      <c r="E446" s="205" t="s">
        <v>43</v>
      </c>
      <c r="F446" s="206" t="s">
        <v>90</v>
      </c>
      <c r="G446" s="204"/>
      <c r="H446" s="207">
        <v>2</v>
      </c>
      <c r="I446" s="208"/>
      <c r="J446" s="204"/>
      <c r="K446" s="204"/>
      <c r="L446" s="209"/>
      <c r="M446" s="210"/>
      <c r="N446" s="211"/>
      <c r="O446" s="211"/>
      <c r="P446" s="211"/>
      <c r="Q446" s="211"/>
      <c r="R446" s="211"/>
      <c r="S446" s="211"/>
      <c r="T446" s="212"/>
      <c r="AT446" s="213" t="s">
        <v>193</v>
      </c>
      <c r="AU446" s="213" t="s">
        <v>90</v>
      </c>
      <c r="AV446" s="14" t="s">
        <v>90</v>
      </c>
      <c r="AW446" s="14" t="s">
        <v>41</v>
      </c>
      <c r="AX446" s="14" t="s">
        <v>80</v>
      </c>
      <c r="AY446" s="213" t="s">
        <v>182</v>
      </c>
    </row>
    <row r="447" spans="1:65" s="15" customFormat="1" ht="11.25">
      <c r="B447" s="227"/>
      <c r="C447" s="228"/>
      <c r="D447" s="194" t="s">
        <v>193</v>
      </c>
      <c r="E447" s="229" t="s">
        <v>43</v>
      </c>
      <c r="F447" s="230" t="s">
        <v>436</v>
      </c>
      <c r="G447" s="228"/>
      <c r="H447" s="231">
        <v>5</v>
      </c>
      <c r="I447" s="232"/>
      <c r="J447" s="228"/>
      <c r="K447" s="228"/>
      <c r="L447" s="233"/>
      <c r="M447" s="234"/>
      <c r="N447" s="235"/>
      <c r="O447" s="235"/>
      <c r="P447" s="235"/>
      <c r="Q447" s="235"/>
      <c r="R447" s="235"/>
      <c r="S447" s="235"/>
      <c r="T447" s="236"/>
      <c r="AT447" s="237" t="s">
        <v>193</v>
      </c>
      <c r="AU447" s="237" t="s">
        <v>90</v>
      </c>
      <c r="AV447" s="15" t="s">
        <v>205</v>
      </c>
      <c r="AW447" s="15" t="s">
        <v>41</v>
      </c>
      <c r="AX447" s="15" t="s">
        <v>88</v>
      </c>
      <c r="AY447" s="237" t="s">
        <v>182</v>
      </c>
    </row>
    <row r="448" spans="1:65" s="2" customFormat="1" ht="14.45" customHeight="1">
      <c r="A448" s="35"/>
      <c r="B448" s="36"/>
      <c r="C448" s="214" t="s">
        <v>630</v>
      </c>
      <c r="D448" s="214" t="s">
        <v>179</v>
      </c>
      <c r="E448" s="215" t="s">
        <v>2008</v>
      </c>
      <c r="F448" s="216" t="s">
        <v>2009</v>
      </c>
      <c r="G448" s="217" t="s">
        <v>190</v>
      </c>
      <c r="H448" s="218">
        <v>5</v>
      </c>
      <c r="I448" s="219"/>
      <c r="J448" s="220">
        <f>ROUND(I448*H448,2)</f>
        <v>0</v>
      </c>
      <c r="K448" s="216" t="s">
        <v>198</v>
      </c>
      <c r="L448" s="221"/>
      <c r="M448" s="222" t="s">
        <v>43</v>
      </c>
      <c r="N448" s="223" t="s">
        <v>51</v>
      </c>
      <c r="O448" s="65"/>
      <c r="P448" s="188">
        <f>O448*H448</f>
        <v>0</v>
      </c>
      <c r="Q448" s="188">
        <v>0</v>
      </c>
      <c r="R448" s="188">
        <f>Q448*H448</f>
        <v>0</v>
      </c>
      <c r="S448" s="188">
        <v>0</v>
      </c>
      <c r="T448" s="189">
        <f>S448*H448</f>
        <v>0</v>
      </c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R448" s="190" t="s">
        <v>90</v>
      </c>
      <c r="AT448" s="190" t="s">
        <v>179</v>
      </c>
      <c r="AU448" s="190" t="s">
        <v>90</v>
      </c>
      <c r="AY448" s="17" t="s">
        <v>182</v>
      </c>
      <c r="BE448" s="191">
        <f>IF(N448="základní",J448,0)</f>
        <v>0</v>
      </c>
      <c r="BF448" s="191">
        <f>IF(N448="snížená",J448,0)</f>
        <v>0</v>
      </c>
      <c r="BG448" s="191">
        <f>IF(N448="zákl. přenesená",J448,0)</f>
        <v>0</v>
      </c>
      <c r="BH448" s="191">
        <f>IF(N448="sníž. přenesená",J448,0)</f>
        <v>0</v>
      </c>
      <c r="BI448" s="191">
        <f>IF(N448="nulová",J448,0)</f>
        <v>0</v>
      </c>
      <c r="BJ448" s="17" t="s">
        <v>88</v>
      </c>
      <c r="BK448" s="191">
        <f>ROUND(I448*H448,2)</f>
        <v>0</v>
      </c>
      <c r="BL448" s="17" t="s">
        <v>88</v>
      </c>
      <c r="BM448" s="190" t="s">
        <v>3651</v>
      </c>
    </row>
    <row r="449" spans="1:65" s="13" customFormat="1" ht="11.25">
      <c r="B449" s="192"/>
      <c r="C449" s="193"/>
      <c r="D449" s="194" t="s">
        <v>193</v>
      </c>
      <c r="E449" s="195" t="s">
        <v>43</v>
      </c>
      <c r="F449" s="196" t="s">
        <v>532</v>
      </c>
      <c r="G449" s="193"/>
      <c r="H449" s="195" t="s">
        <v>43</v>
      </c>
      <c r="I449" s="197"/>
      <c r="J449" s="193"/>
      <c r="K449" s="193"/>
      <c r="L449" s="198"/>
      <c r="M449" s="199"/>
      <c r="N449" s="200"/>
      <c r="O449" s="200"/>
      <c r="P449" s="200"/>
      <c r="Q449" s="200"/>
      <c r="R449" s="200"/>
      <c r="S449" s="200"/>
      <c r="T449" s="201"/>
      <c r="AT449" s="202" t="s">
        <v>193</v>
      </c>
      <c r="AU449" s="202" t="s">
        <v>90</v>
      </c>
      <c r="AV449" s="13" t="s">
        <v>88</v>
      </c>
      <c r="AW449" s="13" t="s">
        <v>41</v>
      </c>
      <c r="AX449" s="13" t="s">
        <v>80</v>
      </c>
      <c r="AY449" s="202" t="s">
        <v>182</v>
      </c>
    </row>
    <row r="450" spans="1:65" s="13" customFormat="1" ht="11.25">
      <c r="B450" s="192"/>
      <c r="C450" s="193"/>
      <c r="D450" s="194" t="s">
        <v>193</v>
      </c>
      <c r="E450" s="195" t="s">
        <v>43</v>
      </c>
      <c r="F450" s="196" t="s">
        <v>3620</v>
      </c>
      <c r="G450" s="193"/>
      <c r="H450" s="195" t="s">
        <v>43</v>
      </c>
      <c r="I450" s="197"/>
      <c r="J450" s="193"/>
      <c r="K450" s="193"/>
      <c r="L450" s="198"/>
      <c r="M450" s="199"/>
      <c r="N450" s="200"/>
      <c r="O450" s="200"/>
      <c r="P450" s="200"/>
      <c r="Q450" s="200"/>
      <c r="R450" s="200"/>
      <c r="S450" s="200"/>
      <c r="T450" s="201"/>
      <c r="AT450" s="202" t="s">
        <v>193</v>
      </c>
      <c r="AU450" s="202" t="s">
        <v>90</v>
      </c>
      <c r="AV450" s="13" t="s">
        <v>88</v>
      </c>
      <c r="AW450" s="13" t="s">
        <v>41</v>
      </c>
      <c r="AX450" s="13" t="s">
        <v>80</v>
      </c>
      <c r="AY450" s="202" t="s">
        <v>182</v>
      </c>
    </row>
    <row r="451" spans="1:65" s="14" customFormat="1" ht="11.25">
      <c r="B451" s="203"/>
      <c r="C451" s="204"/>
      <c r="D451" s="194" t="s">
        <v>193</v>
      </c>
      <c r="E451" s="205" t="s">
        <v>43</v>
      </c>
      <c r="F451" s="206" t="s">
        <v>181</v>
      </c>
      <c r="G451" s="204"/>
      <c r="H451" s="207">
        <v>3</v>
      </c>
      <c r="I451" s="208"/>
      <c r="J451" s="204"/>
      <c r="K451" s="204"/>
      <c r="L451" s="209"/>
      <c r="M451" s="210"/>
      <c r="N451" s="211"/>
      <c r="O451" s="211"/>
      <c r="P451" s="211"/>
      <c r="Q451" s="211"/>
      <c r="R451" s="211"/>
      <c r="S451" s="211"/>
      <c r="T451" s="212"/>
      <c r="AT451" s="213" t="s">
        <v>193</v>
      </c>
      <c r="AU451" s="213" t="s">
        <v>90</v>
      </c>
      <c r="AV451" s="14" t="s">
        <v>90</v>
      </c>
      <c r="AW451" s="14" t="s">
        <v>41</v>
      </c>
      <c r="AX451" s="14" t="s">
        <v>80</v>
      </c>
      <c r="AY451" s="213" t="s">
        <v>182</v>
      </c>
    </row>
    <row r="452" spans="1:65" s="13" customFormat="1" ht="11.25">
      <c r="B452" s="192"/>
      <c r="C452" s="193"/>
      <c r="D452" s="194" t="s">
        <v>193</v>
      </c>
      <c r="E452" s="195" t="s">
        <v>43</v>
      </c>
      <c r="F452" s="196" t="s">
        <v>3621</v>
      </c>
      <c r="G452" s="193"/>
      <c r="H452" s="195" t="s">
        <v>43</v>
      </c>
      <c r="I452" s="197"/>
      <c r="J452" s="193"/>
      <c r="K452" s="193"/>
      <c r="L452" s="198"/>
      <c r="M452" s="199"/>
      <c r="N452" s="200"/>
      <c r="O452" s="200"/>
      <c r="P452" s="200"/>
      <c r="Q452" s="200"/>
      <c r="R452" s="200"/>
      <c r="S452" s="200"/>
      <c r="T452" s="201"/>
      <c r="AT452" s="202" t="s">
        <v>193</v>
      </c>
      <c r="AU452" s="202" t="s">
        <v>90</v>
      </c>
      <c r="AV452" s="13" t="s">
        <v>88</v>
      </c>
      <c r="AW452" s="13" t="s">
        <v>41</v>
      </c>
      <c r="AX452" s="13" t="s">
        <v>80</v>
      </c>
      <c r="AY452" s="202" t="s">
        <v>182</v>
      </c>
    </row>
    <row r="453" spans="1:65" s="14" customFormat="1" ht="11.25">
      <c r="B453" s="203"/>
      <c r="C453" s="204"/>
      <c r="D453" s="194" t="s">
        <v>193</v>
      </c>
      <c r="E453" s="205" t="s">
        <v>43</v>
      </c>
      <c r="F453" s="206" t="s">
        <v>90</v>
      </c>
      <c r="G453" s="204"/>
      <c r="H453" s="207">
        <v>2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193</v>
      </c>
      <c r="AU453" s="213" t="s">
        <v>90</v>
      </c>
      <c r="AV453" s="14" t="s">
        <v>90</v>
      </c>
      <c r="AW453" s="14" t="s">
        <v>41</v>
      </c>
      <c r="AX453" s="14" t="s">
        <v>80</v>
      </c>
      <c r="AY453" s="213" t="s">
        <v>182</v>
      </c>
    </row>
    <row r="454" spans="1:65" s="15" customFormat="1" ht="11.25">
      <c r="B454" s="227"/>
      <c r="C454" s="228"/>
      <c r="D454" s="194" t="s">
        <v>193</v>
      </c>
      <c r="E454" s="229" t="s">
        <v>43</v>
      </c>
      <c r="F454" s="230" t="s">
        <v>436</v>
      </c>
      <c r="G454" s="228"/>
      <c r="H454" s="231">
        <v>5</v>
      </c>
      <c r="I454" s="232"/>
      <c r="J454" s="228"/>
      <c r="K454" s="228"/>
      <c r="L454" s="233"/>
      <c r="M454" s="234"/>
      <c r="N454" s="235"/>
      <c r="O454" s="235"/>
      <c r="P454" s="235"/>
      <c r="Q454" s="235"/>
      <c r="R454" s="235"/>
      <c r="S454" s="235"/>
      <c r="T454" s="236"/>
      <c r="AT454" s="237" t="s">
        <v>193</v>
      </c>
      <c r="AU454" s="237" t="s">
        <v>90</v>
      </c>
      <c r="AV454" s="15" t="s">
        <v>205</v>
      </c>
      <c r="AW454" s="15" t="s">
        <v>41</v>
      </c>
      <c r="AX454" s="15" t="s">
        <v>88</v>
      </c>
      <c r="AY454" s="237" t="s">
        <v>182</v>
      </c>
    </row>
    <row r="455" spans="1:65" s="2" customFormat="1" ht="37.9" customHeight="1">
      <c r="A455" s="35"/>
      <c r="B455" s="36"/>
      <c r="C455" s="179" t="s">
        <v>634</v>
      </c>
      <c r="D455" s="179" t="s">
        <v>187</v>
      </c>
      <c r="E455" s="180" t="s">
        <v>699</v>
      </c>
      <c r="F455" s="181" t="s">
        <v>700</v>
      </c>
      <c r="G455" s="182" t="s">
        <v>190</v>
      </c>
      <c r="H455" s="183">
        <v>12</v>
      </c>
      <c r="I455" s="184"/>
      <c r="J455" s="185">
        <f>ROUND(I455*H455,2)</f>
        <v>0</v>
      </c>
      <c r="K455" s="181" t="s">
        <v>191</v>
      </c>
      <c r="L455" s="40"/>
      <c r="M455" s="186" t="s">
        <v>43</v>
      </c>
      <c r="N455" s="187" t="s">
        <v>51</v>
      </c>
      <c r="O455" s="65"/>
      <c r="P455" s="188">
        <f>O455*H455</f>
        <v>0</v>
      </c>
      <c r="Q455" s="188">
        <v>0</v>
      </c>
      <c r="R455" s="188">
        <f>Q455*H455</f>
        <v>0</v>
      </c>
      <c r="S455" s="188">
        <v>0</v>
      </c>
      <c r="T455" s="189">
        <f>S455*H455</f>
        <v>0</v>
      </c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R455" s="190" t="s">
        <v>88</v>
      </c>
      <c r="AT455" s="190" t="s">
        <v>187</v>
      </c>
      <c r="AU455" s="190" t="s">
        <v>90</v>
      </c>
      <c r="AY455" s="17" t="s">
        <v>182</v>
      </c>
      <c r="BE455" s="191">
        <f>IF(N455="základní",J455,0)</f>
        <v>0</v>
      </c>
      <c r="BF455" s="191">
        <f>IF(N455="snížená",J455,0)</f>
        <v>0</v>
      </c>
      <c r="BG455" s="191">
        <f>IF(N455="zákl. přenesená",J455,0)</f>
        <v>0</v>
      </c>
      <c r="BH455" s="191">
        <f>IF(N455="sníž. přenesená",J455,0)</f>
        <v>0</v>
      </c>
      <c r="BI455" s="191">
        <f>IF(N455="nulová",J455,0)</f>
        <v>0</v>
      </c>
      <c r="BJ455" s="17" t="s">
        <v>88</v>
      </c>
      <c r="BK455" s="191">
        <f>ROUND(I455*H455,2)</f>
        <v>0</v>
      </c>
      <c r="BL455" s="17" t="s">
        <v>88</v>
      </c>
      <c r="BM455" s="190" t="s">
        <v>701</v>
      </c>
    </row>
    <row r="456" spans="1:65" s="13" customFormat="1" ht="11.25">
      <c r="B456" s="192"/>
      <c r="C456" s="193"/>
      <c r="D456" s="194" t="s">
        <v>193</v>
      </c>
      <c r="E456" s="195" t="s">
        <v>43</v>
      </c>
      <c r="F456" s="196" t="s">
        <v>3344</v>
      </c>
      <c r="G456" s="193"/>
      <c r="H456" s="195" t="s">
        <v>43</v>
      </c>
      <c r="I456" s="197"/>
      <c r="J456" s="193"/>
      <c r="K456" s="193"/>
      <c r="L456" s="198"/>
      <c r="M456" s="199"/>
      <c r="N456" s="200"/>
      <c r="O456" s="200"/>
      <c r="P456" s="200"/>
      <c r="Q456" s="200"/>
      <c r="R456" s="200"/>
      <c r="S456" s="200"/>
      <c r="T456" s="201"/>
      <c r="AT456" s="202" t="s">
        <v>193</v>
      </c>
      <c r="AU456" s="202" t="s">
        <v>90</v>
      </c>
      <c r="AV456" s="13" t="s">
        <v>88</v>
      </c>
      <c r="AW456" s="13" t="s">
        <v>41</v>
      </c>
      <c r="AX456" s="13" t="s">
        <v>80</v>
      </c>
      <c r="AY456" s="202" t="s">
        <v>182</v>
      </c>
    </row>
    <row r="457" spans="1:65" s="13" customFormat="1" ht="11.25">
      <c r="B457" s="192"/>
      <c r="C457" s="193"/>
      <c r="D457" s="194" t="s">
        <v>193</v>
      </c>
      <c r="E457" s="195" t="s">
        <v>43</v>
      </c>
      <c r="F457" s="196" t="s">
        <v>3441</v>
      </c>
      <c r="G457" s="193"/>
      <c r="H457" s="195" t="s">
        <v>43</v>
      </c>
      <c r="I457" s="197"/>
      <c r="J457" s="193"/>
      <c r="K457" s="193"/>
      <c r="L457" s="198"/>
      <c r="M457" s="199"/>
      <c r="N457" s="200"/>
      <c r="O457" s="200"/>
      <c r="P457" s="200"/>
      <c r="Q457" s="200"/>
      <c r="R457" s="200"/>
      <c r="S457" s="200"/>
      <c r="T457" s="201"/>
      <c r="AT457" s="202" t="s">
        <v>193</v>
      </c>
      <c r="AU457" s="202" t="s">
        <v>90</v>
      </c>
      <c r="AV457" s="13" t="s">
        <v>88</v>
      </c>
      <c r="AW457" s="13" t="s">
        <v>41</v>
      </c>
      <c r="AX457" s="13" t="s">
        <v>80</v>
      </c>
      <c r="AY457" s="202" t="s">
        <v>182</v>
      </c>
    </row>
    <row r="458" spans="1:65" s="14" customFormat="1" ht="11.25">
      <c r="B458" s="203"/>
      <c r="C458" s="204"/>
      <c r="D458" s="194" t="s">
        <v>193</v>
      </c>
      <c r="E458" s="205" t="s">
        <v>43</v>
      </c>
      <c r="F458" s="206" t="s">
        <v>905</v>
      </c>
      <c r="G458" s="204"/>
      <c r="H458" s="207">
        <v>8</v>
      </c>
      <c r="I458" s="208"/>
      <c r="J458" s="204"/>
      <c r="K458" s="204"/>
      <c r="L458" s="209"/>
      <c r="M458" s="210"/>
      <c r="N458" s="211"/>
      <c r="O458" s="211"/>
      <c r="P458" s="211"/>
      <c r="Q458" s="211"/>
      <c r="R458" s="211"/>
      <c r="S458" s="211"/>
      <c r="T458" s="212"/>
      <c r="AT458" s="213" t="s">
        <v>193</v>
      </c>
      <c r="AU458" s="213" t="s">
        <v>90</v>
      </c>
      <c r="AV458" s="14" t="s">
        <v>90</v>
      </c>
      <c r="AW458" s="14" t="s">
        <v>41</v>
      </c>
      <c r="AX458" s="14" t="s">
        <v>80</v>
      </c>
      <c r="AY458" s="213" t="s">
        <v>182</v>
      </c>
    </row>
    <row r="459" spans="1:65" s="13" customFormat="1" ht="11.25">
      <c r="B459" s="192"/>
      <c r="C459" s="193"/>
      <c r="D459" s="194" t="s">
        <v>193</v>
      </c>
      <c r="E459" s="195" t="s">
        <v>43</v>
      </c>
      <c r="F459" s="196" t="s">
        <v>3442</v>
      </c>
      <c r="G459" s="193"/>
      <c r="H459" s="195" t="s">
        <v>43</v>
      </c>
      <c r="I459" s="197"/>
      <c r="J459" s="193"/>
      <c r="K459" s="193"/>
      <c r="L459" s="198"/>
      <c r="M459" s="199"/>
      <c r="N459" s="200"/>
      <c r="O459" s="200"/>
      <c r="P459" s="200"/>
      <c r="Q459" s="200"/>
      <c r="R459" s="200"/>
      <c r="S459" s="200"/>
      <c r="T459" s="201"/>
      <c r="AT459" s="202" t="s">
        <v>193</v>
      </c>
      <c r="AU459" s="202" t="s">
        <v>90</v>
      </c>
      <c r="AV459" s="13" t="s">
        <v>88</v>
      </c>
      <c r="AW459" s="13" t="s">
        <v>41</v>
      </c>
      <c r="AX459" s="13" t="s">
        <v>80</v>
      </c>
      <c r="AY459" s="202" t="s">
        <v>182</v>
      </c>
    </row>
    <row r="460" spans="1:65" s="14" customFormat="1" ht="11.25">
      <c r="B460" s="203"/>
      <c r="C460" s="204"/>
      <c r="D460" s="194" t="s">
        <v>193</v>
      </c>
      <c r="E460" s="205" t="s">
        <v>43</v>
      </c>
      <c r="F460" s="206" t="s">
        <v>3652</v>
      </c>
      <c r="G460" s="204"/>
      <c r="H460" s="207">
        <v>4</v>
      </c>
      <c r="I460" s="208"/>
      <c r="J460" s="204"/>
      <c r="K460" s="204"/>
      <c r="L460" s="209"/>
      <c r="M460" s="210"/>
      <c r="N460" s="211"/>
      <c r="O460" s="211"/>
      <c r="P460" s="211"/>
      <c r="Q460" s="211"/>
      <c r="R460" s="211"/>
      <c r="S460" s="211"/>
      <c r="T460" s="212"/>
      <c r="AT460" s="213" t="s">
        <v>193</v>
      </c>
      <c r="AU460" s="213" t="s">
        <v>90</v>
      </c>
      <c r="AV460" s="14" t="s">
        <v>90</v>
      </c>
      <c r="AW460" s="14" t="s">
        <v>41</v>
      </c>
      <c r="AX460" s="14" t="s">
        <v>80</v>
      </c>
      <c r="AY460" s="213" t="s">
        <v>182</v>
      </c>
    </row>
    <row r="461" spans="1:65" s="15" customFormat="1" ht="11.25">
      <c r="B461" s="227"/>
      <c r="C461" s="228"/>
      <c r="D461" s="194" t="s">
        <v>193</v>
      </c>
      <c r="E461" s="229" t="s">
        <v>43</v>
      </c>
      <c r="F461" s="230" t="s">
        <v>436</v>
      </c>
      <c r="G461" s="228"/>
      <c r="H461" s="231">
        <v>12</v>
      </c>
      <c r="I461" s="232"/>
      <c r="J461" s="228"/>
      <c r="K461" s="228"/>
      <c r="L461" s="233"/>
      <c r="M461" s="234"/>
      <c r="N461" s="235"/>
      <c r="O461" s="235"/>
      <c r="P461" s="235"/>
      <c r="Q461" s="235"/>
      <c r="R461" s="235"/>
      <c r="S461" s="235"/>
      <c r="T461" s="236"/>
      <c r="AT461" s="237" t="s">
        <v>193</v>
      </c>
      <c r="AU461" s="237" t="s">
        <v>90</v>
      </c>
      <c r="AV461" s="15" t="s">
        <v>205</v>
      </c>
      <c r="AW461" s="15" t="s">
        <v>41</v>
      </c>
      <c r="AX461" s="15" t="s">
        <v>88</v>
      </c>
      <c r="AY461" s="237" t="s">
        <v>182</v>
      </c>
    </row>
    <row r="462" spans="1:65" s="2" customFormat="1" ht="14.45" customHeight="1">
      <c r="A462" s="35"/>
      <c r="B462" s="36"/>
      <c r="C462" s="214" t="s">
        <v>642</v>
      </c>
      <c r="D462" s="214" t="s">
        <v>179</v>
      </c>
      <c r="E462" s="215" t="s">
        <v>704</v>
      </c>
      <c r="F462" s="216" t="s">
        <v>705</v>
      </c>
      <c r="G462" s="217" t="s">
        <v>190</v>
      </c>
      <c r="H462" s="218">
        <v>12</v>
      </c>
      <c r="I462" s="219"/>
      <c r="J462" s="220">
        <f>ROUND(I462*H462,2)</f>
        <v>0</v>
      </c>
      <c r="K462" s="216" t="s">
        <v>198</v>
      </c>
      <c r="L462" s="221"/>
      <c r="M462" s="222" t="s">
        <v>43</v>
      </c>
      <c r="N462" s="223" t="s">
        <v>51</v>
      </c>
      <c r="O462" s="65"/>
      <c r="P462" s="188">
        <f>O462*H462</f>
        <v>0</v>
      </c>
      <c r="Q462" s="188">
        <v>0</v>
      </c>
      <c r="R462" s="188">
        <f>Q462*H462</f>
        <v>0</v>
      </c>
      <c r="S462" s="188">
        <v>0</v>
      </c>
      <c r="T462" s="189">
        <f>S462*H462</f>
        <v>0</v>
      </c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R462" s="190" t="s">
        <v>90</v>
      </c>
      <c r="AT462" s="190" t="s">
        <v>179</v>
      </c>
      <c r="AU462" s="190" t="s">
        <v>90</v>
      </c>
      <c r="AY462" s="17" t="s">
        <v>182</v>
      </c>
      <c r="BE462" s="191">
        <f>IF(N462="základní",J462,0)</f>
        <v>0</v>
      </c>
      <c r="BF462" s="191">
        <f>IF(N462="snížená",J462,0)</f>
        <v>0</v>
      </c>
      <c r="BG462" s="191">
        <f>IF(N462="zákl. přenesená",J462,0)</f>
        <v>0</v>
      </c>
      <c r="BH462" s="191">
        <f>IF(N462="sníž. přenesená",J462,0)</f>
        <v>0</v>
      </c>
      <c r="BI462" s="191">
        <f>IF(N462="nulová",J462,0)</f>
        <v>0</v>
      </c>
      <c r="BJ462" s="17" t="s">
        <v>88</v>
      </c>
      <c r="BK462" s="191">
        <f>ROUND(I462*H462,2)</f>
        <v>0</v>
      </c>
      <c r="BL462" s="17" t="s">
        <v>88</v>
      </c>
      <c r="BM462" s="190" t="s">
        <v>706</v>
      </c>
    </row>
    <row r="463" spans="1:65" s="13" customFormat="1" ht="11.25">
      <c r="B463" s="192"/>
      <c r="C463" s="193"/>
      <c r="D463" s="194" t="s">
        <v>193</v>
      </c>
      <c r="E463" s="195" t="s">
        <v>43</v>
      </c>
      <c r="F463" s="196" t="s">
        <v>3344</v>
      </c>
      <c r="G463" s="193"/>
      <c r="H463" s="195" t="s">
        <v>43</v>
      </c>
      <c r="I463" s="197"/>
      <c r="J463" s="193"/>
      <c r="K463" s="193"/>
      <c r="L463" s="198"/>
      <c r="M463" s="199"/>
      <c r="N463" s="200"/>
      <c r="O463" s="200"/>
      <c r="P463" s="200"/>
      <c r="Q463" s="200"/>
      <c r="R463" s="200"/>
      <c r="S463" s="200"/>
      <c r="T463" s="201"/>
      <c r="AT463" s="202" t="s">
        <v>193</v>
      </c>
      <c r="AU463" s="202" t="s">
        <v>90</v>
      </c>
      <c r="AV463" s="13" t="s">
        <v>88</v>
      </c>
      <c r="AW463" s="13" t="s">
        <v>41</v>
      </c>
      <c r="AX463" s="13" t="s">
        <v>80</v>
      </c>
      <c r="AY463" s="202" t="s">
        <v>182</v>
      </c>
    </row>
    <row r="464" spans="1:65" s="13" customFormat="1" ht="11.25">
      <c r="B464" s="192"/>
      <c r="C464" s="193"/>
      <c r="D464" s="194" t="s">
        <v>193</v>
      </c>
      <c r="E464" s="195" t="s">
        <v>43</v>
      </c>
      <c r="F464" s="196" t="s">
        <v>3441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1:65" s="14" customFormat="1" ht="11.25">
      <c r="B465" s="203"/>
      <c r="C465" s="204"/>
      <c r="D465" s="194" t="s">
        <v>193</v>
      </c>
      <c r="E465" s="205" t="s">
        <v>43</v>
      </c>
      <c r="F465" s="206" t="s">
        <v>905</v>
      </c>
      <c r="G465" s="204"/>
      <c r="H465" s="207">
        <v>8</v>
      </c>
      <c r="I465" s="208"/>
      <c r="J465" s="204"/>
      <c r="K465" s="204"/>
      <c r="L465" s="209"/>
      <c r="M465" s="210"/>
      <c r="N465" s="211"/>
      <c r="O465" s="211"/>
      <c r="P465" s="211"/>
      <c r="Q465" s="211"/>
      <c r="R465" s="211"/>
      <c r="S465" s="211"/>
      <c r="T465" s="212"/>
      <c r="AT465" s="213" t="s">
        <v>193</v>
      </c>
      <c r="AU465" s="213" t="s">
        <v>90</v>
      </c>
      <c r="AV465" s="14" t="s">
        <v>90</v>
      </c>
      <c r="AW465" s="14" t="s">
        <v>41</v>
      </c>
      <c r="AX465" s="14" t="s">
        <v>80</v>
      </c>
      <c r="AY465" s="213" t="s">
        <v>182</v>
      </c>
    </row>
    <row r="466" spans="1:65" s="13" customFormat="1" ht="11.25">
      <c r="B466" s="192"/>
      <c r="C466" s="193"/>
      <c r="D466" s="194" t="s">
        <v>193</v>
      </c>
      <c r="E466" s="195" t="s">
        <v>43</v>
      </c>
      <c r="F466" s="196" t="s">
        <v>3442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1:65" s="14" customFormat="1" ht="11.25">
      <c r="B467" s="203"/>
      <c r="C467" s="204"/>
      <c r="D467" s="194" t="s">
        <v>193</v>
      </c>
      <c r="E467" s="205" t="s">
        <v>43</v>
      </c>
      <c r="F467" s="206" t="s">
        <v>3652</v>
      </c>
      <c r="G467" s="204"/>
      <c r="H467" s="207">
        <v>4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80</v>
      </c>
      <c r="AY467" s="213" t="s">
        <v>182</v>
      </c>
    </row>
    <row r="468" spans="1:65" s="15" customFormat="1" ht="11.25">
      <c r="B468" s="227"/>
      <c r="C468" s="228"/>
      <c r="D468" s="194" t="s">
        <v>193</v>
      </c>
      <c r="E468" s="229" t="s">
        <v>43</v>
      </c>
      <c r="F468" s="230" t="s">
        <v>436</v>
      </c>
      <c r="G468" s="228"/>
      <c r="H468" s="231">
        <v>12</v>
      </c>
      <c r="I468" s="232"/>
      <c r="J468" s="228"/>
      <c r="K468" s="228"/>
      <c r="L468" s="233"/>
      <c r="M468" s="234"/>
      <c r="N468" s="235"/>
      <c r="O468" s="235"/>
      <c r="P468" s="235"/>
      <c r="Q468" s="235"/>
      <c r="R468" s="235"/>
      <c r="S468" s="235"/>
      <c r="T468" s="236"/>
      <c r="AT468" s="237" t="s">
        <v>193</v>
      </c>
      <c r="AU468" s="237" t="s">
        <v>90</v>
      </c>
      <c r="AV468" s="15" t="s">
        <v>205</v>
      </c>
      <c r="AW468" s="15" t="s">
        <v>41</v>
      </c>
      <c r="AX468" s="15" t="s">
        <v>88</v>
      </c>
      <c r="AY468" s="237" t="s">
        <v>182</v>
      </c>
    </row>
    <row r="469" spans="1:65" s="2" customFormat="1" ht="24.2" customHeight="1">
      <c r="A469" s="35"/>
      <c r="B469" s="36"/>
      <c r="C469" s="179" t="s">
        <v>649</v>
      </c>
      <c r="D469" s="179" t="s">
        <v>187</v>
      </c>
      <c r="E469" s="180" t="s">
        <v>3444</v>
      </c>
      <c r="F469" s="181" t="s">
        <v>3445</v>
      </c>
      <c r="G469" s="182" t="s">
        <v>190</v>
      </c>
      <c r="H469" s="183">
        <v>40</v>
      </c>
      <c r="I469" s="184"/>
      <c r="J469" s="185">
        <f>ROUND(I469*H469,2)</f>
        <v>0</v>
      </c>
      <c r="K469" s="181" t="s">
        <v>191</v>
      </c>
      <c r="L469" s="40"/>
      <c r="M469" s="186" t="s">
        <v>43</v>
      </c>
      <c r="N469" s="187" t="s">
        <v>51</v>
      </c>
      <c r="O469" s="65"/>
      <c r="P469" s="188">
        <f>O469*H469</f>
        <v>0</v>
      </c>
      <c r="Q469" s="188">
        <v>0</v>
      </c>
      <c r="R469" s="188">
        <f>Q469*H469</f>
        <v>0</v>
      </c>
      <c r="S469" s="188">
        <v>0</v>
      </c>
      <c r="T469" s="189">
        <f>S469*H469</f>
        <v>0</v>
      </c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R469" s="190" t="s">
        <v>88</v>
      </c>
      <c r="AT469" s="190" t="s">
        <v>187</v>
      </c>
      <c r="AU469" s="190" t="s">
        <v>90</v>
      </c>
      <c r="AY469" s="17" t="s">
        <v>182</v>
      </c>
      <c r="BE469" s="191">
        <f>IF(N469="základní",J469,0)</f>
        <v>0</v>
      </c>
      <c r="BF469" s="191">
        <f>IF(N469="snížená",J469,0)</f>
        <v>0</v>
      </c>
      <c r="BG469" s="191">
        <f>IF(N469="zákl. přenesená",J469,0)</f>
        <v>0</v>
      </c>
      <c r="BH469" s="191">
        <f>IF(N469="sníž. přenesená",J469,0)</f>
        <v>0</v>
      </c>
      <c r="BI469" s="191">
        <f>IF(N469="nulová",J469,0)</f>
        <v>0</v>
      </c>
      <c r="BJ469" s="17" t="s">
        <v>88</v>
      </c>
      <c r="BK469" s="191">
        <f>ROUND(I469*H469,2)</f>
        <v>0</v>
      </c>
      <c r="BL469" s="17" t="s">
        <v>88</v>
      </c>
      <c r="BM469" s="190" t="s">
        <v>3446</v>
      </c>
    </row>
    <row r="470" spans="1:65" s="13" customFormat="1" ht="11.25">
      <c r="B470" s="192"/>
      <c r="C470" s="193"/>
      <c r="D470" s="194" t="s">
        <v>193</v>
      </c>
      <c r="E470" s="195" t="s">
        <v>43</v>
      </c>
      <c r="F470" s="196" t="s">
        <v>3344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1:65" s="13" customFormat="1" ht="11.25">
      <c r="B471" s="192"/>
      <c r="C471" s="193"/>
      <c r="D471" s="194" t="s">
        <v>193</v>
      </c>
      <c r="E471" s="195" t="s">
        <v>43</v>
      </c>
      <c r="F471" s="196" t="s">
        <v>3447</v>
      </c>
      <c r="G471" s="193"/>
      <c r="H471" s="195" t="s">
        <v>43</v>
      </c>
      <c r="I471" s="197"/>
      <c r="J471" s="193"/>
      <c r="K471" s="193"/>
      <c r="L471" s="198"/>
      <c r="M471" s="199"/>
      <c r="N471" s="200"/>
      <c r="O471" s="200"/>
      <c r="P471" s="200"/>
      <c r="Q471" s="200"/>
      <c r="R471" s="200"/>
      <c r="S471" s="200"/>
      <c r="T471" s="201"/>
      <c r="AT471" s="202" t="s">
        <v>193</v>
      </c>
      <c r="AU471" s="202" t="s">
        <v>90</v>
      </c>
      <c r="AV471" s="13" t="s">
        <v>88</v>
      </c>
      <c r="AW471" s="13" t="s">
        <v>41</v>
      </c>
      <c r="AX471" s="13" t="s">
        <v>80</v>
      </c>
      <c r="AY471" s="202" t="s">
        <v>182</v>
      </c>
    </row>
    <row r="472" spans="1:65" s="13" customFormat="1" ht="11.25">
      <c r="B472" s="192"/>
      <c r="C472" s="193"/>
      <c r="D472" s="194" t="s">
        <v>193</v>
      </c>
      <c r="E472" s="195" t="s">
        <v>43</v>
      </c>
      <c r="F472" s="196" t="s">
        <v>3586</v>
      </c>
      <c r="G472" s="193"/>
      <c r="H472" s="195" t="s">
        <v>43</v>
      </c>
      <c r="I472" s="197"/>
      <c r="J472" s="193"/>
      <c r="K472" s="193"/>
      <c r="L472" s="198"/>
      <c r="M472" s="199"/>
      <c r="N472" s="200"/>
      <c r="O472" s="200"/>
      <c r="P472" s="200"/>
      <c r="Q472" s="200"/>
      <c r="R472" s="200"/>
      <c r="S472" s="200"/>
      <c r="T472" s="201"/>
      <c r="AT472" s="202" t="s">
        <v>193</v>
      </c>
      <c r="AU472" s="202" t="s">
        <v>90</v>
      </c>
      <c r="AV472" s="13" t="s">
        <v>88</v>
      </c>
      <c r="AW472" s="13" t="s">
        <v>41</v>
      </c>
      <c r="AX472" s="13" t="s">
        <v>80</v>
      </c>
      <c r="AY472" s="202" t="s">
        <v>182</v>
      </c>
    </row>
    <row r="473" spans="1:65" s="14" customFormat="1" ht="11.25">
      <c r="B473" s="203"/>
      <c r="C473" s="204"/>
      <c r="D473" s="194" t="s">
        <v>193</v>
      </c>
      <c r="E473" s="205" t="s">
        <v>43</v>
      </c>
      <c r="F473" s="206" t="s">
        <v>235</v>
      </c>
      <c r="G473" s="204"/>
      <c r="H473" s="207">
        <v>10</v>
      </c>
      <c r="I473" s="208"/>
      <c r="J473" s="204"/>
      <c r="K473" s="204"/>
      <c r="L473" s="209"/>
      <c r="M473" s="210"/>
      <c r="N473" s="211"/>
      <c r="O473" s="211"/>
      <c r="P473" s="211"/>
      <c r="Q473" s="211"/>
      <c r="R473" s="211"/>
      <c r="S473" s="211"/>
      <c r="T473" s="212"/>
      <c r="AT473" s="213" t="s">
        <v>193</v>
      </c>
      <c r="AU473" s="213" t="s">
        <v>90</v>
      </c>
      <c r="AV473" s="14" t="s">
        <v>90</v>
      </c>
      <c r="AW473" s="14" t="s">
        <v>41</v>
      </c>
      <c r="AX473" s="14" t="s">
        <v>80</v>
      </c>
      <c r="AY473" s="213" t="s">
        <v>182</v>
      </c>
    </row>
    <row r="474" spans="1:65" s="13" customFormat="1" ht="22.5">
      <c r="B474" s="192"/>
      <c r="C474" s="193"/>
      <c r="D474" s="194" t="s">
        <v>193</v>
      </c>
      <c r="E474" s="195" t="s">
        <v>43</v>
      </c>
      <c r="F474" s="196" t="s">
        <v>3608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1:65" s="14" customFormat="1" ht="11.25">
      <c r="B475" s="203"/>
      <c r="C475" s="204"/>
      <c r="D475" s="194" t="s">
        <v>193</v>
      </c>
      <c r="E475" s="205" t="s">
        <v>43</v>
      </c>
      <c r="F475" s="206" t="s">
        <v>235</v>
      </c>
      <c r="G475" s="204"/>
      <c r="H475" s="207">
        <v>10</v>
      </c>
      <c r="I475" s="208"/>
      <c r="J475" s="204"/>
      <c r="K475" s="204"/>
      <c r="L475" s="209"/>
      <c r="M475" s="210"/>
      <c r="N475" s="211"/>
      <c r="O475" s="211"/>
      <c r="P475" s="211"/>
      <c r="Q475" s="211"/>
      <c r="R475" s="211"/>
      <c r="S475" s="211"/>
      <c r="T475" s="212"/>
      <c r="AT475" s="213" t="s">
        <v>193</v>
      </c>
      <c r="AU475" s="213" t="s">
        <v>90</v>
      </c>
      <c r="AV475" s="14" t="s">
        <v>90</v>
      </c>
      <c r="AW475" s="14" t="s">
        <v>41</v>
      </c>
      <c r="AX475" s="14" t="s">
        <v>80</v>
      </c>
      <c r="AY475" s="213" t="s">
        <v>182</v>
      </c>
    </row>
    <row r="476" spans="1:65" s="13" customFormat="1" ht="11.25">
      <c r="B476" s="192"/>
      <c r="C476" s="193"/>
      <c r="D476" s="194" t="s">
        <v>193</v>
      </c>
      <c r="E476" s="195" t="s">
        <v>43</v>
      </c>
      <c r="F476" s="196" t="s">
        <v>3609</v>
      </c>
      <c r="G476" s="193"/>
      <c r="H476" s="195" t="s">
        <v>43</v>
      </c>
      <c r="I476" s="197"/>
      <c r="J476" s="193"/>
      <c r="K476" s="193"/>
      <c r="L476" s="198"/>
      <c r="M476" s="199"/>
      <c r="N476" s="200"/>
      <c r="O476" s="200"/>
      <c r="P476" s="200"/>
      <c r="Q476" s="200"/>
      <c r="R476" s="200"/>
      <c r="S476" s="200"/>
      <c r="T476" s="201"/>
      <c r="AT476" s="202" t="s">
        <v>193</v>
      </c>
      <c r="AU476" s="202" t="s">
        <v>90</v>
      </c>
      <c r="AV476" s="13" t="s">
        <v>88</v>
      </c>
      <c r="AW476" s="13" t="s">
        <v>41</v>
      </c>
      <c r="AX476" s="13" t="s">
        <v>80</v>
      </c>
      <c r="AY476" s="202" t="s">
        <v>182</v>
      </c>
    </row>
    <row r="477" spans="1:65" s="14" customFormat="1" ht="11.25">
      <c r="B477" s="203"/>
      <c r="C477" s="204"/>
      <c r="D477" s="194" t="s">
        <v>193</v>
      </c>
      <c r="E477" s="205" t="s">
        <v>43</v>
      </c>
      <c r="F477" s="206" t="s">
        <v>235</v>
      </c>
      <c r="G477" s="204"/>
      <c r="H477" s="207">
        <v>10</v>
      </c>
      <c r="I477" s="208"/>
      <c r="J477" s="204"/>
      <c r="K477" s="204"/>
      <c r="L477" s="209"/>
      <c r="M477" s="210"/>
      <c r="N477" s="211"/>
      <c r="O477" s="211"/>
      <c r="P477" s="211"/>
      <c r="Q477" s="211"/>
      <c r="R477" s="211"/>
      <c r="S477" s="211"/>
      <c r="T477" s="212"/>
      <c r="AT477" s="213" t="s">
        <v>193</v>
      </c>
      <c r="AU477" s="213" t="s">
        <v>90</v>
      </c>
      <c r="AV477" s="14" t="s">
        <v>90</v>
      </c>
      <c r="AW477" s="14" t="s">
        <v>41</v>
      </c>
      <c r="AX477" s="14" t="s">
        <v>80</v>
      </c>
      <c r="AY477" s="213" t="s">
        <v>182</v>
      </c>
    </row>
    <row r="478" spans="1:65" s="13" customFormat="1" ht="22.5">
      <c r="B478" s="192"/>
      <c r="C478" s="193"/>
      <c r="D478" s="194" t="s">
        <v>193</v>
      </c>
      <c r="E478" s="195" t="s">
        <v>43</v>
      </c>
      <c r="F478" s="196" t="s">
        <v>3611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1:65" s="14" customFormat="1" ht="11.25">
      <c r="B479" s="203"/>
      <c r="C479" s="204"/>
      <c r="D479" s="194" t="s">
        <v>193</v>
      </c>
      <c r="E479" s="205" t="s">
        <v>43</v>
      </c>
      <c r="F479" s="206" t="s">
        <v>235</v>
      </c>
      <c r="G479" s="204"/>
      <c r="H479" s="207">
        <v>10</v>
      </c>
      <c r="I479" s="208"/>
      <c r="J479" s="204"/>
      <c r="K479" s="204"/>
      <c r="L479" s="209"/>
      <c r="M479" s="210"/>
      <c r="N479" s="211"/>
      <c r="O479" s="211"/>
      <c r="P479" s="211"/>
      <c r="Q479" s="211"/>
      <c r="R479" s="211"/>
      <c r="S479" s="211"/>
      <c r="T479" s="212"/>
      <c r="AT479" s="213" t="s">
        <v>193</v>
      </c>
      <c r="AU479" s="213" t="s">
        <v>90</v>
      </c>
      <c r="AV479" s="14" t="s">
        <v>90</v>
      </c>
      <c r="AW479" s="14" t="s">
        <v>41</v>
      </c>
      <c r="AX479" s="14" t="s">
        <v>80</v>
      </c>
      <c r="AY479" s="213" t="s">
        <v>182</v>
      </c>
    </row>
    <row r="480" spans="1:65" s="15" customFormat="1" ht="11.25">
      <c r="B480" s="227"/>
      <c r="C480" s="228"/>
      <c r="D480" s="194" t="s">
        <v>193</v>
      </c>
      <c r="E480" s="229" t="s">
        <v>43</v>
      </c>
      <c r="F480" s="230" t="s">
        <v>436</v>
      </c>
      <c r="G480" s="228"/>
      <c r="H480" s="231">
        <v>40</v>
      </c>
      <c r="I480" s="232"/>
      <c r="J480" s="228"/>
      <c r="K480" s="228"/>
      <c r="L480" s="233"/>
      <c r="M480" s="234"/>
      <c r="N480" s="235"/>
      <c r="O480" s="235"/>
      <c r="P480" s="235"/>
      <c r="Q480" s="235"/>
      <c r="R480" s="235"/>
      <c r="S480" s="235"/>
      <c r="T480" s="236"/>
      <c r="AT480" s="237" t="s">
        <v>193</v>
      </c>
      <c r="AU480" s="237" t="s">
        <v>90</v>
      </c>
      <c r="AV480" s="15" t="s">
        <v>205</v>
      </c>
      <c r="AW480" s="15" t="s">
        <v>41</v>
      </c>
      <c r="AX480" s="15" t="s">
        <v>88</v>
      </c>
      <c r="AY480" s="237" t="s">
        <v>182</v>
      </c>
    </row>
    <row r="481" spans="1:65" s="2" customFormat="1" ht="24.2" customHeight="1">
      <c r="A481" s="35"/>
      <c r="B481" s="36"/>
      <c r="C481" s="179" t="s">
        <v>655</v>
      </c>
      <c r="D481" s="179" t="s">
        <v>187</v>
      </c>
      <c r="E481" s="180" t="s">
        <v>3444</v>
      </c>
      <c r="F481" s="181" t="s">
        <v>3445</v>
      </c>
      <c r="G481" s="182" t="s">
        <v>190</v>
      </c>
      <c r="H481" s="183">
        <v>80</v>
      </c>
      <c r="I481" s="184"/>
      <c r="J481" s="185">
        <f>ROUND(I481*H481,2)</f>
        <v>0</v>
      </c>
      <c r="K481" s="181" t="s">
        <v>191</v>
      </c>
      <c r="L481" s="40"/>
      <c r="M481" s="186" t="s">
        <v>43</v>
      </c>
      <c r="N481" s="187" t="s">
        <v>51</v>
      </c>
      <c r="O481" s="65"/>
      <c r="P481" s="188">
        <f>O481*H481</f>
        <v>0</v>
      </c>
      <c r="Q481" s="188">
        <v>0</v>
      </c>
      <c r="R481" s="188">
        <f>Q481*H481</f>
        <v>0</v>
      </c>
      <c r="S481" s="188">
        <v>0</v>
      </c>
      <c r="T481" s="189">
        <f>S481*H481</f>
        <v>0</v>
      </c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R481" s="190" t="s">
        <v>88</v>
      </c>
      <c r="AT481" s="190" t="s">
        <v>187</v>
      </c>
      <c r="AU481" s="190" t="s">
        <v>90</v>
      </c>
      <c r="AY481" s="17" t="s">
        <v>182</v>
      </c>
      <c r="BE481" s="191">
        <f>IF(N481="základní",J481,0)</f>
        <v>0</v>
      </c>
      <c r="BF481" s="191">
        <f>IF(N481="snížená",J481,0)</f>
        <v>0</v>
      </c>
      <c r="BG481" s="191">
        <f>IF(N481="zákl. přenesená",J481,0)</f>
        <v>0</v>
      </c>
      <c r="BH481" s="191">
        <f>IF(N481="sníž. přenesená",J481,0)</f>
        <v>0</v>
      </c>
      <c r="BI481" s="191">
        <f>IF(N481="nulová",J481,0)</f>
        <v>0</v>
      </c>
      <c r="BJ481" s="17" t="s">
        <v>88</v>
      </c>
      <c r="BK481" s="191">
        <f>ROUND(I481*H481,2)</f>
        <v>0</v>
      </c>
      <c r="BL481" s="17" t="s">
        <v>88</v>
      </c>
      <c r="BM481" s="190" t="s">
        <v>3448</v>
      </c>
    </row>
    <row r="482" spans="1:65" s="13" customFormat="1" ht="11.25">
      <c r="B482" s="192"/>
      <c r="C482" s="193"/>
      <c r="D482" s="194" t="s">
        <v>193</v>
      </c>
      <c r="E482" s="195" t="s">
        <v>43</v>
      </c>
      <c r="F482" s="196" t="s">
        <v>3344</v>
      </c>
      <c r="G482" s="193"/>
      <c r="H482" s="195" t="s">
        <v>43</v>
      </c>
      <c r="I482" s="197"/>
      <c r="J482" s="193"/>
      <c r="K482" s="193"/>
      <c r="L482" s="198"/>
      <c r="M482" s="199"/>
      <c r="N482" s="200"/>
      <c r="O482" s="200"/>
      <c r="P482" s="200"/>
      <c r="Q482" s="200"/>
      <c r="R482" s="200"/>
      <c r="S482" s="200"/>
      <c r="T482" s="201"/>
      <c r="AT482" s="202" t="s">
        <v>193</v>
      </c>
      <c r="AU482" s="202" t="s">
        <v>90</v>
      </c>
      <c r="AV482" s="13" t="s">
        <v>88</v>
      </c>
      <c r="AW482" s="13" t="s">
        <v>41</v>
      </c>
      <c r="AX482" s="13" t="s">
        <v>80</v>
      </c>
      <c r="AY482" s="202" t="s">
        <v>182</v>
      </c>
    </row>
    <row r="483" spans="1:65" s="13" customFormat="1" ht="22.5">
      <c r="B483" s="192"/>
      <c r="C483" s="193"/>
      <c r="D483" s="194" t="s">
        <v>193</v>
      </c>
      <c r="E483" s="195" t="s">
        <v>43</v>
      </c>
      <c r="F483" s="196" t="s">
        <v>3449</v>
      </c>
      <c r="G483" s="193"/>
      <c r="H483" s="195" t="s">
        <v>43</v>
      </c>
      <c r="I483" s="197"/>
      <c r="J483" s="193"/>
      <c r="K483" s="193"/>
      <c r="L483" s="198"/>
      <c r="M483" s="199"/>
      <c r="N483" s="200"/>
      <c r="O483" s="200"/>
      <c r="P483" s="200"/>
      <c r="Q483" s="200"/>
      <c r="R483" s="200"/>
      <c r="S483" s="200"/>
      <c r="T483" s="201"/>
      <c r="AT483" s="202" t="s">
        <v>193</v>
      </c>
      <c r="AU483" s="202" t="s">
        <v>90</v>
      </c>
      <c r="AV483" s="13" t="s">
        <v>88</v>
      </c>
      <c r="AW483" s="13" t="s">
        <v>41</v>
      </c>
      <c r="AX483" s="13" t="s">
        <v>80</v>
      </c>
      <c r="AY483" s="202" t="s">
        <v>182</v>
      </c>
    </row>
    <row r="484" spans="1:65" s="13" customFormat="1" ht="11.25">
      <c r="B484" s="192"/>
      <c r="C484" s="193"/>
      <c r="D484" s="194" t="s">
        <v>193</v>
      </c>
      <c r="E484" s="195" t="s">
        <v>43</v>
      </c>
      <c r="F484" s="196" t="s">
        <v>3586</v>
      </c>
      <c r="G484" s="193"/>
      <c r="H484" s="195" t="s">
        <v>43</v>
      </c>
      <c r="I484" s="197"/>
      <c r="J484" s="193"/>
      <c r="K484" s="193"/>
      <c r="L484" s="198"/>
      <c r="M484" s="199"/>
      <c r="N484" s="200"/>
      <c r="O484" s="200"/>
      <c r="P484" s="200"/>
      <c r="Q484" s="200"/>
      <c r="R484" s="200"/>
      <c r="S484" s="200"/>
      <c r="T484" s="201"/>
      <c r="AT484" s="202" t="s">
        <v>193</v>
      </c>
      <c r="AU484" s="202" t="s">
        <v>90</v>
      </c>
      <c r="AV484" s="13" t="s">
        <v>88</v>
      </c>
      <c r="AW484" s="13" t="s">
        <v>41</v>
      </c>
      <c r="AX484" s="13" t="s">
        <v>80</v>
      </c>
      <c r="AY484" s="202" t="s">
        <v>182</v>
      </c>
    </row>
    <row r="485" spans="1:65" s="14" customFormat="1" ht="11.25">
      <c r="B485" s="203"/>
      <c r="C485" s="204"/>
      <c r="D485" s="194" t="s">
        <v>193</v>
      </c>
      <c r="E485" s="205" t="s">
        <v>43</v>
      </c>
      <c r="F485" s="206" t="s">
        <v>1775</v>
      </c>
      <c r="G485" s="204"/>
      <c r="H485" s="207">
        <v>20</v>
      </c>
      <c r="I485" s="208"/>
      <c r="J485" s="204"/>
      <c r="K485" s="204"/>
      <c r="L485" s="209"/>
      <c r="M485" s="210"/>
      <c r="N485" s="211"/>
      <c r="O485" s="211"/>
      <c r="P485" s="211"/>
      <c r="Q485" s="211"/>
      <c r="R485" s="211"/>
      <c r="S485" s="211"/>
      <c r="T485" s="212"/>
      <c r="AT485" s="213" t="s">
        <v>193</v>
      </c>
      <c r="AU485" s="213" t="s">
        <v>90</v>
      </c>
      <c r="AV485" s="14" t="s">
        <v>90</v>
      </c>
      <c r="AW485" s="14" t="s">
        <v>41</v>
      </c>
      <c r="AX485" s="14" t="s">
        <v>80</v>
      </c>
      <c r="AY485" s="213" t="s">
        <v>182</v>
      </c>
    </row>
    <row r="486" spans="1:65" s="13" customFormat="1" ht="22.5">
      <c r="B486" s="192"/>
      <c r="C486" s="193"/>
      <c r="D486" s="194" t="s">
        <v>193</v>
      </c>
      <c r="E486" s="195" t="s">
        <v>43</v>
      </c>
      <c r="F486" s="196" t="s">
        <v>3608</v>
      </c>
      <c r="G486" s="193"/>
      <c r="H486" s="195" t="s">
        <v>43</v>
      </c>
      <c r="I486" s="197"/>
      <c r="J486" s="193"/>
      <c r="K486" s="193"/>
      <c r="L486" s="198"/>
      <c r="M486" s="199"/>
      <c r="N486" s="200"/>
      <c r="O486" s="200"/>
      <c r="P486" s="200"/>
      <c r="Q486" s="200"/>
      <c r="R486" s="200"/>
      <c r="S486" s="200"/>
      <c r="T486" s="201"/>
      <c r="AT486" s="202" t="s">
        <v>193</v>
      </c>
      <c r="AU486" s="202" t="s">
        <v>90</v>
      </c>
      <c r="AV486" s="13" t="s">
        <v>88</v>
      </c>
      <c r="AW486" s="13" t="s">
        <v>41</v>
      </c>
      <c r="AX486" s="13" t="s">
        <v>80</v>
      </c>
      <c r="AY486" s="202" t="s">
        <v>182</v>
      </c>
    </row>
    <row r="487" spans="1:65" s="14" customFormat="1" ht="11.25">
      <c r="B487" s="203"/>
      <c r="C487" s="204"/>
      <c r="D487" s="194" t="s">
        <v>193</v>
      </c>
      <c r="E487" s="205" t="s">
        <v>43</v>
      </c>
      <c r="F487" s="206" t="s">
        <v>1775</v>
      </c>
      <c r="G487" s="204"/>
      <c r="H487" s="207">
        <v>20</v>
      </c>
      <c r="I487" s="208"/>
      <c r="J487" s="204"/>
      <c r="K487" s="204"/>
      <c r="L487" s="209"/>
      <c r="M487" s="210"/>
      <c r="N487" s="211"/>
      <c r="O487" s="211"/>
      <c r="P487" s="211"/>
      <c r="Q487" s="211"/>
      <c r="R487" s="211"/>
      <c r="S487" s="211"/>
      <c r="T487" s="212"/>
      <c r="AT487" s="213" t="s">
        <v>193</v>
      </c>
      <c r="AU487" s="213" t="s">
        <v>90</v>
      </c>
      <c r="AV487" s="14" t="s">
        <v>90</v>
      </c>
      <c r="AW487" s="14" t="s">
        <v>41</v>
      </c>
      <c r="AX487" s="14" t="s">
        <v>80</v>
      </c>
      <c r="AY487" s="213" t="s">
        <v>182</v>
      </c>
    </row>
    <row r="488" spans="1:65" s="13" customFormat="1" ht="11.25">
      <c r="B488" s="192"/>
      <c r="C488" s="193"/>
      <c r="D488" s="194" t="s">
        <v>193</v>
      </c>
      <c r="E488" s="195" t="s">
        <v>43</v>
      </c>
      <c r="F488" s="196" t="s">
        <v>3609</v>
      </c>
      <c r="G488" s="193"/>
      <c r="H488" s="195" t="s">
        <v>43</v>
      </c>
      <c r="I488" s="197"/>
      <c r="J488" s="193"/>
      <c r="K488" s="193"/>
      <c r="L488" s="198"/>
      <c r="M488" s="199"/>
      <c r="N488" s="200"/>
      <c r="O488" s="200"/>
      <c r="P488" s="200"/>
      <c r="Q488" s="200"/>
      <c r="R488" s="200"/>
      <c r="S488" s="200"/>
      <c r="T488" s="201"/>
      <c r="AT488" s="202" t="s">
        <v>193</v>
      </c>
      <c r="AU488" s="202" t="s">
        <v>90</v>
      </c>
      <c r="AV488" s="13" t="s">
        <v>88</v>
      </c>
      <c r="AW488" s="13" t="s">
        <v>41</v>
      </c>
      <c r="AX488" s="13" t="s">
        <v>80</v>
      </c>
      <c r="AY488" s="202" t="s">
        <v>182</v>
      </c>
    </row>
    <row r="489" spans="1:65" s="14" customFormat="1" ht="11.25">
      <c r="B489" s="203"/>
      <c r="C489" s="204"/>
      <c r="D489" s="194" t="s">
        <v>193</v>
      </c>
      <c r="E489" s="205" t="s">
        <v>43</v>
      </c>
      <c r="F489" s="206" t="s">
        <v>1775</v>
      </c>
      <c r="G489" s="204"/>
      <c r="H489" s="207">
        <v>20</v>
      </c>
      <c r="I489" s="208"/>
      <c r="J489" s="204"/>
      <c r="K489" s="204"/>
      <c r="L489" s="209"/>
      <c r="M489" s="210"/>
      <c r="N489" s="211"/>
      <c r="O489" s="211"/>
      <c r="P489" s="211"/>
      <c r="Q489" s="211"/>
      <c r="R489" s="211"/>
      <c r="S489" s="211"/>
      <c r="T489" s="212"/>
      <c r="AT489" s="213" t="s">
        <v>193</v>
      </c>
      <c r="AU489" s="213" t="s">
        <v>90</v>
      </c>
      <c r="AV489" s="14" t="s">
        <v>90</v>
      </c>
      <c r="AW489" s="14" t="s">
        <v>41</v>
      </c>
      <c r="AX489" s="14" t="s">
        <v>80</v>
      </c>
      <c r="AY489" s="213" t="s">
        <v>182</v>
      </c>
    </row>
    <row r="490" spans="1:65" s="13" customFormat="1" ht="22.5">
      <c r="B490" s="192"/>
      <c r="C490" s="193"/>
      <c r="D490" s="194" t="s">
        <v>193</v>
      </c>
      <c r="E490" s="195" t="s">
        <v>43</v>
      </c>
      <c r="F490" s="196" t="s">
        <v>3611</v>
      </c>
      <c r="G490" s="193"/>
      <c r="H490" s="195" t="s">
        <v>43</v>
      </c>
      <c r="I490" s="197"/>
      <c r="J490" s="193"/>
      <c r="K490" s="193"/>
      <c r="L490" s="198"/>
      <c r="M490" s="199"/>
      <c r="N490" s="200"/>
      <c r="O490" s="200"/>
      <c r="P490" s="200"/>
      <c r="Q490" s="200"/>
      <c r="R490" s="200"/>
      <c r="S490" s="200"/>
      <c r="T490" s="201"/>
      <c r="AT490" s="202" t="s">
        <v>193</v>
      </c>
      <c r="AU490" s="202" t="s">
        <v>90</v>
      </c>
      <c r="AV490" s="13" t="s">
        <v>88</v>
      </c>
      <c r="AW490" s="13" t="s">
        <v>41</v>
      </c>
      <c r="AX490" s="13" t="s">
        <v>80</v>
      </c>
      <c r="AY490" s="202" t="s">
        <v>182</v>
      </c>
    </row>
    <row r="491" spans="1:65" s="14" customFormat="1" ht="11.25">
      <c r="B491" s="203"/>
      <c r="C491" s="204"/>
      <c r="D491" s="194" t="s">
        <v>193</v>
      </c>
      <c r="E491" s="205" t="s">
        <v>43</v>
      </c>
      <c r="F491" s="206" t="s">
        <v>1775</v>
      </c>
      <c r="G491" s="204"/>
      <c r="H491" s="207">
        <v>20</v>
      </c>
      <c r="I491" s="208"/>
      <c r="J491" s="204"/>
      <c r="K491" s="204"/>
      <c r="L491" s="209"/>
      <c r="M491" s="210"/>
      <c r="N491" s="211"/>
      <c r="O491" s="211"/>
      <c r="P491" s="211"/>
      <c r="Q491" s="211"/>
      <c r="R491" s="211"/>
      <c r="S491" s="211"/>
      <c r="T491" s="212"/>
      <c r="AT491" s="213" t="s">
        <v>193</v>
      </c>
      <c r="AU491" s="213" t="s">
        <v>90</v>
      </c>
      <c r="AV491" s="14" t="s">
        <v>90</v>
      </c>
      <c r="AW491" s="14" t="s">
        <v>41</v>
      </c>
      <c r="AX491" s="14" t="s">
        <v>80</v>
      </c>
      <c r="AY491" s="213" t="s">
        <v>182</v>
      </c>
    </row>
    <row r="492" spans="1:65" s="15" customFormat="1" ht="11.25">
      <c r="B492" s="227"/>
      <c r="C492" s="228"/>
      <c r="D492" s="194" t="s">
        <v>193</v>
      </c>
      <c r="E492" s="229" t="s">
        <v>43</v>
      </c>
      <c r="F492" s="230" t="s">
        <v>436</v>
      </c>
      <c r="G492" s="228"/>
      <c r="H492" s="231">
        <v>80</v>
      </c>
      <c r="I492" s="232"/>
      <c r="J492" s="228"/>
      <c r="K492" s="228"/>
      <c r="L492" s="233"/>
      <c r="M492" s="234"/>
      <c r="N492" s="235"/>
      <c r="O492" s="235"/>
      <c r="P492" s="235"/>
      <c r="Q492" s="235"/>
      <c r="R492" s="235"/>
      <c r="S492" s="235"/>
      <c r="T492" s="236"/>
      <c r="AT492" s="237" t="s">
        <v>193</v>
      </c>
      <c r="AU492" s="237" t="s">
        <v>90</v>
      </c>
      <c r="AV492" s="15" t="s">
        <v>205</v>
      </c>
      <c r="AW492" s="15" t="s">
        <v>41</v>
      </c>
      <c r="AX492" s="15" t="s">
        <v>88</v>
      </c>
      <c r="AY492" s="237" t="s">
        <v>182</v>
      </c>
    </row>
    <row r="493" spans="1:65" s="2" customFormat="1" ht="37.9" customHeight="1">
      <c r="A493" s="35"/>
      <c r="B493" s="36"/>
      <c r="C493" s="179" t="s">
        <v>661</v>
      </c>
      <c r="D493" s="179" t="s">
        <v>187</v>
      </c>
      <c r="E493" s="180" t="s">
        <v>3450</v>
      </c>
      <c r="F493" s="181" t="s">
        <v>3451</v>
      </c>
      <c r="G493" s="182" t="s">
        <v>910</v>
      </c>
      <c r="H493" s="183">
        <v>320</v>
      </c>
      <c r="I493" s="184"/>
      <c r="J493" s="185">
        <f>ROUND(I493*H493,2)</f>
        <v>0</v>
      </c>
      <c r="K493" s="181" t="s">
        <v>191</v>
      </c>
      <c r="L493" s="40"/>
      <c r="M493" s="186" t="s">
        <v>43</v>
      </c>
      <c r="N493" s="187" t="s">
        <v>51</v>
      </c>
      <c r="O493" s="65"/>
      <c r="P493" s="188">
        <f>O493*H493</f>
        <v>0</v>
      </c>
      <c r="Q493" s="188">
        <v>0</v>
      </c>
      <c r="R493" s="188">
        <f>Q493*H493</f>
        <v>0</v>
      </c>
      <c r="S493" s="188">
        <v>0</v>
      </c>
      <c r="T493" s="189">
        <f>S493*H493</f>
        <v>0</v>
      </c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R493" s="190" t="s">
        <v>88</v>
      </c>
      <c r="AT493" s="190" t="s">
        <v>187</v>
      </c>
      <c r="AU493" s="190" t="s">
        <v>90</v>
      </c>
      <c r="AY493" s="17" t="s">
        <v>182</v>
      </c>
      <c r="BE493" s="191">
        <f>IF(N493="základní",J493,0)</f>
        <v>0</v>
      </c>
      <c r="BF493" s="191">
        <f>IF(N493="snížená",J493,0)</f>
        <v>0</v>
      </c>
      <c r="BG493" s="191">
        <f>IF(N493="zákl. přenesená",J493,0)</f>
        <v>0</v>
      </c>
      <c r="BH493" s="191">
        <f>IF(N493="sníž. přenesená",J493,0)</f>
        <v>0</v>
      </c>
      <c r="BI493" s="191">
        <f>IF(N493="nulová",J493,0)</f>
        <v>0</v>
      </c>
      <c r="BJ493" s="17" t="s">
        <v>88</v>
      </c>
      <c r="BK493" s="191">
        <f>ROUND(I493*H493,2)</f>
        <v>0</v>
      </c>
      <c r="BL493" s="17" t="s">
        <v>88</v>
      </c>
      <c r="BM493" s="190" t="s">
        <v>3452</v>
      </c>
    </row>
    <row r="494" spans="1:65" s="13" customFormat="1" ht="11.25">
      <c r="B494" s="192"/>
      <c r="C494" s="193"/>
      <c r="D494" s="194" t="s">
        <v>193</v>
      </c>
      <c r="E494" s="195" t="s">
        <v>43</v>
      </c>
      <c r="F494" s="196" t="s">
        <v>3344</v>
      </c>
      <c r="G494" s="193"/>
      <c r="H494" s="195" t="s">
        <v>43</v>
      </c>
      <c r="I494" s="197"/>
      <c r="J494" s="193"/>
      <c r="K494" s="193"/>
      <c r="L494" s="198"/>
      <c r="M494" s="199"/>
      <c r="N494" s="200"/>
      <c r="O494" s="200"/>
      <c r="P494" s="200"/>
      <c r="Q494" s="200"/>
      <c r="R494" s="200"/>
      <c r="S494" s="200"/>
      <c r="T494" s="201"/>
      <c r="AT494" s="202" t="s">
        <v>193</v>
      </c>
      <c r="AU494" s="202" t="s">
        <v>90</v>
      </c>
      <c r="AV494" s="13" t="s">
        <v>88</v>
      </c>
      <c r="AW494" s="13" t="s">
        <v>41</v>
      </c>
      <c r="AX494" s="13" t="s">
        <v>80</v>
      </c>
      <c r="AY494" s="202" t="s">
        <v>182</v>
      </c>
    </row>
    <row r="495" spans="1:65" s="13" customFormat="1" ht="22.5">
      <c r="B495" s="192"/>
      <c r="C495" s="193"/>
      <c r="D495" s="194" t="s">
        <v>193</v>
      </c>
      <c r="E495" s="195" t="s">
        <v>43</v>
      </c>
      <c r="F495" s="196" t="s">
        <v>3449</v>
      </c>
      <c r="G495" s="193"/>
      <c r="H495" s="195" t="s">
        <v>43</v>
      </c>
      <c r="I495" s="197"/>
      <c r="J495" s="193"/>
      <c r="K495" s="193"/>
      <c r="L495" s="198"/>
      <c r="M495" s="199"/>
      <c r="N495" s="200"/>
      <c r="O495" s="200"/>
      <c r="P495" s="200"/>
      <c r="Q495" s="200"/>
      <c r="R495" s="200"/>
      <c r="S495" s="200"/>
      <c r="T495" s="201"/>
      <c r="AT495" s="202" t="s">
        <v>193</v>
      </c>
      <c r="AU495" s="202" t="s">
        <v>90</v>
      </c>
      <c r="AV495" s="13" t="s">
        <v>88</v>
      </c>
      <c r="AW495" s="13" t="s">
        <v>41</v>
      </c>
      <c r="AX495" s="13" t="s">
        <v>80</v>
      </c>
      <c r="AY495" s="202" t="s">
        <v>182</v>
      </c>
    </row>
    <row r="496" spans="1:65" s="13" customFormat="1" ht="11.25">
      <c r="B496" s="192"/>
      <c r="C496" s="193"/>
      <c r="D496" s="194" t="s">
        <v>193</v>
      </c>
      <c r="E496" s="195" t="s">
        <v>43</v>
      </c>
      <c r="F496" s="196" t="s">
        <v>3586</v>
      </c>
      <c r="G496" s="193"/>
      <c r="H496" s="195" t="s">
        <v>43</v>
      </c>
      <c r="I496" s="197"/>
      <c r="J496" s="193"/>
      <c r="K496" s="193"/>
      <c r="L496" s="198"/>
      <c r="M496" s="199"/>
      <c r="N496" s="200"/>
      <c r="O496" s="200"/>
      <c r="P496" s="200"/>
      <c r="Q496" s="200"/>
      <c r="R496" s="200"/>
      <c r="S496" s="200"/>
      <c r="T496" s="201"/>
      <c r="AT496" s="202" t="s">
        <v>193</v>
      </c>
      <c r="AU496" s="202" t="s">
        <v>90</v>
      </c>
      <c r="AV496" s="13" t="s">
        <v>88</v>
      </c>
      <c r="AW496" s="13" t="s">
        <v>41</v>
      </c>
      <c r="AX496" s="13" t="s">
        <v>80</v>
      </c>
      <c r="AY496" s="202" t="s">
        <v>182</v>
      </c>
    </row>
    <row r="497" spans="1:65" s="14" customFormat="1" ht="11.25">
      <c r="B497" s="203"/>
      <c r="C497" s="204"/>
      <c r="D497" s="194" t="s">
        <v>193</v>
      </c>
      <c r="E497" s="205" t="s">
        <v>43</v>
      </c>
      <c r="F497" s="206" t="s">
        <v>3453</v>
      </c>
      <c r="G497" s="204"/>
      <c r="H497" s="207">
        <v>80</v>
      </c>
      <c r="I497" s="208"/>
      <c r="J497" s="204"/>
      <c r="K497" s="204"/>
      <c r="L497" s="209"/>
      <c r="M497" s="210"/>
      <c r="N497" s="211"/>
      <c r="O497" s="211"/>
      <c r="P497" s="211"/>
      <c r="Q497" s="211"/>
      <c r="R497" s="211"/>
      <c r="S497" s="211"/>
      <c r="T497" s="212"/>
      <c r="AT497" s="213" t="s">
        <v>193</v>
      </c>
      <c r="AU497" s="213" t="s">
        <v>90</v>
      </c>
      <c r="AV497" s="14" t="s">
        <v>90</v>
      </c>
      <c r="AW497" s="14" t="s">
        <v>41</v>
      </c>
      <c r="AX497" s="14" t="s">
        <v>80</v>
      </c>
      <c r="AY497" s="213" t="s">
        <v>182</v>
      </c>
    </row>
    <row r="498" spans="1:65" s="13" customFormat="1" ht="22.5">
      <c r="B498" s="192"/>
      <c r="C498" s="193"/>
      <c r="D498" s="194" t="s">
        <v>193</v>
      </c>
      <c r="E498" s="195" t="s">
        <v>43</v>
      </c>
      <c r="F498" s="196" t="s">
        <v>3608</v>
      </c>
      <c r="G498" s="193"/>
      <c r="H498" s="195" t="s">
        <v>43</v>
      </c>
      <c r="I498" s="197"/>
      <c r="J498" s="193"/>
      <c r="K498" s="193"/>
      <c r="L498" s="198"/>
      <c r="M498" s="199"/>
      <c r="N498" s="200"/>
      <c r="O498" s="200"/>
      <c r="P498" s="200"/>
      <c r="Q498" s="200"/>
      <c r="R498" s="200"/>
      <c r="S498" s="200"/>
      <c r="T498" s="201"/>
      <c r="AT498" s="202" t="s">
        <v>193</v>
      </c>
      <c r="AU498" s="202" t="s">
        <v>90</v>
      </c>
      <c r="AV498" s="13" t="s">
        <v>88</v>
      </c>
      <c r="AW498" s="13" t="s">
        <v>41</v>
      </c>
      <c r="AX498" s="13" t="s">
        <v>80</v>
      </c>
      <c r="AY498" s="202" t="s">
        <v>182</v>
      </c>
    </row>
    <row r="499" spans="1:65" s="14" customFormat="1" ht="11.25">
      <c r="B499" s="203"/>
      <c r="C499" s="204"/>
      <c r="D499" s="194" t="s">
        <v>193</v>
      </c>
      <c r="E499" s="205" t="s">
        <v>43</v>
      </c>
      <c r="F499" s="206" t="s">
        <v>3453</v>
      </c>
      <c r="G499" s="204"/>
      <c r="H499" s="207">
        <v>80</v>
      </c>
      <c r="I499" s="208"/>
      <c r="J499" s="204"/>
      <c r="K499" s="204"/>
      <c r="L499" s="209"/>
      <c r="M499" s="210"/>
      <c r="N499" s="211"/>
      <c r="O499" s="211"/>
      <c r="P499" s="211"/>
      <c r="Q499" s="211"/>
      <c r="R499" s="211"/>
      <c r="S499" s="211"/>
      <c r="T499" s="212"/>
      <c r="AT499" s="213" t="s">
        <v>193</v>
      </c>
      <c r="AU499" s="213" t="s">
        <v>90</v>
      </c>
      <c r="AV499" s="14" t="s">
        <v>90</v>
      </c>
      <c r="AW499" s="14" t="s">
        <v>41</v>
      </c>
      <c r="AX499" s="14" t="s">
        <v>80</v>
      </c>
      <c r="AY499" s="213" t="s">
        <v>182</v>
      </c>
    </row>
    <row r="500" spans="1:65" s="13" customFormat="1" ht="11.25">
      <c r="B500" s="192"/>
      <c r="C500" s="193"/>
      <c r="D500" s="194" t="s">
        <v>193</v>
      </c>
      <c r="E500" s="195" t="s">
        <v>43</v>
      </c>
      <c r="F500" s="196" t="s">
        <v>3609</v>
      </c>
      <c r="G500" s="193"/>
      <c r="H500" s="195" t="s">
        <v>43</v>
      </c>
      <c r="I500" s="197"/>
      <c r="J500" s="193"/>
      <c r="K500" s="193"/>
      <c r="L500" s="198"/>
      <c r="M500" s="199"/>
      <c r="N500" s="200"/>
      <c r="O500" s="200"/>
      <c r="P500" s="200"/>
      <c r="Q500" s="200"/>
      <c r="R500" s="200"/>
      <c r="S500" s="200"/>
      <c r="T500" s="201"/>
      <c r="AT500" s="202" t="s">
        <v>193</v>
      </c>
      <c r="AU500" s="202" t="s">
        <v>90</v>
      </c>
      <c r="AV500" s="13" t="s">
        <v>88</v>
      </c>
      <c r="AW500" s="13" t="s">
        <v>41</v>
      </c>
      <c r="AX500" s="13" t="s">
        <v>80</v>
      </c>
      <c r="AY500" s="202" t="s">
        <v>182</v>
      </c>
    </row>
    <row r="501" spans="1:65" s="14" customFormat="1" ht="11.25">
      <c r="B501" s="203"/>
      <c r="C501" s="204"/>
      <c r="D501" s="194" t="s">
        <v>193</v>
      </c>
      <c r="E501" s="205" t="s">
        <v>43</v>
      </c>
      <c r="F501" s="206" t="s">
        <v>3453</v>
      </c>
      <c r="G501" s="204"/>
      <c r="H501" s="207">
        <v>80</v>
      </c>
      <c r="I501" s="208"/>
      <c r="J501" s="204"/>
      <c r="K501" s="204"/>
      <c r="L501" s="209"/>
      <c r="M501" s="210"/>
      <c r="N501" s="211"/>
      <c r="O501" s="211"/>
      <c r="P501" s="211"/>
      <c r="Q501" s="211"/>
      <c r="R501" s="211"/>
      <c r="S501" s="211"/>
      <c r="T501" s="212"/>
      <c r="AT501" s="213" t="s">
        <v>193</v>
      </c>
      <c r="AU501" s="213" t="s">
        <v>90</v>
      </c>
      <c r="AV501" s="14" t="s">
        <v>90</v>
      </c>
      <c r="AW501" s="14" t="s">
        <v>41</v>
      </c>
      <c r="AX501" s="14" t="s">
        <v>80</v>
      </c>
      <c r="AY501" s="213" t="s">
        <v>182</v>
      </c>
    </row>
    <row r="502" spans="1:65" s="13" customFormat="1" ht="22.5">
      <c r="B502" s="192"/>
      <c r="C502" s="193"/>
      <c r="D502" s="194" t="s">
        <v>193</v>
      </c>
      <c r="E502" s="195" t="s">
        <v>43</v>
      </c>
      <c r="F502" s="196" t="s">
        <v>3611</v>
      </c>
      <c r="G502" s="193"/>
      <c r="H502" s="195" t="s">
        <v>43</v>
      </c>
      <c r="I502" s="197"/>
      <c r="J502" s="193"/>
      <c r="K502" s="193"/>
      <c r="L502" s="198"/>
      <c r="M502" s="199"/>
      <c r="N502" s="200"/>
      <c r="O502" s="200"/>
      <c r="P502" s="200"/>
      <c r="Q502" s="200"/>
      <c r="R502" s="200"/>
      <c r="S502" s="200"/>
      <c r="T502" s="201"/>
      <c r="AT502" s="202" t="s">
        <v>193</v>
      </c>
      <c r="AU502" s="202" t="s">
        <v>90</v>
      </c>
      <c r="AV502" s="13" t="s">
        <v>88</v>
      </c>
      <c r="AW502" s="13" t="s">
        <v>41</v>
      </c>
      <c r="AX502" s="13" t="s">
        <v>80</v>
      </c>
      <c r="AY502" s="202" t="s">
        <v>182</v>
      </c>
    </row>
    <row r="503" spans="1:65" s="14" customFormat="1" ht="11.25">
      <c r="B503" s="203"/>
      <c r="C503" s="204"/>
      <c r="D503" s="194" t="s">
        <v>193</v>
      </c>
      <c r="E503" s="205" t="s">
        <v>43</v>
      </c>
      <c r="F503" s="206" t="s">
        <v>3453</v>
      </c>
      <c r="G503" s="204"/>
      <c r="H503" s="207">
        <v>80</v>
      </c>
      <c r="I503" s="208"/>
      <c r="J503" s="204"/>
      <c r="K503" s="204"/>
      <c r="L503" s="209"/>
      <c r="M503" s="210"/>
      <c r="N503" s="211"/>
      <c r="O503" s="211"/>
      <c r="P503" s="211"/>
      <c r="Q503" s="211"/>
      <c r="R503" s="211"/>
      <c r="S503" s="211"/>
      <c r="T503" s="212"/>
      <c r="AT503" s="213" t="s">
        <v>193</v>
      </c>
      <c r="AU503" s="213" t="s">
        <v>90</v>
      </c>
      <c r="AV503" s="14" t="s">
        <v>90</v>
      </c>
      <c r="AW503" s="14" t="s">
        <v>41</v>
      </c>
      <c r="AX503" s="14" t="s">
        <v>80</v>
      </c>
      <c r="AY503" s="213" t="s">
        <v>182</v>
      </c>
    </row>
    <row r="504" spans="1:65" s="15" customFormat="1" ht="11.25">
      <c r="B504" s="227"/>
      <c r="C504" s="228"/>
      <c r="D504" s="194" t="s">
        <v>193</v>
      </c>
      <c r="E504" s="229" t="s">
        <v>43</v>
      </c>
      <c r="F504" s="230" t="s">
        <v>436</v>
      </c>
      <c r="G504" s="228"/>
      <c r="H504" s="231">
        <v>320</v>
      </c>
      <c r="I504" s="232"/>
      <c r="J504" s="228"/>
      <c r="K504" s="228"/>
      <c r="L504" s="233"/>
      <c r="M504" s="234"/>
      <c r="N504" s="235"/>
      <c r="O504" s="235"/>
      <c r="P504" s="235"/>
      <c r="Q504" s="235"/>
      <c r="R504" s="235"/>
      <c r="S504" s="235"/>
      <c r="T504" s="236"/>
      <c r="AT504" s="237" t="s">
        <v>193</v>
      </c>
      <c r="AU504" s="237" t="s">
        <v>90</v>
      </c>
      <c r="AV504" s="15" t="s">
        <v>205</v>
      </c>
      <c r="AW504" s="15" t="s">
        <v>41</v>
      </c>
      <c r="AX504" s="15" t="s">
        <v>88</v>
      </c>
      <c r="AY504" s="237" t="s">
        <v>182</v>
      </c>
    </row>
    <row r="505" spans="1:65" s="2" customFormat="1" ht="37.9" customHeight="1">
      <c r="A505" s="35"/>
      <c r="B505" s="36"/>
      <c r="C505" s="179" t="s">
        <v>666</v>
      </c>
      <c r="D505" s="179" t="s">
        <v>187</v>
      </c>
      <c r="E505" s="180" t="s">
        <v>3450</v>
      </c>
      <c r="F505" s="181" t="s">
        <v>3451</v>
      </c>
      <c r="G505" s="182" t="s">
        <v>910</v>
      </c>
      <c r="H505" s="183">
        <v>80</v>
      </c>
      <c r="I505" s="184"/>
      <c r="J505" s="185">
        <f>ROUND(I505*H505,2)</f>
        <v>0</v>
      </c>
      <c r="K505" s="181" t="s">
        <v>191</v>
      </c>
      <c r="L505" s="40"/>
      <c r="M505" s="186" t="s">
        <v>43</v>
      </c>
      <c r="N505" s="187" t="s">
        <v>51</v>
      </c>
      <c r="O505" s="65"/>
      <c r="P505" s="188">
        <f>O505*H505</f>
        <v>0</v>
      </c>
      <c r="Q505" s="188">
        <v>0</v>
      </c>
      <c r="R505" s="188">
        <f>Q505*H505</f>
        <v>0</v>
      </c>
      <c r="S505" s="188">
        <v>0</v>
      </c>
      <c r="T505" s="189">
        <f>S505*H505</f>
        <v>0</v>
      </c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R505" s="190" t="s">
        <v>88</v>
      </c>
      <c r="AT505" s="190" t="s">
        <v>187</v>
      </c>
      <c r="AU505" s="190" t="s">
        <v>90</v>
      </c>
      <c r="AY505" s="17" t="s">
        <v>182</v>
      </c>
      <c r="BE505" s="191">
        <f>IF(N505="základní",J505,0)</f>
        <v>0</v>
      </c>
      <c r="BF505" s="191">
        <f>IF(N505="snížená",J505,0)</f>
        <v>0</v>
      </c>
      <c r="BG505" s="191">
        <f>IF(N505="zákl. přenesená",J505,0)</f>
        <v>0</v>
      </c>
      <c r="BH505" s="191">
        <f>IF(N505="sníž. přenesená",J505,0)</f>
        <v>0</v>
      </c>
      <c r="BI505" s="191">
        <f>IF(N505="nulová",J505,0)</f>
        <v>0</v>
      </c>
      <c r="BJ505" s="17" t="s">
        <v>88</v>
      </c>
      <c r="BK505" s="191">
        <f>ROUND(I505*H505,2)</f>
        <v>0</v>
      </c>
      <c r="BL505" s="17" t="s">
        <v>88</v>
      </c>
      <c r="BM505" s="190" t="s">
        <v>3454</v>
      </c>
    </row>
    <row r="506" spans="1:65" s="13" customFormat="1" ht="11.25">
      <c r="B506" s="192"/>
      <c r="C506" s="193"/>
      <c r="D506" s="194" t="s">
        <v>193</v>
      </c>
      <c r="E506" s="195" t="s">
        <v>43</v>
      </c>
      <c r="F506" s="196" t="s">
        <v>3344</v>
      </c>
      <c r="G506" s="193"/>
      <c r="H506" s="195" t="s">
        <v>43</v>
      </c>
      <c r="I506" s="197"/>
      <c r="J506" s="193"/>
      <c r="K506" s="193"/>
      <c r="L506" s="198"/>
      <c r="M506" s="199"/>
      <c r="N506" s="200"/>
      <c r="O506" s="200"/>
      <c r="P506" s="200"/>
      <c r="Q506" s="200"/>
      <c r="R506" s="200"/>
      <c r="S506" s="200"/>
      <c r="T506" s="201"/>
      <c r="AT506" s="202" t="s">
        <v>193</v>
      </c>
      <c r="AU506" s="202" t="s">
        <v>90</v>
      </c>
      <c r="AV506" s="13" t="s">
        <v>88</v>
      </c>
      <c r="AW506" s="13" t="s">
        <v>41</v>
      </c>
      <c r="AX506" s="13" t="s">
        <v>80</v>
      </c>
      <c r="AY506" s="202" t="s">
        <v>182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3447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3" customFormat="1" ht="11.25">
      <c r="B508" s="192"/>
      <c r="C508" s="193"/>
      <c r="D508" s="194" t="s">
        <v>193</v>
      </c>
      <c r="E508" s="195" t="s">
        <v>43</v>
      </c>
      <c r="F508" s="196" t="s">
        <v>3586</v>
      </c>
      <c r="G508" s="193"/>
      <c r="H508" s="195" t="s">
        <v>43</v>
      </c>
      <c r="I508" s="197"/>
      <c r="J508" s="193"/>
      <c r="K508" s="193"/>
      <c r="L508" s="198"/>
      <c r="M508" s="199"/>
      <c r="N508" s="200"/>
      <c r="O508" s="200"/>
      <c r="P508" s="200"/>
      <c r="Q508" s="200"/>
      <c r="R508" s="200"/>
      <c r="S508" s="200"/>
      <c r="T508" s="201"/>
      <c r="AT508" s="202" t="s">
        <v>193</v>
      </c>
      <c r="AU508" s="202" t="s">
        <v>90</v>
      </c>
      <c r="AV508" s="13" t="s">
        <v>88</v>
      </c>
      <c r="AW508" s="13" t="s">
        <v>41</v>
      </c>
      <c r="AX508" s="13" t="s">
        <v>80</v>
      </c>
      <c r="AY508" s="202" t="s">
        <v>182</v>
      </c>
    </row>
    <row r="509" spans="1:65" s="14" customFormat="1" ht="11.25">
      <c r="B509" s="203"/>
      <c r="C509" s="204"/>
      <c r="D509" s="194" t="s">
        <v>193</v>
      </c>
      <c r="E509" s="205" t="s">
        <v>43</v>
      </c>
      <c r="F509" s="206" t="s">
        <v>281</v>
      </c>
      <c r="G509" s="204"/>
      <c r="H509" s="207">
        <v>20</v>
      </c>
      <c r="I509" s="208"/>
      <c r="J509" s="204"/>
      <c r="K509" s="204"/>
      <c r="L509" s="209"/>
      <c r="M509" s="210"/>
      <c r="N509" s="211"/>
      <c r="O509" s="211"/>
      <c r="P509" s="211"/>
      <c r="Q509" s="211"/>
      <c r="R509" s="211"/>
      <c r="S509" s="211"/>
      <c r="T509" s="212"/>
      <c r="AT509" s="213" t="s">
        <v>193</v>
      </c>
      <c r="AU509" s="213" t="s">
        <v>90</v>
      </c>
      <c r="AV509" s="14" t="s">
        <v>90</v>
      </c>
      <c r="AW509" s="14" t="s">
        <v>41</v>
      </c>
      <c r="AX509" s="14" t="s">
        <v>80</v>
      </c>
      <c r="AY509" s="213" t="s">
        <v>182</v>
      </c>
    </row>
    <row r="510" spans="1:65" s="13" customFormat="1" ht="22.5">
      <c r="B510" s="192"/>
      <c r="C510" s="193"/>
      <c r="D510" s="194" t="s">
        <v>193</v>
      </c>
      <c r="E510" s="195" t="s">
        <v>43</v>
      </c>
      <c r="F510" s="196" t="s">
        <v>3608</v>
      </c>
      <c r="G510" s="193"/>
      <c r="H510" s="195" t="s">
        <v>43</v>
      </c>
      <c r="I510" s="197"/>
      <c r="J510" s="193"/>
      <c r="K510" s="193"/>
      <c r="L510" s="198"/>
      <c r="M510" s="199"/>
      <c r="N510" s="200"/>
      <c r="O510" s="200"/>
      <c r="P510" s="200"/>
      <c r="Q510" s="200"/>
      <c r="R510" s="200"/>
      <c r="S510" s="200"/>
      <c r="T510" s="201"/>
      <c r="AT510" s="202" t="s">
        <v>193</v>
      </c>
      <c r="AU510" s="202" t="s">
        <v>90</v>
      </c>
      <c r="AV510" s="13" t="s">
        <v>88</v>
      </c>
      <c r="AW510" s="13" t="s">
        <v>41</v>
      </c>
      <c r="AX510" s="13" t="s">
        <v>80</v>
      </c>
      <c r="AY510" s="202" t="s">
        <v>182</v>
      </c>
    </row>
    <row r="511" spans="1:65" s="14" customFormat="1" ht="11.25">
      <c r="B511" s="203"/>
      <c r="C511" s="204"/>
      <c r="D511" s="194" t="s">
        <v>193</v>
      </c>
      <c r="E511" s="205" t="s">
        <v>43</v>
      </c>
      <c r="F511" s="206" t="s">
        <v>281</v>
      </c>
      <c r="G511" s="204"/>
      <c r="H511" s="207">
        <v>20</v>
      </c>
      <c r="I511" s="208"/>
      <c r="J511" s="204"/>
      <c r="K511" s="204"/>
      <c r="L511" s="209"/>
      <c r="M511" s="210"/>
      <c r="N511" s="211"/>
      <c r="O511" s="211"/>
      <c r="P511" s="211"/>
      <c r="Q511" s="211"/>
      <c r="R511" s="211"/>
      <c r="S511" s="211"/>
      <c r="T511" s="212"/>
      <c r="AT511" s="213" t="s">
        <v>193</v>
      </c>
      <c r="AU511" s="213" t="s">
        <v>90</v>
      </c>
      <c r="AV511" s="14" t="s">
        <v>90</v>
      </c>
      <c r="AW511" s="14" t="s">
        <v>41</v>
      </c>
      <c r="AX511" s="14" t="s">
        <v>80</v>
      </c>
      <c r="AY511" s="213" t="s">
        <v>182</v>
      </c>
    </row>
    <row r="512" spans="1:65" s="13" customFormat="1" ht="11.25">
      <c r="B512" s="192"/>
      <c r="C512" s="193"/>
      <c r="D512" s="194" t="s">
        <v>193</v>
      </c>
      <c r="E512" s="195" t="s">
        <v>43</v>
      </c>
      <c r="F512" s="196" t="s">
        <v>3609</v>
      </c>
      <c r="G512" s="193"/>
      <c r="H512" s="195" t="s">
        <v>43</v>
      </c>
      <c r="I512" s="197"/>
      <c r="J512" s="193"/>
      <c r="K512" s="193"/>
      <c r="L512" s="198"/>
      <c r="M512" s="199"/>
      <c r="N512" s="200"/>
      <c r="O512" s="200"/>
      <c r="P512" s="200"/>
      <c r="Q512" s="200"/>
      <c r="R512" s="200"/>
      <c r="S512" s="200"/>
      <c r="T512" s="201"/>
      <c r="AT512" s="202" t="s">
        <v>193</v>
      </c>
      <c r="AU512" s="202" t="s">
        <v>90</v>
      </c>
      <c r="AV512" s="13" t="s">
        <v>88</v>
      </c>
      <c r="AW512" s="13" t="s">
        <v>41</v>
      </c>
      <c r="AX512" s="13" t="s">
        <v>80</v>
      </c>
      <c r="AY512" s="202" t="s">
        <v>182</v>
      </c>
    </row>
    <row r="513" spans="1:65" s="14" customFormat="1" ht="11.25">
      <c r="B513" s="203"/>
      <c r="C513" s="204"/>
      <c r="D513" s="194" t="s">
        <v>193</v>
      </c>
      <c r="E513" s="205" t="s">
        <v>43</v>
      </c>
      <c r="F513" s="206" t="s">
        <v>281</v>
      </c>
      <c r="G513" s="204"/>
      <c r="H513" s="207">
        <v>20</v>
      </c>
      <c r="I513" s="208"/>
      <c r="J513" s="204"/>
      <c r="K513" s="204"/>
      <c r="L513" s="209"/>
      <c r="M513" s="210"/>
      <c r="N513" s="211"/>
      <c r="O513" s="211"/>
      <c r="P513" s="211"/>
      <c r="Q513" s="211"/>
      <c r="R513" s="211"/>
      <c r="S513" s="211"/>
      <c r="T513" s="212"/>
      <c r="AT513" s="213" t="s">
        <v>193</v>
      </c>
      <c r="AU513" s="213" t="s">
        <v>90</v>
      </c>
      <c r="AV513" s="14" t="s">
        <v>90</v>
      </c>
      <c r="AW513" s="14" t="s">
        <v>41</v>
      </c>
      <c r="AX513" s="14" t="s">
        <v>80</v>
      </c>
      <c r="AY513" s="213" t="s">
        <v>182</v>
      </c>
    </row>
    <row r="514" spans="1:65" s="13" customFormat="1" ht="22.5">
      <c r="B514" s="192"/>
      <c r="C514" s="193"/>
      <c r="D514" s="194" t="s">
        <v>193</v>
      </c>
      <c r="E514" s="195" t="s">
        <v>43</v>
      </c>
      <c r="F514" s="196" t="s">
        <v>3611</v>
      </c>
      <c r="G514" s="193"/>
      <c r="H514" s="195" t="s">
        <v>43</v>
      </c>
      <c r="I514" s="197"/>
      <c r="J514" s="193"/>
      <c r="K514" s="193"/>
      <c r="L514" s="198"/>
      <c r="M514" s="199"/>
      <c r="N514" s="200"/>
      <c r="O514" s="200"/>
      <c r="P514" s="200"/>
      <c r="Q514" s="200"/>
      <c r="R514" s="200"/>
      <c r="S514" s="200"/>
      <c r="T514" s="201"/>
      <c r="AT514" s="202" t="s">
        <v>193</v>
      </c>
      <c r="AU514" s="202" t="s">
        <v>90</v>
      </c>
      <c r="AV514" s="13" t="s">
        <v>88</v>
      </c>
      <c r="AW514" s="13" t="s">
        <v>41</v>
      </c>
      <c r="AX514" s="13" t="s">
        <v>80</v>
      </c>
      <c r="AY514" s="202" t="s">
        <v>182</v>
      </c>
    </row>
    <row r="515" spans="1:65" s="14" customFormat="1" ht="11.25">
      <c r="B515" s="203"/>
      <c r="C515" s="204"/>
      <c r="D515" s="194" t="s">
        <v>193</v>
      </c>
      <c r="E515" s="205" t="s">
        <v>43</v>
      </c>
      <c r="F515" s="206" t="s">
        <v>281</v>
      </c>
      <c r="G515" s="204"/>
      <c r="H515" s="207">
        <v>20</v>
      </c>
      <c r="I515" s="208"/>
      <c r="J515" s="204"/>
      <c r="K515" s="204"/>
      <c r="L515" s="209"/>
      <c r="M515" s="210"/>
      <c r="N515" s="211"/>
      <c r="O515" s="211"/>
      <c r="P515" s="211"/>
      <c r="Q515" s="211"/>
      <c r="R515" s="211"/>
      <c r="S515" s="211"/>
      <c r="T515" s="212"/>
      <c r="AT515" s="213" t="s">
        <v>193</v>
      </c>
      <c r="AU515" s="213" t="s">
        <v>90</v>
      </c>
      <c r="AV515" s="14" t="s">
        <v>90</v>
      </c>
      <c r="AW515" s="14" t="s">
        <v>41</v>
      </c>
      <c r="AX515" s="14" t="s">
        <v>80</v>
      </c>
      <c r="AY515" s="213" t="s">
        <v>182</v>
      </c>
    </row>
    <row r="516" spans="1:65" s="15" customFormat="1" ht="11.25">
      <c r="B516" s="227"/>
      <c r="C516" s="228"/>
      <c r="D516" s="194" t="s">
        <v>193</v>
      </c>
      <c r="E516" s="229" t="s">
        <v>43</v>
      </c>
      <c r="F516" s="230" t="s">
        <v>436</v>
      </c>
      <c r="G516" s="228"/>
      <c r="H516" s="231">
        <v>80</v>
      </c>
      <c r="I516" s="232"/>
      <c r="J516" s="228"/>
      <c r="K516" s="228"/>
      <c r="L516" s="233"/>
      <c r="M516" s="234"/>
      <c r="N516" s="235"/>
      <c r="O516" s="235"/>
      <c r="P516" s="235"/>
      <c r="Q516" s="235"/>
      <c r="R516" s="235"/>
      <c r="S516" s="235"/>
      <c r="T516" s="236"/>
      <c r="AT516" s="237" t="s">
        <v>193</v>
      </c>
      <c r="AU516" s="237" t="s">
        <v>90</v>
      </c>
      <c r="AV516" s="15" t="s">
        <v>205</v>
      </c>
      <c r="AW516" s="15" t="s">
        <v>41</v>
      </c>
      <c r="AX516" s="15" t="s">
        <v>88</v>
      </c>
      <c r="AY516" s="237" t="s">
        <v>182</v>
      </c>
    </row>
    <row r="517" spans="1:65" s="2" customFormat="1" ht="24.2" customHeight="1">
      <c r="A517" s="35"/>
      <c r="B517" s="36"/>
      <c r="C517" s="179" t="s">
        <v>672</v>
      </c>
      <c r="D517" s="179" t="s">
        <v>187</v>
      </c>
      <c r="E517" s="180" t="s">
        <v>724</v>
      </c>
      <c r="F517" s="181" t="s">
        <v>725</v>
      </c>
      <c r="G517" s="182" t="s">
        <v>481</v>
      </c>
      <c r="H517" s="183">
        <v>1360</v>
      </c>
      <c r="I517" s="184"/>
      <c r="J517" s="185">
        <f>ROUND(I517*H517,2)</f>
        <v>0</v>
      </c>
      <c r="K517" s="181" t="s">
        <v>191</v>
      </c>
      <c r="L517" s="40"/>
      <c r="M517" s="186" t="s">
        <v>43</v>
      </c>
      <c r="N517" s="187" t="s">
        <v>51</v>
      </c>
      <c r="O517" s="65"/>
      <c r="P517" s="188">
        <f>O517*H517</f>
        <v>0</v>
      </c>
      <c r="Q517" s="188">
        <v>0</v>
      </c>
      <c r="R517" s="188">
        <f>Q517*H517</f>
        <v>0</v>
      </c>
      <c r="S517" s="188">
        <v>0</v>
      </c>
      <c r="T517" s="189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90" t="s">
        <v>88</v>
      </c>
      <c r="AT517" s="190" t="s">
        <v>187</v>
      </c>
      <c r="AU517" s="190" t="s">
        <v>90</v>
      </c>
      <c r="AY517" s="17" t="s">
        <v>182</v>
      </c>
      <c r="BE517" s="191">
        <f>IF(N517="základní",J517,0)</f>
        <v>0</v>
      </c>
      <c r="BF517" s="191">
        <f>IF(N517="snížená",J517,0)</f>
        <v>0</v>
      </c>
      <c r="BG517" s="191">
        <f>IF(N517="zákl. přenesená",J517,0)</f>
        <v>0</v>
      </c>
      <c r="BH517" s="191">
        <f>IF(N517="sníž. přenesená",J517,0)</f>
        <v>0</v>
      </c>
      <c r="BI517" s="191">
        <f>IF(N517="nulová",J517,0)</f>
        <v>0</v>
      </c>
      <c r="BJ517" s="17" t="s">
        <v>88</v>
      </c>
      <c r="BK517" s="191">
        <f>ROUND(I517*H517,2)</f>
        <v>0</v>
      </c>
      <c r="BL517" s="17" t="s">
        <v>88</v>
      </c>
      <c r="BM517" s="190" t="s">
        <v>3457</v>
      </c>
    </row>
    <row r="518" spans="1:65" s="13" customFormat="1" ht="11.25">
      <c r="B518" s="192"/>
      <c r="C518" s="193"/>
      <c r="D518" s="194" t="s">
        <v>193</v>
      </c>
      <c r="E518" s="195" t="s">
        <v>43</v>
      </c>
      <c r="F518" s="196" t="s">
        <v>3314</v>
      </c>
      <c r="G518" s="193"/>
      <c r="H518" s="195" t="s">
        <v>43</v>
      </c>
      <c r="I518" s="197"/>
      <c r="J518" s="193"/>
      <c r="K518" s="193"/>
      <c r="L518" s="198"/>
      <c r="M518" s="199"/>
      <c r="N518" s="200"/>
      <c r="O518" s="200"/>
      <c r="P518" s="200"/>
      <c r="Q518" s="200"/>
      <c r="R518" s="200"/>
      <c r="S518" s="200"/>
      <c r="T518" s="201"/>
      <c r="AT518" s="202" t="s">
        <v>193</v>
      </c>
      <c r="AU518" s="202" t="s">
        <v>90</v>
      </c>
      <c r="AV518" s="13" t="s">
        <v>88</v>
      </c>
      <c r="AW518" s="13" t="s">
        <v>41</v>
      </c>
      <c r="AX518" s="13" t="s">
        <v>80</v>
      </c>
      <c r="AY518" s="202" t="s">
        <v>182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3344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3" customFormat="1" ht="11.25">
      <c r="B520" s="192"/>
      <c r="C520" s="193"/>
      <c r="D520" s="194" t="s">
        <v>193</v>
      </c>
      <c r="E520" s="195" t="s">
        <v>43</v>
      </c>
      <c r="F520" s="196" t="s">
        <v>3458</v>
      </c>
      <c r="G520" s="193"/>
      <c r="H520" s="195" t="s">
        <v>43</v>
      </c>
      <c r="I520" s="197"/>
      <c r="J520" s="193"/>
      <c r="K520" s="193"/>
      <c r="L520" s="198"/>
      <c r="M520" s="199"/>
      <c r="N520" s="200"/>
      <c r="O520" s="200"/>
      <c r="P520" s="200"/>
      <c r="Q520" s="200"/>
      <c r="R520" s="200"/>
      <c r="S520" s="200"/>
      <c r="T520" s="201"/>
      <c r="AT520" s="202" t="s">
        <v>193</v>
      </c>
      <c r="AU520" s="202" t="s">
        <v>90</v>
      </c>
      <c r="AV520" s="13" t="s">
        <v>88</v>
      </c>
      <c r="AW520" s="13" t="s">
        <v>41</v>
      </c>
      <c r="AX520" s="13" t="s">
        <v>80</v>
      </c>
      <c r="AY520" s="202" t="s">
        <v>182</v>
      </c>
    </row>
    <row r="521" spans="1:65" s="13" customFormat="1" ht="11.25">
      <c r="B521" s="192"/>
      <c r="C521" s="193"/>
      <c r="D521" s="194" t="s">
        <v>193</v>
      </c>
      <c r="E521" s="195" t="s">
        <v>43</v>
      </c>
      <c r="F521" s="196" t="s">
        <v>3586</v>
      </c>
      <c r="G521" s="193"/>
      <c r="H521" s="195" t="s">
        <v>43</v>
      </c>
      <c r="I521" s="197"/>
      <c r="J521" s="193"/>
      <c r="K521" s="193"/>
      <c r="L521" s="198"/>
      <c r="M521" s="199"/>
      <c r="N521" s="200"/>
      <c r="O521" s="200"/>
      <c r="P521" s="200"/>
      <c r="Q521" s="200"/>
      <c r="R521" s="200"/>
      <c r="S521" s="200"/>
      <c r="T521" s="201"/>
      <c r="AT521" s="202" t="s">
        <v>193</v>
      </c>
      <c r="AU521" s="202" t="s">
        <v>90</v>
      </c>
      <c r="AV521" s="13" t="s">
        <v>88</v>
      </c>
      <c r="AW521" s="13" t="s">
        <v>41</v>
      </c>
      <c r="AX521" s="13" t="s">
        <v>80</v>
      </c>
      <c r="AY521" s="202" t="s">
        <v>182</v>
      </c>
    </row>
    <row r="522" spans="1:65" s="14" customFormat="1" ht="11.25">
      <c r="B522" s="203"/>
      <c r="C522" s="204"/>
      <c r="D522" s="194" t="s">
        <v>193</v>
      </c>
      <c r="E522" s="205" t="s">
        <v>43</v>
      </c>
      <c r="F522" s="206" t="s">
        <v>3459</v>
      </c>
      <c r="G522" s="204"/>
      <c r="H522" s="207">
        <v>830</v>
      </c>
      <c r="I522" s="208"/>
      <c r="J522" s="204"/>
      <c r="K522" s="204"/>
      <c r="L522" s="209"/>
      <c r="M522" s="210"/>
      <c r="N522" s="211"/>
      <c r="O522" s="211"/>
      <c r="P522" s="211"/>
      <c r="Q522" s="211"/>
      <c r="R522" s="211"/>
      <c r="S522" s="211"/>
      <c r="T522" s="212"/>
      <c r="AT522" s="213" t="s">
        <v>193</v>
      </c>
      <c r="AU522" s="213" t="s">
        <v>90</v>
      </c>
      <c r="AV522" s="14" t="s">
        <v>90</v>
      </c>
      <c r="AW522" s="14" t="s">
        <v>41</v>
      </c>
      <c r="AX522" s="14" t="s">
        <v>80</v>
      </c>
      <c r="AY522" s="213" t="s">
        <v>182</v>
      </c>
    </row>
    <row r="523" spans="1:65" s="13" customFormat="1" ht="11.25">
      <c r="B523" s="192"/>
      <c r="C523" s="193"/>
      <c r="D523" s="194" t="s">
        <v>193</v>
      </c>
      <c r="E523" s="195" t="s">
        <v>43</v>
      </c>
      <c r="F523" s="196" t="s">
        <v>3609</v>
      </c>
      <c r="G523" s="193"/>
      <c r="H523" s="195" t="s">
        <v>43</v>
      </c>
      <c r="I523" s="197"/>
      <c r="J523" s="193"/>
      <c r="K523" s="193"/>
      <c r="L523" s="198"/>
      <c r="M523" s="199"/>
      <c r="N523" s="200"/>
      <c r="O523" s="200"/>
      <c r="P523" s="200"/>
      <c r="Q523" s="200"/>
      <c r="R523" s="200"/>
      <c r="S523" s="200"/>
      <c r="T523" s="201"/>
      <c r="AT523" s="202" t="s">
        <v>193</v>
      </c>
      <c r="AU523" s="202" t="s">
        <v>90</v>
      </c>
      <c r="AV523" s="13" t="s">
        <v>88</v>
      </c>
      <c r="AW523" s="13" t="s">
        <v>41</v>
      </c>
      <c r="AX523" s="13" t="s">
        <v>80</v>
      </c>
      <c r="AY523" s="202" t="s">
        <v>182</v>
      </c>
    </row>
    <row r="524" spans="1:65" s="14" customFormat="1" ht="11.25">
      <c r="B524" s="203"/>
      <c r="C524" s="204"/>
      <c r="D524" s="194" t="s">
        <v>193</v>
      </c>
      <c r="E524" s="205" t="s">
        <v>43</v>
      </c>
      <c r="F524" s="206" t="s">
        <v>3653</v>
      </c>
      <c r="G524" s="204"/>
      <c r="H524" s="207">
        <v>530</v>
      </c>
      <c r="I524" s="208"/>
      <c r="J524" s="204"/>
      <c r="K524" s="204"/>
      <c r="L524" s="209"/>
      <c r="M524" s="210"/>
      <c r="N524" s="211"/>
      <c r="O524" s="211"/>
      <c r="P524" s="211"/>
      <c r="Q524" s="211"/>
      <c r="R524" s="211"/>
      <c r="S524" s="211"/>
      <c r="T524" s="212"/>
      <c r="AT524" s="213" t="s">
        <v>193</v>
      </c>
      <c r="AU524" s="213" t="s">
        <v>90</v>
      </c>
      <c r="AV524" s="14" t="s">
        <v>90</v>
      </c>
      <c r="AW524" s="14" t="s">
        <v>41</v>
      </c>
      <c r="AX524" s="14" t="s">
        <v>80</v>
      </c>
      <c r="AY524" s="213" t="s">
        <v>182</v>
      </c>
    </row>
    <row r="525" spans="1:65" s="15" customFormat="1" ht="11.25">
      <c r="B525" s="227"/>
      <c r="C525" s="228"/>
      <c r="D525" s="194" t="s">
        <v>193</v>
      </c>
      <c r="E525" s="229" t="s">
        <v>43</v>
      </c>
      <c r="F525" s="230" t="s">
        <v>436</v>
      </c>
      <c r="G525" s="228"/>
      <c r="H525" s="231">
        <v>1360</v>
      </c>
      <c r="I525" s="232"/>
      <c r="J525" s="228"/>
      <c r="K525" s="228"/>
      <c r="L525" s="233"/>
      <c r="M525" s="234"/>
      <c r="N525" s="235"/>
      <c r="O525" s="235"/>
      <c r="P525" s="235"/>
      <c r="Q525" s="235"/>
      <c r="R525" s="235"/>
      <c r="S525" s="235"/>
      <c r="T525" s="236"/>
      <c r="AT525" s="237" t="s">
        <v>193</v>
      </c>
      <c r="AU525" s="237" t="s">
        <v>90</v>
      </c>
      <c r="AV525" s="15" t="s">
        <v>205</v>
      </c>
      <c r="AW525" s="15" t="s">
        <v>41</v>
      </c>
      <c r="AX525" s="15" t="s">
        <v>88</v>
      </c>
      <c r="AY525" s="237" t="s">
        <v>182</v>
      </c>
    </row>
    <row r="526" spans="1:65" s="2" customFormat="1" ht="14.45" customHeight="1">
      <c r="A526" s="35"/>
      <c r="B526" s="36"/>
      <c r="C526" s="179" t="s">
        <v>676</v>
      </c>
      <c r="D526" s="179" t="s">
        <v>187</v>
      </c>
      <c r="E526" s="180" t="s">
        <v>733</v>
      </c>
      <c r="F526" s="181" t="s">
        <v>734</v>
      </c>
      <c r="G526" s="182" t="s">
        <v>190</v>
      </c>
      <c r="H526" s="183">
        <v>4</v>
      </c>
      <c r="I526" s="184"/>
      <c r="J526" s="185">
        <f>ROUND(I526*H526,2)</f>
        <v>0</v>
      </c>
      <c r="K526" s="181" t="s">
        <v>191</v>
      </c>
      <c r="L526" s="40"/>
      <c r="M526" s="186" t="s">
        <v>43</v>
      </c>
      <c r="N526" s="187" t="s">
        <v>51</v>
      </c>
      <c r="O526" s="65"/>
      <c r="P526" s="188">
        <f>O526*H526</f>
        <v>0</v>
      </c>
      <c r="Q526" s="188">
        <v>0</v>
      </c>
      <c r="R526" s="188">
        <f>Q526*H526</f>
        <v>0</v>
      </c>
      <c r="S526" s="188">
        <v>0</v>
      </c>
      <c r="T526" s="189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90" t="s">
        <v>88</v>
      </c>
      <c r="AT526" s="190" t="s">
        <v>187</v>
      </c>
      <c r="AU526" s="190" t="s">
        <v>90</v>
      </c>
      <c r="AY526" s="17" t="s">
        <v>182</v>
      </c>
      <c r="BE526" s="191">
        <f>IF(N526="základní",J526,0)</f>
        <v>0</v>
      </c>
      <c r="BF526" s="191">
        <f>IF(N526="snížená",J526,0)</f>
        <v>0</v>
      </c>
      <c r="BG526" s="191">
        <f>IF(N526="zákl. přenesená",J526,0)</f>
        <v>0</v>
      </c>
      <c r="BH526" s="191">
        <f>IF(N526="sníž. přenesená",J526,0)</f>
        <v>0</v>
      </c>
      <c r="BI526" s="191">
        <f>IF(N526="nulová",J526,0)</f>
        <v>0</v>
      </c>
      <c r="BJ526" s="17" t="s">
        <v>88</v>
      </c>
      <c r="BK526" s="191">
        <f>ROUND(I526*H526,2)</f>
        <v>0</v>
      </c>
      <c r="BL526" s="17" t="s">
        <v>88</v>
      </c>
      <c r="BM526" s="190" t="s">
        <v>3464</v>
      </c>
    </row>
    <row r="527" spans="1:65" s="13" customFormat="1" ht="11.25">
      <c r="B527" s="192"/>
      <c r="C527" s="193"/>
      <c r="D527" s="194" t="s">
        <v>193</v>
      </c>
      <c r="E527" s="195" t="s">
        <v>43</v>
      </c>
      <c r="F527" s="196" t="s">
        <v>3344</v>
      </c>
      <c r="G527" s="193"/>
      <c r="H527" s="195" t="s">
        <v>43</v>
      </c>
      <c r="I527" s="197"/>
      <c r="J527" s="193"/>
      <c r="K527" s="193"/>
      <c r="L527" s="198"/>
      <c r="M527" s="199"/>
      <c r="N527" s="200"/>
      <c r="O527" s="200"/>
      <c r="P527" s="200"/>
      <c r="Q527" s="200"/>
      <c r="R527" s="200"/>
      <c r="S527" s="200"/>
      <c r="T527" s="201"/>
      <c r="AT527" s="202" t="s">
        <v>193</v>
      </c>
      <c r="AU527" s="202" t="s">
        <v>90</v>
      </c>
      <c r="AV527" s="13" t="s">
        <v>88</v>
      </c>
      <c r="AW527" s="13" t="s">
        <v>41</v>
      </c>
      <c r="AX527" s="13" t="s">
        <v>80</v>
      </c>
      <c r="AY527" s="202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3465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1:65" s="14" customFormat="1" ht="11.25">
      <c r="B529" s="203"/>
      <c r="C529" s="204"/>
      <c r="D529" s="194" t="s">
        <v>193</v>
      </c>
      <c r="E529" s="205" t="s">
        <v>43</v>
      </c>
      <c r="F529" s="206" t="s">
        <v>906</v>
      </c>
      <c r="G529" s="204"/>
      <c r="H529" s="207">
        <v>4</v>
      </c>
      <c r="I529" s="208"/>
      <c r="J529" s="204"/>
      <c r="K529" s="204"/>
      <c r="L529" s="209"/>
      <c r="M529" s="210"/>
      <c r="N529" s="211"/>
      <c r="O529" s="211"/>
      <c r="P529" s="211"/>
      <c r="Q529" s="211"/>
      <c r="R529" s="211"/>
      <c r="S529" s="211"/>
      <c r="T529" s="212"/>
      <c r="AT529" s="213" t="s">
        <v>193</v>
      </c>
      <c r="AU529" s="213" t="s">
        <v>90</v>
      </c>
      <c r="AV529" s="14" t="s">
        <v>90</v>
      </c>
      <c r="AW529" s="14" t="s">
        <v>41</v>
      </c>
      <c r="AX529" s="14" t="s">
        <v>88</v>
      </c>
      <c r="AY529" s="213" t="s">
        <v>182</v>
      </c>
    </row>
    <row r="530" spans="1:65" s="2" customFormat="1" ht="14.45" customHeight="1">
      <c r="A530" s="35"/>
      <c r="B530" s="36"/>
      <c r="C530" s="179" t="s">
        <v>680</v>
      </c>
      <c r="D530" s="179" t="s">
        <v>187</v>
      </c>
      <c r="E530" s="180" t="s">
        <v>738</v>
      </c>
      <c r="F530" s="181" t="s">
        <v>739</v>
      </c>
      <c r="G530" s="182" t="s">
        <v>740</v>
      </c>
      <c r="H530" s="183">
        <v>1.36</v>
      </c>
      <c r="I530" s="184"/>
      <c r="J530" s="185">
        <f>ROUND(I530*H530,2)</f>
        <v>0</v>
      </c>
      <c r="K530" s="181" t="s">
        <v>191</v>
      </c>
      <c r="L530" s="40"/>
      <c r="M530" s="186" t="s">
        <v>43</v>
      </c>
      <c r="N530" s="187" t="s">
        <v>51</v>
      </c>
      <c r="O530" s="65"/>
      <c r="P530" s="188">
        <f>O530*H530</f>
        <v>0</v>
      </c>
      <c r="Q530" s="188">
        <v>0</v>
      </c>
      <c r="R530" s="188">
        <f>Q530*H530</f>
        <v>0</v>
      </c>
      <c r="S530" s="188">
        <v>0</v>
      </c>
      <c r="T530" s="189">
        <f>S530*H530</f>
        <v>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R530" s="190" t="s">
        <v>88</v>
      </c>
      <c r="AT530" s="190" t="s">
        <v>187</v>
      </c>
      <c r="AU530" s="190" t="s">
        <v>90</v>
      </c>
      <c r="AY530" s="17" t="s">
        <v>182</v>
      </c>
      <c r="BE530" s="191">
        <f>IF(N530="základní",J530,0)</f>
        <v>0</v>
      </c>
      <c r="BF530" s="191">
        <f>IF(N530="snížená",J530,0)</f>
        <v>0</v>
      </c>
      <c r="BG530" s="191">
        <f>IF(N530="zákl. přenesená",J530,0)</f>
        <v>0</v>
      </c>
      <c r="BH530" s="191">
        <f>IF(N530="sníž. přenesená",J530,0)</f>
        <v>0</v>
      </c>
      <c r="BI530" s="191">
        <f>IF(N530="nulová",J530,0)</f>
        <v>0</v>
      </c>
      <c r="BJ530" s="17" t="s">
        <v>88</v>
      </c>
      <c r="BK530" s="191">
        <f>ROUND(I530*H530,2)</f>
        <v>0</v>
      </c>
      <c r="BL530" s="17" t="s">
        <v>88</v>
      </c>
      <c r="BM530" s="190" t="s">
        <v>3466</v>
      </c>
    </row>
    <row r="531" spans="1:65" s="13" customFormat="1" ht="11.25">
      <c r="B531" s="192"/>
      <c r="C531" s="193"/>
      <c r="D531" s="194" t="s">
        <v>193</v>
      </c>
      <c r="E531" s="195" t="s">
        <v>43</v>
      </c>
      <c r="F531" s="196" t="s">
        <v>3314</v>
      </c>
      <c r="G531" s="193"/>
      <c r="H531" s="195" t="s">
        <v>43</v>
      </c>
      <c r="I531" s="197"/>
      <c r="J531" s="193"/>
      <c r="K531" s="193"/>
      <c r="L531" s="198"/>
      <c r="M531" s="199"/>
      <c r="N531" s="200"/>
      <c r="O531" s="200"/>
      <c r="P531" s="200"/>
      <c r="Q531" s="200"/>
      <c r="R531" s="200"/>
      <c r="S531" s="200"/>
      <c r="T531" s="201"/>
      <c r="AT531" s="202" t="s">
        <v>193</v>
      </c>
      <c r="AU531" s="202" t="s">
        <v>90</v>
      </c>
      <c r="AV531" s="13" t="s">
        <v>88</v>
      </c>
      <c r="AW531" s="13" t="s">
        <v>41</v>
      </c>
      <c r="AX531" s="13" t="s">
        <v>80</v>
      </c>
      <c r="AY531" s="202" t="s">
        <v>182</v>
      </c>
    </row>
    <row r="532" spans="1:65" s="13" customFormat="1" ht="11.25">
      <c r="B532" s="192"/>
      <c r="C532" s="193"/>
      <c r="D532" s="194" t="s">
        <v>193</v>
      </c>
      <c r="E532" s="195" t="s">
        <v>43</v>
      </c>
      <c r="F532" s="196" t="s">
        <v>3344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1:65" s="13" customFormat="1" ht="11.25">
      <c r="B533" s="192"/>
      <c r="C533" s="193"/>
      <c r="D533" s="194" t="s">
        <v>193</v>
      </c>
      <c r="E533" s="195" t="s">
        <v>43</v>
      </c>
      <c r="F533" s="196" t="s">
        <v>3467</v>
      </c>
      <c r="G533" s="193"/>
      <c r="H533" s="195" t="s">
        <v>43</v>
      </c>
      <c r="I533" s="197"/>
      <c r="J533" s="193"/>
      <c r="K533" s="193"/>
      <c r="L533" s="198"/>
      <c r="M533" s="199"/>
      <c r="N533" s="200"/>
      <c r="O533" s="200"/>
      <c r="P533" s="200"/>
      <c r="Q533" s="200"/>
      <c r="R533" s="200"/>
      <c r="S533" s="200"/>
      <c r="T533" s="201"/>
      <c r="AT533" s="202" t="s">
        <v>193</v>
      </c>
      <c r="AU533" s="202" t="s">
        <v>90</v>
      </c>
      <c r="AV533" s="13" t="s">
        <v>88</v>
      </c>
      <c r="AW533" s="13" t="s">
        <v>41</v>
      </c>
      <c r="AX533" s="13" t="s">
        <v>80</v>
      </c>
      <c r="AY533" s="202" t="s">
        <v>182</v>
      </c>
    </row>
    <row r="534" spans="1:65" s="13" customFormat="1" ht="11.25">
      <c r="B534" s="192"/>
      <c r="C534" s="193"/>
      <c r="D534" s="194" t="s">
        <v>193</v>
      </c>
      <c r="E534" s="195" t="s">
        <v>43</v>
      </c>
      <c r="F534" s="196" t="s">
        <v>3586</v>
      </c>
      <c r="G534" s="193"/>
      <c r="H534" s="195" t="s">
        <v>43</v>
      </c>
      <c r="I534" s="197"/>
      <c r="J534" s="193"/>
      <c r="K534" s="193"/>
      <c r="L534" s="198"/>
      <c r="M534" s="199"/>
      <c r="N534" s="200"/>
      <c r="O534" s="200"/>
      <c r="P534" s="200"/>
      <c r="Q534" s="200"/>
      <c r="R534" s="200"/>
      <c r="S534" s="200"/>
      <c r="T534" s="201"/>
      <c r="AT534" s="202" t="s">
        <v>193</v>
      </c>
      <c r="AU534" s="202" t="s">
        <v>90</v>
      </c>
      <c r="AV534" s="13" t="s">
        <v>88</v>
      </c>
      <c r="AW534" s="13" t="s">
        <v>41</v>
      </c>
      <c r="AX534" s="13" t="s">
        <v>80</v>
      </c>
      <c r="AY534" s="202" t="s">
        <v>182</v>
      </c>
    </row>
    <row r="535" spans="1:65" s="14" customFormat="1" ht="11.25">
      <c r="B535" s="203"/>
      <c r="C535" s="204"/>
      <c r="D535" s="194" t="s">
        <v>193</v>
      </c>
      <c r="E535" s="205" t="s">
        <v>43</v>
      </c>
      <c r="F535" s="206" t="s">
        <v>3468</v>
      </c>
      <c r="G535" s="204"/>
      <c r="H535" s="207">
        <v>0.83</v>
      </c>
      <c r="I535" s="208"/>
      <c r="J535" s="204"/>
      <c r="K535" s="204"/>
      <c r="L535" s="209"/>
      <c r="M535" s="210"/>
      <c r="N535" s="211"/>
      <c r="O535" s="211"/>
      <c r="P535" s="211"/>
      <c r="Q535" s="211"/>
      <c r="R535" s="211"/>
      <c r="S535" s="211"/>
      <c r="T535" s="212"/>
      <c r="AT535" s="213" t="s">
        <v>193</v>
      </c>
      <c r="AU535" s="213" t="s">
        <v>90</v>
      </c>
      <c r="AV535" s="14" t="s">
        <v>90</v>
      </c>
      <c r="AW535" s="14" t="s">
        <v>41</v>
      </c>
      <c r="AX535" s="14" t="s">
        <v>80</v>
      </c>
      <c r="AY535" s="213" t="s">
        <v>182</v>
      </c>
    </row>
    <row r="536" spans="1:65" s="13" customFormat="1" ht="11.25">
      <c r="B536" s="192"/>
      <c r="C536" s="193"/>
      <c r="D536" s="194" t="s">
        <v>193</v>
      </c>
      <c r="E536" s="195" t="s">
        <v>43</v>
      </c>
      <c r="F536" s="196" t="s">
        <v>3609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1:65" s="14" customFormat="1" ht="11.25">
      <c r="B537" s="203"/>
      <c r="C537" s="204"/>
      <c r="D537" s="194" t="s">
        <v>193</v>
      </c>
      <c r="E537" s="205" t="s">
        <v>43</v>
      </c>
      <c r="F537" s="206" t="s">
        <v>3654</v>
      </c>
      <c r="G537" s="204"/>
      <c r="H537" s="207">
        <v>0.53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80</v>
      </c>
      <c r="AY537" s="213" t="s">
        <v>182</v>
      </c>
    </row>
    <row r="538" spans="1:65" s="15" customFormat="1" ht="11.25">
      <c r="B538" s="227"/>
      <c r="C538" s="228"/>
      <c r="D538" s="194" t="s">
        <v>193</v>
      </c>
      <c r="E538" s="229" t="s">
        <v>43</v>
      </c>
      <c r="F538" s="230" t="s">
        <v>436</v>
      </c>
      <c r="G538" s="228"/>
      <c r="H538" s="231">
        <v>1.3599999999999999</v>
      </c>
      <c r="I538" s="232"/>
      <c r="J538" s="228"/>
      <c r="K538" s="228"/>
      <c r="L538" s="233"/>
      <c r="M538" s="234"/>
      <c r="N538" s="235"/>
      <c r="O538" s="235"/>
      <c r="P538" s="235"/>
      <c r="Q538" s="235"/>
      <c r="R538" s="235"/>
      <c r="S538" s="235"/>
      <c r="T538" s="236"/>
      <c r="AT538" s="237" t="s">
        <v>193</v>
      </c>
      <c r="AU538" s="237" t="s">
        <v>90</v>
      </c>
      <c r="AV538" s="15" t="s">
        <v>205</v>
      </c>
      <c r="AW538" s="15" t="s">
        <v>41</v>
      </c>
      <c r="AX538" s="15" t="s">
        <v>88</v>
      </c>
      <c r="AY538" s="237" t="s">
        <v>182</v>
      </c>
    </row>
    <row r="539" spans="1:65" s="2" customFormat="1" ht="14.45" customHeight="1">
      <c r="A539" s="35"/>
      <c r="B539" s="36"/>
      <c r="C539" s="214" t="s">
        <v>685</v>
      </c>
      <c r="D539" s="214" t="s">
        <v>179</v>
      </c>
      <c r="E539" s="215" t="s">
        <v>3472</v>
      </c>
      <c r="F539" s="216" t="s">
        <v>3473</v>
      </c>
      <c r="G539" s="217" t="s">
        <v>481</v>
      </c>
      <c r="H539" s="218">
        <v>680</v>
      </c>
      <c r="I539" s="219"/>
      <c r="J539" s="220">
        <f>ROUND(I539*H539,2)</f>
        <v>0</v>
      </c>
      <c r="K539" s="216" t="s">
        <v>198</v>
      </c>
      <c r="L539" s="221"/>
      <c r="M539" s="222" t="s">
        <v>43</v>
      </c>
      <c r="N539" s="223" t="s">
        <v>51</v>
      </c>
      <c r="O539" s="65"/>
      <c r="P539" s="188">
        <f>O539*H539</f>
        <v>0</v>
      </c>
      <c r="Q539" s="188">
        <v>0</v>
      </c>
      <c r="R539" s="188">
        <f>Q539*H539</f>
        <v>0</v>
      </c>
      <c r="S539" s="188">
        <v>0</v>
      </c>
      <c r="T539" s="189">
        <f>S539*H539</f>
        <v>0</v>
      </c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R539" s="190" t="s">
        <v>90</v>
      </c>
      <c r="AT539" s="190" t="s">
        <v>179</v>
      </c>
      <c r="AU539" s="190" t="s">
        <v>90</v>
      </c>
      <c r="AY539" s="17" t="s">
        <v>182</v>
      </c>
      <c r="BE539" s="191">
        <f>IF(N539="základní",J539,0)</f>
        <v>0</v>
      </c>
      <c r="BF539" s="191">
        <f>IF(N539="snížená",J539,0)</f>
        <v>0</v>
      </c>
      <c r="BG539" s="191">
        <f>IF(N539="zákl. přenesená",J539,0)</f>
        <v>0</v>
      </c>
      <c r="BH539" s="191">
        <f>IF(N539="sníž. přenesená",J539,0)</f>
        <v>0</v>
      </c>
      <c r="BI539" s="191">
        <f>IF(N539="nulová",J539,0)</f>
        <v>0</v>
      </c>
      <c r="BJ539" s="17" t="s">
        <v>88</v>
      </c>
      <c r="BK539" s="191">
        <f>ROUND(I539*H539,2)</f>
        <v>0</v>
      </c>
      <c r="BL539" s="17" t="s">
        <v>88</v>
      </c>
      <c r="BM539" s="190" t="s">
        <v>3474</v>
      </c>
    </row>
    <row r="540" spans="1:65" s="13" customFormat="1" ht="11.25">
      <c r="B540" s="192"/>
      <c r="C540" s="193"/>
      <c r="D540" s="194" t="s">
        <v>193</v>
      </c>
      <c r="E540" s="195" t="s">
        <v>43</v>
      </c>
      <c r="F540" s="196" t="s">
        <v>3314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1:65" s="13" customFormat="1" ht="11.25">
      <c r="B541" s="192"/>
      <c r="C541" s="193"/>
      <c r="D541" s="194" t="s">
        <v>193</v>
      </c>
      <c r="E541" s="195" t="s">
        <v>43</v>
      </c>
      <c r="F541" s="196" t="s">
        <v>3344</v>
      </c>
      <c r="G541" s="193"/>
      <c r="H541" s="195" t="s">
        <v>43</v>
      </c>
      <c r="I541" s="197"/>
      <c r="J541" s="193"/>
      <c r="K541" s="193"/>
      <c r="L541" s="198"/>
      <c r="M541" s="199"/>
      <c r="N541" s="200"/>
      <c r="O541" s="200"/>
      <c r="P541" s="200"/>
      <c r="Q541" s="200"/>
      <c r="R541" s="200"/>
      <c r="S541" s="200"/>
      <c r="T541" s="201"/>
      <c r="AT541" s="202" t="s">
        <v>193</v>
      </c>
      <c r="AU541" s="202" t="s">
        <v>90</v>
      </c>
      <c r="AV541" s="13" t="s">
        <v>88</v>
      </c>
      <c r="AW541" s="13" t="s">
        <v>41</v>
      </c>
      <c r="AX541" s="13" t="s">
        <v>80</v>
      </c>
      <c r="AY541" s="202" t="s">
        <v>182</v>
      </c>
    </row>
    <row r="542" spans="1:65" s="13" customFormat="1" ht="11.25">
      <c r="B542" s="192"/>
      <c r="C542" s="193"/>
      <c r="D542" s="194" t="s">
        <v>193</v>
      </c>
      <c r="E542" s="195" t="s">
        <v>43</v>
      </c>
      <c r="F542" s="196" t="s">
        <v>3475</v>
      </c>
      <c r="G542" s="193"/>
      <c r="H542" s="195" t="s">
        <v>43</v>
      </c>
      <c r="I542" s="197"/>
      <c r="J542" s="193"/>
      <c r="K542" s="193"/>
      <c r="L542" s="198"/>
      <c r="M542" s="199"/>
      <c r="N542" s="200"/>
      <c r="O542" s="200"/>
      <c r="P542" s="200"/>
      <c r="Q542" s="200"/>
      <c r="R542" s="200"/>
      <c r="S542" s="200"/>
      <c r="T542" s="201"/>
      <c r="AT542" s="202" t="s">
        <v>193</v>
      </c>
      <c r="AU542" s="202" t="s">
        <v>90</v>
      </c>
      <c r="AV542" s="13" t="s">
        <v>88</v>
      </c>
      <c r="AW542" s="13" t="s">
        <v>41</v>
      </c>
      <c r="AX542" s="13" t="s">
        <v>80</v>
      </c>
      <c r="AY542" s="202" t="s">
        <v>182</v>
      </c>
    </row>
    <row r="543" spans="1:65" s="13" customFormat="1" ht="11.25">
      <c r="B543" s="192"/>
      <c r="C543" s="193"/>
      <c r="D543" s="194" t="s">
        <v>193</v>
      </c>
      <c r="E543" s="195" t="s">
        <v>43</v>
      </c>
      <c r="F543" s="196" t="s">
        <v>3586</v>
      </c>
      <c r="G543" s="193"/>
      <c r="H543" s="195" t="s">
        <v>43</v>
      </c>
      <c r="I543" s="197"/>
      <c r="J543" s="193"/>
      <c r="K543" s="193"/>
      <c r="L543" s="198"/>
      <c r="M543" s="199"/>
      <c r="N543" s="200"/>
      <c r="O543" s="200"/>
      <c r="P543" s="200"/>
      <c r="Q543" s="200"/>
      <c r="R543" s="200"/>
      <c r="S543" s="200"/>
      <c r="T543" s="201"/>
      <c r="AT543" s="202" t="s">
        <v>193</v>
      </c>
      <c r="AU543" s="202" t="s">
        <v>90</v>
      </c>
      <c r="AV543" s="13" t="s">
        <v>88</v>
      </c>
      <c r="AW543" s="13" t="s">
        <v>41</v>
      </c>
      <c r="AX543" s="13" t="s">
        <v>80</v>
      </c>
      <c r="AY543" s="202" t="s">
        <v>182</v>
      </c>
    </row>
    <row r="544" spans="1:65" s="14" customFormat="1" ht="11.25">
      <c r="B544" s="203"/>
      <c r="C544" s="204"/>
      <c r="D544" s="194" t="s">
        <v>193</v>
      </c>
      <c r="E544" s="205" t="s">
        <v>43</v>
      </c>
      <c r="F544" s="206" t="s">
        <v>3382</v>
      </c>
      <c r="G544" s="204"/>
      <c r="H544" s="207">
        <v>415</v>
      </c>
      <c r="I544" s="208"/>
      <c r="J544" s="204"/>
      <c r="K544" s="204"/>
      <c r="L544" s="209"/>
      <c r="M544" s="210"/>
      <c r="N544" s="211"/>
      <c r="O544" s="211"/>
      <c r="P544" s="211"/>
      <c r="Q544" s="211"/>
      <c r="R544" s="211"/>
      <c r="S544" s="211"/>
      <c r="T544" s="212"/>
      <c r="AT544" s="213" t="s">
        <v>193</v>
      </c>
      <c r="AU544" s="213" t="s">
        <v>90</v>
      </c>
      <c r="AV544" s="14" t="s">
        <v>90</v>
      </c>
      <c r="AW544" s="14" t="s">
        <v>41</v>
      </c>
      <c r="AX544" s="14" t="s">
        <v>80</v>
      </c>
      <c r="AY544" s="213" t="s">
        <v>182</v>
      </c>
    </row>
    <row r="545" spans="1:65" s="13" customFormat="1" ht="11.25">
      <c r="B545" s="192"/>
      <c r="C545" s="193"/>
      <c r="D545" s="194" t="s">
        <v>193</v>
      </c>
      <c r="E545" s="195" t="s">
        <v>43</v>
      </c>
      <c r="F545" s="196" t="s">
        <v>3609</v>
      </c>
      <c r="G545" s="193"/>
      <c r="H545" s="195" t="s">
        <v>43</v>
      </c>
      <c r="I545" s="197"/>
      <c r="J545" s="193"/>
      <c r="K545" s="193"/>
      <c r="L545" s="198"/>
      <c r="M545" s="199"/>
      <c r="N545" s="200"/>
      <c r="O545" s="200"/>
      <c r="P545" s="200"/>
      <c r="Q545" s="200"/>
      <c r="R545" s="200"/>
      <c r="S545" s="200"/>
      <c r="T545" s="201"/>
      <c r="AT545" s="202" t="s">
        <v>193</v>
      </c>
      <c r="AU545" s="202" t="s">
        <v>90</v>
      </c>
      <c r="AV545" s="13" t="s">
        <v>88</v>
      </c>
      <c r="AW545" s="13" t="s">
        <v>41</v>
      </c>
      <c r="AX545" s="13" t="s">
        <v>80</v>
      </c>
      <c r="AY545" s="202" t="s">
        <v>182</v>
      </c>
    </row>
    <row r="546" spans="1:65" s="14" customFormat="1" ht="11.25">
      <c r="B546" s="203"/>
      <c r="C546" s="204"/>
      <c r="D546" s="194" t="s">
        <v>193</v>
      </c>
      <c r="E546" s="205" t="s">
        <v>43</v>
      </c>
      <c r="F546" s="206" t="s">
        <v>3610</v>
      </c>
      <c r="G546" s="204"/>
      <c r="H546" s="207">
        <v>265</v>
      </c>
      <c r="I546" s="208"/>
      <c r="J546" s="204"/>
      <c r="K546" s="204"/>
      <c r="L546" s="209"/>
      <c r="M546" s="210"/>
      <c r="N546" s="211"/>
      <c r="O546" s="211"/>
      <c r="P546" s="211"/>
      <c r="Q546" s="211"/>
      <c r="R546" s="211"/>
      <c r="S546" s="211"/>
      <c r="T546" s="212"/>
      <c r="AT546" s="213" t="s">
        <v>193</v>
      </c>
      <c r="AU546" s="213" t="s">
        <v>90</v>
      </c>
      <c r="AV546" s="14" t="s">
        <v>90</v>
      </c>
      <c r="AW546" s="14" t="s">
        <v>41</v>
      </c>
      <c r="AX546" s="14" t="s">
        <v>80</v>
      </c>
      <c r="AY546" s="213" t="s">
        <v>182</v>
      </c>
    </row>
    <row r="547" spans="1:65" s="15" customFormat="1" ht="11.25">
      <c r="B547" s="227"/>
      <c r="C547" s="228"/>
      <c r="D547" s="194" t="s">
        <v>193</v>
      </c>
      <c r="E547" s="229" t="s">
        <v>43</v>
      </c>
      <c r="F547" s="230" t="s">
        <v>436</v>
      </c>
      <c r="G547" s="228"/>
      <c r="H547" s="231">
        <v>680</v>
      </c>
      <c r="I547" s="232"/>
      <c r="J547" s="228"/>
      <c r="K547" s="228"/>
      <c r="L547" s="233"/>
      <c r="M547" s="234"/>
      <c r="N547" s="235"/>
      <c r="O547" s="235"/>
      <c r="P547" s="235"/>
      <c r="Q547" s="235"/>
      <c r="R547" s="235"/>
      <c r="S547" s="235"/>
      <c r="T547" s="236"/>
      <c r="AT547" s="237" t="s">
        <v>193</v>
      </c>
      <c r="AU547" s="237" t="s">
        <v>90</v>
      </c>
      <c r="AV547" s="15" t="s">
        <v>205</v>
      </c>
      <c r="AW547" s="15" t="s">
        <v>41</v>
      </c>
      <c r="AX547" s="15" t="s">
        <v>88</v>
      </c>
      <c r="AY547" s="237" t="s">
        <v>182</v>
      </c>
    </row>
    <row r="548" spans="1:65" s="2" customFormat="1" ht="24.2" customHeight="1">
      <c r="A548" s="35"/>
      <c r="B548" s="36"/>
      <c r="C548" s="214" t="s">
        <v>691</v>
      </c>
      <c r="D548" s="214" t="s">
        <v>179</v>
      </c>
      <c r="E548" s="215" t="s">
        <v>3476</v>
      </c>
      <c r="F548" s="216" t="s">
        <v>3477</v>
      </c>
      <c r="G548" s="217" t="s">
        <v>481</v>
      </c>
      <c r="H548" s="218">
        <v>680</v>
      </c>
      <c r="I548" s="219"/>
      <c r="J548" s="220">
        <f>ROUND(I548*H548,2)</f>
        <v>0</v>
      </c>
      <c r="K548" s="216" t="s">
        <v>198</v>
      </c>
      <c r="L548" s="221"/>
      <c r="M548" s="222" t="s">
        <v>43</v>
      </c>
      <c r="N548" s="223" t="s">
        <v>51</v>
      </c>
      <c r="O548" s="65"/>
      <c r="P548" s="188">
        <f>O548*H548</f>
        <v>0</v>
      </c>
      <c r="Q548" s="188">
        <v>0</v>
      </c>
      <c r="R548" s="188">
        <f>Q548*H548</f>
        <v>0</v>
      </c>
      <c r="S548" s="188">
        <v>0</v>
      </c>
      <c r="T548" s="189">
        <f>S548*H548</f>
        <v>0</v>
      </c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R548" s="190" t="s">
        <v>90</v>
      </c>
      <c r="AT548" s="190" t="s">
        <v>179</v>
      </c>
      <c r="AU548" s="190" t="s">
        <v>90</v>
      </c>
      <c r="AY548" s="17" t="s">
        <v>182</v>
      </c>
      <c r="BE548" s="191">
        <f>IF(N548="základní",J548,0)</f>
        <v>0</v>
      </c>
      <c r="BF548" s="191">
        <f>IF(N548="snížená",J548,0)</f>
        <v>0</v>
      </c>
      <c r="BG548" s="191">
        <f>IF(N548="zákl. přenesená",J548,0)</f>
        <v>0</v>
      </c>
      <c r="BH548" s="191">
        <f>IF(N548="sníž. přenesená",J548,0)</f>
        <v>0</v>
      </c>
      <c r="BI548" s="191">
        <f>IF(N548="nulová",J548,0)</f>
        <v>0</v>
      </c>
      <c r="BJ548" s="17" t="s">
        <v>88</v>
      </c>
      <c r="BK548" s="191">
        <f>ROUND(I548*H548,2)</f>
        <v>0</v>
      </c>
      <c r="BL548" s="17" t="s">
        <v>88</v>
      </c>
      <c r="BM548" s="190" t="s">
        <v>3478</v>
      </c>
    </row>
    <row r="549" spans="1:65" s="13" customFormat="1" ht="11.25">
      <c r="B549" s="192"/>
      <c r="C549" s="193"/>
      <c r="D549" s="194" t="s">
        <v>193</v>
      </c>
      <c r="E549" s="195" t="s">
        <v>43</v>
      </c>
      <c r="F549" s="196" t="s">
        <v>3314</v>
      </c>
      <c r="G549" s="193"/>
      <c r="H549" s="195" t="s">
        <v>43</v>
      </c>
      <c r="I549" s="197"/>
      <c r="J549" s="193"/>
      <c r="K549" s="193"/>
      <c r="L549" s="198"/>
      <c r="M549" s="199"/>
      <c r="N549" s="200"/>
      <c r="O549" s="200"/>
      <c r="P549" s="200"/>
      <c r="Q549" s="200"/>
      <c r="R549" s="200"/>
      <c r="S549" s="200"/>
      <c r="T549" s="201"/>
      <c r="AT549" s="202" t="s">
        <v>193</v>
      </c>
      <c r="AU549" s="202" t="s">
        <v>90</v>
      </c>
      <c r="AV549" s="13" t="s">
        <v>88</v>
      </c>
      <c r="AW549" s="13" t="s">
        <v>41</v>
      </c>
      <c r="AX549" s="13" t="s">
        <v>80</v>
      </c>
      <c r="AY549" s="202" t="s">
        <v>182</v>
      </c>
    </row>
    <row r="550" spans="1:65" s="13" customFormat="1" ht="11.25">
      <c r="B550" s="192"/>
      <c r="C550" s="193"/>
      <c r="D550" s="194" t="s">
        <v>193</v>
      </c>
      <c r="E550" s="195" t="s">
        <v>43</v>
      </c>
      <c r="F550" s="196" t="s">
        <v>3344</v>
      </c>
      <c r="G550" s="193"/>
      <c r="H550" s="195" t="s">
        <v>43</v>
      </c>
      <c r="I550" s="197"/>
      <c r="J550" s="193"/>
      <c r="K550" s="193"/>
      <c r="L550" s="198"/>
      <c r="M550" s="199"/>
      <c r="N550" s="200"/>
      <c r="O550" s="200"/>
      <c r="P550" s="200"/>
      <c r="Q550" s="200"/>
      <c r="R550" s="200"/>
      <c r="S550" s="200"/>
      <c r="T550" s="201"/>
      <c r="AT550" s="202" t="s">
        <v>193</v>
      </c>
      <c r="AU550" s="202" t="s">
        <v>90</v>
      </c>
      <c r="AV550" s="13" t="s">
        <v>88</v>
      </c>
      <c r="AW550" s="13" t="s">
        <v>41</v>
      </c>
      <c r="AX550" s="13" t="s">
        <v>80</v>
      </c>
      <c r="AY550" s="202" t="s">
        <v>182</v>
      </c>
    </row>
    <row r="551" spans="1:65" s="13" customFormat="1" ht="11.25">
      <c r="B551" s="192"/>
      <c r="C551" s="193"/>
      <c r="D551" s="194" t="s">
        <v>193</v>
      </c>
      <c r="E551" s="195" t="s">
        <v>43</v>
      </c>
      <c r="F551" s="196" t="s">
        <v>3475</v>
      </c>
      <c r="G551" s="193"/>
      <c r="H551" s="195" t="s">
        <v>43</v>
      </c>
      <c r="I551" s="197"/>
      <c r="J551" s="193"/>
      <c r="K551" s="193"/>
      <c r="L551" s="198"/>
      <c r="M551" s="199"/>
      <c r="N551" s="200"/>
      <c r="O551" s="200"/>
      <c r="P551" s="200"/>
      <c r="Q551" s="200"/>
      <c r="R551" s="200"/>
      <c r="S551" s="200"/>
      <c r="T551" s="201"/>
      <c r="AT551" s="202" t="s">
        <v>193</v>
      </c>
      <c r="AU551" s="202" t="s">
        <v>90</v>
      </c>
      <c r="AV551" s="13" t="s">
        <v>88</v>
      </c>
      <c r="AW551" s="13" t="s">
        <v>41</v>
      </c>
      <c r="AX551" s="13" t="s">
        <v>80</v>
      </c>
      <c r="AY551" s="202" t="s">
        <v>182</v>
      </c>
    </row>
    <row r="552" spans="1:65" s="13" customFormat="1" ht="11.25">
      <c r="B552" s="192"/>
      <c r="C552" s="193"/>
      <c r="D552" s="194" t="s">
        <v>193</v>
      </c>
      <c r="E552" s="195" t="s">
        <v>43</v>
      </c>
      <c r="F552" s="196" t="s">
        <v>3586</v>
      </c>
      <c r="G552" s="193"/>
      <c r="H552" s="195" t="s">
        <v>43</v>
      </c>
      <c r="I552" s="197"/>
      <c r="J552" s="193"/>
      <c r="K552" s="193"/>
      <c r="L552" s="198"/>
      <c r="M552" s="199"/>
      <c r="N552" s="200"/>
      <c r="O552" s="200"/>
      <c r="P552" s="200"/>
      <c r="Q552" s="200"/>
      <c r="R552" s="200"/>
      <c r="S552" s="200"/>
      <c r="T552" s="201"/>
      <c r="AT552" s="202" t="s">
        <v>193</v>
      </c>
      <c r="AU552" s="202" t="s">
        <v>90</v>
      </c>
      <c r="AV552" s="13" t="s">
        <v>88</v>
      </c>
      <c r="AW552" s="13" t="s">
        <v>41</v>
      </c>
      <c r="AX552" s="13" t="s">
        <v>80</v>
      </c>
      <c r="AY552" s="202" t="s">
        <v>182</v>
      </c>
    </row>
    <row r="553" spans="1:65" s="14" customFormat="1" ht="11.25">
      <c r="B553" s="203"/>
      <c r="C553" s="204"/>
      <c r="D553" s="194" t="s">
        <v>193</v>
      </c>
      <c r="E553" s="205" t="s">
        <v>43</v>
      </c>
      <c r="F553" s="206" t="s">
        <v>3382</v>
      </c>
      <c r="G553" s="204"/>
      <c r="H553" s="207">
        <v>415</v>
      </c>
      <c r="I553" s="208"/>
      <c r="J553" s="204"/>
      <c r="K553" s="204"/>
      <c r="L553" s="209"/>
      <c r="M553" s="210"/>
      <c r="N553" s="211"/>
      <c r="O553" s="211"/>
      <c r="P553" s="211"/>
      <c r="Q553" s="211"/>
      <c r="R553" s="211"/>
      <c r="S553" s="211"/>
      <c r="T553" s="212"/>
      <c r="AT553" s="213" t="s">
        <v>193</v>
      </c>
      <c r="AU553" s="213" t="s">
        <v>90</v>
      </c>
      <c r="AV553" s="14" t="s">
        <v>90</v>
      </c>
      <c r="AW553" s="14" t="s">
        <v>41</v>
      </c>
      <c r="AX553" s="14" t="s">
        <v>80</v>
      </c>
      <c r="AY553" s="213" t="s">
        <v>182</v>
      </c>
    </row>
    <row r="554" spans="1:65" s="13" customFormat="1" ht="11.25">
      <c r="B554" s="192"/>
      <c r="C554" s="193"/>
      <c r="D554" s="194" t="s">
        <v>193</v>
      </c>
      <c r="E554" s="195" t="s">
        <v>43</v>
      </c>
      <c r="F554" s="196" t="s">
        <v>3609</v>
      </c>
      <c r="G554" s="193"/>
      <c r="H554" s="195" t="s">
        <v>43</v>
      </c>
      <c r="I554" s="197"/>
      <c r="J554" s="193"/>
      <c r="K554" s="193"/>
      <c r="L554" s="198"/>
      <c r="M554" s="199"/>
      <c r="N554" s="200"/>
      <c r="O554" s="200"/>
      <c r="P554" s="200"/>
      <c r="Q554" s="200"/>
      <c r="R554" s="200"/>
      <c r="S554" s="200"/>
      <c r="T554" s="201"/>
      <c r="AT554" s="202" t="s">
        <v>193</v>
      </c>
      <c r="AU554" s="202" t="s">
        <v>90</v>
      </c>
      <c r="AV554" s="13" t="s">
        <v>88</v>
      </c>
      <c r="AW554" s="13" t="s">
        <v>41</v>
      </c>
      <c r="AX554" s="13" t="s">
        <v>80</v>
      </c>
      <c r="AY554" s="202" t="s">
        <v>182</v>
      </c>
    </row>
    <row r="555" spans="1:65" s="14" customFormat="1" ht="11.25">
      <c r="B555" s="203"/>
      <c r="C555" s="204"/>
      <c r="D555" s="194" t="s">
        <v>193</v>
      </c>
      <c r="E555" s="205" t="s">
        <v>43</v>
      </c>
      <c r="F555" s="206" t="s">
        <v>3610</v>
      </c>
      <c r="G555" s="204"/>
      <c r="H555" s="207">
        <v>265</v>
      </c>
      <c r="I555" s="208"/>
      <c r="J555" s="204"/>
      <c r="K555" s="204"/>
      <c r="L555" s="209"/>
      <c r="M555" s="210"/>
      <c r="N555" s="211"/>
      <c r="O555" s="211"/>
      <c r="P555" s="211"/>
      <c r="Q555" s="211"/>
      <c r="R555" s="211"/>
      <c r="S555" s="211"/>
      <c r="T555" s="212"/>
      <c r="AT555" s="213" t="s">
        <v>193</v>
      </c>
      <c r="AU555" s="213" t="s">
        <v>90</v>
      </c>
      <c r="AV555" s="14" t="s">
        <v>90</v>
      </c>
      <c r="AW555" s="14" t="s">
        <v>41</v>
      </c>
      <c r="AX555" s="14" t="s">
        <v>80</v>
      </c>
      <c r="AY555" s="213" t="s">
        <v>182</v>
      </c>
    </row>
    <row r="556" spans="1:65" s="15" customFormat="1" ht="11.25">
      <c r="B556" s="227"/>
      <c r="C556" s="228"/>
      <c r="D556" s="194" t="s">
        <v>193</v>
      </c>
      <c r="E556" s="229" t="s">
        <v>43</v>
      </c>
      <c r="F556" s="230" t="s">
        <v>436</v>
      </c>
      <c r="G556" s="228"/>
      <c r="H556" s="231">
        <v>680</v>
      </c>
      <c r="I556" s="232"/>
      <c r="J556" s="228"/>
      <c r="K556" s="228"/>
      <c r="L556" s="233"/>
      <c r="M556" s="234"/>
      <c r="N556" s="235"/>
      <c r="O556" s="235"/>
      <c r="P556" s="235"/>
      <c r="Q556" s="235"/>
      <c r="R556" s="235"/>
      <c r="S556" s="235"/>
      <c r="T556" s="236"/>
      <c r="AT556" s="237" t="s">
        <v>193</v>
      </c>
      <c r="AU556" s="237" t="s">
        <v>90</v>
      </c>
      <c r="AV556" s="15" t="s">
        <v>205</v>
      </c>
      <c r="AW556" s="15" t="s">
        <v>41</v>
      </c>
      <c r="AX556" s="15" t="s">
        <v>88</v>
      </c>
      <c r="AY556" s="237" t="s">
        <v>182</v>
      </c>
    </row>
    <row r="557" spans="1:65" s="2" customFormat="1" ht="24.2" customHeight="1">
      <c r="A557" s="35"/>
      <c r="B557" s="36"/>
      <c r="C557" s="179" t="s">
        <v>698</v>
      </c>
      <c r="D557" s="179" t="s">
        <v>187</v>
      </c>
      <c r="E557" s="180" t="s">
        <v>744</v>
      </c>
      <c r="F557" s="181" t="s">
        <v>745</v>
      </c>
      <c r="G557" s="182" t="s">
        <v>190</v>
      </c>
      <c r="H557" s="183">
        <v>8</v>
      </c>
      <c r="I557" s="184"/>
      <c r="J557" s="185">
        <f>ROUND(I557*H557,2)</f>
        <v>0</v>
      </c>
      <c r="K557" s="181" t="s">
        <v>191</v>
      </c>
      <c r="L557" s="40"/>
      <c r="M557" s="186" t="s">
        <v>43</v>
      </c>
      <c r="N557" s="187" t="s">
        <v>51</v>
      </c>
      <c r="O557" s="65"/>
      <c r="P557" s="188">
        <f>O557*H557</f>
        <v>0</v>
      </c>
      <c r="Q557" s="188">
        <v>0</v>
      </c>
      <c r="R557" s="188">
        <f>Q557*H557</f>
        <v>0</v>
      </c>
      <c r="S557" s="188">
        <v>0</v>
      </c>
      <c r="T557" s="189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90" t="s">
        <v>88</v>
      </c>
      <c r="AT557" s="190" t="s">
        <v>187</v>
      </c>
      <c r="AU557" s="190" t="s">
        <v>90</v>
      </c>
      <c r="AY557" s="17" t="s">
        <v>182</v>
      </c>
      <c r="BE557" s="191">
        <f>IF(N557="základní",J557,0)</f>
        <v>0</v>
      </c>
      <c r="BF557" s="191">
        <f>IF(N557="snížená",J557,0)</f>
        <v>0</v>
      </c>
      <c r="BG557" s="191">
        <f>IF(N557="zákl. přenesená",J557,0)</f>
        <v>0</v>
      </c>
      <c r="BH557" s="191">
        <f>IF(N557="sníž. přenesená",J557,0)</f>
        <v>0</v>
      </c>
      <c r="BI557" s="191">
        <f>IF(N557="nulová",J557,0)</f>
        <v>0</v>
      </c>
      <c r="BJ557" s="17" t="s">
        <v>88</v>
      </c>
      <c r="BK557" s="191">
        <f>ROUND(I557*H557,2)</f>
        <v>0</v>
      </c>
      <c r="BL557" s="17" t="s">
        <v>88</v>
      </c>
      <c r="BM557" s="190" t="s">
        <v>3479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3344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3" customFormat="1" ht="11.25">
      <c r="B559" s="192"/>
      <c r="C559" s="193"/>
      <c r="D559" s="194" t="s">
        <v>193</v>
      </c>
      <c r="E559" s="195" t="s">
        <v>43</v>
      </c>
      <c r="F559" s="196" t="s">
        <v>1751</v>
      </c>
      <c r="G559" s="193"/>
      <c r="H559" s="195" t="s">
        <v>43</v>
      </c>
      <c r="I559" s="197"/>
      <c r="J559" s="193"/>
      <c r="K559" s="193"/>
      <c r="L559" s="198"/>
      <c r="M559" s="199"/>
      <c r="N559" s="200"/>
      <c r="O559" s="200"/>
      <c r="P559" s="200"/>
      <c r="Q559" s="200"/>
      <c r="R559" s="200"/>
      <c r="S559" s="200"/>
      <c r="T559" s="201"/>
      <c r="AT559" s="202" t="s">
        <v>193</v>
      </c>
      <c r="AU559" s="202" t="s">
        <v>90</v>
      </c>
      <c r="AV559" s="13" t="s">
        <v>88</v>
      </c>
      <c r="AW559" s="13" t="s">
        <v>41</v>
      </c>
      <c r="AX559" s="13" t="s">
        <v>80</v>
      </c>
      <c r="AY559" s="202" t="s">
        <v>182</v>
      </c>
    </row>
    <row r="560" spans="1:65" s="14" customFormat="1" ht="11.25">
      <c r="B560" s="203"/>
      <c r="C560" s="204"/>
      <c r="D560" s="194" t="s">
        <v>193</v>
      </c>
      <c r="E560" s="205" t="s">
        <v>43</v>
      </c>
      <c r="F560" s="206" t="s">
        <v>3655</v>
      </c>
      <c r="G560" s="204"/>
      <c r="H560" s="207">
        <v>8</v>
      </c>
      <c r="I560" s="208"/>
      <c r="J560" s="204"/>
      <c r="K560" s="204"/>
      <c r="L560" s="209"/>
      <c r="M560" s="210"/>
      <c r="N560" s="211"/>
      <c r="O560" s="211"/>
      <c r="P560" s="211"/>
      <c r="Q560" s="211"/>
      <c r="R560" s="211"/>
      <c r="S560" s="211"/>
      <c r="T560" s="212"/>
      <c r="AT560" s="213" t="s">
        <v>193</v>
      </c>
      <c r="AU560" s="213" t="s">
        <v>90</v>
      </c>
      <c r="AV560" s="14" t="s">
        <v>90</v>
      </c>
      <c r="AW560" s="14" t="s">
        <v>41</v>
      </c>
      <c r="AX560" s="14" t="s">
        <v>88</v>
      </c>
      <c r="AY560" s="213" t="s">
        <v>182</v>
      </c>
    </row>
    <row r="561" spans="1:65" s="2" customFormat="1" ht="14.45" customHeight="1">
      <c r="A561" s="35"/>
      <c r="B561" s="36"/>
      <c r="C561" s="214" t="s">
        <v>703</v>
      </c>
      <c r="D561" s="214" t="s">
        <v>179</v>
      </c>
      <c r="E561" s="215" t="s">
        <v>1757</v>
      </c>
      <c r="F561" s="216" t="s">
        <v>1758</v>
      </c>
      <c r="G561" s="217" t="s">
        <v>190</v>
      </c>
      <c r="H561" s="218">
        <v>4</v>
      </c>
      <c r="I561" s="219"/>
      <c r="J561" s="220">
        <f>ROUND(I561*H561,2)</f>
        <v>0</v>
      </c>
      <c r="K561" s="216" t="s">
        <v>198</v>
      </c>
      <c r="L561" s="221"/>
      <c r="M561" s="222" t="s">
        <v>43</v>
      </c>
      <c r="N561" s="223" t="s">
        <v>51</v>
      </c>
      <c r="O561" s="65"/>
      <c r="P561" s="188">
        <f>O561*H561</f>
        <v>0</v>
      </c>
      <c r="Q561" s="188">
        <v>0</v>
      </c>
      <c r="R561" s="188">
        <f>Q561*H561</f>
        <v>0</v>
      </c>
      <c r="S561" s="188">
        <v>0</v>
      </c>
      <c r="T561" s="189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90" t="s">
        <v>90</v>
      </c>
      <c r="AT561" s="190" t="s">
        <v>179</v>
      </c>
      <c r="AU561" s="190" t="s">
        <v>90</v>
      </c>
      <c r="AY561" s="17" t="s">
        <v>182</v>
      </c>
      <c r="BE561" s="191">
        <f>IF(N561="základní",J561,0)</f>
        <v>0</v>
      </c>
      <c r="BF561" s="191">
        <f>IF(N561="snížená",J561,0)</f>
        <v>0</v>
      </c>
      <c r="BG561" s="191">
        <f>IF(N561="zákl. přenesená",J561,0)</f>
        <v>0</v>
      </c>
      <c r="BH561" s="191">
        <f>IF(N561="sníž. přenesená",J561,0)</f>
        <v>0</v>
      </c>
      <c r="BI561" s="191">
        <f>IF(N561="nulová",J561,0)</f>
        <v>0</v>
      </c>
      <c r="BJ561" s="17" t="s">
        <v>88</v>
      </c>
      <c r="BK561" s="191">
        <f>ROUND(I561*H561,2)</f>
        <v>0</v>
      </c>
      <c r="BL561" s="17" t="s">
        <v>88</v>
      </c>
      <c r="BM561" s="190" t="s">
        <v>3481</v>
      </c>
    </row>
    <row r="562" spans="1:65" s="13" customFormat="1" ht="11.25">
      <c r="B562" s="192"/>
      <c r="C562" s="193"/>
      <c r="D562" s="194" t="s">
        <v>193</v>
      </c>
      <c r="E562" s="195" t="s">
        <v>43</v>
      </c>
      <c r="F562" s="196" t="s">
        <v>3344</v>
      </c>
      <c r="G562" s="193"/>
      <c r="H562" s="195" t="s">
        <v>43</v>
      </c>
      <c r="I562" s="197"/>
      <c r="J562" s="193"/>
      <c r="K562" s="193"/>
      <c r="L562" s="198"/>
      <c r="M562" s="199"/>
      <c r="N562" s="200"/>
      <c r="O562" s="200"/>
      <c r="P562" s="200"/>
      <c r="Q562" s="200"/>
      <c r="R562" s="200"/>
      <c r="S562" s="200"/>
      <c r="T562" s="201"/>
      <c r="AT562" s="202" t="s">
        <v>193</v>
      </c>
      <c r="AU562" s="202" t="s">
        <v>90</v>
      </c>
      <c r="AV562" s="13" t="s">
        <v>88</v>
      </c>
      <c r="AW562" s="13" t="s">
        <v>41</v>
      </c>
      <c r="AX562" s="13" t="s">
        <v>80</v>
      </c>
      <c r="AY562" s="202" t="s">
        <v>182</v>
      </c>
    </row>
    <row r="563" spans="1:65" s="13" customFormat="1" ht="11.25">
      <c r="B563" s="192"/>
      <c r="C563" s="193"/>
      <c r="D563" s="194" t="s">
        <v>193</v>
      </c>
      <c r="E563" s="195" t="s">
        <v>43</v>
      </c>
      <c r="F563" s="196" t="s">
        <v>1751</v>
      </c>
      <c r="G563" s="193"/>
      <c r="H563" s="195" t="s">
        <v>43</v>
      </c>
      <c r="I563" s="197"/>
      <c r="J563" s="193"/>
      <c r="K563" s="193"/>
      <c r="L563" s="198"/>
      <c r="M563" s="199"/>
      <c r="N563" s="200"/>
      <c r="O563" s="200"/>
      <c r="P563" s="200"/>
      <c r="Q563" s="200"/>
      <c r="R563" s="200"/>
      <c r="S563" s="200"/>
      <c r="T563" s="201"/>
      <c r="AT563" s="202" t="s">
        <v>193</v>
      </c>
      <c r="AU563" s="202" t="s">
        <v>90</v>
      </c>
      <c r="AV563" s="13" t="s">
        <v>88</v>
      </c>
      <c r="AW563" s="13" t="s">
        <v>41</v>
      </c>
      <c r="AX563" s="13" t="s">
        <v>80</v>
      </c>
      <c r="AY563" s="202" t="s">
        <v>182</v>
      </c>
    </row>
    <row r="564" spans="1:65" s="14" customFormat="1" ht="11.25">
      <c r="B564" s="203"/>
      <c r="C564" s="204"/>
      <c r="D564" s="194" t="s">
        <v>193</v>
      </c>
      <c r="E564" s="205" t="s">
        <v>43</v>
      </c>
      <c r="F564" s="206" t="s">
        <v>906</v>
      </c>
      <c r="G564" s="204"/>
      <c r="H564" s="207">
        <v>4</v>
      </c>
      <c r="I564" s="208"/>
      <c r="J564" s="204"/>
      <c r="K564" s="204"/>
      <c r="L564" s="209"/>
      <c r="M564" s="210"/>
      <c r="N564" s="211"/>
      <c r="O564" s="211"/>
      <c r="P564" s="211"/>
      <c r="Q564" s="211"/>
      <c r="R564" s="211"/>
      <c r="S564" s="211"/>
      <c r="T564" s="212"/>
      <c r="AT564" s="213" t="s">
        <v>193</v>
      </c>
      <c r="AU564" s="213" t="s">
        <v>90</v>
      </c>
      <c r="AV564" s="14" t="s">
        <v>90</v>
      </c>
      <c r="AW564" s="14" t="s">
        <v>41</v>
      </c>
      <c r="AX564" s="14" t="s">
        <v>88</v>
      </c>
      <c r="AY564" s="213" t="s">
        <v>182</v>
      </c>
    </row>
    <row r="565" spans="1:65" s="2" customFormat="1" ht="14.45" customHeight="1">
      <c r="A565" s="35"/>
      <c r="B565" s="36"/>
      <c r="C565" s="214" t="s">
        <v>707</v>
      </c>
      <c r="D565" s="214" t="s">
        <v>179</v>
      </c>
      <c r="E565" s="215" t="s">
        <v>1760</v>
      </c>
      <c r="F565" s="216" t="s">
        <v>1761</v>
      </c>
      <c r="G565" s="217" t="s">
        <v>190</v>
      </c>
      <c r="H565" s="218">
        <v>4</v>
      </c>
      <c r="I565" s="219"/>
      <c r="J565" s="220">
        <f>ROUND(I565*H565,2)</f>
        <v>0</v>
      </c>
      <c r="K565" s="216" t="s">
        <v>198</v>
      </c>
      <c r="L565" s="221"/>
      <c r="M565" s="222" t="s">
        <v>43</v>
      </c>
      <c r="N565" s="223" t="s">
        <v>51</v>
      </c>
      <c r="O565" s="65"/>
      <c r="P565" s="188">
        <f>O565*H565</f>
        <v>0</v>
      </c>
      <c r="Q565" s="188">
        <v>0</v>
      </c>
      <c r="R565" s="188">
        <f>Q565*H565</f>
        <v>0</v>
      </c>
      <c r="S565" s="188">
        <v>0</v>
      </c>
      <c r="T565" s="189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90" t="s">
        <v>90</v>
      </c>
      <c r="AT565" s="190" t="s">
        <v>179</v>
      </c>
      <c r="AU565" s="190" t="s">
        <v>90</v>
      </c>
      <c r="AY565" s="17" t="s">
        <v>182</v>
      </c>
      <c r="BE565" s="191">
        <f>IF(N565="základní",J565,0)</f>
        <v>0</v>
      </c>
      <c r="BF565" s="191">
        <f>IF(N565="snížená",J565,0)</f>
        <v>0</v>
      </c>
      <c r="BG565" s="191">
        <f>IF(N565="zákl. přenesená",J565,0)</f>
        <v>0</v>
      </c>
      <c r="BH565" s="191">
        <f>IF(N565="sníž. přenesená",J565,0)</f>
        <v>0</v>
      </c>
      <c r="BI565" s="191">
        <f>IF(N565="nulová",J565,0)</f>
        <v>0</v>
      </c>
      <c r="BJ565" s="17" t="s">
        <v>88</v>
      </c>
      <c r="BK565" s="191">
        <f>ROUND(I565*H565,2)</f>
        <v>0</v>
      </c>
      <c r="BL565" s="17" t="s">
        <v>88</v>
      </c>
      <c r="BM565" s="190" t="s">
        <v>3482</v>
      </c>
    </row>
    <row r="566" spans="1:65" s="13" customFormat="1" ht="11.25">
      <c r="B566" s="192"/>
      <c r="C566" s="193"/>
      <c r="D566" s="194" t="s">
        <v>193</v>
      </c>
      <c r="E566" s="195" t="s">
        <v>43</v>
      </c>
      <c r="F566" s="196" t="s">
        <v>3344</v>
      </c>
      <c r="G566" s="193"/>
      <c r="H566" s="195" t="s">
        <v>43</v>
      </c>
      <c r="I566" s="197"/>
      <c r="J566" s="193"/>
      <c r="K566" s="193"/>
      <c r="L566" s="198"/>
      <c r="M566" s="199"/>
      <c r="N566" s="200"/>
      <c r="O566" s="200"/>
      <c r="P566" s="200"/>
      <c r="Q566" s="200"/>
      <c r="R566" s="200"/>
      <c r="S566" s="200"/>
      <c r="T566" s="201"/>
      <c r="AT566" s="202" t="s">
        <v>193</v>
      </c>
      <c r="AU566" s="202" t="s">
        <v>90</v>
      </c>
      <c r="AV566" s="13" t="s">
        <v>88</v>
      </c>
      <c r="AW566" s="13" t="s">
        <v>41</v>
      </c>
      <c r="AX566" s="13" t="s">
        <v>80</v>
      </c>
      <c r="AY566" s="202" t="s">
        <v>182</v>
      </c>
    </row>
    <row r="567" spans="1:65" s="13" customFormat="1" ht="11.25">
      <c r="B567" s="192"/>
      <c r="C567" s="193"/>
      <c r="D567" s="194" t="s">
        <v>193</v>
      </c>
      <c r="E567" s="195" t="s">
        <v>43</v>
      </c>
      <c r="F567" s="196" t="s">
        <v>1751</v>
      </c>
      <c r="G567" s="193"/>
      <c r="H567" s="195" t="s">
        <v>43</v>
      </c>
      <c r="I567" s="197"/>
      <c r="J567" s="193"/>
      <c r="K567" s="193"/>
      <c r="L567" s="198"/>
      <c r="M567" s="199"/>
      <c r="N567" s="200"/>
      <c r="O567" s="200"/>
      <c r="P567" s="200"/>
      <c r="Q567" s="200"/>
      <c r="R567" s="200"/>
      <c r="S567" s="200"/>
      <c r="T567" s="201"/>
      <c r="AT567" s="202" t="s">
        <v>193</v>
      </c>
      <c r="AU567" s="202" t="s">
        <v>90</v>
      </c>
      <c r="AV567" s="13" t="s">
        <v>88</v>
      </c>
      <c r="AW567" s="13" t="s">
        <v>41</v>
      </c>
      <c r="AX567" s="13" t="s">
        <v>80</v>
      </c>
      <c r="AY567" s="202" t="s">
        <v>182</v>
      </c>
    </row>
    <row r="568" spans="1:65" s="14" customFormat="1" ht="11.25">
      <c r="B568" s="203"/>
      <c r="C568" s="204"/>
      <c r="D568" s="194" t="s">
        <v>193</v>
      </c>
      <c r="E568" s="205" t="s">
        <v>43</v>
      </c>
      <c r="F568" s="206" t="s">
        <v>906</v>
      </c>
      <c r="G568" s="204"/>
      <c r="H568" s="207">
        <v>4</v>
      </c>
      <c r="I568" s="208"/>
      <c r="J568" s="204"/>
      <c r="K568" s="204"/>
      <c r="L568" s="209"/>
      <c r="M568" s="210"/>
      <c r="N568" s="211"/>
      <c r="O568" s="211"/>
      <c r="P568" s="211"/>
      <c r="Q568" s="211"/>
      <c r="R568" s="211"/>
      <c r="S568" s="211"/>
      <c r="T568" s="212"/>
      <c r="AT568" s="213" t="s">
        <v>193</v>
      </c>
      <c r="AU568" s="213" t="s">
        <v>90</v>
      </c>
      <c r="AV568" s="14" t="s">
        <v>90</v>
      </c>
      <c r="AW568" s="14" t="s">
        <v>41</v>
      </c>
      <c r="AX568" s="14" t="s">
        <v>88</v>
      </c>
      <c r="AY568" s="213" t="s">
        <v>182</v>
      </c>
    </row>
    <row r="569" spans="1:65" s="12" customFormat="1" ht="22.9" customHeight="1">
      <c r="B569" s="163"/>
      <c r="C569" s="164"/>
      <c r="D569" s="165" t="s">
        <v>79</v>
      </c>
      <c r="E569" s="177" t="s">
        <v>1045</v>
      </c>
      <c r="F569" s="177" t="s">
        <v>1046</v>
      </c>
      <c r="G569" s="164"/>
      <c r="H569" s="164"/>
      <c r="I569" s="167"/>
      <c r="J569" s="178">
        <f>BK569</f>
        <v>0</v>
      </c>
      <c r="K569" s="164"/>
      <c r="L569" s="169"/>
      <c r="M569" s="170"/>
      <c r="N569" s="171"/>
      <c r="O569" s="171"/>
      <c r="P569" s="172">
        <f>SUM(P570:P748)</f>
        <v>0</v>
      </c>
      <c r="Q569" s="171"/>
      <c r="R569" s="172">
        <f>SUM(R570:R748)</f>
        <v>89.309745599999999</v>
      </c>
      <c r="S569" s="171"/>
      <c r="T569" s="173">
        <f>SUM(T570:T748)</f>
        <v>0</v>
      </c>
      <c r="AR569" s="174" t="s">
        <v>181</v>
      </c>
      <c r="AT569" s="175" t="s">
        <v>79</v>
      </c>
      <c r="AU569" s="175" t="s">
        <v>88</v>
      </c>
      <c r="AY569" s="174" t="s">
        <v>182</v>
      </c>
      <c r="BK569" s="176">
        <f>SUM(BK570:BK748)</f>
        <v>0</v>
      </c>
    </row>
    <row r="570" spans="1:65" s="2" customFormat="1" ht="24.2" customHeight="1">
      <c r="A570" s="35"/>
      <c r="B570" s="36"/>
      <c r="C570" s="179" t="s">
        <v>713</v>
      </c>
      <c r="D570" s="179" t="s">
        <v>187</v>
      </c>
      <c r="E570" s="180" t="s">
        <v>1048</v>
      </c>
      <c r="F570" s="181" t="s">
        <v>1049</v>
      </c>
      <c r="G570" s="182" t="s">
        <v>740</v>
      </c>
      <c r="H570" s="183">
        <v>0.55300000000000005</v>
      </c>
      <c r="I570" s="184"/>
      <c r="J570" s="185">
        <f>ROUND(I570*H570,2)</f>
        <v>0</v>
      </c>
      <c r="K570" s="181" t="s">
        <v>191</v>
      </c>
      <c r="L570" s="40"/>
      <c r="M570" s="186" t="s">
        <v>43</v>
      </c>
      <c r="N570" s="187" t="s">
        <v>51</v>
      </c>
      <c r="O570" s="65"/>
      <c r="P570" s="188">
        <f>O570*H570</f>
        <v>0</v>
      </c>
      <c r="Q570" s="188">
        <v>8.8000000000000005E-3</v>
      </c>
      <c r="R570" s="188">
        <f>Q570*H570</f>
        <v>4.8664000000000008E-3</v>
      </c>
      <c r="S570" s="188">
        <v>0</v>
      </c>
      <c r="T570" s="189">
        <f>S570*H570</f>
        <v>0</v>
      </c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R570" s="190" t="s">
        <v>88</v>
      </c>
      <c r="AT570" s="190" t="s">
        <v>187</v>
      </c>
      <c r="AU570" s="190" t="s">
        <v>90</v>
      </c>
      <c r="AY570" s="17" t="s">
        <v>182</v>
      </c>
      <c r="BE570" s="191">
        <f>IF(N570="základní",J570,0)</f>
        <v>0</v>
      </c>
      <c r="BF570" s="191">
        <f>IF(N570="snížená",J570,0)</f>
        <v>0</v>
      </c>
      <c r="BG570" s="191">
        <f>IF(N570="zákl. přenesená",J570,0)</f>
        <v>0</v>
      </c>
      <c r="BH570" s="191">
        <f>IF(N570="sníž. přenesená",J570,0)</f>
        <v>0</v>
      </c>
      <c r="BI570" s="191">
        <f>IF(N570="nulová",J570,0)</f>
        <v>0</v>
      </c>
      <c r="BJ570" s="17" t="s">
        <v>88</v>
      </c>
      <c r="BK570" s="191">
        <f>ROUND(I570*H570,2)</f>
        <v>0</v>
      </c>
      <c r="BL570" s="17" t="s">
        <v>88</v>
      </c>
      <c r="BM570" s="190" t="s">
        <v>1050</v>
      </c>
    </row>
    <row r="571" spans="1:65" s="13" customFormat="1" ht="11.25">
      <c r="B571" s="192"/>
      <c r="C571" s="193"/>
      <c r="D571" s="194" t="s">
        <v>193</v>
      </c>
      <c r="E571" s="195" t="s">
        <v>43</v>
      </c>
      <c r="F571" s="196" t="s">
        <v>3314</v>
      </c>
      <c r="G571" s="193"/>
      <c r="H571" s="195" t="s">
        <v>43</v>
      </c>
      <c r="I571" s="197"/>
      <c r="J571" s="193"/>
      <c r="K571" s="193"/>
      <c r="L571" s="198"/>
      <c r="M571" s="199"/>
      <c r="N571" s="200"/>
      <c r="O571" s="200"/>
      <c r="P571" s="200"/>
      <c r="Q571" s="200"/>
      <c r="R571" s="200"/>
      <c r="S571" s="200"/>
      <c r="T571" s="201"/>
      <c r="AT571" s="202" t="s">
        <v>193</v>
      </c>
      <c r="AU571" s="202" t="s">
        <v>90</v>
      </c>
      <c r="AV571" s="13" t="s">
        <v>88</v>
      </c>
      <c r="AW571" s="13" t="s">
        <v>41</v>
      </c>
      <c r="AX571" s="13" t="s">
        <v>80</v>
      </c>
      <c r="AY571" s="202" t="s">
        <v>182</v>
      </c>
    </row>
    <row r="572" spans="1:65" s="13" customFormat="1" ht="11.25">
      <c r="B572" s="192"/>
      <c r="C572" s="193"/>
      <c r="D572" s="194" t="s">
        <v>193</v>
      </c>
      <c r="E572" s="195" t="s">
        <v>43</v>
      </c>
      <c r="F572" s="196" t="s">
        <v>1051</v>
      </c>
      <c r="G572" s="193"/>
      <c r="H572" s="195" t="s">
        <v>43</v>
      </c>
      <c r="I572" s="197"/>
      <c r="J572" s="193"/>
      <c r="K572" s="193"/>
      <c r="L572" s="198"/>
      <c r="M572" s="199"/>
      <c r="N572" s="200"/>
      <c r="O572" s="200"/>
      <c r="P572" s="200"/>
      <c r="Q572" s="200"/>
      <c r="R572" s="200"/>
      <c r="S572" s="200"/>
      <c r="T572" s="201"/>
      <c r="AT572" s="202" t="s">
        <v>193</v>
      </c>
      <c r="AU572" s="202" t="s">
        <v>90</v>
      </c>
      <c r="AV572" s="13" t="s">
        <v>88</v>
      </c>
      <c r="AW572" s="13" t="s">
        <v>41</v>
      </c>
      <c r="AX572" s="13" t="s">
        <v>80</v>
      </c>
      <c r="AY572" s="202" t="s">
        <v>182</v>
      </c>
    </row>
    <row r="573" spans="1:65" s="14" customFormat="1" ht="11.25">
      <c r="B573" s="203"/>
      <c r="C573" s="204"/>
      <c r="D573" s="194" t="s">
        <v>193</v>
      </c>
      <c r="E573" s="205" t="s">
        <v>43</v>
      </c>
      <c r="F573" s="206" t="s">
        <v>3656</v>
      </c>
      <c r="G573" s="204"/>
      <c r="H573" s="207">
        <v>0.41</v>
      </c>
      <c r="I573" s="208"/>
      <c r="J573" s="204"/>
      <c r="K573" s="204"/>
      <c r="L573" s="209"/>
      <c r="M573" s="210"/>
      <c r="N573" s="211"/>
      <c r="O573" s="211"/>
      <c r="P573" s="211"/>
      <c r="Q573" s="211"/>
      <c r="R573" s="211"/>
      <c r="S573" s="211"/>
      <c r="T573" s="212"/>
      <c r="AT573" s="213" t="s">
        <v>193</v>
      </c>
      <c r="AU573" s="213" t="s">
        <v>90</v>
      </c>
      <c r="AV573" s="14" t="s">
        <v>90</v>
      </c>
      <c r="AW573" s="14" t="s">
        <v>41</v>
      </c>
      <c r="AX573" s="14" t="s">
        <v>80</v>
      </c>
      <c r="AY573" s="213" t="s">
        <v>182</v>
      </c>
    </row>
    <row r="574" spans="1:65" s="13" customFormat="1" ht="11.25">
      <c r="B574" s="192"/>
      <c r="C574" s="193"/>
      <c r="D574" s="194" t="s">
        <v>193</v>
      </c>
      <c r="E574" s="195" t="s">
        <v>43</v>
      </c>
      <c r="F574" s="196" t="s">
        <v>1053</v>
      </c>
      <c r="G574" s="193"/>
      <c r="H574" s="195" t="s">
        <v>43</v>
      </c>
      <c r="I574" s="197"/>
      <c r="J574" s="193"/>
      <c r="K574" s="193"/>
      <c r="L574" s="198"/>
      <c r="M574" s="199"/>
      <c r="N574" s="200"/>
      <c r="O574" s="200"/>
      <c r="P574" s="200"/>
      <c r="Q574" s="200"/>
      <c r="R574" s="200"/>
      <c r="S574" s="200"/>
      <c r="T574" s="201"/>
      <c r="AT574" s="202" t="s">
        <v>193</v>
      </c>
      <c r="AU574" s="202" t="s">
        <v>90</v>
      </c>
      <c r="AV574" s="13" t="s">
        <v>88</v>
      </c>
      <c r="AW574" s="13" t="s">
        <v>41</v>
      </c>
      <c r="AX574" s="13" t="s">
        <v>80</v>
      </c>
      <c r="AY574" s="202" t="s">
        <v>182</v>
      </c>
    </row>
    <row r="575" spans="1:65" s="14" customFormat="1" ht="11.25">
      <c r="B575" s="203"/>
      <c r="C575" s="204"/>
      <c r="D575" s="194" t="s">
        <v>193</v>
      </c>
      <c r="E575" s="205" t="s">
        <v>43</v>
      </c>
      <c r="F575" s="206" t="s">
        <v>3657</v>
      </c>
      <c r="G575" s="204"/>
      <c r="H575" s="207">
        <v>7.4999999999999997E-2</v>
      </c>
      <c r="I575" s="208"/>
      <c r="J575" s="204"/>
      <c r="K575" s="204"/>
      <c r="L575" s="209"/>
      <c r="M575" s="210"/>
      <c r="N575" s="211"/>
      <c r="O575" s="211"/>
      <c r="P575" s="211"/>
      <c r="Q575" s="211"/>
      <c r="R575" s="211"/>
      <c r="S575" s="211"/>
      <c r="T575" s="212"/>
      <c r="AT575" s="213" t="s">
        <v>193</v>
      </c>
      <c r="AU575" s="213" t="s">
        <v>90</v>
      </c>
      <c r="AV575" s="14" t="s">
        <v>90</v>
      </c>
      <c r="AW575" s="14" t="s">
        <v>41</v>
      </c>
      <c r="AX575" s="14" t="s">
        <v>80</v>
      </c>
      <c r="AY575" s="213" t="s">
        <v>182</v>
      </c>
    </row>
    <row r="576" spans="1:65" s="13" customFormat="1" ht="11.25">
      <c r="B576" s="192"/>
      <c r="C576" s="193"/>
      <c r="D576" s="194" t="s">
        <v>193</v>
      </c>
      <c r="E576" s="195" t="s">
        <v>43</v>
      </c>
      <c r="F576" s="196" t="s">
        <v>2063</v>
      </c>
      <c r="G576" s="193"/>
      <c r="H576" s="195" t="s">
        <v>43</v>
      </c>
      <c r="I576" s="197"/>
      <c r="J576" s="193"/>
      <c r="K576" s="193"/>
      <c r="L576" s="198"/>
      <c r="M576" s="199"/>
      <c r="N576" s="200"/>
      <c r="O576" s="200"/>
      <c r="P576" s="200"/>
      <c r="Q576" s="200"/>
      <c r="R576" s="200"/>
      <c r="S576" s="200"/>
      <c r="T576" s="201"/>
      <c r="AT576" s="202" t="s">
        <v>193</v>
      </c>
      <c r="AU576" s="202" t="s">
        <v>90</v>
      </c>
      <c r="AV576" s="13" t="s">
        <v>88</v>
      </c>
      <c r="AW576" s="13" t="s">
        <v>41</v>
      </c>
      <c r="AX576" s="13" t="s">
        <v>80</v>
      </c>
      <c r="AY576" s="202" t="s">
        <v>182</v>
      </c>
    </row>
    <row r="577" spans="1:65" s="14" customFormat="1" ht="11.25">
      <c r="B577" s="203"/>
      <c r="C577" s="204"/>
      <c r="D577" s="194" t="s">
        <v>193</v>
      </c>
      <c r="E577" s="205" t="s">
        <v>43</v>
      </c>
      <c r="F577" s="206" t="s">
        <v>2064</v>
      </c>
      <c r="G577" s="204"/>
      <c r="H577" s="207">
        <v>5.0000000000000001E-3</v>
      </c>
      <c r="I577" s="208"/>
      <c r="J577" s="204"/>
      <c r="K577" s="204"/>
      <c r="L577" s="209"/>
      <c r="M577" s="210"/>
      <c r="N577" s="211"/>
      <c r="O577" s="211"/>
      <c r="P577" s="211"/>
      <c r="Q577" s="211"/>
      <c r="R577" s="211"/>
      <c r="S577" s="211"/>
      <c r="T577" s="212"/>
      <c r="AT577" s="213" t="s">
        <v>193</v>
      </c>
      <c r="AU577" s="213" t="s">
        <v>90</v>
      </c>
      <c r="AV577" s="14" t="s">
        <v>90</v>
      </c>
      <c r="AW577" s="14" t="s">
        <v>41</v>
      </c>
      <c r="AX577" s="14" t="s">
        <v>80</v>
      </c>
      <c r="AY577" s="213" t="s">
        <v>182</v>
      </c>
    </row>
    <row r="578" spans="1:65" s="13" customFormat="1" ht="11.25">
      <c r="B578" s="192"/>
      <c r="C578" s="193"/>
      <c r="D578" s="194" t="s">
        <v>193</v>
      </c>
      <c r="E578" s="195" t="s">
        <v>43</v>
      </c>
      <c r="F578" s="196" t="s">
        <v>2065</v>
      </c>
      <c r="G578" s="193"/>
      <c r="H578" s="195" t="s">
        <v>43</v>
      </c>
      <c r="I578" s="197"/>
      <c r="J578" s="193"/>
      <c r="K578" s="193"/>
      <c r="L578" s="198"/>
      <c r="M578" s="199"/>
      <c r="N578" s="200"/>
      <c r="O578" s="200"/>
      <c r="P578" s="200"/>
      <c r="Q578" s="200"/>
      <c r="R578" s="200"/>
      <c r="S578" s="200"/>
      <c r="T578" s="201"/>
      <c r="AT578" s="202" t="s">
        <v>193</v>
      </c>
      <c r="AU578" s="202" t="s">
        <v>90</v>
      </c>
      <c r="AV578" s="13" t="s">
        <v>88</v>
      </c>
      <c r="AW578" s="13" t="s">
        <v>41</v>
      </c>
      <c r="AX578" s="13" t="s">
        <v>80</v>
      </c>
      <c r="AY578" s="202" t="s">
        <v>182</v>
      </c>
    </row>
    <row r="579" spans="1:65" s="14" customFormat="1" ht="11.25">
      <c r="B579" s="203"/>
      <c r="C579" s="204"/>
      <c r="D579" s="194" t="s">
        <v>193</v>
      </c>
      <c r="E579" s="205" t="s">
        <v>43</v>
      </c>
      <c r="F579" s="206" t="s">
        <v>3658</v>
      </c>
      <c r="G579" s="204"/>
      <c r="H579" s="207">
        <v>6.3E-2</v>
      </c>
      <c r="I579" s="208"/>
      <c r="J579" s="204"/>
      <c r="K579" s="204"/>
      <c r="L579" s="209"/>
      <c r="M579" s="210"/>
      <c r="N579" s="211"/>
      <c r="O579" s="211"/>
      <c r="P579" s="211"/>
      <c r="Q579" s="211"/>
      <c r="R579" s="211"/>
      <c r="S579" s="211"/>
      <c r="T579" s="212"/>
      <c r="AT579" s="213" t="s">
        <v>193</v>
      </c>
      <c r="AU579" s="213" t="s">
        <v>90</v>
      </c>
      <c r="AV579" s="14" t="s">
        <v>90</v>
      </c>
      <c r="AW579" s="14" t="s">
        <v>41</v>
      </c>
      <c r="AX579" s="14" t="s">
        <v>80</v>
      </c>
      <c r="AY579" s="213" t="s">
        <v>182</v>
      </c>
    </row>
    <row r="580" spans="1:65" s="15" customFormat="1" ht="11.25">
      <c r="B580" s="227"/>
      <c r="C580" s="228"/>
      <c r="D580" s="194" t="s">
        <v>193</v>
      </c>
      <c r="E580" s="229" t="s">
        <v>43</v>
      </c>
      <c r="F580" s="230" t="s">
        <v>436</v>
      </c>
      <c r="G580" s="228"/>
      <c r="H580" s="231">
        <v>0.55299999999999994</v>
      </c>
      <c r="I580" s="232"/>
      <c r="J580" s="228"/>
      <c r="K580" s="228"/>
      <c r="L580" s="233"/>
      <c r="M580" s="234"/>
      <c r="N580" s="235"/>
      <c r="O580" s="235"/>
      <c r="P580" s="235"/>
      <c r="Q580" s="235"/>
      <c r="R580" s="235"/>
      <c r="S580" s="235"/>
      <c r="T580" s="236"/>
      <c r="AT580" s="237" t="s">
        <v>193</v>
      </c>
      <c r="AU580" s="237" t="s">
        <v>90</v>
      </c>
      <c r="AV580" s="15" t="s">
        <v>205</v>
      </c>
      <c r="AW580" s="15" t="s">
        <v>41</v>
      </c>
      <c r="AX580" s="15" t="s">
        <v>88</v>
      </c>
      <c r="AY580" s="237" t="s">
        <v>182</v>
      </c>
    </row>
    <row r="581" spans="1:65" s="2" customFormat="1" ht="14.45" customHeight="1">
      <c r="A581" s="35"/>
      <c r="B581" s="36"/>
      <c r="C581" s="179" t="s">
        <v>719</v>
      </c>
      <c r="D581" s="179" t="s">
        <v>187</v>
      </c>
      <c r="E581" s="180" t="s">
        <v>1060</v>
      </c>
      <c r="F581" s="181" t="s">
        <v>1061</v>
      </c>
      <c r="G581" s="182" t="s">
        <v>740</v>
      </c>
      <c r="H581" s="183">
        <v>0.55300000000000005</v>
      </c>
      <c r="I581" s="184"/>
      <c r="J581" s="185">
        <f>ROUND(I581*H581,2)</f>
        <v>0</v>
      </c>
      <c r="K581" s="181" t="s">
        <v>191</v>
      </c>
      <c r="L581" s="40"/>
      <c r="M581" s="186" t="s">
        <v>43</v>
      </c>
      <c r="N581" s="187" t="s">
        <v>51</v>
      </c>
      <c r="O581" s="65"/>
      <c r="P581" s="188">
        <f>O581*H581</f>
        <v>0</v>
      </c>
      <c r="Q581" s="188">
        <v>9.9000000000000008E-3</v>
      </c>
      <c r="R581" s="188">
        <f>Q581*H581</f>
        <v>5.4747000000000007E-3</v>
      </c>
      <c r="S581" s="188">
        <v>0</v>
      </c>
      <c r="T581" s="189">
        <f>S581*H581</f>
        <v>0</v>
      </c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R581" s="190" t="s">
        <v>88</v>
      </c>
      <c r="AT581" s="190" t="s">
        <v>187</v>
      </c>
      <c r="AU581" s="190" t="s">
        <v>90</v>
      </c>
      <c r="AY581" s="17" t="s">
        <v>182</v>
      </c>
      <c r="BE581" s="191">
        <f>IF(N581="základní",J581,0)</f>
        <v>0</v>
      </c>
      <c r="BF581" s="191">
        <f>IF(N581="snížená",J581,0)</f>
        <v>0</v>
      </c>
      <c r="BG581" s="191">
        <f>IF(N581="zákl. přenesená",J581,0)</f>
        <v>0</v>
      </c>
      <c r="BH581" s="191">
        <f>IF(N581="sníž. přenesená",J581,0)</f>
        <v>0</v>
      </c>
      <c r="BI581" s="191">
        <f>IF(N581="nulová",J581,0)</f>
        <v>0</v>
      </c>
      <c r="BJ581" s="17" t="s">
        <v>88</v>
      </c>
      <c r="BK581" s="191">
        <f>ROUND(I581*H581,2)</f>
        <v>0</v>
      </c>
      <c r="BL581" s="17" t="s">
        <v>88</v>
      </c>
      <c r="BM581" s="190" t="s">
        <v>1062</v>
      </c>
    </row>
    <row r="582" spans="1:65" s="13" customFormat="1" ht="11.25">
      <c r="B582" s="192"/>
      <c r="C582" s="193"/>
      <c r="D582" s="194" t="s">
        <v>193</v>
      </c>
      <c r="E582" s="195" t="s">
        <v>43</v>
      </c>
      <c r="F582" s="196" t="s">
        <v>3314</v>
      </c>
      <c r="G582" s="193"/>
      <c r="H582" s="195" t="s">
        <v>43</v>
      </c>
      <c r="I582" s="197"/>
      <c r="J582" s="193"/>
      <c r="K582" s="193"/>
      <c r="L582" s="198"/>
      <c r="M582" s="199"/>
      <c r="N582" s="200"/>
      <c r="O582" s="200"/>
      <c r="P582" s="200"/>
      <c r="Q582" s="200"/>
      <c r="R582" s="200"/>
      <c r="S582" s="200"/>
      <c r="T582" s="201"/>
      <c r="AT582" s="202" t="s">
        <v>193</v>
      </c>
      <c r="AU582" s="202" t="s">
        <v>90</v>
      </c>
      <c r="AV582" s="13" t="s">
        <v>88</v>
      </c>
      <c r="AW582" s="13" t="s">
        <v>41</v>
      </c>
      <c r="AX582" s="13" t="s">
        <v>80</v>
      </c>
      <c r="AY582" s="202" t="s">
        <v>182</v>
      </c>
    </row>
    <row r="583" spans="1:65" s="13" customFormat="1" ht="11.25">
      <c r="B583" s="192"/>
      <c r="C583" s="193"/>
      <c r="D583" s="194" t="s">
        <v>193</v>
      </c>
      <c r="E583" s="195" t="s">
        <v>43</v>
      </c>
      <c r="F583" s="196" t="s">
        <v>1051</v>
      </c>
      <c r="G583" s="193"/>
      <c r="H583" s="195" t="s">
        <v>43</v>
      </c>
      <c r="I583" s="197"/>
      <c r="J583" s="193"/>
      <c r="K583" s="193"/>
      <c r="L583" s="198"/>
      <c r="M583" s="199"/>
      <c r="N583" s="200"/>
      <c r="O583" s="200"/>
      <c r="P583" s="200"/>
      <c r="Q583" s="200"/>
      <c r="R583" s="200"/>
      <c r="S583" s="200"/>
      <c r="T583" s="201"/>
      <c r="AT583" s="202" t="s">
        <v>193</v>
      </c>
      <c r="AU583" s="202" t="s">
        <v>90</v>
      </c>
      <c r="AV583" s="13" t="s">
        <v>88</v>
      </c>
      <c r="AW583" s="13" t="s">
        <v>41</v>
      </c>
      <c r="AX583" s="13" t="s">
        <v>80</v>
      </c>
      <c r="AY583" s="202" t="s">
        <v>182</v>
      </c>
    </row>
    <row r="584" spans="1:65" s="14" customFormat="1" ht="11.25">
      <c r="B584" s="203"/>
      <c r="C584" s="204"/>
      <c r="D584" s="194" t="s">
        <v>193</v>
      </c>
      <c r="E584" s="205" t="s">
        <v>43</v>
      </c>
      <c r="F584" s="206" t="s">
        <v>3656</v>
      </c>
      <c r="G584" s="204"/>
      <c r="H584" s="207">
        <v>0.41</v>
      </c>
      <c r="I584" s="208"/>
      <c r="J584" s="204"/>
      <c r="K584" s="204"/>
      <c r="L584" s="209"/>
      <c r="M584" s="210"/>
      <c r="N584" s="211"/>
      <c r="O584" s="211"/>
      <c r="P584" s="211"/>
      <c r="Q584" s="211"/>
      <c r="R584" s="211"/>
      <c r="S584" s="211"/>
      <c r="T584" s="212"/>
      <c r="AT584" s="213" t="s">
        <v>193</v>
      </c>
      <c r="AU584" s="213" t="s">
        <v>90</v>
      </c>
      <c r="AV584" s="14" t="s">
        <v>90</v>
      </c>
      <c r="AW584" s="14" t="s">
        <v>41</v>
      </c>
      <c r="AX584" s="14" t="s">
        <v>80</v>
      </c>
      <c r="AY584" s="213" t="s">
        <v>182</v>
      </c>
    </row>
    <row r="585" spans="1:65" s="13" customFormat="1" ht="11.25">
      <c r="B585" s="192"/>
      <c r="C585" s="193"/>
      <c r="D585" s="194" t="s">
        <v>193</v>
      </c>
      <c r="E585" s="195" t="s">
        <v>43</v>
      </c>
      <c r="F585" s="196" t="s">
        <v>1053</v>
      </c>
      <c r="G585" s="193"/>
      <c r="H585" s="195" t="s">
        <v>43</v>
      </c>
      <c r="I585" s="197"/>
      <c r="J585" s="193"/>
      <c r="K585" s="193"/>
      <c r="L585" s="198"/>
      <c r="M585" s="199"/>
      <c r="N585" s="200"/>
      <c r="O585" s="200"/>
      <c r="P585" s="200"/>
      <c r="Q585" s="200"/>
      <c r="R585" s="200"/>
      <c r="S585" s="200"/>
      <c r="T585" s="201"/>
      <c r="AT585" s="202" t="s">
        <v>193</v>
      </c>
      <c r="AU585" s="202" t="s">
        <v>90</v>
      </c>
      <c r="AV585" s="13" t="s">
        <v>88</v>
      </c>
      <c r="AW585" s="13" t="s">
        <v>41</v>
      </c>
      <c r="AX585" s="13" t="s">
        <v>80</v>
      </c>
      <c r="AY585" s="202" t="s">
        <v>182</v>
      </c>
    </row>
    <row r="586" spans="1:65" s="14" customFormat="1" ht="11.25">
      <c r="B586" s="203"/>
      <c r="C586" s="204"/>
      <c r="D586" s="194" t="s">
        <v>193</v>
      </c>
      <c r="E586" s="205" t="s">
        <v>43</v>
      </c>
      <c r="F586" s="206" t="s">
        <v>3657</v>
      </c>
      <c r="G586" s="204"/>
      <c r="H586" s="207">
        <v>7.4999999999999997E-2</v>
      </c>
      <c r="I586" s="208"/>
      <c r="J586" s="204"/>
      <c r="K586" s="204"/>
      <c r="L586" s="209"/>
      <c r="M586" s="210"/>
      <c r="N586" s="211"/>
      <c r="O586" s="211"/>
      <c r="P586" s="211"/>
      <c r="Q586" s="211"/>
      <c r="R586" s="211"/>
      <c r="S586" s="211"/>
      <c r="T586" s="212"/>
      <c r="AT586" s="213" t="s">
        <v>193</v>
      </c>
      <c r="AU586" s="213" t="s">
        <v>90</v>
      </c>
      <c r="AV586" s="14" t="s">
        <v>90</v>
      </c>
      <c r="AW586" s="14" t="s">
        <v>41</v>
      </c>
      <c r="AX586" s="14" t="s">
        <v>80</v>
      </c>
      <c r="AY586" s="213" t="s">
        <v>182</v>
      </c>
    </row>
    <row r="587" spans="1:65" s="13" customFormat="1" ht="11.25">
      <c r="B587" s="192"/>
      <c r="C587" s="193"/>
      <c r="D587" s="194" t="s">
        <v>193</v>
      </c>
      <c r="E587" s="195" t="s">
        <v>43</v>
      </c>
      <c r="F587" s="196" t="s">
        <v>2063</v>
      </c>
      <c r="G587" s="193"/>
      <c r="H587" s="195" t="s">
        <v>43</v>
      </c>
      <c r="I587" s="197"/>
      <c r="J587" s="193"/>
      <c r="K587" s="193"/>
      <c r="L587" s="198"/>
      <c r="M587" s="199"/>
      <c r="N587" s="200"/>
      <c r="O587" s="200"/>
      <c r="P587" s="200"/>
      <c r="Q587" s="200"/>
      <c r="R587" s="200"/>
      <c r="S587" s="200"/>
      <c r="T587" s="201"/>
      <c r="AT587" s="202" t="s">
        <v>193</v>
      </c>
      <c r="AU587" s="202" t="s">
        <v>90</v>
      </c>
      <c r="AV587" s="13" t="s">
        <v>88</v>
      </c>
      <c r="AW587" s="13" t="s">
        <v>41</v>
      </c>
      <c r="AX587" s="13" t="s">
        <v>80</v>
      </c>
      <c r="AY587" s="202" t="s">
        <v>182</v>
      </c>
    </row>
    <row r="588" spans="1:65" s="14" customFormat="1" ht="11.25">
      <c r="B588" s="203"/>
      <c r="C588" s="204"/>
      <c r="D588" s="194" t="s">
        <v>193</v>
      </c>
      <c r="E588" s="205" t="s">
        <v>43</v>
      </c>
      <c r="F588" s="206" t="s">
        <v>2064</v>
      </c>
      <c r="G588" s="204"/>
      <c r="H588" s="207">
        <v>5.0000000000000001E-3</v>
      </c>
      <c r="I588" s="208"/>
      <c r="J588" s="204"/>
      <c r="K588" s="204"/>
      <c r="L588" s="209"/>
      <c r="M588" s="210"/>
      <c r="N588" s="211"/>
      <c r="O588" s="211"/>
      <c r="P588" s="211"/>
      <c r="Q588" s="211"/>
      <c r="R588" s="211"/>
      <c r="S588" s="211"/>
      <c r="T588" s="212"/>
      <c r="AT588" s="213" t="s">
        <v>193</v>
      </c>
      <c r="AU588" s="213" t="s">
        <v>90</v>
      </c>
      <c r="AV588" s="14" t="s">
        <v>90</v>
      </c>
      <c r="AW588" s="14" t="s">
        <v>41</v>
      </c>
      <c r="AX588" s="14" t="s">
        <v>80</v>
      </c>
      <c r="AY588" s="213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2065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3658</v>
      </c>
      <c r="G590" s="204"/>
      <c r="H590" s="207">
        <v>6.3E-2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80</v>
      </c>
      <c r="AY590" s="213" t="s">
        <v>182</v>
      </c>
    </row>
    <row r="591" spans="1:65" s="15" customFormat="1" ht="11.25">
      <c r="B591" s="227"/>
      <c r="C591" s="228"/>
      <c r="D591" s="194" t="s">
        <v>193</v>
      </c>
      <c r="E591" s="229" t="s">
        <v>43</v>
      </c>
      <c r="F591" s="230" t="s">
        <v>436</v>
      </c>
      <c r="G591" s="228"/>
      <c r="H591" s="231">
        <v>0.55299999999999994</v>
      </c>
      <c r="I591" s="232"/>
      <c r="J591" s="228"/>
      <c r="K591" s="228"/>
      <c r="L591" s="233"/>
      <c r="M591" s="234"/>
      <c r="N591" s="235"/>
      <c r="O591" s="235"/>
      <c r="P591" s="235"/>
      <c r="Q591" s="235"/>
      <c r="R591" s="235"/>
      <c r="S591" s="235"/>
      <c r="T591" s="236"/>
      <c r="AT591" s="237" t="s">
        <v>193</v>
      </c>
      <c r="AU591" s="237" t="s">
        <v>90</v>
      </c>
      <c r="AV591" s="15" t="s">
        <v>205</v>
      </c>
      <c r="AW591" s="15" t="s">
        <v>41</v>
      </c>
      <c r="AX591" s="15" t="s">
        <v>88</v>
      </c>
      <c r="AY591" s="237" t="s">
        <v>182</v>
      </c>
    </row>
    <row r="592" spans="1:65" s="2" customFormat="1" ht="62.65" customHeight="1">
      <c r="A592" s="35"/>
      <c r="B592" s="36"/>
      <c r="C592" s="179" t="s">
        <v>723</v>
      </c>
      <c r="D592" s="179" t="s">
        <v>187</v>
      </c>
      <c r="E592" s="180" t="s">
        <v>1074</v>
      </c>
      <c r="F592" s="181" t="s">
        <v>1075</v>
      </c>
      <c r="G592" s="182" t="s">
        <v>190</v>
      </c>
      <c r="H592" s="183">
        <v>2</v>
      </c>
      <c r="I592" s="184"/>
      <c r="J592" s="185">
        <f>ROUND(I592*H592,2)</f>
        <v>0</v>
      </c>
      <c r="K592" s="181" t="s">
        <v>191</v>
      </c>
      <c r="L592" s="40"/>
      <c r="M592" s="186" t="s">
        <v>43</v>
      </c>
      <c r="N592" s="187" t="s">
        <v>51</v>
      </c>
      <c r="O592" s="65"/>
      <c r="P592" s="188">
        <f>O592*H592</f>
        <v>0</v>
      </c>
      <c r="Q592" s="188">
        <v>0</v>
      </c>
      <c r="R592" s="188">
        <f>Q592*H592</f>
        <v>0</v>
      </c>
      <c r="S592" s="188">
        <v>0</v>
      </c>
      <c r="T592" s="189">
        <f>S592*H592</f>
        <v>0</v>
      </c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R592" s="190" t="s">
        <v>88</v>
      </c>
      <c r="AT592" s="190" t="s">
        <v>187</v>
      </c>
      <c r="AU592" s="190" t="s">
        <v>90</v>
      </c>
      <c r="AY592" s="17" t="s">
        <v>182</v>
      </c>
      <c r="BE592" s="191">
        <f>IF(N592="základní",J592,0)</f>
        <v>0</v>
      </c>
      <c r="BF592" s="191">
        <f>IF(N592="snížená",J592,0)</f>
        <v>0</v>
      </c>
      <c r="BG592" s="191">
        <f>IF(N592="zákl. přenesená",J592,0)</f>
        <v>0</v>
      </c>
      <c r="BH592" s="191">
        <f>IF(N592="sníž. přenesená",J592,0)</f>
        <v>0</v>
      </c>
      <c r="BI592" s="191">
        <f>IF(N592="nulová",J592,0)</f>
        <v>0</v>
      </c>
      <c r="BJ592" s="17" t="s">
        <v>88</v>
      </c>
      <c r="BK592" s="191">
        <f>ROUND(I592*H592,2)</f>
        <v>0</v>
      </c>
      <c r="BL592" s="17" t="s">
        <v>88</v>
      </c>
      <c r="BM592" s="190" t="s">
        <v>3659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532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3" customFormat="1" ht="11.25">
      <c r="B594" s="192"/>
      <c r="C594" s="193"/>
      <c r="D594" s="194" t="s">
        <v>193</v>
      </c>
      <c r="E594" s="195" t="s">
        <v>43</v>
      </c>
      <c r="F594" s="196" t="s">
        <v>3314</v>
      </c>
      <c r="G594" s="193"/>
      <c r="H594" s="195" t="s">
        <v>43</v>
      </c>
      <c r="I594" s="197"/>
      <c r="J594" s="193"/>
      <c r="K594" s="193"/>
      <c r="L594" s="198"/>
      <c r="M594" s="199"/>
      <c r="N594" s="200"/>
      <c r="O594" s="200"/>
      <c r="P594" s="200"/>
      <c r="Q594" s="200"/>
      <c r="R594" s="200"/>
      <c r="S594" s="200"/>
      <c r="T594" s="201"/>
      <c r="AT594" s="202" t="s">
        <v>193</v>
      </c>
      <c r="AU594" s="202" t="s">
        <v>90</v>
      </c>
      <c r="AV594" s="13" t="s">
        <v>88</v>
      </c>
      <c r="AW594" s="13" t="s">
        <v>41</v>
      </c>
      <c r="AX594" s="13" t="s">
        <v>80</v>
      </c>
      <c r="AY594" s="202" t="s">
        <v>182</v>
      </c>
    </row>
    <row r="595" spans="1:65" s="13" customFormat="1" ht="11.25">
      <c r="B595" s="192"/>
      <c r="C595" s="193"/>
      <c r="D595" s="194" t="s">
        <v>193</v>
      </c>
      <c r="E595" s="195" t="s">
        <v>43</v>
      </c>
      <c r="F595" s="196" t="s">
        <v>3660</v>
      </c>
      <c r="G595" s="193"/>
      <c r="H595" s="195" t="s">
        <v>43</v>
      </c>
      <c r="I595" s="197"/>
      <c r="J595" s="193"/>
      <c r="K595" s="193"/>
      <c r="L595" s="198"/>
      <c r="M595" s="199"/>
      <c r="N595" s="200"/>
      <c r="O595" s="200"/>
      <c r="P595" s="200"/>
      <c r="Q595" s="200"/>
      <c r="R595" s="200"/>
      <c r="S595" s="200"/>
      <c r="T595" s="201"/>
      <c r="AT595" s="202" t="s">
        <v>193</v>
      </c>
      <c r="AU595" s="202" t="s">
        <v>90</v>
      </c>
      <c r="AV595" s="13" t="s">
        <v>88</v>
      </c>
      <c r="AW595" s="13" t="s">
        <v>41</v>
      </c>
      <c r="AX595" s="13" t="s">
        <v>80</v>
      </c>
      <c r="AY595" s="202" t="s">
        <v>182</v>
      </c>
    </row>
    <row r="596" spans="1:65" s="14" customFormat="1" ht="11.25">
      <c r="B596" s="203"/>
      <c r="C596" s="204"/>
      <c r="D596" s="194" t="s">
        <v>193</v>
      </c>
      <c r="E596" s="205" t="s">
        <v>43</v>
      </c>
      <c r="F596" s="206" t="s">
        <v>88</v>
      </c>
      <c r="G596" s="204"/>
      <c r="H596" s="207">
        <v>1</v>
      </c>
      <c r="I596" s="208"/>
      <c r="J596" s="204"/>
      <c r="K596" s="204"/>
      <c r="L596" s="209"/>
      <c r="M596" s="210"/>
      <c r="N596" s="211"/>
      <c r="O596" s="211"/>
      <c r="P596" s="211"/>
      <c r="Q596" s="211"/>
      <c r="R596" s="211"/>
      <c r="S596" s="211"/>
      <c r="T596" s="212"/>
      <c r="AT596" s="213" t="s">
        <v>193</v>
      </c>
      <c r="AU596" s="213" t="s">
        <v>90</v>
      </c>
      <c r="AV596" s="14" t="s">
        <v>90</v>
      </c>
      <c r="AW596" s="14" t="s">
        <v>41</v>
      </c>
      <c r="AX596" s="14" t="s">
        <v>80</v>
      </c>
      <c r="AY596" s="213" t="s">
        <v>182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3661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4" customFormat="1" ht="11.25">
      <c r="B598" s="203"/>
      <c r="C598" s="204"/>
      <c r="D598" s="194" t="s">
        <v>193</v>
      </c>
      <c r="E598" s="205" t="s">
        <v>43</v>
      </c>
      <c r="F598" s="206" t="s">
        <v>88</v>
      </c>
      <c r="G598" s="204"/>
      <c r="H598" s="207">
        <v>1</v>
      </c>
      <c r="I598" s="208"/>
      <c r="J598" s="204"/>
      <c r="K598" s="204"/>
      <c r="L598" s="209"/>
      <c r="M598" s="210"/>
      <c r="N598" s="211"/>
      <c r="O598" s="211"/>
      <c r="P598" s="211"/>
      <c r="Q598" s="211"/>
      <c r="R598" s="211"/>
      <c r="S598" s="211"/>
      <c r="T598" s="212"/>
      <c r="AT598" s="213" t="s">
        <v>193</v>
      </c>
      <c r="AU598" s="213" t="s">
        <v>90</v>
      </c>
      <c r="AV598" s="14" t="s">
        <v>90</v>
      </c>
      <c r="AW598" s="14" t="s">
        <v>41</v>
      </c>
      <c r="AX598" s="14" t="s">
        <v>80</v>
      </c>
      <c r="AY598" s="213" t="s">
        <v>182</v>
      </c>
    </row>
    <row r="599" spans="1:65" s="15" customFormat="1" ht="11.25">
      <c r="B599" s="227"/>
      <c r="C599" s="228"/>
      <c r="D599" s="194" t="s">
        <v>193</v>
      </c>
      <c r="E599" s="229" t="s">
        <v>43</v>
      </c>
      <c r="F599" s="230" t="s">
        <v>436</v>
      </c>
      <c r="G599" s="228"/>
      <c r="H599" s="231">
        <v>2</v>
      </c>
      <c r="I599" s="232"/>
      <c r="J599" s="228"/>
      <c r="K599" s="228"/>
      <c r="L599" s="233"/>
      <c r="M599" s="234"/>
      <c r="N599" s="235"/>
      <c r="O599" s="235"/>
      <c r="P599" s="235"/>
      <c r="Q599" s="235"/>
      <c r="R599" s="235"/>
      <c r="S599" s="235"/>
      <c r="T599" s="236"/>
      <c r="AT599" s="237" t="s">
        <v>193</v>
      </c>
      <c r="AU599" s="237" t="s">
        <v>90</v>
      </c>
      <c r="AV599" s="15" t="s">
        <v>205</v>
      </c>
      <c r="AW599" s="15" t="s">
        <v>41</v>
      </c>
      <c r="AX599" s="15" t="s">
        <v>88</v>
      </c>
      <c r="AY599" s="237" t="s">
        <v>182</v>
      </c>
    </row>
    <row r="600" spans="1:65" s="2" customFormat="1" ht="62.65" customHeight="1">
      <c r="A600" s="35"/>
      <c r="B600" s="36"/>
      <c r="C600" s="179" t="s">
        <v>728</v>
      </c>
      <c r="D600" s="179" t="s">
        <v>187</v>
      </c>
      <c r="E600" s="180" t="s">
        <v>1079</v>
      </c>
      <c r="F600" s="181" t="s">
        <v>1080</v>
      </c>
      <c r="G600" s="182" t="s">
        <v>360</v>
      </c>
      <c r="H600" s="183">
        <v>21.6</v>
      </c>
      <c r="I600" s="184"/>
      <c r="J600" s="185">
        <f>ROUND(I600*H600,2)</f>
        <v>0</v>
      </c>
      <c r="K600" s="181" t="s">
        <v>191</v>
      </c>
      <c r="L600" s="40"/>
      <c r="M600" s="186" t="s">
        <v>43</v>
      </c>
      <c r="N600" s="187" t="s">
        <v>51</v>
      </c>
      <c r="O600" s="65"/>
      <c r="P600" s="188">
        <f>O600*H600</f>
        <v>0</v>
      </c>
      <c r="Q600" s="188">
        <v>0</v>
      </c>
      <c r="R600" s="188">
        <f>Q600*H600</f>
        <v>0</v>
      </c>
      <c r="S600" s="188">
        <v>0</v>
      </c>
      <c r="T600" s="189">
        <f>S600*H600</f>
        <v>0</v>
      </c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R600" s="190" t="s">
        <v>88</v>
      </c>
      <c r="AT600" s="190" t="s">
        <v>187</v>
      </c>
      <c r="AU600" s="190" t="s">
        <v>90</v>
      </c>
      <c r="AY600" s="17" t="s">
        <v>182</v>
      </c>
      <c r="BE600" s="191">
        <f>IF(N600="základní",J600,0)</f>
        <v>0</v>
      </c>
      <c r="BF600" s="191">
        <f>IF(N600="snížená",J600,0)</f>
        <v>0</v>
      </c>
      <c r="BG600" s="191">
        <f>IF(N600="zákl. přenesená",J600,0)</f>
        <v>0</v>
      </c>
      <c r="BH600" s="191">
        <f>IF(N600="sníž. přenesená",J600,0)</f>
        <v>0</v>
      </c>
      <c r="BI600" s="191">
        <f>IF(N600="nulová",J600,0)</f>
        <v>0</v>
      </c>
      <c r="BJ600" s="17" t="s">
        <v>88</v>
      </c>
      <c r="BK600" s="191">
        <f>ROUND(I600*H600,2)</f>
        <v>0</v>
      </c>
      <c r="BL600" s="17" t="s">
        <v>88</v>
      </c>
      <c r="BM600" s="190" t="s">
        <v>3662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3314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3" customFormat="1" ht="11.25">
      <c r="B602" s="192"/>
      <c r="C602" s="193"/>
      <c r="D602" s="194" t="s">
        <v>193</v>
      </c>
      <c r="E602" s="195" t="s">
        <v>43</v>
      </c>
      <c r="F602" s="196" t="s">
        <v>1082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4" customFormat="1" ht="11.25">
      <c r="B603" s="203"/>
      <c r="C603" s="204"/>
      <c r="D603" s="194" t="s">
        <v>193</v>
      </c>
      <c r="E603" s="205" t="s">
        <v>43</v>
      </c>
      <c r="F603" s="206" t="s">
        <v>2646</v>
      </c>
      <c r="G603" s="204"/>
      <c r="H603" s="207">
        <v>21.6</v>
      </c>
      <c r="I603" s="208"/>
      <c r="J603" s="204"/>
      <c r="K603" s="204"/>
      <c r="L603" s="209"/>
      <c r="M603" s="210"/>
      <c r="N603" s="211"/>
      <c r="O603" s="211"/>
      <c r="P603" s="211"/>
      <c r="Q603" s="211"/>
      <c r="R603" s="211"/>
      <c r="S603" s="211"/>
      <c r="T603" s="212"/>
      <c r="AT603" s="213" t="s">
        <v>193</v>
      </c>
      <c r="AU603" s="213" t="s">
        <v>90</v>
      </c>
      <c r="AV603" s="14" t="s">
        <v>90</v>
      </c>
      <c r="AW603" s="14" t="s">
        <v>41</v>
      </c>
      <c r="AX603" s="14" t="s">
        <v>88</v>
      </c>
      <c r="AY603" s="213" t="s">
        <v>182</v>
      </c>
    </row>
    <row r="604" spans="1:65" s="2" customFormat="1" ht="24.2" customHeight="1">
      <c r="A604" s="35"/>
      <c r="B604" s="36"/>
      <c r="C604" s="179" t="s">
        <v>732</v>
      </c>
      <c r="D604" s="179" t="s">
        <v>187</v>
      </c>
      <c r="E604" s="180" t="s">
        <v>1085</v>
      </c>
      <c r="F604" s="181" t="s">
        <v>1086</v>
      </c>
      <c r="G604" s="182" t="s">
        <v>360</v>
      </c>
      <c r="H604" s="183">
        <v>5.3250000000000002</v>
      </c>
      <c r="I604" s="184"/>
      <c r="J604" s="185">
        <f>ROUND(I604*H604,2)</f>
        <v>0</v>
      </c>
      <c r="K604" s="181" t="s">
        <v>191</v>
      </c>
      <c r="L604" s="40"/>
      <c r="M604" s="186" t="s">
        <v>43</v>
      </c>
      <c r="N604" s="187" t="s">
        <v>51</v>
      </c>
      <c r="O604" s="65"/>
      <c r="P604" s="188">
        <f>O604*H604</f>
        <v>0</v>
      </c>
      <c r="Q604" s="188">
        <v>2.2563399999999998</v>
      </c>
      <c r="R604" s="188">
        <f>Q604*H604</f>
        <v>12.015010499999999</v>
      </c>
      <c r="S604" s="188">
        <v>0</v>
      </c>
      <c r="T604" s="189">
        <f>S604*H604</f>
        <v>0</v>
      </c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R604" s="190" t="s">
        <v>88</v>
      </c>
      <c r="AT604" s="190" t="s">
        <v>187</v>
      </c>
      <c r="AU604" s="190" t="s">
        <v>90</v>
      </c>
      <c r="AY604" s="17" t="s">
        <v>182</v>
      </c>
      <c r="BE604" s="191">
        <f>IF(N604="základní",J604,0)</f>
        <v>0</v>
      </c>
      <c r="BF604" s="191">
        <f>IF(N604="snížená",J604,0)</f>
        <v>0</v>
      </c>
      <c r="BG604" s="191">
        <f>IF(N604="zákl. přenesená",J604,0)</f>
        <v>0</v>
      </c>
      <c r="BH604" s="191">
        <f>IF(N604="sníž. přenesená",J604,0)</f>
        <v>0</v>
      </c>
      <c r="BI604" s="191">
        <f>IF(N604="nulová",J604,0)</f>
        <v>0</v>
      </c>
      <c r="BJ604" s="17" t="s">
        <v>88</v>
      </c>
      <c r="BK604" s="191">
        <f>ROUND(I604*H604,2)</f>
        <v>0</v>
      </c>
      <c r="BL604" s="17" t="s">
        <v>88</v>
      </c>
      <c r="BM604" s="190" t="s">
        <v>3663</v>
      </c>
    </row>
    <row r="605" spans="1:65" s="13" customFormat="1" ht="11.25">
      <c r="B605" s="192"/>
      <c r="C605" s="193"/>
      <c r="D605" s="194" t="s">
        <v>193</v>
      </c>
      <c r="E605" s="195" t="s">
        <v>43</v>
      </c>
      <c r="F605" s="196" t="s">
        <v>3314</v>
      </c>
      <c r="G605" s="193"/>
      <c r="H605" s="195" t="s">
        <v>43</v>
      </c>
      <c r="I605" s="197"/>
      <c r="J605" s="193"/>
      <c r="K605" s="193"/>
      <c r="L605" s="198"/>
      <c r="M605" s="199"/>
      <c r="N605" s="200"/>
      <c r="O605" s="200"/>
      <c r="P605" s="200"/>
      <c r="Q605" s="200"/>
      <c r="R605" s="200"/>
      <c r="S605" s="200"/>
      <c r="T605" s="201"/>
      <c r="AT605" s="202" t="s">
        <v>193</v>
      </c>
      <c r="AU605" s="202" t="s">
        <v>90</v>
      </c>
      <c r="AV605" s="13" t="s">
        <v>88</v>
      </c>
      <c r="AW605" s="13" t="s">
        <v>41</v>
      </c>
      <c r="AX605" s="13" t="s">
        <v>80</v>
      </c>
      <c r="AY605" s="202" t="s">
        <v>182</v>
      </c>
    </row>
    <row r="606" spans="1:65" s="13" customFormat="1" ht="11.25">
      <c r="B606" s="192"/>
      <c r="C606" s="193"/>
      <c r="D606" s="194" t="s">
        <v>193</v>
      </c>
      <c r="E606" s="195" t="s">
        <v>43</v>
      </c>
      <c r="F606" s="196" t="s">
        <v>3664</v>
      </c>
      <c r="G606" s="193"/>
      <c r="H606" s="195" t="s">
        <v>43</v>
      </c>
      <c r="I606" s="197"/>
      <c r="J606" s="193"/>
      <c r="K606" s="193"/>
      <c r="L606" s="198"/>
      <c r="M606" s="199"/>
      <c r="N606" s="200"/>
      <c r="O606" s="200"/>
      <c r="P606" s="200"/>
      <c r="Q606" s="200"/>
      <c r="R606" s="200"/>
      <c r="S606" s="200"/>
      <c r="T606" s="201"/>
      <c r="AT606" s="202" t="s">
        <v>193</v>
      </c>
      <c r="AU606" s="202" t="s">
        <v>90</v>
      </c>
      <c r="AV606" s="13" t="s">
        <v>88</v>
      </c>
      <c r="AW606" s="13" t="s">
        <v>41</v>
      </c>
      <c r="AX606" s="13" t="s">
        <v>80</v>
      </c>
      <c r="AY606" s="202" t="s">
        <v>182</v>
      </c>
    </row>
    <row r="607" spans="1:65" s="14" customFormat="1" ht="11.25">
      <c r="B607" s="203"/>
      <c r="C607" s="204"/>
      <c r="D607" s="194" t="s">
        <v>193</v>
      </c>
      <c r="E607" s="205" t="s">
        <v>43</v>
      </c>
      <c r="F607" s="206" t="s">
        <v>430</v>
      </c>
      <c r="G607" s="204"/>
      <c r="H607" s="207">
        <v>1.2</v>
      </c>
      <c r="I607" s="208"/>
      <c r="J607" s="204"/>
      <c r="K607" s="204"/>
      <c r="L607" s="209"/>
      <c r="M607" s="210"/>
      <c r="N607" s="211"/>
      <c r="O607" s="211"/>
      <c r="P607" s="211"/>
      <c r="Q607" s="211"/>
      <c r="R607" s="211"/>
      <c r="S607" s="211"/>
      <c r="T607" s="212"/>
      <c r="AT607" s="213" t="s">
        <v>193</v>
      </c>
      <c r="AU607" s="213" t="s">
        <v>90</v>
      </c>
      <c r="AV607" s="14" t="s">
        <v>90</v>
      </c>
      <c r="AW607" s="14" t="s">
        <v>41</v>
      </c>
      <c r="AX607" s="14" t="s">
        <v>80</v>
      </c>
      <c r="AY607" s="213" t="s">
        <v>182</v>
      </c>
    </row>
    <row r="608" spans="1:65" s="13" customFormat="1" ht="11.25">
      <c r="B608" s="192"/>
      <c r="C608" s="193"/>
      <c r="D608" s="194" t="s">
        <v>193</v>
      </c>
      <c r="E608" s="195" t="s">
        <v>43</v>
      </c>
      <c r="F608" s="196" t="s">
        <v>3665</v>
      </c>
      <c r="G608" s="193"/>
      <c r="H608" s="195" t="s">
        <v>43</v>
      </c>
      <c r="I608" s="197"/>
      <c r="J608" s="193"/>
      <c r="K608" s="193"/>
      <c r="L608" s="198"/>
      <c r="M608" s="199"/>
      <c r="N608" s="200"/>
      <c r="O608" s="200"/>
      <c r="P608" s="200"/>
      <c r="Q608" s="200"/>
      <c r="R608" s="200"/>
      <c r="S608" s="200"/>
      <c r="T608" s="201"/>
      <c r="AT608" s="202" t="s">
        <v>193</v>
      </c>
      <c r="AU608" s="202" t="s">
        <v>90</v>
      </c>
      <c r="AV608" s="13" t="s">
        <v>88</v>
      </c>
      <c r="AW608" s="13" t="s">
        <v>41</v>
      </c>
      <c r="AX608" s="13" t="s">
        <v>80</v>
      </c>
      <c r="AY608" s="202" t="s">
        <v>182</v>
      </c>
    </row>
    <row r="609" spans="1:65" s="14" customFormat="1" ht="11.25">
      <c r="B609" s="203"/>
      <c r="C609" s="204"/>
      <c r="D609" s="194" t="s">
        <v>193</v>
      </c>
      <c r="E609" s="205" t="s">
        <v>43</v>
      </c>
      <c r="F609" s="206" t="s">
        <v>430</v>
      </c>
      <c r="G609" s="204"/>
      <c r="H609" s="207">
        <v>1.2</v>
      </c>
      <c r="I609" s="208"/>
      <c r="J609" s="204"/>
      <c r="K609" s="204"/>
      <c r="L609" s="209"/>
      <c r="M609" s="210"/>
      <c r="N609" s="211"/>
      <c r="O609" s="211"/>
      <c r="P609" s="211"/>
      <c r="Q609" s="211"/>
      <c r="R609" s="211"/>
      <c r="S609" s="211"/>
      <c r="T609" s="212"/>
      <c r="AT609" s="213" t="s">
        <v>193</v>
      </c>
      <c r="AU609" s="213" t="s">
        <v>90</v>
      </c>
      <c r="AV609" s="14" t="s">
        <v>90</v>
      </c>
      <c r="AW609" s="14" t="s">
        <v>41</v>
      </c>
      <c r="AX609" s="14" t="s">
        <v>80</v>
      </c>
      <c r="AY609" s="213" t="s">
        <v>182</v>
      </c>
    </row>
    <row r="610" spans="1:65" s="13" customFormat="1" ht="11.25">
      <c r="B610" s="192"/>
      <c r="C610" s="193"/>
      <c r="D610" s="194" t="s">
        <v>193</v>
      </c>
      <c r="E610" s="195" t="s">
        <v>43</v>
      </c>
      <c r="F610" s="196" t="s">
        <v>3486</v>
      </c>
      <c r="G610" s="193"/>
      <c r="H610" s="195" t="s">
        <v>43</v>
      </c>
      <c r="I610" s="197"/>
      <c r="J610" s="193"/>
      <c r="K610" s="193"/>
      <c r="L610" s="198"/>
      <c r="M610" s="199"/>
      <c r="N610" s="200"/>
      <c r="O610" s="200"/>
      <c r="P610" s="200"/>
      <c r="Q610" s="200"/>
      <c r="R610" s="200"/>
      <c r="S610" s="200"/>
      <c r="T610" s="201"/>
      <c r="AT610" s="202" t="s">
        <v>193</v>
      </c>
      <c r="AU610" s="202" t="s">
        <v>90</v>
      </c>
      <c r="AV610" s="13" t="s">
        <v>88</v>
      </c>
      <c r="AW610" s="13" t="s">
        <v>41</v>
      </c>
      <c r="AX610" s="13" t="s">
        <v>80</v>
      </c>
      <c r="AY610" s="202" t="s">
        <v>182</v>
      </c>
    </row>
    <row r="611" spans="1:65" s="14" customFormat="1" ht="11.25">
      <c r="B611" s="203"/>
      <c r="C611" s="204"/>
      <c r="D611" s="194" t="s">
        <v>193</v>
      </c>
      <c r="E611" s="205" t="s">
        <v>43</v>
      </c>
      <c r="F611" s="206" t="s">
        <v>3666</v>
      </c>
      <c r="G611" s="204"/>
      <c r="H611" s="207">
        <v>2.9249999999999998</v>
      </c>
      <c r="I611" s="208"/>
      <c r="J611" s="204"/>
      <c r="K611" s="204"/>
      <c r="L611" s="209"/>
      <c r="M611" s="210"/>
      <c r="N611" s="211"/>
      <c r="O611" s="211"/>
      <c r="P611" s="211"/>
      <c r="Q611" s="211"/>
      <c r="R611" s="211"/>
      <c r="S611" s="211"/>
      <c r="T611" s="212"/>
      <c r="AT611" s="213" t="s">
        <v>193</v>
      </c>
      <c r="AU611" s="213" t="s">
        <v>90</v>
      </c>
      <c r="AV611" s="14" t="s">
        <v>90</v>
      </c>
      <c r="AW611" s="14" t="s">
        <v>41</v>
      </c>
      <c r="AX611" s="14" t="s">
        <v>80</v>
      </c>
      <c r="AY611" s="213" t="s">
        <v>182</v>
      </c>
    </row>
    <row r="612" spans="1:65" s="15" customFormat="1" ht="11.25">
      <c r="B612" s="227"/>
      <c r="C612" s="228"/>
      <c r="D612" s="194" t="s">
        <v>193</v>
      </c>
      <c r="E612" s="229" t="s">
        <v>43</v>
      </c>
      <c r="F612" s="230" t="s">
        <v>436</v>
      </c>
      <c r="G612" s="228"/>
      <c r="H612" s="231">
        <v>5.3249999999999993</v>
      </c>
      <c r="I612" s="232"/>
      <c r="J612" s="228"/>
      <c r="K612" s="228"/>
      <c r="L612" s="233"/>
      <c r="M612" s="234"/>
      <c r="N612" s="235"/>
      <c r="O612" s="235"/>
      <c r="P612" s="235"/>
      <c r="Q612" s="235"/>
      <c r="R612" s="235"/>
      <c r="S612" s="235"/>
      <c r="T612" s="236"/>
      <c r="AT612" s="237" t="s">
        <v>193</v>
      </c>
      <c r="AU612" s="237" t="s">
        <v>90</v>
      </c>
      <c r="AV612" s="15" t="s">
        <v>205</v>
      </c>
      <c r="AW612" s="15" t="s">
        <v>41</v>
      </c>
      <c r="AX612" s="15" t="s">
        <v>88</v>
      </c>
      <c r="AY612" s="237" t="s">
        <v>182</v>
      </c>
    </row>
    <row r="613" spans="1:65" s="2" customFormat="1" ht="24.2" customHeight="1">
      <c r="A613" s="35"/>
      <c r="B613" s="36"/>
      <c r="C613" s="179" t="s">
        <v>737</v>
      </c>
      <c r="D613" s="179" t="s">
        <v>187</v>
      </c>
      <c r="E613" s="180" t="s">
        <v>1104</v>
      </c>
      <c r="F613" s="181" t="s">
        <v>1105</v>
      </c>
      <c r="G613" s="182" t="s">
        <v>360</v>
      </c>
      <c r="H613" s="183">
        <v>2.4</v>
      </c>
      <c r="I613" s="184"/>
      <c r="J613" s="185">
        <f>ROUND(I613*H613,2)</f>
        <v>0</v>
      </c>
      <c r="K613" s="181" t="s">
        <v>191</v>
      </c>
      <c r="L613" s="40"/>
      <c r="M613" s="186" t="s">
        <v>43</v>
      </c>
      <c r="N613" s="187" t="s">
        <v>51</v>
      </c>
      <c r="O613" s="65"/>
      <c r="P613" s="188">
        <f>O613*H613</f>
        <v>0</v>
      </c>
      <c r="Q613" s="188">
        <v>0</v>
      </c>
      <c r="R613" s="188">
        <f>Q613*H613</f>
        <v>0</v>
      </c>
      <c r="S613" s="188">
        <v>0</v>
      </c>
      <c r="T613" s="189">
        <f>S613*H613</f>
        <v>0</v>
      </c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R613" s="190" t="s">
        <v>88</v>
      </c>
      <c r="AT613" s="190" t="s">
        <v>187</v>
      </c>
      <c r="AU613" s="190" t="s">
        <v>90</v>
      </c>
      <c r="AY613" s="17" t="s">
        <v>182</v>
      </c>
      <c r="BE613" s="191">
        <f>IF(N613="základní",J613,0)</f>
        <v>0</v>
      </c>
      <c r="BF613" s="191">
        <f>IF(N613="snížená",J613,0)</f>
        <v>0</v>
      </c>
      <c r="BG613" s="191">
        <f>IF(N613="zákl. přenesená",J613,0)</f>
        <v>0</v>
      </c>
      <c r="BH613" s="191">
        <f>IF(N613="sníž. přenesená",J613,0)</f>
        <v>0</v>
      </c>
      <c r="BI613" s="191">
        <f>IF(N613="nulová",J613,0)</f>
        <v>0</v>
      </c>
      <c r="BJ613" s="17" t="s">
        <v>88</v>
      </c>
      <c r="BK613" s="191">
        <f>ROUND(I613*H613,2)</f>
        <v>0</v>
      </c>
      <c r="BL613" s="17" t="s">
        <v>88</v>
      </c>
      <c r="BM613" s="190" t="s">
        <v>3667</v>
      </c>
    </row>
    <row r="614" spans="1:65" s="13" customFormat="1" ht="11.25">
      <c r="B614" s="192"/>
      <c r="C614" s="193"/>
      <c r="D614" s="194" t="s">
        <v>193</v>
      </c>
      <c r="E614" s="195" t="s">
        <v>43</v>
      </c>
      <c r="F614" s="196" t="s">
        <v>3314</v>
      </c>
      <c r="G614" s="193"/>
      <c r="H614" s="195" t="s">
        <v>43</v>
      </c>
      <c r="I614" s="197"/>
      <c r="J614" s="193"/>
      <c r="K614" s="193"/>
      <c r="L614" s="198"/>
      <c r="M614" s="199"/>
      <c r="N614" s="200"/>
      <c r="O614" s="200"/>
      <c r="P614" s="200"/>
      <c r="Q614" s="200"/>
      <c r="R614" s="200"/>
      <c r="S614" s="200"/>
      <c r="T614" s="201"/>
      <c r="AT614" s="202" t="s">
        <v>193</v>
      </c>
      <c r="AU614" s="202" t="s">
        <v>90</v>
      </c>
      <c r="AV614" s="13" t="s">
        <v>88</v>
      </c>
      <c r="AW614" s="13" t="s">
        <v>41</v>
      </c>
      <c r="AX614" s="13" t="s">
        <v>80</v>
      </c>
      <c r="AY614" s="202" t="s">
        <v>182</v>
      </c>
    </row>
    <row r="615" spans="1:65" s="13" customFormat="1" ht="11.25">
      <c r="B615" s="192"/>
      <c r="C615" s="193"/>
      <c r="D615" s="194" t="s">
        <v>193</v>
      </c>
      <c r="E615" s="195" t="s">
        <v>43</v>
      </c>
      <c r="F615" s="196" t="s">
        <v>3668</v>
      </c>
      <c r="G615" s="193"/>
      <c r="H615" s="195" t="s">
        <v>43</v>
      </c>
      <c r="I615" s="197"/>
      <c r="J615" s="193"/>
      <c r="K615" s="193"/>
      <c r="L615" s="198"/>
      <c r="M615" s="199"/>
      <c r="N615" s="200"/>
      <c r="O615" s="200"/>
      <c r="P615" s="200"/>
      <c r="Q615" s="200"/>
      <c r="R615" s="200"/>
      <c r="S615" s="200"/>
      <c r="T615" s="201"/>
      <c r="AT615" s="202" t="s">
        <v>193</v>
      </c>
      <c r="AU615" s="202" t="s">
        <v>90</v>
      </c>
      <c r="AV615" s="13" t="s">
        <v>88</v>
      </c>
      <c r="AW615" s="13" t="s">
        <v>41</v>
      </c>
      <c r="AX615" s="13" t="s">
        <v>80</v>
      </c>
      <c r="AY615" s="202" t="s">
        <v>182</v>
      </c>
    </row>
    <row r="616" spans="1:65" s="14" customFormat="1" ht="11.25">
      <c r="B616" s="203"/>
      <c r="C616" s="204"/>
      <c r="D616" s="194" t="s">
        <v>193</v>
      </c>
      <c r="E616" s="205" t="s">
        <v>43</v>
      </c>
      <c r="F616" s="206" t="s">
        <v>2096</v>
      </c>
      <c r="G616" s="204"/>
      <c r="H616" s="207">
        <v>2.4</v>
      </c>
      <c r="I616" s="208"/>
      <c r="J616" s="204"/>
      <c r="K616" s="204"/>
      <c r="L616" s="209"/>
      <c r="M616" s="210"/>
      <c r="N616" s="211"/>
      <c r="O616" s="211"/>
      <c r="P616" s="211"/>
      <c r="Q616" s="211"/>
      <c r="R616" s="211"/>
      <c r="S616" s="211"/>
      <c r="T616" s="212"/>
      <c r="AT616" s="213" t="s">
        <v>193</v>
      </c>
      <c r="AU616" s="213" t="s">
        <v>90</v>
      </c>
      <c r="AV616" s="14" t="s">
        <v>90</v>
      </c>
      <c r="AW616" s="14" t="s">
        <v>41</v>
      </c>
      <c r="AX616" s="14" t="s">
        <v>88</v>
      </c>
      <c r="AY616" s="213" t="s">
        <v>182</v>
      </c>
    </row>
    <row r="617" spans="1:65" s="2" customFormat="1" ht="37.9" customHeight="1">
      <c r="A617" s="35"/>
      <c r="B617" s="36"/>
      <c r="C617" s="179" t="s">
        <v>743</v>
      </c>
      <c r="D617" s="179" t="s">
        <v>187</v>
      </c>
      <c r="E617" s="180" t="s">
        <v>1129</v>
      </c>
      <c r="F617" s="181" t="s">
        <v>1130</v>
      </c>
      <c r="G617" s="182" t="s">
        <v>360</v>
      </c>
      <c r="H617" s="183">
        <v>21.6</v>
      </c>
      <c r="I617" s="184"/>
      <c r="J617" s="185">
        <f>ROUND(I617*H617,2)</f>
        <v>0</v>
      </c>
      <c r="K617" s="181" t="s">
        <v>191</v>
      </c>
      <c r="L617" s="40"/>
      <c r="M617" s="186" t="s">
        <v>43</v>
      </c>
      <c r="N617" s="187" t="s">
        <v>51</v>
      </c>
      <c r="O617" s="65"/>
      <c r="P617" s="188">
        <f>O617*H617</f>
        <v>0</v>
      </c>
      <c r="Q617" s="188">
        <v>0</v>
      </c>
      <c r="R617" s="188">
        <f>Q617*H617</f>
        <v>0</v>
      </c>
      <c r="S617" s="188">
        <v>0</v>
      </c>
      <c r="T617" s="189">
        <f>S617*H617</f>
        <v>0</v>
      </c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R617" s="190" t="s">
        <v>88</v>
      </c>
      <c r="AT617" s="190" t="s">
        <v>187</v>
      </c>
      <c r="AU617" s="190" t="s">
        <v>90</v>
      </c>
      <c r="AY617" s="17" t="s">
        <v>182</v>
      </c>
      <c r="BE617" s="191">
        <f>IF(N617="základní",J617,0)</f>
        <v>0</v>
      </c>
      <c r="BF617" s="191">
        <f>IF(N617="snížená",J617,0)</f>
        <v>0</v>
      </c>
      <c r="BG617" s="191">
        <f>IF(N617="zákl. přenesená",J617,0)</f>
        <v>0</v>
      </c>
      <c r="BH617" s="191">
        <f>IF(N617="sníž. přenesená",J617,0)</f>
        <v>0</v>
      </c>
      <c r="BI617" s="191">
        <f>IF(N617="nulová",J617,0)</f>
        <v>0</v>
      </c>
      <c r="BJ617" s="17" t="s">
        <v>88</v>
      </c>
      <c r="BK617" s="191">
        <f>ROUND(I617*H617,2)</f>
        <v>0</v>
      </c>
      <c r="BL617" s="17" t="s">
        <v>88</v>
      </c>
      <c r="BM617" s="190" t="s">
        <v>3669</v>
      </c>
    </row>
    <row r="618" spans="1:65" s="13" customFormat="1" ht="11.25">
      <c r="B618" s="192"/>
      <c r="C618" s="193"/>
      <c r="D618" s="194" t="s">
        <v>193</v>
      </c>
      <c r="E618" s="195" t="s">
        <v>43</v>
      </c>
      <c r="F618" s="196" t="s">
        <v>362</v>
      </c>
      <c r="G618" s="193"/>
      <c r="H618" s="195" t="s">
        <v>43</v>
      </c>
      <c r="I618" s="197"/>
      <c r="J618" s="193"/>
      <c r="K618" s="193"/>
      <c r="L618" s="198"/>
      <c r="M618" s="199"/>
      <c r="N618" s="200"/>
      <c r="O618" s="200"/>
      <c r="P618" s="200"/>
      <c r="Q618" s="200"/>
      <c r="R618" s="200"/>
      <c r="S618" s="200"/>
      <c r="T618" s="201"/>
      <c r="AT618" s="202" t="s">
        <v>193</v>
      </c>
      <c r="AU618" s="202" t="s">
        <v>90</v>
      </c>
      <c r="AV618" s="13" t="s">
        <v>88</v>
      </c>
      <c r="AW618" s="13" t="s">
        <v>41</v>
      </c>
      <c r="AX618" s="13" t="s">
        <v>80</v>
      </c>
      <c r="AY618" s="202" t="s">
        <v>182</v>
      </c>
    </row>
    <row r="619" spans="1:65" s="13" customFormat="1" ht="11.25">
      <c r="B619" s="192"/>
      <c r="C619" s="193"/>
      <c r="D619" s="194" t="s">
        <v>193</v>
      </c>
      <c r="E619" s="195" t="s">
        <v>43</v>
      </c>
      <c r="F619" s="196" t="s">
        <v>1132</v>
      </c>
      <c r="G619" s="193"/>
      <c r="H619" s="195" t="s">
        <v>43</v>
      </c>
      <c r="I619" s="197"/>
      <c r="J619" s="193"/>
      <c r="K619" s="193"/>
      <c r="L619" s="198"/>
      <c r="M619" s="199"/>
      <c r="N619" s="200"/>
      <c r="O619" s="200"/>
      <c r="P619" s="200"/>
      <c r="Q619" s="200"/>
      <c r="R619" s="200"/>
      <c r="S619" s="200"/>
      <c r="T619" s="201"/>
      <c r="AT619" s="202" t="s">
        <v>193</v>
      </c>
      <c r="AU619" s="202" t="s">
        <v>90</v>
      </c>
      <c r="AV619" s="13" t="s">
        <v>88</v>
      </c>
      <c r="AW619" s="13" t="s">
        <v>41</v>
      </c>
      <c r="AX619" s="13" t="s">
        <v>80</v>
      </c>
      <c r="AY619" s="202" t="s">
        <v>182</v>
      </c>
    </row>
    <row r="620" spans="1:65" s="14" customFormat="1" ht="11.25">
      <c r="B620" s="203"/>
      <c r="C620" s="204"/>
      <c r="D620" s="194" t="s">
        <v>193</v>
      </c>
      <c r="E620" s="205" t="s">
        <v>43</v>
      </c>
      <c r="F620" s="206" t="s">
        <v>2646</v>
      </c>
      <c r="G620" s="204"/>
      <c r="H620" s="207">
        <v>21.6</v>
      </c>
      <c r="I620" s="208"/>
      <c r="J620" s="204"/>
      <c r="K620" s="204"/>
      <c r="L620" s="209"/>
      <c r="M620" s="210"/>
      <c r="N620" s="211"/>
      <c r="O620" s="211"/>
      <c r="P620" s="211"/>
      <c r="Q620" s="211"/>
      <c r="R620" s="211"/>
      <c r="S620" s="211"/>
      <c r="T620" s="212"/>
      <c r="AT620" s="213" t="s">
        <v>193</v>
      </c>
      <c r="AU620" s="213" t="s">
        <v>90</v>
      </c>
      <c r="AV620" s="14" t="s">
        <v>90</v>
      </c>
      <c r="AW620" s="14" t="s">
        <v>41</v>
      </c>
      <c r="AX620" s="14" t="s">
        <v>88</v>
      </c>
      <c r="AY620" s="213" t="s">
        <v>182</v>
      </c>
    </row>
    <row r="621" spans="1:65" s="2" customFormat="1" ht="62.65" customHeight="1">
      <c r="A621" s="35"/>
      <c r="B621" s="36"/>
      <c r="C621" s="179" t="s">
        <v>747</v>
      </c>
      <c r="D621" s="179" t="s">
        <v>187</v>
      </c>
      <c r="E621" s="180" t="s">
        <v>1134</v>
      </c>
      <c r="F621" s="181" t="s">
        <v>1135</v>
      </c>
      <c r="G621" s="182" t="s">
        <v>481</v>
      </c>
      <c r="H621" s="183">
        <v>410</v>
      </c>
      <c r="I621" s="184"/>
      <c r="J621" s="185">
        <f>ROUND(I621*H621,2)</f>
        <v>0</v>
      </c>
      <c r="K621" s="181" t="s">
        <v>191</v>
      </c>
      <c r="L621" s="40"/>
      <c r="M621" s="186" t="s">
        <v>43</v>
      </c>
      <c r="N621" s="187" t="s">
        <v>51</v>
      </c>
      <c r="O621" s="65"/>
      <c r="P621" s="188">
        <f>O621*H621</f>
        <v>0</v>
      </c>
      <c r="Q621" s="188">
        <v>0</v>
      </c>
      <c r="R621" s="188">
        <f>Q621*H621</f>
        <v>0</v>
      </c>
      <c r="S621" s="188">
        <v>0</v>
      </c>
      <c r="T621" s="189">
        <f>S621*H621</f>
        <v>0</v>
      </c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R621" s="190" t="s">
        <v>88</v>
      </c>
      <c r="AT621" s="190" t="s">
        <v>187</v>
      </c>
      <c r="AU621" s="190" t="s">
        <v>90</v>
      </c>
      <c r="AY621" s="17" t="s">
        <v>182</v>
      </c>
      <c r="BE621" s="191">
        <f>IF(N621="základní",J621,0)</f>
        <v>0</v>
      </c>
      <c r="BF621" s="191">
        <f>IF(N621="snížená",J621,0)</f>
        <v>0</v>
      </c>
      <c r="BG621" s="191">
        <f>IF(N621="zákl. přenesená",J621,0)</f>
        <v>0</v>
      </c>
      <c r="BH621" s="191">
        <f>IF(N621="sníž. přenesená",J621,0)</f>
        <v>0</v>
      </c>
      <c r="BI621" s="191">
        <f>IF(N621="nulová",J621,0)</f>
        <v>0</v>
      </c>
      <c r="BJ621" s="17" t="s">
        <v>88</v>
      </c>
      <c r="BK621" s="191">
        <f>ROUND(I621*H621,2)</f>
        <v>0</v>
      </c>
      <c r="BL621" s="17" t="s">
        <v>88</v>
      </c>
      <c r="BM621" s="190" t="s">
        <v>1136</v>
      </c>
    </row>
    <row r="622" spans="1:65" s="13" customFormat="1" ht="11.25">
      <c r="B622" s="192"/>
      <c r="C622" s="193"/>
      <c r="D622" s="194" t="s">
        <v>193</v>
      </c>
      <c r="E622" s="195" t="s">
        <v>43</v>
      </c>
      <c r="F622" s="196" t="s">
        <v>3314</v>
      </c>
      <c r="G622" s="193"/>
      <c r="H622" s="195" t="s">
        <v>43</v>
      </c>
      <c r="I622" s="197"/>
      <c r="J622" s="193"/>
      <c r="K622" s="193"/>
      <c r="L622" s="198"/>
      <c r="M622" s="199"/>
      <c r="N622" s="200"/>
      <c r="O622" s="200"/>
      <c r="P622" s="200"/>
      <c r="Q622" s="200"/>
      <c r="R622" s="200"/>
      <c r="S622" s="200"/>
      <c r="T622" s="201"/>
      <c r="AT622" s="202" t="s">
        <v>193</v>
      </c>
      <c r="AU622" s="202" t="s">
        <v>90</v>
      </c>
      <c r="AV622" s="13" t="s">
        <v>88</v>
      </c>
      <c r="AW622" s="13" t="s">
        <v>41</v>
      </c>
      <c r="AX622" s="13" t="s">
        <v>80</v>
      </c>
      <c r="AY622" s="202" t="s">
        <v>182</v>
      </c>
    </row>
    <row r="623" spans="1:65" s="13" customFormat="1" ht="11.25">
      <c r="B623" s="192"/>
      <c r="C623" s="193"/>
      <c r="D623" s="194" t="s">
        <v>193</v>
      </c>
      <c r="E623" s="195" t="s">
        <v>43</v>
      </c>
      <c r="F623" s="196" t="s">
        <v>1051</v>
      </c>
      <c r="G623" s="193"/>
      <c r="H623" s="195" t="s">
        <v>43</v>
      </c>
      <c r="I623" s="197"/>
      <c r="J623" s="193"/>
      <c r="K623" s="193"/>
      <c r="L623" s="198"/>
      <c r="M623" s="199"/>
      <c r="N623" s="200"/>
      <c r="O623" s="200"/>
      <c r="P623" s="200"/>
      <c r="Q623" s="200"/>
      <c r="R623" s="200"/>
      <c r="S623" s="200"/>
      <c r="T623" s="201"/>
      <c r="AT623" s="202" t="s">
        <v>193</v>
      </c>
      <c r="AU623" s="202" t="s">
        <v>90</v>
      </c>
      <c r="AV623" s="13" t="s">
        <v>88</v>
      </c>
      <c r="AW623" s="13" t="s">
        <v>41</v>
      </c>
      <c r="AX623" s="13" t="s">
        <v>80</v>
      </c>
      <c r="AY623" s="202" t="s">
        <v>182</v>
      </c>
    </row>
    <row r="624" spans="1:65" s="13" customFormat="1" ht="11.25">
      <c r="B624" s="192"/>
      <c r="C624" s="193"/>
      <c r="D624" s="194" t="s">
        <v>193</v>
      </c>
      <c r="E624" s="195" t="s">
        <v>43</v>
      </c>
      <c r="F624" s="196" t="s">
        <v>3586</v>
      </c>
      <c r="G624" s="193"/>
      <c r="H624" s="195" t="s">
        <v>43</v>
      </c>
      <c r="I624" s="197"/>
      <c r="J624" s="193"/>
      <c r="K624" s="193"/>
      <c r="L624" s="198"/>
      <c r="M624" s="199"/>
      <c r="N624" s="200"/>
      <c r="O624" s="200"/>
      <c r="P624" s="200"/>
      <c r="Q624" s="200"/>
      <c r="R624" s="200"/>
      <c r="S624" s="200"/>
      <c r="T624" s="201"/>
      <c r="AT624" s="202" t="s">
        <v>193</v>
      </c>
      <c r="AU624" s="202" t="s">
        <v>90</v>
      </c>
      <c r="AV624" s="13" t="s">
        <v>88</v>
      </c>
      <c r="AW624" s="13" t="s">
        <v>41</v>
      </c>
      <c r="AX624" s="13" t="s">
        <v>80</v>
      </c>
      <c r="AY624" s="202" t="s">
        <v>182</v>
      </c>
    </row>
    <row r="625" spans="1:65" s="14" customFormat="1" ht="11.25">
      <c r="B625" s="203"/>
      <c r="C625" s="204"/>
      <c r="D625" s="194" t="s">
        <v>193</v>
      </c>
      <c r="E625" s="205" t="s">
        <v>43</v>
      </c>
      <c r="F625" s="206" t="s">
        <v>3670</v>
      </c>
      <c r="G625" s="204"/>
      <c r="H625" s="207">
        <v>295</v>
      </c>
      <c r="I625" s="208"/>
      <c r="J625" s="204"/>
      <c r="K625" s="204"/>
      <c r="L625" s="209"/>
      <c r="M625" s="210"/>
      <c r="N625" s="211"/>
      <c r="O625" s="211"/>
      <c r="P625" s="211"/>
      <c r="Q625" s="211"/>
      <c r="R625" s="211"/>
      <c r="S625" s="211"/>
      <c r="T625" s="212"/>
      <c r="AT625" s="213" t="s">
        <v>193</v>
      </c>
      <c r="AU625" s="213" t="s">
        <v>90</v>
      </c>
      <c r="AV625" s="14" t="s">
        <v>90</v>
      </c>
      <c r="AW625" s="14" t="s">
        <v>41</v>
      </c>
      <c r="AX625" s="14" t="s">
        <v>80</v>
      </c>
      <c r="AY625" s="213" t="s">
        <v>182</v>
      </c>
    </row>
    <row r="626" spans="1:65" s="13" customFormat="1" ht="11.25">
      <c r="B626" s="192"/>
      <c r="C626" s="193"/>
      <c r="D626" s="194" t="s">
        <v>193</v>
      </c>
      <c r="E626" s="195" t="s">
        <v>43</v>
      </c>
      <c r="F626" s="196" t="s">
        <v>3609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4" customFormat="1" ht="11.25">
      <c r="B627" s="203"/>
      <c r="C627" s="204"/>
      <c r="D627" s="194" t="s">
        <v>193</v>
      </c>
      <c r="E627" s="205" t="s">
        <v>43</v>
      </c>
      <c r="F627" s="206" t="s">
        <v>907</v>
      </c>
      <c r="G627" s="204"/>
      <c r="H627" s="207">
        <v>115</v>
      </c>
      <c r="I627" s="208"/>
      <c r="J627" s="204"/>
      <c r="K627" s="204"/>
      <c r="L627" s="209"/>
      <c r="M627" s="210"/>
      <c r="N627" s="211"/>
      <c r="O627" s="211"/>
      <c r="P627" s="211"/>
      <c r="Q627" s="211"/>
      <c r="R627" s="211"/>
      <c r="S627" s="211"/>
      <c r="T627" s="212"/>
      <c r="AT627" s="213" t="s">
        <v>193</v>
      </c>
      <c r="AU627" s="213" t="s">
        <v>90</v>
      </c>
      <c r="AV627" s="14" t="s">
        <v>90</v>
      </c>
      <c r="AW627" s="14" t="s">
        <v>41</v>
      </c>
      <c r="AX627" s="14" t="s">
        <v>80</v>
      </c>
      <c r="AY627" s="213" t="s">
        <v>182</v>
      </c>
    </row>
    <row r="628" spans="1:65" s="15" customFormat="1" ht="11.25">
      <c r="B628" s="227"/>
      <c r="C628" s="228"/>
      <c r="D628" s="194" t="s">
        <v>193</v>
      </c>
      <c r="E628" s="229" t="s">
        <v>43</v>
      </c>
      <c r="F628" s="230" t="s">
        <v>436</v>
      </c>
      <c r="G628" s="228"/>
      <c r="H628" s="231">
        <v>410</v>
      </c>
      <c r="I628" s="232"/>
      <c r="J628" s="228"/>
      <c r="K628" s="228"/>
      <c r="L628" s="233"/>
      <c r="M628" s="234"/>
      <c r="N628" s="235"/>
      <c r="O628" s="235"/>
      <c r="P628" s="235"/>
      <c r="Q628" s="235"/>
      <c r="R628" s="235"/>
      <c r="S628" s="235"/>
      <c r="T628" s="236"/>
      <c r="AT628" s="237" t="s">
        <v>193</v>
      </c>
      <c r="AU628" s="237" t="s">
        <v>90</v>
      </c>
      <c r="AV628" s="15" t="s">
        <v>205</v>
      </c>
      <c r="AW628" s="15" t="s">
        <v>41</v>
      </c>
      <c r="AX628" s="15" t="s">
        <v>88</v>
      </c>
      <c r="AY628" s="237" t="s">
        <v>182</v>
      </c>
    </row>
    <row r="629" spans="1:65" s="2" customFormat="1" ht="62.65" customHeight="1">
      <c r="A629" s="35"/>
      <c r="B629" s="36"/>
      <c r="C629" s="179" t="s">
        <v>751</v>
      </c>
      <c r="D629" s="179" t="s">
        <v>187</v>
      </c>
      <c r="E629" s="180" t="s">
        <v>1139</v>
      </c>
      <c r="F629" s="181" t="s">
        <v>1140</v>
      </c>
      <c r="G629" s="182" t="s">
        <v>481</v>
      </c>
      <c r="H629" s="183">
        <v>75</v>
      </c>
      <c r="I629" s="184"/>
      <c r="J629" s="185">
        <f>ROUND(I629*H629,2)</f>
        <v>0</v>
      </c>
      <c r="K629" s="181" t="s">
        <v>191</v>
      </c>
      <c r="L629" s="40"/>
      <c r="M629" s="186" t="s">
        <v>43</v>
      </c>
      <c r="N629" s="187" t="s">
        <v>51</v>
      </c>
      <c r="O629" s="65"/>
      <c r="P629" s="188">
        <f>O629*H629</f>
        <v>0</v>
      </c>
      <c r="Q629" s="188">
        <v>0</v>
      </c>
      <c r="R629" s="188">
        <f>Q629*H629</f>
        <v>0</v>
      </c>
      <c r="S629" s="188">
        <v>0</v>
      </c>
      <c r="T629" s="189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90" t="s">
        <v>88</v>
      </c>
      <c r="AT629" s="190" t="s">
        <v>187</v>
      </c>
      <c r="AU629" s="190" t="s">
        <v>90</v>
      </c>
      <c r="AY629" s="17" t="s">
        <v>182</v>
      </c>
      <c r="BE629" s="191">
        <f>IF(N629="základní",J629,0)</f>
        <v>0</v>
      </c>
      <c r="BF629" s="191">
        <f>IF(N629="snížená",J629,0)</f>
        <v>0</v>
      </c>
      <c r="BG629" s="191">
        <f>IF(N629="zákl. přenesená",J629,0)</f>
        <v>0</v>
      </c>
      <c r="BH629" s="191">
        <f>IF(N629="sníž. přenesená",J629,0)</f>
        <v>0</v>
      </c>
      <c r="BI629" s="191">
        <f>IF(N629="nulová",J629,0)</f>
        <v>0</v>
      </c>
      <c r="BJ629" s="17" t="s">
        <v>88</v>
      </c>
      <c r="BK629" s="191">
        <f>ROUND(I629*H629,2)</f>
        <v>0</v>
      </c>
      <c r="BL629" s="17" t="s">
        <v>88</v>
      </c>
      <c r="BM629" s="190" t="s">
        <v>3489</v>
      </c>
    </row>
    <row r="630" spans="1:65" s="13" customFormat="1" ht="11.25">
      <c r="B630" s="192"/>
      <c r="C630" s="193"/>
      <c r="D630" s="194" t="s">
        <v>193</v>
      </c>
      <c r="E630" s="195" t="s">
        <v>43</v>
      </c>
      <c r="F630" s="196" t="s">
        <v>3314</v>
      </c>
      <c r="G630" s="193"/>
      <c r="H630" s="195" t="s">
        <v>43</v>
      </c>
      <c r="I630" s="197"/>
      <c r="J630" s="193"/>
      <c r="K630" s="193"/>
      <c r="L630" s="198"/>
      <c r="M630" s="199"/>
      <c r="N630" s="200"/>
      <c r="O630" s="200"/>
      <c r="P630" s="200"/>
      <c r="Q630" s="200"/>
      <c r="R630" s="200"/>
      <c r="S630" s="200"/>
      <c r="T630" s="201"/>
      <c r="AT630" s="202" t="s">
        <v>193</v>
      </c>
      <c r="AU630" s="202" t="s">
        <v>90</v>
      </c>
      <c r="AV630" s="13" t="s">
        <v>88</v>
      </c>
      <c r="AW630" s="13" t="s">
        <v>41</v>
      </c>
      <c r="AX630" s="13" t="s">
        <v>80</v>
      </c>
      <c r="AY630" s="202" t="s">
        <v>182</v>
      </c>
    </row>
    <row r="631" spans="1:65" s="13" customFormat="1" ht="11.25">
      <c r="B631" s="192"/>
      <c r="C631" s="193"/>
      <c r="D631" s="194" t="s">
        <v>193</v>
      </c>
      <c r="E631" s="195" t="s">
        <v>43</v>
      </c>
      <c r="F631" s="196" t="s">
        <v>1053</v>
      </c>
      <c r="G631" s="193"/>
      <c r="H631" s="195" t="s">
        <v>43</v>
      </c>
      <c r="I631" s="197"/>
      <c r="J631" s="193"/>
      <c r="K631" s="193"/>
      <c r="L631" s="198"/>
      <c r="M631" s="199"/>
      <c r="N631" s="200"/>
      <c r="O631" s="200"/>
      <c r="P631" s="200"/>
      <c r="Q631" s="200"/>
      <c r="R631" s="200"/>
      <c r="S631" s="200"/>
      <c r="T631" s="201"/>
      <c r="AT631" s="202" t="s">
        <v>193</v>
      </c>
      <c r="AU631" s="202" t="s">
        <v>90</v>
      </c>
      <c r="AV631" s="13" t="s">
        <v>88</v>
      </c>
      <c r="AW631" s="13" t="s">
        <v>41</v>
      </c>
      <c r="AX631" s="13" t="s">
        <v>80</v>
      </c>
      <c r="AY631" s="202" t="s">
        <v>182</v>
      </c>
    </row>
    <row r="632" spans="1:65" s="13" customFormat="1" ht="11.25">
      <c r="B632" s="192"/>
      <c r="C632" s="193"/>
      <c r="D632" s="194" t="s">
        <v>193</v>
      </c>
      <c r="E632" s="195" t="s">
        <v>43</v>
      </c>
      <c r="F632" s="196" t="s">
        <v>3586</v>
      </c>
      <c r="G632" s="193"/>
      <c r="H632" s="195" t="s">
        <v>43</v>
      </c>
      <c r="I632" s="197"/>
      <c r="J632" s="193"/>
      <c r="K632" s="193"/>
      <c r="L632" s="198"/>
      <c r="M632" s="199"/>
      <c r="N632" s="200"/>
      <c r="O632" s="200"/>
      <c r="P632" s="200"/>
      <c r="Q632" s="200"/>
      <c r="R632" s="200"/>
      <c r="S632" s="200"/>
      <c r="T632" s="201"/>
      <c r="AT632" s="202" t="s">
        <v>193</v>
      </c>
      <c r="AU632" s="202" t="s">
        <v>90</v>
      </c>
      <c r="AV632" s="13" t="s">
        <v>88</v>
      </c>
      <c r="AW632" s="13" t="s">
        <v>41</v>
      </c>
      <c r="AX632" s="13" t="s">
        <v>80</v>
      </c>
      <c r="AY632" s="202" t="s">
        <v>182</v>
      </c>
    </row>
    <row r="633" spans="1:65" s="14" customFormat="1" ht="11.25">
      <c r="B633" s="203"/>
      <c r="C633" s="204"/>
      <c r="D633" s="194" t="s">
        <v>193</v>
      </c>
      <c r="E633" s="205" t="s">
        <v>43</v>
      </c>
      <c r="F633" s="206" t="s">
        <v>235</v>
      </c>
      <c r="G633" s="204"/>
      <c r="H633" s="207">
        <v>10</v>
      </c>
      <c r="I633" s="208"/>
      <c r="J633" s="204"/>
      <c r="K633" s="204"/>
      <c r="L633" s="209"/>
      <c r="M633" s="210"/>
      <c r="N633" s="211"/>
      <c r="O633" s="211"/>
      <c r="P633" s="211"/>
      <c r="Q633" s="211"/>
      <c r="R633" s="211"/>
      <c r="S633" s="211"/>
      <c r="T633" s="212"/>
      <c r="AT633" s="213" t="s">
        <v>193</v>
      </c>
      <c r="AU633" s="213" t="s">
        <v>90</v>
      </c>
      <c r="AV633" s="14" t="s">
        <v>90</v>
      </c>
      <c r="AW633" s="14" t="s">
        <v>41</v>
      </c>
      <c r="AX633" s="14" t="s">
        <v>80</v>
      </c>
      <c r="AY633" s="213" t="s">
        <v>182</v>
      </c>
    </row>
    <row r="634" spans="1:65" s="13" customFormat="1" ht="11.25">
      <c r="B634" s="192"/>
      <c r="C634" s="193"/>
      <c r="D634" s="194" t="s">
        <v>193</v>
      </c>
      <c r="E634" s="195" t="s">
        <v>43</v>
      </c>
      <c r="F634" s="196" t="s">
        <v>3609</v>
      </c>
      <c r="G634" s="193"/>
      <c r="H634" s="195" t="s">
        <v>43</v>
      </c>
      <c r="I634" s="197"/>
      <c r="J634" s="193"/>
      <c r="K634" s="193"/>
      <c r="L634" s="198"/>
      <c r="M634" s="199"/>
      <c r="N634" s="200"/>
      <c r="O634" s="200"/>
      <c r="P634" s="200"/>
      <c r="Q634" s="200"/>
      <c r="R634" s="200"/>
      <c r="S634" s="200"/>
      <c r="T634" s="201"/>
      <c r="AT634" s="202" t="s">
        <v>193</v>
      </c>
      <c r="AU634" s="202" t="s">
        <v>90</v>
      </c>
      <c r="AV634" s="13" t="s">
        <v>88</v>
      </c>
      <c r="AW634" s="13" t="s">
        <v>41</v>
      </c>
      <c r="AX634" s="13" t="s">
        <v>80</v>
      </c>
      <c r="AY634" s="202" t="s">
        <v>182</v>
      </c>
    </row>
    <row r="635" spans="1:65" s="14" customFormat="1" ht="11.25">
      <c r="B635" s="203"/>
      <c r="C635" s="204"/>
      <c r="D635" s="194" t="s">
        <v>193</v>
      </c>
      <c r="E635" s="205" t="s">
        <v>43</v>
      </c>
      <c r="F635" s="206" t="s">
        <v>680</v>
      </c>
      <c r="G635" s="204"/>
      <c r="H635" s="207">
        <v>65</v>
      </c>
      <c r="I635" s="208"/>
      <c r="J635" s="204"/>
      <c r="K635" s="204"/>
      <c r="L635" s="209"/>
      <c r="M635" s="210"/>
      <c r="N635" s="211"/>
      <c r="O635" s="211"/>
      <c r="P635" s="211"/>
      <c r="Q635" s="211"/>
      <c r="R635" s="211"/>
      <c r="S635" s="211"/>
      <c r="T635" s="212"/>
      <c r="AT635" s="213" t="s">
        <v>193</v>
      </c>
      <c r="AU635" s="213" t="s">
        <v>90</v>
      </c>
      <c r="AV635" s="14" t="s">
        <v>90</v>
      </c>
      <c r="AW635" s="14" t="s">
        <v>41</v>
      </c>
      <c r="AX635" s="14" t="s">
        <v>80</v>
      </c>
      <c r="AY635" s="213" t="s">
        <v>182</v>
      </c>
    </row>
    <row r="636" spans="1:65" s="15" customFormat="1" ht="11.25">
      <c r="B636" s="227"/>
      <c r="C636" s="228"/>
      <c r="D636" s="194" t="s">
        <v>193</v>
      </c>
      <c r="E636" s="229" t="s">
        <v>43</v>
      </c>
      <c r="F636" s="230" t="s">
        <v>436</v>
      </c>
      <c r="G636" s="228"/>
      <c r="H636" s="231">
        <v>75</v>
      </c>
      <c r="I636" s="232"/>
      <c r="J636" s="228"/>
      <c r="K636" s="228"/>
      <c r="L636" s="233"/>
      <c r="M636" s="234"/>
      <c r="N636" s="235"/>
      <c r="O636" s="235"/>
      <c r="P636" s="235"/>
      <c r="Q636" s="235"/>
      <c r="R636" s="235"/>
      <c r="S636" s="235"/>
      <c r="T636" s="236"/>
      <c r="AT636" s="237" t="s">
        <v>193</v>
      </c>
      <c r="AU636" s="237" t="s">
        <v>90</v>
      </c>
      <c r="AV636" s="15" t="s">
        <v>205</v>
      </c>
      <c r="AW636" s="15" t="s">
        <v>41</v>
      </c>
      <c r="AX636" s="15" t="s">
        <v>88</v>
      </c>
      <c r="AY636" s="237" t="s">
        <v>182</v>
      </c>
    </row>
    <row r="637" spans="1:65" s="2" customFormat="1" ht="62.65" customHeight="1">
      <c r="A637" s="35"/>
      <c r="B637" s="36"/>
      <c r="C637" s="179" t="s">
        <v>755</v>
      </c>
      <c r="D637" s="179" t="s">
        <v>187</v>
      </c>
      <c r="E637" s="180" t="s">
        <v>2131</v>
      </c>
      <c r="F637" s="181" t="s">
        <v>2132</v>
      </c>
      <c r="G637" s="182" t="s">
        <v>481</v>
      </c>
      <c r="H637" s="183">
        <v>5</v>
      </c>
      <c r="I637" s="184"/>
      <c r="J637" s="185">
        <f>ROUND(I637*H637,2)</f>
        <v>0</v>
      </c>
      <c r="K637" s="181" t="s">
        <v>191</v>
      </c>
      <c r="L637" s="40"/>
      <c r="M637" s="186" t="s">
        <v>43</v>
      </c>
      <c r="N637" s="187" t="s">
        <v>51</v>
      </c>
      <c r="O637" s="65"/>
      <c r="P637" s="188">
        <f>O637*H637</f>
        <v>0</v>
      </c>
      <c r="Q637" s="188">
        <v>0</v>
      </c>
      <c r="R637" s="188">
        <f>Q637*H637</f>
        <v>0</v>
      </c>
      <c r="S637" s="188">
        <v>0</v>
      </c>
      <c r="T637" s="189">
        <f>S637*H637</f>
        <v>0</v>
      </c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R637" s="190" t="s">
        <v>88</v>
      </c>
      <c r="AT637" s="190" t="s">
        <v>187</v>
      </c>
      <c r="AU637" s="190" t="s">
        <v>90</v>
      </c>
      <c r="AY637" s="17" t="s">
        <v>182</v>
      </c>
      <c r="BE637" s="191">
        <f>IF(N637="základní",J637,0)</f>
        <v>0</v>
      </c>
      <c r="BF637" s="191">
        <f>IF(N637="snížená",J637,0)</f>
        <v>0</v>
      </c>
      <c r="BG637" s="191">
        <f>IF(N637="zákl. přenesená",J637,0)</f>
        <v>0</v>
      </c>
      <c r="BH637" s="191">
        <f>IF(N637="sníž. přenesená",J637,0)</f>
        <v>0</v>
      </c>
      <c r="BI637" s="191">
        <f>IF(N637="nulová",J637,0)</f>
        <v>0</v>
      </c>
      <c r="BJ637" s="17" t="s">
        <v>88</v>
      </c>
      <c r="BK637" s="191">
        <f>ROUND(I637*H637,2)</f>
        <v>0</v>
      </c>
      <c r="BL637" s="17" t="s">
        <v>88</v>
      </c>
      <c r="BM637" s="190" t="s">
        <v>3490</v>
      </c>
    </row>
    <row r="638" spans="1:65" s="13" customFormat="1" ht="11.25">
      <c r="B638" s="192"/>
      <c r="C638" s="193"/>
      <c r="D638" s="194" t="s">
        <v>193</v>
      </c>
      <c r="E638" s="195" t="s">
        <v>43</v>
      </c>
      <c r="F638" s="196" t="s">
        <v>3314</v>
      </c>
      <c r="G638" s="193"/>
      <c r="H638" s="195" t="s">
        <v>43</v>
      </c>
      <c r="I638" s="197"/>
      <c r="J638" s="193"/>
      <c r="K638" s="193"/>
      <c r="L638" s="198"/>
      <c r="M638" s="199"/>
      <c r="N638" s="200"/>
      <c r="O638" s="200"/>
      <c r="P638" s="200"/>
      <c r="Q638" s="200"/>
      <c r="R638" s="200"/>
      <c r="S638" s="200"/>
      <c r="T638" s="201"/>
      <c r="AT638" s="202" t="s">
        <v>193</v>
      </c>
      <c r="AU638" s="202" t="s">
        <v>90</v>
      </c>
      <c r="AV638" s="13" t="s">
        <v>88</v>
      </c>
      <c r="AW638" s="13" t="s">
        <v>41</v>
      </c>
      <c r="AX638" s="13" t="s">
        <v>80</v>
      </c>
      <c r="AY638" s="202" t="s">
        <v>182</v>
      </c>
    </row>
    <row r="639" spans="1:65" s="13" customFormat="1" ht="11.25">
      <c r="B639" s="192"/>
      <c r="C639" s="193"/>
      <c r="D639" s="194" t="s">
        <v>193</v>
      </c>
      <c r="E639" s="195" t="s">
        <v>43</v>
      </c>
      <c r="F639" s="196" t="s">
        <v>2063</v>
      </c>
      <c r="G639" s="193"/>
      <c r="H639" s="195" t="s">
        <v>43</v>
      </c>
      <c r="I639" s="197"/>
      <c r="J639" s="193"/>
      <c r="K639" s="193"/>
      <c r="L639" s="198"/>
      <c r="M639" s="199"/>
      <c r="N639" s="200"/>
      <c r="O639" s="200"/>
      <c r="P639" s="200"/>
      <c r="Q639" s="200"/>
      <c r="R639" s="200"/>
      <c r="S639" s="200"/>
      <c r="T639" s="201"/>
      <c r="AT639" s="202" t="s">
        <v>193</v>
      </c>
      <c r="AU639" s="202" t="s">
        <v>90</v>
      </c>
      <c r="AV639" s="13" t="s">
        <v>88</v>
      </c>
      <c r="AW639" s="13" t="s">
        <v>41</v>
      </c>
      <c r="AX639" s="13" t="s">
        <v>80</v>
      </c>
      <c r="AY639" s="202" t="s">
        <v>182</v>
      </c>
    </row>
    <row r="640" spans="1:65" s="13" customFormat="1" ht="11.25">
      <c r="B640" s="192"/>
      <c r="C640" s="193"/>
      <c r="D640" s="194" t="s">
        <v>193</v>
      </c>
      <c r="E640" s="195" t="s">
        <v>43</v>
      </c>
      <c r="F640" s="196" t="s">
        <v>3586</v>
      </c>
      <c r="G640" s="193"/>
      <c r="H640" s="195" t="s">
        <v>43</v>
      </c>
      <c r="I640" s="197"/>
      <c r="J640" s="193"/>
      <c r="K640" s="193"/>
      <c r="L640" s="198"/>
      <c r="M640" s="199"/>
      <c r="N640" s="200"/>
      <c r="O640" s="200"/>
      <c r="P640" s="200"/>
      <c r="Q640" s="200"/>
      <c r="R640" s="200"/>
      <c r="S640" s="200"/>
      <c r="T640" s="201"/>
      <c r="AT640" s="202" t="s">
        <v>193</v>
      </c>
      <c r="AU640" s="202" t="s">
        <v>90</v>
      </c>
      <c r="AV640" s="13" t="s">
        <v>88</v>
      </c>
      <c r="AW640" s="13" t="s">
        <v>41</v>
      </c>
      <c r="AX640" s="13" t="s">
        <v>80</v>
      </c>
      <c r="AY640" s="202" t="s">
        <v>182</v>
      </c>
    </row>
    <row r="641" spans="1:65" s="14" customFormat="1" ht="11.25">
      <c r="B641" s="203"/>
      <c r="C641" s="204"/>
      <c r="D641" s="194" t="s">
        <v>193</v>
      </c>
      <c r="E641" s="205" t="s">
        <v>43</v>
      </c>
      <c r="F641" s="206" t="s">
        <v>210</v>
      </c>
      <c r="G641" s="204"/>
      <c r="H641" s="207">
        <v>5</v>
      </c>
      <c r="I641" s="208"/>
      <c r="J641" s="204"/>
      <c r="K641" s="204"/>
      <c r="L641" s="209"/>
      <c r="M641" s="210"/>
      <c r="N641" s="211"/>
      <c r="O641" s="211"/>
      <c r="P641" s="211"/>
      <c r="Q641" s="211"/>
      <c r="R641" s="211"/>
      <c r="S641" s="211"/>
      <c r="T641" s="212"/>
      <c r="AT641" s="213" t="s">
        <v>193</v>
      </c>
      <c r="AU641" s="213" t="s">
        <v>90</v>
      </c>
      <c r="AV641" s="14" t="s">
        <v>90</v>
      </c>
      <c r="AW641" s="14" t="s">
        <v>41</v>
      </c>
      <c r="AX641" s="14" t="s">
        <v>88</v>
      </c>
      <c r="AY641" s="213" t="s">
        <v>182</v>
      </c>
    </row>
    <row r="642" spans="1:65" s="2" customFormat="1" ht="37.9" customHeight="1">
      <c r="A642" s="35"/>
      <c r="B642" s="36"/>
      <c r="C642" s="179" t="s">
        <v>760</v>
      </c>
      <c r="D642" s="179" t="s">
        <v>187</v>
      </c>
      <c r="E642" s="180" t="s">
        <v>1144</v>
      </c>
      <c r="F642" s="181" t="s">
        <v>1145</v>
      </c>
      <c r="G642" s="182" t="s">
        <v>481</v>
      </c>
      <c r="H642" s="183">
        <v>164</v>
      </c>
      <c r="I642" s="184"/>
      <c r="J642" s="185">
        <f>ROUND(I642*H642,2)</f>
        <v>0</v>
      </c>
      <c r="K642" s="181" t="s">
        <v>191</v>
      </c>
      <c r="L642" s="40"/>
      <c r="M642" s="186" t="s">
        <v>43</v>
      </c>
      <c r="N642" s="187" t="s">
        <v>51</v>
      </c>
      <c r="O642" s="65"/>
      <c r="P642" s="188">
        <f>O642*H642</f>
        <v>0</v>
      </c>
      <c r="Q642" s="188">
        <v>0</v>
      </c>
      <c r="R642" s="188">
        <f>Q642*H642</f>
        <v>0</v>
      </c>
      <c r="S642" s="188">
        <v>0</v>
      </c>
      <c r="T642" s="189">
        <f>S642*H642</f>
        <v>0</v>
      </c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R642" s="190" t="s">
        <v>88</v>
      </c>
      <c r="AT642" s="190" t="s">
        <v>187</v>
      </c>
      <c r="AU642" s="190" t="s">
        <v>90</v>
      </c>
      <c r="AY642" s="17" t="s">
        <v>182</v>
      </c>
      <c r="BE642" s="191">
        <f>IF(N642="základní",J642,0)</f>
        <v>0</v>
      </c>
      <c r="BF642" s="191">
        <f>IF(N642="snížená",J642,0)</f>
        <v>0</v>
      </c>
      <c r="BG642" s="191">
        <f>IF(N642="zákl. přenesená",J642,0)</f>
        <v>0</v>
      </c>
      <c r="BH642" s="191">
        <f>IF(N642="sníž. přenesená",J642,0)</f>
        <v>0</v>
      </c>
      <c r="BI642" s="191">
        <f>IF(N642="nulová",J642,0)</f>
        <v>0</v>
      </c>
      <c r="BJ642" s="17" t="s">
        <v>88</v>
      </c>
      <c r="BK642" s="191">
        <f>ROUND(I642*H642,2)</f>
        <v>0</v>
      </c>
      <c r="BL642" s="17" t="s">
        <v>88</v>
      </c>
      <c r="BM642" s="190" t="s">
        <v>3491</v>
      </c>
    </row>
    <row r="643" spans="1:65" s="13" customFormat="1" ht="11.25">
      <c r="B643" s="192"/>
      <c r="C643" s="193"/>
      <c r="D643" s="194" t="s">
        <v>193</v>
      </c>
      <c r="E643" s="195" t="s">
        <v>43</v>
      </c>
      <c r="F643" s="196" t="s">
        <v>3314</v>
      </c>
      <c r="G643" s="193"/>
      <c r="H643" s="195" t="s">
        <v>43</v>
      </c>
      <c r="I643" s="197"/>
      <c r="J643" s="193"/>
      <c r="K643" s="193"/>
      <c r="L643" s="198"/>
      <c r="M643" s="199"/>
      <c r="N643" s="200"/>
      <c r="O643" s="200"/>
      <c r="P643" s="200"/>
      <c r="Q643" s="200"/>
      <c r="R643" s="200"/>
      <c r="S643" s="200"/>
      <c r="T643" s="201"/>
      <c r="AT643" s="202" t="s">
        <v>193</v>
      </c>
      <c r="AU643" s="202" t="s">
        <v>90</v>
      </c>
      <c r="AV643" s="13" t="s">
        <v>88</v>
      </c>
      <c r="AW643" s="13" t="s">
        <v>41</v>
      </c>
      <c r="AX643" s="13" t="s">
        <v>80</v>
      </c>
      <c r="AY643" s="202" t="s">
        <v>182</v>
      </c>
    </row>
    <row r="644" spans="1:65" s="13" customFormat="1" ht="11.25">
      <c r="B644" s="192"/>
      <c r="C644" s="193"/>
      <c r="D644" s="194" t="s">
        <v>193</v>
      </c>
      <c r="E644" s="195" t="s">
        <v>43</v>
      </c>
      <c r="F644" s="196" t="s">
        <v>2065</v>
      </c>
      <c r="G644" s="193"/>
      <c r="H644" s="195" t="s">
        <v>43</v>
      </c>
      <c r="I644" s="197"/>
      <c r="J644" s="193"/>
      <c r="K644" s="193"/>
      <c r="L644" s="198"/>
      <c r="M644" s="199"/>
      <c r="N644" s="200"/>
      <c r="O644" s="200"/>
      <c r="P644" s="200"/>
      <c r="Q644" s="200"/>
      <c r="R644" s="200"/>
      <c r="S644" s="200"/>
      <c r="T644" s="201"/>
      <c r="AT644" s="202" t="s">
        <v>193</v>
      </c>
      <c r="AU644" s="202" t="s">
        <v>90</v>
      </c>
      <c r="AV644" s="13" t="s">
        <v>88</v>
      </c>
      <c r="AW644" s="13" t="s">
        <v>41</v>
      </c>
      <c r="AX644" s="13" t="s">
        <v>80</v>
      </c>
      <c r="AY644" s="202" t="s">
        <v>182</v>
      </c>
    </row>
    <row r="645" spans="1:65" s="14" customFormat="1" ht="11.25">
      <c r="B645" s="203"/>
      <c r="C645" s="204"/>
      <c r="D645" s="194" t="s">
        <v>193</v>
      </c>
      <c r="E645" s="205" t="s">
        <v>43</v>
      </c>
      <c r="F645" s="206" t="s">
        <v>3671</v>
      </c>
      <c r="G645" s="204"/>
      <c r="H645" s="207">
        <v>63</v>
      </c>
      <c r="I645" s="208"/>
      <c r="J645" s="204"/>
      <c r="K645" s="204"/>
      <c r="L645" s="209"/>
      <c r="M645" s="210"/>
      <c r="N645" s="211"/>
      <c r="O645" s="211"/>
      <c r="P645" s="211"/>
      <c r="Q645" s="211"/>
      <c r="R645" s="211"/>
      <c r="S645" s="211"/>
      <c r="T645" s="212"/>
      <c r="AT645" s="213" t="s">
        <v>193</v>
      </c>
      <c r="AU645" s="213" t="s">
        <v>90</v>
      </c>
      <c r="AV645" s="14" t="s">
        <v>90</v>
      </c>
      <c r="AW645" s="14" t="s">
        <v>41</v>
      </c>
      <c r="AX645" s="14" t="s">
        <v>80</v>
      </c>
      <c r="AY645" s="213" t="s">
        <v>182</v>
      </c>
    </row>
    <row r="646" spans="1:65" s="13" customFormat="1" ht="11.25">
      <c r="B646" s="192"/>
      <c r="C646" s="193"/>
      <c r="D646" s="194" t="s">
        <v>193</v>
      </c>
      <c r="E646" s="195" t="s">
        <v>43</v>
      </c>
      <c r="F646" s="196" t="s">
        <v>2068</v>
      </c>
      <c r="G646" s="193"/>
      <c r="H646" s="195" t="s">
        <v>43</v>
      </c>
      <c r="I646" s="197"/>
      <c r="J646" s="193"/>
      <c r="K646" s="193"/>
      <c r="L646" s="198"/>
      <c r="M646" s="199"/>
      <c r="N646" s="200"/>
      <c r="O646" s="200"/>
      <c r="P646" s="200"/>
      <c r="Q646" s="200"/>
      <c r="R646" s="200"/>
      <c r="S646" s="200"/>
      <c r="T646" s="201"/>
      <c r="AT646" s="202" t="s">
        <v>193</v>
      </c>
      <c r="AU646" s="202" t="s">
        <v>90</v>
      </c>
      <c r="AV646" s="13" t="s">
        <v>88</v>
      </c>
      <c r="AW646" s="13" t="s">
        <v>41</v>
      </c>
      <c r="AX646" s="13" t="s">
        <v>80</v>
      </c>
      <c r="AY646" s="202" t="s">
        <v>182</v>
      </c>
    </row>
    <row r="647" spans="1:65" s="14" customFormat="1" ht="11.25">
      <c r="B647" s="203"/>
      <c r="C647" s="204"/>
      <c r="D647" s="194" t="s">
        <v>193</v>
      </c>
      <c r="E647" s="205" t="s">
        <v>43</v>
      </c>
      <c r="F647" s="206" t="s">
        <v>3672</v>
      </c>
      <c r="G647" s="204"/>
      <c r="H647" s="207">
        <v>96</v>
      </c>
      <c r="I647" s="208"/>
      <c r="J647" s="204"/>
      <c r="K647" s="204"/>
      <c r="L647" s="209"/>
      <c r="M647" s="210"/>
      <c r="N647" s="211"/>
      <c r="O647" s="211"/>
      <c r="P647" s="211"/>
      <c r="Q647" s="211"/>
      <c r="R647" s="211"/>
      <c r="S647" s="211"/>
      <c r="T647" s="212"/>
      <c r="AT647" s="213" t="s">
        <v>193</v>
      </c>
      <c r="AU647" s="213" t="s">
        <v>90</v>
      </c>
      <c r="AV647" s="14" t="s">
        <v>90</v>
      </c>
      <c r="AW647" s="14" t="s">
        <v>41</v>
      </c>
      <c r="AX647" s="14" t="s">
        <v>80</v>
      </c>
      <c r="AY647" s="213" t="s">
        <v>182</v>
      </c>
    </row>
    <row r="648" spans="1:65" s="13" customFormat="1" ht="11.25">
      <c r="B648" s="192"/>
      <c r="C648" s="193"/>
      <c r="D648" s="194" t="s">
        <v>193</v>
      </c>
      <c r="E648" s="195" t="s">
        <v>43</v>
      </c>
      <c r="F648" s="196" t="s">
        <v>3492</v>
      </c>
      <c r="G648" s="193"/>
      <c r="H648" s="195" t="s">
        <v>43</v>
      </c>
      <c r="I648" s="197"/>
      <c r="J648" s="193"/>
      <c r="K648" s="193"/>
      <c r="L648" s="198"/>
      <c r="M648" s="199"/>
      <c r="N648" s="200"/>
      <c r="O648" s="200"/>
      <c r="P648" s="200"/>
      <c r="Q648" s="200"/>
      <c r="R648" s="200"/>
      <c r="S648" s="200"/>
      <c r="T648" s="201"/>
      <c r="AT648" s="202" t="s">
        <v>193</v>
      </c>
      <c r="AU648" s="202" t="s">
        <v>90</v>
      </c>
      <c r="AV648" s="13" t="s">
        <v>88</v>
      </c>
      <c r="AW648" s="13" t="s">
        <v>41</v>
      </c>
      <c r="AX648" s="13" t="s">
        <v>80</v>
      </c>
      <c r="AY648" s="202" t="s">
        <v>182</v>
      </c>
    </row>
    <row r="649" spans="1:65" s="14" customFormat="1" ht="11.25">
      <c r="B649" s="203"/>
      <c r="C649" s="204"/>
      <c r="D649" s="194" t="s">
        <v>193</v>
      </c>
      <c r="E649" s="205" t="s">
        <v>43</v>
      </c>
      <c r="F649" s="206" t="s">
        <v>210</v>
      </c>
      <c r="G649" s="204"/>
      <c r="H649" s="207">
        <v>5</v>
      </c>
      <c r="I649" s="208"/>
      <c r="J649" s="204"/>
      <c r="K649" s="204"/>
      <c r="L649" s="209"/>
      <c r="M649" s="210"/>
      <c r="N649" s="211"/>
      <c r="O649" s="211"/>
      <c r="P649" s="211"/>
      <c r="Q649" s="211"/>
      <c r="R649" s="211"/>
      <c r="S649" s="211"/>
      <c r="T649" s="212"/>
      <c r="AT649" s="213" t="s">
        <v>193</v>
      </c>
      <c r="AU649" s="213" t="s">
        <v>90</v>
      </c>
      <c r="AV649" s="14" t="s">
        <v>90</v>
      </c>
      <c r="AW649" s="14" t="s">
        <v>41</v>
      </c>
      <c r="AX649" s="14" t="s">
        <v>80</v>
      </c>
      <c r="AY649" s="213" t="s">
        <v>182</v>
      </c>
    </row>
    <row r="650" spans="1:65" s="15" customFormat="1" ht="11.25">
      <c r="B650" s="227"/>
      <c r="C650" s="228"/>
      <c r="D650" s="194" t="s">
        <v>193</v>
      </c>
      <c r="E650" s="229" t="s">
        <v>43</v>
      </c>
      <c r="F650" s="230" t="s">
        <v>436</v>
      </c>
      <c r="G650" s="228"/>
      <c r="H650" s="231">
        <v>164</v>
      </c>
      <c r="I650" s="232"/>
      <c r="J650" s="228"/>
      <c r="K650" s="228"/>
      <c r="L650" s="233"/>
      <c r="M650" s="234"/>
      <c r="N650" s="235"/>
      <c r="O650" s="235"/>
      <c r="P650" s="235"/>
      <c r="Q650" s="235"/>
      <c r="R650" s="235"/>
      <c r="S650" s="235"/>
      <c r="T650" s="236"/>
      <c r="AT650" s="237" t="s">
        <v>193</v>
      </c>
      <c r="AU650" s="237" t="s">
        <v>90</v>
      </c>
      <c r="AV650" s="15" t="s">
        <v>205</v>
      </c>
      <c r="AW650" s="15" t="s">
        <v>41</v>
      </c>
      <c r="AX650" s="15" t="s">
        <v>88</v>
      </c>
      <c r="AY650" s="237" t="s">
        <v>182</v>
      </c>
    </row>
    <row r="651" spans="1:65" s="2" customFormat="1" ht="49.15" customHeight="1">
      <c r="A651" s="35"/>
      <c r="B651" s="36"/>
      <c r="C651" s="179" t="s">
        <v>765</v>
      </c>
      <c r="D651" s="179" t="s">
        <v>187</v>
      </c>
      <c r="E651" s="180" t="s">
        <v>1149</v>
      </c>
      <c r="F651" s="181" t="s">
        <v>1150</v>
      </c>
      <c r="G651" s="182" t="s">
        <v>481</v>
      </c>
      <c r="H651" s="183">
        <v>63</v>
      </c>
      <c r="I651" s="184"/>
      <c r="J651" s="185">
        <f>ROUND(I651*H651,2)</f>
        <v>0</v>
      </c>
      <c r="K651" s="181" t="s">
        <v>191</v>
      </c>
      <c r="L651" s="40"/>
      <c r="M651" s="186" t="s">
        <v>43</v>
      </c>
      <c r="N651" s="187" t="s">
        <v>51</v>
      </c>
      <c r="O651" s="65"/>
      <c r="P651" s="188">
        <f>O651*H651</f>
        <v>0</v>
      </c>
      <c r="Q651" s="188">
        <v>0</v>
      </c>
      <c r="R651" s="188">
        <f>Q651*H651</f>
        <v>0</v>
      </c>
      <c r="S651" s="188">
        <v>0</v>
      </c>
      <c r="T651" s="189">
        <f>S651*H651</f>
        <v>0</v>
      </c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R651" s="190" t="s">
        <v>88</v>
      </c>
      <c r="AT651" s="190" t="s">
        <v>187</v>
      </c>
      <c r="AU651" s="190" t="s">
        <v>90</v>
      </c>
      <c r="AY651" s="17" t="s">
        <v>182</v>
      </c>
      <c r="BE651" s="191">
        <f>IF(N651="základní",J651,0)</f>
        <v>0</v>
      </c>
      <c r="BF651" s="191">
        <f>IF(N651="snížená",J651,0)</f>
        <v>0</v>
      </c>
      <c r="BG651" s="191">
        <f>IF(N651="zákl. přenesená",J651,0)</f>
        <v>0</v>
      </c>
      <c r="BH651" s="191">
        <f>IF(N651="sníž. přenesená",J651,0)</f>
        <v>0</v>
      </c>
      <c r="BI651" s="191">
        <f>IF(N651="nulová",J651,0)</f>
        <v>0</v>
      </c>
      <c r="BJ651" s="17" t="s">
        <v>88</v>
      </c>
      <c r="BK651" s="191">
        <f>ROUND(I651*H651,2)</f>
        <v>0</v>
      </c>
      <c r="BL651" s="17" t="s">
        <v>88</v>
      </c>
      <c r="BM651" s="190" t="s">
        <v>3673</v>
      </c>
    </row>
    <row r="652" spans="1:65" s="13" customFormat="1" ht="11.25">
      <c r="B652" s="192"/>
      <c r="C652" s="193"/>
      <c r="D652" s="194" t="s">
        <v>193</v>
      </c>
      <c r="E652" s="195" t="s">
        <v>43</v>
      </c>
      <c r="F652" s="196" t="s">
        <v>3314</v>
      </c>
      <c r="G652" s="193"/>
      <c r="H652" s="195" t="s">
        <v>43</v>
      </c>
      <c r="I652" s="197"/>
      <c r="J652" s="193"/>
      <c r="K652" s="193"/>
      <c r="L652" s="198"/>
      <c r="M652" s="199"/>
      <c r="N652" s="200"/>
      <c r="O652" s="200"/>
      <c r="P652" s="200"/>
      <c r="Q652" s="200"/>
      <c r="R652" s="200"/>
      <c r="S652" s="200"/>
      <c r="T652" s="201"/>
      <c r="AT652" s="202" t="s">
        <v>193</v>
      </c>
      <c r="AU652" s="202" t="s">
        <v>90</v>
      </c>
      <c r="AV652" s="13" t="s">
        <v>88</v>
      </c>
      <c r="AW652" s="13" t="s">
        <v>41</v>
      </c>
      <c r="AX652" s="13" t="s">
        <v>80</v>
      </c>
      <c r="AY652" s="202" t="s">
        <v>182</v>
      </c>
    </row>
    <row r="653" spans="1:65" s="13" customFormat="1" ht="11.25">
      <c r="B653" s="192"/>
      <c r="C653" s="193"/>
      <c r="D653" s="194" t="s">
        <v>193</v>
      </c>
      <c r="E653" s="195" t="s">
        <v>43</v>
      </c>
      <c r="F653" s="196" t="s">
        <v>2065</v>
      </c>
      <c r="G653" s="193"/>
      <c r="H653" s="195" t="s">
        <v>43</v>
      </c>
      <c r="I653" s="197"/>
      <c r="J653" s="193"/>
      <c r="K653" s="193"/>
      <c r="L653" s="198"/>
      <c r="M653" s="199"/>
      <c r="N653" s="200"/>
      <c r="O653" s="200"/>
      <c r="P653" s="200"/>
      <c r="Q653" s="200"/>
      <c r="R653" s="200"/>
      <c r="S653" s="200"/>
      <c r="T653" s="201"/>
      <c r="AT653" s="202" t="s">
        <v>193</v>
      </c>
      <c r="AU653" s="202" t="s">
        <v>90</v>
      </c>
      <c r="AV653" s="13" t="s">
        <v>88</v>
      </c>
      <c r="AW653" s="13" t="s">
        <v>41</v>
      </c>
      <c r="AX653" s="13" t="s">
        <v>80</v>
      </c>
      <c r="AY653" s="202" t="s">
        <v>182</v>
      </c>
    </row>
    <row r="654" spans="1:65" s="13" customFormat="1" ht="11.25">
      <c r="B654" s="192"/>
      <c r="C654" s="193"/>
      <c r="D654" s="194" t="s">
        <v>193</v>
      </c>
      <c r="E654" s="195" t="s">
        <v>43</v>
      </c>
      <c r="F654" s="196" t="s">
        <v>3609</v>
      </c>
      <c r="G654" s="193"/>
      <c r="H654" s="195" t="s">
        <v>43</v>
      </c>
      <c r="I654" s="197"/>
      <c r="J654" s="193"/>
      <c r="K654" s="193"/>
      <c r="L654" s="198"/>
      <c r="M654" s="199"/>
      <c r="N654" s="200"/>
      <c r="O654" s="200"/>
      <c r="P654" s="200"/>
      <c r="Q654" s="200"/>
      <c r="R654" s="200"/>
      <c r="S654" s="200"/>
      <c r="T654" s="201"/>
      <c r="AT654" s="202" t="s">
        <v>193</v>
      </c>
      <c r="AU654" s="202" t="s">
        <v>90</v>
      </c>
      <c r="AV654" s="13" t="s">
        <v>88</v>
      </c>
      <c r="AW654" s="13" t="s">
        <v>41</v>
      </c>
      <c r="AX654" s="13" t="s">
        <v>80</v>
      </c>
      <c r="AY654" s="202" t="s">
        <v>182</v>
      </c>
    </row>
    <row r="655" spans="1:65" s="14" customFormat="1" ht="11.25">
      <c r="B655" s="203"/>
      <c r="C655" s="204"/>
      <c r="D655" s="194" t="s">
        <v>193</v>
      </c>
      <c r="E655" s="205" t="s">
        <v>43</v>
      </c>
      <c r="F655" s="206" t="s">
        <v>3671</v>
      </c>
      <c r="G655" s="204"/>
      <c r="H655" s="207">
        <v>63</v>
      </c>
      <c r="I655" s="208"/>
      <c r="J655" s="204"/>
      <c r="K655" s="204"/>
      <c r="L655" s="209"/>
      <c r="M655" s="210"/>
      <c r="N655" s="211"/>
      <c r="O655" s="211"/>
      <c r="P655" s="211"/>
      <c r="Q655" s="211"/>
      <c r="R655" s="211"/>
      <c r="S655" s="211"/>
      <c r="T655" s="212"/>
      <c r="AT655" s="213" t="s">
        <v>193</v>
      </c>
      <c r="AU655" s="213" t="s">
        <v>90</v>
      </c>
      <c r="AV655" s="14" t="s">
        <v>90</v>
      </c>
      <c r="AW655" s="14" t="s">
        <v>41</v>
      </c>
      <c r="AX655" s="14" t="s">
        <v>88</v>
      </c>
      <c r="AY655" s="213" t="s">
        <v>182</v>
      </c>
    </row>
    <row r="656" spans="1:65" s="2" customFormat="1" ht="24.2" customHeight="1">
      <c r="A656" s="35"/>
      <c r="B656" s="36"/>
      <c r="C656" s="214" t="s">
        <v>770</v>
      </c>
      <c r="D656" s="214" t="s">
        <v>179</v>
      </c>
      <c r="E656" s="215" t="s">
        <v>3010</v>
      </c>
      <c r="F656" s="216" t="s">
        <v>3011</v>
      </c>
      <c r="G656" s="217" t="s">
        <v>481</v>
      </c>
      <c r="H656" s="218">
        <v>63</v>
      </c>
      <c r="I656" s="219"/>
      <c r="J656" s="220">
        <f>ROUND(I656*H656,2)</f>
        <v>0</v>
      </c>
      <c r="K656" s="216" t="s">
        <v>191</v>
      </c>
      <c r="L656" s="221"/>
      <c r="M656" s="222" t="s">
        <v>43</v>
      </c>
      <c r="N656" s="223" t="s">
        <v>51</v>
      </c>
      <c r="O656" s="65"/>
      <c r="P656" s="188">
        <f>O656*H656</f>
        <v>0</v>
      </c>
      <c r="Q656" s="188">
        <v>2.1900000000000001E-3</v>
      </c>
      <c r="R656" s="188">
        <f>Q656*H656</f>
        <v>0.13797000000000001</v>
      </c>
      <c r="S656" s="188">
        <v>0</v>
      </c>
      <c r="T656" s="189">
        <f>S656*H656</f>
        <v>0</v>
      </c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R656" s="190" t="s">
        <v>90</v>
      </c>
      <c r="AT656" s="190" t="s">
        <v>179</v>
      </c>
      <c r="AU656" s="190" t="s">
        <v>90</v>
      </c>
      <c r="AY656" s="17" t="s">
        <v>182</v>
      </c>
      <c r="BE656" s="191">
        <f>IF(N656="základní",J656,0)</f>
        <v>0</v>
      </c>
      <c r="BF656" s="191">
        <f>IF(N656="snížená",J656,0)</f>
        <v>0</v>
      </c>
      <c r="BG656" s="191">
        <f>IF(N656="zákl. přenesená",J656,0)</f>
        <v>0</v>
      </c>
      <c r="BH656" s="191">
        <f>IF(N656="sníž. přenesená",J656,0)</f>
        <v>0</v>
      </c>
      <c r="BI656" s="191">
        <f>IF(N656="nulová",J656,0)</f>
        <v>0</v>
      </c>
      <c r="BJ656" s="17" t="s">
        <v>88</v>
      </c>
      <c r="BK656" s="191">
        <f>ROUND(I656*H656,2)</f>
        <v>0</v>
      </c>
      <c r="BL656" s="17" t="s">
        <v>88</v>
      </c>
      <c r="BM656" s="190" t="s">
        <v>3674</v>
      </c>
    </row>
    <row r="657" spans="1:65" s="13" customFormat="1" ht="11.25">
      <c r="B657" s="192"/>
      <c r="C657" s="193"/>
      <c r="D657" s="194" t="s">
        <v>193</v>
      </c>
      <c r="E657" s="195" t="s">
        <v>43</v>
      </c>
      <c r="F657" s="196" t="s">
        <v>3314</v>
      </c>
      <c r="G657" s="193"/>
      <c r="H657" s="195" t="s">
        <v>43</v>
      </c>
      <c r="I657" s="197"/>
      <c r="J657" s="193"/>
      <c r="K657" s="193"/>
      <c r="L657" s="198"/>
      <c r="M657" s="199"/>
      <c r="N657" s="200"/>
      <c r="O657" s="200"/>
      <c r="P657" s="200"/>
      <c r="Q657" s="200"/>
      <c r="R657" s="200"/>
      <c r="S657" s="200"/>
      <c r="T657" s="201"/>
      <c r="AT657" s="202" t="s">
        <v>193</v>
      </c>
      <c r="AU657" s="202" t="s">
        <v>90</v>
      </c>
      <c r="AV657" s="13" t="s">
        <v>88</v>
      </c>
      <c r="AW657" s="13" t="s">
        <v>41</v>
      </c>
      <c r="AX657" s="13" t="s">
        <v>80</v>
      </c>
      <c r="AY657" s="202" t="s">
        <v>182</v>
      </c>
    </row>
    <row r="658" spans="1:65" s="13" customFormat="1" ht="11.25">
      <c r="B658" s="192"/>
      <c r="C658" s="193"/>
      <c r="D658" s="194" t="s">
        <v>193</v>
      </c>
      <c r="E658" s="195" t="s">
        <v>43</v>
      </c>
      <c r="F658" s="196" t="s">
        <v>2065</v>
      </c>
      <c r="G658" s="193"/>
      <c r="H658" s="195" t="s">
        <v>43</v>
      </c>
      <c r="I658" s="197"/>
      <c r="J658" s="193"/>
      <c r="K658" s="193"/>
      <c r="L658" s="198"/>
      <c r="M658" s="199"/>
      <c r="N658" s="200"/>
      <c r="O658" s="200"/>
      <c r="P658" s="200"/>
      <c r="Q658" s="200"/>
      <c r="R658" s="200"/>
      <c r="S658" s="200"/>
      <c r="T658" s="201"/>
      <c r="AT658" s="202" t="s">
        <v>193</v>
      </c>
      <c r="AU658" s="202" t="s">
        <v>90</v>
      </c>
      <c r="AV658" s="13" t="s">
        <v>88</v>
      </c>
      <c r="AW658" s="13" t="s">
        <v>41</v>
      </c>
      <c r="AX658" s="13" t="s">
        <v>80</v>
      </c>
      <c r="AY658" s="202" t="s">
        <v>182</v>
      </c>
    </row>
    <row r="659" spans="1:65" s="13" customFormat="1" ht="11.25">
      <c r="B659" s="192"/>
      <c r="C659" s="193"/>
      <c r="D659" s="194" t="s">
        <v>193</v>
      </c>
      <c r="E659" s="195" t="s">
        <v>43</v>
      </c>
      <c r="F659" s="196" t="s">
        <v>3609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4" customFormat="1" ht="11.25">
      <c r="B660" s="203"/>
      <c r="C660" s="204"/>
      <c r="D660" s="194" t="s">
        <v>193</v>
      </c>
      <c r="E660" s="205" t="s">
        <v>43</v>
      </c>
      <c r="F660" s="206" t="s">
        <v>3671</v>
      </c>
      <c r="G660" s="204"/>
      <c r="H660" s="207">
        <v>63</v>
      </c>
      <c r="I660" s="208"/>
      <c r="J660" s="204"/>
      <c r="K660" s="204"/>
      <c r="L660" s="209"/>
      <c r="M660" s="210"/>
      <c r="N660" s="211"/>
      <c r="O660" s="211"/>
      <c r="P660" s="211"/>
      <c r="Q660" s="211"/>
      <c r="R660" s="211"/>
      <c r="S660" s="211"/>
      <c r="T660" s="212"/>
      <c r="AT660" s="213" t="s">
        <v>193</v>
      </c>
      <c r="AU660" s="213" t="s">
        <v>90</v>
      </c>
      <c r="AV660" s="14" t="s">
        <v>90</v>
      </c>
      <c r="AW660" s="14" t="s">
        <v>41</v>
      </c>
      <c r="AX660" s="14" t="s">
        <v>88</v>
      </c>
      <c r="AY660" s="213" t="s">
        <v>182</v>
      </c>
    </row>
    <row r="661" spans="1:65" s="2" customFormat="1" ht="24.2" customHeight="1">
      <c r="A661" s="35"/>
      <c r="B661" s="36"/>
      <c r="C661" s="179" t="s">
        <v>776</v>
      </c>
      <c r="D661" s="179" t="s">
        <v>187</v>
      </c>
      <c r="E661" s="180" t="s">
        <v>1157</v>
      </c>
      <c r="F661" s="181" t="s">
        <v>1158</v>
      </c>
      <c r="G661" s="182" t="s">
        <v>367</v>
      </c>
      <c r="H661" s="183">
        <v>33.6</v>
      </c>
      <c r="I661" s="184"/>
      <c r="J661" s="185">
        <f>ROUND(I661*H661,2)</f>
        <v>0</v>
      </c>
      <c r="K661" s="181" t="s">
        <v>191</v>
      </c>
      <c r="L661" s="40"/>
      <c r="M661" s="186" t="s">
        <v>43</v>
      </c>
      <c r="N661" s="187" t="s">
        <v>51</v>
      </c>
      <c r="O661" s="65"/>
      <c r="P661" s="188">
        <f>O661*H661</f>
        <v>0</v>
      </c>
      <c r="Q661" s="188">
        <v>8.4000000000000003E-4</v>
      </c>
      <c r="R661" s="188">
        <f>Q661*H661</f>
        <v>2.8224000000000003E-2</v>
      </c>
      <c r="S661" s="188">
        <v>0</v>
      </c>
      <c r="T661" s="189">
        <f>S661*H661</f>
        <v>0</v>
      </c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R661" s="190" t="s">
        <v>88</v>
      </c>
      <c r="AT661" s="190" t="s">
        <v>187</v>
      </c>
      <c r="AU661" s="190" t="s">
        <v>90</v>
      </c>
      <c r="AY661" s="17" t="s">
        <v>182</v>
      </c>
      <c r="BE661" s="191">
        <f>IF(N661="základní",J661,0)</f>
        <v>0</v>
      </c>
      <c r="BF661" s="191">
        <f>IF(N661="snížená",J661,0)</f>
        <v>0</v>
      </c>
      <c r="BG661" s="191">
        <f>IF(N661="zákl. přenesená",J661,0)</f>
        <v>0</v>
      </c>
      <c r="BH661" s="191">
        <f>IF(N661="sníž. přenesená",J661,0)</f>
        <v>0</v>
      </c>
      <c r="BI661" s="191">
        <f>IF(N661="nulová",J661,0)</f>
        <v>0</v>
      </c>
      <c r="BJ661" s="17" t="s">
        <v>88</v>
      </c>
      <c r="BK661" s="191">
        <f>ROUND(I661*H661,2)</f>
        <v>0</v>
      </c>
      <c r="BL661" s="17" t="s">
        <v>88</v>
      </c>
      <c r="BM661" s="190" t="s">
        <v>3498</v>
      </c>
    </row>
    <row r="662" spans="1:65" s="13" customFormat="1" ht="11.25">
      <c r="B662" s="192"/>
      <c r="C662" s="193"/>
      <c r="D662" s="194" t="s">
        <v>193</v>
      </c>
      <c r="E662" s="195" t="s">
        <v>43</v>
      </c>
      <c r="F662" s="196" t="s">
        <v>362</v>
      </c>
      <c r="G662" s="193"/>
      <c r="H662" s="195" t="s">
        <v>43</v>
      </c>
      <c r="I662" s="197"/>
      <c r="J662" s="193"/>
      <c r="K662" s="193"/>
      <c r="L662" s="198"/>
      <c r="M662" s="199"/>
      <c r="N662" s="200"/>
      <c r="O662" s="200"/>
      <c r="P662" s="200"/>
      <c r="Q662" s="200"/>
      <c r="R662" s="200"/>
      <c r="S662" s="200"/>
      <c r="T662" s="201"/>
      <c r="AT662" s="202" t="s">
        <v>193</v>
      </c>
      <c r="AU662" s="202" t="s">
        <v>90</v>
      </c>
      <c r="AV662" s="13" t="s">
        <v>88</v>
      </c>
      <c r="AW662" s="13" t="s">
        <v>41</v>
      </c>
      <c r="AX662" s="13" t="s">
        <v>80</v>
      </c>
      <c r="AY662" s="202" t="s">
        <v>182</v>
      </c>
    </row>
    <row r="663" spans="1:65" s="13" customFormat="1" ht="11.25">
      <c r="B663" s="192"/>
      <c r="C663" s="193"/>
      <c r="D663" s="194" t="s">
        <v>193</v>
      </c>
      <c r="E663" s="195" t="s">
        <v>43</v>
      </c>
      <c r="F663" s="196" t="s">
        <v>3015</v>
      </c>
      <c r="G663" s="193"/>
      <c r="H663" s="195" t="s">
        <v>43</v>
      </c>
      <c r="I663" s="197"/>
      <c r="J663" s="193"/>
      <c r="K663" s="193"/>
      <c r="L663" s="198"/>
      <c r="M663" s="199"/>
      <c r="N663" s="200"/>
      <c r="O663" s="200"/>
      <c r="P663" s="200"/>
      <c r="Q663" s="200"/>
      <c r="R663" s="200"/>
      <c r="S663" s="200"/>
      <c r="T663" s="201"/>
      <c r="AT663" s="202" t="s">
        <v>193</v>
      </c>
      <c r="AU663" s="202" t="s">
        <v>90</v>
      </c>
      <c r="AV663" s="13" t="s">
        <v>88</v>
      </c>
      <c r="AW663" s="13" t="s">
        <v>41</v>
      </c>
      <c r="AX663" s="13" t="s">
        <v>80</v>
      </c>
      <c r="AY663" s="202" t="s">
        <v>182</v>
      </c>
    </row>
    <row r="664" spans="1:65" s="13" customFormat="1" ht="11.25">
      <c r="B664" s="192"/>
      <c r="C664" s="193"/>
      <c r="D664" s="194" t="s">
        <v>193</v>
      </c>
      <c r="E664" s="195" t="s">
        <v>43</v>
      </c>
      <c r="F664" s="196" t="s">
        <v>3586</v>
      </c>
      <c r="G664" s="193"/>
      <c r="H664" s="195" t="s">
        <v>43</v>
      </c>
      <c r="I664" s="197"/>
      <c r="J664" s="193"/>
      <c r="K664" s="193"/>
      <c r="L664" s="198"/>
      <c r="M664" s="199"/>
      <c r="N664" s="200"/>
      <c r="O664" s="200"/>
      <c r="P664" s="200"/>
      <c r="Q664" s="200"/>
      <c r="R664" s="200"/>
      <c r="S664" s="200"/>
      <c r="T664" s="201"/>
      <c r="AT664" s="202" t="s">
        <v>193</v>
      </c>
      <c r="AU664" s="202" t="s">
        <v>90</v>
      </c>
      <c r="AV664" s="13" t="s">
        <v>88</v>
      </c>
      <c r="AW664" s="13" t="s">
        <v>41</v>
      </c>
      <c r="AX664" s="13" t="s">
        <v>80</v>
      </c>
      <c r="AY664" s="202" t="s">
        <v>182</v>
      </c>
    </row>
    <row r="665" spans="1:65" s="14" customFormat="1" ht="11.25">
      <c r="B665" s="203"/>
      <c r="C665" s="204"/>
      <c r="D665" s="194" t="s">
        <v>193</v>
      </c>
      <c r="E665" s="205" t="s">
        <v>43</v>
      </c>
      <c r="F665" s="206" t="s">
        <v>3016</v>
      </c>
      <c r="G665" s="204"/>
      <c r="H665" s="207">
        <v>12</v>
      </c>
      <c r="I665" s="208"/>
      <c r="J665" s="204"/>
      <c r="K665" s="204"/>
      <c r="L665" s="209"/>
      <c r="M665" s="210"/>
      <c r="N665" s="211"/>
      <c r="O665" s="211"/>
      <c r="P665" s="211"/>
      <c r="Q665" s="211"/>
      <c r="R665" s="211"/>
      <c r="S665" s="211"/>
      <c r="T665" s="212"/>
      <c r="AT665" s="213" t="s">
        <v>193</v>
      </c>
      <c r="AU665" s="213" t="s">
        <v>90</v>
      </c>
      <c r="AV665" s="14" t="s">
        <v>90</v>
      </c>
      <c r="AW665" s="14" t="s">
        <v>41</v>
      </c>
      <c r="AX665" s="14" t="s">
        <v>80</v>
      </c>
      <c r="AY665" s="213" t="s">
        <v>182</v>
      </c>
    </row>
    <row r="666" spans="1:65" s="13" customFormat="1" ht="11.25">
      <c r="B666" s="192"/>
      <c r="C666" s="193"/>
      <c r="D666" s="194" t="s">
        <v>193</v>
      </c>
      <c r="E666" s="195" t="s">
        <v>43</v>
      </c>
      <c r="F666" s="196" t="s">
        <v>2155</v>
      </c>
      <c r="G666" s="193"/>
      <c r="H666" s="195" t="s">
        <v>43</v>
      </c>
      <c r="I666" s="197"/>
      <c r="J666" s="193"/>
      <c r="K666" s="193"/>
      <c r="L666" s="198"/>
      <c r="M666" s="199"/>
      <c r="N666" s="200"/>
      <c r="O666" s="200"/>
      <c r="P666" s="200"/>
      <c r="Q666" s="200"/>
      <c r="R666" s="200"/>
      <c r="S666" s="200"/>
      <c r="T666" s="201"/>
      <c r="AT666" s="202" t="s">
        <v>193</v>
      </c>
      <c r="AU666" s="202" t="s">
        <v>90</v>
      </c>
      <c r="AV666" s="13" t="s">
        <v>88</v>
      </c>
      <c r="AW666" s="13" t="s">
        <v>41</v>
      </c>
      <c r="AX666" s="13" t="s">
        <v>80</v>
      </c>
      <c r="AY666" s="202" t="s">
        <v>182</v>
      </c>
    </row>
    <row r="667" spans="1:65" s="13" customFormat="1" ht="11.25">
      <c r="B667" s="192"/>
      <c r="C667" s="193"/>
      <c r="D667" s="194" t="s">
        <v>193</v>
      </c>
      <c r="E667" s="195" t="s">
        <v>43</v>
      </c>
      <c r="F667" s="196" t="s">
        <v>3609</v>
      </c>
      <c r="G667" s="193"/>
      <c r="H667" s="195" t="s">
        <v>43</v>
      </c>
      <c r="I667" s="197"/>
      <c r="J667" s="193"/>
      <c r="K667" s="193"/>
      <c r="L667" s="198"/>
      <c r="M667" s="199"/>
      <c r="N667" s="200"/>
      <c r="O667" s="200"/>
      <c r="P667" s="200"/>
      <c r="Q667" s="200"/>
      <c r="R667" s="200"/>
      <c r="S667" s="200"/>
      <c r="T667" s="201"/>
      <c r="AT667" s="202" t="s">
        <v>193</v>
      </c>
      <c r="AU667" s="202" t="s">
        <v>90</v>
      </c>
      <c r="AV667" s="13" t="s">
        <v>88</v>
      </c>
      <c r="AW667" s="13" t="s">
        <v>41</v>
      </c>
      <c r="AX667" s="13" t="s">
        <v>80</v>
      </c>
      <c r="AY667" s="202" t="s">
        <v>182</v>
      </c>
    </row>
    <row r="668" spans="1:65" s="14" customFormat="1" ht="11.25">
      <c r="B668" s="203"/>
      <c r="C668" s="204"/>
      <c r="D668" s="194" t="s">
        <v>193</v>
      </c>
      <c r="E668" s="205" t="s">
        <v>43</v>
      </c>
      <c r="F668" s="206" t="s">
        <v>3675</v>
      </c>
      <c r="G668" s="204"/>
      <c r="H668" s="207">
        <v>21.6</v>
      </c>
      <c r="I668" s="208"/>
      <c r="J668" s="204"/>
      <c r="K668" s="204"/>
      <c r="L668" s="209"/>
      <c r="M668" s="210"/>
      <c r="N668" s="211"/>
      <c r="O668" s="211"/>
      <c r="P668" s="211"/>
      <c r="Q668" s="211"/>
      <c r="R668" s="211"/>
      <c r="S668" s="211"/>
      <c r="T668" s="212"/>
      <c r="AT668" s="213" t="s">
        <v>193</v>
      </c>
      <c r="AU668" s="213" t="s">
        <v>90</v>
      </c>
      <c r="AV668" s="14" t="s">
        <v>90</v>
      </c>
      <c r="AW668" s="14" t="s">
        <v>41</v>
      </c>
      <c r="AX668" s="14" t="s">
        <v>80</v>
      </c>
      <c r="AY668" s="213" t="s">
        <v>182</v>
      </c>
    </row>
    <row r="669" spans="1:65" s="15" customFormat="1" ht="11.25">
      <c r="B669" s="227"/>
      <c r="C669" s="228"/>
      <c r="D669" s="194" t="s">
        <v>193</v>
      </c>
      <c r="E669" s="229" t="s">
        <v>43</v>
      </c>
      <c r="F669" s="230" t="s">
        <v>436</v>
      </c>
      <c r="G669" s="228"/>
      <c r="H669" s="231">
        <v>33.6</v>
      </c>
      <c r="I669" s="232"/>
      <c r="J669" s="228"/>
      <c r="K669" s="228"/>
      <c r="L669" s="233"/>
      <c r="M669" s="234"/>
      <c r="N669" s="235"/>
      <c r="O669" s="235"/>
      <c r="P669" s="235"/>
      <c r="Q669" s="235"/>
      <c r="R669" s="235"/>
      <c r="S669" s="235"/>
      <c r="T669" s="236"/>
      <c r="AT669" s="237" t="s">
        <v>193</v>
      </c>
      <c r="AU669" s="237" t="s">
        <v>90</v>
      </c>
      <c r="AV669" s="15" t="s">
        <v>205</v>
      </c>
      <c r="AW669" s="15" t="s">
        <v>41</v>
      </c>
      <c r="AX669" s="15" t="s">
        <v>88</v>
      </c>
      <c r="AY669" s="237" t="s">
        <v>182</v>
      </c>
    </row>
    <row r="670" spans="1:65" s="2" customFormat="1" ht="24.2" customHeight="1">
      <c r="A670" s="35"/>
      <c r="B670" s="36"/>
      <c r="C670" s="179" t="s">
        <v>781</v>
      </c>
      <c r="D670" s="179" t="s">
        <v>187</v>
      </c>
      <c r="E670" s="180" t="s">
        <v>1163</v>
      </c>
      <c r="F670" s="181" t="s">
        <v>1164</v>
      </c>
      <c r="G670" s="182" t="s">
        <v>367</v>
      </c>
      <c r="H670" s="183">
        <v>33.6</v>
      </c>
      <c r="I670" s="184"/>
      <c r="J670" s="185">
        <f>ROUND(I670*H670,2)</f>
        <v>0</v>
      </c>
      <c r="K670" s="181" t="s">
        <v>191</v>
      </c>
      <c r="L670" s="40"/>
      <c r="M670" s="186" t="s">
        <v>43</v>
      </c>
      <c r="N670" s="187" t="s">
        <v>51</v>
      </c>
      <c r="O670" s="65"/>
      <c r="P670" s="188">
        <f>O670*H670</f>
        <v>0</v>
      </c>
      <c r="Q670" s="188">
        <v>0</v>
      </c>
      <c r="R670" s="188">
        <f>Q670*H670</f>
        <v>0</v>
      </c>
      <c r="S670" s="188">
        <v>0</v>
      </c>
      <c r="T670" s="189">
        <f>S670*H670</f>
        <v>0</v>
      </c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R670" s="190" t="s">
        <v>88</v>
      </c>
      <c r="AT670" s="190" t="s">
        <v>187</v>
      </c>
      <c r="AU670" s="190" t="s">
        <v>90</v>
      </c>
      <c r="AY670" s="17" t="s">
        <v>182</v>
      </c>
      <c r="BE670" s="191">
        <f>IF(N670="základní",J670,0)</f>
        <v>0</v>
      </c>
      <c r="BF670" s="191">
        <f>IF(N670="snížená",J670,0)</f>
        <v>0</v>
      </c>
      <c r="BG670" s="191">
        <f>IF(N670="zákl. přenesená",J670,0)</f>
        <v>0</v>
      </c>
      <c r="BH670" s="191">
        <f>IF(N670="sníž. přenesená",J670,0)</f>
        <v>0</v>
      </c>
      <c r="BI670" s="191">
        <f>IF(N670="nulová",J670,0)</f>
        <v>0</v>
      </c>
      <c r="BJ670" s="17" t="s">
        <v>88</v>
      </c>
      <c r="BK670" s="191">
        <f>ROUND(I670*H670,2)</f>
        <v>0</v>
      </c>
      <c r="BL670" s="17" t="s">
        <v>88</v>
      </c>
      <c r="BM670" s="190" t="s">
        <v>3500</v>
      </c>
    </row>
    <row r="671" spans="1:65" s="13" customFormat="1" ht="11.25">
      <c r="B671" s="192"/>
      <c r="C671" s="193"/>
      <c r="D671" s="194" t="s">
        <v>193</v>
      </c>
      <c r="E671" s="195" t="s">
        <v>43</v>
      </c>
      <c r="F671" s="196" t="s">
        <v>362</v>
      </c>
      <c r="G671" s="193"/>
      <c r="H671" s="195" t="s">
        <v>43</v>
      </c>
      <c r="I671" s="197"/>
      <c r="J671" s="193"/>
      <c r="K671" s="193"/>
      <c r="L671" s="198"/>
      <c r="M671" s="199"/>
      <c r="N671" s="200"/>
      <c r="O671" s="200"/>
      <c r="P671" s="200"/>
      <c r="Q671" s="200"/>
      <c r="R671" s="200"/>
      <c r="S671" s="200"/>
      <c r="T671" s="201"/>
      <c r="AT671" s="202" t="s">
        <v>193</v>
      </c>
      <c r="AU671" s="202" t="s">
        <v>90</v>
      </c>
      <c r="AV671" s="13" t="s">
        <v>88</v>
      </c>
      <c r="AW671" s="13" t="s">
        <v>41</v>
      </c>
      <c r="AX671" s="13" t="s">
        <v>80</v>
      </c>
      <c r="AY671" s="202" t="s">
        <v>182</v>
      </c>
    </row>
    <row r="672" spans="1:65" s="13" customFormat="1" ht="11.25">
      <c r="B672" s="192"/>
      <c r="C672" s="193"/>
      <c r="D672" s="194" t="s">
        <v>193</v>
      </c>
      <c r="E672" s="195" t="s">
        <v>43</v>
      </c>
      <c r="F672" s="196" t="s">
        <v>3015</v>
      </c>
      <c r="G672" s="193"/>
      <c r="H672" s="195" t="s">
        <v>43</v>
      </c>
      <c r="I672" s="197"/>
      <c r="J672" s="193"/>
      <c r="K672" s="193"/>
      <c r="L672" s="198"/>
      <c r="M672" s="199"/>
      <c r="N672" s="200"/>
      <c r="O672" s="200"/>
      <c r="P672" s="200"/>
      <c r="Q672" s="200"/>
      <c r="R672" s="200"/>
      <c r="S672" s="200"/>
      <c r="T672" s="201"/>
      <c r="AT672" s="202" t="s">
        <v>193</v>
      </c>
      <c r="AU672" s="202" t="s">
        <v>90</v>
      </c>
      <c r="AV672" s="13" t="s">
        <v>88</v>
      </c>
      <c r="AW672" s="13" t="s">
        <v>41</v>
      </c>
      <c r="AX672" s="13" t="s">
        <v>80</v>
      </c>
      <c r="AY672" s="202" t="s">
        <v>182</v>
      </c>
    </row>
    <row r="673" spans="1:65" s="13" customFormat="1" ht="11.25">
      <c r="B673" s="192"/>
      <c r="C673" s="193"/>
      <c r="D673" s="194" t="s">
        <v>193</v>
      </c>
      <c r="E673" s="195" t="s">
        <v>43</v>
      </c>
      <c r="F673" s="196" t="s">
        <v>3586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1:65" s="14" customFormat="1" ht="11.25">
      <c r="B674" s="203"/>
      <c r="C674" s="204"/>
      <c r="D674" s="194" t="s">
        <v>193</v>
      </c>
      <c r="E674" s="205" t="s">
        <v>43</v>
      </c>
      <c r="F674" s="206" t="s">
        <v>3016</v>
      </c>
      <c r="G674" s="204"/>
      <c r="H674" s="207">
        <v>12</v>
      </c>
      <c r="I674" s="208"/>
      <c r="J674" s="204"/>
      <c r="K674" s="204"/>
      <c r="L674" s="209"/>
      <c r="M674" s="210"/>
      <c r="N674" s="211"/>
      <c r="O674" s="211"/>
      <c r="P674" s="211"/>
      <c r="Q674" s="211"/>
      <c r="R674" s="211"/>
      <c r="S674" s="211"/>
      <c r="T674" s="212"/>
      <c r="AT674" s="213" t="s">
        <v>193</v>
      </c>
      <c r="AU674" s="213" t="s">
        <v>90</v>
      </c>
      <c r="AV674" s="14" t="s">
        <v>90</v>
      </c>
      <c r="AW674" s="14" t="s">
        <v>41</v>
      </c>
      <c r="AX674" s="14" t="s">
        <v>80</v>
      </c>
      <c r="AY674" s="213" t="s">
        <v>182</v>
      </c>
    </row>
    <row r="675" spans="1:65" s="13" customFormat="1" ht="11.25">
      <c r="B675" s="192"/>
      <c r="C675" s="193"/>
      <c r="D675" s="194" t="s">
        <v>193</v>
      </c>
      <c r="E675" s="195" t="s">
        <v>43</v>
      </c>
      <c r="F675" s="196" t="s">
        <v>2155</v>
      </c>
      <c r="G675" s="193"/>
      <c r="H675" s="195" t="s">
        <v>43</v>
      </c>
      <c r="I675" s="197"/>
      <c r="J675" s="193"/>
      <c r="K675" s="193"/>
      <c r="L675" s="198"/>
      <c r="M675" s="199"/>
      <c r="N675" s="200"/>
      <c r="O675" s="200"/>
      <c r="P675" s="200"/>
      <c r="Q675" s="200"/>
      <c r="R675" s="200"/>
      <c r="S675" s="200"/>
      <c r="T675" s="201"/>
      <c r="AT675" s="202" t="s">
        <v>193</v>
      </c>
      <c r="AU675" s="202" t="s">
        <v>90</v>
      </c>
      <c r="AV675" s="13" t="s">
        <v>88</v>
      </c>
      <c r="AW675" s="13" t="s">
        <v>41</v>
      </c>
      <c r="AX675" s="13" t="s">
        <v>80</v>
      </c>
      <c r="AY675" s="202" t="s">
        <v>182</v>
      </c>
    </row>
    <row r="676" spans="1:65" s="13" customFormat="1" ht="11.25">
      <c r="B676" s="192"/>
      <c r="C676" s="193"/>
      <c r="D676" s="194" t="s">
        <v>193</v>
      </c>
      <c r="E676" s="195" t="s">
        <v>43</v>
      </c>
      <c r="F676" s="196" t="s">
        <v>3609</v>
      </c>
      <c r="G676" s="193"/>
      <c r="H676" s="195" t="s">
        <v>43</v>
      </c>
      <c r="I676" s="197"/>
      <c r="J676" s="193"/>
      <c r="K676" s="193"/>
      <c r="L676" s="198"/>
      <c r="M676" s="199"/>
      <c r="N676" s="200"/>
      <c r="O676" s="200"/>
      <c r="P676" s="200"/>
      <c r="Q676" s="200"/>
      <c r="R676" s="200"/>
      <c r="S676" s="200"/>
      <c r="T676" s="201"/>
      <c r="AT676" s="202" t="s">
        <v>193</v>
      </c>
      <c r="AU676" s="202" t="s">
        <v>90</v>
      </c>
      <c r="AV676" s="13" t="s">
        <v>88</v>
      </c>
      <c r="AW676" s="13" t="s">
        <v>41</v>
      </c>
      <c r="AX676" s="13" t="s">
        <v>80</v>
      </c>
      <c r="AY676" s="202" t="s">
        <v>182</v>
      </c>
    </row>
    <row r="677" spans="1:65" s="14" customFormat="1" ht="11.25">
      <c r="B677" s="203"/>
      <c r="C677" s="204"/>
      <c r="D677" s="194" t="s">
        <v>193</v>
      </c>
      <c r="E677" s="205" t="s">
        <v>43</v>
      </c>
      <c r="F677" s="206" t="s">
        <v>3675</v>
      </c>
      <c r="G677" s="204"/>
      <c r="H677" s="207">
        <v>21.6</v>
      </c>
      <c r="I677" s="208"/>
      <c r="J677" s="204"/>
      <c r="K677" s="204"/>
      <c r="L677" s="209"/>
      <c r="M677" s="210"/>
      <c r="N677" s="211"/>
      <c r="O677" s="211"/>
      <c r="P677" s="211"/>
      <c r="Q677" s="211"/>
      <c r="R677" s="211"/>
      <c r="S677" s="211"/>
      <c r="T677" s="212"/>
      <c r="AT677" s="213" t="s">
        <v>193</v>
      </c>
      <c r="AU677" s="213" t="s">
        <v>90</v>
      </c>
      <c r="AV677" s="14" t="s">
        <v>90</v>
      </c>
      <c r="AW677" s="14" t="s">
        <v>41</v>
      </c>
      <c r="AX677" s="14" t="s">
        <v>80</v>
      </c>
      <c r="AY677" s="213" t="s">
        <v>182</v>
      </c>
    </row>
    <row r="678" spans="1:65" s="15" customFormat="1" ht="11.25">
      <c r="B678" s="227"/>
      <c r="C678" s="228"/>
      <c r="D678" s="194" t="s">
        <v>193</v>
      </c>
      <c r="E678" s="229" t="s">
        <v>43</v>
      </c>
      <c r="F678" s="230" t="s">
        <v>436</v>
      </c>
      <c r="G678" s="228"/>
      <c r="H678" s="231">
        <v>33.6</v>
      </c>
      <c r="I678" s="232"/>
      <c r="J678" s="228"/>
      <c r="K678" s="228"/>
      <c r="L678" s="233"/>
      <c r="M678" s="234"/>
      <c r="N678" s="235"/>
      <c r="O678" s="235"/>
      <c r="P678" s="235"/>
      <c r="Q678" s="235"/>
      <c r="R678" s="235"/>
      <c r="S678" s="235"/>
      <c r="T678" s="236"/>
      <c r="AT678" s="237" t="s">
        <v>193</v>
      </c>
      <c r="AU678" s="237" t="s">
        <v>90</v>
      </c>
      <c r="AV678" s="15" t="s">
        <v>205</v>
      </c>
      <c r="AW678" s="15" t="s">
        <v>41</v>
      </c>
      <c r="AX678" s="15" t="s">
        <v>88</v>
      </c>
      <c r="AY678" s="237" t="s">
        <v>182</v>
      </c>
    </row>
    <row r="679" spans="1:65" s="2" customFormat="1" ht="49.15" customHeight="1">
      <c r="A679" s="35"/>
      <c r="B679" s="36"/>
      <c r="C679" s="179" t="s">
        <v>785</v>
      </c>
      <c r="D679" s="179" t="s">
        <v>187</v>
      </c>
      <c r="E679" s="180" t="s">
        <v>2159</v>
      </c>
      <c r="F679" s="181" t="s">
        <v>2160</v>
      </c>
      <c r="G679" s="182" t="s">
        <v>481</v>
      </c>
      <c r="H679" s="183">
        <v>485</v>
      </c>
      <c r="I679" s="184"/>
      <c r="J679" s="185">
        <f>ROUND(I679*H679,2)</f>
        <v>0</v>
      </c>
      <c r="K679" s="181" t="s">
        <v>191</v>
      </c>
      <c r="L679" s="40"/>
      <c r="M679" s="186" t="s">
        <v>43</v>
      </c>
      <c r="N679" s="187" t="s">
        <v>51</v>
      </c>
      <c r="O679" s="65"/>
      <c r="P679" s="188">
        <f>O679*H679</f>
        <v>0</v>
      </c>
      <c r="Q679" s="188">
        <v>0.15614</v>
      </c>
      <c r="R679" s="188">
        <f>Q679*H679</f>
        <v>75.727900000000005</v>
      </c>
      <c r="S679" s="188">
        <v>0</v>
      </c>
      <c r="T679" s="189">
        <f>S679*H679</f>
        <v>0</v>
      </c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R679" s="190" t="s">
        <v>88</v>
      </c>
      <c r="AT679" s="190" t="s">
        <v>187</v>
      </c>
      <c r="AU679" s="190" t="s">
        <v>90</v>
      </c>
      <c r="AY679" s="17" t="s">
        <v>182</v>
      </c>
      <c r="BE679" s="191">
        <f>IF(N679="základní",J679,0)</f>
        <v>0</v>
      </c>
      <c r="BF679" s="191">
        <f>IF(N679="snížená",J679,0)</f>
        <v>0</v>
      </c>
      <c r="BG679" s="191">
        <f>IF(N679="zákl. přenesená",J679,0)</f>
        <v>0</v>
      </c>
      <c r="BH679" s="191">
        <f>IF(N679="sníž. přenesená",J679,0)</f>
        <v>0</v>
      </c>
      <c r="BI679" s="191">
        <f>IF(N679="nulová",J679,0)</f>
        <v>0</v>
      </c>
      <c r="BJ679" s="17" t="s">
        <v>88</v>
      </c>
      <c r="BK679" s="191">
        <f>ROUND(I679*H679,2)</f>
        <v>0</v>
      </c>
      <c r="BL679" s="17" t="s">
        <v>88</v>
      </c>
      <c r="BM679" s="190" t="s">
        <v>2161</v>
      </c>
    </row>
    <row r="680" spans="1:65" s="13" customFormat="1" ht="11.25">
      <c r="B680" s="192"/>
      <c r="C680" s="193"/>
      <c r="D680" s="194" t="s">
        <v>193</v>
      </c>
      <c r="E680" s="195" t="s">
        <v>43</v>
      </c>
      <c r="F680" s="196" t="s">
        <v>3314</v>
      </c>
      <c r="G680" s="193"/>
      <c r="H680" s="195" t="s">
        <v>43</v>
      </c>
      <c r="I680" s="197"/>
      <c r="J680" s="193"/>
      <c r="K680" s="193"/>
      <c r="L680" s="198"/>
      <c r="M680" s="199"/>
      <c r="N680" s="200"/>
      <c r="O680" s="200"/>
      <c r="P680" s="200"/>
      <c r="Q680" s="200"/>
      <c r="R680" s="200"/>
      <c r="S680" s="200"/>
      <c r="T680" s="201"/>
      <c r="AT680" s="202" t="s">
        <v>193</v>
      </c>
      <c r="AU680" s="202" t="s">
        <v>90</v>
      </c>
      <c r="AV680" s="13" t="s">
        <v>88</v>
      </c>
      <c r="AW680" s="13" t="s">
        <v>41</v>
      </c>
      <c r="AX680" s="13" t="s">
        <v>80</v>
      </c>
      <c r="AY680" s="202" t="s">
        <v>182</v>
      </c>
    </row>
    <row r="681" spans="1:65" s="13" customFormat="1" ht="11.25">
      <c r="B681" s="192"/>
      <c r="C681" s="193"/>
      <c r="D681" s="194" t="s">
        <v>193</v>
      </c>
      <c r="E681" s="195" t="s">
        <v>43</v>
      </c>
      <c r="F681" s="196" t="s">
        <v>1051</v>
      </c>
      <c r="G681" s="193"/>
      <c r="H681" s="195" t="s">
        <v>43</v>
      </c>
      <c r="I681" s="197"/>
      <c r="J681" s="193"/>
      <c r="K681" s="193"/>
      <c r="L681" s="198"/>
      <c r="M681" s="199"/>
      <c r="N681" s="200"/>
      <c r="O681" s="200"/>
      <c r="P681" s="200"/>
      <c r="Q681" s="200"/>
      <c r="R681" s="200"/>
      <c r="S681" s="200"/>
      <c r="T681" s="201"/>
      <c r="AT681" s="202" t="s">
        <v>193</v>
      </c>
      <c r="AU681" s="202" t="s">
        <v>90</v>
      </c>
      <c r="AV681" s="13" t="s">
        <v>88</v>
      </c>
      <c r="AW681" s="13" t="s">
        <v>41</v>
      </c>
      <c r="AX681" s="13" t="s">
        <v>80</v>
      </c>
      <c r="AY681" s="202" t="s">
        <v>182</v>
      </c>
    </row>
    <row r="682" spans="1:65" s="13" customFormat="1" ht="11.25">
      <c r="B682" s="192"/>
      <c r="C682" s="193"/>
      <c r="D682" s="194" t="s">
        <v>193</v>
      </c>
      <c r="E682" s="195" t="s">
        <v>43</v>
      </c>
      <c r="F682" s="196" t="s">
        <v>3586</v>
      </c>
      <c r="G682" s="193"/>
      <c r="H682" s="195" t="s">
        <v>43</v>
      </c>
      <c r="I682" s="197"/>
      <c r="J682" s="193"/>
      <c r="K682" s="193"/>
      <c r="L682" s="198"/>
      <c r="M682" s="199"/>
      <c r="N682" s="200"/>
      <c r="O682" s="200"/>
      <c r="P682" s="200"/>
      <c r="Q682" s="200"/>
      <c r="R682" s="200"/>
      <c r="S682" s="200"/>
      <c r="T682" s="201"/>
      <c r="AT682" s="202" t="s">
        <v>193</v>
      </c>
      <c r="AU682" s="202" t="s">
        <v>90</v>
      </c>
      <c r="AV682" s="13" t="s">
        <v>88</v>
      </c>
      <c r="AW682" s="13" t="s">
        <v>41</v>
      </c>
      <c r="AX682" s="13" t="s">
        <v>80</v>
      </c>
      <c r="AY682" s="202" t="s">
        <v>182</v>
      </c>
    </row>
    <row r="683" spans="1:65" s="14" customFormat="1" ht="11.25">
      <c r="B683" s="203"/>
      <c r="C683" s="204"/>
      <c r="D683" s="194" t="s">
        <v>193</v>
      </c>
      <c r="E683" s="205" t="s">
        <v>43</v>
      </c>
      <c r="F683" s="206" t="s">
        <v>3670</v>
      </c>
      <c r="G683" s="204"/>
      <c r="H683" s="207">
        <v>295</v>
      </c>
      <c r="I683" s="208"/>
      <c r="J683" s="204"/>
      <c r="K683" s="204"/>
      <c r="L683" s="209"/>
      <c r="M683" s="210"/>
      <c r="N683" s="211"/>
      <c r="O683" s="211"/>
      <c r="P683" s="211"/>
      <c r="Q683" s="211"/>
      <c r="R683" s="211"/>
      <c r="S683" s="211"/>
      <c r="T683" s="212"/>
      <c r="AT683" s="213" t="s">
        <v>193</v>
      </c>
      <c r="AU683" s="213" t="s">
        <v>90</v>
      </c>
      <c r="AV683" s="14" t="s">
        <v>90</v>
      </c>
      <c r="AW683" s="14" t="s">
        <v>41</v>
      </c>
      <c r="AX683" s="14" t="s">
        <v>80</v>
      </c>
      <c r="AY683" s="213" t="s">
        <v>182</v>
      </c>
    </row>
    <row r="684" spans="1:65" s="13" customFormat="1" ht="11.25">
      <c r="B684" s="192"/>
      <c r="C684" s="193"/>
      <c r="D684" s="194" t="s">
        <v>193</v>
      </c>
      <c r="E684" s="195" t="s">
        <v>43</v>
      </c>
      <c r="F684" s="196" t="s">
        <v>3609</v>
      </c>
      <c r="G684" s="193"/>
      <c r="H684" s="195" t="s">
        <v>43</v>
      </c>
      <c r="I684" s="197"/>
      <c r="J684" s="193"/>
      <c r="K684" s="193"/>
      <c r="L684" s="198"/>
      <c r="M684" s="199"/>
      <c r="N684" s="200"/>
      <c r="O684" s="200"/>
      <c r="P684" s="200"/>
      <c r="Q684" s="200"/>
      <c r="R684" s="200"/>
      <c r="S684" s="200"/>
      <c r="T684" s="201"/>
      <c r="AT684" s="202" t="s">
        <v>193</v>
      </c>
      <c r="AU684" s="202" t="s">
        <v>90</v>
      </c>
      <c r="AV684" s="13" t="s">
        <v>88</v>
      </c>
      <c r="AW684" s="13" t="s">
        <v>41</v>
      </c>
      <c r="AX684" s="13" t="s">
        <v>80</v>
      </c>
      <c r="AY684" s="202" t="s">
        <v>182</v>
      </c>
    </row>
    <row r="685" spans="1:65" s="14" customFormat="1" ht="11.25">
      <c r="B685" s="203"/>
      <c r="C685" s="204"/>
      <c r="D685" s="194" t="s">
        <v>193</v>
      </c>
      <c r="E685" s="205" t="s">
        <v>43</v>
      </c>
      <c r="F685" s="206" t="s">
        <v>907</v>
      </c>
      <c r="G685" s="204"/>
      <c r="H685" s="207">
        <v>115</v>
      </c>
      <c r="I685" s="208"/>
      <c r="J685" s="204"/>
      <c r="K685" s="204"/>
      <c r="L685" s="209"/>
      <c r="M685" s="210"/>
      <c r="N685" s="211"/>
      <c r="O685" s="211"/>
      <c r="P685" s="211"/>
      <c r="Q685" s="211"/>
      <c r="R685" s="211"/>
      <c r="S685" s="211"/>
      <c r="T685" s="212"/>
      <c r="AT685" s="213" t="s">
        <v>193</v>
      </c>
      <c r="AU685" s="213" t="s">
        <v>90</v>
      </c>
      <c r="AV685" s="14" t="s">
        <v>90</v>
      </c>
      <c r="AW685" s="14" t="s">
        <v>41</v>
      </c>
      <c r="AX685" s="14" t="s">
        <v>80</v>
      </c>
      <c r="AY685" s="213" t="s">
        <v>182</v>
      </c>
    </row>
    <row r="686" spans="1:65" s="13" customFormat="1" ht="11.25">
      <c r="B686" s="192"/>
      <c r="C686" s="193"/>
      <c r="D686" s="194" t="s">
        <v>193</v>
      </c>
      <c r="E686" s="195" t="s">
        <v>43</v>
      </c>
      <c r="F686" s="196" t="s">
        <v>1053</v>
      </c>
      <c r="G686" s="193"/>
      <c r="H686" s="195" t="s">
        <v>43</v>
      </c>
      <c r="I686" s="197"/>
      <c r="J686" s="193"/>
      <c r="K686" s="193"/>
      <c r="L686" s="198"/>
      <c r="M686" s="199"/>
      <c r="N686" s="200"/>
      <c r="O686" s="200"/>
      <c r="P686" s="200"/>
      <c r="Q686" s="200"/>
      <c r="R686" s="200"/>
      <c r="S686" s="200"/>
      <c r="T686" s="201"/>
      <c r="AT686" s="202" t="s">
        <v>193</v>
      </c>
      <c r="AU686" s="202" t="s">
        <v>90</v>
      </c>
      <c r="AV686" s="13" t="s">
        <v>88</v>
      </c>
      <c r="AW686" s="13" t="s">
        <v>41</v>
      </c>
      <c r="AX686" s="13" t="s">
        <v>80</v>
      </c>
      <c r="AY686" s="202" t="s">
        <v>182</v>
      </c>
    </row>
    <row r="687" spans="1:65" s="13" customFormat="1" ht="11.25">
      <c r="B687" s="192"/>
      <c r="C687" s="193"/>
      <c r="D687" s="194" t="s">
        <v>193</v>
      </c>
      <c r="E687" s="195" t="s">
        <v>43</v>
      </c>
      <c r="F687" s="196" t="s">
        <v>3586</v>
      </c>
      <c r="G687" s="193"/>
      <c r="H687" s="195" t="s">
        <v>43</v>
      </c>
      <c r="I687" s="197"/>
      <c r="J687" s="193"/>
      <c r="K687" s="193"/>
      <c r="L687" s="198"/>
      <c r="M687" s="199"/>
      <c r="N687" s="200"/>
      <c r="O687" s="200"/>
      <c r="P687" s="200"/>
      <c r="Q687" s="200"/>
      <c r="R687" s="200"/>
      <c r="S687" s="200"/>
      <c r="T687" s="201"/>
      <c r="AT687" s="202" t="s">
        <v>193</v>
      </c>
      <c r="AU687" s="202" t="s">
        <v>90</v>
      </c>
      <c r="AV687" s="13" t="s">
        <v>88</v>
      </c>
      <c r="AW687" s="13" t="s">
        <v>41</v>
      </c>
      <c r="AX687" s="13" t="s">
        <v>80</v>
      </c>
      <c r="AY687" s="202" t="s">
        <v>182</v>
      </c>
    </row>
    <row r="688" spans="1:65" s="14" customFormat="1" ht="11.25">
      <c r="B688" s="203"/>
      <c r="C688" s="204"/>
      <c r="D688" s="194" t="s">
        <v>193</v>
      </c>
      <c r="E688" s="205" t="s">
        <v>43</v>
      </c>
      <c r="F688" s="206" t="s">
        <v>235</v>
      </c>
      <c r="G688" s="204"/>
      <c r="H688" s="207">
        <v>10</v>
      </c>
      <c r="I688" s="208"/>
      <c r="J688" s="204"/>
      <c r="K688" s="204"/>
      <c r="L688" s="209"/>
      <c r="M688" s="210"/>
      <c r="N688" s="211"/>
      <c r="O688" s="211"/>
      <c r="P688" s="211"/>
      <c r="Q688" s="211"/>
      <c r="R688" s="211"/>
      <c r="S688" s="211"/>
      <c r="T688" s="212"/>
      <c r="AT688" s="213" t="s">
        <v>193</v>
      </c>
      <c r="AU688" s="213" t="s">
        <v>90</v>
      </c>
      <c r="AV688" s="14" t="s">
        <v>90</v>
      </c>
      <c r="AW688" s="14" t="s">
        <v>41</v>
      </c>
      <c r="AX688" s="14" t="s">
        <v>80</v>
      </c>
      <c r="AY688" s="213" t="s">
        <v>182</v>
      </c>
    </row>
    <row r="689" spans="1:65" s="13" customFormat="1" ht="11.25">
      <c r="B689" s="192"/>
      <c r="C689" s="193"/>
      <c r="D689" s="194" t="s">
        <v>193</v>
      </c>
      <c r="E689" s="195" t="s">
        <v>43</v>
      </c>
      <c r="F689" s="196" t="s">
        <v>3609</v>
      </c>
      <c r="G689" s="193"/>
      <c r="H689" s="195" t="s">
        <v>43</v>
      </c>
      <c r="I689" s="197"/>
      <c r="J689" s="193"/>
      <c r="K689" s="193"/>
      <c r="L689" s="198"/>
      <c r="M689" s="199"/>
      <c r="N689" s="200"/>
      <c r="O689" s="200"/>
      <c r="P689" s="200"/>
      <c r="Q689" s="200"/>
      <c r="R689" s="200"/>
      <c r="S689" s="200"/>
      <c r="T689" s="201"/>
      <c r="AT689" s="202" t="s">
        <v>193</v>
      </c>
      <c r="AU689" s="202" t="s">
        <v>90</v>
      </c>
      <c r="AV689" s="13" t="s">
        <v>88</v>
      </c>
      <c r="AW689" s="13" t="s">
        <v>41</v>
      </c>
      <c r="AX689" s="13" t="s">
        <v>80</v>
      </c>
      <c r="AY689" s="202" t="s">
        <v>182</v>
      </c>
    </row>
    <row r="690" spans="1:65" s="14" customFormat="1" ht="11.25">
      <c r="B690" s="203"/>
      <c r="C690" s="204"/>
      <c r="D690" s="194" t="s">
        <v>193</v>
      </c>
      <c r="E690" s="205" t="s">
        <v>43</v>
      </c>
      <c r="F690" s="206" t="s">
        <v>680</v>
      </c>
      <c r="G690" s="204"/>
      <c r="H690" s="207">
        <v>65</v>
      </c>
      <c r="I690" s="208"/>
      <c r="J690" s="204"/>
      <c r="K690" s="204"/>
      <c r="L690" s="209"/>
      <c r="M690" s="210"/>
      <c r="N690" s="211"/>
      <c r="O690" s="211"/>
      <c r="P690" s="211"/>
      <c r="Q690" s="211"/>
      <c r="R690" s="211"/>
      <c r="S690" s="211"/>
      <c r="T690" s="212"/>
      <c r="AT690" s="213" t="s">
        <v>193</v>
      </c>
      <c r="AU690" s="213" t="s">
        <v>90</v>
      </c>
      <c r="AV690" s="14" t="s">
        <v>90</v>
      </c>
      <c r="AW690" s="14" t="s">
        <v>41</v>
      </c>
      <c r="AX690" s="14" t="s">
        <v>80</v>
      </c>
      <c r="AY690" s="213" t="s">
        <v>182</v>
      </c>
    </row>
    <row r="691" spans="1:65" s="15" customFormat="1" ht="11.25">
      <c r="B691" s="227"/>
      <c r="C691" s="228"/>
      <c r="D691" s="194" t="s">
        <v>193</v>
      </c>
      <c r="E691" s="229" t="s">
        <v>43</v>
      </c>
      <c r="F691" s="230" t="s">
        <v>436</v>
      </c>
      <c r="G691" s="228"/>
      <c r="H691" s="231">
        <v>485</v>
      </c>
      <c r="I691" s="232"/>
      <c r="J691" s="228"/>
      <c r="K691" s="228"/>
      <c r="L691" s="233"/>
      <c r="M691" s="234"/>
      <c r="N691" s="235"/>
      <c r="O691" s="235"/>
      <c r="P691" s="235"/>
      <c r="Q691" s="235"/>
      <c r="R691" s="235"/>
      <c r="S691" s="235"/>
      <c r="T691" s="236"/>
      <c r="AT691" s="237" t="s">
        <v>193</v>
      </c>
      <c r="AU691" s="237" t="s">
        <v>90</v>
      </c>
      <c r="AV691" s="15" t="s">
        <v>205</v>
      </c>
      <c r="AW691" s="15" t="s">
        <v>41</v>
      </c>
      <c r="AX691" s="15" t="s">
        <v>88</v>
      </c>
      <c r="AY691" s="237" t="s">
        <v>182</v>
      </c>
    </row>
    <row r="692" spans="1:65" s="2" customFormat="1" ht="14.45" customHeight="1">
      <c r="A692" s="35"/>
      <c r="B692" s="36"/>
      <c r="C692" s="214" t="s">
        <v>790</v>
      </c>
      <c r="D692" s="214" t="s">
        <v>179</v>
      </c>
      <c r="E692" s="215" t="s">
        <v>1173</v>
      </c>
      <c r="F692" s="216" t="s">
        <v>1174</v>
      </c>
      <c r="G692" s="217" t="s">
        <v>481</v>
      </c>
      <c r="H692" s="218">
        <v>485</v>
      </c>
      <c r="I692" s="219"/>
      <c r="J692" s="220">
        <f>ROUND(I692*H692,2)</f>
        <v>0</v>
      </c>
      <c r="K692" s="216" t="s">
        <v>191</v>
      </c>
      <c r="L692" s="221"/>
      <c r="M692" s="222" t="s">
        <v>43</v>
      </c>
      <c r="N692" s="223" t="s">
        <v>51</v>
      </c>
      <c r="O692" s="65"/>
      <c r="P692" s="188">
        <f>O692*H692</f>
        <v>0</v>
      </c>
      <c r="Q692" s="188">
        <v>2.0000000000000002E-5</v>
      </c>
      <c r="R692" s="188">
        <f>Q692*H692</f>
        <v>9.7000000000000003E-3</v>
      </c>
      <c r="S692" s="188">
        <v>0</v>
      </c>
      <c r="T692" s="189">
        <f>S692*H692</f>
        <v>0</v>
      </c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R692" s="190" t="s">
        <v>90</v>
      </c>
      <c r="AT692" s="190" t="s">
        <v>179</v>
      </c>
      <c r="AU692" s="190" t="s">
        <v>90</v>
      </c>
      <c r="AY692" s="17" t="s">
        <v>182</v>
      </c>
      <c r="BE692" s="191">
        <f>IF(N692="základní",J692,0)</f>
        <v>0</v>
      </c>
      <c r="BF692" s="191">
        <f>IF(N692="snížená",J692,0)</f>
        <v>0</v>
      </c>
      <c r="BG692" s="191">
        <f>IF(N692="zákl. přenesená",J692,0)</f>
        <v>0</v>
      </c>
      <c r="BH692" s="191">
        <f>IF(N692="sníž. přenesená",J692,0)</f>
        <v>0</v>
      </c>
      <c r="BI692" s="191">
        <f>IF(N692="nulová",J692,0)</f>
        <v>0</v>
      </c>
      <c r="BJ692" s="17" t="s">
        <v>88</v>
      </c>
      <c r="BK692" s="191">
        <f>ROUND(I692*H692,2)</f>
        <v>0</v>
      </c>
      <c r="BL692" s="17" t="s">
        <v>88</v>
      </c>
      <c r="BM692" s="190" t="s">
        <v>1175</v>
      </c>
    </row>
    <row r="693" spans="1:65" s="13" customFormat="1" ht="11.25">
      <c r="B693" s="192"/>
      <c r="C693" s="193"/>
      <c r="D693" s="194" t="s">
        <v>193</v>
      </c>
      <c r="E693" s="195" t="s">
        <v>43</v>
      </c>
      <c r="F693" s="196" t="s">
        <v>3314</v>
      </c>
      <c r="G693" s="193"/>
      <c r="H693" s="195" t="s">
        <v>43</v>
      </c>
      <c r="I693" s="197"/>
      <c r="J693" s="193"/>
      <c r="K693" s="193"/>
      <c r="L693" s="198"/>
      <c r="M693" s="199"/>
      <c r="N693" s="200"/>
      <c r="O693" s="200"/>
      <c r="P693" s="200"/>
      <c r="Q693" s="200"/>
      <c r="R693" s="200"/>
      <c r="S693" s="200"/>
      <c r="T693" s="201"/>
      <c r="AT693" s="202" t="s">
        <v>193</v>
      </c>
      <c r="AU693" s="202" t="s">
        <v>90</v>
      </c>
      <c r="AV693" s="13" t="s">
        <v>88</v>
      </c>
      <c r="AW693" s="13" t="s">
        <v>41</v>
      </c>
      <c r="AX693" s="13" t="s">
        <v>80</v>
      </c>
      <c r="AY693" s="202" t="s">
        <v>182</v>
      </c>
    </row>
    <row r="694" spans="1:65" s="13" customFormat="1" ht="11.25">
      <c r="B694" s="192"/>
      <c r="C694" s="193"/>
      <c r="D694" s="194" t="s">
        <v>193</v>
      </c>
      <c r="E694" s="195" t="s">
        <v>43</v>
      </c>
      <c r="F694" s="196" t="s">
        <v>1051</v>
      </c>
      <c r="G694" s="193"/>
      <c r="H694" s="195" t="s">
        <v>43</v>
      </c>
      <c r="I694" s="197"/>
      <c r="J694" s="193"/>
      <c r="K694" s="193"/>
      <c r="L694" s="198"/>
      <c r="M694" s="199"/>
      <c r="N694" s="200"/>
      <c r="O694" s="200"/>
      <c r="P694" s="200"/>
      <c r="Q694" s="200"/>
      <c r="R694" s="200"/>
      <c r="S694" s="200"/>
      <c r="T694" s="201"/>
      <c r="AT694" s="202" t="s">
        <v>193</v>
      </c>
      <c r="AU694" s="202" t="s">
        <v>90</v>
      </c>
      <c r="AV694" s="13" t="s">
        <v>88</v>
      </c>
      <c r="AW694" s="13" t="s">
        <v>41</v>
      </c>
      <c r="AX694" s="13" t="s">
        <v>80</v>
      </c>
      <c r="AY694" s="202" t="s">
        <v>182</v>
      </c>
    </row>
    <row r="695" spans="1:65" s="13" customFormat="1" ht="11.25">
      <c r="B695" s="192"/>
      <c r="C695" s="193"/>
      <c r="D695" s="194" t="s">
        <v>193</v>
      </c>
      <c r="E695" s="195" t="s">
        <v>43</v>
      </c>
      <c r="F695" s="196" t="s">
        <v>3586</v>
      </c>
      <c r="G695" s="193"/>
      <c r="H695" s="195" t="s">
        <v>43</v>
      </c>
      <c r="I695" s="197"/>
      <c r="J695" s="193"/>
      <c r="K695" s="193"/>
      <c r="L695" s="198"/>
      <c r="M695" s="199"/>
      <c r="N695" s="200"/>
      <c r="O695" s="200"/>
      <c r="P695" s="200"/>
      <c r="Q695" s="200"/>
      <c r="R695" s="200"/>
      <c r="S695" s="200"/>
      <c r="T695" s="201"/>
      <c r="AT695" s="202" t="s">
        <v>193</v>
      </c>
      <c r="AU695" s="202" t="s">
        <v>90</v>
      </c>
      <c r="AV695" s="13" t="s">
        <v>88</v>
      </c>
      <c r="AW695" s="13" t="s">
        <v>41</v>
      </c>
      <c r="AX695" s="13" t="s">
        <v>80</v>
      </c>
      <c r="AY695" s="202" t="s">
        <v>182</v>
      </c>
    </row>
    <row r="696" spans="1:65" s="14" customFormat="1" ht="11.25">
      <c r="B696" s="203"/>
      <c r="C696" s="204"/>
      <c r="D696" s="194" t="s">
        <v>193</v>
      </c>
      <c r="E696" s="205" t="s">
        <v>43</v>
      </c>
      <c r="F696" s="206" t="s">
        <v>3670</v>
      </c>
      <c r="G696" s="204"/>
      <c r="H696" s="207">
        <v>295</v>
      </c>
      <c r="I696" s="208"/>
      <c r="J696" s="204"/>
      <c r="K696" s="204"/>
      <c r="L696" s="209"/>
      <c r="M696" s="210"/>
      <c r="N696" s="211"/>
      <c r="O696" s="211"/>
      <c r="P696" s="211"/>
      <c r="Q696" s="211"/>
      <c r="R696" s="211"/>
      <c r="S696" s="211"/>
      <c r="T696" s="212"/>
      <c r="AT696" s="213" t="s">
        <v>193</v>
      </c>
      <c r="AU696" s="213" t="s">
        <v>90</v>
      </c>
      <c r="AV696" s="14" t="s">
        <v>90</v>
      </c>
      <c r="AW696" s="14" t="s">
        <v>41</v>
      </c>
      <c r="AX696" s="14" t="s">
        <v>80</v>
      </c>
      <c r="AY696" s="213" t="s">
        <v>182</v>
      </c>
    </row>
    <row r="697" spans="1:65" s="13" customFormat="1" ht="11.25">
      <c r="B697" s="192"/>
      <c r="C697" s="193"/>
      <c r="D697" s="194" t="s">
        <v>193</v>
      </c>
      <c r="E697" s="195" t="s">
        <v>43</v>
      </c>
      <c r="F697" s="196" t="s">
        <v>3609</v>
      </c>
      <c r="G697" s="193"/>
      <c r="H697" s="195" t="s">
        <v>43</v>
      </c>
      <c r="I697" s="197"/>
      <c r="J697" s="193"/>
      <c r="K697" s="193"/>
      <c r="L697" s="198"/>
      <c r="M697" s="199"/>
      <c r="N697" s="200"/>
      <c r="O697" s="200"/>
      <c r="P697" s="200"/>
      <c r="Q697" s="200"/>
      <c r="R697" s="200"/>
      <c r="S697" s="200"/>
      <c r="T697" s="201"/>
      <c r="AT697" s="202" t="s">
        <v>193</v>
      </c>
      <c r="AU697" s="202" t="s">
        <v>90</v>
      </c>
      <c r="AV697" s="13" t="s">
        <v>88</v>
      </c>
      <c r="AW697" s="13" t="s">
        <v>41</v>
      </c>
      <c r="AX697" s="13" t="s">
        <v>80</v>
      </c>
      <c r="AY697" s="202" t="s">
        <v>182</v>
      </c>
    </row>
    <row r="698" spans="1:65" s="14" customFormat="1" ht="11.25">
      <c r="B698" s="203"/>
      <c r="C698" s="204"/>
      <c r="D698" s="194" t="s">
        <v>193</v>
      </c>
      <c r="E698" s="205" t="s">
        <v>43</v>
      </c>
      <c r="F698" s="206" t="s">
        <v>907</v>
      </c>
      <c r="G698" s="204"/>
      <c r="H698" s="207">
        <v>115</v>
      </c>
      <c r="I698" s="208"/>
      <c r="J698" s="204"/>
      <c r="K698" s="204"/>
      <c r="L698" s="209"/>
      <c r="M698" s="210"/>
      <c r="N698" s="211"/>
      <c r="O698" s="211"/>
      <c r="P698" s="211"/>
      <c r="Q698" s="211"/>
      <c r="R698" s="211"/>
      <c r="S698" s="211"/>
      <c r="T698" s="212"/>
      <c r="AT698" s="213" t="s">
        <v>193</v>
      </c>
      <c r="AU698" s="213" t="s">
        <v>90</v>
      </c>
      <c r="AV698" s="14" t="s">
        <v>90</v>
      </c>
      <c r="AW698" s="14" t="s">
        <v>41</v>
      </c>
      <c r="AX698" s="14" t="s">
        <v>80</v>
      </c>
      <c r="AY698" s="213" t="s">
        <v>182</v>
      </c>
    </row>
    <row r="699" spans="1:65" s="13" customFormat="1" ht="11.25">
      <c r="B699" s="192"/>
      <c r="C699" s="193"/>
      <c r="D699" s="194" t="s">
        <v>193</v>
      </c>
      <c r="E699" s="195" t="s">
        <v>43</v>
      </c>
      <c r="F699" s="196" t="s">
        <v>1053</v>
      </c>
      <c r="G699" s="193"/>
      <c r="H699" s="195" t="s">
        <v>43</v>
      </c>
      <c r="I699" s="197"/>
      <c r="J699" s="193"/>
      <c r="K699" s="193"/>
      <c r="L699" s="198"/>
      <c r="M699" s="199"/>
      <c r="N699" s="200"/>
      <c r="O699" s="200"/>
      <c r="P699" s="200"/>
      <c r="Q699" s="200"/>
      <c r="R699" s="200"/>
      <c r="S699" s="200"/>
      <c r="T699" s="201"/>
      <c r="AT699" s="202" t="s">
        <v>193</v>
      </c>
      <c r="AU699" s="202" t="s">
        <v>90</v>
      </c>
      <c r="AV699" s="13" t="s">
        <v>88</v>
      </c>
      <c r="AW699" s="13" t="s">
        <v>41</v>
      </c>
      <c r="AX699" s="13" t="s">
        <v>80</v>
      </c>
      <c r="AY699" s="202" t="s">
        <v>182</v>
      </c>
    </row>
    <row r="700" spans="1:65" s="13" customFormat="1" ht="11.25">
      <c r="B700" s="192"/>
      <c r="C700" s="193"/>
      <c r="D700" s="194" t="s">
        <v>193</v>
      </c>
      <c r="E700" s="195" t="s">
        <v>43</v>
      </c>
      <c r="F700" s="196" t="s">
        <v>3586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4" customFormat="1" ht="11.25">
      <c r="B701" s="203"/>
      <c r="C701" s="204"/>
      <c r="D701" s="194" t="s">
        <v>193</v>
      </c>
      <c r="E701" s="205" t="s">
        <v>43</v>
      </c>
      <c r="F701" s="206" t="s">
        <v>235</v>
      </c>
      <c r="G701" s="204"/>
      <c r="H701" s="207">
        <v>10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193</v>
      </c>
      <c r="AU701" s="213" t="s">
        <v>90</v>
      </c>
      <c r="AV701" s="14" t="s">
        <v>90</v>
      </c>
      <c r="AW701" s="14" t="s">
        <v>41</v>
      </c>
      <c r="AX701" s="14" t="s">
        <v>80</v>
      </c>
      <c r="AY701" s="213" t="s">
        <v>182</v>
      </c>
    </row>
    <row r="702" spans="1:65" s="13" customFormat="1" ht="11.25">
      <c r="B702" s="192"/>
      <c r="C702" s="193"/>
      <c r="D702" s="194" t="s">
        <v>193</v>
      </c>
      <c r="E702" s="195" t="s">
        <v>43</v>
      </c>
      <c r="F702" s="196" t="s">
        <v>3609</v>
      </c>
      <c r="G702" s="193"/>
      <c r="H702" s="195" t="s">
        <v>43</v>
      </c>
      <c r="I702" s="197"/>
      <c r="J702" s="193"/>
      <c r="K702" s="193"/>
      <c r="L702" s="198"/>
      <c r="M702" s="199"/>
      <c r="N702" s="200"/>
      <c r="O702" s="200"/>
      <c r="P702" s="200"/>
      <c r="Q702" s="200"/>
      <c r="R702" s="200"/>
      <c r="S702" s="200"/>
      <c r="T702" s="201"/>
      <c r="AT702" s="202" t="s">
        <v>193</v>
      </c>
      <c r="AU702" s="202" t="s">
        <v>90</v>
      </c>
      <c r="AV702" s="13" t="s">
        <v>88</v>
      </c>
      <c r="AW702" s="13" t="s">
        <v>41</v>
      </c>
      <c r="AX702" s="13" t="s">
        <v>80</v>
      </c>
      <c r="AY702" s="202" t="s">
        <v>182</v>
      </c>
    </row>
    <row r="703" spans="1:65" s="14" customFormat="1" ht="11.25">
      <c r="B703" s="203"/>
      <c r="C703" s="204"/>
      <c r="D703" s="194" t="s">
        <v>193</v>
      </c>
      <c r="E703" s="205" t="s">
        <v>43</v>
      </c>
      <c r="F703" s="206" t="s">
        <v>680</v>
      </c>
      <c r="G703" s="204"/>
      <c r="H703" s="207">
        <v>65</v>
      </c>
      <c r="I703" s="208"/>
      <c r="J703" s="204"/>
      <c r="K703" s="204"/>
      <c r="L703" s="209"/>
      <c r="M703" s="210"/>
      <c r="N703" s="211"/>
      <c r="O703" s="211"/>
      <c r="P703" s="211"/>
      <c r="Q703" s="211"/>
      <c r="R703" s="211"/>
      <c r="S703" s="211"/>
      <c r="T703" s="212"/>
      <c r="AT703" s="213" t="s">
        <v>193</v>
      </c>
      <c r="AU703" s="213" t="s">
        <v>90</v>
      </c>
      <c r="AV703" s="14" t="s">
        <v>90</v>
      </c>
      <c r="AW703" s="14" t="s">
        <v>41</v>
      </c>
      <c r="AX703" s="14" t="s">
        <v>80</v>
      </c>
      <c r="AY703" s="213" t="s">
        <v>182</v>
      </c>
    </row>
    <row r="704" spans="1:65" s="15" customFormat="1" ht="11.25">
      <c r="B704" s="227"/>
      <c r="C704" s="228"/>
      <c r="D704" s="194" t="s">
        <v>193</v>
      </c>
      <c r="E704" s="229" t="s">
        <v>43</v>
      </c>
      <c r="F704" s="230" t="s">
        <v>436</v>
      </c>
      <c r="G704" s="228"/>
      <c r="H704" s="231">
        <v>485</v>
      </c>
      <c r="I704" s="232"/>
      <c r="J704" s="228"/>
      <c r="K704" s="228"/>
      <c r="L704" s="233"/>
      <c r="M704" s="234"/>
      <c r="N704" s="235"/>
      <c r="O704" s="235"/>
      <c r="P704" s="235"/>
      <c r="Q704" s="235"/>
      <c r="R704" s="235"/>
      <c r="S704" s="235"/>
      <c r="T704" s="236"/>
      <c r="AT704" s="237" t="s">
        <v>193</v>
      </c>
      <c r="AU704" s="237" t="s">
        <v>90</v>
      </c>
      <c r="AV704" s="15" t="s">
        <v>205</v>
      </c>
      <c r="AW704" s="15" t="s">
        <v>41</v>
      </c>
      <c r="AX704" s="15" t="s">
        <v>88</v>
      </c>
      <c r="AY704" s="237" t="s">
        <v>182</v>
      </c>
    </row>
    <row r="705" spans="1:65" s="2" customFormat="1" ht="24.2" customHeight="1">
      <c r="A705" s="35"/>
      <c r="B705" s="36"/>
      <c r="C705" s="214" t="s">
        <v>793</v>
      </c>
      <c r="D705" s="214" t="s">
        <v>179</v>
      </c>
      <c r="E705" s="215" t="s">
        <v>1177</v>
      </c>
      <c r="F705" s="216" t="s">
        <v>1178</v>
      </c>
      <c r="G705" s="217" t="s">
        <v>481</v>
      </c>
      <c r="H705" s="218">
        <v>690</v>
      </c>
      <c r="I705" s="219"/>
      <c r="J705" s="220">
        <f>ROUND(I705*H705,2)</f>
        <v>0</v>
      </c>
      <c r="K705" s="216" t="s">
        <v>191</v>
      </c>
      <c r="L705" s="221"/>
      <c r="M705" s="222" t="s">
        <v>43</v>
      </c>
      <c r="N705" s="223" t="s">
        <v>51</v>
      </c>
      <c r="O705" s="65"/>
      <c r="P705" s="188">
        <f>O705*H705</f>
        <v>0</v>
      </c>
      <c r="Q705" s="188">
        <v>3.5E-4</v>
      </c>
      <c r="R705" s="188">
        <f>Q705*H705</f>
        <v>0.24149999999999999</v>
      </c>
      <c r="S705" s="188">
        <v>0</v>
      </c>
      <c r="T705" s="189">
        <f>S705*H705</f>
        <v>0</v>
      </c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R705" s="190" t="s">
        <v>90</v>
      </c>
      <c r="AT705" s="190" t="s">
        <v>179</v>
      </c>
      <c r="AU705" s="190" t="s">
        <v>90</v>
      </c>
      <c r="AY705" s="17" t="s">
        <v>182</v>
      </c>
      <c r="BE705" s="191">
        <f>IF(N705="základní",J705,0)</f>
        <v>0</v>
      </c>
      <c r="BF705" s="191">
        <f>IF(N705="snížená",J705,0)</f>
        <v>0</v>
      </c>
      <c r="BG705" s="191">
        <f>IF(N705="zákl. přenesená",J705,0)</f>
        <v>0</v>
      </c>
      <c r="BH705" s="191">
        <f>IF(N705="sníž. přenesená",J705,0)</f>
        <v>0</v>
      </c>
      <c r="BI705" s="191">
        <f>IF(N705="nulová",J705,0)</f>
        <v>0</v>
      </c>
      <c r="BJ705" s="17" t="s">
        <v>88</v>
      </c>
      <c r="BK705" s="191">
        <f>ROUND(I705*H705,2)</f>
        <v>0</v>
      </c>
      <c r="BL705" s="17" t="s">
        <v>88</v>
      </c>
      <c r="BM705" s="190" t="s">
        <v>1179</v>
      </c>
    </row>
    <row r="706" spans="1:65" s="13" customFormat="1" ht="11.25">
      <c r="B706" s="192"/>
      <c r="C706" s="193"/>
      <c r="D706" s="194" t="s">
        <v>193</v>
      </c>
      <c r="E706" s="195" t="s">
        <v>43</v>
      </c>
      <c r="F706" s="196" t="s">
        <v>3314</v>
      </c>
      <c r="G706" s="193"/>
      <c r="H706" s="195" t="s">
        <v>43</v>
      </c>
      <c r="I706" s="197"/>
      <c r="J706" s="193"/>
      <c r="K706" s="193"/>
      <c r="L706" s="198"/>
      <c r="M706" s="199"/>
      <c r="N706" s="200"/>
      <c r="O706" s="200"/>
      <c r="P706" s="200"/>
      <c r="Q706" s="200"/>
      <c r="R706" s="200"/>
      <c r="S706" s="200"/>
      <c r="T706" s="201"/>
      <c r="AT706" s="202" t="s">
        <v>193</v>
      </c>
      <c r="AU706" s="202" t="s">
        <v>90</v>
      </c>
      <c r="AV706" s="13" t="s">
        <v>88</v>
      </c>
      <c r="AW706" s="13" t="s">
        <v>41</v>
      </c>
      <c r="AX706" s="13" t="s">
        <v>80</v>
      </c>
      <c r="AY706" s="202" t="s">
        <v>182</v>
      </c>
    </row>
    <row r="707" spans="1:65" s="13" customFormat="1" ht="11.25">
      <c r="B707" s="192"/>
      <c r="C707" s="193"/>
      <c r="D707" s="194" t="s">
        <v>193</v>
      </c>
      <c r="E707" s="195" t="s">
        <v>43</v>
      </c>
      <c r="F707" s="196" t="s">
        <v>3344</v>
      </c>
      <c r="G707" s="193"/>
      <c r="H707" s="195" t="s">
        <v>43</v>
      </c>
      <c r="I707" s="197"/>
      <c r="J707" s="193"/>
      <c r="K707" s="193"/>
      <c r="L707" s="198"/>
      <c r="M707" s="199"/>
      <c r="N707" s="200"/>
      <c r="O707" s="200"/>
      <c r="P707" s="200"/>
      <c r="Q707" s="200"/>
      <c r="R707" s="200"/>
      <c r="S707" s="200"/>
      <c r="T707" s="201"/>
      <c r="AT707" s="202" t="s">
        <v>193</v>
      </c>
      <c r="AU707" s="202" t="s">
        <v>90</v>
      </c>
      <c r="AV707" s="13" t="s">
        <v>88</v>
      </c>
      <c r="AW707" s="13" t="s">
        <v>41</v>
      </c>
      <c r="AX707" s="13" t="s">
        <v>80</v>
      </c>
      <c r="AY707" s="202" t="s">
        <v>182</v>
      </c>
    </row>
    <row r="708" spans="1:65" s="13" customFormat="1" ht="11.25">
      <c r="B708" s="192"/>
      <c r="C708" s="193"/>
      <c r="D708" s="194" t="s">
        <v>193</v>
      </c>
      <c r="E708" s="195" t="s">
        <v>43</v>
      </c>
      <c r="F708" s="196" t="s">
        <v>3501</v>
      </c>
      <c r="G708" s="193"/>
      <c r="H708" s="195" t="s">
        <v>43</v>
      </c>
      <c r="I708" s="197"/>
      <c r="J708" s="193"/>
      <c r="K708" s="193"/>
      <c r="L708" s="198"/>
      <c r="M708" s="199"/>
      <c r="N708" s="200"/>
      <c r="O708" s="200"/>
      <c r="P708" s="200"/>
      <c r="Q708" s="200"/>
      <c r="R708" s="200"/>
      <c r="S708" s="200"/>
      <c r="T708" s="201"/>
      <c r="AT708" s="202" t="s">
        <v>193</v>
      </c>
      <c r="AU708" s="202" t="s">
        <v>90</v>
      </c>
      <c r="AV708" s="13" t="s">
        <v>88</v>
      </c>
      <c r="AW708" s="13" t="s">
        <v>41</v>
      </c>
      <c r="AX708" s="13" t="s">
        <v>80</v>
      </c>
      <c r="AY708" s="202" t="s">
        <v>182</v>
      </c>
    </row>
    <row r="709" spans="1:65" s="13" customFormat="1" ht="11.25">
      <c r="B709" s="192"/>
      <c r="C709" s="193"/>
      <c r="D709" s="194" t="s">
        <v>193</v>
      </c>
      <c r="E709" s="195" t="s">
        <v>43</v>
      </c>
      <c r="F709" s="196" t="s">
        <v>3586</v>
      </c>
      <c r="G709" s="193"/>
      <c r="H709" s="195" t="s">
        <v>43</v>
      </c>
      <c r="I709" s="197"/>
      <c r="J709" s="193"/>
      <c r="K709" s="193"/>
      <c r="L709" s="198"/>
      <c r="M709" s="199"/>
      <c r="N709" s="200"/>
      <c r="O709" s="200"/>
      <c r="P709" s="200"/>
      <c r="Q709" s="200"/>
      <c r="R709" s="200"/>
      <c r="S709" s="200"/>
      <c r="T709" s="201"/>
      <c r="AT709" s="202" t="s">
        <v>193</v>
      </c>
      <c r="AU709" s="202" t="s">
        <v>90</v>
      </c>
      <c r="AV709" s="13" t="s">
        <v>88</v>
      </c>
      <c r="AW709" s="13" t="s">
        <v>41</v>
      </c>
      <c r="AX709" s="13" t="s">
        <v>80</v>
      </c>
      <c r="AY709" s="202" t="s">
        <v>182</v>
      </c>
    </row>
    <row r="710" spans="1:65" s="14" customFormat="1" ht="11.25">
      <c r="B710" s="203"/>
      <c r="C710" s="204"/>
      <c r="D710" s="194" t="s">
        <v>193</v>
      </c>
      <c r="E710" s="205" t="s">
        <v>43</v>
      </c>
      <c r="F710" s="206" t="s">
        <v>3382</v>
      </c>
      <c r="G710" s="204"/>
      <c r="H710" s="207">
        <v>415</v>
      </c>
      <c r="I710" s="208"/>
      <c r="J710" s="204"/>
      <c r="K710" s="204"/>
      <c r="L710" s="209"/>
      <c r="M710" s="210"/>
      <c r="N710" s="211"/>
      <c r="O710" s="211"/>
      <c r="P710" s="211"/>
      <c r="Q710" s="211"/>
      <c r="R710" s="211"/>
      <c r="S710" s="211"/>
      <c r="T710" s="212"/>
      <c r="AT710" s="213" t="s">
        <v>193</v>
      </c>
      <c r="AU710" s="213" t="s">
        <v>90</v>
      </c>
      <c r="AV710" s="14" t="s">
        <v>90</v>
      </c>
      <c r="AW710" s="14" t="s">
        <v>41</v>
      </c>
      <c r="AX710" s="14" t="s">
        <v>80</v>
      </c>
      <c r="AY710" s="213" t="s">
        <v>182</v>
      </c>
    </row>
    <row r="711" spans="1:65" s="13" customFormat="1" ht="22.5">
      <c r="B711" s="192"/>
      <c r="C711" s="193"/>
      <c r="D711" s="194" t="s">
        <v>193</v>
      </c>
      <c r="E711" s="195" t="s">
        <v>43</v>
      </c>
      <c r="F711" s="196" t="s">
        <v>3608</v>
      </c>
      <c r="G711" s="193"/>
      <c r="H711" s="195" t="s">
        <v>43</v>
      </c>
      <c r="I711" s="197"/>
      <c r="J711" s="193"/>
      <c r="K711" s="193"/>
      <c r="L711" s="198"/>
      <c r="M711" s="199"/>
      <c r="N711" s="200"/>
      <c r="O711" s="200"/>
      <c r="P711" s="200"/>
      <c r="Q711" s="200"/>
      <c r="R711" s="200"/>
      <c r="S711" s="200"/>
      <c r="T711" s="201"/>
      <c r="AT711" s="202" t="s">
        <v>193</v>
      </c>
      <c r="AU711" s="202" t="s">
        <v>90</v>
      </c>
      <c r="AV711" s="13" t="s">
        <v>88</v>
      </c>
      <c r="AW711" s="13" t="s">
        <v>41</v>
      </c>
      <c r="AX711" s="13" t="s">
        <v>80</v>
      </c>
      <c r="AY711" s="202" t="s">
        <v>182</v>
      </c>
    </row>
    <row r="712" spans="1:65" s="14" customFormat="1" ht="11.25">
      <c r="B712" s="203"/>
      <c r="C712" s="204"/>
      <c r="D712" s="194" t="s">
        <v>193</v>
      </c>
      <c r="E712" s="205" t="s">
        <v>43</v>
      </c>
      <c r="F712" s="206" t="s">
        <v>210</v>
      </c>
      <c r="G712" s="204"/>
      <c r="H712" s="207">
        <v>5</v>
      </c>
      <c r="I712" s="208"/>
      <c r="J712" s="204"/>
      <c r="K712" s="204"/>
      <c r="L712" s="209"/>
      <c r="M712" s="210"/>
      <c r="N712" s="211"/>
      <c r="O712" s="211"/>
      <c r="P712" s="211"/>
      <c r="Q712" s="211"/>
      <c r="R712" s="211"/>
      <c r="S712" s="211"/>
      <c r="T712" s="212"/>
      <c r="AT712" s="213" t="s">
        <v>193</v>
      </c>
      <c r="AU712" s="213" t="s">
        <v>90</v>
      </c>
      <c r="AV712" s="14" t="s">
        <v>90</v>
      </c>
      <c r="AW712" s="14" t="s">
        <v>41</v>
      </c>
      <c r="AX712" s="14" t="s">
        <v>80</v>
      </c>
      <c r="AY712" s="213" t="s">
        <v>182</v>
      </c>
    </row>
    <row r="713" spans="1:65" s="13" customFormat="1" ht="11.25">
      <c r="B713" s="192"/>
      <c r="C713" s="193"/>
      <c r="D713" s="194" t="s">
        <v>193</v>
      </c>
      <c r="E713" s="195" t="s">
        <v>43</v>
      </c>
      <c r="F713" s="196" t="s">
        <v>3609</v>
      </c>
      <c r="G713" s="193"/>
      <c r="H713" s="195" t="s">
        <v>43</v>
      </c>
      <c r="I713" s="197"/>
      <c r="J713" s="193"/>
      <c r="K713" s="193"/>
      <c r="L713" s="198"/>
      <c r="M713" s="199"/>
      <c r="N713" s="200"/>
      <c r="O713" s="200"/>
      <c r="P713" s="200"/>
      <c r="Q713" s="200"/>
      <c r="R713" s="200"/>
      <c r="S713" s="200"/>
      <c r="T713" s="201"/>
      <c r="AT713" s="202" t="s">
        <v>193</v>
      </c>
      <c r="AU713" s="202" t="s">
        <v>90</v>
      </c>
      <c r="AV713" s="13" t="s">
        <v>88</v>
      </c>
      <c r="AW713" s="13" t="s">
        <v>41</v>
      </c>
      <c r="AX713" s="13" t="s">
        <v>80</v>
      </c>
      <c r="AY713" s="202" t="s">
        <v>182</v>
      </c>
    </row>
    <row r="714" spans="1:65" s="14" customFormat="1" ht="11.25">
      <c r="B714" s="203"/>
      <c r="C714" s="204"/>
      <c r="D714" s="194" t="s">
        <v>193</v>
      </c>
      <c r="E714" s="205" t="s">
        <v>43</v>
      </c>
      <c r="F714" s="206" t="s">
        <v>3610</v>
      </c>
      <c r="G714" s="204"/>
      <c r="H714" s="207">
        <v>265</v>
      </c>
      <c r="I714" s="208"/>
      <c r="J714" s="204"/>
      <c r="K714" s="204"/>
      <c r="L714" s="209"/>
      <c r="M714" s="210"/>
      <c r="N714" s="211"/>
      <c r="O714" s="211"/>
      <c r="P714" s="211"/>
      <c r="Q714" s="211"/>
      <c r="R714" s="211"/>
      <c r="S714" s="211"/>
      <c r="T714" s="212"/>
      <c r="AT714" s="213" t="s">
        <v>193</v>
      </c>
      <c r="AU714" s="213" t="s">
        <v>90</v>
      </c>
      <c r="AV714" s="14" t="s">
        <v>90</v>
      </c>
      <c r="AW714" s="14" t="s">
        <v>41</v>
      </c>
      <c r="AX714" s="14" t="s">
        <v>80</v>
      </c>
      <c r="AY714" s="213" t="s">
        <v>182</v>
      </c>
    </row>
    <row r="715" spans="1:65" s="13" customFormat="1" ht="22.5">
      <c r="B715" s="192"/>
      <c r="C715" s="193"/>
      <c r="D715" s="194" t="s">
        <v>193</v>
      </c>
      <c r="E715" s="195" t="s">
        <v>43</v>
      </c>
      <c r="F715" s="196" t="s">
        <v>3611</v>
      </c>
      <c r="G715" s="193"/>
      <c r="H715" s="195" t="s">
        <v>43</v>
      </c>
      <c r="I715" s="197"/>
      <c r="J715" s="193"/>
      <c r="K715" s="193"/>
      <c r="L715" s="198"/>
      <c r="M715" s="199"/>
      <c r="N715" s="200"/>
      <c r="O715" s="200"/>
      <c r="P715" s="200"/>
      <c r="Q715" s="200"/>
      <c r="R715" s="200"/>
      <c r="S715" s="200"/>
      <c r="T715" s="201"/>
      <c r="AT715" s="202" t="s">
        <v>193</v>
      </c>
      <c r="AU715" s="202" t="s">
        <v>90</v>
      </c>
      <c r="AV715" s="13" t="s">
        <v>88</v>
      </c>
      <c r="AW715" s="13" t="s">
        <v>41</v>
      </c>
      <c r="AX715" s="13" t="s">
        <v>80</v>
      </c>
      <c r="AY715" s="202" t="s">
        <v>182</v>
      </c>
    </row>
    <row r="716" spans="1:65" s="14" customFormat="1" ht="11.25">
      <c r="B716" s="203"/>
      <c r="C716" s="204"/>
      <c r="D716" s="194" t="s">
        <v>193</v>
      </c>
      <c r="E716" s="205" t="s">
        <v>43</v>
      </c>
      <c r="F716" s="206" t="s">
        <v>210</v>
      </c>
      <c r="G716" s="204"/>
      <c r="H716" s="207">
        <v>5</v>
      </c>
      <c r="I716" s="208"/>
      <c r="J716" s="204"/>
      <c r="K716" s="204"/>
      <c r="L716" s="209"/>
      <c r="M716" s="210"/>
      <c r="N716" s="211"/>
      <c r="O716" s="211"/>
      <c r="P716" s="211"/>
      <c r="Q716" s="211"/>
      <c r="R716" s="211"/>
      <c r="S716" s="211"/>
      <c r="T716" s="212"/>
      <c r="AT716" s="213" t="s">
        <v>193</v>
      </c>
      <c r="AU716" s="213" t="s">
        <v>90</v>
      </c>
      <c r="AV716" s="14" t="s">
        <v>90</v>
      </c>
      <c r="AW716" s="14" t="s">
        <v>41</v>
      </c>
      <c r="AX716" s="14" t="s">
        <v>80</v>
      </c>
      <c r="AY716" s="213" t="s">
        <v>182</v>
      </c>
    </row>
    <row r="717" spans="1:65" s="15" customFormat="1" ht="11.25">
      <c r="B717" s="227"/>
      <c r="C717" s="228"/>
      <c r="D717" s="194" t="s">
        <v>193</v>
      </c>
      <c r="E717" s="229" t="s">
        <v>43</v>
      </c>
      <c r="F717" s="230" t="s">
        <v>436</v>
      </c>
      <c r="G717" s="228"/>
      <c r="H717" s="231">
        <v>690</v>
      </c>
      <c r="I717" s="232"/>
      <c r="J717" s="228"/>
      <c r="K717" s="228"/>
      <c r="L717" s="233"/>
      <c r="M717" s="234"/>
      <c r="N717" s="235"/>
      <c r="O717" s="235"/>
      <c r="P717" s="235"/>
      <c r="Q717" s="235"/>
      <c r="R717" s="235"/>
      <c r="S717" s="235"/>
      <c r="T717" s="236"/>
      <c r="AT717" s="237" t="s">
        <v>193</v>
      </c>
      <c r="AU717" s="237" t="s">
        <v>90</v>
      </c>
      <c r="AV717" s="15" t="s">
        <v>205</v>
      </c>
      <c r="AW717" s="15" t="s">
        <v>41</v>
      </c>
      <c r="AX717" s="15" t="s">
        <v>88</v>
      </c>
      <c r="AY717" s="237" t="s">
        <v>182</v>
      </c>
    </row>
    <row r="718" spans="1:65" s="2" customFormat="1" ht="49.15" customHeight="1">
      <c r="A718" s="35"/>
      <c r="B718" s="36"/>
      <c r="C718" s="179" t="s">
        <v>797</v>
      </c>
      <c r="D718" s="179" t="s">
        <v>187</v>
      </c>
      <c r="E718" s="180" t="s">
        <v>2178</v>
      </c>
      <c r="F718" s="181" t="s">
        <v>2179</v>
      </c>
      <c r="G718" s="182" t="s">
        <v>481</v>
      </c>
      <c r="H718" s="183">
        <v>5</v>
      </c>
      <c r="I718" s="184"/>
      <c r="J718" s="185">
        <f>ROUND(I718*H718,2)</f>
        <v>0</v>
      </c>
      <c r="K718" s="181" t="s">
        <v>191</v>
      </c>
      <c r="L718" s="40"/>
      <c r="M718" s="186" t="s">
        <v>43</v>
      </c>
      <c r="N718" s="187" t="s">
        <v>51</v>
      </c>
      <c r="O718" s="65"/>
      <c r="P718" s="188">
        <f>O718*H718</f>
        <v>0</v>
      </c>
      <c r="Q718" s="188">
        <v>0.22563</v>
      </c>
      <c r="R718" s="188">
        <f>Q718*H718</f>
        <v>1.12815</v>
      </c>
      <c r="S718" s="188">
        <v>0</v>
      </c>
      <c r="T718" s="189">
        <f>S718*H718</f>
        <v>0</v>
      </c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R718" s="190" t="s">
        <v>88</v>
      </c>
      <c r="AT718" s="190" t="s">
        <v>187</v>
      </c>
      <c r="AU718" s="190" t="s">
        <v>90</v>
      </c>
      <c r="AY718" s="17" t="s">
        <v>182</v>
      </c>
      <c r="BE718" s="191">
        <f>IF(N718="základní",J718,0)</f>
        <v>0</v>
      </c>
      <c r="BF718" s="191">
        <f>IF(N718="snížená",J718,0)</f>
        <v>0</v>
      </c>
      <c r="BG718" s="191">
        <f>IF(N718="zákl. přenesená",J718,0)</f>
        <v>0</v>
      </c>
      <c r="BH718" s="191">
        <f>IF(N718="sníž. přenesená",J718,0)</f>
        <v>0</v>
      </c>
      <c r="BI718" s="191">
        <f>IF(N718="nulová",J718,0)</f>
        <v>0</v>
      </c>
      <c r="BJ718" s="17" t="s">
        <v>88</v>
      </c>
      <c r="BK718" s="191">
        <f>ROUND(I718*H718,2)</f>
        <v>0</v>
      </c>
      <c r="BL718" s="17" t="s">
        <v>88</v>
      </c>
      <c r="BM718" s="190" t="s">
        <v>3502</v>
      </c>
    </row>
    <row r="719" spans="1:65" s="13" customFormat="1" ht="11.25">
      <c r="B719" s="192"/>
      <c r="C719" s="193"/>
      <c r="D719" s="194" t="s">
        <v>193</v>
      </c>
      <c r="E719" s="195" t="s">
        <v>43</v>
      </c>
      <c r="F719" s="196" t="s">
        <v>3314</v>
      </c>
      <c r="G719" s="193"/>
      <c r="H719" s="195" t="s">
        <v>43</v>
      </c>
      <c r="I719" s="197"/>
      <c r="J719" s="193"/>
      <c r="K719" s="193"/>
      <c r="L719" s="198"/>
      <c r="M719" s="199"/>
      <c r="N719" s="200"/>
      <c r="O719" s="200"/>
      <c r="P719" s="200"/>
      <c r="Q719" s="200"/>
      <c r="R719" s="200"/>
      <c r="S719" s="200"/>
      <c r="T719" s="201"/>
      <c r="AT719" s="202" t="s">
        <v>193</v>
      </c>
      <c r="AU719" s="202" t="s">
        <v>90</v>
      </c>
      <c r="AV719" s="13" t="s">
        <v>88</v>
      </c>
      <c r="AW719" s="13" t="s">
        <v>41</v>
      </c>
      <c r="AX719" s="13" t="s">
        <v>80</v>
      </c>
      <c r="AY719" s="202" t="s">
        <v>182</v>
      </c>
    </row>
    <row r="720" spans="1:65" s="13" customFormat="1" ht="11.25">
      <c r="B720" s="192"/>
      <c r="C720" s="193"/>
      <c r="D720" s="194" t="s">
        <v>193</v>
      </c>
      <c r="E720" s="195" t="s">
        <v>43</v>
      </c>
      <c r="F720" s="196" t="s">
        <v>2063</v>
      </c>
      <c r="G720" s="193"/>
      <c r="H720" s="195" t="s">
        <v>43</v>
      </c>
      <c r="I720" s="197"/>
      <c r="J720" s="193"/>
      <c r="K720" s="193"/>
      <c r="L720" s="198"/>
      <c r="M720" s="199"/>
      <c r="N720" s="200"/>
      <c r="O720" s="200"/>
      <c r="P720" s="200"/>
      <c r="Q720" s="200"/>
      <c r="R720" s="200"/>
      <c r="S720" s="200"/>
      <c r="T720" s="201"/>
      <c r="AT720" s="202" t="s">
        <v>193</v>
      </c>
      <c r="AU720" s="202" t="s">
        <v>90</v>
      </c>
      <c r="AV720" s="13" t="s">
        <v>88</v>
      </c>
      <c r="AW720" s="13" t="s">
        <v>41</v>
      </c>
      <c r="AX720" s="13" t="s">
        <v>80</v>
      </c>
      <c r="AY720" s="202" t="s">
        <v>182</v>
      </c>
    </row>
    <row r="721" spans="1:65" s="13" customFormat="1" ht="11.25">
      <c r="B721" s="192"/>
      <c r="C721" s="193"/>
      <c r="D721" s="194" t="s">
        <v>193</v>
      </c>
      <c r="E721" s="195" t="s">
        <v>43</v>
      </c>
      <c r="F721" s="196" t="s">
        <v>3586</v>
      </c>
      <c r="G721" s="193"/>
      <c r="H721" s="195" t="s">
        <v>43</v>
      </c>
      <c r="I721" s="197"/>
      <c r="J721" s="193"/>
      <c r="K721" s="193"/>
      <c r="L721" s="198"/>
      <c r="M721" s="199"/>
      <c r="N721" s="200"/>
      <c r="O721" s="200"/>
      <c r="P721" s="200"/>
      <c r="Q721" s="200"/>
      <c r="R721" s="200"/>
      <c r="S721" s="200"/>
      <c r="T721" s="201"/>
      <c r="AT721" s="202" t="s">
        <v>193</v>
      </c>
      <c r="AU721" s="202" t="s">
        <v>90</v>
      </c>
      <c r="AV721" s="13" t="s">
        <v>88</v>
      </c>
      <c r="AW721" s="13" t="s">
        <v>41</v>
      </c>
      <c r="AX721" s="13" t="s">
        <v>80</v>
      </c>
      <c r="AY721" s="202" t="s">
        <v>182</v>
      </c>
    </row>
    <row r="722" spans="1:65" s="14" customFormat="1" ht="11.25">
      <c r="B722" s="203"/>
      <c r="C722" s="204"/>
      <c r="D722" s="194" t="s">
        <v>193</v>
      </c>
      <c r="E722" s="205" t="s">
        <v>43</v>
      </c>
      <c r="F722" s="206" t="s">
        <v>210</v>
      </c>
      <c r="G722" s="204"/>
      <c r="H722" s="207">
        <v>5</v>
      </c>
      <c r="I722" s="208"/>
      <c r="J722" s="204"/>
      <c r="K722" s="204"/>
      <c r="L722" s="209"/>
      <c r="M722" s="210"/>
      <c r="N722" s="211"/>
      <c r="O722" s="211"/>
      <c r="P722" s="211"/>
      <c r="Q722" s="211"/>
      <c r="R722" s="211"/>
      <c r="S722" s="211"/>
      <c r="T722" s="212"/>
      <c r="AT722" s="213" t="s">
        <v>193</v>
      </c>
      <c r="AU722" s="213" t="s">
        <v>90</v>
      </c>
      <c r="AV722" s="14" t="s">
        <v>90</v>
      </c>
      <c r="AW722" s="14" t="s">
        <v>41</v>
      </c>
      <c r="AX722" s="14" t="s">
        <v>88</v>
      </c>
      <c r="AY722" s="213" t="s">
        <v>182</v>
      </c>
    </row>
    <row r="723" spans="1:65" s="2" customFormat="1" ht="24.2" customHeight="1">
      <c r="A723" s="35"/>
      <c r="B723" s="36"/>
      <c r="C723" s="214" t="s">
        <v>801</v>
      </c>
      <c r="D723" s="214" t="s">
        <v>179</v>
      </c>
      <c r="E723" s="215" t="s">
        <v>2182</v>
      </c>
      <c r="F723" s="216" t="s">
        <v>1154</v>
      </c>
      <c r="G723" s="217" t="s">
        <v>481</v>
      </c>
      <c r="H723" s="218">
        <v>5</v>
      </c>
      <c r="I723" s="219"/>
      <c r="J723" s="220">
        <f>ROUND(I723*H723,2)</f>
        <v>0</v>
      </c>
      <c r="K723" s="216" t="s">
        <v>191</v>
      </c>
      <c r="L723" s="221"/>
      <c r="M723" s="222" t="s">
        <v>43</v>
      </c>
      <c r="N723" s="223" t="s">
        <v>51</v>
      </c>
      <c r="O723" s="65"/>
      <c r="P723" s="188">
        <f>O723*H723</f>
        <v>0</v>
      </c>
      <c r="Q723" s="188">
        <v>2.1900000000000001E-3</v>
      </c>
      <c r="R723" s="188">
        <f>Q723*H723</f>
        <v>1.0950000000000001E-2</v>
      </c>
      <c r="S723" s="188">
        <v>0</v>
      </c>
      <c r="T723" s="189">
        <f>S723*H723</f>
        <v>0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90" t="s">
        <v>90</v>
      </c>
      <c r="AT723" s="190" t="s">
        <v>179</v>
      </c>
      <c r="AU723" s="190" t="s">
        <v>90</v>
      </c>
      <c r="AY723" s="17" t="s">
        <v>182</v>
      </c>
      <c r="BE723" s="191">
        <f>IF(N723="základní",J723,0)</f>
        <v>0</v>
      </c>
      <c r="BF723" s="191">
        <f>IF(N723="snížená",J723,0)</f>
        <v>0</v>
      </c>
      <c r="BG723" s="191">
        <f>IF(N723="zákl. přenesená",J723,0)</f>
        <v>0</v>
      </c>
      <c r="BH723" s="191">
        <f>IF(N723="sníž. přenesená",J723,0)</f>
        <v>0</v>
      </c>
      <c r="BI723" s="191">
        <f>IF(N723="nulová",J723,0)</f>
        <v>0</v>
      </c>
      <c r="BJ723" s="17" t="s">
        <v>88</v>
      </c>
      <c r="BK723" s="191">
        <f>ROUND(I723*H723,2)</f>
        <v>0</v>
      </c>
      <c r="BL723" s="17" t="s">
        <v>88</v>
      </c>
      <c r="BM723" s="190" t="s">
        <v>3503</v>
      </c>
    </row>
    <row r="724" spans="1:65" s="13" customFormat="1" ht="11.25">
      <c r="B724" s="192"/>
      <c r="C724" s="193"/>
      <c r="D724" s="194" t="s">
        <v>193</v>
      </c>
      <c r="E724" s="195" t="s">
        <v>43</v>
      </c>
      <c r="F724" s="196" t="s">
        <v>3314</v>
      </c>
      <c r="G724" s="193"/>
      <c r="H724" s="195" t="s">
        <v>43</v>
      </c>
      <c r="I724" s="197"/>
      <c r="J724" s="193"/>
      <c r="K724" s="193"/>
      <c r="L724" s="198"/>
      <c r="M724" s="199"/>
      <c r="N724" s="200"/>
      <c r="O724" s="200"/>
      <c r="P724" s="200"/>
      <c r="Q724" s="200"/>
      <c r="R724" s="200"/>
      <c r="S724" s="200"/>
      <c r="T724" s="201"/>
      <c r="AT724" s="202" t="s">
        <v>193</v>
      </c>
      <c r="AU724" s="202" t="s">
        <v>90</v>
      </c>
      <c r="AV724" s="13" t="s">
        <v>88</v>
      </c>
      <c r="AW724" s="13" t="s">
        <v>41</v>
      </c>
      <c r="AX724" s="13" t="s">
        <v>80</v>
      </c>
      <c r="AY724" s="202" t="s">
        <v>182</v>
      </c>
    </row>
    <row r="725" spans="1:65" s="13" customFormat="1" ht="11.25">
      <c r="B725" s="192"/>
      <c r="C725" s="193"/>
      <c r="D725" s="194" t="s">
        <v>193</v>
      </c>
      <c r="E725" s="195" t="s">
        <v>43</v>
      </c>
      <c r="F725" s="196" t="s">
        <v>2063</v>
      </c>
      <c r="G725" s="193"/>
      <c r="H725" s="195" t="s">
        <v>43</v>
      </c>
      <c r="I725" s="197"/>
      <c r="J725" s="193"/>
      <c r="K725" s="193"/>
      <c r="L725" s="198"/>
      <c r="M725" s="199"/>
      <c r="N725" s="200"/>
      <c r="O725" s="200"/>
      <c r="P725" s="200"/>
      <c r="Q725" s="200"/>
      <c r="R725" s="200"/>
      <c r="S725" s="200"/>
      <c r="T725" s="201"/>
      <c r="AT725" s="202" t="s">
        <v>193</v>
      </c>
      <c r="AU725" s="202" t="s">
        <v>90</v>
      </c>
      <c r="AV725" s="13" t="s">
        <v>88</v>
      </c>
      <c r="AW725" s="13" t="s">
        <v>41</v>
      </c>
      <c r="AX725" s="13" t="s">
        <v>80</v>
      </c>
      <c r="AY725" s="202" t="s">
        <v>182</v>
      </c>
    </row>
    <row r="726" spans="1:65" s="13" customFormat="1" ht="11.25">
      <c r="B726" s="192"/>
      <c r="C726" s="193"/>
      <c r="D726" s="194" t="s">
        <v>193</v>
      </c>
      <c r="E726" s="195" t="s">
        <v>43</v>
      </c>
      <c r="F726" s="196" t="s">
        <v>3586</v>
      </c>
      <c r="G726" s="193"/>
      <c r="H726" s="195" t="s">
        <v>43</v>
      </c>
      <c r="I726" s="197"/>
      <c r="J726" s="193"/>
      <c r="K726" s="193"/>
      <c r="L726" s="198"/>
      <c r="M726" s="199"/>
      <c r="N726" s="200"/>
      <c r="O726" s="200"/>
      <c r="P726" s="200"/>
      <c r="Q726" s="200"/>
      <c r="R726" s="200"/>
      <c r="S726" s="200"/>
      <c r="T726" s="201"/>
      <c r="AT726" s="202" t="s">
        <v>193</v>
      </c>
      <c r="AU726" s="202" t="s">
        <v>90</v>
      </c>
      <c r="AV726" s="13" t="s">
        <v>88</v>
      </c>
      <c r="AW726" s="13" t="s">
        <v>41</v>
      </c>
      <c r="AX726" s="13" t="s">
        <v>80</v>
      </c>
      <c r="AY726" s="202" t="s">
        <v>182</v>
      </c>
    </row>
    <row r="727" spans="1:65" s="14" customFormat="1" ht="11.25">
      <c r="B727" s="203"/>
      <c r="C727" s="204"/>
      <c r="D727" s="194" t="s">
        <v>193</v>
      </c>
      <c r="E727" s="205" t="s">
        <v>43</v>
      </c>
      <c r="F727" s="206" t="s">
        <v>210</v>
      </c>
      <c r="G727" s="204"/>
      <c r="H727" s="207">
        <v>5</v>
      </c>
      <c r="I727" s="208"/>
      <c r="J727" s="204"/>
      <c r="K727" s="204"/>
      <c r="L727" s="209"/>
      <c r="M727" s="210"/>
      <c r="N727" s="211"/>
      <c r="O727" s="211"/>
      <c r="P727" s="211"/>
      <c r="Q727" s="211"/>
      <c r="R727" s="211"/>
      <c r="S727" s="211"/>
      <c r="T727" s="212"/>
      <c r="AT727" s="213" t="s">
        <v>193</v>
      </c>
      <c r="AU727" s="213" t="s">
        <v>90</v>
      </c>
      <c r="AV727" s="14" t="s">
        <v>90</v>
      </c>
      <c r="AW727" s="14" t="s">
        <v>41</v>
      </c>
      <c r="AX727" s="14" t="s">
        <v>88</v>
      </c>
      <c r="AY727" s="213" t="s">
        <v>182</v>
      </c>
    </row>
    <row r="728" spans="1:65" s="2" customFormat="1" ht="37.9" customHeight="1">
      <c r="A728" s="35"/>
      <c r="B728" s="36"/>
      <c r="C728" s="179" t="s">
        <v>807</v>
      </c>
      <c r="D728" s="179" t="s">
        <v>187</v>
      </c>
      <c r="E728" s="180" t="s">
        <v>1197</v>
      </c>
      <c r="F728" s="181" t="s">
        <v>1198</v>
      </c>
      <c r="G728" s="182" t="s">
        <v>481</v>
      </c>
      <c r="H728" s="183">
        <v>410</v>
      </c>
      <c r="I728" s="184"/>
      <c r="J728" s="185">
        <f>ROUND(I728*H728,2)</f>
        <v>0</v>
      </c>
      <c r="K728" s="181" t="s">
        <v>191</v>
      </c>
      <c r="L728" s="40"/>
      <c r="M728" s="186" t="s">
        <v>43</v>
      </c>
      <c r="N728" s="187" t="s">
        <v>51</v>
      </c>
      <c r="O728" s="65"/>
      <c r="P728" s="188">
        <f>O728*H728</f>
        <v>0</v>
      </c>
      <c r="Q728" s="188">
        <v>0</v>
      </c>
      <c r="R728" s="188">
        <f>Q728*H728</f>
        <v>0</v>
      </c>
      <c r="S728" s="188">
        <v>0</v>
      </c>
      <c r="T728" s="189">
        <f>S728*H728</f>
        <v>0</v>
      </c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R728" s="190" t="s">
        <v>88</v>
      </c>
      <c r="AT728" s="190" t="s">
        <v>187</v>
      </c>
      <c r="AU728" s="190" t="s">
        <v>90</v>
      </c>
      <c r="AY728" s="17" t="s">
        <v>182</v>
      </c>
      <c r="BE728" s="191">
        <f>IF(N728="základní",J728,0)</f>
        <v>0</v>
      </c>
      <c r="BF728" s="191">
        <f>IF(N728="snížená",J728,0)</f>
        <v>0</v>
      </c>
      <c r="BG728" s="191">
        <f>IF(N728="zákl. přenesená",J728,0)</f>
        <v>0</v>
      </c>
      <c r="BH728" s="191">
        <f>IF(N728="sníž. přenesená",J728,0)</f>
        <v>0</v>
      </c>
      <c r="BI728" s="191">
        <f>IF(N728="nulová",J728,0)</f>
        <v>0</v>
      </c>
      <c r="BJ728" s="17" t="s">
        <v>88</v>
      </c>
      <c r="BK728" s="191">
        <f>ROUND(I728*H728,2)</f>
        <v>0</v>
      </c>
      <c r="BL728" s="17" t="s">
        <v>88</v>
      </c>
      <c r="BM728" s="190" t="s">
        <v>1199</v>
      </c>
    </row>
    <row r="729" spans="1:65" s="13" customFormat="1" ht="11.25">
      <c r="B729" s="192"/>
      <c r="C729" s="193"/>
      <c r="D729" s="194" t="s">
        <v>193</v>
      </c>
      <c r="E729" s="195" t="s">
        <v>43</v>
      </c>
      <c r="F729" s="196" t="s">
        <v>3314</v>
      </c>
      <c r="G729" s="193"/>
      <c r="H729" s="195" t="s">
        <v>43</v>
      </c>
      <c r="I729" s="197"/>
      <c r="J729" s="193"/>
      <c r="K729" s="193"/>
      <c r="L729" s="198"/>
      <c r="M729" s="199"/>
      <c r="N729" s="200"/>
      <c r="O729" s="200"/>
      <c r="P729" s="200"/>
      <c r="Q729" s="200"/>
      <c r="R729" s="200"/>
      <c r="S729" s="200"/>
      <c r="T729" s="201"/>
      <c r="AT729" s="202" t="s">
        <v>193</v>
      </c>
      <c r="AU729" s="202" t="s">
        <v>90</v>
      </c>
      <c r="AV729" s="13" t="s">
        <v>88</v>
      </c>
      <c r="AW729" s="13" t="s">
        <v>41</v>
      </c>
      <c r="AX729" s="13" t="s">
        <v>80</v>
      </c>
      <c r="AY729" s="202" t="s">
        <v>182</v>
      </c>
    </row>
    <row r="730" spans="1:65" s="13" customFormat="1" ht="11.25">
      <c r="B730" s="192"/>
      <c r="C730" s="193"/>
      <c r="D730" s="194" t="s">
        <v>193</v>
      </c>
      <c r="E730" s="195" t="s">
        <v>43</v>
      </c>
      <c r="F730" s="196" t="s">
        <v>1051</v>
      </c>
      <c r="G730" s="193"/>
      <c r="H730" s="195" t="s">
        <v>43</v>
      </c>
      <c r="I730" s="197"/>
      <c r="J730" s="193"/>
      <c r="K730" s="193"/>
      <c r="L730" s="198"/>
      <c r="M730" s="199"/>
      <c r="N730" s="200"/>
      <c r="O730" s="200"/>
      <c r="P730" s="200"/>
      <c r="Q730" s="200"/>
      <c r="R730" s="200"/>
      <c r="S730" s="200"/>
      <c r="T730" s="201"/>
      <c r="AT730" s="202" t="s">
        <v>193</v>
      </c>
      <c r="AU730" s="202" t="s">
        <v>90</v>
      </c>
      <c r="AV730" s="13" t="s">
        <v>88</v>
      </c>
      <c r="AW730" s="13" t="s">
        <v>41</v>
      </c>
      <c r="AX730" s="13" t="s">
        <v>80</v>
      </c>
      <c r="AY730" s="202" t="s">
        <v>182</v>
      </c>
    </row>
    <row r="731" spans="1:65" s="13" customFormat="1" ht="11.25">
      <c r="B731" s="192"/>
      <c r="C731" s="193"/>
      <c r="D731" s="194" t="s">
        <v>193</v>
      </c>
      <c r="E731" s="195" t="s">
        <v>43</v>
      </c>
      <c r="F731" s="196" t="s">
        <v>3586</v>
      </c>
      <c r="G731" s="193"/>
      <c r="H731" s="195" t="s">
        <v>43</v>
      </c>
      <c r="I731" s="197"/>
      <c r="J731" s="193"/>
      <c r="K731" s="193"/>
      <c r="L731" s="198"/>
      <c r="M731" s="199"/>
      <c r="N731" s="200"/>
      <c r="O731" s="200"/>
      <c r="P731" s="200"/>
      <c r="Q731" s="200"/>
      <c r="R731" s="200"/>
      <c r="S731" s="200"/>
      <c r="T731" s="201"/>
      <c r="AT731" s="202" t="s">
        <v>193</v>
      </c>
      <c r="AU731" s="202" t="s">
        <v>90</v>
      </c>
      <c r="AV731" s="13" t="s">
        <v>88</v>
      </c>
      <c r="AW731" s="13" t="s">
        <v>41</v>
      </c>
      <c r="AX731" s="13" t="s">
        <v>80</v>
      </c>
      <c r="AY731" s="202" t="s">
        <v>182</v>
      </c>
    </row>
    <row r="732" spans="1:65" s="14" customFormat="1" ht="11.25">
      <c r="B732" s="203"/>
      <c r="C732" s="204"/>
      <c r="D732" s="194" t="s">
        <v>193</v>
      </c>
      <c r="E732" s="205" t="s">
        <v>43</v>
      </c>
      <c r="F732" s="206" t="s">
        <v>3670</v>
      </c>
      <c r="G732" s="204"/>
      <c r="H732" s="207">
        <v>295</v>
      </c>
      <c r="I732" s="208"/>
      <c r="J732" s="204"/>
      <c r="K732" s="204"/>
      <c r="L732" s="209"/>
      <c r="M732" s="210"/>
      <c r="N732" s="211"/>
      <c r="O732" s="211"/>
      <c r="P732" s="211"/>
      <c r="Q732" s="211"/>
      <c r="R732" s="211"/>
      <c r="S732" s="211"/>
      <c r="T732" s="212"/>
      <c r="AT732" s="213" t="s">
        <v>193</v>
      </c>
      <c r="AU732" s="213" t="s">
        <v>90</v>
      </c>
      <c r="AV732" s="14" t="s">
        <v>90</v>
      </c>
      <c r="AW732" s="14" t="s">
        <v>41</v>
      </c>
      <c r="AX732" s="14" t="s">
        <v>80</v>
      </c>
      <c r="AY732" s="213" t="s">
        <v>182</v>
      </c>
    </row>
    <row r="733" spans="1:65" s="13" customFormat="1" ht="11.25">
      <c r="B733" s="192"/>
      <c r="C733" s="193"/>
      <c r="D733" s="194" t="s">
        <v>193</v>
      </c>
      <c r="E733" s="195" t="s">
        <v>43</v>
      </c>
      <c r="F733" s="196" t="s">
        <v>3609</v>
      </c>
      <c r="G733" s="193"/>
      <c r="H733" s="195" t="s">
        <v>43</v>
      </c>
      <c r="I733" s="197"/>
      <c r="J733" s="193"/>
      <c r="K733" s="193"/>
      <c r="L733" s="198"/>
      <c r="M733" s="199"/>
      <c r="N733" s="200"/>
      <c r="O733" s="200"/>
      <c r="P733" s="200"/>
      <c r="Q733" s="200"/>
      <c r="R733" s="200"/>
      <c r="S733" s="200"/>
      <c r="T733" s="201"/>
      <c r="AT733" s="202" t="s">
        <v>193</v>
      </c>
      <c r="AU733" s="202" t="s">
        <v>90</v>
      </c>
      <c r="AV733" s="13" t="s">
        <v>88</v>
      </c>
      <c r="AW733" s="13" t="s">
        <v>41</v>
      </c>
      <c r="AX733" s="13" t="s">
        <v>80</v>
      </c>
      <c r="AY733" s="202" t="s">
        <v>182</v>
      </c>
    </row>
    <row r="734" spans="1:65" s="14" customFormat="1" ht="11.25">
      <c r="B734" s="203"/>
      <c r="C734" s="204"/>
      <c r="D734" s="194" t="s">
        <v>193</v>
      </c>
      <c r="E734" s="205" t="s">
        <v>43</v>
      </c>
      <c r="F734" s="206" t="s">
        <v>907</v>
      </c>
      <c r="G734" s="204"/>
      <c r="H734" s="207">
        <v>115</v>
      </c>
      <c r="I734" s="208"/>
      <c r="J734" s="204"/>
      <c r="K734" s="204"/>
      <c r="L734" s="209"/>
      <c r="M734" s="210"/>
      <c r="N734" s="211"/>
      <c r="O734" s="211"/>
      <c r="P734" s="211"/>
      <c r="Q734" s="211"/>
      <c r="R734" s="211"/>
      <c r="S734" s="211"/>
      <c r="T734" s="212"/>
      <c r="AT734" s="213" t="s">
        <v>193</v>
      </c>
      <c r="AU734" s="213" t="s">
        <v>90</v>
      </c>
      <c r="AV734" s="14" t="s">
        <v>90</v>
      </c>
      <c r="AW734" s="14" t="s">
        <v>41</v>
      </c>
      <c r="AX734" s="14" t="s">
        <v>80</v>
      </c>
      <c r="AY734" s="213" t="s">
        <v>182</v>
      </c>
    </row>
    <row r="735" spans="1:65" s="15" customFormat="1" ht="11.25">
      <c r="B735" s="227"/>
      <c r="C735" s="228"/>
      <c r="D735" s="194" t="s">
        <v>193</v>
      </c>
      <c r="E735" s="229" t="s">
        <v>43</v>
      </c>
      <c r="F735" s="230" t="s">
        <v>436</v>
      </c>
      <c r="G735" s="228"/>
      <c r="H735" s="231">
        <v>410</v>
      </c>
      <c r="I735" s="232"/>
      <c r="J735" s="228"/>
      <c r="K735" s="228"/>
      <c r="L735" s="233"/>
      <c r="M735" s="234"/>
      <c r="N735" s="235"/>
      <c r="O735" s="235"/>
      <c r="P735" s="235"/>
      <c r="Q735" s="235"/>
      <c r="R735" s="235"/>
      <c r="S735" s="235"/>
      <c r="T735" s="236"/>
      <c r="AT735" s="237" t="s">
        <v>193</v>
      </c>
      <c r="AU735" s="237" t="s">
        <v>90</v>
      </c>
      <c r="AV735" s="15" t="s">
        <v>205</v>
      </c>
      <c r="AW735" s="15" t="s">
        <v>41</v>
      </c>
      <c r="AX735" s="15" t="s">
        <v>88</v>
      </c>
      <c r="AY735" s="237" t="s">
        <v>182</v>
      </c>
    </row>
    <row r="736" spans="1:65" s="2" customFormat="1" ht="37.9" customHeight="1">
      <c r="A736" s="35"/>
      <c r="B736" s="36"/>
      <c r="C736" s="179" t="s">
        <v>811</v>
      </c>
      <c r="D736" s="179" t="s">
        <v>187</v>
      </c>
      <c r="E736" s="180" t="s">
        <v>1201</v>
      </c>
      <c r="F736" s="181" t="s">
        <v>1202</v>
      </c>
      <c r="G736" s="182" t="s">
        <v>481</v>
      </c>
      <c r="H736" s="183">
        <v>75</v>
      </c>
      <c r="I736" s="184"/>
      <c r="J736" s="185">
        <f>ROUND(I736*H736,2)</f>
        <v>0</v>
      </c>
      <c r="K736" s="181" t="s">
        <v>191</v>
      </c>
      <c r="L736" s="40"/>
      <c r="M736" s="186" t="s">
        <v>43</v>
      </c>
      <c r="N736" s="187" t="s">
        <v>51</v>
      </c>
      <c r="O736" s="65"/>
      <c r="P736" s="188">
        <f>O736*H736</f>
        <v>0</v>
      </c>
      <c r="Q736" s="188">
        <v>0</v>
      </c>
      <c r="R736" s="188">
        <f>Q736*H736</f>
        <v>0</v>
      </c>
      <c r="S736" s="188">
        <v>0</v>
      </c>
      <c r="T736" s="189">
        <f>S736*H736</f>
        <v>0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R736" s="190" t="s">
        <v>88</v>
      </c>
      <c r="AT736" s="190" t="s">
        <v>187</v>
      </c>
      <c r="AU736" s="190" t="s">
        <v>90</v>
      </c>
      <c r="AY736" s="17" t="s">
        <v>182</v>
      </c>
      <c r="BE736" s="191">
        <f>IF(N736="základní",J736,0)</f>
        <v>0</v>
      </c>
      <c r="BF736" s="191">
        <f>IF(N736="snížená",J736,0)</f>
        <v>0</v>
      </c>
      <c r="BG736" s="191">
        <f>IF(N736="zákl. přenesená",J736,0)</f>
        <v>0</v>
      </c>
      <c r="BH736" s="191">
        <f>IF(N736="sníž. přenesená",J736,0)</f>
        <v>0</v>
      </c>
      <c r="BI736" s="191">
        <f>IF(N736="nulová",J736,0)</f>
        <v>0</v>
      </c>
      <c r="BJ736" s="17" t="s">
        <v>88</v>
      </c>
      <c r="BK736" s="191">
        <f>ROUND(I736*H736,2)</f>
        <v>0</v>
      </c>
      <c r="BL736" s="17" t="s">
        <v>88</v>
      </c>
      <c r="BM736" s="190" t="s">
        <v>3504</v>
      </c>
    </row>
    <row r="737" spans="1:65" s="13" customFormat="1" ht="11.25">
      <c r="B737" s="192"/>
      <c r="C737" s="193"/>
      <c r="D737" s="194" t="s">
        <v>193</v>
      </c>
      <c r="E737" s="195" t="s">
        <v>43</v>
      </c>
      <c r="F737" s="196" t="s">
        <v>3314</v>
      </c>
      <c r="G737" s="193"/>
      <c r="H737" s="195" t="s">
        <v>43</v>
      </c>
      <c r="I737" s="197"/>
      <c r="J737" s="193"/>
      <c r="K737" s="193"/>
      <c r="L737" s="198"/>
      <c r="M737" s="199"/>
      <c r="N737" s="200"/>
      <c r="O737" s="200"/>
      <c r="P737" s="200"/>
      <c r="Q737" s="200"/>
      <c r="R737" s="200"/>
      <c r="S737" s="200"/>
      <c r="T737" s="201"/>
      <c r="AT737" s="202" t="s">
        <v>193</v>
      </c>
      <c r="AU737" s="202" t="s">
        <v>90</v>
      </c>
      <c r="AV737" s="13" t="s">
        <v>88</v>
      </c>
      <c r="AW737" s="13" t="s">
        <v>41</v>
      </c>
      <c r="AX737" s="13" t="s">
        <v>80</v>
      </c>
      <c r="AY737" s="202" t="s">
        <v>182</v>
      </c>
    </row>
    <row r="738" spans="1:65" s="13" customFormat="1" ht="11.25">
      <c r="B738" s="192"/>
      <c r="C738" s="193"/>
      <c r="D738" s="194" t="s">
        <v>193</v>
      </c>
      <c r="E738" s="195" t="s">
        <v>43</v>
      </c>
      <c r="F738" s="196" t="s">
        <v>1053</v>
      </c>
      <c r="G738" s="193"/>
      <c r="H738" s="195" t="s">
        <v>43</v>
      </c>
      <c r="I738" s="197"/>
      <c r="J738" s="193"/>
      <c r="K738" s="193"/>
      <c r="L738" s="198"/>
      <c r="M738" s="199"/>
      <c r="N738" s="200"/>
      <c r="O738" s="200"/>
      <c r="P738" s="200"/>
      <c r="Q738" s="200"/>
      <c r="R738" s="200"/>
      <c r="S738" s="200"/>
      <c r="T738" s="201"/>
      <c r="AT738" s="202" t="s">
        <v>193</v>
      </c>
      <c r="AU738" s="202" t="s">
        <v>90</v>
      </c>
      <c r="AV738" s="13" t="s">
        <v>88</v>
      </c>
      <c r="AW738" s="13" t="s">
        <v>41</v>
      </c>
      <c r="AX738" s="13" t="s">
        <v>80</v>
      </c>
      <c r="AY738" s="202" t="s">
        <v>182</v>
      </c>
    </row>
    <row r="739" spans="1:65" s="13" customFormat="1" ht="11.25">
      <c r="B739" s="192"/>
      <c r="C739" s="193"/>
      <c r="D739" s="194" t="s">
        <v>193</v>
      </c>
      <c r="E739" s="195" t="s">
        <v>43</v>
      </c>
      <c r="F739" s="196" t="s">
        <v>3586</v>
      </c>
      <c r="G739" s="193"/>
      <c r="H739" s="195" t="s">
        <v>43</v>
      </c>
      <c r="I739" s="197"/>
      <c r="J739" s="193"/>
      <c r="K739" s="193"/>
      <c r="L739" s="198"/>
      <c r="M739" s="199"/>
      <c r="N739" s="200"/>
      <c r="O739" s="200"/>
      <c r="P739" s="200"/>
      <c r="Q739" s="200"/>
      <c r="R739" s="200"/>
      <c r="S739" s="200"/>
      <c r="T739" s="201"/>
      <c r="AT739" s="202" t="s">
        <v>193</v>
      </c>
      <c r="AU739" s="202" t="s">
        <v>90</v>
      </c>
      <c r="AV739" s="13" t="s">
        <v>88</v>
      </c>
      <c r="AW739" s="13" t="s">
        <v>41</v>
      </c>
      <c r="AX739" s="13" t="s">
        <v>80</v>
      </c>
      <c r="AY739" s="202" t="s">
        <v>182</v>
      </c>
    </row>
    <row r="740" spans="1:65" s="14" customFormat="1" ht="11.25">
      <c r="B740" s="203"/>
      <c r="C740" s="204"/>
      <c r="D740" s="194" t="s">
        <v>193</v>
      </c>
      <c r="E740" s="205" t="s">
        <v>43</v>
      </c>
      <c r="F740" s="206" t="s">
        <v>235</v>
      </c>
      <c r="G740" s="204"/>
      <c r="H740" s="207">
        <v>10</v>
      </c>
      <c r="I740" s="208"/>
      <c r="J740" s="204"/>
      <c r="K740" s="204"/>
      <c r="L740" s="209"/>
      <c r="M740" s="210"/>
      <c r="N740" s="211"/>
      <c r="O740" s="211"/>
      <c r="P740" s="211"/>
      <c r="Q740" s="211"/>
      <c r="R740" s="211"/>
      <c r="S740" s="211"/>
      <c r="T740" s="212"/>
      <c r="AT740" s="213" t="s">
        <v>193</v>
      </c>
      <c r="AU740" s="213" t="s">
        <v>90</v>
      </c>
      <c r="AV740" s="14" t="s">
        <v>90</v>
      </c>
      <c r="AW740" s="14" t="s">
        <v>41</v>
      </c>
      <c r="AX740" s="14" t="s">
        <v>80</v>
      </c>
      <c r="AY740" s="213" t="s">
        <v>182</v>
      </c>
    </row>
    <row r="741" spans="1:65" s="13" customFormat="1" ht="11.25">
      <c r="B741" s="192"/>
      <c r="C741" s="193"/>
      <c r="D741" s="194" t="s">
        <v>193</v>
      </c>
      <c r="E741" s="195" t="s">
        <v>43</v>
      </c>
      <c r="F741" s="196" t="s">
        <v>3609</v>
      </c>
      <c r="G741" s="193"/>
      <c r="H741" s="195" t="s">
        <v>43</v>
      </c>
      <c r="I741" s="197"/>
      <c r="J741" s="193"/>
      <c r="K741" s="193"/>
      <c r="L741" s="198"/>
      <c r="M741" s="199"/>
      <c r="N741" s="200"/>
      <c r="O741" s="200"/>
      <c r="P741" s="200"/>
      <c r="Q741" s="200"/>
      <c r="R741" s="200"/>
      <c r="S741" s="200"/>
      <c r="T741" s="201"/>
      <c r="AT741" s="202" t="s">
        <v>193</v>
      </c>
      <c r="AU741" s="202" t="s">
        <v>90</v>
      </c>
      <c r="AV741" s="13" t="s">
        <v>88</v>
      </c>
      <c r="AW741" s="13" t="s">
        <v>41</v>
      </c>
      <c r="AX741" s="13" t="s">
        <v>80</v>
      </c>
      <c r="AY741" s="202" t="s">
        <v>182</v>
      </c>
    </row>
    <row r="742" spans="1:65" s="14" customFormat="1" ht="11.25">
      <c r="B742" s="203"/>
      <c r="C742" s="204"/>
      <c r="D742" s="194" t="s">
        <v>193</v>
      </c>
      <c r="E742" s="205" t="s">
        <v>43</v>
      </c>
      <c r="F742" s="206" t="s">
        <v>680</v>
      </c>
      <c r="G742" s="204"/>
      <c r="H742" s="207">
        <v>65</v>
      </c>
      <c r="I742" s="208"/>
      <c r="J742" s="204"/>
      <c r="K742" s="204"/>
      <c r="L742" s="209"/>
      <c r="M742" s="210"/>
      <c r="N742" s="211"/>
      <c r="O742" s="211"/>
      <c r="P742" s="211"/>
      <c r="Q742" s="211"/>
      <c r="R742" s="211"/>
      <c r="S742" s="211"/>
      <c r="T742" s="212"/>
      <c r="AT742" s="213" t="s">
        <v>193</v>
      </c>
      <c r="AU742" s="213" t="s">
        <v>90</v>
      </c>
      <c r="AV742" s="14" t="s">
        <v>90</v>
      </c>
      <c r="AW742" s="14" t="s">
        <v>41</v>
      </c>
      <c r="AX742" s="14" t="s">
        <v>80</v>
      </c>
      <c r="AY742" s="213" t="s">
        <v>182</v>
      </c>
    </row>
    <row r="743" spans="1:65" s="15" customFormat="1" ht="11.25">
      <c r="B743" s="227"/>
      <c r="C743" s="228"/>
      <c r="D743" s="194" t="s">
        <v>193</v>
      </c>
      <c r="E743" s="229" t="s">
        <v>43</v>
      </c>
      <c r="F743" s="230" t="s">
        <v>436</v>
      </c>
      <c r="G743" s="228"/>
      <c r="H743" s="231">
        <v>75</v>
      </c>
      <c r="I743" s="232"/>
      <c r="J743" s="228"/>
      <c r="K743" s="228"/>
      <c r="L743" s="233"/>
      <c r="M743" s="234"/>
      <c r="N743" s="235"/>
      <c r="O743" s="235"/>
      <c r="P743" s="235"/>
      <c r="Q743" s="235"/>
      <c r="R743" s="235"/>
      <c r="S743" s="235"/>
      <c r="T743" s="236"/>
      <c r="AT743" s="237" t="s">
        <v>193</v>
      </c>
      <c r="AU743" s="237" t="s">
        <v>90</v>
      </c>
      <c r="AV743" s="15" t="s">
        <v>205</v>
      </c>
      <c r="AW743" s="15" t="s">
        <v>41</v>
      </c>
      <c r="AX743" s="15" t="s">
        <v>88</v>
      </c>
      <c r="AY743" s="237" t="s">
        <v>182</v>
      </c>
    </row>
    <row r="744" spans="1:65" s="2" customFormat="1" ht="37.9" customHeight="1">
      <c r="A744" s="35"/>
      <c r="B744" s="36"/>
      <c r="C744" s="179" t="s">
        <v>815</v>
      </c>
      <c r="D744" s="179" t="s">
        <v>187</v>
      </c>
      <c r="E744" s="180" t="s">
        <v>2198</v>
      </c>
      <c r="F744" s="181" t="s">
        <v>2199</v>
      </c>
      <c r="G744" s="182" t="s">
        <v>481</v>
      </c>
      <c r="H744" s="183">
        <v>5</v>
      </c>
      <c r="I744" s="184"/>
      <c r="J744" s="185">
        <f>ROUND(I744*H744,2)</f>
        <v>0</v>
      </c>
      <c r="K744" s="181" t="s">
        <v>191</v>
      </c>
      <c r="L744" s="40"/>
      <c r="M744" s="186" t="s">
        <v>43</v>
      </c>
      <c r="N744" s="187" t="s">
        <v>51</v>
      </c>
      <c r="O744" s="65"/>
      <c r="P744" s="188">
        <f>O744*H744</f>
        <v>0</v>
      </c>
      <c r="Q744" s="188">
        <v>0</v>
      </c>
      <c r="R744" s="188">
        <f>Q744*H744</f>
        <v>0</v>
      </c>
      <c r="S744" s="188">
        <v>0</v>
      </c>
      <c r="T744" s="189">
        <f>S744*H744</f>
        <v>0</v>
      </c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R744" s="190" t="s">
        <v>88</v>
      </c>
      <c r="AT744" s="190" t="s">
        <v>187</v>
      </c>
      <c r="AU744" s="190" t="s">
        <v>90</v>
      </c>
      <c r="AY744" s="17" t="s">
        <v>182</v>
      </c>
      <c r="BE744" s="191">
        <f>IF(N744="základní",J744,0)</f>
        <v>0</v>
      </c>
      <c r="BF744" s="191">
        <f>IF(N744="snížená",J744,0)</f>
        <v>0</v>
      </c>
      <c r="BG744" s="191">
        <f>IF(N744="zákl. přenesená",J744,0)</f>
        <v>0</v>
      </c>
      <c r="BH744" s="191">
        <f>IF(N744="sníž. přenesená",J744,0)</f>
        <v>0</v>
      </c>
      <c r="BI744" s="191">
        <f>IF(N744="nulová",J744,0)</f>
        <v>0</v>
      </c>
      <c r="BJ744" s="17" t="s">
        <v>88</v>
      </c>
      <c r="BK744" s="191">
        <f>ROUND(I744*H744,2)</f>
        <v>0</v>
      </c>
      <c r="BL744" s="17" t="s">
        <v>88</v>
      </c>
      <c r="BM744" s="190" t="s">
        <v>3505</v>
      </c>
    </row>
    <row r="745" spans="1:65" s="13" customFormat="1" ht="11.25">
      <c r="B745" s="192"/>
      <c r="C745" s="193"/>
      <c r="D745" s="194" t="s">
        <v>193</v>
      </c>
      <c r="E745" s="195" t="s">
        <v>43</v>
      </c>
      <c r="F745" s="196" t="s">
        <v>3314</v>
      </c>
      <c r="G745" s="193"/>
      <c r="H745" s="195" t="s">
        <v>43</v>
      </c>
      <c r="I745" s="197"/>
      <c r="J745" s="193"/>
      <c r="K745" s="193"/>
      <c r="L745" s="198"/>
      <c r="M745" s="199"/>
      <c r="N745" s="200"/>
      <c r="O745" s="200"/>
      <c r="P745" s="200"/>
      <c r="Q745" s="200"/>
      <c r="R745" s="200"/>
      <c r="S745" s="200"/>
      <c r="T745" s="201"/>
      <c r="AT745" s="202" t="s">
        <v>193</v>
      </c>
      <c r="AU745" s="202" t="s">
        <v>90</v>
      </c>
      <c r="AV745" s="13" t="s">
        <v>88</v>
      </c>
      <c r="AW745" s="13" t="s">
        <v>41</v>
      </c>
      <c r="AX745" s="13" t="s">
        <v>80</v>
      </c>
      <c r="AY745" s="202" t="s">
        <v>182</v>
      </c>
    </row>
    <row r="746" spans="1:65" s="13" customFormat="1" ht="11.25">
      <c r="B746" s="192"/>
      <c r="C746" s="193"/>
      <c r="D746" s="194" t="s">
        <v>193</v>
      </c>
      <c r="E746" s="195" t="s">
        <v>43</v>
      </c>
      <c r="F746" s="196" t="s">
        <v>2063</v>
      </c>
      <c r="G746" s="193"/>
      <c r="H746" s="195" t="s">
        <v>43</v>
      </c>
      <c r="I746" s="197"/>
      <c r="J746" s="193"/>
      <c r="K746" s="193"/>
      <c r="L746" s="198"/>
      <c r="M746" s="199"/>
      <c r="N746" s="200"/>
      <c r="O746" s="200"/>
      <c r="P746" s="200"/>
      <c r="Q746" s="200"/>
      <c r="R746" s="200"/>
      <c r="S746" s="200"/>
      <c r="T746" s="201"/>
      <c r="AT746" s="202" t="s">
        <v>193</v>
      </c>
      <c r="AU746" s="202" t="s">
        <v>90</v>
      </c>
      <c r="AV746" s="13" t="s">
        <v>88</v>
      </c>
      <c r="AW746" s="13" t="s">
        <v>41</v>
      </c>
      <c r="AX746" s="13" t="s">
        <v>80</v>
      </c>
      <c r="AY746" s="202" t="s">
        <v>182</v>
      </c>
    </row>
    <row r="747" spans="1:65" s="13" customFormat="1" ht="11.25">
      <c r="B747" s="192"/>
      <c r="C747" s="193"/>
      <c r="D747" s="194" t="s">
        <v>193</v>
      </c>
      <c r="E747" s="195" t="s">
        <v>43</v>
      </c>
      <c r="F747" s="196" t="s">
        <v>3586</v>
      </c>
      <c r="G747" s="193"/>
      <c r="H747" s="195" t="s">
        <v>43</v>
      </c>
      <c r="I747" s="197"/>
      <c r="J747" s="193"/>
      <c r="K747" s="193"/>
      <c r="L747" s="198"/>
      <c r="M747" s="199"/>
      <c r="N747" s="200"/>
      <c r="O747" s="200"/>
      <c r="P747" s="200"/>
      <c r="Q747" s="200"/>
      <c r="R747" s="200"/>
      <c r="S747" s="200"/>
      <c r="T747" s="201"/>
      <c r="AT747" s="202" t="s">
        <v>193</v>
      </c>
      <c r="AU747" s="202" t="s">
        <v>90</v>
      </c>
      <c r="AV747" s="13" t="s">
        <v>88</v>
      </c>
      <c r="AW747" s="13" t="s">
        <v>41</v>
      </c>
      <c r="AX747" s="13" t="s">
        <v>80</v>
      </c>
      <c r="AY747" s="202" t="s">
        <v>182</v>
      </c>
    </row>
    <row r="748" spans="1:65" s="14" customFormat="1" ht="11.25">
      <c r="B748" s="203"/>
      <c r="C748" s="204"/>
      <c r="D748" s="194" t="s">
        <v>193</v>
      </c>
      <c r="E748" s="205" t="s">
        <v>43</v>
      </c>
      <c r="F748" s="206" t="s">
        <v>210</v>
      </c>
      <c r="G748" s="204"/>
      <c r="H748" s="207">
        <v>5</v>
      </c>
      <c r="I748" s="208"/>
      <c r="J748" s="204"/>
      <c r="K748" s="204"/>
      <c r="L748" s="209"/>
      <c r="M748" s="224"/>
      <c r="N748" s="225"/>
      <c r="O748" s="225"/>
      <c r="P748" s="225"/>
      <c r="Q748" s="225"/>
      <c r="R748" s="225"/>
      <c r="S748" s="225"/>
      <c r="T748" s="226"/>
      <c r="AT748" s="213" t="s">
        <v>193</v>
      </c>
      <c r="AU748" s="213" t="s">
        <v>90</v>
      </c>
      <c r="AV748" s="14" t="s">
        <v>90</v>
      </c>
      <c r="AW748" s="14" t="s">
        <v>41</v>
      </c>
      <c r="AX748" s="14" t="s">
        <v>88</v>
      </c>
      <c r="AY748" s="213" t="s">
        <v>182</v>
      </c>
    </row>
    <row r="749" spans="1:65" s="2" customFormat="1" ht="6.95" customHeight="1">
      <c r="A749" s="35"/>
      <c r="B749" s="48"/>
      <c r="C749" s="49"/>
      <c r="D749" s="49"/>
      <c r="E749" s="49"/>
      <c r="F749" s="49"/>
      <c r="G749" s="49"/>
      <c r="H749" s="49"/>
      <c r="I749" s="49"/>
      <c r="J749" s="49"/>
      <c r="K749" s="49"/>
      <c r="L749" s="40"/>
      <c r="M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</row>
  </sheetData>
  <sheetProtection algorithmName="SHA-512" hashValue="VOs3TLU3HwPtUwdzmev1cETYov4XWRT4OQT5Z6iLHFEswH5O8Oxt00ZrfRsCM9DDT2T0ePiTGjqnJfDrGsXmqg==" saltValue="7vcN7wJbyXuPBEGn1TUW5kDa4NCo3xvVg5G5d8fuYy2Syl5miMruvd9Hf8Hm5ozuozrTKqq0wjFlZb5Hjicu7g==" spinCount="100000" sheet="1" objects="1" scenarios="1" formatColumns="0" formatRows="0" autoFilter="0"/>
  <autoFilter ref="C86:K748" xr:uid="{00000000-0009-0000-0000-000011000000}"/>
  <mergeCells count="9">
    <mergeCell ref="E50:H50"/>
    <mergeCell ref="E77:H77"/>
    <mergeCell ref="E79:H79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143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143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3554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3676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ROUND((SUM(BE92:BE142)),  2)</f>
        <v>0</v>
      </c>
      <c r="G35" s="35"/>
      <c r="H35" s="35"/>
      <c r="I35" s="125">
        <v>0.21</v>
      </c>
      <c r="J35" s="124">
        <f>ROUND(((SUM(BE92:BE142))*I35),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ROUND((SUM(BF92:BF142)),  2)</f>
        <v>0</v>
      </c>
      <c r="G36" s="35"/>
      <c r="H36" s="35"/>
      <c r="I36" s="125">
        <v>0.15</v>
      </c>
      <c r="J36" s="124">
        <f>ROUND(((SUM(BF92:BF142))*I36),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ROUND((SUM(BG92:BG142)),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ROUND((SUM(BH92:BH142)),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ROUND((SUM(BI92:BI142)),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3554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PS461.1 - Koordinační kabel Praskova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J109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J111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J128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J131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J141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3554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PS461.1 - Koordinační kabel Praskova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41.970600000000005</v>
      </c>
      <c r="S92" s="73"/>
      <c r="T92" s="161">
        <f>T93</f>
        <v>177.53899999999999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P94+P109+P111+P128+P131+P141</f>
        <v>0</v>
      </c>
      <c r="Q93" s="171"/>
      <c r="R93" s="172">
        <f>R94+R109+R111+R128+R131+R141</f>
        <v>41.970600000000005</v>
      </c>
      <c r="S93" s="171"/>
      <c r="T93" s="173">
        <f>T94+T109+T111+T128+T131+T141</f>
        <v>177.53899999999999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BK94+BK109+BK111+BK128+BK131+BK141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SUM(P95:P108)</f>
        <v>0</v>
      </c>
      <c r="Q94" s="171"/>
      <c r="R94" s="172">
        <f>SUM(R95:R108)</f>
        <v>0</v>
      </c>
      <c r="S94" s="171"/>
      <c r="T94" s="173">
        <f>SUM(T95:T108)</f>
        <v>177.53899999999999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SUM(BK95:BK108)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401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102.255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3677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3678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3679</v>
      </c>
      <c r="G97" s="204"/>
      <c r="H97" s="207">
        <v>173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3028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3680</v>
      </c>
      <c r="G99" s="204"/>
      <c r="H99" s="207">
        <v>228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5" customFormat="1" ht="11.25">
      <c r="B100" s="227"/>
      <c r="C100" s="228"/>
      <c r="D100" s="194" t="s">
        <v>193</v>
      </c>
      <c r="E100" s="229" t="s">
        <v>43</v>
      </c>
      <c r="F100" s="230" t="s">
        <v>436</v>
      </c>
      <c r="G100" s="228"/>
      <c r="H100" s="231">
        <v>401</v>
      </c>
      <c r="I100" s="232"/>
      <c r="J100" s="228"/>
      <c r="K100" s="228"/>
      <c r="L100" s="233"/>
      <c r="M100" s="234"/>
      <c r="N100" s="235"/>
      <c r="O100" s="235"/>
      <c r="P100" s="235"/>
      <c r="Q100" s="235"/>
      <c r="R100" s="235"/>
      <c r="S100" s="235"/>
      <c r="T100" s="236"/>
      <c r="AT100" s="237" t="s">
        <v>193</v>
      </c>
      <c r="AU100" s="237" t="s">
        <v>90</v>
      </c>
      <c r="AV100" s="15" t="s">
        <v>205</v>
      </c>
      <c r="AW100" s="15" t="s">
        <v>41</v>
      </c>
      <c r="AX100" s="15" t="s">
        <v>88</v>
      </c>
      <c r="AY100" s="237" t="s">
        <v>182</v>
      </c>
    </row>
    <row r="101" spans="1:65" s="2" customFormat="1" ht="62.65" customHeight="1">
      <c r="A101" s="35"/>
      <c r="B101" s="36"/>
      <c r="C101" s="179" t="s">
        <v>90</v>
      </c>
      <c r="D101" s="179" t="s">
        <v>187</v>
      </c>
      <c r="E101" s="180" t="s">
        <v>1223</v>
      </c>
      <c r="F101" s="181" t="s">
        <v>1224</v>
      </c>
      <c r="G101" s="182" t="s">
        <v>367</v>
      </c>
      <c r="H101" s="183">
        <v>8</v>
      </c>
      <c r="I101" s="184"/>
      <c r="J101" s="185">
        <f>ROUND(I101*H101,2)</f>
        <v>0</v>
      </c>
      <c r="K101" s="181" t="s">
        <v>191</v>
      </c>
      <c r="L101" s="40"/>
      <c r="M101" s="186" t="s">
        <v>43</v>
      </c>
      <c r="N101" s="187" t="s">
        <v>51</v>
      </c>
      <c r="O101" s="65"/>
      <c r="P101" s="188">
        <f>O101*H101</f>
        <v>0</v>
      </c>
      <c r="Q101" s="188">
        <v>0</v>
      </c>
      <c r="R101" s="188">
        <f>Q101*H101</f>
        <v>0</v>
      </c>
      <c r="S101" s="188">
        <v>0.38800000000000001</v>
      </c>
      <c r="T101" s="189">
        <f>S101*H101</f>
        <v>3.1040000000000001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90" t="s">
        <v>205</v>
      </c>
      <c r="AT101" s="190" t="s">
        <v>187</v>
      </c>
      <c r="AU101" s="190" t="s">
        <v>90</v>
      </c>
      <c r="AY101" s="17" t="s">
        <v>182</v>
      </c>
      <c r="BE101" s="191">
        <f>IF(N101="základní",J101,0)</f>
        <v>0</v>
      </c>
      <c r="BF101" s="191">
        <f>IF(N101="snížená",J101,0)</f>
        <v>0</v>
      </c>
      <c r="BG101" s="191">
        <f>IF(N101="zákl. přenesená",J101,0)</f>
        <v>0</v>
      </c>
      <c r="BH101" s="191">
        <f>IF(N101="sníž. přenesená",J101,0)</f>
        <v>0</v>
      </c>
      <c r="BI101" s="191">
        <f>IF(N101="nulová",J101,0)</f>
        <v>0</v>
      </c>
      <c r="BJ101" s="17" t="s">
        <v>88</v>
      </c>
      <c r="BK101" s="191">
        <f>ROUND(I101*H101,2)</f>
        <v>0</v>
      </c>
      <c r="BL101" s="17" t="s">
        <v>205</v>
      </c>
      <c r="BM101" s="190" t="s">
        <v>3681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1213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3682</v>
      </c>
      <c r="G103" s="204"/>
      <c r="H103" s="207">
        <v>8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5" customFormat="1" ht="11.25">
      <c r="B104" s="227"/>
      <c r="C104" s="228"/>
      <c r="D104" s="194" t="s">
        <v>193</v>
      </c>
      <c r="E104" s="229" t="s">
        <v>43</v>
      </c>
      <c r="F104" s="230" t="s">
        <v>436</v>
      </c>
      <c r="G104" s="228"/>
      <c r="H104" s="231">
        <v>8</v>
      </c>
      <c r="I104" s="232"/>
      <c r="J104" s="228"/>
      <c r="K104" s="228"/>
      <c r="L104" s="233"/>
      <c r="M104" s="234"/>
      <c r="N104" s="235"/>
      <c r="O104" s="235"/>
      <c r="P104" s="235"/>
      <c r="Q104" s="235"/>
      <c r="R104" s="235"/>
      <c r="S104" s="235"/>
      <c r="T104" s="236"/>
      <c r="AT104" s="237" t="s">
        <v>193</v>
      </c>
      <c r="AU104" s="237" t="s">
        <v>90</v>
      </c>
      <c r="AV104" s="15" t="s">
        <v>205</v>
      </c>
      <c r="AW104" s="15" t="s">
        <v>41</v>
      </c>
      <c r="AX104" s="15" t="s">
        <v>88</v>
      </c>
      <c r="AY104" s="237" t="s">
        <v>182</v>
      </c>
    </row>
    <row r="105" spans="1:65" s="2" customFormat="1" ht="49.15" customHeight="1">
      <c r="A105" s="35"/>
      <c r="B105" s="36"/>
      <c r="C105" s="179" t="s">
        <v>181</v>
      </c>
      <c r="D105" s="179" t="s">
        <v>187</v>
      </c>
      <c r="E105" s="180" t="s">
        <v>2316</v>
      </c>
      <c r="F105" s="181" t="s">
        <v>2317</v>
      </c>
      <c r="G105" s="182" t="s">
        <v>367</v>
      </c>
      <c r="H105" s="183">
        <v>401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0.18</v>
      </c>
      <c r="T105" s="189">
        <f>S105*H105</f>
        <v>72.179999999999993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3683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3684</v>
      </c>
      <c r="G106" s="204"/>
      <c r="H106" s="207">
        <v>401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80</v>
      </c>
      <c r="AY106" s="213" t="s">
        <v>182</v>
      </c>
    </row>
    <row r="107" spans="1:65" s="15" customFormat="1" ht="11.25">
      <c r="B107" s="227"/>
      <c r="C107" s="228"/>
      <c r="D107" s="194" t="s">
        <v>193</v>
      </c>
      <c r="E107" s="229" t="s">
        <v>43</v>
      </c>
      <c r="F107" s="230" t="s">
        <v>436</v>
      </c>
      <c r="G107" s="228"/>
      <c r="H107" s="231">
        <v>401</v>
      </c>
      <c r="I107" s="232"/>
      <c r="J107" s="228"/>
      <c r="K107" s="228"/>
      <c r="L107" s="233"/>
      <c r="M107" s="234"/>
      <c r="N107" s="235"/>
      <c r="O107" s="235"/>
      <c r="P107" s="235"/>
      <c r="Q107" s="235"/>
      <c r="R107" s="235"/>
      <c r="S107" s="235"/>
      <c r="T107" s="236"/>
      <c r="AT107" s="237" t="s">
        <v>193</v>
      </c>
      <c r="AU107" s="237" t="s">
        <v>90</v>
      </c>
      <c r="AV107" s="15" t="s">
        <v>205</v>
      </c>
      <c r="AW107" s="15" t="s">
        <v>41</v>
      </c>
      <c r="AX107" s="15" t="s">
        <v>88</v>
      </c>
      <c r="AY107" s="237" t="s">
        <v>182</v>
      </c>
    </row>
    <row r="108" spans="1:65" s="2" customFormat="1" ht="24.2" customHeight="1">
      <c r="A108" s="35"/>
      <c r="B108" s="36"/>
      <c r="C108" s="179" t="s">
        <v>205</v>
      </c>
      <c r="D108" s="179" t="s">
        <v>187</v>
      </c>
      <c r="E108" s="180" t="s">
        <v>1308</v>
      </c>
      <c r="F108" s="181" t="s">
        <v>1309</v>
      </c>
      <c r="G108" s="182" t="s">
        <v>367</v>
      </c>
      <c r="H108" s="183">
        <v>409</v>
      </c>
      <c r="I108" s="184"/>
      <c r="J108" s="185">
        <f>ROUND(I108*H108,2)</f>
        <v>0</v>
      </c>
      <c r="K108" s="181" t="s">
        <v>191</v>
      </c>
      <c r="L108" s="40"/>
      <c r="M108" s="186" t="s">
        <v>43</v>
      </c>
      <c r="N108" s="187" t="s">
        <v>51</v>
      </c>
      <c r="O108" s="65"/>
      <c r="P108" s="188">
        <f>O108*H108</f>
        <v>0</v>
      </c>
      <c r="Q108" s="188">
        <v>0</v>
      </c>
      <c r="R108" s="188">
        <f>Q108*H108</f>
        <v>0</v>
      </c>
      <c r="S108" s="188">
        <v>0</v>
      </c>
      <c r="T108" s="189">
        <f>S108*H108</f>
        <v>0</v>
      </c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R108" s="190" t="s">
        <v>205</v>
      </c>
      <c r="AT108" s="190" t="s">
        <v>187</v>
      </c>
      <c r="AU108" s="190" t="s">
        <v>90</v>
      </c>
      <c r="AY108" s="17" t="s">
        <v>182</v>
      </c>
      <c r="BE108" s="191">
        <f>IF(N108="základní",J108,0)</f>
        <v>0</v>
      </c>
      <c r="BF108" s="191">
        <f>IF(N108="snížená",J108,0)</f>
        <v>0</v>
      </c>
      <c r="BG108" s="191">
        <f>IF(N108="zákl. přenesená",J108,0)</f>
        <v>0</v>
      </c>
      <c r="BH108" s="191">
        <f>IF(N108="sníž. přenesená",J108,0)</f>
        <v>0</v>
      </c>
      <c r="BI108" s="191">
        <f>IF(N108="nulová",J108,0)</f>
        <v>0</v>
      </c>
      <c r="BJ108" s="17" t="s">
        <v>88</v>
      </c>
      <c r="BK108" s="191">
        <f>ROUND(I108*H108,2)</f>
        <v>0</v>
      </c>
      <c r="BL108" s="17" t="s">
        <v>205</v>
      </c>
      <c r="BM108" s="190" t="s">
        <v>3685</v>
      </c>
    </row>
    <row r="109" spans="1:65" s="12" customFormat="1" ht="22.9" customHeight="1">
      <c r="B109" s="163"/>
      <c r="C109" s="164"/>
      <c r="D109" s="165" t="s">
        <v>79</v>
      </c>
      <c r="E109" s="177" t="s">
        <v>205</v>
      </c>
      <c r="F109" s="177" t="s">
        <v>1313</v>
      </c>
      <c r="G109" s="164"/>
      <c r="H109" s="164"/>
      <c r="I109" s="167"/>
      <c r="J109" s="178">
        <f>BK109</f>
        <v>0</v>
      </c>
      <c r="K109" s="164"/>
      <c r="L109" s="169"/>
      <c r="M109" s="170"/>
      <c r="N109" s="171"/>
      <c r="O109" s="171"/>
      <c r="P109" s="172">
        <f>P110</f>
        <v>0</v>
      </c>
      <c r="Q109" s="171"/>
      <c r="R109" s="172">
        <f>R110</f>
        <v>0</v>
      </c>
      <c r="S109" s="171"/>
      <c r="T109" s="173">
        <f>T110</f>
        <v>0</v>
      </c>
      <c r="AR109" s="174" t="s">
        <v>88</v>
      </c>
      <c r="AT109" s="175" t="s">
        <v>79</v>
      </c>
      <c r="AU109" s="175" t="s">
        <v>88</v>
      </c>
      <c r="AY109" s="174" t="s">
        <v>182</v>
      </c>
      <c r="BK109" s="176">
        <f>BK110</f>
        <v>0</v>
      </c>
    </row>
    <row r="110" spans="1:65" s="2" customFormat="1" ht="37.9" customHeight="1">
      <c r="A110" s="35"/>
      <c r="B110" s="36"/>
      <c r="C110" s="179" t="s">
        <v>210</v>
      </c>
      <c r="D110" s="179" t="s">
        <v>187</v>
      </c>
      <c r="E110" s="180" t="s">
        <v>1322</v>
      </c>
      <c r="F110" s="181" t="s">
        <v>1323</v>
      </c>
      <c r="G110" s="182" t="s">
        <v>367</v>
      </c>
      <c r="H110" s="183">
        <v>409</v>
      </c>
      <c r="I110" s="184"/>
      <c r="J110" s="185">
        <f>ROUND(I110*H110,2)</f>
        <v>0</v>
      </c>
      <c r="K110" s="181" t="s">
        <v>191</v>
      </c>
      <c r="L110" s="40"/>
      <c r="M110" s="186" t="s">
        <v>43</v>
      </c>
      <c r="N110" s="187" t="s">
        <v>51</v>
      </c>
      <c r="O110" s="65"/>
      <c r="P110" s="188">
        <f>O110*H110</f>
        <v>0</v>
      </c>
      <c r="Q110" s="188">
        <v>0</v>
      </c>
      <c r="R110" s="188">
        <f>Q110*H110</f>
        <v>0</v>
      </c>
      <c r="S110" s="188">
        <v>0</v>
      </c>
      <c r="T110" s="189">
        <f>S110*H110</f>
        <v>0</v>
      </c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R110" s="190" t="s">
        <v>205</v>
      </c>
      <c r="AT110" s="190" t="s">
        <v>187</v>
      </c>
      <c r="AU110" s="190" t="s">
        <v>90</v>
      </c>
      <c r="AY110" s="17" t="s">
        <v>182</v>
      </c>
      <c r="BE110" s="191">
        <f>IF(N110="základní",J110,0)</f>
        <v>0</v>
      </c>
      <c r="BF110" s="191">
        <f>IF(N110="snížená",J110,0)</f>
        <v>0</v>
      </c>
      <c r="BG110" s="191">
        <f>IF(N110="zákl. přenesená",J110,0)</f>
        <v>0</v>
      </c>
      <c r="BH110" s="191">
        <f>IF(N110="sníž. přenesená",J110,0)</f>
        <v>0</v>
      </c>
      <c r="BI110" s="191">
        <f>IF(N110="nulová",J110,0)</f>
        <v>0</v>
      </c>
      <c r="BJ110" s="17" t="s">
        <v>88</v>
      </c>
      <c r="BK110" s="191">
        <f>ROUND(I110*H110,2)</f>
        <v>0</v>
      </c>
      <c r="BL110" s="17" t="s">
        <v>205</v>
      </c>
      <c r="BM110" s="190" t="s">
        <v>3686</v>
      </c>
    </row>
    <row r="111" spans="1:65" s="12" customFormat="1" ht="22.9" customHeight="1">
      <c r="B111" s="163"/>
      <c r="C111" s="164"/>
      <c r="D111" s="165" t="s">
        <v>79</v>
      </c>
      <c r="E111" s="177" t="s">
        <v>210</v>
      </c>
      <c r="F111" s="177" t="s">
        <v>1326</v>
      </c>
      <c r="G111" s="164"/>
      <c r="H111" s="164"/>
      <c r="I111" s="167"/>
      <c r="J111" s="178">
        <f>BK111</f>
        <v>0</v>
      </c>
      <c r="K111" s="164"/>
      <c r="L111" s="169"/>
      <c r="M111" s="170"/>
      <c r="N111" s="171"/>
      <c r="O111" s="171"/>
      <c r="P111" s="172">
        <f>SUM(P112:P127)</f>
        <v>0</v>
      </c>
      <c r="Q111" s="171"/>
      <c r="R111" s="172">
        <f>SUM(R112:R127)</f>
        <v>41.970600000000005</v>
      </c>
      <c r="S111" s="171"/>
      <c r="T111" s="173">
        <f>SUM(T112:T127)</f>
        <v>0</v>
      </c>
      <c r="AR111" s="174" t="s">
        <v>88</v>
      </c>
      <c r="AT111" s="175" t="s">
        <v>79</v>
      </c>
      <c r="AU111" s="175" t="s">
        <v>88</v>
      </c>
      <c r="AY111" s="174" t="s">
        <v>182</v>
      </c>
      <c r="BK111" s="176">
        <f>SUM(BK112:BK127)</f>
        <v>0</v>
      </c>
    </row>
    <row r="112" spans="1:65" s="2" customFormat="1" ht="24.2" customHeight="1">
      <c r="A112" s="35"/>
      <c r="B112" s="36"/>
      <c r="C112" s="179" t="s">
        <v>215</v>
      </c>
      <c r="D112" s="179" t="s">
        <v>187</v>
      </c>
      <c r="E112" s="180" t="s">
        <v>447</v>
      </c>
      <c r="F112" s="181" t="s">
        <v>448</v>
      </c>
      <c r="G112" s="182" t="s">
        <v>367</v>
      </c>
      <c r="H112" s="183">
        <v>116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3687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3688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912</v>
      </c>
      <c r="G114" s="204"/>
      <c r="H114" s="207">
        <v>116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80</v>
      </c>
      <c r="AY114" s="213" t="s">
        <v>182</v>
      </c>
    </row>
    <row r="115" spans="1:65" s="15" customFormat="1" ht="11.25">
      <c r="B115" s="227"/>
      <c r="C115" s="228"/>
      <c r="D115" s="194" t="s">
        <v>193</v>
      </c>
      <c r="E115" s="229" t="s">
        <v>43</v>
      </c>
      <c r="F115" s="230" t="s">
        <v>436</v>
      </c>
      <c r="G115" s="228"/>
      <c r="H115" s="231">
        <v>116</v>
      </c>
      <c r="I115" s="232"/>
      <c r="J115" s="228"/>
      <c r="K115" s="228"/>
      <c r="L115" s="233"/>
      <c r="M115" s="234"/>
      <c r="N115" s="235"/>
      <c r="O115" s="235"/>
      <c r="P115" s="235"/>
      <c r="Q115" s="235"/>
      <c r="R115" s="235"/>
      <c r="S115" s="235"/>
      <c r="T115" s="236"/>
      <c r="AT115" s="237" t="s">
        <v>193</v>
      </c>
      <c r="AU115" s="237" t="s">
        <v>90</v>
      </c>
      <c r="AV115" s="15" t="s">
        <v>205</v>
      </c>
      <c r="AW115" s="15" t="s">
        <v>41</v>
      </c>
      <c r="AX115" s="15" t="s">
        <v>88</v>
      </c>
      <c r="AY115" s="237" t="s">
        <v>182</v>
      </c>
    </row>
    <row r="116" spans="1:65" s="2" customFormat="1" ht="49.15" customHeight="1">
      <c r="A116" s="35"/>
      <c r="B116" s="36"/>
      <c r="C116" s="179" t="s">
        <v>220</v>
      </c>
      <c r="D116" s="179" t="s">
        <v>187</v>
      </c>
      <c r="E116" s="180" t="s">
        <v>3689</v>
      </c>
      <c r="F116" s="181" t="s">
        <v>3690</v>
      </c>
      <c r="G116" s="182" t="s">
        <v>367</v>
      </c>
      <c r="H116" s="183">
        <v>8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0.1837</v>
      </c>
      <c r="R116" s="188">
        <f>Q116*H116</f>
        <v>1.4696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3691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1226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3682</v>
      </c>
      <c r="G118" s="204"/>
      <c r="H118" s="207">
        <v>8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5" customFormat="1" ht="11.25">
      <c r="B119" s="227"/>
      <c r="C119" s="228"/>
      <c r="D119" s="194" t="s">
        <v>193</v>
      </c>
      <c r="E119" s="229" t="s">
        <v>43</v>
      </c>
      <c r="F119" s="230" t="s">
        <v>436</v>
      </c>
      <c r="G119" s="228"/>
      <c r="H119" s="231">
        <v>8</v>
      </c>
      <c r="I119" s="232"/>
      <c r="J119" s="228"/>
      <c r="K119" s="228"/>
      <c r="L119" s="233"/>
      <c r="M119" s="234"/>
      <c r="N119" s="235"/>
      <c r="O119" s="235"/>
      <c r="P119" s="235"/>
      <c r="Q119" s="235"/>
      <c r="R119" s="235"/>
      <c r="S119" s="235"/>
      <c r="T119" s="236"/>
      <c r="AT119" s="237" t="s">
        <v>193</v>
      </c>
      <c r="AU119" s="237" t="s">
        <v>90</v>
      </c>
      <c r="AV119" s="15" t="s">
        <v>205</v>
      </c>
      <c r="AW119" s="15" t="s">
        <v>41</v>
      </c>
      <c r="AX119" s="15" t="s">
        <v>88</v>
      </c>
      <c r="AY119" s="237" t="s">
        <v>182</v>
      </c>
    </row>
    <row r="120" spans="1:65" s="2" customFormat="1" ht="76.349999999999994" customHeight="1">
      <c r="A120" s="35"/>
      <c r="B120" s="36"/>
      <c r="C120" s="179" t="s">
        <v>225</v>
      </c>
      <c r="D120" s="179" t="s">
        <v>187</v>
      </c>
      <c r="E120" s="180" t="s">
        <v>2267</v>
      </c>
      <c r="F120" s="181" t="s">
        <v>2268</v>
      </c>
      <c r="G120" s="182" t="s">
        <v>367</v>
      </c>
      <c r="H120" s="183">
        <v>173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0.10100000000000001</v>
      </c>
      <c r="R120" s="188">
        <f>Q120*H120</f>
        <v>17.473000000000003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3692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3693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3679</v>
      </c>
      <c r="G122" s="204"/>
      <c r="H122" s="207">
        <v>173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80</v>
      </c>
      <c r="AY122" s="213" t="s">
        <v>182</v>
      </c>
    </row>
    <row r="123" spans="1:65" s="15" customFormat="1" ht="11.25">
      <c r="B123" s="227"/>
      <c r="C123" s="228"/>
      <c r="D123" s="194" t="s">
        <v>193</v>
      </c>
      <c r="E123" s="229" t="s">
        <v>43</v>
      </c>
      <c r="F123" s="230" t="s">
        <v>436</v>
      </c>
      <c r="G123" s="228"/>
      <c r="H123" s="231">
        <v>173</v>
      </c>
      <c r="I123" s="232"/>
      <c r="J123" s="228"/>
      <c r="K123" s="228"/>
      <c r="L123" s="233"/>
      <c r="M123" s="234"/>
      <c r="N123" s="235"/>
      <c r="O123" s="235"/>
      <c r="P123" s="235"/>
      <c r="Q123" s="235"/>
      <c r="R123" s="235"/>
      <c r="S123" s="235"/>
      <c r="T123" s="236"/>
      <c r="AT123" s="237" t="s">
        <v>193</v>
      </c>
      <c r="AU123" s="237" t="s">
        <v>90</v>
      </c>
      <c r="AV123" s="15" t="s">
        <v>205</v>
      </c>
      <c r="AW123" s="15" t="s">
        <v>41</v>
      </c>
      <c r="AX123" s="15" t="s">
        <v>88</v>
      </c>
      <c r="AY123" s="237" t="s">
        <v>182</v>
      </c>
    </row>
    <row r="124" spans="1:65" s="2" customFormat="1" ht="76.349999999999994" customHeight="1">
      <c r="A124" s="35"/>
      <c r="B124" s="36"/>
      <c r="C124" s="179" t="s">
        <v>230</v>
      </c>
      <c r="D124" s="179" t="s">
        <v>187</v>
      </c>
      <c r="E124" s="180" t="s">
        <v>3694</v>
      </c>
      <c r="F124" s="181" t="s">
        <v>3695</v>
      </c>
      <c r="G124" s="182" t="s">
        <v>367</v>
      </c>
      <c r="H124" s="183">
        <v>228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0.10100000000000001</v>
      </c>
      <c r="R124" s="188">
        <f>Q124*H124</f>
        <v>23.028000000000002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3696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3697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4" customFormat="1" ht="11.25">
      <c r="B126" s="203"/>
      <c r="C126" s="204"/>
      <c r="D126" s="194" t="s">
        <v>193</v>
      </c>
      <c r="E126" s="205" t="s">
        <v>43</v>
      </c>
      <c r="F126" s="206" t="s">
        <v>3680</v>
      </c>
      <c r="G126" s="204"/>
      <c r="H126" s="207">
        <v>228</v>
      </c>
      <c r="I126" s="208"/>
      <c r="J126" s="204"/>
      <c r="K126" s="204"/>
      <c r="L126" s="209"/>
      <c r="M126" s="210"/>
      <c r="N126" s="211"/>
      <c r="O126" s="211"/>
      <c r="P126" s="211"/>
      <c r="Q126" s="211"/>
      <c r="R126" s="211"/>
      <c r="S126" s="211"/>
      <c r="T126" s="212"/>
      <c r="AT126" s="213" t="s">
        <v>193</v>
      </c>
      <c r="AU126" s="213" t="s">
        <v>90</v>
      </c>
      <c r="AV126" s="14" t="s">
        <v>90</v>
      </c>
      <c r="AW126" s="14" t="s">
        <v>41</v>
      </c>
      <c r="AX126" s="14" t="s">
        <v>80</v>
      </c>
      <c r="AY126" s="213" t="s">
        <v>182</v>
      </c>
    </row>
    <row r="127" spans="1:65" s="15" customFormat="1" ht="11.25">
      <c r="B127" s="227"/>
      <c r="C127" s="228"/>
      <c r="D127" s="194" t="s">
        <v>193</v>
      </c>
      <c r="E127" s="229" t="s">
        <v>43</v>
      </c>
      <c r="F127" s="230" t="s">
        <v>436</v>
      </c>
      <c r="G127" s="228"/>
      <c r="H127" s="231">
        <v>228</v>
      </c>
      <c r="I127" s="232"/>
      <c r="J127" s="228"/>
      <c r="K127" s="228"/>
      <c r="L127" s="233"/>
      <c r="M127" s="234"/>
      <c r="N127" s="235"/>
      <c r="O127" s="235"/>
      <c r="P127" s="235"/>
      <c r="Q127" s="235"/>
      <c r="R127" s="235"/>
      <c r="S127" s="235"/>
      <c r="T127" s="236"/>
      <c r="AT127" s="237" t="s">
        <v>193</v>
      </c>
      <c r="AU127" s="237" t="s">
        <v>90</v>
      </c>
      <c r="AV127" s="15" t="s">
        <v>205</v>
      </c>
      <c r="AW127" s="15" t="s">
        <v>41</v>
      </c>
      <c r="AX127" s="15" t="s">
        <v>88</v>
      </c>
      <c r="AY127" s="237" t="s">
        <v>182</v>
      </c>
    </row>
    <row r="128" spans="1:65" s="12" customFormat="1" ht="22.9" customHeight="1">
      <c r="B128" s="163"/>
      <c r="C128" s="164"/>
      <c r="D128" s="165" t="s">
        <v>79</v>
      </c>
      <c r="E128" s="177" t="s">
        <v>230</v>
      </c>
      <c r="F128" s="177" t="s">
        <v>452</v>
      </c>
      <c r="G128" s="164"/>
      <c r="H128" s="164"/>
      <c r="I128" s="167"/>
      <c r="J128" s="178">
        <f>BK128</f>
        <v>0</v>
      </c>
      <c r="K128" s="164"/>
      <c r="L128" s="169"/>
      <c r="M128" s="170"/>
      <c r="N128" s="171"/>
      <c r="O128" s="171"/>
      <c r="P128" s="172">
        <f>SUM(P129:P130)</f>
        <v>0</v>
      </c>
      <c r="Q128" s="171"/>
      <c r="R128" s="172">
        <f>SUM(R129:R130)</f>
        <v>0</v>
      </c>
      <c r="S128" s="171"/>
      <c r="T128" s="173">
        <f>SUM(T129:T130)</f>
        <v>0</v>
      </c>
      <c r="AR128" s="174" t="s">
        <v>88</v>
      </c>
      <c r="AT128" s="175" t="s">
        <v>79</v>
      </c>
      <c r="AU128" s="175" t="s">
        <v>88</v>
      </c>
      <c r="AY128" s="174" t="s">
        <v>182</v>
      </c>
      <c r="BK128" s="176">
        <f>SUM(BK129:BK130)</f>
        <v>0</v>
      </c>
    </row>
    <row r="129" spans="1:65" s="2" customFormat="1" ht="62.65" customHeight="1">
      <c r="A129" s="35"/>
      <c r="B129" s="36"/>
      <c r="C129" s="179" t="s">
        <v>235</v>
      </c>
      <c r="D129" s="179" t="s">
        <v>187</v>
      </c>
      <c r="E129" s="180" t="s">
        <v>1450</v>
      </c>
      <c r="F129" s="181" t="s">
        <v>1451</v>
      </c>
      <c r="G129" s="182" t="s">
        <v>367</v>
      </c>
      <c r="H129" s="183">
        <v>401</v>
      </c>
      <c r="I129" s="184"/>
      <c r="J129" s="185">
        <f>ROUND(I129*H129,2)</f>
        <v>0</v>
      </c>
      <c r="K129" s="181" t="s">
        <v>191</v>
      </c>
      <c r="L129" s="40"/>
      <c r="M129" s="186" t="s">
        <v>43</v>
      </c>
      <c r="N129" s="187" t="s">
        <v>51</v>
      </c>
      <c r="O129" s="65"/>
      <c r="P129" s="188">
        <f>O129*H129</f>
        <v>0</v>
      </c>
      <c r="Q129" s="188">
        <v>0</v>
      </c>
      <c r="R129" s="188">
        <f>Q129*H129</f>
        <v>0</v>
      </c>
      <c r="S129" s="188">
        <v>0</v>
      </c>
      <c r="T129" s="18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90" t="s">
        <v>205</v>
      </c>
      <c r="AT129" s="190" t="s">
        <v>187</v>
      </c>
      <c r="AU129" s="190" t="s">
        <v>90</v>
      </c>
      <c r="AY129" s="17" t="s">
        <v>182</v>
      </c>
      <c r="BE129" s="191">
        <f>IF(N129="základní",J129,0)</f>
        <v>0</v>
      </c>
      <c r="BF129" s="191">
        <f>IF(N129="snížená",J129,0)</f>
        <v>0</v>
      </c>
      <c r="BG129" s="191">
        <f>IF(N129="zákl. přenesená",J129,0)</f>
        <v>0</v>
      </c>
      <c r="BH129" s="191">
        <f>IF(N129="sníž. přenesená",J129,0)</f>
        <v>0</v>
      </c>
      <c r="BI129" s="191">
        <f>IF(N129="nulová",J129,0)</f>
        <v>0</v>
      </c>
      <c r="BJ129" s="17" t="s">
        <v>88</v>
      </c>
      <c r="BK129" s="191">
        <f>ROUND(I129*H129,2)</f>
        <v>0</v>
      </c>
      <c r="BL129" s="17" t="s">
        <v>205</v>
      </c>
      <c r="BM129" s="190" t="s">
        <v>3698</v>
      </c>
    </row>
    <row r="130" spans="1:65" s="2" customFormat="1" ht="76.349999999999994" customHeight="1">
      <c r="A130" s="35"/>
      <c r="B130" s="36"/>
      <c r="C130" s="179" t="s">
        <v>240</v>
      </c>
      <c r="D130" s="179" t="s">
        <v>187</v>
      </c>
      <c r="E130" s="180" t="s">
        <v>1458</v>
      </c>
      <c r="F130" s="181" t="s">
        <v>1459</v>
      </c>
      <c r="G130" s="182" t="s">
        <v>367</v>
      </c>
      <c r="H130" s="183">
        <v>8</v>
      </c>
      <c r="I130" s="184"/>
      <c r="J130" s="185">
        <f>ROUND(I130*H130,2)</f>
        <v>0</v>
      </c>
      <c r="K130" s="181" t="s">
        <v>191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0</v>
      </c>
      <c r="R130" s="188">
        <f>Q130*H130</f>
        <v>0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205</v>
      </c>
      <c r="AT130" s="190" t="s">
        <v>187</v>
      </c>
      <c r="AU130" s="190" t="s">
        <v>90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205</v>
      </c>
      <c r="BM130" s="190" t="s">
        <v>3699</v>
      </c>
    </row>
    <row r="131" spans="1:65" s="12" customFormat="1" ht="22.9" customHeight="1">
      <c r="B131" s="163"/>
      <c r="C131" s="164"/>
      <c r="D131" s="165" t="s">
        <v>79</v>
      </c>
      <c r="E131" s="177" t="s">
        <v>508</v>
      </c>
      <c r="F131" s="177" t="s">
        <v>509</v>
      </c>
      <c r="G131" s="164"/>
      <c r="H131" s="164"/>
      <c r="I131" s="167"/>
      <c r="J131" s="178">
        <f>BK131</f>
        <v>0</v>
      </c>
      <c r="K131" s="164"/>
      <c r="L131" s="169"/>
      <c r="M131" s="170"/>
      <c r="N131" s="171"/>
      <c r="O131" s="171"/>
      <c r="P131" s="172">
        <f>SUM(P132:P140)</f>
        <v>0</v>
      </c>
      <c r="Q131" s="171"/>
      <c r="R131" s="172">
        <f>SUM(R132:R140)</f>
        <v>0</v>
      </c>
      <c r="S131" s="171"/>
      <c r="T131" s="173">
        <f>SUM(T132:T140)</f>
        <v>0</v>
      </c>
      <c r="AR131" s="174" t="s">
        <v>88</v>
      </c>
      <c r="AT131" s="175" t="s">
        <v>79</v>
      </c>
      <c r="AU131" s="175" t="s">
        <v>88</v>
      </c>
      <c r="AY131" s="174" t="s">
        <v>182</v>
      </c>
      <c r="BK131" s="176">
        <f>SUM(BK132:BK140)</f>
        <v>0</v>
      </c>
    </row>
    <row r="132" spans="1:65" s="2" customFormat="1" ht="37.9" customHeight="1">
      <c r="A132" s="35"/>
      <c r="B132" s="36"/>
      <c r="C132" s="179" t="s">
        <v>245</v>
      </c>
      <c r="D132" s="179" t="s">
        <v>187</v>
      </c>
      <c r="E132" s="180" t="s">
        <v>511</v>
      </c>
      <c r="F132" s="181" t="s">
        <v>512</v>
      </c>
      <c r="G132" s="182" t="s">
        <v>439</v>
      </c>
      <c r="H132" s="183">
        <v>72.180000000000007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3700</v>
      </c>
    </row>
    <row r="133" spans="1:65" s="14" customFormat="1" ht="11.25">
      <c r="B133" s="203"/>
      <c r="C133" s="204"/>
      <c r="D133" s="194" t="s">
        <v>193</v>
      </c>
      <c r="E133" s="205" t="s">
        <v>43</v>
      </c>
      <c r="F133" s="206" t="s">
        <v>3701</v>
      </c>
      <c r="G133" s="204"/>
      <c r="H133" s="207">
        <v>72.180000000000007</v>
      </c>
      <c r="I133" s="208"/>
      <c r="J133" s="204"/>
      <c r="K133" s="204"/>
      <c r="L133" s="209"/>
      <c r="M133" s="210"/>
      <c r="N133" s="211"/>
      <c r="O133" s="211"/>
      <c r="P133" s="211"/>
      <c r="Q133" s="211"/>
      <c r="R133" s="211"/>
      <c r="S133" s="211"/>
      <c r="T133" s="212"/>
      <c r="AT133" s="213" t="s">
        <v>193</v>
      </c>
      <c r="AU133" s="213" t="s">
        <v>90</v>
      </c>
      <c r="AV133" s="14" t="s">
        <v>90</v>
      </c>
      <c r="AW133" s="14" t="s">
        <v>41</v>
      </c>
      <c r="AX133" s="14" t="s">
        <v>88</v>
      </c>
      <c r="AY133" s="213" t="s">
        <v>182</v>
      </c>
    </row>
    <row r="134" spans="1:65" s="2" customFormat="1" ht="37.9" customHeight="1">
      <c r="A134" s="35"/>
      <c r="B134" s="36"/>
      <c r="C134" s="179" t="s">
        <v>252</v>
      </c>
      <c r="D134" s="179" t="s">
        <v>187</v>
      </c>
      <c r="E134" s="180" t="s">
        <v>515</v>
      </c>
      <c r="F134" s="181" t="s">
        <v>516</v>
      </c>
      <c r="G134" s="182" t="s">
        <v>439</v>
      </c>
      <c r="H134" s="183">
        <v>649.62</v>
      </c>
      <c r="I134" s="184"/>
      <c r="J134" s="185">
        <f>ROUND(I134*H134,2)</f>
        <v>0</v>
      </c>
      <c r="K134" s="181" t="s">
        <v>191</v>
      </c>
      <c r="L134" s="40"/>
      <c r="M134" s="186" t="s">
        <v>43</v>
      </c>
      <c r="N134" s="187" t="s">
        <v>51</v>
      </c>
      <c r="O134" s="65"/>
      <c r="P134" s="188">
        <f>O134*H134</f>
        <v>0</v>
      </c>
      <c r="Q134" s="188">
        <v>0</v>
      </c>
      <c r="R134" s="188">
        <f>Q134*H134</f>
        <v>0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205</v>
      </c>
      <c r="AT134" s="190" t="s">
        <v>187</v>
      </c>
      <c r="AU134" s="190" t="s">
        <v>90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205</v>
      </c>
      <c r="BM134" s="190" t="s">
        <v>3702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3703</v>
      </c>
      <c r="G135" s="204"/>
      <c r="H135" s="207">
        <v>649.62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80</v>
      </c>
      <c r="AY135" s="213" t="s">
        <v>182</v>
      </c>
    </row>
    <row r="136" spans="1:65" s="15" customFormat="1" ht="11.25">
      <c r="B136" s="227"/>
      <c r="C136" s="228"/>
      <c r="D136" s="194" t="s">
        <v>193</v>
      </c>
      <c r="E136" s="229" t="s">
        <v>43</v>
      </c>
      <c r="F136" s="230" t="s">
        <v>436</v>
      </c>
      <c r="G136" s="228"/>
      <c r="H136" s="231">
        <v>649.62</v>
      </c>
      <c r="I136" s="232"/>
      <c r="J136" s="228"/>
      <c r="K136" s="228"/>
      <c r="L136" s="233"/>
      <c r="M136" s="234"/>
      <c r="N136" s="235"/>
      <c r="O136" s="235"/>
      <c r="P136" s="235"/>
      <c r="Q136" s="235"/>
      <c r="R136" s="235"/>
      <c r="S136" s="235"/>
      <c r="T136" s="236"/>
      <c r="AT136" s="237" t="s">
        <v>193</v>
      </c>
      <c r="AU136" s="237" t="s">
        <v>90</v>
      </c>
      <c r="AV136" s="15" t="s">
        <v>205</v>
      </c>
      <c r="AW136" s="15" t="s">
        <v>41</v>
      </c>
      <c r="AX136" s="15" t="s">
        <v>88</v>
      </c>
      <c r="AY136" s="237" t="s">
        <v>182</v>
      </c>
    </row>
    <row r="137" spans="1:65" s="2" customFormat="1" ht="24.2" customHeight="1">
      <c r="A137" s="35"/>
      <c r="B137" s="36"/>
      <c r="C137" s="179" t="s">
        <v>256</v>
      </c>
      <c r="D137" s="179" t="s">
        <v>187</v>
      </c>
      <c r="E137" s="180" t="s">
        <v>1467</v>
      </c>
      <c r="F137" s="181" t="s">
        <v>1468</v>
      </c>
      <c r="G137" s="182" t="s">
        <v>439</v>
      </c>
      <c r="H137" s="183">
        <v>72.180000000000007</v>
      </c>
      <c r="I137" s="184"/>
      <c r="J137" s="185">
        <f>ROUND(I137*H137,2)</f>
        <v>0</v>
      </c>
      <c r="K137" s="181" t="s">
        <v>191</v>
      </c>
      <c r="L137" s="40"/>
      <c r="M137" s="186" t="s">
        <v>43</v>
      </c>
      <c r="N137" s="187" t="s">
        <v>51</v>
      </c>
      <c r="O137" s="65"/>
      <c r="P137" s="188">
        <f>O137*H137</f>
        <v>0</v>
      </c>
      <c r="Q137" s="188">
        <v>0</v>
      </c>
      <c r="R137" s="188">
        <f>Q137*H137</f>
        <v>0</v>
      </c>
      <c r="S137" s="188">
        <v>0</v>
      </c>
      <c r="T137" s="18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205</v>
      </c>
      <c r="AT137" s="190" t="s">
        <v>187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205</v>
      </c>
      <c r="BM137" s="190" t="s">
        <v>3704</v>
      </c>
    </row>
    <row r="138" spans="1:65" s="14" customFormat="1" ht="11.25">
      <c r="B138" s="203"/>
      <c r="C138" s="204"/>
      <c r="D138" s="194" t="s">
        <v>193</v>
      </c>
      <c r="E138" s="205" t="s">
        <v>43</v>
      </c>
      <c r="F138" s="206" t="s">
        <v>3701</v>
      </c>
      <c r="G138" s="204"/>
      <c r="H138" s="207">
        <v>72.180000000000007</v>
      </c>
      <c r="I138" s="208"/>
      <c r="J138" s="204"/>
      <c r="K138" s="204"/>
      <c r="L138" s="209"/>
      <c r="M138" s="210"/>
      <c r="N138" s="211"/>
      <c r="O138" s="211"/>
      <c r="P138" s="211"/>
      <c r="Q138" s="211"/>
      <c r="R138" s="211"/>
      <c r="S138" s="211"/>
      <c r="T138" s="212"/>
      <c r="AT138" s="213" t="s">
        <v>193</v>
      </c>
      <c r="AU138" s="213" t="s">
        <v>90</v>
      </c>
      <c r="AV138" s="14" t="s">
        <v>90</v>
      </c>
      <c r="AW138" s="14" t="s">
        <v>41</v>
      </c>
      <c r="AX138" s="14" t="s">
        <v>88</v>
      </c>
      <c r="AY138" s="213" t="s">
        <v>182</v>
      </c>
    </row>
    <row r="139" spans="1:65" s="2" customFormat="1" ht="37.9" customHeight="1">
      <c r="A139" s="35"/>
      <c r="B139" s="36"/>
      <c r="C139" s="179" t="s">
        <v>8</v>
      </c>
      <c r="D139" s="179" t="s">
        <v>187</v>
      </c>
      <c r="E139" s="180" t="s">
        <v>1476</v>
      </c>
      <c r="F139" s="181" t="s">
        <v>438</v>
      </c>
      <c r="G139" s="182" t="s">
        <v>439</v>
      </c>
      <c r="H139" s="183">
        <v>72.180000000000007</v>
      </c>
      <c r="I139" s="184"/>
      <c r="J139" s="185">
        <f>ROUND(I139*H139,2)</f>
        <v>0</v>
      </c>
      <c r="K139" s="181" t="s">
        <v>191</v>
      </c>
      <c r="L139" s="40"/>
      <c r="M139" s="186" t="s">
        <v>43</v>
      </c>
      <c r="N139" s="187" t="s">
        <v>51</v>
      </c>
      <c r="O139" s="65"/>
      <c r="P139" s="188">
        <f>O139*H139</f>
        <v>0</v>
      </c>
      <c r="Q139" s="188">
        <v>0</v>
      </c>
      <c r="R139" s="188">
        <f>Q139*H139</f>
        <v>0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205</v>
      </c>
      <c r="AT139" s="190" t="s">
        <v>187</v>
      </c>
      <c r="AU139" s="190" t="s">
        <v>90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205</v>
      </c>
      <c r="BM139" s="190" t="s">
        <v>3705</v>
      </c>
    </row>
    <row r="140" spans="1:65" s="14" customFormat="1" ht="11.25">
      <c r="B140" s="203"/>
      <c r="C140" s="204"/>
      <c r="D140" s="194" t="s">
        <v>193</v>
      </c>
      <c r="E140" s="205" t="s">
        <v>43</v>
      </c>
      <c r="F140" s="206" t="s">
        <v>3701</v>
      </c>
      <c r="G140" s="204"/>
      <c r="H140" s="207">
        <v>72.180000000000007</v>
      </c>
      <c r="I140" s="208"/>
      <c r="J140" s="204"/>
      <c r="K140" s="204"/>
      <c r="L140" s="209"/>
      <c r="M140" s="210"/>
      <c r="N140" s="211"/>
      <c r="O140" s="211"/>
      <c r="P140" s="211"/>
      <c r="Q140" s="211"/>
      <c r="R140" s="211"/>
      <c r="S140" s="211"/>
      <c r="T140" s="212"/>
      <c r="AT140" s="213" t="s">
        <v>193</v>
      </c>
      <c r="AU140" s="213" t="s">
        <v>90</v>
      </c>
      <c r="AV140" s="14" t="s">
        <v>90</v>
      </c>
      <c r="AW140" s="14" t="s">
        <v>41</v>
      </c>
      <c r="AX140" s="14" t="s">
        <v>88</v>
      </c>
      <c r="AY140" s="213" t="s">
        <v>182</v>
      </c>
    </row>
    <row r="141" spans="1:65" s="12" customFormat="1" ht="22.9" customHeight="1">
      <c r="B141" s="163"/>
      <c r="C141" s="164"/>
      <c r="D141" s="165" t="s">
        <v>79</v>
      </c>
      <c r="E141" s="177" t="s">
        <v>1479</v>
      </c>
      <c r="F141" s="177" t="s">
        <v>1480</v>
      </c>
      <c r="G141" s="164"/>
      <c r="H141" s="164"/>
      <c r="I141" s="167"/>
      <c r="J141" s="178">
        <f>BK141</f>
        <v>0</v>
      </c>
      <c r="K141" s="164"/>
      <c r="L141" s="169"/>
      <c r="M141" s="170"/>
      <c r="N141" s="171"/>
      <c r="O141" s="171"/>
      <c r="P141" s="172">
        <f>P142</f>
        <v>0</v>
      </c>
      <c r="Q141" s="171"/>
      <c r="R141" s="172">
        <f>R142</f>
        <v>0</v>
      </c>
      <c r="S141" s="171"/>
      <c r="T141" s="173">
        <f>T142</f>
        <v>0</v>
      </c>
      <c r="AR141" s="174" t="s">
        <v>88</v>
      </c>
      <c r="AT141" s="175" t="s">
        <v>79</v>
      </c>
      <c r="AU141" s="175" t="s">
        <v>88</v>
      </c>
      <c r="AY141" s="174" t="s">
        <v>182</v>
      </c>
      <c r="BK141" s="176">
        <f>BK142</f>
        <v>0</v>
      </c>
    </row>
    <row r="142" spans="1:65" s="2" customFormat="1" ht="37.9" customHeight="1">
      <c r="A142" s="35"/>
      <c r="B142" s="36"/>
      <c r="C142" s="179" t="s">
        <v>265</v>
      </c>
      <c r="D142" s="179" t="s">
        <v>187</v>
      </c>
      <c r="E142" s="180" t="s">
        <v>1481</v>
      </c>
      <c r="F142" s="181" t="s">
        <v>1482</v>
      </c>
      <c r="G142" s="182" t="s">
        <v>439</v>
      </c>
      <c r="H142" s="183">
        <v>41.970999999999997</v>
      </c>
      <c r="I142" s="184"/>
      <c r="J142" s="185">
        <f>ROUND(I142*H142,2)</f>
        <v>0</v>
      </c>
      <c r="K142" s="181" t="s">
        <v>191</v>
      </c>
      <c r="L142" s="40"/>
      <c r="M142" s="238" t="s">
        <v>43</v>
      </c>
      <c r="N142" s="239" t="s">
        <v>51</v>
      </c>
      <c r="O142" s="240"/>
      <c r="P142" s="241">
        <f>O142*H142</f>
        <v>0</v>
      </c>
      <c r="Q142" s="241">
        <v>0</v>
      </c>
      <c r="R142" s="241">
        <f>Q142*H142</f>
        <v>0</v>
      </c>
      <c r="S142" s="241">
        <v>0</v>
      </c>
      <c r="T142" s="242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205</v>
      </c>
      <c r="AT142" s="190" t="s">
        <v>187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3706</v>
      </c>
    </row>
    <row r="143" spans="1:65" s="2" customFormat="1" ht="6.95" customHeight="1">
      <c r="A143" s="35"/>
      <c r="B143" s="48"/>
      <c r="C143" s="49"/>
      <c r="D143" s="49"/>
      <c r="E143" s="49"/>
      <c r="F143" s="49"/>
      <c r="G143" s="49"/>
      <c r="H143" s="49"/>
      <c r="I143" s="49"/>
      <c r="J143" s="49"/>
      <c r="K143" s="49"/>
      <c r="L143" s="40"/>
      <c r="M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</sheetData>
  <sheetProtection algorithmName="SHA-512" hashValue="OxW1Dokpqz4bVw4Yuo+1N6E6MoOWwUF9QFHsKLVg678Wn0ZaM91QpXx4fGpjoev5nnLtjv4dvFu6d2y8JSRP8A==" saltValue="t6ch9epSBPYQY1P+Vnia+rzj9l0HcCkqxu3L7qpvitwymorHi10nqluxooQzzWfGhjagWAsn7Gu2lqdczDd89w==" spinCount="100000" sheet="1" objects="1" scenarios="1" formatColumns="0" formatRows="0" autoFilter="0"/>
  <autoFilter ref="C91:K142" xr:uid="{00000000-0009-0000-0000-000012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89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154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ROUND(J86,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ROUND((SUM(BE86:BE213)),  2)</f>
        <v>0</v>
      </c>
      <c r="G33" s="35"/>
      <c r="H33" s="35"/>
      <c r="I33" s="125">
        <v>0.21</v>
      </c>
      <c r="J33" s="124">
        <f>ROUND(((SUM(BE86:BE213))*I33),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ROUND((SUM(BF86:BF213)),  2)</f>
        <v>0</v>
      </c>
      <c r="G34" s="35"/>
      <c r="H34" s="35"/>
      <c r="I34" s="125">
        <v>0.15</v>
      </c>
      <c r="J34" s="124">
        <f>ROUND(((SUM(BF86:BF213))*I34),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ROUND((SUM(BG86:BG213)),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ROUND((SUM(BH86:BH213)),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ROUND((SUM(BI86:BI213)),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PS450 - Dispečink SSZ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159</v>
      </c>
      <c r="E60" s="144"/>
      <c r="F60" s="144"/>
      <c r="G60" s="144"/>
      <c r="H60" s="144"/>
      <c r="I60" s="144"/>
      <c r="J60" s="145">
        <f>J87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160</v>
      </c>
      <c r="E61" s="149"/>
      <c r="F61" s="149"/>
      <c r="G61" s="149"/>
      <c r="H61" s="149"/>
      <c r="I61" s="149"/>
      <c r="J61" s="150">
        <f>J88</f>
        <v>0</v>
      </c>
      <c r="K61" s="98"/>
      <c r="L61" s="151"/>
    </row>
    <row r="62" spans="1:47" s="10" customFormat="1" ht="14.85" customHeight="1">
      <c r="B62" s="147"/>
      <c r="C62" s="98"/>
      <c r="D62" s="148" t="s">
        <v>161</v>
      </c>
      <c r="E62" s="149"/>
      <c r="F62" s="149"/>
      <c r="G62" s="149"/>
      <c r="H62" s="149"/>
      <c r="I62" s="149"/>
      <c r="J62" s="150">
        <f>J89</f>
        <v>0</v>
      </c>
      <c r="K62" s="98"/>
      <c r="L62" s="151"/>
    </row>
    <row r="63" spans="1:47" s="10" customFormat="1" ht="14.85" customHeight="1">
      <c r="B63" s="147"/>
      <c r="C63" s="98"/>
      <c r="D63" s="148" t="s">
        <v>162</v>
      </c>
      <c r="E63" s="149"/>
      <c r="F63" s="149"/>
      <c r="G63" s="149"/>
      <c r="H63" s="149"/>
      <c r="I63" s="149"/>
      <c r="J63" s="150">
        <f>J138</f>
        <v>0</v>
      </c>
      <c r="K63" s="98"/>
      <c r="L63" s="151"/>
    </row>
    <row r="64" spans="1:47" s="10" customFormat="1" ht="14.85" customHeight="1">
      <c r="B64" s="147"/>
      <c r="C64" s="98"/>
      <c r="D64" s="148" t="s">
        <v>163</v>
      </c>
      <c r="E64" s="149"/>
      <c r="F64" s="149"/>
      <c r="G64" s="149"/>
      <c r="H64" s="149"/>
      <c r="I64" s="149"/>
      <c r="J64" s="150">
        <f>J170</f>
        <v>0</v>
      </c>
      <c r="K64" s="98"/>
      <c r="L64" s="151"/>
    </row>
    <row r="65" spans="1:31" s="10" customFormat="1" ht="14.85" customHeight="1">
      <c r="B65" s="147"/>
      <c r="C65" s="98"/>
      <c r="D65" s="148" t="s">
        <v>164</v>
      </c>
      <c r="E65" s="149"/>
      <c r="F65" s="149"/>
      <c r="G65" s="149"/>
      <c r="H65" s="149"/>
      <c r="I65" s="149"/>
      <c r="J65" s="150">
        <f>J206</f>
        <v>0</v>
      </c>
      <c r="K65" s="98"/>
      <c r="L65" s="151"/>
    </row>
    <row r="66" spans="1:31" s="10" customFormat="1" ht="14.85" customHeight="1">
      <c r="B66" s="147"/>
      <c r="C66" s="98"/>
      <c r="D66" s="148" t="s">
        <v>165</v>
      </c>
      <c r="E66" s="149"/>
      <c r="F66" s="149"/>
      <c r="G66" s="149"/>
      <c r="H66" s="149"/>
      <c r="I66" s="149"/>
      <c r="J66" s="150">
        <f>J210</f>
        <v>0</v>
      </c>
      <c r="K66" s="98"/>
      <c r="L66" s="151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14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3" t="s">
        <v>166</v>
      </c>
      <c r="D73" s="37"/>
      <c r="E73" s="37"/>
      <c r="F73" s="37"/>
      <c r="G73" s="37"/>
      <c r="H73" s="37"/>
      <c r="I73" s="37"/>
      <c r="J73" s="37"/>
      <c r="K73" s="37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29" t="s">
        <v>16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6.5" customHeight="1">
      <c r="A76" s="35"/>
      <c r="B76" s="36"/>
      <c r="C76" s="37"/>
      <c r="D76" s="37"/>
      <c r="E76" s="294" t="str">
        <f>E7</f>
        <v>Opava – telematika</v>
      </c>
      <c r="F76" s="295"/>
      <c r="G76" s="295"/>
      <c r="H76" s="295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153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50" t="str">
        <f>E9</f>
        <v>PS450 - Dispečink SSZ</v>
      </c>
      <c r="F78" s="296"/>
      <c r="G78" s="296"/>
      <c r="H78" s="296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29" t="s">
        <v>22</v>
      </c>
      <c r="D80" s="37"/>
      <c r="E80" s="37"/>
      <c r="F80" s="27" t="str">
        <f>F12</f>
        <v>Opava</v>
      </c>
      <c r="G80" s="37"/>
      <c r="H80" s="37"/>
      <c r="I80" s="29" t="s">
        <v>23</v>
      </c>
      <c r="J80" s="60" t="str">
        <f>IF(J12="","",J12)</f>
        <v>16. 8. 2019</v>
      </c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5.2" customHeight="1">
      <c r="A82" s="35"/>
      <c r="B82" s="36"/>
      <c r="C82" s="29" t="s">
        <v>29</v>
      </c>
      <c r="D82" s="37"/>
      <c r="E82" s="37"/>
      <c r="F82" s="27" t="str">
        <f>E15</f>
        <v>Statutární město Opava</v>
      </c>
      <c r="G82" s="37"/>
      <c r="H82" s="37"/>
      <c r="I82" s="29" t="s">
        <v>37</v>
      </c>
      <c r="J82" s="33" t="str">
        <f>E21</f>
        <v>Ing. Luděk Obrdlík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29" t="s">
        <v>35</v>
      </c>
      <c r="D83" s="37"/>
      <c r="E83" s="37"/>
      <c r="F83" s="27" t="str">
        <f>IF(E18="","",E18)</f>
        <v>Vyplň údaj</v>
      </c>
      <c r="G83" s="37"/>
      <c r="H83" s="37"/>
      <c r="I83" s="29" t="s">
        <v>42</v>
      </c>
      <c r="J83" s="33" t="str">
        <f>E24</f>
        <v>Ing. Luděk Obrdlík</v>
      </c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52"/>
      <c r="B85" s="153"/>
      <c r="C85" s="154" t="s">
        <v>167</v>
      </c>
      <c r="D85" s="155" t="s">
        <v>65</v>
      </c>
      <c r="E85" s="155" t="s">
        <v>61</v>
      </c>
      <c r="F85" s="155" t="s">
        <v>62</v>
      </c>
      <c r="G85" s="155" t="s">
        <v>168</v>
      </c>
      <c r="H85" s="155" t="s">
        <v>169</v>
      </c>
      <c r="I85" s="155" t="s">
        <v>170</v>
      </c>
      <c r="J85" s="155" t="s">
        <v>157</v>
      </c>
      <c r="K85" s="156" t="s">
        <v>171</v>
      </c>
      <c r="L85" s="157"/>
      <c r="M85" s="69" t="s">
        <v>43</v>
      </c>
      <c r="N85" s="70" t="s">
        <v>50</v>
      </c>
      <c r="O85" s="70" t="s">
        <v>172</v>
      </c>
      <c r="P85" s="70" t="s">
        <v>173</v>
      </c>
      <c r="Q85" s="70" t="s">
        <v>174</v>
      </c>
      <c r="R85" s="70" t="s">
        <v>175</v>
      </c>
      <c r="S85" s="70" t="s">
        <v>176</v>
      </c>
      <c r="T85" s="71" t="s">
        <v>177</v>
      </c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</row>
    <row r="86" spans="1:65" s="2" customFormat="1" ht="22.9" customHeight="1">
      <c r="A86" s="35"/>
      <c r="B86" s="36"/>
      <c r="C86" s="76" t="s">
        <v>178</v>
      </c>
      <c r="D86" s="37"/>
      <c r="E86" s="37"/>
      <c r="F86" s="37"/>
      <c r="G86" s="37"/>
      <c r="H86" s="37"/>
      <c r="I86" s="37"/>
      <c r="J86" s="158">
        <f>BK86</f>
        <v>0</v>
      </c>
      <c r="K86" s="37"/>
      <c r="L86" s="40"/>
      <c r="M86" s="72"/>
      <c r="N86" s="159"/>
      <c r="O86" s="73"/>
      <c r="P86" s="160">
        <f>P87</f>
        <v>0</v>
      </c>
      <c r="Q86" s="73"/>
      <c r="R86" s="160">
        <f>R87</f>
        <v>0</v>
      </c>
      <c r="S86" s="73"/>
      <c r="T86" s="161">
        <f>T87</f>
        <v>0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7" t="s">
        <v>79</v>
      </c>
      <c r="AU86" s="17" t="s">
        <v>158</v>
      </c>
      <c r="BK86" s="162">
        <f>BK87</f>
        <v>0</v>
      </c>
    </row>
    <row r="87" spans="1:65" s="12" customFormat="1" ht="25.9" customHeight="1">
      <c r="B87" s="163"/>
      <c r="C87" s="164"/>
      <c r="D87" s="165" t="s">
        <v>79</v>
      </c>
      <c r="E87" s="166" t="s">
        <v>179</v>
      </c>
      <c r="F87" s="166" t="s">
        <v>180</v>
      </c>
      <c r="G87" s="164"/>
      <c r="H87" s="164"/>
      <c r="I87" s="167"/>
      <c r="J87" s="168">
        <f>BK87</f>
        <v>0</v>
      </c>
      <c r="K87" s="164"/>
      <c r="L87" s="169"/>
      <c r="M87" s="170"/>
      <c r="N87" s="171"/>
      <c r="O87" s="171"/>
      <c r="P87" s="172">
        <f>P88</f>
        <v>0</v>
      </c>
      <c r="Q87" s="171"/>
      <c r="R87" s="172">
        <f>R88</f>
        <v>0</v>
      </c>
      <c r="S87" s="171"/>
      <c r="T87" s="173">
        <f>T88</f>
        <v>0</v>
      </c>
      <c r="AR87" s="174" t="s">
        <v>181</v>
      </c>
      <c r="AT87" s="175" t="s">
        <v>79</v>
      </c>
      <c r="AU87" s="175" t="s">
        <v>80</v>
      </c>
      <c r="AY87" s="174" t="s">
        <v>182</v>
      </c>
      <c r="BK87" s="176">
        <f>BK88</f>
        <v>0</v>
      </c>
    </row>
    <row r="88" spans="1:65" s="12" customFormat="1" ht="22.9" customHeight="1">
      <c r="B88" s="163"/>
      <c r="C88" s="164"/>
      <c r="D88" s="165" t="s">
        <v>79</v>
      </c>
      <c r="E88" s="177" t="s">
        <v>183</v>
      </c>
      <c r="F88" s="177" t="s">
        <v>184</v>
      </c>
      <c r="G88" s="164"/>
      <c r="H88" s="164"/>
      <c r="I88" s="167"/>
      <c r="J88" s="178">
        <f>BK88</f>
        <v>0</v>
      </c>
      <c r="K88" s="164"/>
      <c r="L88" s="169"/>
      <c r="M88" s="170"/>
      <c r="N88" s="171"/>
      <c r="O88" s="171"/>
      <c r="P88" s="172">
        <f>P89+P138+P170+P206+P210</f>
        <v>0</v>
      </c>
      <c r="Q88" s="171"/>
      <c r="R88" s="172">
        <f>R89+R138+R170+R206+R210</f>
        <v>0</v>
      </c>
      <c r="S88" s="171"/>
      <c r="T88" s="173">
        <f>T89+T138+T170+T206+T210</f>
        <v>0</v>
      </c>
      <c r="AR88" s="174" t="s">
        <v>181</v>
      </c>
      <c r="AT88" s="175" t="s">
        <v>79</v>
      </c>
      <c r="AU88" s="175" t="s">
        <v>88</v>
      </c>
      <c r="AY88" s="174" t="s">
        <v>182</v>
      </c>
      <c r="BK88" s="176">
        <f>BK89+BK138+BK170+BK206+BK210</f>
        <v>0</v>
      </c>
    </row>
    <row r="89" spans="1:65" s="12" customFormat="1" ht="20.85" customHeight="1">
      <c r="B89" s="163"/>
      <c r="C89" s="164"/>
      <c r="D89" s="165" t="s">
        <v>79</v>
      </c>
      <c r="E89" s="177" t="s">
        <v>185</v>
      </c>
      <c r="F89" s="177" t="s">
        <v>186</v>
      </c>
      <c r="G89" s="164"/>
      <c r="H89" s="164"/>
      <c r="I89" s="167"/>
      <c r="J89" s="178">
        <f>BK89</f>
        <v>0</v>
      </c>
      <c r="K89" s="164"/>
      <c r="L89" s="169"/>
      <c r="M89" s="170"/>
      <c r="N89" s="171"/>
      <c r="O89" s="171"/>
      <c r="P89" s="172">
        <f>SUM(P90:P137)</f>
        <v>0</v>
      </c>
      <c r="Q89" s="171"/>
      <c r="R89" s="172">
        <f>SUM(R90:R137)</f>
        <v>0</v>
      </c>
      <c r="S89" s="171"/>
      <c r="T89" s="173">
        <f>SUM(T90:T137)</f>
        <v>0</v>
      </c>
      <c r="AR89" s="174" t="s">
        <v>181</v>
      </c>
      <c r="AT89" s="175" t="s">
        <v>79</v>
      </c>
      <c r="AU89" s="175" t="s">
        <v>90</v>
      </c>
      <c r="AY89" s="174" t="s">
        <v>182</v>
      </c>
      <c r="BK89" s="176">
        <f>SUM(BK90:BK137)</f>
        <v>0</v>
      </c>
    </row>
    <row r="90" spans="1:65" s="2" customFormat="1" ht="14.45" customHeight="1">
      <c r="A90" s="35"/>
      <c r="B90" s="36"/>
      <c r="C90" s="179" t="s">
        <v>88</v>
      </c>
      <c r="D90" s="179" t="s">
        <v>187</v>
      </c>
      <c r="E90" s="180" t="s">
        <v>188</v>
      </c>
      <c r="F90" s="181" t="s">
        <v>189</v>
      </c>
      <c r="G90" s="182" t="s">
        <v>190</v>
      </c>
      <c r="H90" s="183">
        <v>1</v>
      </c>
      <c r="I90" s="184"/>
      <c r="J90" s="185">
        <f>ROUND(I90*H90,2)</f>
        <v>0</v>
      </c>
      <c r="K90" s="181" t="s">
        <v>191</v>
      </c>
      <c r="L90" s="40"/>
      <c r="M90" s="186" t="s">
        <v>43</v>
      </c>
      <c r="N90" s="187" t="s">
        <v>51</v>
      </c>
      <c r="O90" s="65"/>
      <c r="P90" s="188">
        <f>O90*H90</f>
        <v>0</v>
      </c>
      <c r="Q90" s="188">
        <v>0</v>
      </c>
      <c r="R90" s="188">
        <f>Q90*H90</f>
        <v>0</v>
      </c>
      <c r="S90" s="188">
        <v>0</v>
      </c>
      <c r="T90" s="189">
        <f>S90*H90</f>
        <v>0</v>
      </c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R90" s="190" t="s">
        <v>88</v>
      </c>
      <c r="AT90" s="190" t="s">
        <v>187</v>
      </c>
      <c r="AU90" s="190" t="s">
        <v>181</v>
      </c>
      <c r="AY90" s="17" t="s">
        <v>182</v>
      </c>
      <c r="BE90" s="191">
        <f>IF(N90="základní",J90,0)</f>
        <v>0</v>
      </c>
      <c r="BF90" s="191">
        <f>IF(N90="snížená",J90,0)</f>
        <v>0</v>
      </c>
      <c r="BG90" s="191">
        <f>IF(N90="zákl. přenesená",J90,0)</f>
        <v>0</v>
      </c>
      <c r="BH90" s="191">
        <f>IF(N90="sníž. přenesená",J90,0)</f>
        <v>0</v>
      </c>
      <c r="BI90" s="191">
        <f>IF(N90="nulová",J90,0)</f>
        <v>0</v>
      </c>
      <c r="BJ90" s="17" t="s">
        <v>88</v>
      </c>
      <c r="BK90" s="191">
        <f>ROUND(I90*H90,2)</f>
        <v>0</v>
      </c>
      <c r="BL90" s="17" t="s">
        <v>88</v>
      </c>
      <c r="BM90" s="190" t="s">
        <v>192</v>
      </c>
    </row>
    <row r="91" spans="1:65" s="13" customFormat="1" ht="11.25">
      <c r="B91" s="192"/>
      <c r="C91" s="193"/>
      <c r="D91" s="194" t="s">
        <v>193</v>
      </c>
      <c r="E91" s="195" t="s">
        <v>43</v>
      </c>
      <c r="F91" s="196" t="s">
        <v>194</v>
      </c>
      <c r="G91" s="193"/>
      <c r="H91" s="195" t="s">
        <v>43</v>
      </c>
      <c r="I91" s="197"/>
      <c r="J91" s="193"/>
      <c r="K91" s="193"/>
      <c r="L91" s="198"/>
      <c r="M91" s="199"/>
      <c r="N91" s="200"/>
      <c r="O91" s="200"/>
      <c r="P91" s="200"/>
      <c r="Q91" s="200"/>
      <c r="R91" s="200"/>
      <c r="S91" s="200"/>
      <c r="T91" s="201"/>
      <c r="AT91" s="202" t="s">
        <v>193</v>
      </c>
      <c r="AU91" s="202" t="s">
        <v>181</v>
      </c>
      <c r="AV91" s="13" t="s">
        <v>88</v>
      </c>
      <c r="AW91" s="13" t="s">
        <v>41</v>
      </c>
      <c r="AX91" s="13" t="s">
        <v>80</v>
      </c>
      <c r="AY91" s="202" t="s">
        <v>182</v>
      </c>
    </row>
    <row r="92" spans="1:65" s="13" customFormat="1" ht="22.5">
      <c r="B92" s="192"/>
      <c r="C92" s="193"/>
      <c r="D92" s="194" t="s">
        <v>193</v>
      </c>
      <c r="E92" s="195" t="s">
        <v>43</v>
      </c>
      <c r="F92" s="196" t="s">
        <v>195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181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4" customFormat="1" ht="11.25">
      <c r="B93" s="203"/>
      <c r="C93" s="204"/>
      <c r="D93" s="194" t="s">
        <v>193</v>
      </c>
      <c r="E93" s="205" t="s">
        <v>43</v>
      </c>
      <c r="F93" s="206" t="s">
        <v>88</v>
      </c>
      <c r="G93" s="204"/>
      <c r="H93" s="207">
        <v>1</v>
      </c>
      <c r="I93" s="208"/>
      <c r="J93" s="204"/>
      <c r="K93" s="204"/>
      <c r="L93" s="209"/>
      <c r="M93" s="210"/>
      <c r="N93" s="211"/>
      <c r="O93" s="211"/>
      <c r="P93" s="211"/>
      <c r="Q93" s="211"/>
      <c r="R93" s="211"/>
      <c r="S93" s="211"/>
      <c r="T93" s="212"/>
      <c r="AT93" s="213" t="s">
        <v>193</v>
      </c>
      <c r="AU93" s="213" t="s">
        <v>181</v>
      </c>
      <c r="AV93" s="14" t="s">
        <v>90</v>
      </c>
      <c r="AW93" s="14" t="s">
        <v>41</v>
      </c>
      <c r="AX93" s="14" t="s">
        <v>88</v>
      </c>
      <c r="AY93" s="213" t="s">
        <v>182</v>
      </c>
    </row>
    <row r="94" spans="1:65" s="2" customFormat="1" ht="14.45" customHeight="1">
      <c r="A94" s="35"/>
      <c r="B94" s="36"/>
      <c r="C94" s="214" t="s">
        <v>90</v>
      </c>
      <c r="D94" s="214" t="s">
        <v>179</v>
      </c>
      <c r="E94" s="215" t="s">
        <v>196</v>
      </c>
      <c r="F94" s="216" t="s">
        <v>197</v>
      </c>
      <c r="G94" s="217" t="s">
        <v>190</v>
      </c>
      <c r="H94" s="218">
        <v>1</v>
      </c>
      <c r="I94" s="219"/>
      <c r="J94" s="220">
        <f>ROUND(I94*H94,2)</f>
        <v>0</v>
      </c>
      <c r="K94" s="216" t="s">
        <v>198</v>
      </c>
      <c r="L94" s="221"/>
      <c r="M94" s="222" t="s">
        <v>43</v>
      </c>
      <c r="N94" s="223" t="s">
        <v>51</v>
      </c>
      <c r="O94" s="65"/>
      <c r="P94" s="188">
        <f>O94*H94</f>
        <v>0</v>
      </c>
      <c r="Q94" s="188">
        <v>0</v>
      </c>
      <c r="R94" s="188">
        <f>Q94*H94</f>
        <v>0</v>
      </c>
      <c r="S94" s="188">
        <v>0</v>
      </c>
      <c r="T94" s="189">
        <f>S94*H94</f>
        <v>0</v>
      </c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R94" s="190" t="s">
        <v>90</v>
      </c>
      <c r="AT94" s="190" t="s">
        <v>179</v>
      </c>
      <c r="AU94" s="190" t="s">
        <v>181</v>
      </c>
      <c r="AY94" s="17" t="s">
        <v>182</v>
      </c>
      <c r="BE94" s="191">
        <f>IF(N94="základní",J94,0)</f>
        <v>0</v>
      </c>
      <c r="BF94" s="191">
        <f>IF(N94="snížená",J94,0)</f>
        <v>0</v>
      </c>
      <c r="BG94" s="191">
        <f>IF(N94="zákl. přenesená",J94,0)</f>
        <v>0</v>
      </c>
      <c r="BH94" s="191">
        <f>IF(N94="sníž. přenesená",J94,0)</f>
        <v>0</v>
      </c>
      <c r="BI94" s="191">
        <f>IF(N94="nulová",J94,0)</f>
        <v>0</v>
      </c>
      <c r="BJ94" s="17" t="s">
        <v>88</v>
      </c>
      <c r="BK94" s="191">
        <f>ROUND(I94*H94,2)</f>
        <v>0</v>
      </c>
      <c r="BL94" s="17" t="s">
        <v>88</v>
      </c>
      <c r="BM94" s="190" t="s">
        <v>199</v>
      </c>
    </row>
    <row r="95" spans="1:65" s="13" customFormat="1" ht="11.25">
      <c r="B95" s="192"/>
      <c r="C95" s="193"/>
      <c r="D95" s="194" t="s">
        <v>193</v>
      </c>
      <c r="E95" s="195" t="s">
        <v>43</v>
      </c>
      <c r="F95" s="196" t="s">
        <v>194</v>
      </c>
      <c r="G95" s="193"/>
      <c r="H95" s="195" t="s">
        <v>43</v>
      </c>
      <c r="I95" s="197"/>
      <c r="J95" s="193"/>
      <c r="K95" s="193"/>
      <c r="L95" s="198"/>
      <c r="M95" s="199"/>
      <c r="N95" s="200"/>
      <c r="O95" s="200"/>
      <c r="P95" s="200"/>
      <c r="Q95" s="200"/>
      <c r="R95" s="200"/>
      <c r="S95" s="200"/>
      <c r="T95" s="201"/>
      <c r="AT95" s="202" t="s">
        <v>193</v>
      </c>
      <c r="AU95" s="202" t="s">
        <v>181</v>
      </c>
      <c r="AV95" s="13" t="s">
        <v>88</v>
      </c>
      <c r="AW95" s="13" t="s">
        <v>41</v>
      </c>
      <c r="AX95" s="13" t="s">
        <v>80</v>
      </c>
      <c r="AY95" s="202" t="s">
        <v>182</v>
      </c>
    </row>
    <row r="96" spans="1:65" s="13" customFormat="1" ht="22.5">
      <c r="B96" s="192"/>
      <c r="C96" s="193"/>
      <c r="D96" s="194" t="s">
        <v>193</v>
      </c>
      <c r="E96" s="195" t="s">
        <v>43</v>
      </c>
      <c r="F96" s="196" t="s">
        <v>200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181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88</v>
      </c>
      <c r="G97" s="204"/>
      <c r="H97" s="207">
        <v>1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181</v>
      </c>
      <c r="AV97" s="14" t="s">
        <v>90</v>
      </c>
      <c r="AW97" s="14" t="s">
        <v>41</v>
      </c>
      <c r="AX97" s="14" t="s">
        <v>88</v>
      </c>
      <c r="AY97" s="213" t="s">
        <v>182</v>
      </c>
    </row>
    <row r="98" spans="1:65" s="2" customFormat="1" ht="14.45" customHeight="1">
      <c r="A98" s="35"/>
      <c r="B98" s="36"/>
      <c r="C98" s="179" t="s">
        <v>181</v>
      </c>
      <c r="D98" s="179" t="s">
        <v>187</v>
      </c>
      <c r="E98" s="180" t="s">
        <v>201</v>
      </c>
      <c r="F98" s="181" t="s">
        <v>202</v>
      </c>
      <c r="G98" s="182" t="s">
        <v>190</v>
      </c>
      <c r="H98" s="183">
        <v>1</v>
      </c>
      <c r="I98" s="184"/>
      <c r="J98" s="185">
        <f>ROUND(I98*H98,2)</f>
        <v>0</v>
      </c>
      <c r="K98" s="181" t="s">
        <v>191</v>
      </c>
      <c r="L98" s="40"/>
      <c r="M98" s="186" t="s">
        <v>43</v>
      </c>
      <c r="N98" s="187" t="s">
        <v>51</v>
      </c>
      <c r="O98" s="65"/>
      <c r="P98" s="188">
        <f>O98*H98</f>
        <v>0</v>
      </c>
      <c r="Q98" s="188">
        <v>0</v>
      </c>
      <c r="R98" s="188">
        <f>Q98*H98</f>
        <v>0</v>
      </c>
      <c r="S98" s="188">
        <v>0</v>
      </c>
      <c r="T98" s="189">
        <f>S98*H98</f>
        <v>0</v>
      </c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R98" s="190" t="s">
        <v>88</v>
      </c>
      <c r="AT98" s="190" t="s">
        <v>187</v>
      </c>
      <c r="AU98" s="190" t="s">
        <v>181</v>
      </c>
      <c r="AY98" s="17" t="s">
        <v>182</v>
      </c>
      <c r="BE98" s="191">
        <f>IF(N98="základní",J98,0)</f>
        <v>0</v>
      </c>
      <c r="BF98" s="191">
        <f>IF(N98="snížená",J98,0)</f>
        <v>0</v>
      </c>
      <c r="BG98" s="191">
        <f>IF(N98="zákl. přenesená",J98,0)</f>
        <v>0</v>
      </c>
      <c r="BH98" s="191">
        <f>IF(N98="sníž. přenesená",J98,0)</f>
        <v>0</v>
      </c>
      <c r="BI98" s="191">
        <f>IF(N98="nulová",J98,0)</f>
        <v>0</v>
      </c>
      <c r="BJ98" s="17" t="s">
        <v>88</v>
      </c>
      <c r="BK98" s="191">
        <f>ROUND(I98*H98,2)</f>
        <v>0</v>
      </c>
      <c r="BL98" s="17" t="s">
        <v>88</v>
      </c>
      <c r="BM98" s="190" t="s">
        <v>203</v>
      </c>
    </row>
    <row r="99" spans="1:65" s="13" customFormat="1" ht="11.25">
      <c r="B99" s="192"/>
      <c r="C99" s="193"/>
      <c r="D99" s="194" t="s">
        <v>193</v>
      </c>
      <c r="E99" s="195" t="s">
        <v>43</v>
      </c>
      <c r="F99" s="196" t="s">
        <v>194</v>
      </c>
      <c r="G99" s="193"/>
      <c r="H99" s="195" t="s">
        <v>43</v>
      </c>
      <c r="I99" s="197"/>
      <c r="J99" s="193"/>
      <c r="K99" s="193"/>
      <c r="L99" s="198"/>
      <c r="M99" s="199"/>
      <c r="N99" s="200"/>
      <c r="O99" s="200"/>
      <c r="P99" s="200"/>
      <c r="Q99" s="200"/>
      <c r="R99" s="200"/>
      <c r="S99" s="200"/>
      <c r="T99" s="201"/>
      <c r="AT99" s="202" t="s">
        <v>193</v>
      </c>
      <c r="AU99" s="202" t="s">
        <v>181</v>
      </c>
      <c r="AV99" s="13" t="s">
        <v>88</v>
      </c>
      <c r="AW99" s="13" t="s">
        <v>41</v>
      </c>
      <c r="AX99" s="13" t="s">
        <v>80</v>
      </c>
      <c r="AY99" s="202" t="s">
        <v>182</v>
      </c>
    </row>
    <row r="100" spans="1:65" s="13" customFormat="1" ht="22.5">
      <c r="B100" s="192"/>
      <c r="C100" s="193"/>
      <c r="D100" s="194" t="s">
        <v>193</v>
      </c>
      <c r="E100" s="195" t="s">
        <v>43</v>
      </c>
      <c r="F100" s="196" t="s">
        <v>204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181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88</v>
      </c>
      <c r="G101" s="204"/>
      <c r="H101" s="207">
        <v>1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181</v>
      </c>
      <c r="AV101" s="14" t="s">
        <v>90</v>
      </c>
      <c r="AW101" s="14" t="s">
        <v>41</v>
      </c>
      <c r="AX101" s="14" t="s">
        <v>88</v>
      </c>
      <c r="AY101" s="213" t="s">
        <v>182</v>
      </c>
    </row>
    <row r="102" spans="1:65" s="2" customFormat="1" ht="14.45" customHeight="1">
      <c r="A102" s="35"/>
      <c r="B102" s="36"/>
      <c r="C102" s="214" t="s">
        <v>205</v>
      </c>
      <c r="D102" s="214" t="s">
        <v>179</v>
      </c>
      <c r="E102" s="215" t="s">
        <v>206</v>
      </c>
      <c r="F102" s="216" t="s">
        <v>207</v>
      </c>
      <c r="G102" s="217" t="s">
        <v>190</v>
      </c>
      <c r="H102" s="218">
        <v>1</v>
      </c>
      <c r="I102" s="219"/>
      <c r="J102" s="220">
        <f>ROUND(I102*H102,2)</f>
        <v>0</v>
      </c>
      <c r="K102" s="216" t="s">
        <v>198</v>
      </c>
      <c r="L102" s="221"/>
      <c r="M102" s="222" t="s">
        <v>43</v>
      </c>
      <c r="N102" s="223" t="s">
        <v>51</v>
      </c>
      <c r="O102" s="65"/>
      <c r="P102" s="188">
        <f>O102*H102</f>
        <v>0</v>
      </c>
      <c r="Q102" s="188">
        <v>0</v>
      </c>
      <c r="R102" s="188">
        <f>Q102*H102</f>
        <v>0</v>
      </c>
      <c r="S102" s="188">
        <v>0</v>
      </c>
      <c r="T102" s="189">
        <f>S102*H102</f>
        <v>0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90" t="s">
        <v>90</v>
      </c>
      <c r="AT102" s="190" t="s">
        <v>179</v>
      </c>
      <c r="AU102" s="190" t="s">
        <v>181</v>
      </c>
      <c r="AY102" s="17" t="s">
        <v>182</v>
      </c>
      <c r="BE102" s="191">
        <f>IF(N102="základní",J102,0)</f>
        <v>0</v>
      </c>
      <c r="BF102" s="191">
        <f>IF(N102="snížená",J102,0)</f>
        <v>0</v>
      </c>
      <c r="BG102" s="191">
        <f>IF(N102="zákl. přenesená",J102,0)</f>
        <v>0</v>
      </c>
      <c r="BH102" s="191">
        <f>IF(N102="sníž. přenesená",J102,0)</f>
        <v>0</v>
      </c>
      <c r="BI102" s="191">
        <f>IF(N102="nulová",J102,0)</f>
        <v>0</v>
      </c>
      <c r="BJ102" s="17" t="s">
        <v>88</v>
      </c>
      <c r="BK102" s="191">
        <f>ROUND(I102*H102,2)</f>
        <v>0</v>
      </c>
      <c r="BL102" s="17" t="s">
        <v>88</v>
      </c>
      <c r="BM102" s="190" t="s">
        <v>208</v>
      </c>
    </row>
    <row r="103" spans="1:65" s="13" customFormat="1" ht="11.25">
      <c r="B103" s="192"/>
      <c r="C103" s="193"/>
      <c r="D103" s="194" t="s">
        <v>193</v>
      </c>
      <c r="E103" s="195" t="s">
        <v>43</v>
      </c>
      <c r="F103" s="196" t="s">
        <v>194</v>
      </c>
      <c r="G103" s="193"/>
      <c r="H103" s="195" t="s">
        <v>43</v>
      </c>
      <c r="I103" s="197"/>
      <c r="J103" s="193"/>
      <c r="K103" s="193"/>
      <c r="L103" s="198"/>
      <c r="M103" s="199"/>
      <c r="N103" s="200"/>
      <c r="O103" s="200"/>
      <c r="P103" s="200"/>
      <c r="Q103" s="200"/>
      <c r="R103" s="200"/>
      <c r="S103" s="200"/>
      <c r="T103" s="201"/>
      <c r="AT103" s="202" t="s">
        <v>193</v>
      </c>
      <c r="AU103" s="202" t="s">
        <v>181</v>
      </c>
      <c r="AV103" s="13" t="s">
        <v>88</v>
      </c>
      <c r="AW103" s="13" t="s">
        <v>41</v>
      </c>
      <c r="AX103" s="13" t="s">
        <v>80</v>
      </c>
      <c r="AY103" s="202" t="s">
        <v>182</v>
      </c>
    </row>
    <row r="104" spans="1:65" s="13" customFormat="1" ht="22.5">
      <c r="B104" s="192"/>
      <c r="C104" s="193"/>
      <c r="D104" s="194" t="s">
        <v>193</v>
      </c>
      <c r="E104" s="195" t="s">
        <v>43</v>
      </c>
      <c r="F104" s="196" t="s">
        <v>209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181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88</v>
      </c>
      <c r="G105" s="204"/>
      <c r="H105" s="207">
        <v>1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181</v>
      </c>
      <c r="AV105" s="14" t="s">
        <v>90</v>
      </c>
      <c r="AW105" s="14" t="s">
        <v>41</v>
      </c>
      <c r="AX105" s="14" t="s">
        <v>88</v>
      </c>
      <c r="AY105" s="213" t="s">
        <v>182</v>
      </c>
    </row>
    <row r="106" spans="1:65" s="2" customFormat="1" ht="14.45" customHeight="1">
      <c r="A106" s="35"/>
      <c r="B106" s="36"/>
      <c r="C106" s="179" t="s">
        <v>210</v>
      </c>
      <c r="D106" s="179" t="s">
        <v>187</v>
      </c>
      <c r="E106" s="180" t="s">
        <v>211</v>
      </c>
      <c r="F106" s="181" t="s">
        <v>212</v>
      </c>
      <c r="G106" s="182" t="s">
        <v>190</v>
      </c>
      <c r="H106" s="183">
        <v>1</v>
      </c>
      <c r="I106" s="184"/>
      <c r="J106" s="185">
        <f>ROUND(I106*H106,2)</f>
        <v>0</v>
      </c>
      <c r="K106" s="181" t="s">
        <v>198</v>
      </c>
      <c r="L106" s="40"/>
      <c r="M106" s="186" t="s">
        <v>43</v>
      </c>
      <c r="N106" s="187" t="s">
        <v>51</v>
      </c>
      <c r="O106" s="65"/>
      <c r="P106" s="188">
        <f>O106*H106</f>
        <v>0</v>
      </c>
      <c r="Q106" s="188">
        <v>0</v>
      </c>
      <c r="R106" s="188">
        <f>Q106*H106</f>
        <v>0</v>
      </c>
      <c r="S106" s="188">
        <v>0</v>
      </c>
      <c r="T106" s="189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90" t="s">
        <v>88</v>
      </c>
      <c r="AT106" s="190" t="s">
        <v>187</v>
      </c>
      <c r="AU106" s="190" t="s">
        <v>181</v>
      </c>
      <c r="AY106" s="17" t="s">
        <v>182</v>
      </c>
      <c r="BE106" s="191">
        <f>IF(N106="základní",J106,0)</f>
        <v>0</v>
      </c>
      <c r="BF106" s="191">
        <f>IF(N106="snížená",J106,0)</f>
        <v>0</v>
      </c>
      <c r="BG106" s="191">
        <f>IF(N106="zákl. přenesená",J106,0)</f>
        <v>0</v>
      </c>
      <c r="BH106" s="191">
        <f>IF(N106="sníž. přenesená",J106,0)</f>
        <v>0</v>
      </c>
      <c r="BI106" s="191">
        <f>IF(N106="nulová",J106,0)</f>
        <v>0</v>
      </c>
      <c r="BJ106" s="17" t="s">
        <v>88</v>
      </c>
      <c r="BK106" s="191">
        <f>ROUND(I106*H106,2)</f>
        <v>0</v>
      </c>
      <c r="BL106" s="17" t="s">
        <v>88</v>
      </c>
      <c r="BM106" s="190" t="s">
        <v>213</v>
      </c>
    </row>
    <row r="107" spans="1:65" s="13" customFormat="1" ht="11.25">
      <c r="B107" s="192"/>
      <c r="C107" s="193"/>
      <c r="D107" s="194" t="s">
        <v>193</v>
      </c>
      <c r="E107" s="195" t="s">
        <v>43</v>
      </c>
      <c r="F107" s="196" t="s">
        <v>194</v>
      </c>
      <c r="G107" s="193"/>
      <c r="H107" s="195" t="s">
        <v>43</v>
      </c>
      <c r="I107" s="197"/>
      <c r="J107" s="193"/>
      <c r="K107" s="193"/>
      <c r="L107" s="198"/>
      <c r="M107" s="199"/>
      <c r="N107" s="200"/>
      <c r="O107" s="200"/>
      <c r="P107" s="200"/>
      <c r="Q107" s="200"/>
      <c r="R107" s="200"/>
      <c r="S107" s="200"/>
      <c r="T107" s="201"/>
      <c r="AT107" s="202" t="s">
        <v>193</v>
      </c>
      <c r="AU107" s="202" t="s">
        <v>181</v>
      </c>
      <c r="AV107" s="13" t="s">
        <v>88</v>
      </c>
      <c r="AW107" s="13" t="s">
        <v>41</v>
      </c>
      <c r="AX107" s="13" t="s">
        <v>80</v>
      </c>
      <c r="AY107" s="202" t="s">
        <v>182</v>
      </c>
    </row>
    <row r="108" spans="1:65" s="13" customFormat="1" ht="22.5">
      <c r="B108" s="192"/>
      <c r="C108" s="193"/>
      <c r="D108" s="194" t="s">
        <v>193</v>
      </c>
      <c r="E108" s="195" t="s">
        <v>43</v>
      </c>
      <c r="F108" s="196" t="s">
        <v>214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181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4" customFormat="1" ht="11.25">
      <c r="B109" s="203"/>
      <c r="C109" s="204"/>
      <c r="D109" s="194" t="s">
        <v>193</v>
      </c>
      <c r="E109" s="205" t="s">
        <v>43</v>
      </c>
      <c r="F109" s="206" t="s">
        <v>88</v>
      </c>
      <c r="G109" s="204"/>
      <c r="H109" s="207">
        <v>1</v>
      </c>
      <c r="I109" s="208"/>
      <c r="J109" s="204"/>
      <c r="K109" s="204"/>
      <c r="L109" s="209"/>
      <c r="M109" s="210"/>
      <c r="N109" s="211"/>
      <c r="O109" s="211"/>
      <c r="P109" s="211"/>
      <c r="Q109" s="211"/>
      <c r="R109" s="211"/>
      <c r="S109" s="211"/>
      <c r="T109" s="212"/>
      <c r="AT109" s="213" t="s">
        <v>193</v>
      </c>
      <c r="AU109" s="213" t="s">
        <v>181</v>
      </c>
      <c r="AV109" s="14" t="s">
        <v>90</v>
      </c>
      <c r="AW109" s="14" t="s">
        <v>41</v>
      </c>
      <c r="AX109" s="14" t="s">
        <v>88</v>
      </c>
      <c r="AY109" s="213" t="s">
        <v>182</v>
      </c>
    </row>
    <row r="110" spans="1:65" s="2" customFormat="1" ht="14.45" customHeight="1">
      <c r="A110" s="35"/>
      <c r="B110" s="36"/>
      <c r="C110" s="214" t="s">
        <v>215</v>
      </c>
      <c r="D110" s="214" t="s">
        <v>179</v>
      </c>
      <c r="E110" s="215" t="s">
        <v>216</v>
      </c>
      <c r="F110" s="216" t="s">
        <v>217</v>
      </c>
      <c r="G110" s="217" t="s">
        <v>190</v>
      </c>
      <c r="H110" s="218">
        <v>1</v>
      </c>
      <c r="I110" s="219"/>
      <c r="J110" s="220">
        <f>ROUND(I110*H110,2)</f>
        <v>0</v>
      </c>
      <c r="K110" s="216" t="s">
        <v>198</v>
      </c>
      <c r="L110" s="221"/>
      <c r="M110" s="222" t="s">
        <v>43</v>
      </c>
      <c r="N110" s="223" t="s">
        <v>51</v>
      </c>
      <c r="O110" s="65"/>
      <c r="P110" s="188">
        <f>O110*H110</f>
        <v>0</v>
      </c>
      <c r="Q110" s="188">
        <v>0</v>
      </c>
      <c r="R110" s="188">
        <f>Q110*H110</f>
        <v>0</v>
      </c>
      <c r="S110" s="188">
        <v>0</v>
      </c>
      <c r="T110" s="189">
        <f>S110*H110</f>
        <v>0</v>
      </c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R110" s="190" t="s">
        <v>90</v>
      </c>
      <c r="AT110" s="190" t="s">
        <v>179</v>
      </c>
      <c r="AU110" s="190" t="s">
        <v>181</v>
      </c>
      <c r="AY110" s="17" t="s">
        <v>182</v>
      </c>
      <c r="BE110" s="191">
        <f>IF(N110="základní",J110,0)</f>
        <v>0</v>
      </c>
      <c r="BF110" s="191">
        <f>IF(N110="snížená",J110,0)</f>
        <v>0</v>
      </c>
      <c r="BG110" s="191">
        <f>IF(N110="zákl. přenesená",J110,0)</f>
        <v>0</v>
      </c>
      <c r="BH110" s="191">
        <f>IF(N110="sníž. přenesená",J110,0)</f>
        <v>0</v>
      </c>
      <c r="BI110" s="191">
        <f>IF(N110="nulová",J110,0)</f>
        <v>0</v>
      </c>
      <c r="BJ110" s="17" t="s">
        <v>88</v>
      </c>
      <c r="BK110" s="191">
        <f>ROUND(I110*H110,2)</f>
        <v>0</v>
      </c>
      <c r="BL110" s="17" t="s">
        <v>88</v>
      </c>
      <c r="BM110" s="190" t="s">
        <v>218</v>
      </c>
    </row>
    <row r="111" spans="1:65" s="13" customFormat="1" ht="11.25">
      <c r="B111" s="192"/>
      <c r="C111" s="193"/>
      <c r="D111" s="194" t="s">
        <v>193</v>
      </c>
      <c r="E111" s="195" t="s">
        <v>43</v>
      </c>
      <c r="F111" s="196" t="s">
        <v>194</v>
      </c>
      <c r="G111" s="193"/>
      <c r="H111" s="195" t="s">
        <v>43</v>
      </c>
      <c r="I111" s="197"/>
      <c r="J111" s="193"/>
      <c r="K111" s="193"/>
      <c r="L111" s="198"/>
      <c r="M111" s="199"/>
      <c r="N111" s="200"/>
      <c r="O111" s="200"/>
      <c r="P111" s="200"/>
      <c r="Q111" s="200"/>
      <c r="R111" s="200"/>
      <c r="S111" s="200"/>
      <c r="T111" s="201"/>
      <c r="AT111" s="202" t="s">
        <v>193</v>
      </c>
      <c r="AU111" s="202" t="s">
        <v>181</v>
      </c>
      <c r="AV111" s="13" t="s">
        <v>88</v>
      </c>
      <c r="AW111" s="13" t="s">
        <v>41</v>
      </c>
      <c r="AX111" s="13" t="s">
        <v>80</v>
      </c>
      <c r="AY111" s="202" t="s">
        <v>182</v>
      </c>
    </row>
    <row r="112" spans="1:65" s="13" customFormat="1" ht="22.5">
      <c r="B112" s="192"/>
      <c r="C112" s="193"/>
      <c r="D112" s="194" t="s">
        <v>193</v>
      </c>
      <c r="E112" s="195" t="s">
        <v>43</v>
      </c>
      <c r="F112" s="196" t="s">
        <v>219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181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4" customFormat="1" ht="11.25">
      <c r="B113" s="203"/>
      <c r="C113" s="204"/>
      <c r="D113" s="194" t="s">
        <v>193</v>
      </c>
      <c r="E113" s="205" t="s">
        <v>43</v>
      </c>
      <c r="F113" s="206" t="s">
        <v>88</v>
      </c>
      <c r="G113" s="204"/>
      <c r="H113" s="207">
        <v>1</v>
      </c>
      <c r="I113" s="208"/>
      <c r="J113" s="204"/>
      <c r="K113" s="204"/>
      <c r="L113" s="209"/>
      <c r="M113" s="210"/>
      <c r="N113" s="211"/>
      <c r="O113" s="211"/>
      <c r="P113" s="211"/>
      <c r="Q113" s="211"/>
      <c r="R113" s="211"/>
      <c r="S113" s="211"/>
      <c r="T113" s="212"/>
      <c r="AT113" s="213" t="s">
        <v>193</v>
      </c>
      <c r="AU113" s="213" t="s">
        <v>181</v>
      </c>
      <c r="AV113" s="14" t="s">
        <v>90</v>
      </c>
      <c r="AW113" s="14" t="s">
        <v>41</v>
      </c>
      <c r="AX113" s="14" t="s">
        <v>88</v>
      </c>
      <c r="AY113" s="213" t="s">
        <v>182</v>
      </c>
    </row>
    <row r="114" spans="1:65" s="2" customFormat="1" ht="14.45" customHeight="1">
      <c r="A114" s="35"/>
      <c r="B114" s="36"/>
      <c r="C114" s="179" t="s">
        <v>220</v>
      </c>
      <c r="D114" s="179" t="s">
        <v>187</v>
      </c>
      <c r="E114" s="180" t="s">
        <v>221</v>
      </c>
      <c r="F114" s="181" t="s">
        <v>222</v>
      </c>
      <c r="G114" s="182" t="s">
        <v>190</v>
      </c>
      <c r="H114" s="183">
        <v>1</v>
      </c>
      <c r="I114" s="184"/>
      <c r="J114" s="185">
        <f>ROUND(I114*H114,2)</f>
        <v>0</v>
      </c>
      <c r="K114" s="181" t="s">
        <v>198</v>
      </c>
      <c r="L114" s="40"/>
      <c r="M114" s="186" t="s">
        <v>43</v>
      </c>
      <c r="N114" s="187" t="s">
        <v>51</v>
      </c>
      <c r="O114" s="65"/>
      <c r="P114" s="188">
        <f>O114*H114</f>
        <v>0</v>
      </c>
      <c r="Q114" s="188">
        <v>0</v>
      </c>
      <c r="R114" s="188">
        <f>Q114*H114</f>
        <v>0</v>
      </c>
      <c r="S114" s="188">
        <v>0</v>
      </c>
      <c r="T114" s="189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90" t="s">
        <v>88</v>
      </c>
      <c r="AT114" s="190" t="s">
        <v>187</v>
      </c>
      <c r="AU114" s="190" t="s">
        <v>181</v>
      </c>
      <c r="AY114" s="17" t="s">
        <v>182</v>
      </c>
      <c r="BE114" s="191">
        <f>IF(N114="základní",J114,0)</f>
        <v>0</v>
      </c>
      <c r="BF114" s="191">
        <f>IF(N114="snížená",J114,0)</f>
        <v>0</v>
      </c>
      <c r="BG114" s="191">
        <f>IF(N114="zákl. přenesená",J114,0)</f>
        <v>0</v>
      </c>
      <c r="BH114" s="191">
        <f>IF(N114="sníž. přenesená",J114,0)</f>
        <v>0</v>
      </c>
      <c r="BI114" s="191">
        <f>IF(N114="nulová",J114,0)</f>
        <v>0</v>
      </c>
      <c r="BJ114" s="17" t="s">
        <v>88</v>
      </c>
      <c r="BK114" s="191">
        <f>ROUND(I114*H114,2)</f>
        <v>0</v>
      </c>
      <c r="BL114" s="17" t="s">
        <v>88</v>
      </c>
      <c r="BM114" s="190" t="s">
        <v>223</v>
      </c>
    </row>
    <row r="115" spans="1:65" s="13" customFormat="1" ht="11.25">
      <c r="B115" s="192"/>
      <c r="C115" s="193"/>
      <c r="D115" s="194" t="s">
        <v>193</v>
      </c>
      <c r="E115" s="195" t="s">
        <v>43</v>
      </c>
      <c r="F115" s="196" t="s">
        <v>194</v>
      </c>
      <c r="G115" s="193"/>
      <c r="H115" s="195" t="s">
        <v>43</v>
      </c>
      <c r="I115" s="197"/>
      <c r="J115" s="193"/>
      <c r="K115" s="193"/>
      <c r="L115" s="198"/>
      <c r="M115" s="199"/>
      <c r="N115" s="200"/>
      <c r="O115" s="200"/>
      <c r="P115" s="200"/>
      <c r="Q115" s="200"/>
      <c r="R115" s="200"/>
      <c r="S115" s="200"/>
      <c r="T115" s="201"/>
      <c r="AT115" s="202" t="s">
        <v>193</v>
      </c>
      <c r="AU115" s="202" t="s">
        <v>181</v>
      </c>
      <c r="AV115" s="13" t="s">
        <v>88</v>
      </c>
      <c r="AW115" s="13" t="s">
        <v>41</v>
      </c>
      <c r="AX115" s="13" t="s">
        <v>80</v>
      </c>
      <c r="AY115" s="202" t="s">
        <v>182</v>
      </c>
    </row>
    <row r="116" spans="1:65" s="13" customFormat="1" ht="22.5">
      <c r="B116" s="192"/>
      <c r="C116" s="193"/>
      <c r="D116" s="194" t="s">
        <v>193</v>
      </c>
      <c r="E116" s="195" t="s">
        <v>43</v>
      </c>
      <c r="F116" s="196" t="s">
        <v>224</v>
      </c>
      <c r="G116" s="193"/>
      <c r="H116" s="195" t="s">
        <v>43</v>
      </c>
      <c r="I116" s="197"/>
      <c r="J116" s="193"/>
      <c r="K116" s="193"/>
      <c r="L116" s="198"/>
      <c r="M116" s="199"/>
      <c r="N116" s="200"/>
      <c r="O116" s="200"/>
      <c r="P116" s="200"/>
      <c r="Q116" s="200"/>
      <c r="R116" s="200"/>
      <c r="S116" s="200"/>
      <c r="T116" s="201"/>
      <c r="AT116" s="202" t="s">
        <v>193</v>
      </c>
      <c r="AU116" s="202" t="s">
        <v>181</v>
      </c>
      <c r="AV116" s="13" t="s">
        <v>88</v>
      </c>
      <c r="AW116" s="13" t="s">
        <v>41</v>
      </c>
      <c r="AX116" s="13" t="s">
        <v>80</v>
      </c>
      <c r="AY116" s="202" t="s">
        <v>182</v>
      </c>
    </row>
    <row r="117" spans="1:65" s="14" customFormat="1" ht="11.25">
      <c r="B117" s="203"/>
      <c r="C117" s="204"/>
      <c r="D117" s="194" t="s">
        <v>193</v>
      </c>
      <c r="E117" s="205" t="s">
        <v>43</v>
      </c>
      <c r="F117" s="206" t="s">
        <v>88</v>
      </c>
      <c r="G117" s="204"/>
      <c r="H117" s="207">
        <v>1</v>
      </c>
      <c r="I117" s="208"/>
      <c r="J117" s="204"/>
      <c r="K117" s="204"/>
      <c r="L117" s="209"/>
      <c r="M117" s="210"/>
      <c r="N117" s="211"/>
      <c r="O117" s="211"/>
      <c r="P117" s="211"/>
      <c r="Q117" s="211"/>
      <c r="R117" s="211"/>
      <c r="S117" s="211"/>
      <c r="T117" s="212"/>
      <c r="AT117" s="213" t="s">
        <v>193</v>
      </c>
      <c r="AU117" s="213" t="s">
        <v>181</v>
      </c>
      <c r="AV117" s="14" t="s">
        <v>90</v>
      </c>
      <c r="AW117" s="14" t="s">
        <v>41</v>
      </c>
      <c r="AX117" s="14" t="s">
        <v>88</v>
      </c>
      <c r="AY117" s="213" t="s">
        <v>182</v>
      </c>
    </row>
    <row r="118" spans="1:65" s="2" customFormat="1" ht="14.45" customHeight="1">
      <c r="A118" s="35"/>
      <c r="B118" s="36"/>
      <c r="C118" s="214" t="s">
        <v>225</v>
      </c>
      <c r="D118" s="214" t="s">
        <v>179</v>
      </c>
      <c r="E118" s="215" t="s">
        <v>226</v>
      </c>
      <c r="F118" s="216" t="s">
        <v>227</v>
      </c>
      <c r="G118" s="217" t="s">
        <v>190</v>
      </c>
      <c r="H118" s="218">
        <v>1</v>
      </c>
      <c r="I118" s="219"/>
      <c r="J118" s="220">
        <f>ROUND(I118*H118,2)</f>
        <v>0</v>
      </c>
      <c r="K118" s="216" t="s">
        <v>198</v>
      </c>
      <c r="L118" s="221"/>
      <c r="M118" s="222" t="s">
        <v>43</v>
      </c>
      <c r="N118" s="223" t="s">
        <v>51</v>
      </c>
      <c r="O118" s="65"/>
      <c r="P118" s="188">
        <f>O118*H118</f>
        <v>0</v>
      </c>
      <c r="Q118" s="188">
        <v>0</v>
      </c>
      <c r="R118" s="188">
        <f>Q118*H118</f>
        <v>0</v>
      </c>
      <c r="S118" s="188">
        <v>0</v>
      </c>
      <c r="T118" s="189">
        <f>S118*H118</f>
        <v>0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90" t="s">
        <v>90</v>
      </c>
      <c r="AT118" s="190" t="s">
        <v>179</v>
      </c>
      <c r="AU118" s="190" t="s">
        <v>181</v>
      </c>
      <c r="AY118" s="17" t="s">
        <v>182</v>
      </c>
      <c r="BE118" s="191">
        <f>IF(N118="základní",J118,0)</f>
        <v>0</v>
      </c>
      <c r="BF118" s="191">
        <f>IF(N118="snížená",J118,0)</f>
        <v>0</v>
      </c>
      <c r="BG118" s="191">
        <f>IF(N118="zákl. přenesená",J118,0)</f>
        <v>0</v>
      </c>
      <c r="BH118" s="191">
        <f>IF(N118="sníž. přenesená",J118,0)</f>
        <v>0</v>
      </c>
      <c r="BI118" s="191">
        <f>IF(N118="nulová",J118,0)</f>
        <v>0</v>
      </c>
      <c r="BJ118" s="17" t="s">
        <v>88</v>
      </c>
      <c r="BK118" s="191">
        <f>ROUND(I118*H118,2)</f>
        <v>0</v>
      </c>
      <c r="BL118" s="17" t="s">
        <v>88</v>
      </c>
      <c r="BM118" s="190" t="s">
        <v>228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194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181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3" customFormat="1" ht="22.5">
      <c r="B120" s="192"/>
      <c r="C120" s="193"/>
      <c r="D120" s="194" t="s">
        <v>193</v>
      </c>
      <c r="E120" s="195" t="s">
        <v>43</v>
      </c>
      <c r="F120" s="196" t="s">
        <v>229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181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4" customFormat="1" ht="11.25">
      <c r="B121" s="203"/>
      <c r="C121" s="204"/>
      <c r="D121" s="194" t="s">
        <v>193</v>
      </c>
      <c r="E121" s="205" t="s">
        <v>43</v>
      </c>
      <c r="F121" s="206" t="s">
        <v>88</v>
      </c>
      <c r="G121" s="204"/>
      <c r="H121" s="207">
        <v>1</v>
      </c>
      <c r="I121" s="208"/>
      <c r="J121" s="204"/>
      <c r="K121" s="204"/>
      <c r="L121" s="209"/>
      <c r="M121" s="210"/>
      <c r="N121" s="211"/>
      <c r="O121" s="211"/>
      <c r="P121" s="211"/>
      <c r="Q121" s="211"/>
      <c r="R121" s="211"/>
      <c r="S121" s="211"/>
      <c r="T121" s="212"/>
      <c r="AT121" s="213" t="s">
        <v>193</v>
      </c>
      <c r="AU121" s="213" t="s">
        <v>181</v>
      </c>
      <c r="AV121" s="14" t="s">
        <v>90</v>
      </c>
      <c r="AW121" s="14" t="s">
        <v>41</v>
      </c>
      <c r="AX121" s="14" t="s">
        <v>88</v>
      </c>
      <c r="AY121" s="213" t="s">
        <v>182</v>
      </c>
    </row>
    <row r="122" spans="1:65" s="2" customFormat="1" ht="14.45" customHeight="1">
      <c r="A122" s="35"/>
      <c r="B122" s="36"/>
      <c r="C122" s="179" t="s">
        <v>230</v>
      </c>
      <c r="D122" s="179" t="s">
        <v>187</v>
      </c>
      <c r="E122" s="180" t="s">
        <v>231</v>
      </c>
      <c r="F122" s="181" t="s">
        <v>232</v>
      </c>
      <c r="G122" s="182" t="s">
        <v>190</v>
      </c>
      <c r="H122" s="183">
        <v>1</v>
      </c>
      <c r="I122" s="184"/>
      <c r="J122" s="185">
        <f>ROUND(I122*H122,2)</f>
        <v>0</v>
      </c>
      <c r="K122" s="181" t="s">
        <v>198</v>
      </c>
      <c r="L122" s="40"/>
      <c r="M122" s="186" t="s">
        <v>43</v>
      </c>
      <c r="N122" s="187" t="s">
        <v>51</v>
      </c>
      <c r="O122" s="65"/>
      <c r="P122" s="188">
        <f>O122*H122</f>
        <v>0</v>
      </c>
      <c r="Q122" s="188">
        <v>0</v>
      </c>
      <c r="R122" s="188">
        <f>Q122*H122</f>
        <v>0</v>
      </c>
      <c r="S122" s="188">
        <v>0</v>
      </c>
      <c r="T122" s="189">
        <f>S122*H122</f>
        <v>0</v>
      </c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R122" s="190" t="s">
        <v>88</v>
      </c>
      <c r="AT122" s="190" t="s">
        <v>187</v>
      </c>
      <c r="AU122" s="190" t="s">
        <v>181</v>
      </c>
      <c r="AY122" s="17" t="s">
        <v>182</v>
      </c>
      <c r="BE122" s="191">
        <f>IF(N122="základní",J122,0)</f>
        <v>0</v>
      </c>
      <c r="BF122" s="191">
        <f>IF(N122="snížená",J122,0)</f>
        <v>0</v>
      </c>
      <c r="BG122" s="191">
        <f>IF(N122="zákl. přenesená",J122,0)</f>
        <v>0</v>
      </c>
      <c r="BH122" s="191">
        <f>IF(N122="sníž. přenesená",J122,0)</f>
        <v>0</v>
      </c>
      <c r="BI122" s="191">
        <f>IF(N122="nulová",J122,0)</f>
        <v>0</v>
      </c>
      <c r="BJ122" s="17" t="s">
        <v>88</v>
      </c>
      <c r="BK122" s="191">
        <f>ROUND(I122*H122,2)</f>
        <v>0</v>
      </c>
      <c r="BL122" s="17" t="s">
        <v>88</v>
      </c>
      <c r="BM122" s="190" t="s">
        <v>233</v>
      </c>
    </row>
    <row r="123" spans="1:65" s="13" customFormat="1" ht="11.25">
      <c r="B123" s="192"/>
      <c r="C123" s="193"/>
      <c r="D123" s="194" t="s">
        <v>193</v>
      </c>
      <c r="E123" s="195" t="s">
        <v>43</v>
      </c>
      <c r="F123" s="196" t="s">
        <v>194</v>
      </c>
      <c r="G123" s="193"/>
      <c r="H123" s="195" t="s">
        <v>43</v>
      </c>
      <c r="I123" s="197"/>
      <c r="J123" s="193"/>
      <c r="K123" s="193"/>
      <c r="L123" s="198"/>
      <c r="M123" s="199"/>
      <c r="N123" s="200"/>
      <c r="O123" s="200"/>
      <c r="P123" s="200"/>
      <c r="Q123" s="200"/>
      <c r="R123" s="200"/>
      <c r="S123" s="200"/>
      <c r="T123" s="201"/>
      <c r="AT123" s="202" t="s">
        <v>193</v>
      </c>
      <c r="AU123" s="202" t="s">
        <v>181</v>
      </c>
      <c r="AV123" s="13" t="s">
        <v>88</v>
      </c>
      <c r="AW123" s="13" t="s">
        <v>41</v>
      </c>
      <c r="AX123" s="13" t="s">
        <v>80</v>
      </c>
      <c r="AY123" s="202" t="s">
        <v>182</v>
      </c>
    </row>
    <row r="124" spans="1:65" s="13" customFormat="1" ht="22.5">
      <c r="B124" s="192"/>
      <c r="C124" s="193"/>
      <c r="D124" s="194" t="s">
        <v>193</v>
      </c>
      <c r="E124" s="195" t="s">
        <v>43</v>
      </c>
      <c r="F124" s="196" t="s">
        <v>234</v>
      </c>
      <c r="G124" s="193"/>
      <c r="H124" s="195" t="s">
        <v>43</v>
      </c>
      <c r="I124" s="197"/>
      <c r="J124" s="193"/>
      <c r="K124" s="193"/>
      <c r="L124" s="198"/>
      <c r="M124" s="199"/>
      <c r="N124" s="200"/>
      <c r="O124" s="200"/>
      <c r="P124" s="200"/>
      <c r="Q124" s="200"/>
      <c r="R124" s="200"/>
      <c r="S124" s="200"/>
      <c r="T124" s="201"/>
      <c r="AT124" s="202" t="s">
        <v>193</v>
      </c>
      <c r="AU124" s="202" t="s">
        <v>181</v>
      </c>
      <c r="AV124" s="13" t="s">
        <v>88</v>
      </c>
      <c r="AW124" s="13" t="s">
        <v>41</v>
      </c>
      <c r="AX124" s="13" t="s">
        <v>80</v>
      </c>
      <c r="AY124" s="202" t="s">
        <v>182</v>
      </c>
    </row>
    <row r="125" spans="1:65" s="14" customFormat="1" ht="11.25">
      <c r="B125" s="203"/>
      <c r="C125" s="204"/>
      <c r="D125" s="194" t="s">
        <v>193</v>
      </c>
      <c r="E125" s="205" t="s">
        <v>43</v>
      </c>
      <c r="F125" s="206" t="s">
        <v>88</v>
      </c>
      <c r="G125" s="204"/>
      <c r="H125" s="207">
        <v>1</v>
      </c>
      <c r="I125" s="208"/>
      <c r="J125" s="204"/>
      <c r="K125" s="204"/>
      <c r="L125" s="209"/>
      <c r="M125" s="210"/>
      <c r="N125" s="211"/>
      <c r="O125" s="211"/>
      <c r="P125" s="211"/>
      <c r="Q125" s="211"/>
      <c r="R125" s="211"/>
      <c r="S125" s="211"/>
      <c r="T125" s="212"/>
      <c r="AT125" s="213" t="s">
        <v>193</v>
      </c>
      <c r="AU125" s="213" t="s">
        <v>181</v>
      </c>
      <c r="AV125" s="14" t="s">
        <v>90</v>
      </c>
      <c r="AW125" s="14" t="s">
        <v>41</v>
      </c>
      <c r="AX125" s="14" t="s">
        <v>88</v>
      </c>
      <c r="AY125" s="213" t="s">
        <v>182</v>
      </c>
    </row>
    <row r="126" spans="1:65" s="2" customFormat="1" ht="14.45" customHeight="1">
      <c r="A126" s="35"/>
      <c r="B126" s="36"/>
      <c r="C126" s="214" t="s">
        <v>235</v>
      </c>
      <c r="D126" s="214" t="s">
        <v>179</v>
      </c>
      <c r="E126" s="215" t="s">
        <v>236</v>
      </c>
      <c r="F126" s="216" t="s">
        <v>237</v>
      </c>
      <c r="G126" s="217" t="s">
        <v>190</v>
      </c>
      <c r="H126" s="218">
        <v>1</v>
      </c>
      <c r="I126" s="219"/>
      <c r="J126" s="220">
        <f>ROUND(I126*H126,2)</f>
        <v>0</v>
      </c>
      <c r="K126" s="216" t="s">
        <v>198</v>
      </c>
      <c r="L126" s="221"/>
      <c r="M126" s="222" t="s">
        <v>43</v>
      </c>
      <c r="N126" s="223" t="s">
        <v>51</v>
      </c>
      <c r="O126" s="65"/>
      <c r="P126" s="188">
        <f>O126*H126</f>
        <v>0</v>
      </c>
      <c r="Q126" s="188">
        <v>0</v>
      </c>
      <c r="R126" s="188">
        <f>Q126*H126</f>
        <v>0</v>
      </c>
      <c r="S126" s="188">
        <v>0</v>
      </c>
      <c r="T126" s="189">
        <f>S126*H126</f>
        <v>0</v>
      </c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R126" s="190" t="s">
        <v>90</v>
      </c>
      <c r="AT126" s="190" t="s">
        <v>179</v>
      </c>
      <c r="AU126" s="190" t="s">
        <v>181</v>
      </c>
      <c r="AY126" s="17" t="s">
        <v>182</v>
      </c>
      <c r="BE126" s="191">
        <f>IF(N126="základní",J126,0)</f>
        <v>0</v>
      </c>
      <c r="BF126" s="191">
        <f>IF(N126="snížená",J126,0)</f>
        <v>0</v>
      </c>
      <c r="BG126" s="191">
        <f>IF(N126="zákl. přenesená",J126,0)</f>
        <v>0</v>
      </c>
      <c r="BH126" s="191">
        <f>IF(N126="sníž. přenesená",J126,0)</f>
        <v>0</v>
      </c>
      <c r="BI126" s="191">
        <f>IF(N126="nulová",J126,0)</f>
        <v>0</v>
      </c>
      <c r="BJ126" s="17" t="s">
        <v>88</v>
      </c>
      <c r="BK126" s="191">
        <f>ROUND(I126*H126,2)</f>
        <v>0</v>
      </c>
      <c r="BL126" s="17" t="s">
        <v>88</v>
      </c>
      <c r="BM126" s="190" t="s">
        <v>238</v>
      </c>
    </row>
    <row r="127" spans="1:65" s="13" customFormat="1" ht="11.25">
      <c r="B127" s="192"/>
      <c r="C127" s="193"/>
      <c r="D127" s="194" t="s">
        <v>193</v>
      </c>
      <c r="E127" s="195" t="s">
        <v>43</v>
      </c>
      <c r="F127" s="196" t="s">
        <v>194</v>
      </c>
      <c r="G127" s="193"/>
      <c r="H127" s="195" t="s">
        <v>43</v>
      </c>
      <c r="I127" s="197"/>
      <c r="J127" s="193"/>
      <c r="K127" s="193"/>
      <c r="L127" s="198"/>
      <c r="M127" s="199"/>
      <c r="N127" s="200"/>
      <c r="O127" s="200"/>
      <c r="P127" s="200"/>
      <c r="Q127" s="200"/>
      <c r="R127" s="200"/>
      <c r="S127" s="200"/>
      <c r="T127" s="201"/>
      <c r="AT127" s="202" t="s">
        <v>193</v>
      </c>
      <c r="AU127" s="202" t="s">
        <v>181</v>
      </c>
      <c r="AV127" s="13" t="s">
        <v>88</v>
      </c>
      <c r="AW127" s="13" t="s">
        <v>41</v>
      </c>
      <c r="AX127" s="13" t="s">
        <v>80</v>
      </c>
      <c r="AY127" s="202" t="s">
        <v>182</v>
      </c>
    </row>
    <row r="128" spans="1:65" s="13" customFormat="1" ht="22.5">
      <c r="B128" s="192"/>
      <c r="C128" s="193"/>
      <c r="D128" s="194" t="s">
        <v>193</v>
      </c>
      <c r="E128" s="195" t="s">
        <v>43</v>
      </c>
      <c r="F128" s="196" t="s">
        <v>239</v>
      </c>
      <c r="G128" s="193"/>
      <c r="H128" s="195" t="s">
        <v>43</v>
      </c>
      <c r="I128" s="197"/>
      <c r="J128" s="193"/>
      <c r="K128" s="193"/>
      <c r="L128" s="198"/>
      <c r="M128" s="199"/>
      <c r="N128" s="200"/>
      <c r="O128" s="200"/>
      <c r="P128" s="200"/>
      <c r="Q128" s="200"/>
      <c r="R128" s="200"/>
      <c r="S128" s="200"/>
      <c r="T128" s="201"/>
      <c r="AT128" s="202" t="s">
        <v>193</v>
      </c>
      <c r="AU128" s="202" t="s">
        <v>181</v>
      </c>
      <c r="AV128" s="13" t="s">
        <v>88</v>
      </c>
      <c r="AW128" s="13" t="s">
        <v>41</v>
      </c>
      <c r="AX128" s="13" t="s">
        <v>80</v>
      </c>
      <c r="AY128" s="202" t="s">
        <v>182</v>
      </c>
    </row>
    <row r="129" spans="1:65" s="14" customFormat="1" ht="11.25">
      <c r="B129" s="203"/>
      <c r="C129" s="204"/>
      <c r="D129" s="194" t="s">
        <v>193</v>
      </c>
      <c r="E129" s="205" t="s">
        <v>43</v>
      </c>
      <c r="F129" s="206" t="s">
        <v>88</v>
      </c>
      <c r="G129" s="204"/>
      <c r="H129" s="207">
        <v>1</v>
      </c>
      <c r="I129" s="208"/>
      <c r="J129" s="204"/>
      <c r="K129" s="204"/>
      <c r="L129" s="209"/>
      <c r="M129" s="210"/>
      <c r="N129" s="211"/>
      <c r="O129" s="211"/>
      <c r="P129" s="211"/>
      <c r="Q129" s="211"/>
      <c r="R129" s="211"/>
      <c r="S129" s="211"/>
      <c r="T129" s="212"/>
      <c r="AT129" s="213" t="s">
        <v>193</v>
      </c>
      <c r="AU129" s="213" t="s">
        <v>181</v>
      </c>
      <c r="AV129" s="14" t="s">
        <v>90</v>
      </c>
      <c r="AW129" s="14" t="s">
        <v>41</v>
      </c>
      <c r="AX129" s="14" t="s">
        <v>88</v>
      </c>
      <c r="AY129" s="213" t="s">
        <v>182</v>
      </c>
    </row>
    <row r="130" spans="1:65" s="2" customFormat="1" ht="14.45" customHeight="1">
      <c r="A130" s="35"/>
      <c r="B130" s="36"/>
      <c r="C130" s="179" t="s">
        <v>240</v>
      </c>
      <c r="D130" s="179" t="s">
        <v>187</v>
      </c>
      <c r="E130" s="180" t="s">
        <v>241</v>
      </c>
      <c r="F130" s="181" t="s">
        <v>242</v>
      </c>
      <c r="G130" s="182" t="s">
        <v>190</v>
      </c>
      <c r="H130" s="183">
        <v>1</v>
      </c>
      <c r="I130" s="184"/>
      <c r="J130" s="185">
        <f>ROUND(I130*H130,2)</f>
        <v>0</v>
      </c>
      <c r="K130" s="181" t="s">
        <v>198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0</v>
      </c>
      <c r="R130" s="188">
        <f>Q130*H130</f>
        <v>0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88</v>
      </c>
      <c r="AT130" s="190" t="s">
        <v>187</v>
      </c>
      <c r="AU130" s="190" t="s">
        <v>181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88</v>
      </c>
      <c r="BM130" s="190" t="s">
        <v>243</v>
      </c>
    </row>
    <row r="131" spans="1:65" s="13" customFormat="1" ht="11.25">
      <c r="B131" s="192"/>
      <c r="C131" s="193"/>
      <c r="D131" s="194" t="s">
        <v>193</v>
      </c>
      <c r="E131" s="195" t="s">
        <v>43</v>
      </c>
      <c r="F131" s="196" t="s">
        <v>194</v>
      </c>
      <c r="G131" s="193"/>
      <c r="H131" s="195" t="s">
        <v>43</v>
      </c>
      <c r="I131" s="197"/>
      <c r="J131" s="193"/>
      <c r="K131" s="193"/>
      <c r="L131" s="198"/>
      <c r="M131" s="199"/>
      <c r="N131" s="200"/>
      <c r="O131" s="200"/>
      <c r="P131" s="200"/>
      <c r="Q131" s="200"/>
      <c r="R131" s="200"/>
      <c r="S131" s="200"/>
      <c r="T131" s="201"/>
      <c r="AT131" s="202" t="s">
        <v>193</v>
      </c>
      <c r="AU131" s="202" t="s">
        <v>181</v>
      </c>
      <c r="AV131" s="13" t="s">
        <v>88</v>
      </c>
      <c r="AW131" s="13" t="s">
        <v>41</v>
      </c>
      <c r="AX131" s="13" t="s">
        <v>80</v>
      </c>
      <c r="AY131" s="202" t="s">
        <v>182</v>
      </c>
    </row>
    <row r="132" spans="1:65" s="13" customFormat="1" ht="22.5">
      <c r="B132" s="192"/>
      <c r="C132" s="193"/>
      <c r="D132" s="194" t="s">
        <v>193</v>
      </c>
      <c r="E132" s="195" t="s">
        <v>43</v>
      </c>
      <c r="F132" s="196" t="s">
        <v>244</v>
      </c>
      <c r="G132" s="193"/>
      <c r="H132" s="195" t="s">
        <v>43</v>
      </c>
      <c r="I132" s="197"/>
      <c r="J132" s="193"/>
      <c r="K132" s="193"/>
      <c r="L132" s="198"/>
      <c r="M132" s="199"/>
      <c r="N132" s="200"/>
      <c r="O132" s="200"/>
      <c r="P132" s="200"/>
      <c r="Q132" s="200"/>
      <c r="R132" s="200"/>
      <c r="S132" s="200"/>
      <c r="T132" s="201"/>
      <c r="AT132" s="202" t="s">
        <v>193</v>
      </c>
      <c r="AU132" s="202" t="s">
        <v>181</v>
      </c>
      <c r="AV132" s="13" t="s">
        <v>88</v>
      </c>
      <c r="AW132" s="13" t="s">
        <v>41</v>
      </c>
      <c r="AX132" s="13" t="s">
        <v>80</v>
      </c>
      <c r="AY132" s="202" t="s">
        <v>182</v>
      </c>
    </row>
    <row r="133" spans="1:65" s="14" customFormat="1" ht="11.25">
      <c r="B133" s="203"/>
      <c r="C133" s="204"/>
      <c r="D133" s="194" t="s">
        <v>193</v>
      </c>
      <c r="E133" s="205" t="s">
        <v>43</v>
      </c>
      <c r="F133" s="206" t="s">
        <v>88</v>
      </c>
      <c r="G133" s="204"/>
      <c r="H133" s="207">
        <v>1</v>
      </c>
      <c r="I133" s="208"/>
      <c r="J133" s="204"/>
      <c r="K133" s="204"/>
      <c r="L133" s="209"/>
      <c r="M133" s="210"/>
      <c r="N133" s="211"/>
      <c r="O133" s="211"/>
      <c r="P133" s="211"/>
      <c r="Q133" s="211"/>
      <c r="R133" s="211"/>
      <c r="S133" s="211"/>
      <c r="T133" s="212"/>
      <c r="AT133" s="213" t="s">
        <v>193</v>
      </c>
      <c r="AU133" s="213" t="s">
        <v>181</v>
      </c>
      <c r="AV133" s="14" t="s">
        <v>90</v>
      </c>
      <c r="AW133" s="14" t="s">
        <v>41</v>
      </c>
      <c r="AX133" s="14" t="s">
        <v>88</v>
      </c>
      <c r="AY133" s="213" t="s">
        <v>182</v>
      </c>
    </row>
    <row r="134" spans="1:65" s="2" customFormat="1" ht="14.45" customHeight="1">
      <c r="A134" s="35"/>
      <c r="B134" s="36"/>
      <c r="C134" s="214" t="s">
        <v>245</v>
      </c>
      <c r="D134" s="214" t="s">
        <v>179</v>
      </c>
      <c r="E134" s="215" t="s">
        <v>246</v>
      </c>
      <c r="F134" s="216" t="s">
        <v>247</v>
      </c>
      <c r="G134" s="217" t="s">
        <v>190</v>
      </c>
      <c r="H134" s="218">
        <v>1</v>
      </c>
      <c r="I134" s="219"/>
      <c r="J134" s="220">
        <f>ROUND(I134*H134,2)</f>
        <v>0</v>
      </c>
      <c r="K134" s="216" t="s">
        <v>198</v>
      </c>
      <c r="L134" s="221"/>
      <c r="M134" s="222" t="s">
        <v>43</v>
      </c>
      <c r="N134" s="223" t="s">
        <v>51</v>
      </c>
      <c r="O134" s="65"/>
      <c r="P134" s="188">
        <f>O134*H134</f>
        <v>0</v>
      </c>
      <c r="Q134" s="188">
        <v>0</v>
      </c>
      <c r="R134" s="188">
        <f>Q134*H134</f>
        <v>0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90</v>
      </c>
      <c r="AT134" s="190" t="s">
        <v>179</v>
      </c>
      <c r="AU134" s="190" t="s">
        <v>181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88</v>
      </c>
      <c r="BM134" s="190" t="s">
        <v>248</v>
      </c>
    </row>
    <row r="135" spans="1:65" s="13" customFormat="1" ht="11.25">
      <c r="B135" s="192"/>
      <c r="C135" s="193"/>
      <c r="D135" s="194" t="s">
        <v>193</v>
      </c>
      <c r="E135" s="195" t="s">
        <v>43</v>
      </c>
      <c r="F135" s="196" t="s">
        <v>194</v>
      </c>
      <c r="G135" s="193"/>
      <c r="H135" s="195" t="s">
        <v>43</v>
      </c>
      <c r="I135" s="197"/>
      <c r="J135" s="193"/>
      <c r="K135" s="193"/>
      <c r="L135" s="198"/>
      <c r="M135" s="199"/>
      <c r="N135" s="200"/>
      <c r="O135" s="200"/>
      <c r="P135" s="200"/>
      <c r="Q135" s="200"/>
      <c r="R135" s="200"/>
      <c r="S135" s="200"/>
      <c r="T135" s="201"/>
      <c r="AT135" s="202" t="s">
        <v>193</v>
      </c>
      <c r="AU135" s="202" t="s">
        <v>181</v>
      </c>
      <c r="AV135" s="13" t="s">
        <v>88</v>
      </c>
      <c r="AW135" s="13" t="s">
        <v>41</v>
      </c>
      <c r="AX135" s="13" t="s">
        <v>80</v>
      </c>
      <c r="AY135" s="202" t="s">
        <v>182</v>
      </c>
    </row>
    <row r="136" spans="1:65" s="13" customFormat="1" ht="22.5">
      <c r="B136" s="192"/>
      <c r="C136" s="193"/>
      <c r="D136" s="194" t="s">
        <v>193</v>
      </c>
      <c r="E136" s="195" t="s">
        <v>43</v>
      </c>
      <c r="F136" s="196" t="s">
        <v>249</v>
      </c>
      <c r="G136" s="193"/>
      <c r="H136" s="195" t="s">
        <v>43</v>
      </c>
      <c r="I136" s="197"/>
      <c r="J136" s="193"/>
      <c r="K136" s="193"/>
      <c r="L136" s="198"/>
      <c r="M136" s="199"/>
      <c r="N136" s="200"/>
      <c r="O136" s="200"/>
      <c r="P136" s="200"/>
      <c r="Q136" s="200"/>
      <c r="R136" s="200"/>
      <c r="S136" s="200"/>
      <c r="T136" s="201"/>
      <c r="AT136" s="202" t="s">
        <v>193</v>
      </c>
      <c r="AU136" s="202" t="s">
        <v>181</v>
      </c>
      <c r="AV136" s="13" t="s">
        <v>88</v>
      </c>
      <c r="AW136" s="13" t="s">
        <v>41</v>
      </c>
      <c r="AX136" s="13" t="s">
        <v>80</v>
      </c>
      <c r="AY136" s="202" t="s">
        <v>182</v>
      </c>
    </row>
    <row r="137" spans="1:65" s="14" customFormat="1" ht="11.25">
      <c r="B137" s="203"/>
      <c r="C137" s="204"/>
      <c r="D137" s="194" t="s">
        <v>193</v>
      </c>
      <c r="E137" s="205" t="s">
        <v>43</v>
      </c>
      <c r="F137" s="206" t="s">
        <v>88</v>
      </c>
      <c r="G137" s="204"/>
      <c r="H137" s="207">
        <v>1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193</v>
      </c>
      <c r="AU137" s="213" t="s">
        <v>181</v>
      </c>
      <c r="AV137" s="14" t="s">
        <v>90</v>
      </c>
      <c r="AW137" s="14" t="s">
        <v>41</v>
      </c>
      <c r="AX137" s="14" t="s">
        <v>88</v>
      </c>
      <c r="AY137" s="213" t="s">
        <v>182</v>
      </c>
    </row>
    <row r="138" spans="1:65" s="12" customFormat="1" ht="20.85" customHeight="1">
      <c r="B138" s="163"/>
      <c r="C138" s="164"/>
      <c r="D138" s="165" t="s">
        <v>79</v>
      </c>
      <c r="E138" s="177" t="s">
        <v>250</v>
      </c>
      <c r="F138" s="177" t="s">
        <v>251</v>
      </c>
      <c r="G138" s="164"/>
      <c r="H138" s="164"/>
      <c r="I138" s="167"/>
      <c r="J138" s="178">
        <f>BK138</f>
        <v>0</v>
      </c>
      <c r="K138" s="164"/>
      <c r="L138" s="169"/>
      <c r="M138" s="170"/>
      <c r="N138" s="171"/>
      <c r="O138" s="171"/>
      <c r="P138" s="172">
        <f>SUM(P139:P169)</f>
        <v>0</v>
      </c>
      <c r="Q138" s="171"/>
      <c r="R138" s="172">
        <f>SUM(R139:R169)</f>
        <v>0</v>
      </c>
      <c r="S138" s="171"/>
      <c r="T138" s="173">
        <f>SUM(T139:T169)</f>
        <v>0</v>
      </c>
      <c r="AR138" s="174" t="s">
        <v>181</v>
      </c>
      <c r="AT138" s="175" t="s">
        <v>79</v>
      </c>
      <c r="AU138" s="175" t="s">
        <v>90</v>
      </c>
      <c r="AY138" s="174" t="s">
        <v>182</v>
      </c>
      <c r="BK138" s="176">
        <f>SUM(BK139:BK169)</f>
        <v>0</v>
      </c>
    </row>
    <row r="139" spans="1:65" s="2" customFormat="1" ht="37.9" customHeight="1">
      <c r="A139" s="35"/>
      <c r="B139" s="36"/>
      <c r="C139" s="179" t="s">
        <v>252</v>
      </c>
      <c r="D139" s="179" t="s">
        <v>187</v>
      </c>
      <c r="E139" s="180" t="s">
        <v>253</v>
      </c>
      <c r="F139" s="181" t="s">
        <v>254</v>
      </c>
      <c r="G139" s="182" t="s">
        <v>190</v>
      </c>
      <c r="H139" s="183">
        <v>1</v>
      </c>
      <c r="I139" s="184"/>
      <c r="J139" s="185">
        <f>ROUND(I139*H139,2)</f>
        <v>0</v>
      </c>
      <c r="K139" s="181" t="s">
        <v>198</v>
      </c>
      <c r="L139" s="40"/>
      <c r="M139" s="186" t="s">
        <v>43</v>
      </c>
      <c r="N139" s="187" t="s">
        <v>51</v>
      </c>
      <c r="O139" s="65"/>
      <c r="P139" s="188">
        <f>O139*H139</f>
        <v>0</v>
      </c>
      <c r="Q139" s="188">
        <v>0</v>
      </c>
      <c r="R139" s="188">
        <f>Q139*H139</f>
        <v>0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88</v>
      </c>
      <c r="AT139" s="190" t="s">
        <v>187</v>
      </c>
      <c r="AU139" s="190" t="s">
        <v>181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88</v>
      </c>
      <c r="BM139" s="190" t="s">
        <v>255</v>
      </c>
    </row>
    <row r="140" spans="1:65" s="13" customFormat="1" ht="11.25">
      <c r="B140" s="192"/>
      <c r="C140" s="193"/>
      <c r="D140" s="194" t="s">
        <v>193</v>
      </c>
      <c r="E140" s="195" t="s">
        <v>43</v>
      </c>
      <c r="F140" s="196" t="s">
        <v>194</v>
      </c>
      <c r="G140" s="193"/>
      <c r="H140" s="195" t="s">
        <v>43</v>
      </c>
      <c r="I140" s="197"/>
      <c r="J140" s="193"/>
      <c r="K140" s="193"/>
      <c r="L140" s="198"/>
      <c r="M140" s="199"/>
      <c r="N140" s="200"/>
      <c r="O140" s="200"/>
      <c r="P140" s="200"/>
      <c r="Q140" s="200"/>
      <c r="R140" s="200"/>
      <c r="S140" s="200"/>
      <c r="T140" s="201"/>
      <c r="AT140" s="202" t="s">
        <v>193</v>
      </c>
      <c r="AU140" s="202" t="s">
        <v>181</v>
      </c>
      <c r="AV140" s="13" t="s">
        <v>88</v>
      </c>
      <c r="AW140" s="13" t="s">
        <v>41</v>
      </c>
      <c r="AX140" s="13" t="s">
        <v>80</v>
      </c>
      <c r="AY140" s="202" t="s">
        <v>182</v>
      </c>
    </row>
    <row r="141" spans="1:65" s="14" customFormat="1" ht="11.25">
      <c r="B141" s="203"/>
      <c r="C141" s="204"/>
      <c r="D141" s="194" t="s">
        <v>193</v>
      </c>
      <c r="E141" s="205" t="s">
        <v>43</v>
      </c>
      <c r="F141" s="206" t="s">
        <v>88</v>
      </c>
      <c r="G141" s="204"/>
      <c r="H141" s="207">
        <v>1</v>
      </c>
      <c r="I141" s="208"/>
      <c r="J141" s="204"/>
      <c r="K141" s="204"/>
      <c r="L141" s="209"/>
      <c r="M141" s="210"/>
      <c r="N141" s="211"/>
      <c r="O141" s="211"/>
      <c r="P141" s="211"/>
      <c r="Q141" s="211"/>
      <c r="R141" s="211"/>
      <c r="S141" s="211"/>
      <c r="T141" s="212"/>
      <c r="AT141" s="213" t="s">
        <v>193</v>
      </c>
      <c r="AU141" s="213" t="s">
        <v>181</v>
      </c>
      <c r="AV141" s="14" t="s">
        <v>90</v>
      </c>
      <c r="AW141" s="14" t="s">
        <v>41</v>
      </c>
      <c r="AX141" s="14" t="s">
        <v>88</v>
      </c>
      <c r="AY141" s="213" t="s">
        <v>182</v>
      </c>
    </row>
    <row r="142" spans="1:65" s="2" customFormat="1" ht="14.45" customHeight="1">
      <c r="A142" s="35"/>
      <c r="B142" s="36"/>
      <c r="C142" s="214" t="s">
        <v>256</v>
      </c>
      <c r="D142" s="214" t="s">
        <v>179</v>
      </c>
      <c r="E142" s="215" t="s">
        <v>257</v>
      </c>
      <c r="F142" s="216" t="s">
        <v>258</v>
      </c>
      <c r="G142" s="217" t="s">
        <v>259</v>
      </c>
      <c r="H142" s="218">
        <v>1</v>
      </c>
      <c r="I142" s="219"/>
      <c r="J142" s="220">
        <f>ROUND(I142*H142,2)</f>
        <v>0</v>
      </c>
      <c r="K142" s="216" t="s">
        <v>198</v>
      </c>
      <c r="L142" s="221"/>
      <c r="M142" s="222" t="s">
        <v>43</v>
      </c>
      <c r="N142" s="223" t="s">
        <v>51</v>
      </c>
      <c r="O142" s="65"/>
      <c r="P142" s="188">
        <f>O142*H142</f>
        <v>0</v>
      </c>
      <c r="Q142" s="188">
        <v>0</v>
      </c>
      <c r="R142" s="188">
        <f>Q142*H142</f>
        <v>0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90</v>
      </c>
      <c r="AT142" s="190" t="s">
        <v>179</v>
      </c>
      <c r="AU142" s="190" t="s">
        <v>181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88</v>
      </c>
      <c r="BM142" s="190" t="s">
        <v>260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194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181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3" customFormat="1" ht="22.5">
      <c r="B144" s="192"/>
      <c r="C144" s="193"/>
      <c r="D144" s="194" t="s">
        <v>193</v>
      </c>
      <c r="E144" s="195" t="s">
        <v>43</v>
      </c>
      <c r="F144" s="196" t="s">
        <v>261</v>
      </c>
      <c r="G144" s="193"/>
      <c r="H144" s="195" t="s">
        <v>43</v>
      </c>
      <c r="I144" s="197"/>
      <c r="J144" s="193"/>
      <c r="K144" s="193"/>
      <c r="L144" s="198"/>
      <c r="M144" s="199"/>
      <c r="N144" s="200"/>
      <c r="O144" s="200"/>
      <c r="P144" s="200"/>
      <c r="Q144" s="200"/>
      <c r="R144" s="200"/>
      <c r="S144" s="200"/>
      <c r="T144" s="201"/>
      <c r="AT144" s="202" t="s">
        <v>193</v>
      </c>
      <c r="AU144" s="202" t="s">
        <v>181</v>
      </c>
      <c r="AV144" s="13" t="s">
        <v>88</v>
      </c>
      <c r="AW144" s="13" t="s">
        <v>41</v>
      </c>
      <c r="AX144" s="13" t="s">
        <v>80</v>
      </c>
      <c r="AY144" s="202" t="s">
        <v>182</v>
      </c>
    </row>
    <row r="145" spans="1:65" s="14" customFormat="1" ht="11.25">
      <c r="B145" s="203"/>
      <c r="C145" s="204"/>
      <c r="D145" s="194" t="s">
        <v>193</v>
      </c>
      <c r="E145" s="205" t="s">
        <v>43</v>
      </c>
      <c r="F145" s="206" t="s">
        <v>88</v>
      </c>
      <c r="G145" s="204"/>
      <c r="H145" s="207">
        <v>1</v>
      </c>
      <c r="I145" s="208"/>
      <c r="J145" s="204"/>
      <c r="K145" s="204"/>
      <c r="L145" s="209"/>
      <c r="M145" s="210"/>
      <c r="N145" s="211"/>
      <c r="O145" s="211"/>
      <c r="P145" s="211"/>
      <c r="Q145" s="211"/>
      <c r="R145" s="211"/>
      <c r="S145" s="211"/>
      <c r="T145" s="212"/>
      <c r="AT145" s="213" t="s">
        <v>193</v>
      </c>
      <c r="AU145" s="213" t="s">
        <v>181</v>
      </c>
      <c r="AV145" s="14" t="s">
        <v>90</v>
      </c>
      <c r="AW145" s="14" t="s">
        <v>41</v>
      </c>
      <c r="AX145" s="14" t="s">
        <v>88</v>
      </c>
      <c r="AY145" s="213" t="s">
        <v>182</v>
      </c>
    </row>
    <row r="146" spans="1:65" s="2" customFormat="1" ht="14.45" customHeight="1">
      <c r="A146" s="35"/>
      <c r="B146" s="36"/>
      <c r="C146" s="214" t="s">
        <v>8</v>
      </c>
      <c r="D146" s="214" t="s">
        <v>179</v>
      </c>
      <c r="E146" s="215" t="s">
        <v>262</v>
      </c>
      <c r="F146" s="216" t="s">
        <v>263</v>
      </c>
      <c r="G146" s="217" t="s">
        <v>190</v>
      </c>
      <c r="H146" s="218">
        <v>1</v>
      </c>
      <c r="I146" s="219"/>
      <c r="J146" s="220">
        <f>ROUND(I146*H146,2)</f>
        <v>0</v>
      </c>
      <c r="K146" s="216" t="s">
        <v>198</v>
      </c>
      <c r="L146" s="221"/>
      <c r="M146" s="222" t="s">
        <v>43</v>
      </c>
      <c r="N146" s="223" t="s">
        <v>51</v>
      </c>
      <c r="O146" s="65"/>
      <c r="P146" s="188">
        <f>O146*H146</f>
        <v>0</v>
      </c>
      <c r="Q146" s="188">
        <v>0</v>
      </c>
      <c r="R146" s="188">
        <f>Q146*H146</f>
        <v>0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90</v>
      </c>
      <c r="AT146" s="190" t="s">
        <v>179</v>
      </c>
      <c r="AU146" s="190" t="s">
        <v>181</v>
      </c>
      <c r="AY146" s="17" t="s">
        <v>182</v>
      </c>
      <c r="BE146" s="191">
        <f>IF(N146="základní",J146,0)</f>
        <v>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0</v>
      </c>
      <c r="BL146" s="17" t="s">
        <v>88</v>
      </c>
      <c r="BM146" s="190" t="s">
        <v>264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194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181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22.5">
      <c r="B148" s="192"/>
      <c r="C148" s="193"/>
      <c r="D148" s="194" t="s">
        <v>193</v>
      </c>
      <c r="E148" s="195" t="s">
        <v>43</v>
      </c>
      <c r="F148" s="196" t="s">
        <v>261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181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88</v>
      </c>
      <c r="G149" s="204"/>
      <c r="H149" s="207">
        <v>1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181</v>
      </c>
      <c r="AV149" s="14" t="s">
        <v>90</v>
      </c>
      <c r="AW149" s="14" t="s">
        <v>41</v>
      </c>
      <c r="AX149" s="14" t="s">
        <v>88</v>
      </c>
      <c r="AY149" s="213" t="s">
        <v>182</v>
      </c>
    </row>
    <row r="150" spans="1:65" s="2" customFormat="1" ht="14.45" customHeight="1">
      <c r="A150" s="35"/>
      <c r="B150" s="36"/>
      <c r="C150" s="214" t="s">
        <v>265</v>
      </c>
      <c r="D150" s="214" t="s">
        <v>179</v>
      </c>
      <c r="E150" s="215" t="s">
        <v>266</v>
      </c>
      <c r="F150" s="216" t="s">
        <v>267</v>
      </c>
      <c r="G150" s="217" t="s">
        <v>190</v>
      </c>
      <c r="H150" s="218">
        <v>1</v>
      </c>
      <c r="I150" s="219"/>
      <c r="J150" s="220">
        <f>ROUND(I150*H150,2)</f>
        <v>0</v>
      </c>
      <c r="K150" s="216" t="s">
        <v>198</v>
      </c>
      <c r="L150" s="221"/>
      <c r="M150" s="222" t="s">
        <v>43</v>
      </c>
      <c r="N150" s="223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90</v>
      </c>
      <c r="AT150" s="190" t="s">
        <v>179</v>
      </c>
      <c r="AU150" s="190" t="s">
        <v>181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88</v>
      </c>
      <c r="BM150" s="190" t="s">
        <v>268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194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181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22.5">
      <c r="B152" s="192"/>
      <c r="C152" s="193"/>
      <c r="D152" s="194" t="s">
        <v>193</v>
      </c>
      <c r="E152" s="195" t="s">
        <v>43</v>
      </c>
      <c r="F152" s="196" t="s">
        <v>261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181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4" customFormat="1" ht="11.25">
      <c r="B153" s="203"/>
      <c r="C153" s="204"/>
      <c r="D153" s="194" t="s">
        <v>193</v>
      </c>
      <c r="E153" s="205" t="s">
        <v>43</v>
      </c>
      <c r="F153" s="206" t="s">
        <v>88</v>
      </c>
      <c r="G153" s="204"/>
      <c r="H153" s="207">
        <v>1</v>
      </c>
      <c r="I153" s="208"/>
      <c r="J153" s="204"/>
      <c r="K153" s="204"/>
      <c r="L153" s="209"/>
      <c r="M153" s="210"/>
      <c r="N153" s="211"/>
      <c r="O153" s="211"/>
      <c r="P153" s="211"/>
      <c r="Q153" s="211"/>
      <c r="R153" s="211"/>
      <c r="S153" s="211"/>
      <c r="T153" s="212"/>
      <c r="AT153" s="213" t="s">
        <v>193</v>
      </c>
      <c r="AU153" s="213" t="s">
        <v>181</v>
      </c>
      <c r="AV153" s="14" t="s">
        <v>90</v>
      </c>
      <c r="AW153" s="14" t="s">
        <v>41</v>
      </c>
      <c r="AX153" s="14" t="s">
        <v>88</v>
      </c>
      <c r="AY153" s="213" t="s">
        <v>182</v>
      </c>
    </row>
    <row r="154" spans="1:65" s="2" customFormat="1" ht="14.45" customHeight="1">
      <c r="A154" s="35"/>
      <c r="B154" s="36"/>
      <c r="C154" s="179" t="s">
        <v>269</v>
      </c>
      <c r="D154" s="179" t="s">
        <v>187</v>
      </c>
      <c r="E154" s="180" t="s">
        <v>270</v>
      </c>
      <c r="F154" s="181" t="s">
        <v>271</v>
      </c>
      <c r="G154" s="182" t="s">
        <v>190</v>
      </c>
      <c r="H154" s="183">
        <v>1</v>
      </c>
      <c r="I154" s="184"/>
      <c r="J154" s="185">
        <f>ROUND(I154*H154,2)</f>
        <v>0</v>
      </c>
      <c r="K154" s="181" t="s">
        <v>198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88</v>
      </c>
      <c r="AT154" s="190" t="s">
        <v>187</v>
      </c>
      <c r="AU154" s="190" t="s">
        <v>181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88</v>
      </c>
      <c r="BM154" s="190" t="s">
        <v>272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194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181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3" customFormat="1" ht="22.5">
      <c r="B156" s="192"/>
      <c r="C156" s="193"/>
      <c r="D156" s="194" t="s">
        <v>193</v>
      </c>
      <c r="E156" s="195" t="s">
        <v>43</v>
      </c>
      <c r="F156" s="196" t="s">
        <v>261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181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4" customFormat="1" ht="11.25">
      <c r="B157" s="203"/>
      <c r="C157" s="204"/>
      <c r="D157" s="194" t="s">
        <v>193</v>
      </c>
      <c r="E157" s="205" t="s">
        <v>43</v>
      </c>
      <c r="F157" s="206" t="s">
        <v>88</v>
      </c>
      <c r="G157" s="204"/>
      <c r="H157" s="207">
        <v>1</v>
      </c>
      <c r="I157" s="208"/>
      <c r="J157" s="204"/>
      <c r="K157" s="204"/>
      <c r="L157" s="209"/>
      <c r="M157" s="210"/>
      <c r="N157" s="211"/>
      <c r="O157" s="211"/>
      <c r="P157" s="211"/>
      <c r="Q157" s="211"/>
      <c r="R157" s="211"/>
      <c r="S157" s="211"/>
      <c r="T157" s="212"/>
      <c r="AT157" s="213" t="s">
        <v>193</v>
      </c>
      <c r="AU157" s="213" t="s">
        <v>181</v>
      </c>
      <c r="AV157" s="14" t="s">
        <v>90</v>
      </c>
      <c r="AW157" s="14" t="s">
        <v>41</v>
      </c>
      <c r="AX157" s="14" t="s">
        <v>88</v>
      </c>
      <c r="AY157" s="213" t="s">
        <v>182</v>
      </c>
    </row>
    <row r="158" spans="1:65" s="2" customFormat="1" ht="14.45" customHeight="1">
      <c r="A158" s="35"/>
      <c r="B158" s="36"/>
      <c r="C158" s="214" t="s">
        <v>273</v>
      </c>
      <c r="D158" s="214" t="s">
        <v>179</v>
      </c>
      <c r="E158" s="215" t="s">
        <v>274</v>
      </c>
      <c r="F158" s="216" t="s">
        <v>275</v>
      </c>
      <c r="G158" s="217" t="s">
        <v>190</v>
      </c>
      <c r="H158" s="218">
        <v>1</v>
      </c>
      <c r="I158" s="219"/>
      <c r="J158" s="220">
        <f>ROUND(I158*H158,2)</f>
        <v>0</v>
      </c>
      <c r="K158" s="216" t="s">
        <v>198</v>
      </c>
      <c r="L158" s="221"/>
      <c r="M158" s="222" t="s">
        <v>43</v>
      </c>
      <c r="N158" s="223" t="s">
        <v>51</v>
      </c>
      <c r="O158" s="65"/>
      <c r="P158" s="188">
        <f>O158*H158</f>
        <v>0</v>
      </c>
      <c r="Q158" s="188">
        <v>0</v>
      </c>
      <c r="R158" s="188">
        <f>Q158*H158</f>
        <v>0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90</v>
      </c>
      <c r="AT158" s="190" t="s">
        <v>179</v>
      </c>
      <c r="AU158" s="190" t="s">
        <v>181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88</v>
      </c>
      <c r="BM158" s="190" t="s">
        <v>276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194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181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88</v>
      </c>
      <c r="G160" s="204"/>
      <c r="H160" s="207">
        <v>1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181</v>
      </c>
      <c r="AV160" s="14" t="s">
        <v>90</v>
      </c>
      <c r="AW160" s="14" t="s">
        <v>41</v>
      </c>
      <c r="AX160" s="14" t="s">
        <v>88</v>
      </c>
      <c r="AY160" s="213" t="s">
        <v>182</v>
      </c>
    </row>
    <row r="161" spans="1:65" s="2" customFormat="1" ht="24.2" customHeight="1">
      <c r="A161" s="35"/>
      <c r="B161" s="36"/>
      <c r="C161" s="214" t="s">
        <v>277</v>
      </c>
      <c r="D161" s="214" t="s">
        <v>179</v>
      </c>
      <c r="E161" s="215" t="s">
        <v>278</v>
      </c>
      <c r="F161" s="216" t="s">
        <v>279</v>
      </c>
      <c r="G161" s="217" t="s">
        <v>190</v>
      </c>
      <c r="H161" s="218">
        <v>1</v>
      </c>
      <c r="I161" s="219"/>
      <c r="J161" s="220">
        <f>ROUND(I161*H161,2)</f>
        <v>0</v>
      </c>
      <c r="K161" s="216" t="s">
        <v>198</v>
      </c>
      <c r="L161" s="221"/>
      <c r="M161" s="222" t="s">
        <v>43</v>
      </c>
      <c r="N161" s="223" t="s">
        <v>51</v>
      </c>
      <c r="O161" s="65"/>
      <c r="P161" s="188">
        <f>O161*H161</f>
        <v>0</v>
      </c>
      <c r="Q161" s="188">
        <v>0</v>
      </c>
      <c r="R161" s="188">
        <f>Q161*H161</f>
        <v>0</v>
      </c>
      <c r="S161" s="188">
        <v>0</v>
      </c>
      <c r="T161" s="18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90" t="s">
        <v>90</v>
      </c>
      <c r="AT161" s="190" t="s">
        <v>179</v>
      </c>
      <c r="AU161" s="190" t="s">
        <v>181</v>
      </c>
      <c r="AY161" s="17" t="s">
        <v>182</v>
      </c>
      <c r="BE161" s="191">
        <f>IF(N161="základní",J161,0)</f>
        <v>0</v>
      </c>
      <c r="BF161" s="191">
        <f>IF(N161="snížená",J161,0)</f>
        <v>0</v>
      </c>
      <c r="BG161" s="191">
        <f>IF(N161="zákl. přenesená",J161,0)</f>
        <v>0</v>
      </c>
      <c r="BH161" s="191">
        <f>IF(N161="sníž. přenesená",J161,0)</f>
        <v>0</v>
      </c>
      <c r="BI161" s="191">
        <f>IF(N161="nulová",J161,0)</f>
        <v>0</v>
      </c>
      <c r="BJ161" s="17" t="s">
        <v>88</v>
      </c>
      <c r="BK161" s="191">
        <f>ROUND(I161*H161,2)</f>
        <v>0</v>
      </c>
      <c r="BL161" s="17" t="s">
        <v>88</v>
      </c>
      <c r="BM161" s="190" t="s">
        <v>280</v>
      </c>
    </row>
    <row r="162" spans="1:65" s="13" customFormat="1" ht="11.25">
      <c r="B162" s="192"/>
      <c r="C162" s="193"/>
      <c r="D162" s="194" t="s">
        <v>193</v>
      </c>
      <c r="E162" s="195" t="s">
        <v>43</v>
      </c>
      <c r="F162" s="196" t="s">
        <v>194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181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88</v>
      </c>
      <c r="G163" s="204"/>
      <c r="H163" s="207">
        <v>1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181</v>
      </c>
      <c r="AV163" s="14" t="s">
        <v>90</v>
      </c>
      <c r="AW163" s="14" t="s">
        <v>41</v>
      </c>
      <c r="AX163" s="14" t="s">
        <v>88</v>
      </c>
      <c r="AY163" s="213" t="s">
        <v>182</v>
      </c>
    </row>
    <row r="164" spans="1:65" s="2" customFormat="1" ht="14.45" customHeight="1">
      <c r="A164" s="35"/>
      <c r="B164" s="36"/>
      <c r="C164" s="214" t="s">
        <v>281</v>
      </c>
      <c r="D164" s="214" t="s">
        <v>179</v>
      </c>
      <c r="E164" s="215" t="s">
        <v>282</v>
      </c>
      <c r="F164" s="216" t="s">
        <v>283</v>
      </c>
      <c r="G164" s="217" t="s">
        <v>190</v>
      </c>
      <c r="H164" s="218">
        <v>1</v>
      </c>
      <c r="I164" s="219"/>
      <c r="J164" s="220">
        <f>ROUND(I164*H164,2)</f>
        <v>0</v>
      </c>
      <c r="K164" s="216" t="s">
        <v>198</v>
      </c>
      <c r="L164" s="221"/>
      <c r="M164" s="222" t="s">
        <v>43</v>
      </c>
      <c r="N164" s="223" t="s">
        <v>51</v>
      </c>
      <c r="O164" s="65"/>
      <c r="P164" s="188">
        <f>O164*H164</f>
        <v>0</v>
      </c>
      <c r="Q164" s="188">
        <v>0</v>
      </c>
      <c r="R164" s="188">
        <f>Q164*H164</f>
        <v>0</v>
      </c>
      <c r="S164" s="188">
        <v>0</v>
      </c>
      <c r="T164" s="18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90" t="s">
        <v>90</v>
      </c>
      <c r="AT164" s="190" t="s">
        <v>179</v>
      </c>
      <c r="AU164" s="190" t="s">
        <v>181</v>
      </c>
      <c r="AY164" s="17" t="s">
        <v>182</v>
      </c>
      <c r="BE164" s="191">
        <f>IF(N164="základní",J164,0)</f>
        <v>0</v>
      </c>
      <c r="BF164" s="191">
        <f>IF(N164="snížená",J164,0)</f>
        <v>0</v>
      </c>
      <c r="BG164" s="191">
        <f>IF(N164="zákl. přenesená",J164,0)</f>
        <v>0</v>
      </c>
      <c r="BH164" s="191">
        <f>IF(N164="sníž. přenesená",J164,0)</f>
        <v>0</v>
      </c>
      <c r="BI164" s="191">
        <f>IF(N164="nulová",J164,0)</f>
        <v>0</v>
      </c>
      <c r="BJ164" s="17" t="s">
        <v>88</v>
      </c>
      <c r="BK164" s="191">
        <f>ROUND(I164*H164,2)</f>
        <v>0</v>
      </c>
      <c r="BL164" s="17" t="s">
        <v>88</v>
      </c>
      <c r="BM164" s="190" t="s">
        <v>284</v>
      </c>
    </row>
    <row r="165" spans="1:65" s="13" customFormat="1" ht="11.25">
      <c r="B165" s="192"/>
      <c r="C165" s="193"/>
      <c r="D165" s="194" t="s">
        <v>193</v>
      </c>
      <c r="E165" s="195" t="s">
        <v>43</v>
      </c>
      <c r="F165" s="196" t="s">
        <v>194</v>
      </c>
      <c r="G165" s="193"/>
      <c r="H165" s="195" t="s">
        <v>43</v>
      </c>
      <c r="I165" s="197"/>
      <c r="J165" s="193"/>
      <c r="K165" s="193"/>
      <c r="L165" s="198"/>
      <c r="M165" s="199"/>
      <c r="N165" s="200"/>
      <c r="O165" s="200"/>
      <c r="P165" s="200"/>
      <c r="Q165" s="200"/>
      <c r="R165" s="200"/>
      <c r="S165" s="200"/>
      <c r="T165" s="201"/>
      <c r="AT165" s="202" t="s">
        <v>193</v>
      </c>
      <c r="AU165" s="202" t="s">
        <v>181</v>
      </c>
      <c r="AV165" s="13" t="s">
        <v>88</v>
      </c>
      <c r="AW165" s="13" t="s">
        <v>41</v>
      </c>
      <c r="AX165" s="13" t="s">
        <v>80</v>
      </c>
      <c r="AY165" s="202" t="s">
        <v>182</v>
      </c>
    </row>
    <row r="166" spans="1:65" s="14" customFormat="1" ht="11.25">
      <c r="B166" s="203"/>
      <c r="C166" s="204"/>
      <c r="D166" s="194" t="s">
        <v>193</v>
      </c>
      <c r="E166" s="205" t="s">
        <v>43</v>
      </c>
      <c r="F166" s="206" t="s">
        <v>88</v>
      </c>
      <c r="G166" s="204"/>
      <c r="H166" s="207">
        <v>1</v>
      </c>
      <c r="I166" s="208"/>
      <c r="J166" s="204"/>
      <c r="K166" s="204"/>
      <c r="L166" s="209"/>
      <c r="M166" s="210"/>
      <c r="N166" s="211"/>
      <c r="O166" s="211"/>
      <c r="P166" s="211"/>
      <c r="Q166" s="211"/>
      <c r="R166" s="211"/>
      <c r="S166" s="211"/>
      <c r="T166" s="212"/>
      <c r="AT166" s="213" t="s">
        <v>193</v>
      </c>
      <c r="AU166" s="213" t="s">
        <v>181</v>
      </c>
      <c r="AV166" s="14" t="s">
        <v>90</v>
      </c>
      <c r="AW166" s="14" t="s">
        <v>41</v>
      </c>
      <c r="AX166" s="14" t="s">
        <v>88</v>
      </c>
      <c r="AY166" s="213" t="s">
        <v>182</v>
      </c>
    </row>
    <row r="167" spans="1:65" s="2" customFormat="1" ht="14.45" customHeight="1">
      <c r="A167" s="35"/>
      <c r="B167" s="36"/>
      <c r="C167" s="214" t="s">
        <v>7</v>
      </c>
      <c r="D167" s="214" t="s">
        <v>179</v>
      </c>
      <c r="E167" s="215" t="s">
        <v>285</v>
      </c>
      <c r="F167" s="216" t="s">
        <v>286</v>
      </c>
      <c r="G167" s="217" t="s">
        <v>190</v>
      </c>
      <c r="H167" s="218">
        <v>1</v>
      </c>
      <c r="I167" s="219"/>
      <c r="J167" s="220">
        <f>ROUND(I167*H167,2)</f>
        <v>0</v>
      </c>
      <c r="K167" s="216" t="s">
        <v>198</v>
      </c>
      <c r="L167" s="221"/>
      <c r="M167" s="222" t="s">
        <v>43</v>
      </c>
      <c r="N167" s="223" t="s">
        <v>51</v>
      </c>
      <c r="O167" s="65"/>
      <c r="P167" s="188">
        <f>O167*H167</f>
        <v>0</v>
      </c>
      <c r="Q167" s="188">
        <v>0</v>
      </c>
      <c r="R167" s="188">
        <f>Q167*H167</f>
        <v>0</v>
      </c>
      <c r="S167" s="188">
        <v>0</v>
      </c>
      <c r="T167" s="18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90" t="s">
        <v>90</v>
      </c>
      <c r="AT167" s="190" t="s">
        <v>179</v>
      </c>
      <c r="AU167" s="190" t="s">
        <v>181</v>
      </c>
      <c r="AY167" s="17" t="s">
        <v>182</v>
      </c>
      <c r="BE167" s="191">
        <f>IF(N167="základní",J167,0)</f>
        <v>0</v>
      </c>
      <c r="BF167" s="191">
        <f>IF(N167="snížená",J167,0)</f>
        <v>0</v>
      </c>
      <c r="BG167" s="191">
        <f>IF(N167="zákl. přenesená",J167,0)</f>
        <v>0</v>
      </c>
      <c r="BH167" s="191">
        <f>IF(N167="sníž. přenesená",J167,0)</f>
        <v>0</v>
      </c>
      <c r="BI167" s="191">
        <f>IF(N167="nulová",J167,0)</f>
        <v>0</v>
      </c>
      <c r="BJ167" s="17" t="s">
        <v>88</v>
      </c>
      <c r="BK167" s="191">
        <f>ROUND(I167*H167,2)</f>
        <v>0</v>
      </c>
      <c r="BL167" s="17" t="s">
        <v>88</v>
      </c>
      <c r="BM167" s="190" t="s">
        <v>287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194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181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88</v>
      </c>
      <c r="G169" s="204"/>
      <c r="H169" s="207">
        <v>1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181</v>
      </c>
      <c r="AV169" s="14" t="s">
        <v>90</v>
      </c>
      <c r="AW169" s="14" t="s">
        <v>41</v>
      </c>
      <c r="AX169" s="14" t="s">
        <v>88</v>
      </c>
      <c r="AY169" s="213" t="s">
        <v>182</v>
      </c>
    </row>
    <row r="170" spans="1:65" s="12" customFormat="1" ht="20.85" customHeight="1">
      <c r="B170" s="163"/>
      <c r="C170" s="164"/>
      <c r="D170" s="165" t="s">
        <v>79</v>
      </c>
      <c r="E170" s="177" t="s">
        <v>288</v>
      </c>
      <c r="F170" s="177" t="s">
        <v>289</v>
      </c>
      <c r="G170" s="164"/>
      <c r="H170" s="164"/>
      <c r="I170" s="167"/>
      <c r="J170" s="178">
        <f>BK170</f>
        <v>0</v>
      </c>
      <c r="K170" s="164"/>
      <c r="L170" s="169"/>
      <c r="M170" s="170"/>
      <c r="N170" s="171"/>
      <c r="O170" s="171"/>
      <c r="P170" s="172">
        <f>SUM(P171:P205)</f>
        <v>0</v>
      </c>
      <c r="Q170" s="171"/>
      <c r="R170" s="172">
        <f>SUM(R171:R205)</f>
        <v>0</v>
      </c>
      <c r="S170" s="171"/>
      <c r="T170" s="173">
        <f>SUM(T171:T205)</f>
        <v>0</v>
      </c>
      <c r="AR170" s="174" t="s">
        <v>181</v>
      </c>
      <c r="AT170" s="175" t="s">
        <v>79</v>
      </c>
      <c r="AU170" s="175" t="s">
        <v>90</v>
      </c>
      <c r="AY170" s="174" t="s">
        <v>182</v>
      </c>
      <c r="BK170" s="176">
        <f>SUM(BK171:BK205)</f>
        <v>0</v>
      </c>
    </row>
    <row r="171" spans="1:65" s="2" customFormat="1" ht="14.45" customHeight="1">
      <c r="A171" s="35"/>
      <c r="B171" s="36"/>
      <c r="C171" s="179" t="s">
        <v>290</v>
      </c>
      <c r="D171" s="179" t="s">
        <v>187</v>
      </c>
      <c r="E171" s="180" t="s">
        <v>291</v>
      </c>
      <c r="F171" s="181" t="s">
        <v>292</v>
      </c>
      <c r="G171" s="182" t="s">
        <v>190</v>
      </c>
      <c r="H171" s="183">
        <v>2</v>
      </c>
      <c r="I171" s="184"/>
      <c r="J171" s="185">
        <f>ROUND(I171*H171,2)</f>
        <v>0</v>
      </c>
      <c r="K171" s="181" t="s">
        <v>191</v>
      </c>
      <c r="L171" s="40"/>
      <c r="M171" s="186" t="s">
        <v>43</v>
      </c>
      <c r="N171" s="187" t="s">
        <v>51</v>
      </c>
      <c r="O171" s="65"/>
      <c r="P171" s="188">
        <f>O171*H171</f>
        <v>0</v>
      </c>
      <c r="Q171" s="188">
        <v>0</v>
      </c>
      <c r="R171" s="188">
        <f>Q171*H171</f>
        <v>0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88</v>
      </c>
      <c r="AT171" s="190" t="s">
        <v>187</v>
      </c>
      <c r="AU171" s="190" t="s">
        <v>181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88</v>
      </c>
      <c r="BM171" s="190" t="s">
        <v>293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194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181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3" customFormat="1" ht="22.5">
      <c r="B173" s="192"/>
      <c r="C173" s="193"/>
      <c r="D173" s="194" t="s">
        <v>193</v>
      </c>
      <c r="E173" s="195" t="s">
        <v>43</v>
      </c>
      <c r="F173" s="196" t="s">
        <v>294</v>
      </c>
      <c r="G173" s="193"/>
      <c r="H173" s="195" t="s">
        <v>43</v>
      </c>
      <c r="I173" s="197"/>
      <c r="J173" s="193"/>
      <c r="K173" s="193"/>
      <c r="L173" s="198"/>
      <c r="M173" s="199"/>
      <c r="N173" s="200"/>
      <c r="O173" s="200"/>
      <c r="P173" s="200"/>
      <c r="Q173" s="200"/>
      <c r="R173" s="200"/>
      <c r="S173" s="200"/>
      <c r="T173" s="201"/>
      <c r="AT173" s="202" t="s">
        <v>193</v>
      </c>
      <c r="AU173" s="202" t="s">
        <v>181</v>
      </c>
      <c r="AV173" s="13" t="s">
        <v>88</v>
      </c>
      <c r="AW173" s="13" t="s">
        <v>41</v>
      </c>
      <c r="AX173" s="13" t="s">
        <v>80</v>
      </c>
      <c r="AY173" s="202" t="s">
        <v>182</v>
      </c>
    </row>
    <row r="174" spans="1:65" s="14" customFormat="1" ht="11.25">
      <c r="B174" s="203"/>
      <c r="C174" s="204"/>
      <c r="D174" s="194" t="s">
        <v>193</v>
      </c>
      <c r="E174" s="205" t="s">
        <v>43</v>
      </c>
      <c r="F174" s="206" t="s">
        <v>90</v>
      </c>
      <c r="G174" s="204"/>
      <c r="H174" s="207">
        <v>2</v>
      </c>
      <c r="I174" s="208"/>
      <c r="J174" s="204"/>
      <c r="K174" s="204"/>
      <c r="L174" s="209"/>
      <c r="M174" s="210"/>
      <c r="N174" s="211"/>
      <c r="O174" s="211"/>
      <c r="P174" s="211"/>
      <c r="Q174" s="211"/>
      <c r="R174" s="211"/>
      <c r="S174" s="211"/>
      <c r="T174" s="212"/>
      <c r="AT174" s="213" t="s">
        <v>193</v>
      </c>
      <c r="AU174" s="213" t="s">
        <v>181</v>
      </c>
      <c r="AV174" s="14" t="s">
        <v>90</v>
      </c>
      <c r="AW174" s="14" t="s">
        <v>41</v>
      </c>
      <c r="AX174" s="14" t="s">
        <v>88</v>
      </c>
      <c r="AY174" s="213" t="s">
        <v>182</v>
      </c>
    </row>
    <row r="175" spans="1:65" s="2" customFormat="1" ht="14.45" customHeight="1">
      <c r="A175" s="35"/>
      <c r="B175" s="36"/>
      <c r="C175" s="214" t="s">
        <v>295</v>
      </c>
      <c r="D175" s="214" t="s">
        <v>179</v>
      </c>
      <c r="E175" s="215" t="s">
        <v>296</v>
      </c>
      <c r="F175" s="216" t="s">
        <v>297</v>
      </c>
      <c r="G175" s="217" t="s">
        <v>190</v>
      </c>
      <c r="H175" s="218">
        <v>2</v>
      </c>
      <c r="I175" s="219"/>
      <c r="J175" s="220">
        <f>ROUND(I175*H175,2)</f>
        <v>0</v>
      </c>
      <c r="K175" s="216" t="s">
        <v>198</v>
      </c>
      <c r="L175" s="221"/>
      <c r="M175" s="222" t="s">
        <v>43</v>
      </c>
      <c r="N175" s="223" t="s">
        <v>51</v>
      </c>
      <c r="O175" s="65"/>
      <c r="P175" s="188">
        <f>O175*H175</f>
        <v>0</v>
      </c>
      <c r="Q175" s="188">
        <v>0</v>
      </c>
      <c r="R175" s="188">
        <f>Q175*H175</f>
        <v>0</v>
      </c>
      <c r="S175" s="188">
        <v>0</v>
      </c>
      <c r="T175" s="18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90" t="s">
        <v>90</v>
      </c>
      <c r="AT175" s="190" t="s">
        <v>179</v>
      </c>
      <c r="AU175" s="190" t="s">
        <v>181</v>
      </c>
      <c r="AY175" s="17" t="s">
        <v>182</v>
      </c>
      <c r="BE175" s="191">
        <f>IF(N175="základní",J175,0)</f>
        <v>0</v>
      </c>
      <c r="BF175" s="191">
        <f>IF(N175="snížená",J175,0)</f>
        <v>0</v>
      </c>
      <c r="BG175" s="191">
        <f>IF(N175="zákl. přenesená",J175,0)</f>
        <v>0</v>
      </c>
      <c r="BH175" s="191">
        <f>IF(N175="sníž. přenesená",J175,0)</f>
        <v>0</v>
      </c>
      <c r="BI175" s="191">
        <f>IF(N175="nulová",J175,0)</f>
        <v>0</v>
      </c>
      <c r="BJ175" s="17" t="s">
        <v>88</v>
      </c>
      <c r="BK175" s="191">
        <f>ROUND(I175*H175,2)</f>
        <v>0</v>
      </c>
      <c r="BL175" s="17" t="s">
        <v>88</v>
      </c>
      <c r="BM175" s="190" t="s">
        <v>298</v>
      </c>
    </row>
    <row r="176" spans="1:65" s="13" customFormat="1" ht="11.25">
      <c r="B176" s="192"/>
      <c r="C176" s="193"/>
      <c r="D176" s="194" t="s">
        <v>193</v>
      </c>
      <c r="E176" s="195" t="s">
        <v>43</v>
      </c>
      <c r="F176" s="196" t="s">
        <v>194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181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3" customFormat="1" ht="22.5">
      <c r="B177" s="192"/>
      <c r="C177" s="193"/>
      <c r="D177" s="194" t="s">
        <v>193</v>
      </c>
      <c r="E177" s="195" t="s">
        <v>43</v>
      </c>
      <c r="F177" s="196" t="s">
        <v>299</v>
      </c>
      <c r="G177" s="193"/>
      <c r="H177" s="195" t="s">
        <v>43</v>
      </c>
      <c r="I177" s="197"/>
      <c r="J177" s="193"/>
      <c r="K177" s="193"/>
      <c r="L177" s="198"/>
      <c r="M177" s="199"/>
      <c r="N177" s="200"/>
      <c r="O177" s="200"/>
      <c r="P177" s="200"/>
      <c r="Q177" s="200"/>
      <c r="R177" s="200"/>
      <c r="S177" s="200"/>
      <c r="T177" s="201"/>
      <c r="AT177" s="202" t="s">
        <v>193</v>
      </c>
      <c r="AU177" s="202" t="s">
        <v>181</v>
      </c>
      <c r="AV177" s="13" t="s">
        <v>88</v>
      </c>
      <c r="AW177" s="13" t="s">
        <v>41</v>
      </c>
      <c r="AX177" s="13" t="s">
        <v>80</v>
      </c>
      <c r="AY177" s="202" t="s">
        <v>182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90</v>
      </c>
      <c r="G178" s="204"/>
      <c r="H178" s="207">
        <v>2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181</v>
      </c>
      <c r="AV178" s="14" t="s">
        <v>90</v>
      </c>
      <c r="AW178" s="14" t="s">
        <v>41</v>
      </c>
      <c r="AX178" s="14" t="s">
        <v>88</v>
      </c>
      <c r="AY178" s="213" t="s">
        <v>182</v>
      </c>
    </row>
    <row r="179" spans="1:65" s="2" customFormat="1" ht="14.45" customHeight="1">
      <c r="A179" s="35"/>
      <c r="B179" s="36"/>
      <c r="C179" s="179" t="s">
        <v>300</v>
      </c>
      <c r="D179" s="179" t="s">
        <v>187</v>
      </c>
      <c r="E179" s="180" t="s">
        <v>301</v>
      </c>
      <c r="F179" s="181" t="s">
        <v>302</v>
      </c>
      <c r="G179" s="182" t="s">
        <v>190</v>
      </c>
      <c r="H179" s="183">
        <v>1</v>
      </c>
      <c r="I179" s="184"/>
      <c r="J179" s="185">
        <f>ROUND(I179*H179,2)</f>
        <v>0</v>
      </c>
      <c r="K179" s="181" t="s">
        <v>198</v>
      </c>
      <c r="L179" s="40"/>
      <c r="M179" s="186" t="s">
        <v>43</v>
      </c>
      <c r="N179" s="187" t="s">
        <v>51</v>
      </c>
      <c r="O179" s="65"/>
      <c r="P179" s="188">
        <f>O179*H179</f>
        <v>0</v>
      </c>
      <c r="Q179" s="188">
        <v>0</v>
      </c>
      <c r="R179" s="188">
        <f>Q179*H179</f>
        <v>0</v>
      </c>
      <c r="S179" s="188">
        <v>0</v>
      </c>
      <c r="T179" s="18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88</v>
      </c>
      <c r="AT179" s="190" t="s">
        <v>187</v>
      </c>
      <c r="AU179" s="190" t="s">
        <v>181</v>
      </c>
      <c r="AY179" s="17" t="s">
        <v>182</v>
      </c>
      <c r="BE179" s="191">
        <f>IF(N179="základní",J179,0)</f>
        <v>0</v>
      </c>
      <c r="BF179" s="191">
        <f>IF(N179="snížená",J179,0)</f>
        <v>0</v>
      </c>
      <c r="BG179" s="191">
        <f>IF(N179="zákl. přenesená",J179,0)</f>
        <v>0</v>
      </c>
      <c r="BH179" s="191">
        <f>IF(N179="sníž. přenesená",J179,0)</f>
        <v>0</v>
      </c>
      <c r="BI179" s="191">
        <f>IF(N179="nulová",J179,0)</f>
        <v>0</v>
      </c>
      <c r="BJ179" s="17" t="s">
        <v>88</v>
      </c>
      <c r="BK179" s="191">
        <f>ROUND(I179*H179,2)</f>
        <v>0</v>
      </c>
      <c r="BL179" s="17" t="s">
        <v>88</v>
      </c>
      <c r="BM179" s="190" t="s">
        <v>303</v>
      </c>
    </row>
    <row r="180" spans="1:65" s="13" customFormat="1" ht="11.25">
      <c r="B180" s="192"/>
      <c r="C180" s="193"/>
      <c r="D180" s="194" t="s">
        <v>193</v>
      </c>
      <c r="E180" s="195" t="s">
        <v>43</v>
      </c>
      <c r="F180" s="196" t="s">
        <v>194</v>
      </c>
      <c r="G180" s="193"/>
      <c r="H180" s="195" t="s">
        <v>43</v>
      </c>
      <c r="I180" s="197"/>
      <c r="J180" s="193"/>
      <c r="K180" s="193"/>
      <c r="L180" s="198"/>
      <c r="M180" s="199"/>
      <c r="N180" s="200"/>
      <c r="O180" s="200"/>
      <c r="P180" s="200"/>
      <c r="Q180" s="200"/>
      <c r="R180" s="200"/>
      <c r="S180" s="200"/>
      <c r="T180" s="201"/>
      <c r="AT180" s="202" t="s">
        <v>193</v>
      </c>
      <c r="AU180" s="202" t="s">
        <v>181</v>
      </c>
      <c r="AV180" s="13" t="s">
        <v>88</v>
      </c>
      <c r="AW180" s="13" t="s">
        <v>41</v>
      </c>
      <c r="AX180" s="13" t="s">
        <v>80</v>
      </c>
      <c r="AY180" s="202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304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181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88</v>
      </c>
      <c r="G182" s="204"/>
      <c r="H182" s="207">
        <v>1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181</v>
      </c>
      <c r="AV182" s="14" t="s">
        <v>90</v>
      </c>
      <c r="AW182" s="14" t="s">
        <v>41</v>
      </c>
      <c r="AX182" s="14" t="s">
        <v>88</v>
      </c>
      <c r="AY182" s="213" t="s">
        <v>182</v>
      </c>
    </row>
    <row r="183" spans="1:65" s="2" customFormat="1" ht="24.2" customHeight="1">
      <c r="A183" s="35"/>
      <c r="B183" s="36"/>
      <c r="C183" s="214" t="s">
        <v>305</v>
      </c>
      <c r="D183" s="214" t="s">
        <v>179</v>
      </c>
      <c r="E183" s="215" t="s">
        <v>306</v>
      </c>
      <c r="F183" s="216" t="s">
        <v>307</v>
      </c>
      <c r="G183" s="217" t="s">
        <v>190</v>
      </c>
      <c r="H183" s="218">
        <v>1</v>
      </c>
      <c r="I183" s="219"/>
      <c r="J183" s="220">
        <f>ROUND(I183*H183,2)</f>
        <v>0</v>
      </c>
      <c r="K183" s="216" t="s">
        <v>198</v>
      </c>
      <c r="L183" s="221"/>
      <c r="M183" s="222" t="s">
        <v>43</v>
      </c>
      <c r="N183" s="223" t="s">
        <v>51</v>
      </c>
      <c r="O183" s="65"/>
      <c r="P183" s="188">
        <f>O183*H183</f>
        <v>0</v>
      </c>
      <c r="Q183" s="188">
        <v>0</v>
      </c>
      <c r="R183" s="188">
        <f>Q183*H183</f>
        <v>0</v>
      </c>
      <c r="S183" s="188">
        <v>0</v>
      </c>
      <c r="T183" s="18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90" t="s">
        <v>90</v>
      </c>
      <c r="AT183" s="190" t="s">
        <v>179</v>
      </c>
      <c r="AU183" s="190" t="s">
        <v>181</v>
      </c>
      <c r="AY183" s="17" t="s">
        <v>182</v>
      </c>
      <c r="BE183" s="191">
        <f>IF(N183="základní",J183,0)</f>
        <v>0</v>
      </c>
      <c r="BF183" s="191">
        <f>IF(N183="snížená",J183,0)</f>
        <v>0</v>
      </c>
      <c r="BG183" s="191">
        <f>IF(N183="zákl. přenesená",J183,0)</f>
        <v>0</v>
      </c>
      <c r="BH183" s="191">
        <f>IF(N183="sníž. přenesená",J183,0)</f>
        <v>0</v>
      </c>
      <c r="BI183" s="191">
        <f>IF(N183="nulová",J183,0)</f>
        <v>0</v>
      </c>
      <c r="BJ183" s="17" t="s">
        <v>88</v>
      </c>
      <c r="BK183" s="191">
        <f>ROUND(I183*H183,2)</f>
        <v>0</v>
      </c>
      <c r="BL183" s="17" t="s">
        <v>88</v>
      </c>
      <c r="BM183" s="190" t="s">
        <v>308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194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181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3" customFormat="1" ht="22.5">
      <c r="B185" s="192"/>
      <c r="C185" s="193"/>
      <c r="D185" s="194" t="s">
        <v>193</v>
      </c>
      <c r="E185" s="195" t="s">
        <v>43</v>
      </c>
      <c r="F185" s="196" t="s">
        <v>309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181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88</v>
      </c>
      <c r="G186" s="204"/>
      <c r="H186" s="207">
        <v>1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181</v>
      </c>
      <c r="AV186" s="14" t="s">
        <v>90</v>
      </c>
      <c r="AW186" s="14" t="s">
        <v>41</v>
      </c>
      <c r="AX186" s="14" t="s">
        <v>88</v>
      </c>
      <c r="AY186" s="213" t="s">
        <v>182</v>
      </c>
    </row>
    <row r="187" spans="1:65" s="2" customFormat="1" ht="14.45" customHeight="1">
      <c r="A187" s="35"/>
      <c r="B187" s="36"/>
      <c r="C187" s="179" t="s">
        <v>310</v>
      </c>
      <c r="D187" s="179" t="s">
        <v>187</v>
      </c>
      <c r="E187" s="180" t="s">
        <v>311</v>
      </c>
      <c r="F187" s="181" t="s">
        <v>312</v>
      </c>
      <c r="G187" s="182" t="s">
        <v>190</v>
      </c>
      <c r="H187" s="183">
        <v>1</v>
      </c>
      <c r="I187" s="184"/>
      <c r="J187" s="185">
        <f>ROUND(I187*H187,2)</f>
        <v>0</v>
      </c>
      <c r="K187" s="181" t="s">
        <v>198</v>
      </c>
      <c r="L187" s="40"/>
      <c r="M187" s="186" t="s">
        <v>43</v>
      </c>
      <c r="N187" s="187" t="s">
        <v>51</v>
      </c>
      <c r="O187" s="65"/>
      <c r="P187" s="188">
        <f>O187*H187</f>
        <v>0</v>
      </c>
      <c r="Q187" s="188">
        <v>0</v>
      </c>
      <c r="R187" s="188">
        <f>Q187*H187</f>
        <v>0</v>
      </c>
      <c r="S187" s="188">
        <v>0</v>
      </c>
      <c r="T187" s="189">
        <f>S187*H187</f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90" t="s">
        <v>88</v>
      </c>
      <c r="AT187" s="190" t="s">
        <v>187</v>
      </c>
      <c r="AU187" s="190" t="s">
        <v>181</v>
      </c>
      <c r="AY187" s="17" t="s">
        <v>182</v>
      </c>
      <c r="BE187" s="191">
        <f>IF(N187="základní",J187,0)</f>
        <v>0</v>
      </c>
      <c r="BF187" s="191">
        <f>IF(N187="snížená",J187,0)</f>
        <v>0</v>
      </c>
      <c r="BG187" s="191">
        <f>IF(N187="zákl. přenesená",J187,0)</f>
        <v>0</v>
      </c>
      <c r="BH187" s="191">
        <f>IF(N187="sníž. přenesená",J187,0)</f>
        <v>0</v>
      </c>
      <c r="BI187" s="191">
        <f>IF(N187="nulová",J187,0)</f>
        <v>0</v>
      </c>
      <c r="BJ187" s="17" t="s">
        <v>88</v>
      </c>
      <c r="BK187" s="191">
        <f>ROUND(I187*H187,2)</f>
        <v>0</v>
      </c>
      <c r="BL187" s="17" t="s">
        <v>88</v>
      </c>
      <c r="BM187" s="190" t="s">
        <v>313</v>
      </c>
    </row>
    <row r="188" spans="1:65" s="13" customFormat="1" ht="11.25">
      <c r="B188" s="192"/>
      <c r="C188" s="193"/>
      <c r="D188" s="194" t="s">
        <v>193</v>
      </c>
      <c r="E188" s="195" t="s">
        <v>43</v>
      </c>
      <c r="F188" s="196" t="s">
        <v>194</v>
      </c>
      <c r="G188" s="193"/>
      <c r="H188" s="195" t="s">
        <v>43</v>
      </c>
      <c r="I188" s="197"/>
      <c r="J188" s="193"/>
      <c r="K188" s="193"/>
      <c r="L188" s="198"/>
      <c r="M188" s="199"/>
      <c r="N188" s="200"/>
      <c r="O188" s="200"/>
      <c r="P188" s="200"/>
      <c r="Q188" s="200"/>
      <c r="R188" s="200"/>
      <c r="S188" s="200"/>
      <c r="T188" s="201"/>
      <c r="AT188" s="202" t="s">
        <v>193</v>
      </c>
      <c r="AU188" s="202" t="s">
        <v>181</v>
      </c>
      <c r="AV188" s="13" t="s">
        <v>88</v>
      </c>
      <c r="AW188" s="13" t="s">
        <v>41</v>
      </c>
      <c r="AX188" s="13" t="s">
        <v>80</v>
      </c>
      <c r="AY188" s="202" t="s">
        <v>182</v>
      </c>
    </row>
    <row r="189" spans="1:65" s="14" customFormat="1" ht="11.25">
      <c r="B189" s="203"/>
      <c r="C189" s="204"/>
      <c r="D189" s="194" t="s">
        <v>193</v>
      </c>
      <c r="E189" s="205" t="s">
        <v>43</v>
      </c>
      <c r="F189" s="206" t="s">
        <v>88</v>
      </c>
      <c r="G189" s="204"/>
      <c r="H189" s="207">
        <v>1</v>
      </c>
      <c r="I189" s="208"/>
      <c r="J189" s="204"/>
      <c r="K189" s="204"/>
      <c r="L189" s="209"/>
      <c r="M189" s="210"/>
      <c r="N189" s="211"/>
      <c r="O189" s="211"/>
      <c r="P189" s="211"/>
      <c r="Q189" s="211"/>
      <c r="R189" s="211"/>
      <c r="S189" s="211"/>
      <c r="T189" s="212"/>
      <c r="AT189" s="213" t="s">
        <v>193</v>
      </c>
      <c r="AU189" s="213" t="s">
        <v>181</v>
      </c>
      <c r="AV189" s="14" t="s">
        <v>90</v>
      </c>
      <c r="AW189" s="14" t="s">
        <v>41</v>
      </c>
      <c r="AX189" s="14" t="s">
        <v>88</v>
      </c>
      <c r="AY189" s="213" t="s">
        <v>182</v>
      </c>
    </row>
    <row r="190" spans="1:65" s="2" customFormat="1" ht="14.45" customHeight="1">
      <c r="A190" s="35"/>
      <c r="B190" s="36"/>
      <c r="C190" s="179" t="s">
        <v>314</v>
      </c>
      <c r="D190" s="179" t="s">
        <v>187</v>
      </c>
      <c r="E190" s="180" t="s">
        <v>315</v>
      </c>
      <c r="F190" s="181" t="s">
        <v>316</v>
      </c>
      <c r="G190" s="182" t="s">
        <v>190</v>
      </c>
      <c r="H190" s="183">
        <v>1</v>
      </c>
      <c r="I190" s="184"/>
      <c r="J190" s="185">
        <f>ROUND(I190*H190,2)</f>
        <v>0</v>
      </c>
      <c r="K190" s="181" t="s">
        <v>198</v>
      </c>
      <c r="L190" s="40"/>
      <c r="M190" s="186" t="s">
        <v>43</v>
      </c>
      <c r="N190" s="187" t="s">
        <v>51</v>
      </c>
      <c r="O190" s="65"/>
      <c r="P190" s="188">
        <f>O190*H190</f>
        <v>0</v>
      </c>
      <c r="Q190" s="188">
        <v>0</v>
      </c>
      <c r="R190" s="188">
        <f>Q190*H190</f>
        <v>0</v>
      </c>
      <c r="S190" s="188">
        <v>0</v>
      </c>
      <c r="T190" s="18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90" t="s">
        <v>88</v>
      </c>
      <c r="AT190" s="190" t="s">
        <v>187</v>
      </c>
      <c r="AU190" s="190" t="s">
        <v>181</v>
      </c>
      <c r="AY190" s="17" t="s">
        <v>182</v>
      </c>
      <c r="BE190" s="191">
        <f>IF(N190="základní",J190,0)</f>
        <v>0</v>
      </c>
      <c r="BF190" s="191">
        <f>IF(N190="snížená",J190,0)</f>
        <v>0</v>
      </c>
      <c r="BG190" s="191">
        <f>IF(N190="zákl. přenesená",J190,0)</f>
        <v>0</v>
      </c>
      <c r="BH190" s="191">
        <f>IF(N190="sníž. přenesená",J190,0)</f>
        <v>0</v>
      </c>
      <c r="BI190" s="191">
        <f>IF(N190="nulová",J190,0)</f>
        <v>0</v>
      </c>
      <c r="BJ190" s="17" t="s">
        <v>88</v>
      </c>
      <c r="BK190" s="191">
        <f>ROUND(I190*H190,2)</f>
        <v>0</v>
      </c>
      <c r="BL190" s="17" t="s">
        <v>88</v>
      </c>
      <c r="BM190" s="190" t="s">
        <v>317</v>
      </c>
    </row>
    <row r="191" spans="1:65" s="13" customFormat="1" ht="11.25">
      <c r="B191" s="192"/>
      <c r="C191" s="193"/>
      <c r="D191" s="194" t="s">
        <v>193</v>
      </c>
      <c r="E191" s="195" t="s">
        <v>43</v>
      </c>
      <c r="F191" s="196" t="s">
        <v>194</v>
      </c>
      <c r="G191" s="193"/>
      <c r="H191" s="195" t="s">
        <v>43</v>
      </c>
      <c r="I191" s="197"/>
      <c r="J191" s="193"/>
      <c r="K191" s="193"/>
      <c r="L191" s="198"/>
      <c r="M191" s="199"/>
      <c r="N191" s="200"/>
      <c r="O191" s="200"/>
      <c r="P191" s="200"/>
      <c r="Q191" s="200"/>
      <c r="R191" s="200"/>
      <c r="S191" s="200"/>
      <c r="T191" s="201"/>
      <c r="AT191" s="202" t="s">
        <v>193</v>
      </c>
      <c r="AU191" s="202" t="s">
        <v>181</v>
      </c>
      <c r="AV191" s="13" t="s">
        <v>88</v>
      </c>
      <c r="AW191" s="13" t="s">
        <v>41</v>
      </c>
      <c r="AX191" s="13" t="s">
        <v>80</v>
      </c>
      <c r="AY191" s="202" t="s">
        <v>182</v>
      </c>
    </row>
    <row r="192" spans="1:65" s="14" customFormat="1" ht="11.25">
      <c r="B192" s="203"/>
      <c r="C192" s="204"/>
      <c r="D192" s="194" t="s">
        <v>193</v>
      </c>
      <c r="E192" s="205" t="s">
        <v>43</v>
      </c>
      <c r="F192" s="206" t="s">
        <v>88</v>
      </c>
      <c r="G192" s="204"/>
      <c r="H192" s="207">
        <v>1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193</v>
      </c>
      <c r="AU192" s="213" t="s">
        <v>181</v>
      </c>
      <c r="AV192" s="14" t="s">
        <v>90</v>
      </c>
      <c r="AW192" s="14" t="s">
        <v>41</v>
      </c>
      <c r="AX192" s="14" t="s">
        <v>88</v>
      </c>
      <c r="AY192" s="213" t="s">
        <v>182</v>
      </c>
    </row>
    <row r="193" spans="1:65" s="2" customFormat="1" ht="14.45" customHeight="1">
      <c r="A193" s="35"/>
      <c r="B193" s="36"/>
      <c r="C193" s="214" t="s">
        <v>318</v>
      </c>
      <c r="D193" s="214" t="s">
        <v>179</v>
      </c>
      <c r="E193" s="215" t="s">
        <v>319</v>
      </c>
      <c r="F193" s="216" t="s">
        <v>320</v>
      </c>
      <c r="G193" s="217" t="s">
        <v>190</v>
      </c>
      <c r="H193" s="218">
        <v>1</v>
      </c>
      <c r="I193" s="219"/>
      <c r="J193" s="220">
        <f>ROUND(I193*H193,2)</f>
        <v>0</v>
      </c>
      <c r="K193" s="216" t="s">
        <v>198</v>
      </c>
      <c r="L193" s="221"/>
      <c r="M193" s="222" t="s">
        <v>43</v>
      </c>
      <c r="N193" s="223" t="s">
        <v>51</v>
      </c>
      <c r="O193" s="65"/>
      <c r="P193" s="188">
        <f>O193*H193</f>
        <v>0</v>
      </c>
      <c r="Q193" s="188">
        <v>0</v>
      </c>
      <c r="R193" s="188">
        <f>Q193*H193</f>
        <v>0</v>
      </c>
      <c r="S193" s="188">
        <v>0</v>
      </c>
      <c r="T193" s="18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90" t="s">
        <v>90</v>
      </c>
      <c r="AT193" s="190" t="s">
        <v>179</v>
      </c>
      <c r="AU193" s="190" t="s">
        <v>181</v>
      </c>
      <c r="AY193" s="17" t="s">
        <v>182</v>
      </c>
      <c r="BE193" s="191">
        <f>IF(N193="základní",J193,0)</f>
        <v>0</v>
      </c>
      <c r="BF193" s="191">
        <f>IF(N193="snížená",J193,0)</f>
        <v>0</v>
      </c>
      <c r="BG193" s="191">
        <f>IF(N193="zákl. přenesená",J193,0)</f>
        <v>0</v>
      </c>
      <c r="BH193" s="191">
        <f>IF(N193="sníž. přenesená",J193,0)</f>
        <v>0</v>
      </c>
      <c r="BI193" s="191">
        <f>IF(N193="nulová",J193,0)</f>
        <v>0</v>
      </c>
      <c r="BJ193" s="17" t="s">
        <v>88</v>
      </c>
      <c r="BK193" s="191">
        <f>ROUND(I193*H193,2)</f>
        <v>0</v>
      </c>
      <c r="BL193" s="17" t="s">
        <v>88</v>
      </c>
      <c r="BM193" s="190" t="s">
        <v>321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194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181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4" customFormat="1" ht="11.25">
      <c r="B195" s="203"/>
      <c r="C195" s="204"/>
      <c r="D195" s="194" t="s">
        <v>193</v>
      </c>
      <c r="E195" s="205" t="s">
        <v>43</v>
      </c>
      <c r="F195" s="206" t="s">
        <v>88</v>
      </c>
      <c r="G195" s="204"/>
      <c r="H195" s="207">
        <v>1</v>
      </c>
      <c r="I195" s="208"/>
      <c r="J195" s="204"/>
      <c r="K195" s="204"/>
      <c r="L195" s="209"/>
      <c r="M195" s="210"/>
      <c r="N195" s="211"/>
      <c r="O195" s="211"/>
      <c r="P195" s="211"/>
      <c r="Q195" s="211"/>
      <c r="R195" s="211"/>
      <c r="S195" s="211"/>
      <c r="T195" s="212"/>
      <c r="AT195" s="213" t="s">
        <v>193</v>
      </c>
      <c r="AU195" s="213" t="s">
        <v>181</v>
      </c>
      <c r="AV195" s="14" t="s">
        <v>90</v>
      </c>
      <c r="AW195" s="14" t="s">
        <v>41</v>
      </c>
      <c r="AX195" s="14" t="s">
        <v>88</v>
      </c>
      <c r="AY195" s="213" t="s">
        <v>182</v>
      </c>
    </row>
    <row r="196" spans="1:65" s="2" customFormat="1" ht="14.45" customHeight="1">
      <c r="A196" s="35"/>
      <c r="B196" s="36"/>
      <c r="C196" s="214" t="s">
        <v>322</v>
      </c>
      <c r="D196" s="214" t="s">
        <v>179</v>
      </c>
      <c r="E196" s="215" t="s">
        <v>323</v>
      </c>
      <c r="F196" s="216" t="s">
        <v>324</v>
      </c>
      <c r="G196" s="217" t="s">
        <v>190</v>
      </c>
      <c r="H196" s="218">
        <v>1</v>
      </c>
      <c r="I196" s="219"/>
      <c r="J196" s="220">
        <f>ROUND(I196*H196,2)</f>
        <v>0</v>
      </c>
      <c r="K196" s="216" t="s">
        <v>198</v>
      </c>
      <c r="L196" s="221"/>
      <c r="M196" s="222" t="s">
        <v>43</v>
      </c>
      <c r="N196" s="223" t="s">
        <v>51</v>
      </c>
      <c r="O196" s="65"/>
      <c r="P196" s="188">
        <f>O196*H196</f>
        <v>0</v>
      </c>
      <c r="Q196" s="188">
        <v>0</v>
      </c>
      <c r="R196" s="188">
        <f>Q196*H196</f>
        <v>0</v>
      </c>
      <c r="S196" s="188">
        <v>0</v>
      </c>
      <c r="T196" s="189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90" t="s">
        <v>90</v>
      </c>
      <c r="AT196" s="190" t="s">
        <v>179</v>
      </c>
      <c r="AU196" s="190" t="s">
        <v>181</v>
      </c>
      <c r="AY196" s="17" t="s">
        <v>182</v>
      </c>
      <c r="BE196" s="191">
        <f>IF(N196="základní",J196,0)</f>
        <v>0</v>
      </c>
      <c r="BF196" s="191">
        <f>IF(N196="snížená",J196,0)</f>
        <v>0</v>
      </c>
      <c r="BG196" s="191">
        <f>IF(N196="zákl. přenesená",J196,0)</f>
        <v>0</v>
      </c>
      <c r="BH196" s="191">
        <f>IF(N196="sníž. přenesená",J196,0)</f>
        <v>0</v>
      </c>
      <c r="BI196" s="191">
        <f>IF(N196="nulová",J196,0)</f>
        <v>0</v>
      </c>
      <c r="BJ196" s="17" t="s">
        <v>88</v>
      </c>
      <c r="BK196" s="191">
        <f>ROUND(I196*H196,2)</f>
        <v>0</v>
      </c>
      <c r="BL196" s="17" t="s">
        <v>88</v>
      </c>
      <c r="BM196" s="190" t="s">
        <v>325</v>
      </c>
    </row>
    <row r="197" spans="1:65" s="13" customFormat="1" ht="11.25">
      <c r="B197" s="192"/>
      <c r="C197" s="193"/>
      <c r="D197" s="194" t="s">
        <v>193</v>
      </c>
      <c r="E197" s="195" t="s">
        <v>43</v>
      </c>
      <c r="F197" s="196" t="s">
        <v>194</v>
      </c>
      <c r="G197" s="193"/>
      <c r="H197" s="195" t="s">
        <v>43</v>
      </c>
      <c r="I197" s="197"/>
      <c r="J197" s="193"/>
      <c r="K197" s="193"/>
      <c r="L197" s="198"/>
      <c r="M197" s="199"/>
      <c r="N197" s="200"/>
      <c r="O197" s="200"/>
      <c r="P197" s="200"/>
      <c r="Q197" s="200"/>
      <c r="R197" s="200"/>
      <c r="S197" s="200"/>
      <c r="T197" s="201"/>
      <c r="AT197" s="202" t="s">
        <v>193</v>
      </c>
      <c r="AU197" s="202" t="s">
        <v>181</v>
      </c>
      <c r="AV197" s="13" t="s">
        <v>88</v>
      </c>
      <c r="AW197" s="13" t="s">
        <v>41</v>
      </c>
      <c r="AX197" s="13" t="s">
        <v>80</v>
      </c>
      <c r="AY197" s="202" t="s">
        <v>182</v>
      </c>
    </row>
    <row r="198" spans="1:65" s="14" customFormat="1" ht="11.25">
      <c r="B198" s="203"/>
      <c r="C198" s="204"/>
      <c r="D198" s="194" t="s">
        <v>193</v>
      </c>
      <c r="E198" s="205" t="s">
        <v>43</v>
      </c>
      <c r="F198" s="206" t="s">
        <v>88</v>
      </c>
      <c r="G198" s="204"/>
      <c r="H198" s="207">
        <v>1</v>
      </c>
      <c r="I198" s="208"/>
      <c r="J198" s="204"/>
      <c r="K198" s="204"/>
      <c r="L198" s="209"/>
      <c r="M198" s="210"/>
      <c r="N198" s="211"/>
      <c r="O198" s="211"/>
      <c r="P198" s="211"/>
      <c r="Q198" s="211"/>
      <c r="R198" s="211"/>
      <c r="S198" s="211"/>
      <c r="T198" s="212"/>
      <c r="AT198" s="213" t="s">
        <v>193</v>
      </c>
      <c r="AU198" s="213" t="s">
        <v>181</v>
      </c>
      <c r="AV198" s="14" t="s">
        <v>90</v>
      </c>
      <c r="AW198" s="14" t="s">
        <v>41</v>
      </c>
      <c r="AX198" s="14" t="s">
        <v>88</v>
      </c>
      <c r="AY198" s="213" t="s">
        <v>182</v>
      </c>
    </row>
    <row r="199" spans="1:65" s="2" customFormat="1" ht="24.2" customHeight="1">
      <c r="A199" s="35"/>
      <c r="B199" s="36"/>
      <c r="C199" s="179" t="s">
        <v>326</v>
      </c>
      <c r="D199" s="179" t="s">
        <v>187</v>
      </c>
      <c r="E199" s="180" t="s">
        <v>327</v>
      </c>
      <c r="F199" s="181" t="s">
        <v>328</v>
      </c>
      <c r="G199" s="182" t="s">
        <v>190</v>
      </c>
      <c r="H199" s="183">
        <v>5</v>
      </c>
      <c r="I199" s="184"/>
      <c r="J199" s="185">
        <f>ROUND(I199*H199,2)</f>
        <v>0</v>
      </c>
      <c r="K199" s="181" t="s">
        <v>198</v>
      </c>
      <c r="L199" s="40"/>
      <c r="M199" s="186" t="s">
        <v>43</v>
      </c>
      <c r="N199" s="187" t="s">
        <v>51</v>
      </c>
      <c r="O199" s="65"/>
      <c r="P199" s="188">
        <f>O199*H199</f>
        <v>0</v>
      </c>
      <c r="Q199" s="188">
        <v>0</v>
      </c>
      <c r="R199" s="188">
        <f>Q199*H199</f>
        <v>0</v>
      </c>
      <c r="S199" s="188">
        <v>0</v>
      </c>
      <c r="T199" s="189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90" t="s">
        <v>88</v>
      </c>
      <c r="AT199" s="190" t="s">
        <v>187</v>
      </c>
      <c r="AU199" s="190" t="s">
        <v>181</v>
      </c>
      <c r="AY199" s="17" t="s">
        <v>182</v>
      </c>
      <c r="BE199" s="191">
        <f>IF(N199="základní",J199,0)</f>
        <v>0</v>
      </c>
      <c r="BF199" s="191">
        <f>IF(N199="snížená",J199,0)</f>
        <v>0</v>
      </c>
      <c r="BG199" s="191">
        <f>IF(N199="zákl. přenesená",J199,0)</f>
        <v>0</v>
      </c>
      <c r="BH199" s="191">
        <f>IF(N199="sníž. přenesená",J199,0)</f>
        <v>0</v>
      </c>
      <c r="BI199" s="191">
        <f>IF(N199="nulová",J199,0)</f>
        <v>0</v>
      </c>
      <c r="BJ199" s="17" t="s">
        <v>88</v>
      </c>
      <c r="BK199" s="191">
        <f>ROUND(I199*H199,2)</f>
        <v>0</v>
      </c>
      <c r="BL199" s="17" t="s">
        <v>88</v>
      </c>
      <c r="BM199" s="190" t="s">
        <v>329</v>
      </c>
    </row>
    <row r="200" spans="1:65" s="13" customFormat="1" ht="11.25">
      <c r="B200" s="192"/>
      <c r="C200" s="193"/>
      <c r="D200" s="194" t="s">
        <v>193</v>
      </c>
      <c r="E200" s="195" t="s">
        <v>43</v>
      </c>
      <c r="F200" s="196" t="s">
        <v>194</v>
      </c>
      <c r="G200" s="193"/>
      <c r="H200" s="195" t="s">
        <v>43</v>
      </c>
      <c r="I200" s="197"/>
      <c r="J200" s="193"/>
      <c r="K200" s="193"/>
      <c r="L200" s="198"/>
      <c r="M200" s="199"/>
      <c r="N200" s="200"/>
      <c r="O200" s="200"/>
      <c r="P200" s="200"/>
      <c r="Q200" s="200"/>
      <c r="R200" s="200"/>
      <c r="S200" s="200"/>
      <c r="T200" s="201"/>
      <c r="AT200" s="202" t="s">
        <v>193</v>
      </c>
      <c r="AU200" s="202" t="s">
        <v>181</v>
      </c>
      <c r="AV200" s="13" t="s">
        <v>88</v>
      </c>
      <c r="AW200" s="13" t="s">
        <v>41</v>
      </c>
      <c r="AX200" s="13" t="s">
        <v>80</v>
      </c>
      <c r="AY200" s="202" t="s">
        <v>182</v>
      </c>
    </row>
    <row r="201" spans="1:65" s="14" customFormat="1" ht="11.25">
      <c r="B201" s="203"/>
      <c r="C201" s="204"/>
      <c r="D201" s="194" t="s">
        <v>193</v>
      </c>
      <c r="E201" s="205" t="s">
        <v>43</v>
      </c>
      <c r="F201" s="206" t="s">
        <v>210</v>
      </c>
      <c r="G201" s="204"/>
      <c r="H201" s="207">
        <v>5</v>
      </c>
      <c r="I201" s="208"/>
      <c r="J201" s="204"/>
      <c r="K201" s="204"/>
      <c r="L201" s="209"/>
      <c r="M201" s="210"/>
      <c r="N201" s="211"/>
      <c r="O201" s="211"/>
      <c r="P201" s="211"/>
      <c r="Q201" s="211"/>
      <c r="R201" s="211"/>
      <c r="S201" s="211"/>
      <c r="T201" s="212"/>
      <c r="AT201" s="213" t="s">
        <v>193</v>
      </c>
      <c r="AU201" s="213" t="s">
        <v>181</v>
      </c>
      <c r="AV201" s="14" t="s">
        <v>90</v>
      </c>
      <c r="AW201" s="14" t="s">
        <v>41</v>
      </c>
      <c r="AX201" s="14" t="s">
        <v>88</v>
      </c>
      <c r="AY201" s="213" t="s">
        <v>182</v>
      </c>
    </row>
    <row r="202" spans="1:65" s="2" customFormat="1" ht="14.45" customHeight="1">
      <c r="A202" s="35"/>
      <c r="B202" s="36"/>
      <c r="C202" s="214" t="s">
        <v>330</v>
      </c>
      <c r="D202" s="214" t="s">
        <v>179</v>
      </c>
      <c r="E202" s="215" t="s">
        <v>331</v>
      </c>
      <c r="F202" s="216" t="s">
        <v>332</v>
      </c>
      <c r="G202" s="217" t="s">
        <v>190</v>
      </c>
      <c r="H202" s="218">
        <v>1</v>
      </c>
      <c r="I202" s="219"/>
      <c r="J202" s="220">
        <f>ROUND(I202*H202,2)</f>
        <v>0</v>
      </c>
      <c r="K202" s="216" t="s">
        <v>198</v>
      </c>
      <c r="L202" s="221"/>
      <c r="M202" s="222" t="s">
        <v>43</v>
      </c>
      <c r="N202" s="223" t="s">
        <v>51</v>
      </c>
      <c r="O202" s="65"/>
      <c r="P202" s="188">
        <f>O202*H202</f>
        <v>0</v>
      </c>
      <c r="Q202" s="188">
        <v>0</v>
      </c>
      <c r="R202" s="188">
        <f>Q202*H202</f>
        <v>0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90</v>
      </c>
      <c r="AT202" s="190" t="s">
        <v>179</v>
      </c>
      <c r="AU202" s="190" t="s">
        <v>181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88</v>
      </c>
      <c r="BM202" s="190" t="s">
        <v>333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194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181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3" customFormat="1" ht="11.25">
      <c r="B204" s="192"/>
      <c r="C204" s="193"/>
      <c r="D204" s="194" t="s">
        <v>193</v>
      </c>
      <c r="E204" s="195" t="s">
        <v>43</v>
      </c>
      <c r="F204" s="196" t="s">
        <v>334</v>
      </c>
      <c r="G204" s="193"/>
      <c r="H204" s="195" t="s">
        <v>43</v>
      </c>
      <c r="I204" s="197"/>
      <c r="J204" s="193"/>
      <c r="K204" s="193"/>
      <c r="L204" s="198"/>
      <c r="M204" s="199"/>
      <c r="N204" s="200"/>
      <c r="O204" s="200"/>
      <c r="P204" s="200"/>
      <c r="Q204" s="200"/>
      <c r="R204" s="200"/>
      <c r="S204" s="200"/>
      <c r="T204" s="201"/>
      <c r="AT204" s="202" t="s">
        <v>193</v>
      </c>
      <c r="AU204" s="202" t="s">
        <v>181</v>
      </c>
      <c r="AV204" s="13" t="s">
        <v>88</v>
      </c>
      <c r="AW204" s="13" t="s">
        <v>41</v>
      </c>
      <c r="AX204" s="13" t="s">
        <v>80</v>
      </c>
      <c r="AY204" s="202" t="s">
        <v>182</v>
      </c>
    </row>
    <row r="205" spans="1:65" s="14" customFormat="1" ht="11.25">
      <c r="B205" s="203"/>
      <c r="C205" s="204"/>
      <c r="D205" s="194" t="s">
        <v>193</v>
      </c>
      <c r="E205" s="205" t="s">
        <v>43</v>
      </c>
      <c r="F205" s="206" t="s">
        <v>88</v>
      </c>
      <c r="G205" s="204"/>
      <c r="H205" s="207">
        <v>1</v>
      </c>
      <c r="I205" s="208"/>
      <c r="J205" s="204"/>
      <c r="K205" s="204"/>
      <c r="L205" s="209"/>
      <c r="M205" s="210"/>
      <c r="N205" s="211"/>
      <c r="O205" s="211"/>
      <c r="P205" s="211"/>
      <c r="Q205" s="211"/>
      <c r="R205" s="211"/>
      <c r="S205" s="211"/>
      <c r="T205" s="212"/>
      <c r="AT205" s="213" t="s">
        <v>193</v>
      </c>
      <c r="AU205" s="213" t="s">
        <v>181</v>
      </c>
      <c r="AV205" s="14" t="s">
        <v>90</v>
      </c>
      <c r="AW205" s="14" t="s">
        <v>41</v>
      </c>
      <c r="AX205" s="14" t="s">
        <v>88</v>
      </c>
      <c r="AY205" s="213" t="s">
        <v>182</v>
      </c>
    </row>
    <row r="206" spans="1:65" s="12" customFormat="1" ht="20.85" customHeight="1">
      <c r="B206" s="163"/>
      <c r="C206" s="164"/>
      <c r="D206" s="165" t="s">
        <v>79</v>
      </c>
      <c r="E206" s="177" t="s">
        <v>335</v>
      </c>
      <c r="F206" s="177" t="s">
        <v>336</v>
      </c>
      <c r="G206" s="164"/>
      <c r="H206" s="164"/>
      <c r="I206" s="167"/>
      <c r="J206" s="178">
        <f>BK206</f>
        <v>0</v>
      </c>
      <c r="K206" s="164"/>
      <c r="L206" s="169"/>
      <c r="M206" s="170"/>
      <c r="N206" s="171"/>
      <c r="O206" s="171"/>
      <c r="P206" s="172">
        <f>SUM(P207:P209)</f>
        <v>0</v>
      </c>
      <c r="Q206" s="171"/>
      <c r="R206" s="172">
        <f>SUM(R207:R209)</f>
        <v>0</v>
      </c>
      <c r="S206" s="171"/>
      <c r="T206" s="173">
        <f>SUM(T207:T209)</f>
        <v>0</v>
      </c>
      <c r="AR206" s="174" t="s">
        <v>181</v>
      </c>
      <c r="AT206" s="175" t="s">
        <v>79</v>
      </c>
      <c r="AU206" s="175" t="s">
        <v>90</v>
      </c>
      <c r="AY206" s="174" t="s">
        <v>182</v>
      </c>
      <c r="BK206" s="176">
        <f>SUM(BK207:BK209)</f>
        <v>0</v>
      </c>
    </row>
    <row r="207" spans="1:65" s="2" customFormat="1" ht="37.9" customHeight="1">
      <c r="A207" s="35"/>
      <c r="B207" s="36"/>
      <c r="C207" s="214" t="s">
        <v>337</v>
      </c>
      <c r="D207" s="214" t="s">
        <v>179</v>
      </c>
      <c r="E207" s="215" t="s">
        <v>338</v>
      </c>
      <c r="F207" s="216" t="s">
        <v>339</v>
      </c>
      <c r="G207" s="217" t="s">
        <v>190</v>
      </c>
      <c r="H207" s="218">
        <v>1</v>
      </c>
      <c r="I207" s="219"/>
      <c r="J207" s="220">
        <f>ROUND(I207*H207,2)</f>
        <v>0</v>
      </c>
      <c r="K207" s="216" t="s">
        <v>198</v>
      </c>
      <c r="L207" s="221"/>
      <c r="M207" s="222" t="s">
        <v>43</v>
      </c>
      <c r="N207" s="223" t="s">
        <v>51</v>
      </c>
      <c r="O207" s="65"/>
      <c r="P207" s="188">
        <f>O207*H207</f>
        <v>0</v>
      </c>
      <c r="Q207" s="188">
        <v>0</v>
      </c>
      <c r="R207" s="188">
        <f>Q207*H207</f>
        <v>0</v>
      </c>
      <c r="S207" s="188">
        <v>0</v>
      </c>
      <c r="T207" s="18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90" t="s">
        <v>90</v>
      </c>
      <c r="AT207" s="190" t="s">
        <v>179</v>
      </c>
      <c r="AU207" s="190" t="s">
        <v>181</v>
      </c>
      <c r="AY207" s="17" t="s">
        <v>182</v>
      </c>
      <c r="BE207" s="191">
        <f>IF(N207="základní",J207,0)</f>
        <v>0</v>
      </c>
      <c r="BF207" s="191">
        <f>IF(N207="snížená",J207,0)</f>
        <v>0</v>
      </c>
      <c r="BG207" s="191">
        <f>IF(N207="zákl. přenesená",J207,0)</f>
        <v>0</v>
      </c>
      <c r="BH207" s="191">
        <f>IF(N207="sníž. přenesená",J207,0)</f>
        <v>0</v>
      </c>
      <c r="BI207" s="191">
        <f>IF(N207="nulová",J207,0)</f>
        <v>0</v>
      </c>
      <c r="BJ207" s="17" t="s">
        <v>88</v>
      </c>
      <c r="BK207" s="191">
        <f>ROUND(I207*H207,2)</f>
        <v>0</v>
      </c>
      <c r="BL207" s="17" t="s">
        <v>88</v>
      </c>
      <c r="BM207" s="190" t="s">
        <v>340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194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181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88</v>
      </c>
      <c r="G209" s="204"/>
      <c r="H209" s="207">
        <v>1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181</v>
      </c>
      <c r="AV209" s="14" t="s">
        <v>90</v>
      </c>
      <c r="AW209" s="14" t="s">
        <v>41</v>
      </c>
      <c r="AX209" s="14" t="s">
        <v>88</v>
      </c>
      <c r="AY209" s="213" t="s">
        <v>182</v>
      </c>
    </row>
    <row r="210" spans="1:65" s="12" customFormat="1" ht="20.85" customHeight="1">
      <c r="B210" s="163"/>
      <c r="C210" s="164"/>
      <c r="D210" s="165" t="s">
        <v>79</v>
      </c>
      <c r="E210" s="177" t="s">
        <v>341</v>
      </c>
      <c r="F210" s="177" t="s">
        <v>342</v>
      </c>
      <c r="G210" s="164"/>
      <c r="H210" s="164"/>
      <c r="I210" s="167"/>
      <c r="J210" s="178">
        <f>BK210</f>
        <v>0</v>
      </c>
      <c r="K210" s="164"/>
      <c r="L210" s="169"/>
      <c r="M210" s="170"/>
      <c r="N210" s="171"/>
      <c r="O210" s="171"/>
      <c r="P210" s="172">
        <f>SUM(P211:P213)</f>
        <v>0</v>
      </c>
      <c r="Q210" s="171"/>
      <c r="R210" s="172">
        <f>SUM(R211:R213)</f>
        <v>0</v>
      </c>
      <c r="S210" s="171"/>
      <c r="T210" s="173">
        <f>SUM(T211:T213)</f>
        <v>0</v>
      </c>
      <c r="AR210" s="174" t="s">
        <v>181</v>
      </c>
      <c r="AT210" s="175" t="s">
        <v>79</v>
      </c>
      <c r="AU210" s="175" t="s">
        <v>90</v>
      </c>
      <c r="AY210" s="174" t="s">
        <v>182</v>
      </c>
      <c r="BK210" s="176">
        <f>SUM(BK211:BK213)</f>
        <v>0</v>
      </c>
    </row>
    <row r="211" spans="1:65" s="2" customFormat="1" ht="24.2" customHeight="1">
      <c r="A211" s="35"/>
      <c r="B211" s="36"/>
      <c r="C211" s="214" t="s">
        <v>343</v>
      </c>
      <c r="D211" s="214" t="s">
        <v>179</v>
      </c>
      <c r="E211" s="215" t="s">
        <v>344</v>
      </c>
      <c r="F211" s="216" t="s">
        <v>345</v>
      </c>
      <c r="G211" s="217" t="s">
        <v>190</v>
      </c>
      <c r="H211" s="218">
        <v>1</v>
      </c>
      <c r="I211" s="219"/>
      <c r="J211" s="220">
        <f>ROUND(I211*H211,2)</f>
        <v>0</v>
      </c>
      <c r="K211" s="216" t="s">
        <v>198</v>
      </c>
      <c r="L211" s="221"/>
      <c r="M211" s="222" t="s">
        <v>43</v>
      </c>
      <c r="N211" s="223" t="s">
        <v>51</v>
      </c>
      <c r="O211" s="65"/>
      <c r="P211" s="188">
        <f>O211*H211</f>
        <v>0</v>
      </c>
      <c r="Q211" s="188">
        <v>0</v>
      </c>
      <c r="R211" s="188">
        <f>Q211*H211</f>
        <v>0</v>
      </c>
      <c r="S211" s="188">
        <v>0</v>
      </c>
      <c r="T211" s="18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90" t="s">
        <v>90</v>
      </c>
      <c r="AT211" s="190" t="s">
        <v>179</v>
      </c>
      <c r="AU211" s="190" t="s">
        <v>181</v>
      </c>
      <c r="AY211" s="17" t="s">
        <v>182</v>
      </c>
      <c r="BE211" s="191">
        <f>IF(N211="základní",J211,0)</f>
        <v>0</v>
      </c>
      <c r="BF211" s="191">
        <f>IF(N211="snížená",J211,0)</f>
        <v>0</v>
      </c>
      <c r="BG211" s="191">
        <f>IF(N211="zákl. přenesená",J211,0)</f>
        <v>0</v>
      </c>
      <c r="BH211" s="191">
        <f>IF(N211="sníž. přenesená",J211,0)</f>
        <v>0</v>
      </c>
      <c r="BI211" s="191">
        <f>IF(N211="nulová",J211,0)</f>
        <v>0</v>
      </c>
      <c r="BJ211" s="17" t="s">
        <v>88</v>
      </c>
      <c r="BK211" s="191">
        <f>ROUND(I211*H211,2)</f>
        <v>0</v>
      </c>
      <c r="BL211" s="17" t="s">
        <v>88</v>
      </c>
      <c r="BM211" s="190" t="s">
        <v>346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194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181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88</v>
      </c>
      <c r="G213" s="204"/>
      <c r="H213" s="207">
        <v>1</v>
      </c>
      <c r="I213" s="208"/>
      <c r="J213" s="204"/>
      <c r="K213" s="204"/>
      <c r="L213" s="209"/>
      <c r="M213" s="224"/>
      <c r="N213" s="225"/>
      <c r="O213" s="225"/>
      <c r="P213" s="225"/>
      <c r="Q213" s="225"/>
      <c r="R213" s="225"/>
      <c r="S213" s="225"/>
      <c r="T213" s="226"/>
      <c r="AT213" s="213" t="s">
        <v>193</v>
      </c>
      <c r="AU213" s="213" t="s">
        <v>181</v>
      </c>
      <c r="AV213" s="14" t="s">
        <v>90</v>
      </c>
      <c r="AW213" s="14" t="s">
        <v>41</v>
      </c>
      <c r="AX213" s="14" t="s">
        <v>88</v>
      </c>
      <c r="AY213" s="213" t="s">
        <v>182</v>
      </c>
    </row>
    <row r="214" spans="1:65" s="2" customFormat="1" ht="6.95" customHeight="1">
      <c r="A214" s="35"/>
      <c r="B214" s="48"/>
      <c r="C214" s="49"/>
      <c r="D214" s="49"/>
      <c r="E214" s="49"/>
      <c r="F214" s="49"/>
      <c r="G214" s="49"/>
      <c r="H214" s="49"/>
      <c r="I214" s="49"/>
      <c r="J214" s="49"/>
      <c r="K214" s="49"/>
      <c r="L214" s="40"/>
      <c r="M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</row>
  </sheetData>
  <sheetProtection algorithmName="SHA-512" hashValue="5V3pZt4pNKr8QJpjHREGBSPxX2t1JY9GAByxlwZHdlWLATBHJu6vwgUjOGbJPqX6TupMamrBUhxVkisQIdIveg==" saltValue="7sUkP/kh70o+Kjtt0mBL7d9gzdGNDMLAlIvLNJQEv5BQKFWnV4tonPd1sDkhr0MutEXIXVRmiLlvTq0RYH9pcQ==" spinCount="100000" sheet="1" objects="1" scenarios="1" formatColumns="0" formatRows="0" autoFilter="0"/>
  <autoFilter ref="C85:K213" xr:uid="{00000000-0009-0000-0000-000001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39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147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3707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ROUND(J86,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ROUND((SUM(BE86:BE394)),  2)</f>
        <v>0</v>
      </c>
      <c r="G33" s="35"/>
      <c r="H33" s="35"/>
      <c r="I33" s="125">
        <v>0.21</v>
      </c>
      <c r="J33" s="124">
        <f>ROUND(((SUM(BE86:BE394))*I33),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ROUND((SUM(BF86:BF394)),  2)</f>
        <v>0</v>
      </c>
      <c r="G34" s="35"/>
      <c r="H34" s="35"/>
      <c r="I34" s="125">
        <v>0.15</v>
      </c>
      <c r="J34" s="124">
        <f>ROUND(((SUM(BF86:BF394))*I34),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ROUND((SUM(BG86:BG394)),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ROUND((SUM(BH86:BH394)),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ROUND((SUM(BI86:BI394)),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SO105 - Těšínská – Komenského – komunikace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J86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J87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J88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1206</v>
      </c>
      <c r="E62" s="149"/>
      <c r="F62" s="149"/>
      <c r="G62" s="149"/>
      <c r="H62" s="149"/>
      <c r="I62" s="149"/>
      <c r="J62" s="150">
        <f>J180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1207</v>
      </c>
      <c r="E63" s="149"/>
      <c r="F63" s="149"/>
      <c r="G63" s="149"/>
      <c r="H63" s="149"/>
      <c r="I63" s="149"/>
      <c r="J63" s="150">
        <f>J182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351</v>
      </c>
      <c r="E64" s="149"/>
      <c r="F64" s="149"/>
      <c r="G64" s="149"/>
      <c r="H64" s="149"/>
      <c r="I64" s="149"/>
      <c r="J64" s="150">
        <f>J270</f>
        <v>0</v>
      </c>
      <c r="K64" s="98"/>
      <c r="L64" s="151"/>
    </row>
    <row r="65" spans="1:31" s="10" customFormat="1" ht="19.899999999999999" customHeight="1">
      <c r="B65" s="147"/>
      <c r="C65" s="98"/>
      <c r="D65" s="148" t="s">
        <v>352</v>
      </c>
      <c r="E65" s="149"/>
      <c r="F65" s="149"/>
      <c r="G65" s="149"/>
      <c r="H65" s="149"/>
      <c r="I65" s="149"/>
      <c r="J65" s="150">
        <f>J379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1209</v>
      </c>
      <c r="E66" s="149"/>
      <c r="F66" s="149"/>
      <c r="G66" s="149"/>
      <c r="H66" s="149"/>
      <c r="I66" s="149"/>
      <c r="J66" s="150">
        <f>J393</f>
        <v>0</v>
      </c>
      <c r="K66" s="98"/>
      <c r="L66" s="151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14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3" t="s">
        <v>166</v>
      </c>
      <c r="D73" s="37"/>
      <c r="E73" s="37"/>
      <c r="F73" s="37"/>
      <c r="G73" s="37"/>
      <c r="H73" s="37"/>
      <c r="I73" s="37"/>
      <c r="J73" s="37"/>
      <c r="K73" s="37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29" t="s">
        <v>16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6.5" customHeight="1">
      <c r="A76" s="35"/>
      <c r="B76" s="36"/>
      <c r="C76" s="37"/>
      <c r="D76" s="37"/>
      <c r="E76" s="294" t="str">
        <f>E7</f>
        <v>Opava – telematika</v>
      </c>
      <c r="F76" s="295"/>
      <c r="G76" s="295"/>
      <c r="H76" s="295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153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50" t="str">
        <f>E9</f>
        <v>SO105 - Těšínská – Komenského – komunikace</v>
      </c>
      <c r="F78" s="296"/>
      <c r="G78" s="296"/>
      <c r="H78" s="296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29" t="s">
        <v>22</v>
      </c>
      <c r="D80" s="37"/>
      <c r="E80" s="37"/>
      <c r="F80" s="27" t="str">
        <f>F12</f>
        <v>Opava</v>
      </c>
      <c r="G80" s="37"/>
      <c r="H80" s="37"/>
      <c r="I80" s="29" t="s">
        <v>23</v>
      </c>
      <c r="J80" s="60" t="str">
        <f>IF(J12="","",J12)</f>
        <v>16. 8. 2019</v>
      </c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5.2" customHeight="1">
      <c r="A82" s="35"/>
      <c r="B82" s="36"/>
      <c r="C82" s="29" t="s">
        <v>29</v>
      </c>
      <c r="D82" s="37"/>
      <c r="E82" s="37"/>
      <c r="F82" s="27" t="str">
        <f>E15</f>
        <v>Statutární město Opava</v>
      </c>
      <c r="G82" s="37"/>
      <c r="H82" s="37"/>
      <c r="I82" s="29" t="s">
        <v>37</v>
      </c>
      <c r="J82" s="33" t="str">
        <f>E21</f>
        <v>Ing. Luděk Obrdlík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29" t="s">
        <v>35</v>
      </c>
      <c r="D83" s="37"/>
      <c r="E83" s="37"/>
      <c r="F83" s="27" t="str">
        <f>IF(E18="","",E18)</f>
        <v>Vyplň údaj</v>
      </c>
      <c r="G83" s="37"/>
      <c r="H83" s="37"/>
      <c r="I83" s="29" t="s">
        <v>42</v>
      </c>
      <c r="J83" s="33" t="str">
        <f>E24</f>
        <v>Ing. Luděk Obrdlík</v>
      </c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52"/>
      <c r="B85" s="153"/>
      <c r="C85" s="154" t="s">
        <v>167</v>
      </c>
      <c r="D85" s="155" t="s">
        <v>65</v>
      </c>
      <c r="E85" s="155" t="s">
        <v>61</v>
      </c>
      <c r="F85" s="155" t="s">
        <v>62</v>
      </c>
      <c r="G85" s="155" t="s">
        <v>168</v>
      </c>
      <c r="H85" s="155" t="s">
        <v>169</v>
      </c>
      <c r="I85" s="155" t="s">
        <v>170</v>
      </c>
      <c r="J85" s="155" t="s">
        <v>157</v>
      </c>
      <c r="K85" s="156" t="s">
        <v>171</v>
      </c>
      <c r="L85" s="157"/>
      <c r="M85" s="69" t="s">
        <v>43</v>
      </c>
      <c r="N85" s="70" t="s">
        <v>50</v>
      </c>
      <c r="O85" s="70" t="s">
        <v>172</v>
      </c>
      <c r="P85" s="70" t="s">
        <v>173</v>
      </c>
      <c r="Q85" s="70" t="s">
        <v>174</v>
      </c>
      <c r="R85" s="70" t="s">
        <v>175</v>
      </c>
      <c r="S85" s="70" t="s">
        <v>176</v>
      </c>
      <c r="T85" s="71" t="s">
        <v>177</v>
      </c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</row>
    <row r="86" spans="1:65" s="2" customFormat="1" ht="22.9" customHeight="1">
      <c r="A86" s="35"/>
      <c r="B86" s="36"/>
      <c r="C86" s="76" t="s">
        <v>178</v>
      </c>
      <c r="D86" s="37"/>
      <c r="E86" s="37"/>
      <c r="F86" s="37"/>
      <c r="G86" s="37"/>
      <c r="H86" s="37"/>
      <c r="I86" s="37"/>
      <c r="J86" s="158">
        <f>BK86</f>
        <v>0</v>
      </c>
      <c r="K86" s="37"/>
      <c r="L86" s="40"/>
      <c r="M86" s="72"/>
      <c r="N86" s="159"/>
      <c r="O86" s="73"/>
      <c r="P86" s="160">
        <f>P87</f>
        <v>0</v>
      </c>
      <c r="Q86" s="73"/>
      <c r="R86" s="160">
        <f>R87</f>
        <v>89.804135000000002</v>
      </c>
      <c r="S86" s="73"/>
      <c r="T86" s="161">
        <f>T87</f>
        <v>289.23900000000009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7" t="s">
        <v>79</v>
      </c>
      <c r="AU86" s="17" t="s">
        <v>158</v>
      </c>
      <c r="BK86" s="162">
        <f>BK87</f>
        <v>0</v>
      </c>
    </row>
    <row r="87" spans="1:65" s="12" customFormat="1" ht="25.9" customHeight="1">
      <c r="B87" s="163"/>
      <c r="C87" s="164"/>
      <c r="D87" s="165" t="s">
        <v>79</v>
      </c>
      <c r="E87" s="166" t="s">
        <v>355</v>
      </c>
      <c r="F87" s="166" t="s">
        <v>356</v>
      </c>
      <c r="G87" s="164"/>
      <c r="H87" s="164"/>
      <c r="I87" s="167"/>
      <c r="J87" s="168">
        <f>BK87</f>
        <v>0</v>
      </c>
      <c r="K87" s="164"/>
      <c r="L87" s="169"/>
      <c r="M87" s="170"/>
      <c r="N87" s="171"/>
      <c r="O87" s="171"/>
      <c r="P87" s="172">
        <f>P88+P180+P182+P270+P379+P393</f>
        <v>0</v>
      </c>
      <c r="Q87" s="171"/>
      <c r="R87" s="172">
        <f>R88+R180+R182+R270+R379+R393</f>
        <v>89.804135000000002</v>
      </c>
      <c r="S87" s="171"/>
      <c r="T87" s="173">
        <f>T88+T180+T182+T270+T379+T393</f>
        <v>289.23900000000009</v>
      </c>
      <c r="AR87" s="174" t="s">
        <v>88</v>
      </c>
      <c r="AT87" s="175" t="s">
        <v>79</v>
      </c>
      <c r="AU87" s="175" t="s">
        <v>80</v>
      </c>
      <c r="AY87" s="174" t="s">
        <v>182</v>
      </c>
      <c r="BK87" s="176">
        <f>BK88+BK180+BK182+BK270+BK379+BK393</f>
        <v>0</v>
      </c>
    </row>
    <row r="88" spans="1:65" s="12" customFormat="1" ht="22.9" customHeight="1">
      <c r="B88" s="163"/>
      <c r="C88" s="164"/>
      <c r="D88" s="165" t="s">
        <v>79</v>
      </c>
      <c r="E88" s="177" t="s">
        <v>88</v>
      </c>
      <c r="F88" s="177" t="s">
        <v>357</v>
      </c>
      <c r="G88" s="164"/>
      <c r="H88" s="164"/>
      <c r="I88" s="167"/>
      <c r="J88" s="178">
        <f>BK88</f>
        <v>0</v>
      </c>
      <c r="K88" s="164"/>
      <c r="L88" s="169"/>
      <c r="M88" s="170"/>
      <c r="N88" s="171"/>
      <c r="O88" s="171"/>
      <c r="P88" s="172">
        <f>SUM(P89:P179)</f>
        <v>0</v>
      </c>
      <c r="Q88" s="171"/>
      <c r="R88" s="172">
        <f>SUM(R89:R179)</f>
        <v>1.5150000000000001E-3</v>
      </c>
      <c r="S88" s="171"/>
      <c r="T88" s="173">
        <f>SUM(T89:T179)</f>
        <v>289.05900000000008</v>
      </c>
      <c r="AR88" s="174" t="s">
        <v>88</v>
      </c>
      <c r="AT88" s="175" t="s">
        <v>79</v>
      </c>
      <c r="AU88" s="175" t="s">
        <v>88</v>
      </c>
      <c r="AY88" s="174" t="s">
        <v>182</v>
      </c>
      <c r="BK88" s="176">
        <f>SUM(BK89:BK179)</f>
        <v>0</v>
      </c>
    </row>
    <row r="89" spans="1:65" s="2" customFormat="1" ht="76.349999999999994" customHeight="1">
      <c r="A89" s="35"/>
      <c r="B89" s="36"/>
      <c r="C89" s="179" t="s">
        <v>88</v>
      </c>
      <c r="D89" s="179" t="s">
        <v>187</v>
      </c>
      <c r="E89" s="180" t="s">
        <v>1210</v>
      </c>
      <c r="F89" s="181" t="s">
        <v>1211</v>
      </c>
      <c r="G89" s="182" t="s">
        <v>367</v>
      </c>
      <c r="H89" s="183">
        <v>65</v>
      </c>
      <c r="I89" s="184"/>
      <c r="J89" s="185">
        <f>ROUND(I89*H89,2)</f>
        <v>0</v>
      </c>
      <c r="K89" s="181" t="s">
        <v>191</v>
      </c>
      <c r="L89" s="40"/>
      <c r="M89" s="186" t="s">
        <v>43</v>
      </c>
      <c r="N89" s="187" t="s">
        <v>51</v>
      </c>
      <c r="O89" s="65"/>
      <c r="P89" s="188">
        <f>O89*H89</f>
        <v>0</v>
      </c>
      <c r="Q89" s="188">
        <v>0</v>
      </c>
      <c r="R89" s="188">
        <f>Q89*H89</f>
        <v>0</v>
      </c>
      <c r="S89" s="188">
        <v>0.255</v>
      </c>
      <c r="T89" s="189">
        <f>S89*H89</f>
        <v>16.574999999999999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90" t="s">
        <v>205</v>
      </c>
      <c r="AT89" s="190" t="s">
        <v>187</v>
      </c>
      <c r="AU89" s="190" t="s">
        <v>90</v>
      </c>
      <c r="AY89" s="17" t="s">
        <v>182</v>
      </c>
      <c r="BE89" s="191">
        <f>IF(N89="základní",J89,0)</f>
        <v>0</v>
      </c>
      <c r="BF89" s="191">
        <f>IF(N89="snížená",J89,0)</f>
        <v>0</v>
      </c>
      <c r="BG89" s="191">
        <f>IF(N89="zákl. přenesená",J89,0)</f>
        <v>0</v>
      </c>
      <c r="BH89" s="191">
        <f>IF(N89="sníž. přenesená",J89,0)</f>
        <v>0</v>
      </c>
      <c r="BI89" s="191">
        <f>IF(N89="nulová",J89,0)</f>
        <v>0</v>
      </c>
      <c r="BJ89" s="17" t="s">
        <v>88</v>
      </c>
      <c r="BK89" s="191">
        <f>ROUND(I89*H89,2)</f>
        <v>0</v>
      </c>
      <c r="BL89" s="17" t="s">
        <v>205</v>
      </c>
      <c r="BM89" s="190" t="s">
        <v>3708</v>
      </c>
    </row>
    <row r="90" spans="1:65" s="13" customFormat="1" ht="11.25">
      <c r="B90" s="192"/>
      <c r="C90" s="193"/>
      <c r="D90" s="194" t="s">
        <v>193</v>
      </c>
      <c r="E90" s="195" t="s">
        <v>43</v>
      </c>
      <c r="F90" s="196" t="s">
        <v>3709</v>
      </c>
      <c r="G90" s="193"/>
      <c r="H90" s="195" t="s">
        <v>43</v>
      </c>
      <c r="I90" s="197"/>
      <c r="J90" s="193"/>
      <c r="K90" s="193"/>
      <c r="L90" s="198"/>
      <c r="M90" s="199"/>
      <c r="N90" s="200"/>
      <c r="O90" s="200"/>
      <c r="P90" s="200"/>
      <c r="Q90" s="200"/>
      <c r="R90" s="200"/>
      <c r="S90" s="200"/>
      <c r="T90" s="201"/>
      <c r="AT90" s="202" t="s">
        <v>193</v>
      </c>
      <c r="AU90" s="202" t="s">
        <v>90</v>
      </c>
      <c r="AV90" s="13" t="s">
        <v>88</v>
      </c>
      <c r="AW90" s="13" t="s">
        <v>41</v>
      </c>
      <c r="AX90" s="13" t="s">
        <v>80</v>
      </c>
      <c r="AY90" s="202" t="s">
        <v>182</v>
      </c>
    </row>
    <row r="91" spans="1:65" s="14" customFormat="1" ht="11.25">
      <c r="B91" s="203"/>
      <c r="C91" s="204"/>
      <c r="D91" s="194" t="s">
        <v>193</v>
      </c>
      <c r="E91" s="205" t="s">
        <v>43</v>
      </c>
      <c r="F91" s="206" t="s">
        <v>3710</v>
      </c>
      <c r="G91" s="204"/>
      <c r="H91" s="207">
        <v>63</v>
      </c>
      <c r="I91" s="208"/>
      <c r="J91" s="204"/>
      <c r="K91" s="204"/>
      <c r="L91" s="209"/>
      <c r="M91" s="210"/>
      <c r="N91" s="211"/>
      <c r="O91" s="211"/>
      <c r="P91" s="211"/>
      <c r="Q91" s="211"/>
      <c r="R91" s="211"/>
      <c r="S91" s="211"/>
      <c r="T91" s="212"/>
      <c r="AT91" s="213" t="s">
        <v>193</v>
      </c>
      <c r="AU91" s="213" t="s">
        <v>90</v>
      </c>
      <c r="AV91" s="14" t="s">
        <v>90</v>
      </c>
      <c r="AW91" s="14" t="s">
        <v>41</v>
      </c>
      <c r="AX91" s="14" t="s">
        <v>80</v>
      </c>
      <c r="AY91" s="213" t="s">
        <v>182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2388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4" customFormat="1" ht="11.25">
      <c r="B93" s="203"/>
      <c r="C93" s="204"/>
      <c r="D93" s="194" t="s">
        <v>193</v>
      </c>
      <c r="E93" s="205" t="s">
        <v>43</v>
      </c>
      <c r="F93" s="206" t="s">
        <v>2273</v>
      </c>
      <c r="G93" s="204"/>
      <c r="H93" s="207">
        <v>2</v>
      </c>
      <c r="I93" s="208"/>
      <c r="J93" s="204"/>
      <c r="K93" s="204"/>
      <c r="L93" s="209"/>
      <c r="M93" s="210"/>
      <c r="N93" s="211"/>
      <c r="O93" s="211"/>
      <c r="P93" s="211"/>
      <c r="Q93" s="211"/>
      <c r="R93" s="211"/>
      <c r="S93" s="211"/>
      <c r="T93" s="212"/>
      <c r="AT93" s="213" t="s">
        <v>193</v>
      </c>
      <c r="AU93" s="213" t="s">
        <v>90</v>
      </c>
      <c r="AV93" s="14" t="s">
        <v>90</v>
      </c>
      <c r="AW93" s="14" t="s">
        <v>41</v>
      </c>
      <c r="AX93" s="14" t="s">
        <v>80</v>
      </c>
      <c r="AY93" s="213" t="s">
        <v>182</v>
      </c>
    </row>
    <row r="94" spans="1:65" s="15" customFormat="1" ht="11.25">
      <c r="B94" s="227"/>
      <c r="C94" s="228"/>
      <c r="D94" s="194" t="s">
        <v>193</v>
      </c>
      <c r="E94" s="229" t="s">
        <v>43</v>
      </c>
      <c r="F94" s="230" t="s">
        <v>436</v>
      </c>
      <c r="G94" s="228"/>
      <c r="H94" s="231">
        <v>65</v>
      </c>
      <c r="I94" s="232"/>
      <c r="J94" s="228"/>
      <c r="K94" s="228"/>
      <c r="L94" s="233"/>
      <c r="M94" s="234"/>
      <c r="N94" s="235"/>
      <c r="O94" s="235"/>
      <c r="P94" s="235"/>
      <c r="Q94" s="235"/>
      <c r="R94" s="235"/>
      <c r="S94" s="235"/>
      <c r="T94" s="236"/>
      <c r="AT94" s="237" t="s">
        <v>193</v>
      </c>
      <c r="AU94" s="237" t="s">
        <v>90</v>
      </c>
      <c r="AV94" s="15" t="s">
        <v>205</v>
      </c>
      <c r="AW94" s="15" t="s">
        <v>41</v>
      </c>
      <c r="AX94" s="15" t="s">
        <v>88</v>
      </c>
      <c r="AY94" s="237" t="s">
        <v>182</v>
      </c>
    </row>
    <row r="95" spans="1:65" s="2" customFormat="1" ht="62.65" customHeight="1">
      <c r="A95" s="35"/>
      <c r="B95" s="36"/>
      <c r="C95" s="179" t="s">
        <v>90</v>
      </c>
      <c r="D95" s="179" t="s">
        <v>187</v>
      </c>
      <c r="E95" s="180" t="s">
        <v>1218</v>
      </c>
      <c r="F95" s="181" t="s">
        <v>1219</v>
      </c>
      <c r="G95" s="182" t="s">
        <v>367</v>
      </c>
      <c r="H95" s="183">
        <v>2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0.26</v>
      </c>
      <c r="T95" s="189">
        <f>S95*H95</f>
        <v>0.52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3711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1213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11.25">
      <c r="B97" s="192"/>
      <c r="C97" s="193"/>
      <c r="D97" s="194" t="s">
        <v>193</v>
      </c>
      <c r="E97" s="195" t="s">
        <v>43</v>
      </c>
      <c r="F97" s="196" t="s">
        <v>2214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2273</v>
      </c>
      <c r="G98" s="204"/>
      <c r="H98" s="207">
        <v>2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80</v>
      </c>
      <c r="AY98" s="213" t="s">
        <v>182</v>
      </c>
    </row>
    <row r="99" spans="1:65" s="15" customFormat="1" ht="11.25">
      <c r="B99" s="227"/>
      <c r="C99" s="228"/>
      <c r="D99" s="194" t="s">
        <v>193</v>
      </c>
      <c r="E99" s="229" t="s">
        <v>43</v>
      </c>
      <c r="F99" s="230" t="s">
        <v>436</v>
      </c>
      <c r="G99" s="228"/>
      <c r="H99" s="231">
        <v>2</v>
      </c>
      <c r="I99" s="232"/>
      <c r="J99" s="228"/>
      <c r="K99" s="228"/>
      <c r="L99" s="233"/>
      <c r="M99" s="234"/>
      <c r="N99" s="235"/>
      <c r="O99" s="235"/>
      <c r="P99" s="235"/>
      <c r="Q99" s="235"/>
      <c r="R99" s="235"/>
      <c r="S99" s="235"/>
      <c r="T99" s="236"/>
      <c r="AT99" s="237" t="s">
        <v>193</v>
      </c>
      <c r="AU99" s="237" t="s">
        <v>90</v>
      </c>
      <c r="AV99" s="15" t="s">
        <v>205</v>
      </c>
      <c r="AW99" s="15" t="s">
        <v>41</v>
      </c>
      <c r="AX99" s="15" t="s">
        <v>88</v>
      </c>
      <c r="AY99" s="237" t="s">
        <v>182</v>
      </c>
    </row>
    <row r="100" spans="1:65" s="2" customFormat="1" ht="49.15" customHeight="1">
      <c r="A100" s="35"/>
      <c r="B100" s="36"/>
      <c r="C100" s="179" t="s">
        <v>181</v>
      </c>
      <c r="D100" s="179" t="s">
        <v>187</v>
      </c>
      <c r="E100" s="180" t="s">
        <v>2316</v>
      </c>
      <c r="F100" s="181" t="s">
        <v>2317</v>
      </c>
      <c r="G100" s="182" t="s">
        <v>367</v>
      </c>
      <c r="H100" s="183">
        <v>65</v>
      </c>
      <c r="I100" s="184"/>
      <c r="J100" s="185">
        <f>ROUND(I100*H100,2)</f>
        <v>0</v>
      </c>
      <c r="K100" s="181" t="s">
        <v>191</v>
      </c>
      <c r="L100" s="40"/>
      <c r="M100" s="186" t="s">
        <v>43</v>
      </c>
      <c r="N100" s="187" t="s">
        <v>51</v>
      </c>
      <c r="O100" s="65"/>
      <c r="P100" s="188">
        <f>O100*H100</f>
        <v>0</v>
      </c>
      <c r="Q100" s="188">
        <v>0</v>
      </c>
      <c r="R100" s="188">
        <f>Q100*H100</f>
        <v>0</v>
      </c>
      <c r="S100" s="188">
        <v>0.18</v>
      </c>
      <c r="T100" s="189">
        <f>S100*H100</f>
        <v>11.7</v>
      </c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R100" s="190" t="s">
        <v>205</v>
      </c>
      <c r="AT100" s="190" t="s">
        <v>187</v>
      </c>
      <c r="AU100" s="190" t="s">
        <v>90</v>
      </c>
      <c r="AY100" s="17" t="s">
        <v>182</v>
      </c>
      <c r="BE100" s="191">
        <f>IF(N100="základní",J100,0)</f>
        <v>0</v>
      </c>
      <c r="BF100" s="191">
        <f>IF(N100="snížená",J100,0)</f>
        <v>0</v>
      </c>
      <c r="BG100" s="191">
        <f>IF(N100="zákl. přenesená",J100,0)</f>
        <v>0</v>
      </c>
      <c r="BH100" s="191">
        <f>IF(N100="sníž. přenesená",J100,0)</f>
        <v>0</v>
      </c>
      <c r="BI100" s="191">
        <f>IF(N100="nulová",J100,0)</f>
        <v>0</v>
      </c>
      <c r="BJ100" s="17" t="s">
        <v>88</v>
      </c>
      <c r="BK100" s="191">
        <f>ROUND(I100*H100,2)</f>
        <v>0</v>
      </c>
      <c r="BL100" s="17" t="s">
        <v>205</v>
      </c>
      <c r="BM100" s="190" t="s">
        <v>3712</v>
      </c>
    </row>
    <row r="101" spans="1:65" s="13" customFormat="1" ht="11.25">
      <c r="B101" s="192"/>
      <c r="C101" s="193"/>
      <c r="D101" s="194" t="s">
        <v>193</v>
      </c>
      <c r="E101" s="195" t="s">
        <v>43</v>
      </c>
      <c r="F101" s="196" t="s">
        <v>1213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3713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2273</v>
      </c>
      <c r="G103" s="204"/>
      <c r="H103" s="207">
        <v>2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3714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3710</v>
      </c>
      <c r="G105" s="204"/>
      <c r="H105" s="207">
        <v>63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80</v>
      </c>
      <c r="AY105" s="213" t="s">
        <v>182</v>
      </c>
    </row>
    <row r="106" spans="1:65" s="15" customFormat="1" ht="11.25">
      <c r="B106" s="227"/>
      <c r="C106" s="228"/>
      <c r="D106" s="194" t="s">
        <v>193</v>
      </c>
      <c r="E106" s="229" t="s">
        <v>43</v>
      </c>
      <c r="F106" s="230" t="s">
        <v>436</v>
      </c>
      <c r="G106" s="228"/>
      <c r="H106" s="231">
        <v>65</v>
      </c>
      <c r="I106" s="232"/>
      <c r="J106" s="228"/>
      <c r="K106" s="228"/>
      <c r="L106" s="233"/>
      <c r="M106" s="234"/>
      <c r="N106" s="235"/>
      <c r="O106" s="235"/>
      <c r="P106" s="235"/>
      <c r="Q106" s="235"/>
      <c r="R106" s="235"/>
      <c r="S106" s="235"/>
      <c r="T106" s="236"/>
      <c r="AT106" s="237" t="s">
        <v>193</v>
      </c>
      <c r="AU106" s="237" t="s">
        <v>90</v>
      </c>
      <c r="AV106" s="15" t="s">
        <v>205</v>
      </c>
      <c r="AW106" s="15" t="s">
        <v>41</v>
      </c>
      <c r="AX106" s="15" t="s">
        <v>88</v>
      </c>
      <c r="AY106" s="237" t="s">
        <v>182</v>
      </c>
    </row>
    <row r="107" spans="1:65" s="2" customFormat="1" ht="62.65" customHeight="1">
      <c r="A107" s="35"/>
      <c r="B107" s="36"/>
      <c r="C107" s="179" t="s">
        <v>205</v>
      </c>
      <c r="D107" s="179" t="s">
        <v>187</v>
      </c>
      <c r="E107" s="180" t="s">
        <v>3715</v>
      </c>
      <c r="F107" s="181" t="s">
        <v>3716</v>
      </c>
      <c r="G107" s="182" t="s">
        <v>367</v>
      </c>
      <c r="H107" s="183">
        <v>320</v>
      </c>
      <c r="I107" s="184"/>
      <c r="J107" s="185">
        <f>ROUND(I107*H107,2)</f>
        <v>0</v>
      </c>
      <c r="K107" s="181" t="s">
        <v>191</v>
      </c>
      <c r="L107" s="40"/>
      <c r="M107" s="186" t="s">
        <v>43</v>
      </c>
      <c r="N107" s="187" t="s">
        <v>51</v>
      </c>
      <c r="O107" s="65"/>
      <c r="P107" s="188">
        <f>O107*H107</f>
        <v>0</v>
      </c>
      <c r="Q107" s="188">
        <v>0</v>
      </c>
      <c r="R107" s="188">
        <f>Q107*H107</f>
        <v>0</v>
      </c>
      <c r="S107" s="188">
        <v>0.3</v>
      </c>
      <c r="T107" s="189">
        <f>S107*H107</f>
        <v>96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205</v>
      </c>
      <c r="AT107" s="190" t="s">
        <v>187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3717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1213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2411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4" customFormat="1" ht="11.25">
      <c r="B110" s="203"/>
      <c r="C110" s="204"/>
      <c r="D110" s="194" t="s">
        <v>193</v>
      </c>
      <c r="E110" s="205" t="s">
        <v>43</v>
      </c>
      <c r="F110" s="206" t="s">
        <v>3718</v>
      </c>
      <c r="G110" s="204"/>
      <c r="H110" s="207">
        <v>120</v>
      </c>
      <c r="I110" s="208"/>
      <c r="J110" s="204"/>
      <c r="K110" s="204"/>
      <c r="L110" s="209"/>
      <c r="M110" s="210"/>
      <c r="N110" s="211"/>
      <c r="O110" s="211"/>
      <c r="P110" s="211"/>
      <c r="Q110" s="211"/>
      <c r="R110" s="211"/>
      <c r="S110" s="211"/>
      <c r="T110" s="212"/>
      <c r="AT110" s="213" t="s">
        <v>193</v>
      </c>
      <c r="AU110" s="213" t="s">
        <v>90</v>
      </c>
      <c r="AV110" s="14" t="s">
        <v>90</v>
      </c>
      <c r="AW110" s="14" t="s">
        <v>41</v>
      </c>
      <c r="AX110" s="14" t="s">
        <v>80</v>
      </c>
      <c r="AY110" s="213" t="s">
        <v>182</v>
      </c>
    </row>
    <row r="111" spans="1:65" s="13" customFormat="1" ht="11.25">
      <c r="B111" s="192"/>
      <c r="C111" s="193"/>
      <c r="D111" s="194" t="s">
        <v>193</v>
      </c>
      <c r="E111" s="195" t="s">
        <v>43</v>
      </c>
      <c r="F111" s="196" t="s">
        <v>3719</v>
      </c>
      <c r="G111" s="193"/>
      <c r="H111" s="195" t="s">
        <v>43</v>
      </c>
      <c r="I111" s="197"/>
      <c r="J111" s="193"/>
      <c r="K111" s="193"/>
      <c r="L111" s="198"/>
      <c r="M111" s="199"/>
      <c r="N111" s="200"/>
      <c r="O111" s="200"/>
      <c r="P111" s="200"/>
      <c r="Q111" s="200"/>
      <c r="R111" s="200"/>
      <c r="S111" s="200"/>
      <c r="T111" s="201"/>
      <c r="AT111" s="202" t="s">
        <v>193</v>
      </c>
      <c r="AU111" s="202" t="s">
        <v>90</v>
      </c>
      <c r="AV111" s="13" t="s">
        <v>88</v>
      </c>
      <c r="AW111" s="13" t="s">
        <v>41</v>
      </c>
      <c r="AX111" s="13" t="s">
        <v>80</v>
      </c>
      <c r="AY111" s="202" t="s">
        <v>182</v>
      </c>
    </row>
    <row r="112" spans="1:65" s="14" customFormat="1" ht="11.25">
      <c r="B112" s="203"/>
      <c r="C112" s="204"/>
      <c r="D112" s="194" t="s">
        <v>193</v>
      </c>
      <c r="E112" s="205" t="s">
        <v>43</v>
      </c>
      <c r="F112" s="206" t="s">
        <v>3720</v>
      </c>
      <c r="G112" s="204"/>
      <c r="H112" s="207">
        <v>200</v>
      </c>
      <c r="I112" s="208"/>
      <c r="J112" s="204"/>
      <c r="K112" s="204"/>
      <c r="L112" s="209"/>
      <c r="M112" s="210"/>
      <c r="N112" s="211"/>
      <c r="O112" s="211"/>
      <c r="P112" s="211"/>
      <c r="Q112" s="211"/>
      <c r="R112" s="211"/>
      <c r="S112" s="211"/>
      <c r="T112" s="212"/>
      <c r="AT112" s="213" t="s">
        <v>193</v>
      </c>
      <c r="AU112" s="213" t="s">
        <v>90</v>
      </c>
      <c r="AV112" s="14" t="s">
        <v>90</v>
      </c>
      <c r="AW112" s="14" t="s">
        <v>41</v>
      </c>
      <c r="AX112" s="14" t="s">
        <v>80</v>
      </c>
      <c r="AY112" s="213" t="s">
        <v>182</v>
      </c>
    </row>
    <row r="113" spans="1:65" s="15" customFormat="1" ht="11.25">
      <c r="B113" s="227"/>
      <c r="C113" s="228"/>
      <c r="D113" s="194" t="s">
        <v>193</v>
      </c>
      <c r="E113" s="229" t="s">
        <v>43</v>
      </c>
      <c r="F113" s="230" t="s">
        <v>436</v>
      </c>
      <c r="G113" s="228"/>
      <c r="H113" s="231">
        <v>320</v>
      </c>
      <c r="I113" s="232"/>
      <c r="J113" s="228"/>
      <c r="K113" s="228"/>
      <c r="L113" s="233"/>
      <c r="M113" s="234"/>
      <c r="N113" s="235"/>
      <c r="O113" s="235"/>
      <c r="P113" s="235"/>
      <c r="Q113" s="235"/>
      <c r="R113" s="235"/>
      <c r="S113" s="235"/>
      <c r="T113" s="236"/>
      <c r="AT113" s="237" t="s">
        <v>193</v>
      </c>
      <c r="AU113" s="237" t="s">
        <v>90</v>
      </c>
      <c r="AV113" s="15" t="s">
        <v>205</v>
      </c>
      <c r="AW113" s="15" t="s">
        <v>41</v>
      </c>
      <c r="AX113" s="15" t="s">
        <v>88</v>
      </c>
      <c r="AY113" s="237" t="s">
        <v>182</v>
      </c>
    </row>
    <row r="114" spans="1:65" s="2" customFormat="1" ht="62.65" customHeight="1">
      <c r="A114" s="35"/>
      <c r="B114" s="36"/>
      <c r="C114" s="179" t="s">
        <v>210</v>
      </c>
      <c r="D114" s="179" t="s">
        <v>187</v>
      </c>
      <c r="E114" s="180" t="s">
        <v>3721</v>
      </c>
      <c r="F114" s="181" t="s">
        <v>3722</v>
      </c>
      <c r="G114" s="182" t="s">
        <v>367</v>
      </c>
      <c r="H114" s="183">
        <v>120</v>
      </c>
      <c r="I114" s="184"/>
      <c r="J114" s="185">
        <f>ROUND(I114*H114,2)</f>
        <v>0</v>
      </c>
      <c r="K114" s="181" t="s">
        <v>191</v>
      </c>
      <c r="L114" s="40"/>
      <c r="M114" s="186" t="s">
        <v>43</v>
      </c>
      <c r="N114" s="187" t="s">
        <v>51</v>
      </c>
      <c r="O114" s="65"/>
      <c r="P114" s="188">
        <f>O114*H114</f>
        <v>0</v>
      </c>
      <c r="Q114" s="188">
        <v>0</v>
      </c>
      <c r="R114" s="188">
        <f>Q114*H114</f>
        <v>0</v>
      </c>
      <c r="S114" s="188">
        <v>0.32500000000000001</v>
      </c>
      <c r="T114" s="189">
        <f>S114*H114</f>
        <v>39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90" t="s">
        <v>205</v>
      </c>
      <c r="AT114" s="190" t="s">
        <v>187</v>
      </c>
      <c r="AU114" s="190" t="s">
        <v>90</v>
      </c>
      <c r="AY114" s="17" t="s">
        <v>182</v>
      </c>
      <c r="BE114" s="191">
        <f>IF(N114="základní",J114,0)</f>
        <v>0</v>
      </c>
      <c r="BF114" s="191">
        <f>IF(N114="snížená",J114,0)</f>
        <v>0</v>
      </c>
      <c r="BG114" s="191">
        <f>IF(N114="zákl. přenesená",J114,0)</f>
        <v>0</v>
      </c>
      <c r="BH114" s="191">
        <f>IF(N114="sníž. přenesená",J114,0)</f>
        <v>0</v>
      </c>
      <c r="BI114" s="191">
        <f>IF(N114="nulová",J114,0)</f>
        <v>0</v>
      </c>
      <c r="BJ114" s="17" t="s">
        <v>88</v>
      </c>
      <c r="BK114" s="191">
        <f>ROUND(I114*H114,2)</f>
        <v>0</v>
      </c>
      <c r="BL114" s="17" t="s">
        <v>205</v>
      </c>
      <c r="BM114" s="190" t="s">
        <v>3723</v>
      </c>
    </row>
    <row r="115" spans="1:65" s="13" customFormat="1" ht="11.25">
      <c r="B115" s="192"/>
      <c r="C115" s="193"/>
      <c r="D115" s="194" t="s">
        <v>193</v>
      </c>
      <c r="E115" s="195" t="s">
        <v>43</v>
      </c>
      <c r="F115" s="196" t="s">
        <v>3724</v>
      </c>
      <c r="G115" s="193"/>
      <c r="H115" s="195" t="s">
        <v>43</v>
      </c>
      <c r="I115" s="197"/>
      <c r="J115" s="193"/>
      <c r="K115" s="193"/>
      <c r="L115" s="198"/>
      <c r="M115" s="199"/>
      <c r="N115" s="200"/>
      <c r="O115" s="200"/>
      <c r="P115" s="200"/>
      <c r="Q115" s="200"/>
      <c r="R115" s="200"/>
      <c r="S115" s="200"/>
      <c r="T115" s="201"/>
      <c r="AT115" s="202" t="s">
        <v>193</v>
      </c>
      <c r="AU115" s="202" t="s">
        <v>90</v>
      </c>
      <c r="AV115" s="13" t="s">
        <v>88</v>
      </c>
      <c r="AW115" s="13" t="s">
        <v>41</v>
      </c>
      <c r="AX115" s="13" t="s">
        <v>80</v>
      </c>
      <c r="AY115" s="202" t="s">
        <v>182</v>
      </c>
    </row>
    <row r="116" spans="1:65" s="14" customFormat="1" ht="11.25">
      <c r="B116" s="203"/>
      <c r="C116" s="204"/>
      <c r="D116" s="194" t="s">
        <v>193</v>
      </c>
      <c r="E116" s="205" t="s">
        <v>43</v>
      </c>
      <c r="F116" s="206" t="s">
        <v>3718</v>
      </c>
      <c r="G116" s="204"/>
      <c r="H116" s="207">
        <v>120</v>
      </c>
      <c r="I116" s="208"/>
      <c r="J116" s="204"/>
      <c r="K116" s="204"/>
      <c r="L116" s="209"/>
      <c r="M116" s="210"/>
      <c r="N116" s="211"/>
      <c r="O116" s="211"/>
      <c r="P116" s="211"/>
      <c r="Q116" s="211"/>
      <c r="R116" s="211"/>
      <c r="S116" s="211"/>
      <c r="T116" s="212"/>
      <c r="AT116" s="213" t="s">
        <v>193</v>
      </c>
      <c r="AU116" s="213" t="s">
        <v>90</v>
      </c>
      <c r="AV116" s="14" t="s">
        <v>90</v>
      </c>
      <c r="AW116" s="14" t="s">
        <v>41</v>
      </c>
      <c r="AX116" s="14" t="s">
        <v>80</v>
      </c>
      <c r="AY116" s="213" t="s">
        <v>182</v>
      </c>
    </row>
    <row r="117" spans="1:65" s="15" customFormat="1" ht="11.25">
      <c r="B117" s="227"/>
      <c r="C117" s="228"/>
      <c r="D117" s="194" t="s">
        <v>193</v>
      </c>
      <c r="E117" s="229" t="s">
        <v>43</v>
      </c>
      <c r="F117" s="230" t="s">
        <v>436</v>
      </c>
      <c r="G117" s="228"/>
      <c r="H117" s="231">
        <v>120</v>
      </c>
      <c r="I117" s="232"/>
      <c r="J117" s="228"/>
      <c r="K117" s="228"/>
      <c r="L117" s="233"/>
      <c r="M117" s="234"/>
      <c r="N117" s="235"/>
      <c r="O117" s="235"/>
      <c r="P117" s="235"/>
      <c r="Q117" s="235"/>
      <c r="R117" s="235"/>
      <c r="S117" s="235"/>
      <c r="T117" s="236"/>
      <c r="AT117" s="237" t="s">
        <v>193</v>
      </c>
      <c r="AU117" s="237" t="s">
        <v>90</v>
      </c>
      <c r="AV117" s="15" t="s">
        <v>205</v>
      </c>
      <c r="AW117" s="15" t="s">
        <v>41</v>
      </c>
      <c r="AX117" s="15" t="s">
        <v>88</v>
      </c>
      <c r="AY117" s="237" t="s">
        <v>182</v>
      </c>
    </row>
    <row r="118" spans="1:65" s="2" customFormat="1" ht="49.15" customHeight="1">
      <c r="A118" s="35"/>
      <c r="B118" s="36"/>
      <c r="C118" s="179" t="s">
        <v>215</v>
      </c>
      <c r="D118" s="179" t="s">
        <v>187</v>
      </c>
      <c r="E118" s="180" t="s">
        <v>3725</v>
      </c>
      <c r="F118" s="181" t="s">
        <v>3726</v>
      </c>
      <c r="G118" s="182" t="s">
        <v>367</v>
      </c>
      <c r="H118" s="183">
        <v>120</v>
      </c>
      <c r="I118" s="184"/>
      <c r="J118" s="185">
        <f>ROUND(I118*H118,2)</f>
        <v>0</v>
      </c>
      <c r="K118" s="181" t="s">
        <v>191</v>
      </c>
      <c r="L118" s="40"/>
      <c r="M118" s="186" t="s">
        <v>43</v>
      </c>
      <c r="N118" s="187" t="s">
        <v>51</v>
      </c>
      <c r="O118" s="65"/>
      <c r="P118" s="188">
        <f>O118*H118</f>
        <v>0</v>
      </c>
      <c r="Q118" s="188">
        <v>0</v>
      </c>
      <c r="R118" s="188">
        <f>Q118*H118</f>
        <v>0</v>
      </c>
      <c r="S118" s="188">
        <v>0.22</v>
      </c>
      <c r="T118" s="189">
        <f>S118*H118</f>
        <v>26.4</v>
      </c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R118" s="190" t="s">
        <v>205</v>
      </c>
      <c r="AT118" s="190" t="s">
        <v>187</v>
      </c>
      <c r="AU118" s="190" t="s">
        <v>90</v>
      </c>
      <c r="AY118" s="17" t="s">
        <v>182</v>
      </c>
      <c r="BE118" s="191">
        <f>IF(N118="základní",J118,0)</f>
        <v>0</v>
      </c>
      <c r="BF118" s="191">
        <f>IF(N118="snížená",J118,0)</f>
        <v>0</v>
      </c>
      <c r="BG118" s="191">
        <f>IF(N118="zákl. přenesená",J118,0)</f>
        <v>0</v>
      </c>
      <c r="BH118" s="191">
        <f>IF(N118="sníž. přenesená",J118,0)</f>
        <v>0</v>
      </c>
      <c r="BI118" s="191">
        <f>IF(N118="nulová",J118,0)</f>
        <v>0</v>
      </c>
      <c r="BJ118" s="17" t="s">
        <v>88</v>
      </c>
      <c r="BK118" s="191">
        <f>ROUND(I118*H118,2)</f>
        <v>0</v>
      </c>
      <c r="BL118" s="17" t="s">
        <v>205</v>
      </c>
      <c r="BM118" s="190" t="s">
        <v>3727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1213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90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3" customFormat="1" ht="11.25">
      <c r="B120" s="192"/>
      <c r="C120" s="193"/>
      <c r="D120" s="194" t="s">
        <v>193</v>
      </c>
      <c r="E120" s="195" t="s">
        <v>43</v>
      </c>
      <c r="F120" s="196" t="s">
        <v>2411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4" customFormat="1" ht="11.25">
      <c r="B121" s="203"/>
      <c r="C121" s="204"/>
      <c r="D121" s="194" t="s">
        <v>193</v>
      </c>
      <c r="E121" s="205" t="s">
        <v>43</v>
      </c>
      <c r="F121" s="206" t="s">
        <v>3718</v>
      </c>
      <c r="G121" s="204"/>
      <c r="H121" s="207">
        <v>120</v>
      </c>
      <c r="I121" s="208"/>
      <c r="J121" s="204"/>
      <c r="K121" s="204"/>
      <c r="L121" s="209"/>
      <c r="M121" s="210"/>
      <c r="N121" s="211"/>
      <c r="O121" s="211"/>
      <c r="P121" s="211"/>
      <c r="Q121" s="211"/>
      <c r="R121" s="211"/>
      <c r="S121" s="211"/>
      <c r="T121" s="212"/>
      <c r="AT121" s="213" t="s">
        <v>193</v>
      </c>
      <c r="AU121" s="213" t="s">
        <v>90</v>
      </c>
      <c r="AV121" s="14" t="s">
        <v>90</v>
      </c>
      <c r="AW121" s="14" t="s">
        <v>41</v>
      </c>
      <c r="AX121" s="14" t="s">
        <v>80</v>
      </c>
      <c r="AY121" s="213" t="s">
        <v>182</v>
      </c>
    </row>
    <row r="122" spans="1:65" s="15" customFormat="1" ht="11.25">
      <c r="B122" s="227"/>
      <c r="C122" s="228"/>
      <c r="D122" s="194" t="s">
        <v>193</v>
      </c>
      <c r="E122" s="229" t="s">
        <v>43</v>
      </c>
      <c r="F122" s="230" t="s">
        <v>436</v>
      </c>
      <c r="G122" s="228"/>
      <c r="H122" s="231">
        <v>120</v>
      </c>
      <c r="I122" s="232"/>
      <c r="J122" s="228"/>
      <c r="K122" s="228"/>
      <c r="L122" s="233"/>
      <c r="M122" s="234"/>
      <c r="N122" s="235"/>
      <c r="O122" s="235"/>
      <c r="P122" s="235"/>
      <c r="Q122" s="235"/>
      <c r="R122" s="235"/>
      <c r="S122" s="235"/>
      <c r="T122" s="236"/>
      <c r="AT122" s="237" t="s">
        <v>193</v>
      </c>
      <c r="AU122" s="237" t="s">
        <v>90</v>
      </c>
      <c r="AV122" s="15" t="s">
        <v>205</v>
      </c>
      <c r="AW122" s="15" t="s">
        <v>41</v>
      </c>
      <c r="AX122" s="15" t="s">
        <v>88</v>
      </c>
      <c r="AY122" s="237" t="s">
        <v>182</v>
      </c>
    </row>
    <row r="123" spans="1:65" s="2" customFormat="1" ht="49.15" customHeight="1">
      <c r="A123" s="35"/>
      <c r="B123" s="36"/>
      <c r="C123" s="179" t="s">
        <v>220</v>
      </c>
      <c r="D123" s="179" t="s">
        <v>187</v>
      </c>
      <c r="E123" s="180" t="s">
        <v>3728</v>
      </c>
      <c r="F123" s="181" t="s">
        <v>3729</v>
      </c>
      <c r="G123" s="182" t="s">
        <v>367</v>
      </c>
      <c r="H123" s="183">
        <v>200</v>
      </c>
      <c r="I123" s="184"/>
      <c r="J123" s="185">
        <f>ROUND(I123*H123,2)</f>
        <v>0</v>
      </c>
      <c r="K123" s="181" t="s">
        <v>191</v>
      </c>
      <c r="L123" s="40"/>
      <c r="M123" s="186" t="s">
        <v>43</v>
      </c>
      <c r="N123" s="187" t="s">
        <v>51</v>
      </c>
      <c r="O123" s="65"/>
      <c r="P123" s="188">
        <f>O123*H123</f>
        <v>0</v>
      </c>
      <c r="Q123" s="188">
        <v>0</v>
      </c>
      <c r="R123" s="188">
        <f>Q123*H123</f>
        <v>0</v>
      </c>
      <c r="S123" s="188">
        <v>0.316</v>
      </c>
      <c r="T123" s="189">
        <f>S123*H123</f>
        <v>63.2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90" t="s">
        <v>205</v>
      </c>
      <c r="AT123" s="190" t="s">
        <v>187</v>
      </c>
      <c r="AU123" s="190" t="s">
        <v>90</v>
      </c>
      <c r="AY123" s="17" t="s">
        <v>182</v>
      </c>
      <c r="BE123" s="191">
        <f>IF(N123="základní",J123,0)</f>
        <v>0</v>
      </c>
      <c r="BF123" s="191">
        <f>IF(N123="snížená",J123,0)</f>
        <v>0</v>
      </c>
      <c r="BG123" s="191">
        <f>IF(N123="zákl. přenesená",J123,0)</f>
        <v>0</v>
      </c>
      <c r="BH123" s="191">
        <f>IF(N123="sníž. přenesená",J123,0)</f>
        <v>0</v>
      </c>
      <c r="BI123" s="191">
        <f>IF(N123="nulová",J123,0)</f>
        <v>0</v>
      </c>
      <c r="BJ123" s="17" t="s">
        <v>88</v>
      </c>
      <c r="BK123" s="191">
        <f>ROUND(I123*H123,2)</f>
        <v>0</v>
      </c>
      <c r="BL123" s="17" t="s">
        <v>205</v>
      </c>
      <c r="BM123" s="190" t="s">
        <v>3730</v>
      </c>
    </row>
    <row r="124" spans="1:65" s="13" customFormat="1" ht="11.25">
      <c r="B124" s="192"/>
      <c r="C124" s="193"/>
      <c r="D124" s="194" t="s">
        <v>193</v>
      </c>
      <c r="E124" s="195" t="s">
        <v>43</v>
      </c>
      <c r="F124" s="196" t="s">
        <v>1213</v>
      </c>
      <c r="G124" s="193"/>
      <c r="H124" s="195" t="s">
        <v>43</v>
      </c>
      <c r="I124" s="197"/>
      <c r="J124" s="193"/>
      <c r="K124" s="193"/>
      <c r="L124" s="198"/>
      <c r="M124" s="199"/>
      <c r="N124" s="200"/>
      <c r="O124" s="200"/>
      <c r="P124" s="200"/>
      <c r="Q124" s="200"/>
      <c r="R124" s="200"/>
      <c r="S124" s="200"/>
      <c r="T124" s="201"/>
      <c r="AT124" s="202" t="s">
        <v>193</v>
      </c>
      <c r="AU124" s="202" t="s">
        <v>90</v>
      </c>
      <c r="AV124" s="13" t="s">
        <v>88</v>
      </c>
      <c r="AW124" s="13" t="s">
        <v>41</v>
      </c>
      <c r="AX124" s="13" t="s">
        <v>80</v>
      </c>
      <c r="AY124" s="202" t="s">
        <v>182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3731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4" customFormat="1" ht="11.25">
      <c r="B126" s="203"/>
      <c r="C126" s="204"/>
      <c r="D126" s="194" t="s">
        <v>193</v>
      </c>
      <c r="E126" s="205" t="s">
        <v>43</v>
      </c>
      <c r="F126" s="206" t="s">
        <v>3720</v>
      </c>
      <c r="G126" s="204"/>
      <c r="H126" s="207">
        <v>200</v>
      </c>
      <c r="I126" s="208"/>
      <c r="J126" s="204"/>
      <c r="K126" s="204"/>
      <c r="L126" s="209"/>
      <c r="M126" s="210"/>
      <c r="N126" s="211"/>
      <c r="O126" s="211"/>
      <c r="P126" s="211"/>
      <c r="Q126" s="211"/>
      <c r="R126" s="211"/>
      <c r="S126" s="211"/>
      <c r="T126" s="212"/>
      <c r="AT126" s="213" t="s">
        <v>193</v>
      </c>
      <c r="AU126" s="213" t="s">
        <v>90</v>
      </c>
      <c r="AV126" s="14" t="s">
        <v>90</v>
      </c>
      <c r="AW126" s="14" t="s">
        <v>41</v>
      </c>
      <c r="AX126" s="14" t="s">
        <v>80</v>
      </c>
      <c r="AY126" s="213" t="s">
        <v>182</v>
      </c>
    </row>
    <row r="127" spans="1:65" s="15" customFormat="1" ht="11.25">
      <c r="B127" s="227"/>
      <c r="C127" s="228"/>
      <c r="D127" s="194" t="s">
        <v>193</v>
      </c>
      <c r="E127" s="229" t="s">
        <v>43</v>
      </c>
      <c r="F127" s="230" t="s">
        <v>436</v>
      </c>
      <c r="G127" s="228"/>
      <c r="H127" s="231">
        <v>200</v>
      </c>
      <c r="I127" s="232"/>
      <c r="J127" s="228"/>
      <c r="K127" s="228"/>
      <c r="L127" s="233"/>
      <c r="M127" s="234"/>
      <c r="N127" s="235"/>
      <c r="O127" s="235"/>
      <c r="P127" s="235"/>
      <c r="Q127" s="235"/>
      <c r="R127" s="235"/>
      <c r="S127" s="235"/>
      <c r="T127" s="236"/>
      <c r="AT127" s="237" t="s">
        <v>193</v>
      </c>
      <c r="AU127" s="237" t="s">
        <v>90</v>
      </c>
      <c r="AV127" s="15" t="s">
        <v>205</v>
      </c>
      <c r="AW127" s="15" t="s">
        <v>41</v>
      </c>
      <c r="AX127" s="15" t="s">
        <v>88</v>
      </c>
      <c r="AY127" s="237" t="s">
        <v>182</v>
      </c>
    </row>
    <row r="128" spans="1:65" s="2" customFormat="1" ht="37.9" customHeight="1">
      <c r="A128" s="35"/>
      <c r="B128" s="36"/>
      <c r="C128" s="179" t="s">
        <v>225</v>
      </c>
      <c r="D128" s="179" t="s">
        <v>187</v>
      </c>
      <c r="E128" s="180" t="s">
        <v>2705</v>
      </c>
      <c r="F128" s="181" t="s">
        <v>2706</v>
      </c>
      <c r="G128" s="182" t="s">
        <v>367</v>
      </c>
      <c r="H128" s="183">
        <v>48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3.0000000000000001E-5</v>
      </c>
      <c r="R128" s="188">
        <f>Q128*H128</f>
        <v>1.4400000000000001E-3</v>
      </c>
      <c r="S128" s="188">
        <v>0.10299999999999999</v>
      </c>
      <c r="T128" s="189">
        <f>S128*H128</f>
        <v>4.944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3732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1213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4" customFormat="1" ht="11.25">
      <c r="B130" s="203"/>
      <c r="C130" s="204"/>
      <c r="D130" s="194" t="s">
        <v>193</v>
      </c>
      <c r="E130" s="205" t="s">
        <v>43</v>
      </c>
      <c r="F130" s="206" t="s">
        <v>3733</v>
      </c>
      <c r="G130" s="204"/>
      <c r="H130" s="207">
        <v>48</v>
      </c>
      <c r="I130" s="208"/>
      <c r="J130" s="204"/>
      <c r="K130" s="204"/>
      <c r="L130" s="209"/>
      <c r="M130" s="210"/>
      <c r="N130" s="211"/>
      <c r="O130" s="211"/>
      <c r="P130" s="211"/>
      <c r="Q130" s="211"/>
      <c r="R130" s="211"/>
      <c r="S130" s="211"/>
      <c r="T130" s="212"/>
      <c r="AT130" s="213" t="s">
        <v>193</v>
      </c>
      <c r="AU130" s="213" t="s">
        <v>90</v>
      </c>
      <c r="AV130" s="14" t="s">
        <v>90</v>
      </c>
      <c r="AW130" s="14" t="s">
        <v>41</v>
      </c>
      <c r="AX130" s="14" t="s">
        <v>80</v>
      </c>
      <c r="AY130" s="213" t="s">
        <v>182</v>
      </c>
    </row>
    <row r="131" spans="1:65" s="15" customFormat="1" ht="11.25">
      <c r="B131" s="227"/>
      <c r="C131" s="228"/>
      <c r="D131" s="194" t="s">
        <v>193</v>
      </c>
      <c r="E131" s="229" t="s">
        <v>43</v>
      </c>
      <c r="F131" s="230" t="s">
        <v>436</v>
      </c>
      <c r="G131" s="228"/>
      <c r="H131" s="231">
        <v>48</v>
      </c>
      <c r="I131" s="232"/>
      <c r="J131" s="228"/>
      <c r="K131" s="228"/>
      <c r="L131" s="233"/>
      <c r="M131" s="234"/>
      <c r="N131" s="235"/>
      <c r="O131" s="235"/>
      <c r="P131" s="235"/>
      <c r="Q131" s="235"/>
      <c r="R131" s="235"/>
      <c r="S131" s="235"/>
      <c r="T131" s="236"/>
      <c r="AT131" s="237" t="s">
        <v>193</v>
      </c>
      <c r="AU131" s="237" t="s">
        <v>90</v>
      </c>
      <c r="AV131" s="15" t="s">
        <v>205</v>
      </c>
      <c r="AW131" s="15" t="s">
        <v>41</v>
      </c>
      <c r="AX131" s="15" t="s">
        <v>88</v>
      </c>
      <c r="AY131" s="237" t="s">
        <v>182</v>
      </c>
    </row>
    <row r="132" spans="1:65" s="2" customFormat="1" ht="49.15" customHeight="1">
      <c r="A132" s="35"/>
      <c r="B132" s="36"/>
      <c r="C132" s="179" t="s">
        <v>230</v>
      </c>
      <c r="D132" s="179" t="s">
        <v>187</v>
      </c>
      <c r="E132" s="180" t="s">
        <v>1236</v>
      </c>
      <c r="F132" s="181" t="s">
        <v>1237</v>
      </c>
      <c r="G132" s="182" t="s">
        <v>481</v>
      </c>
      <c r="H132" s="183">
        <v>96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0.20499999999999999</v>
      </c>
      <c r="T132" s="189">
        <f>S132*H132</f>
        <v>19.68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3734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1213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3" customFormat="1" ht="11.25">
      <c r="B134" s="192"/>
      <c r="C134" s="193"/>
      <c r="D134" s="194" t="s">
        <v>193</v>
      </c>
      <c r="E134" s="195" t="s">
        <v>43</v>
      </c>
      <c r="F134" s="196" t="s">
        <v>2709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3735</v>
      </c>
      <c r="G135" s="204"/>
      <c r="H135" s="207">
        <v>96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80</v>
      </c>
      <c r="AY135" s="213" t="s">
        <v>182</v>
      </c>
    </row>
    <row r="136" spans="1:65" s="15" customFormat="1" ht="11.25">
      <c r="B136" s="227"/>
      <c r="C136" s="228"/>
      <c r="D136" s="194" t="s">
        <v>193</v>
      </c>
      <c r="E136" s="229" t="s">
        <v>43</v>
      </c>
      <c r="F136" s="230" t="s">
        <v>436</v>
      </c>
      <c r="G136" s="228"/>
      <c r="H136" s="231">
        <v>96</v>
      </c>
      <c r="I136" s="232"/>
      <c r="J136" s="228"/>
      <c r="K136" s="228"/>
      <c r="L136" s="233"/>
      <c r="M136" s="234"/>
      <c r="N136" s="235"/>
      <c r="O136" s="235"/>
      <c r="P136" s="235"/>
      <c r="Q136" s="235"/>
      <c r="R136" s="235"/>
      <c r="S136" s="235"/>
      <c r="T136" s="236"/>
      <c r="AT136" s="237" t="s">
        <v>193</v>
      </c>
      <c r="AU136" s="237" t="s">
        <v>90</v>
      </c>
      <c r="AV136" s="15" t="s">
        <v>205</v>
      </c>
      <c r="AW136" s="15" t="s">
        <v>41</v>
      </c>
      <c r="AX136" s="15" t="s">
        <v>88</v>
      </c>
      <c r="AY136" s="237" t="s">
        <v>182</v>
      </c>
    </row>
    <row r="137" spans="1:65" s="2" customFormat="1" ht="37.9" customHeight="1">
      <c r="A137" s="35"/>
      <c r="B137" s="36"/>
      <c r="C137" s="179" t="s">
        <v>235</v>
      </c>
      <c r="D137" s="179" t="s">
        <v>187</v>
      </c>
      <c r="E137" s="180" t="s">
        <v>1239</v>
      </c>
      <c r="F137" s="181" t="s">
        <v>1240</v>
      </c>
      <c r="G137" s="182" t="s">
        <v>481</v>
      </c>
      <c r="H137" s="183">
        <v>96</v>
      </c>
      <c r="I137" s="184"/>
      <c r="J137" s="185">
        <f>ROUND(I137*H137,2)</f>
        <v>0</v>
      </c>
      <c r="K137" s="181" t="s">
        <v>191</v>
      </c>
      <c r="L137" s="40"/>
      <c r="M137" s="186" t="s">
        <v>43</v>
      </c>
      <c r="N137" s="187" t="s">
        <v>51</v>
      </c>
      <c r="O137" s="65"/>
      <c r="P137" s="188">
        <f>O137*H137</f>
        <v>0</v>
      </c>
      <c r="Q137" s="188">
        <v>0</v>
      </c>
      <c r="R137" s="188">
        <f>Q137*H137</f>
        <v>0</v>
      </c>
      <c r="S137" s="188">
        <v>0.115</v>
      </c>
      <c r="T137" s="189">
        <f>S137*H137</f>
        <v>11.040000000000001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205</v>
      </c>
      <c r="AT137" s="190" t="s">
        <v>187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205</v>
      </c>
      <c r="BM137" s="190" t="s">
        <v>3736</v>
      </c>
    </row>
    <row r="138" spans="1:65" s="13" customFormat="1" ht="11.25">
      <c r="B138" s="192"/>
      <c r="C138" s="193"/>
      <c r="D138" s="194" t="s">
        <v>193</v>
      </c>
      <c r="E138" s="195" t="s">
        <v>43</v>
      </c>
      <c r="F138" s="196" t="s">
        <v>1213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3" customFormat="1" ht="11.25">
      <c r="B139" s="192"/>
      <c r="C139" s="193"/>
      <c r="D139" s="194" t="s">
        <v>193</v>
      </c>
      <c r="E139" s="195" t="s">
        <v>43</v>
      </c>
      <c r="F139" s="196" t="s">
        <v>2712</v>
      </c>
      <c r="G139" s="193"/>
      <c r="H139" s="195" t="s">
        <v>43</v>
      </c>
      <c r="I139" s="197"/>
      <c r="J139" s="193"/>
      <c r="K139" s="193"/>
      <c r="L139" s="198"/>
      <c r="M139" s="199"/>
      <c r="N139" s="200"/>
      <c r="O139" s="200"/>
      <c r="P139" s="200"/>
      <c r="Q139" s="200"/>
      <c r="R139" s="200"/>
      <c r="S139" s="200"/>
      <c r="T139" s="201"/>
      <c r="AT139" s="202" t="s">
        <v>193</v>
      </c>
      <c r="AU139" s="202" t="s">
        <v>90</v>
      </c>
      <c r="AV139" s="13" t="s">
        <v>88</v>
      </c>
      <c r="AW139" s="13" t="s">
        <v>41</v>
      </c>
      <c r="AX139" s="13" t="s">
        <v>80</v>
      </c>
      <c r="AY139" s="202" t="s">
        <v>182</v>
      </c>
    </row>
    <row r="140" spans="1:65" s="14" customFormat="1" ht="11.25">
      <c r="B140" s="203"/>
      <c r="C140" s="204"/>
      <c r="D140" s="194" t="s">
        <v>193</v>
      </c>
      <c r="E140" s="205" t="s">
        <v>43</v>
      </c>
      <c r="F140" s="206" t="s">
        <v>3735</v>
      </c>
      <c r="G140" s="204"/>
      <c r="H140" s="207">
        <v>96</v>
      </c>
      <c r="I140" s="208"/>
      <c r="J140" s="204"/>
      <c r="K140" s="204"/>
      <c r="L140" s="209"/>
      <c r="M140" s="210"/>
      <c r="N140" s="211"/>
      <c r="O140" s="211"/>
      <c r="P140" s="211"/>
      <c r="Q140" s="211"/>
      <c r="R140" s="211"/>
      <c r="S140" s="211"/>
      <c r="T140" s="212"/>
      <c r="AT140" s="213" t="s">
        <v>193</v>
      </c>
      <c r="AU140" s="213" t="s">
        <v>90</v>
      </c>
      <c r="AV140" s="14" t="s">
        <v>90</v>
      </c>
      <c r="AW140" s="14" t="s">
        <v>41</v>
      </c>
      <c r="AX140" s="14" t="s">
        <v>80</v>
      </c>
      <c r="AY140" s="213" t="s">
        <v>182</v>
      </c>
    </row>
    <row r="141" spans="1:65" s="15" customFormat="1" ht="11.25">
      <c r="B141" s="227"/>
      <c r="C141" s="228"/>
      <c r="D141" s="194" t="s">
        <v>193</v>
      </c>
      <c r="E141" s="229" t="s">
        <v>43</v>
      </c>
      <c r="F141" s="230" t="s">
        <v>436</v>
      </c>
      <c r="G141" s="228"/>
      <c r="H141" s="231">
        <v>96</v>
      </c>
      <c r="I141" s="232"/>
      <c r="J141" s="228"/>
      <c r="K141" s="228"/>
      <c r="L141" s="233"/>
      <c r="M141" s="234"/>
      <c r="N141" s="235"/>
      <c r="O141" s="235"/>
      <c r="P141" s="235"/>
      <c r="Q141" s="235"/>
      <c r="R141" s="235"/>
      <c r="S141" s="235"/>
      <c r="T141" s="236"/>
      <c r="AT141" s="237" t="s">
        <v>193</v>
      </c>
      <c r="AU141" s="237" t="s">
        <v>90</v>
      </c>
      <c r="AV141" s="15" t="s">
        <v>205</v>
      </c>
      <c r="AW141" s="15" t="s">
        <v>41</v>
      </c>
      <c r="AX141" s="15" t="s">
        <v>88</v>
      </c>
      <c r="AY141" s="237" t="s">
        <v>182</v>
      </c>
    </row>
    <row r="142" spans="1:65" s="2" customFormat="1" ht="49.15" customHeight="1">
      <c r="A142" s="35"/>
      <c r="B142" s="36"/>
      <c r="C142" s="179" t="s">
        <v>240</v>
      </c>
      <c r="D142" s="179" t="s">
        <v>187</v>
      </c>
      <c r="E142" s="180" t="s">
        <v>1248</v>
      </c>
      <c r="F142" s="181" t="s">
        <v>1249</v>
      </c>
      <c r="G142" s="182" t="s">
        <v>360</v>
      </c>
      <c r="H142" s="183">
        <v>0.3</v>
      </c>
      <c r="I142" s="184"/>
      <c r="J142" s="185">
        <f>ROUND(I142*H142,2)</f>
        <v>0</v>
      </c>
      <c r="K142" s="181" t="s">
        <v>191</v>
      </c>
      <c r="L142" s="40"/>
      <c r="M142" s="186" t="s">
        <v>43</v>
      </c>
      <c r="N142" s="187" t="s">
        <v>51</v>
      </c>
      <c r="O142" s="65"/>
      <c r="P142" s="188">
        <f>O142*H142</f>
        <v>0</v>
      </c>
      <c r="Q142" s="188">
        <v>0</v>
      </c>
      <c r="R142" s="188">
        <f>Q142*H142</f>
        <v>0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205</v>
      </c>
      <c r="AT142" s="190" t="s">
        <v>187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3737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2715</v>
      </c>
      <c r="G143" s="204"/>
      <c r="H143" s="207">
        <v>0.3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0.3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2" customFormat="1" ht="37.9" customHeight="1">
      <c r="A145" s="35"/>
      <c r="B145" s="36"/>
      <c r="C145" s="179" t="s">
        <v>245</v>
      </c>
      <c r="D145" s="179" t="s">
        <v>187</v>
      </c>
      <c r="E145" s="180" t="s">
        <v>1252</v>
      </c>
      <c r="F145" s="181" t="s">
        <v>1253</v>
      </c>
      <c r="G145" s="182" t="s">
        <v>360</v>
      </c>
      <c r="H145" s="183">
        <v>0.3</v>
      </c>
      <c r="I145" s="184"/>
      <c r="J145" s="185">
        <f>ROUND(I145*H145,2)</f>
        <v>0</v>
      </c>
      <c r="K145" s="181" t="s">
        <v>191</v>
      </c>
      <c r="L145" s="40"/>
      <c r="M145" s="186" t="s">
        <v>43</v>
      </c>
      <c r="N145" s="187" t="s">
        <v>51</v>
      </c>
      <c r="O145" s="65"/>
      <c r="P145" s="188">
        <f>O145*H145</f>
        <v>0</v>
      </c>
      <c r="Q145" s="188">
        <v>0</v>
      </c>
      <c r="R145" s="188">
        <f>Q145*H145</f>
        <v>0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205</v>
      </c>
      <c r="AT145" s="190" t="s">
        <v>187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3738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3739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3740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4" customFormat="1" ht="11.25">
      <c r="B148" s="203"/>
      <c r="C148" s="204"/>
      <c r="D148" s="194" t="s">
        <v>193</v>
      </c>
      <c r="E148" s="205" t="s">
        <v>43</v>
      </c>
      <c r="F148" s="206" t="s">
        <v>2717</v>
      </c>
      <c r="G148" s="204"/>
      <c r="H148" s="207">
        <v>0.3</v>
      </c>
      <c r="I148" s="208"/>
      <c r="J148" s="204"/>
      <c r="K148" s="204"/>
      <c r="L148" s="209"/>
      <c r="M148" s="210"/>
      <c r="N148" s="211"/>
      <c r="O148" s="211"/>
      <c r="P148" s="211"/>
      <c r="Q148" s="211"/>
      <c r="R148" s="211"/>
      <c r="S148" s="211"/>
      <c r="T148" s="212"/>
      <c r="AT148" s="213" t="s">
        <v>193</v>
      </c>
      <c r="AU148" s="213" t="s">
        <v>90</v>
      </c>
      <c r="AV148" s="14" t="s">
        <v>90</v>
      </c>
      <c r="AW148" s="14" t="s">
        <v>41</v>
      </c>
      <c r="AX148" s="14" t="s">
        <v>80</v>
      </c>
      <c r="AY148" s="213" t="s">
        <v>182</v>
      </c>
    </row>
    <row r="149" spans="1:65" s="15" customFormat="1" ht="11.25">
      <c r="B149" s="227"/>
      <c r="C149" s="228"/>
      <c r="D149" s="194" t="s">
        <v>193</v>
      </c>
      <c r="E149" s="229" t="s">
        <v>43</v>
      </c>
      <c r="F149" s="230" t="s">
        <v>436</v>
      </c>
      <c r="G149" s="228"/>
      <c r="H149" s="231">
        <v>0.3</v>
      </c>
      <c r="I149" s="232"/>
      <c r="J149" s="228"/>
      <c r="K149" s="228"/>
      <c r="L149" s="233"/>
      <c r="M149" s="234"/>
      <c r="N149" s="235"/>
      <c r="O149" s="235"/>
      <c r="P149" s="235"/>
      <c r="Q149" s="235"/>
      <c r="R149" s="235"/>
      <c r="S149" s="235"/>
      <c r="T149" s="236"/>
      <c r="AT149" s="237" t="s">
        <v>193</v>
      </c>
      <c r="AU149" s="237" t="s">
        <v>90</v>
      </c>
      <c r="AV149" s="15" t="s">
        <v>205</v>
      </c>
      <c r="AW149" s="15" t="s">
        <v>41</v>
      </c>
      <c r="AX149" s="15" t="s">
        <v>88</v>
      </c>
      <c r="AY149" s="237" t="s">
        <v>182</v>
      </c>
    </row>
    <row r="150" spans="1:65" s="2" customFormat="1" ht="49.15" customHeight="1">
      <c r="A150" s="35"/>
      <c r="B150" s="36"/>
      <c r="C150" s="179" t="s">
        <v>252</v>
      </c>
      <c r="D150" s="179" t="s">
        <v>187</v>
      </c>
      <c r="E150" s="180" t="s">
        <v>1257</v>
      </c>
      <c r="F150" s="181" t="s">
        <v>1258</v>
      </c>
      <c r="G150" s="182" t="s">
        <v>360</v>
      </c>
      <c r="H150" s="183">
        <v>24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3741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3742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4" customFormat="1" ht="11.25">
      <c r="B152" s="203"/>
      <c r="C152" s="204"/>
      <c r="D152" s="194" t="s">
        <v>193</v>
      </c>
      <c r="E152" s="205" t="s">
        <v>43</v>
      </c>
      <c r="F152" s="206" t="s">
        <v>2293</v>
      </c>
      <c r="G152" s="204"/>
      <c r="H152" s="207">
        <v>24</v>
      </c>
      <c r="I152" s="208"/>
      <c r="J152" s="204"/>
      <c r="K152" s="204"/>
      <c r="L152" s="209"/>
      <c r="M152" s="210"/>
      <c r="N152" s="211"/>
      <c r="O152" s="211"/>
      <c r="P152" s="211"/>
      <c r="Q152" s="211"/>
      <c r="R152" s="211"/>
      <c r="S152" s="211"/>
      <c r="T152" s="212"/>
      <c r="AT152" s="213" t="s">
        <v>193</v>
      </c>
      <c r="AU152" s="213" t="s">
        <v>90</v>
      </c>
      <c r="AV152" s="14" t="s">
        <v>90</v>
      </c>
      <c r="AW152" s="14" t="s">
        <v>41</v>
      </c>
      <c r="AX152" s="14" t="s">
        <v>80</v>
      </c>
      <c r="AY152" s="213" t="s">
        <v>182</v>
      </c>
    </row>
    <row r="153" spans="1:65" s="15" customFormat="1" ht="11.25">
      <c r="B153" s="227"/>
      <c r="C153" s="228"/>
      <c r="D153" s="194" t="s">
        <v>193</v>
      </c>
      <c r="E153" s="229" t="s">
        <v>43</v>
      </c>
      <c r="F153" s="230" t="s">
        <v>436</v>
      </c>
      <c r="G153" s="228"/>
      <c r="H153" s="231">
        <v>24</v>
      </c>
      <c r="I153" s="232"/>
      <c r="J153" s="228"/>
      <c r="K153" s="228"/>
      <c r="L153" s="233"/>
      <c r="M153" s="234"/>
      <c r="N153" s="235"/>
      <c r="O153" s="235"/>
      <c r="P153" s="235"/>
      <c r="Q153" s="235"/>
      <c r="R153" s="235"/>
      <c r="S153" s="235"/>
      <c r="T153" s="236"/>
      <c r="AT153" s="237" t="s">
        <v>193</v>
      </c>
      <c r="AU153" s="237" t="s">
        <v>90</v>
      </c>
      <c r="AV153" s="15" t="s">
        <v>205</v>
      </c>
      <c r="AW153" s="15" t="s">
        <v>41</v>
      </c>
      <c r="AX153" s="15" t="s">
        <v>88</v>
      </c>
      <c r="AY153" s="237" t="s">
        <v>182</v>
      </c>
    </row>
    <row r="154" spans="1:65" s="2" customFormat="1" ht="49.15" customHeight="1">
      <c r="A154" s="35"/>
      <c r="B154" s="36"/>
      <c r="C154" s="179" t="s">
        <v>256</v>
      </c>
      <c r="D154" s="179" t="s">
        <v>187</v>
      </c>
      <c r="E154" s="180" t="s">
        <v>1269</v>
      </c>
      <c r="F154" s="181" t="s">
        <v>1270</v>
      </c>
      <c r="G154" s="182" t="s">
        <v>360</v>
      </c>
      <c r="H154" s="183">
        <v>0.3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3743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3744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2717</v>
      </c>
      <c r="G156" s="204"/>
      <c r="H156" s="207">
        <v>0.3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80</v>
      </c>
      <c r="AY156" s="213" t="s">
        <v>182</v>
      </c>
    </row>
    <row r="157" spans="1:65" s="15" customFormat="1" ht="11.25">
      <c r="B157" s="227"/>
      <c r="C157" s="228"/>
      <c r="D157" s="194" t="s">
        <v>193</v>
      </c>
      <c r="E157" s="229" t="s">
        <v>43</v>
      </c>
      <c r="F157" s="230" t="s">
        <v>436</v>
      </c>
      <c r="G157" s="228"/>
      <c r="H157" s="231">
        <v>0.3</v>
      </c>
      <c r="I157" s="232"/>
      <c r="J157" s="228"/>
      <c r="K157" s="228"/>
      <c r="L157" s="233"/>
      <c r="M157" s="234"/>
      <c r="N157" s="235"/>
      <c r="O157" s="235"/>
      <c r="P157" s="235"/>
      <c r="Q157" s="235"/>
      <c r="R157" s="235"/>
      <c r="S157" s="235"/>
      <c r="T157" s="236"/>
      <c r="AT157" s="237" t="s">
        <v>193</v>
      </c>
      <c r="AU157" s="237" t="s">
        <v>90</v>
      </c>
      <c r="AV157" s="15" t="s">
        <v>205</v>
      </c>
      <c r="AW157" s="15" t="s">
        <v>41</v>
      </c>
      <c r="AX157" s="15" t="s">
        <v>88</v>
      </c>
      <c r="AY157" s="237" t="s">
        <v>182</v>
      </c>
    </row>
    <row r="158" spans="1:65" s="2" customFormat="1" ht="49.15" customHeight="1">
      <c r="A158" s="35"/>
      <c r="B158" s="36"/>
      <c r="C158" s="179" t="s">
        <v>8</v>
      </c>
      <c r="D158" s="179" t="s">
        <v>187</v>
      </c>
      <c r="E158" s="180" t="s">
        <v>1273</v>
      </c>
      <c r="F158" s="181" t="s">
        <v>1274</v>
      </c>
      <c r="G158" s="182" t="s">
        <v>360</v>
      </c>
      <c r="H158" s="183">
        <v>24</v>
      </c>
      <c r="I158" s="184"/>
      <c r="J158" s="185">
        <f>ROUND(I158*H158,2)</f>
        <v>0</v>
      </c>
      <c r="K158" s="181" t="s">
        <v>191</v>
      </c>
      <c r="L158" s="40"/>
      <c r="M158" s="186" t="s">
        <v>43</v>
      </c>
      <c r="N158" s="187" t="s">
        <v>51</v>
      </c>
      <c r="O158" s="65"/>
      <c r="P158" s="188">
        <f>O158*H158</f>
        <v>0</v>
      </c>
      <c r="Q158" s="188">
        <v>0</v>
      </c>
      <c r="R158" s="188">
        <f>Q158*H158</f>
        <v>0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205</v>
      </c>
      <c r="AT158" s="190" t="s">
        <v>187</v>
      </c>
      <c r="AU158" s="190" t="s">
        <v>90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205</v>
      </c>
      <c r="BM158" s="190" t="s">
        <v>3745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3746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2293</v>
      </c>
      <c r="G160" s="204"/>
      <c r="H160" s="207">
        <v>24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80</v>
      </c>
      <c r="AY160" s="213" t="s">
        <v>182</v>
      </c>
    </row>
    <row r="161" spans="1:65" s="15" customFormat="1" ht="11.25">
      <c r="B161" s="227"/>
      <c r="C161" s="228"/>
      <c r="D161" s="194" t="s">
        <v>193</v>
      </c>
      <c r="E161" s="229" t="s">
        <v>43</v>
      </c>
      <c r="F161" s="230" t="s">
        <v>436</v>
      </c>
      <c r="G161" s="228"/>
      <c r="H161" s="231">
        <v>24</v>
      </c>
      <c r="I161" s="232"/>
      <c r="J161" s="228"/>
      <c r="K161" s="228"/>
      <c r="L161" s="233"/>
      <c r="M161" s="234"/>
      <c r="N161" s="235"/>
      <c r="O161" s="235"/>
      <c r="P161" s="235"/>
      <c r="Q161" s="235"/>
      <c r="R161" s="235"/>
      <c r="S161" s="235"/>
      <c r="T161" s="236"/>
      <c r="AT161" s="237" t="s">
        <v>193</v>
      </c>
      <c r="AU161" s="237" t="s">
        <v>90</v>
      </c>
      <c r="AV161" s="15" t="s">
        <v>205</v>
      </c>
      <c r="AW161" s="15" t="s">
        <v>41</v>
      </c>
      <c r="AX161" s="15" t="s">
        <v>88</v>
      </c>
      <c r="AY161" s="237" t="s">
        <v>182</v>
      </c>
    </row>
    <row r="162" spans="1:65" s="2" customFormat="1" ht="14.45" customHeight="1">
      <c r="A162" s="35"/>
      <c r="B162" s="36"/>
      <c r="C162" s="179" t="s">
        <v>265</v>
      </c>
      <c r="D162" s="179" t="s">
        <v>187</v>
      </c>
      <c r="E162" s="180" t="s">
        <v>422</v>
      </c>
      <c r="F162" s="181" t="s">
        <v>423</v>
      </c>
      <c r="G162" s="182" t="s">
        <v>360</v>
      </c>
      <c r="H162" s="183">
        <v>24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3747</v>
      </c>
    </row>
    <row r="163" spans="1:65" s="2" customFormat="1" ht="37.9" customHeight="1">
      <c r="A163" s="35"/>
      <c r="B163" s="36"/>
      <c r="C163" s="179" t="s">
        <v>269</v>
      </c>
      <c r="D163" s="179" t="s">
        <v>187</v>
      </c>
      <c r="E163" s="180" t="s">
        <v>437</v>
      </c>
      <c r="F163" s="181" t="s">
        <v>438</v>
      </c>
      <c r="G163" s="182" t="s">
        <v>439</v>
      </c>
      <c r="H163" s="183">
        <v>36</v>
      </c>
      <c r="I163" s="184"/>
      <c r="J163" s="185">
        <f>ROUND(I163*H163,2)</f>
        <v>0</v>
      </c>
      <c r="K163" s="181" t="s">
        <v>191</v>
      </c>
      <c r="L163" s="40"/>
      <c r="M163" s="186" t="s">
        <v>43</v>
      </c>
      <c r="N163" s="187" t="s">
        <v>51</v>
      </c>
      <c r="O163" s="65"/>
      <c r="P163" s="188">
        <f>O163*H163</f>
        <v>0</v>
      </c>
      <c r="Q163" s="188">
        <v>0</v>
      </c>
      <c r="R163" s="188">
        <f>Q163*H163</f>
        <v>0</v>
      </c>
      <c r="S163" s="188">
        <v>0</v>
      </c>
      <c r="T163" s="18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90" t="s">
        <v>205</v>
      </c>
      <c r="AT163" s="190" t="s">
        <v>187</v>
      </c>
      <c r="AU163" s="190" t="s">
        <v>90</v>
      </c>
      <c r="AY163" s="17" t="s">
        <v>182</v>
      </c>
      <c r="BE163" s="191">
        <f>IF(N163="základní",J163,0)</f>
        <v>0</v>
      </c>
      <c r="BF163" s="191">
        <f>IF(N163="snížená",J163,0)</f>
        <v>0</v>
      </c>
      <c r="BG163" s="191">
        <f>IF(N163="zákl. přenesená",J163,0)</f>
        <v>0</v>
      </c>
      <c r="BH163" s="191">
        <f>IF(N163="sníž. přenesená",J163,0)</f>
        <v>0</v>
      </c>
      <c r="BI163" s="191">
        <f>IF(N163="nulová",J163,0)</f>
        <v>0</v>
      </c>
      <c r="BJ163" s="17" t="s">
        <v>88</v>
      </c>
      <c r="BK163" s="191">
        <f>ROUND(I163*H163,2)</f>
        <v>0</v>
      </c>
      <c r="BL163" s="17" t="s">
        <v>205</v>
      </c>
      <c r="BM163" s="190" t="s">
        <v>3748</v>
      </c>
    </row>
    <row r="164" spans="1:65" s="14" customFormat="1" ht="11.25">
      <c r="B164" s="203"/>
      <c r="C164" s="204"/>
      <c r="D164" s="194" t="s">
        <v>193</v>
      </c>
      <c r="E164" s="205" t="s">
        <v>43</v>
      </c>
      <c r="F164" s="206" t="s">
        <v>3749</v>
      </c>
      <c r="G164" s="204"/>
      <c r="H164" s="207">
        <v>36</v>
      </c>
      <c r="I164" s="208"/>
      <c r="J164" s="204"/>
      <c r="K164" s="204"/>
      <c r="L164" s="209"/>
      <c r="M164" s="210"/>
      <c r="N164" s="211"/>
      <c r="O164" s="211"/>
      <c r="P164" s="211"/>
      <c r="Q164" s="211"/>
      <c r="R164" s="211"/>
      <c r="S164" s="211"/>
      <c r="T164" s="212"/>
      <c r="AT164" s="213" t="s">
        <v>193</v>
      </c>
      <c r="AU164" s="213" t="s">
        <v>90</v>
      </c>
      <c r="AV164" s="14" t="s">
        <v>90</v>
      </c>
      <c r="AW164" s="14" t="s">
        <v>41</v>
      </c>
      <c r="AX164" s="14" t="s">
        <v>80</v>
      </c>
      <c r="AY164" s="213" t="s">
        <v>182</v>
      </c>
    </row>
    <row r="165" spans="1:65" s="15" customFormat="1" ht="11.25">
      <c r="B165" s="227"/>
      <c r="C165" s="228"/>
      <c r="D165" s="194" t="s">
        <v>193</v>
      </c>
      <c r="E165" s="229" t="s">
        <v>43</v>
      </c>
      <c r="F165" s="230" t="s">
        <v>436</v>
      </c>
      <c r="G165" s="228"/>
      <c r="H165" s="231">
        <v>36</v>
      </c>
      <c r="I165" s="232"/>
      <c r="J165" s="228"/>
      <c r="K165" s="228"/>
      <c r="L165" s="233"/>
      <c r="M165" s="234"/>
      <c r="N165" s="235"/>
      <c r="O165" s="235"/>
      <c r="P165" s="235"/>
      <c r="Q165" s="235"/>
      <c r="R165" s="235"/>
      <c r="S165" s="235"/>
      <c r="T165" s="236"/>
      <c r="AT165" s="237" t="s">
        <v>193</v>
      </c>
      <c r="AU165" s="237" t="s">
        <v>90</v>
      </c>
      <c r="AV165" s="15" t="s">
        <v>205</v>
      </c>
      <c r="AW165" s="15" t="s">
        <v>41</v>
      </c>
      <c r="AX165" s="15" t="s">
        <v>88</v>
      </c>
      <c r="AY165" s="237" t="s">
        <v>182</v>
      </c>
    </row>
    <row r="166" spans="1:65" s="2" customFormat="1" ht="37.9" customHeight="1">
      <c r="A166" s="35"/>
      <c r="B166" s="36"/>
      <c r="C166" s="179" t="s">
        <v>273</v>
      </c>
      <c r="D166" s="179" t="s">
        <v>187</v>
      </c>
      <c r="E166" s="180" t="s">
        <v>1297</v>
      </c>
      <c r="F166" s="181" t="s">
        <v>1298</v>
      </c>
      <c r="G166" s="182" t="s">
        <v>367</v>
      </c>
      <c r="H166" s="183">
        <v>3</v>
      </c>
      <c r="I166" s="184"/>
      <c r="J166" s="185">
        <f>ROUND(I166*H166,2)</f>
        <v>0</v>
      </c>
      <c r="K166" s="181" t="s">
        <v>191</v>
      </c>
      <c r="L166" s="40"/>
      <c r="M166" s="186" t="s">
        <v>43</v>
      </c>
      <c r="N166" s="187" t="s">
        <v>51</v>
      </c>
      <c r="O166" s="65"/>
      <c r="P166" s="188">
        <f>O166*H166</f>
        <v>0</v>
      </c>
      <c r="Q166" s="188">
        <v>0</v>
      </c>
      <c r="R166" s="188">
        <f>Q166*H166</f>
        <v>0</v>
      </c>
      <c r="S166" s="188">
        <v>0</v>
      </c>
      <c r="T166" s="18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90" t="s">
        <v>205</v>
      </c>
      <c r="AT166" s="190" t="s">
        <v>187</v>
      </c>
      <c r="AU166" s="190" t="s">
        <v>90</v>
      </c>
      <c r="AY166" s="17" t="s">
        <v>182</v>
      </c>
      <c r="BE166" s="191">
        <f>IF(N166="základní",J166,0)</f>
        <v>0</v>
      </c>
      <c r="BF166" s="191">
        <f>IF(N166="snížená",J166,0)</f>
        <v>0</v>
      </c>
      <c r="BG166" s="191">
        <f>IF(N166="zákl. přenesená",J166,0)</f>
        <v>0</v>
      </c>
      <c r="BH166" s="191">
        <f>IF(N166="sníž. přenesená",J166,0)</f>
        <v>0</v>
      </c>
      <c r="BI166" s="191">
        <f>IF(N166="nulová",J166,0)</f>
        <v>0</v>
      </c>
      <c r="BJ166" s="17" t="s">
        <v>88</v>
      </c>
      <c r="BK166" s="191">
        <f>ROUND(I166*H166,2)</f>
        <v>0</v>
      </c>
      <c r="BL166" s="17" t="s">
        <v>205</v>
      </c>
      <c r="BM166" s="190" t="s">
        <v>3750</v>
      </c>
    </row>
    <row r="167" spans="1:65" s="13" customFormat="1" ht="11.25">
      <c r="B167" s="192"/>
      <c r="C167" s="193"/>
      <c r="D167" s="194" t="s">
        <v>193</v>
      </c>
      <c r="E167" s="195" t="s">
        <v>43</v>
      </c>
      <c r="F167" s="196" t="s">
        <v>1213</v>
      </c>
      <c r="G167" s="193"/>
      <c r="H167" s="195" t="s">
        <v>43</v>
      </c>
      <c r="I167" s="197"/>
      <c r="J167" s="193"/>
      <c r="K167" s="193"/>
      <c r="L167" s="198"/>
      <c r="M167" s="199"/>
      <c r="N167" s="200"/>
      <c r="O167" s="200"/>
      <c r="P167" s="200"/>
      <c r="Q167" s="200"/>
      <c r="R167" s="200"/>
      <c r="S167" s="200"/>
      <c r="T167" s="201"/>
      <c r="AT167" s="202" t="s">
        <v>193</v>
      </c>
      <c r="AU167" s="202" t="s">
        <v>90</v>
      </c>
      <c r="AV167" s="13" t="s">
        <v>88</v>
      </c>
      <c r="AW167" s="13" t="s">
        <v>41</v>
      </c>
      <c r="AX167" s="13" t="s">
        <v>80</v>
      </c>
      <c r="AY167" s="202" t="s">
        <v>182</v>
      </c>
    </row>
    <row r="168" spans="1:65" s="14" customFormat="1" ht="11.25">
      <c r="B168" s="203"/>
      <c r="C168" s="204"/>
      <c r="D168" s="194" t="s">
        <v>193</v>
      </c>
      <c r="E168" s="205" t="s">
        <v>43</v>
      </c>
      <c r="F168" s="206" t="s">
        <v>2283</v>
      </c>
      <c r="G168" s="204"/>
      <c r="H168" s="207">
        <v>3</v>
      </c>
      <c r="I168" s="208"/>
      <c r="J168" s="204"/>
      <c r="K168" s="204"/>
      <c r="L168" s="209"/>
      <c r="M168" s="210"/>
      <c r="N168" s="211"/>
      <c r="O168" s="211"/>
      <c r="P168" s="211"/>
      <c r="Q168" s="211"/>
      <c r="R168" s="211"/>
      <c r="S168" s="211"/>
      <c r="T168" s="212"/>
      <c r="AT168" s="213" t="s">
        <v>193</v>
      </c>
      <c r="AU168" s="213" t="s">
        <v>90</v>
      </c>
      <c r="AV168" s="14" t="s">
        <v>90</v>
      </c>
      <c r="AW168" s="14" t="s">
        <v>41</v>
      </c>
      <c r="AX168" s="14" t="s">
        <v>80</v>
      </c>
      <c r="AY168" s="213" t="s">
        <v>182</v>
      </c>
    </row>
    <row r="169" spans="1:65" s="15" customFormat="1" ht="11.25">
      <c r="B169" s="227"/>
      <c r="C169" s="228"/>
      <c r="D169" s="194" t="s">
        <v>193</v>
      </c>
      <c r="E169" s="229" t="s">
        <v>43</v>
      </c>
      <c r="F169" s="230" t="s">
        <v>436</v>
      </c>
      <c r="G169" s="228"/>
      <c r="H169" s="231">
        <v>3</v>
      </c>
      <c r="I169" s="232"/>
      <c r="J169" s="228"/>
      <c r="K169" s="228"/>
      <c r="L169" s="233"/>
      <c r="M169" s="234"/>
      <c r="N169" s="235"/>
      <c r="O169" s="235"/>
      <c r="P169" s="235"/>
      <c r="Q169" s="235"/>
      <c r="R169" s="235"/>
      <c r="S169" s="235"/>
      <c r="T169" s="236"/>
      <c r="AT169" s="237" t="s">
        <v>193</v>
      </c>
      <c r="AU169" s="237" t="s">
        <v>90</v>
      </c>
      <c r="AV169" s="15" t="s">
        <v>205</v>
      </c>
      <c r="AW169" s="15" t="s">
        <v>41</v>
      </c>
      <c r="AX169" s="15" t="s">
        <v>88</v>
      </c>
      <c r="AY169" s="237" t="s">
        <v>182</v>
      </c>
    </row>
    <row r="170" spans="1:65" s="2" customFormat="1" ht="37.9" customHeight="1">
      <c r="A170" s="35"/>
      <c r="B170" s="36"/>
      <c r="C170" s="179" t="s">
        <v>277</v>
      </c>
      <c r="D170" s="179" t="s">
        <v>187</v>
      </c>
      <c r="E170" s="180" t="s">
        <v>1301</v>
      </c>
      <c r="F170" s="181" t="s">
        <v>1302</v>
      </c>
      <c r="G170" s="182" t="s">
        <v>367</v>
      </c>
      <c r="H170" s="183">
        <v>3</v>
      </c>
      <c r="I170" s="184"/>
      <c r="J170" s="185">
        <f>ROUND(I170*H170,2)</f>
        <v>0</v>
      </c>
      <c r="K170" s="181" t="s">
        <v>191</v>
      </c>
      <c r="L170" s="40"/>
      <c r="M170" s="186" t="s">
        <v>43</v>
      </c>
      <c r="N170" s="187" t="s">
        <v>51</v>
      </c>
      <c r="O170" s="65"/>
      <c r="P170" s="188">
        <f>O170*H170</f>
        <v>0</v>
      </c>
      <c r="Q170" s="188">
        <v>0</v>
      </c>
      <c r="R170" s="188">
        <f>Q170*H170</f>
        <v>0</v>
      </c>
      <c r="S170" s="188">
        <v>0</v>
      </c>
      <c r="T170" s="189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90" t="s">
        <v>205</v>
      </c>
      <c r="AT170" s="190" t="s">
        <v>187</v>
      </c>
      <c r="AU170" s="190" t="s">
        <v>90</v>
      </c>
      <c r="AY170" s="17" t="s">
        <v>182</v>
      </c>
      <c r="BE170" s="191">
        <f>IF(N170="základní",J170,0)</f>
        <v>0</v>
      </c>
      <c r="BF170" s="191">
        <f>IF(N170="snížená",J170,0)</f>
        <v>0</v>
      </c>
      <c r="BG170" s="191">
        <f>IF(N170="zákl. přenesená",J170,0)</f>
        <v>0</v>
      </c>
      <c r="BH170" s="191">
        <f>IF(N170="sníž. přenesená",J170,0)</f>
        <v>0</v>
      </c>
      <c r="BI170" s="191">
        <f>IF(N170="nulová",J170,0)</f>
        <v>0</v>
      </c>
      <c r="BJ170" s="17" t="s">
        <v>88</v>
      </c>
      <c r="BK170" s="191">
        <f>ROUND(I170*H170,2)</f>
        <v>0</v>
      </c>
      <c r="BL170" s="17" t="s">
        <v>205</v>
      </c>
      <c r="BM170" s="190" t="s">
        <v>3751</v>
      </c>
    </row>
    <row r="171" spans="1:65" s="2" customFormat="1" ht="14.45" customHeight="1">
      <c r="A171" s="35"/>
      <c r="B171" s="36"/>
      <c r="C171" s="214" t="s">
        <v>281</v>
      </c>
      <c r="D171" s="214" t="s">
        <v>179</v>
      </c>
      <c r="E171" s="215" t="s">
        <v>1304</v>
      </c>
      <c r="F171" s="216" t="s">
        <v>1305</v>
      </c>
      <c r="G171" s="217" t="s">
        <v>378</v>
      </c>
      <c r="H171" s="218">
        <v>7.4999999999999997E-2</v>
      </c>
      <c r="I171" s="219"/>
      <c r="J171" s="220">
        <f>ROUND(I171*H171,2)</f>
        <v>0</v>
      </c>
      <c r="K171" s="216" t="s">
        <v>191</v>
      </c>
      <c r="L171" s="221"/>
      <c r="M171" s="222" t="s">
        <v>43</v>
      </c>
      <c r="N171" s="223" t="s">
        <v>51</v>
      </c>
      <c r="O171" s="65"/>
      <c r="P171" s="188">
        <f>O171*H171</f>
        <v>0</v>
      </c>
      <c r="Q171" s="188">
        <v>1E-3</v>
      </c>
      <c r="R171" s="188">
        <f>Q171*H171</f>
        <v>7.4999999999999993E-5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225</v>
      </c>
      <c r="AT171" s="190" t="s">
        <v>179</v>
      </c>
      <c r="AU171" s="190" t="s">
        <v>90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205</v>
      </c>
      <c r="BM171" s="190" t="s">
        <v>3752</v>
      </c>
    </row>
    <row r="172" spans="1:65" s="14" customFormat="1" ht="11.25">
      <c r="B172" s="203"/>
      <c r="C172" s="204"/>
      <c r="D172" s="194" t="s">
        <v>193</v>
      </c>
      <c r="E172" s="205" t="s">
        <v>43</v>
      </c>
      <c r="F172" s="206" t="s">
        <v>2727</v>
      </c>
      <c r="G172" s="204"/>
      <c r="H172" s="207">
        <v>7.4999999999999997E-2</v>
      </c>
      <c r="I172" s="208"/>
      <c r="J172" s="204"/>
      <c r="K172" s="204"/>
      <c r="L172" s="209"/>
      <c r="M172" s="210"/>
      <c r="N172" s="211"/>
      <c r="O172" s="211"/>
      <c r="P172" s="211"/>
      <c r="Q172" s="211"/>
      <c r="R172" s="211"/>
      <c r="S172" s="211"/>
      <c r="T172" s="212"/>
      <c r="AT172" s="213" t="s">
        <v>193</v>
      </c>
      <c r="AU172" s="213" t="s">
        <v>90</v>
      </c>
      <c r="AV172" s="14" t="s">
        <v>90</v>
      </c>
      <c r="AW172" s="14" t="s">
        <v>41</v>
      </c>
      <c r="AX172" s="14" t="s">
        <v>80</v>
      </c>
      <c r="AY172" s="213" t="s">
        <v>182</v>
      </c>
    </row>
    <row r="173" spans="1:65" s="15" customFormat="1" ht="11.25">
      <c r="B173" s="227"/>
      <c r="C173" s="228"/>
      <c r="D173" s="194" t="s">
        <v>193</v>
      </c>
      <c r="E173" s="229" t="s">
        <v>43</v>
      </c>
      <c r="F173" s="230" t="s">
        <v>436</v>
      </c>
      <c r="G173" s="228"/>
      <c r="H173" s="231">
        <v>7.4999999999999997E-2</v>
      </c>
      <c r="I173" s="232"/>
      <c r="J173" s="228"/>
      <c r="K173" s="228"/>
      <c r="L173" s="233"/>
      <c r="M173" s="234"/>
      <c r="N173" s="235"/>
      <c r="O173" s="235"/>
      <c r="P173" s="235"/>
      <c r="Q173" s="235"/>
      <c r="R173" s="235"/>
      <c r="S173" s="235"/>
      <c r="T173" s="236"/>
      <c r="AT173" s="237" t="s">
        <v>193</v>
      </c>
      <c r="AU173" s="237" t="s">
        <v>90</v>
      </c>
      <c r="AV173" s="15" t="s">
        <v>205</v>
      </c>
      <c r="AW173" s="15" t="s">
        <v>41</v>
      </c>
      <c r="AX173" s="15" t="s">
        <v>88</v>
      </c>
      <c r="AY173" s="237" t="s">
        <v>182</v>
      </c>
    </row>
    <row r="174" spans="1:65" s="2" customFormat="1" ht="24.2" customHeight="1">
      <c r="A174" s="35"/>
      <c r="B174" s="36"/>
      <c r="C174" s="179" t="s">
        <v>7</v>
      </c>
      <c r="D174" s="179" t="s">
        <v>187</v>
      </c>
      <c r="E174" s="180" t="s">
        <v>1308</v>
      </c>
      <c r="F174" s="181" t="s">
        <v>1309</v>
      </c>
      <c r="G174" s="182" t="s">
        <v>367</v>
      </c>
      <c r="H174" s="183">
        <v>287.2</v>
      </c>
      <c r="I174" s="184"/>
      <c r="J174" s="185">
        <f>ROUND(I174*H174,2)</f>
        <v>0</v>
      </c>
      <c r="K174" s="181" t="s">
        <v>191</v>
      </c>
      <c r="L174" s="40"/>
      <c r="M174" s="186" t="s">
        <v>43</v>
      </c>
      <c r="N174" s="187" t="s">
        <v>51</v>
      </c>
      <c r="O174" s="65"/>
      <c r="P174" s="188">
        <f>O174*H174</f>
        <v>0</v>
      </c>
      <c r="Q174" s="188">
        <v>0</v>
      </c>
      <c r="R174" s="188">
        <f>Q174*H174</f>
        <v>0</v>
      </c>
      <c r="S174" s="188">
        <v>0</v>
      </c>
      <c r="T174" s="189">
        <f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90" t="s">
        <v>205</v>
      </c>
      <c r="AT174" s="190" t="s">
        <v>187</v>
      </c>
      <c r="AU174" s="190" t="s">
        <v>90</v>
      </c>
      <c r="AY174" s="17" t="s">
        <v>182</v>
      </c>
      <c r="BE174" s="191">
        <f>IF(N174="základní",J174,0)</f>
        <v>0</v>
      </c>
      <c r="BF174" s="191">
        <f>IF(N174="snížená",J174,0)</f>
        <v>0</v>
      </c>
      <c r="BG174" s="191">
        <f>IF(N174="zákl. přenesená",J174,0)</f>
        <v>0</v>
      </c>
      <c r="BH174" s="191">
        <f>IF(N174="sníž. přenesená",J174,0)</f>
        <v>0</v>
      </c>
      <c r="BI174" s="191">
        <f>IF(N174="nulová",J174,0)</f>
        <v>0</v>
      </c>
      <c r="BJ174" s="17" t="s">
        <v>88</v>
      </c>
      <c r="BK174" s="191">
        <f>ROUND(I174*H174,2)</f>
        <v>0</v>
      </c>
      <c r="BL174" s="17" t="s">
        <v>205</v>
      </c>
      <c r="BM174" s="190" t="s">
        <v>3753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3754</v>
      </c>
      <c r="G175" s="204"/>
      <c r="H175" s="207">
        <v>287.2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287.2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2" customFormat="1" ht="24.2" customHeight="1">
      <c r="A177" s="35"/>
      <c r="B177" s="36"/>
      <c r="C177" s="179" t="s">
        <v>290</v>
      </c>
      <c r="D177" s="179" t="s">
        <v>187</v>
      </c>
      <c r="E177" s="180" t="s">
        <v>402</v>
      </c>
      <c r="F177" s="181" t="s">
        <v>403</v>
      </c>
      <c r="G177" s="182" t="s">
        <v>367</v>
      </c>
      <c r="H177" s="183">
        <v>6</v>
      </c>
      <c r="I177" s="184"/>
      <c r="J177" s="185">
        <f>ROUND(I177*H177,2)</f>
        <v>0</v>
      </c>
      <c r="K177" s="181" t="s">
        <v>191</v>
      </c>
      <c r="L177" s="40"/>
      <c r="M177" s="186" t="s">
        <v>43</v>
      </c>
      <c r="N177" s="187" t="s">
        <v>51</v>
      </c>
      <c r="O177" s="65"/>
      <c r="P177" s="188">
        <f>O177*H177</f>
        <v>0</v>
      </c>
      <c r="Q177" s="188">
        <v>0</v>
      </c>
      <c r="R177" s="188">
        <f>Q177*H177</f>
        <v>0</v>
      </c>
      <c r="S177" s="188">
        <v>0</v>
      </c>
      <c r="T177" s="189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90" t="s">
        <v>205</v>
      </c>
      <c r="AT177" s="190" t="s">
        <v>187</v>
      </c>
      <c r="AU177" s="190" t="s">
        <v>90</v>
      </c>
      <c r="AY177" s="17" t="s">
        <v>182</v>
      </c>
      <c r="BE177" s="191">
        <f>IF(N177="základní",J177,0)</f>
        <v>0</v>
      </c>
      <c r="BF177" s="191">
        <f>IF(N177="snížená",J177,0)</f>
        <v>0</v>
      </c>
      <c r="BG177" s="191">
        <f>IF(N177="zákl. přenesená",J177,0)</f>
        <v>0</v>
      </c>
      <c r="BH177" s="191">
        <f>IF(N177="sníž. přenesená",J177,0)</f>
        <v>0</v>
      </c>
      <c r="BI177" s="191">
        <f>IF(N177="nulová",J177,0)</f>
        <v>0</v>
      </c>
      <c r="BJ177" s="17" t="s">
        <v>88</v>
      </c>
      <c r="BK177" s="191">
        <f>ROUND(I177*H177,2)</f>
        <v>0</v>
      </c>
      <c r="BL177" s="17" t="s">
        <v>205</v>
      </c>
      <c r="BM177" s="190" t="s">
        <v>3755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2285</v>
      </c>
      <c r="G178" s="204"/>
      <c r="H178" s="207">
        <v>6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5" customFormat="1" ht="11.25">
      <c r="B179" s="227"/>
      <c r="C179" s="228"/>
      <c r="D179" s="194" t="s">
        <v>193</v>
      </c>
      <c r="E179" s="229" t="s">
        <v>43</v>
      </c>
      <c r="F179" s="230" t="s">
        <v>436</v>
      </c>
      <c r="G179" s="228"/>
      <c r="H179" s="231">
        <v>6</v>
      </c>
      <c r="I179" s="232"/>
      <c r="J179" s="228"/>
      <c r="K179" s="228"/>
      <c r="L179" s="233"/>
      <c r="M179" s="234"/>
      <c r="N179" s="235"/>
      <c r="O179" s="235"/>
      <c r="P179" s="235"/>
      <c r="Q179" s="235"/>
      <c r="R179" s="235"/>
      <c r="S179" s="235"/>
      <c r="T179" s="236"/>
      <c r="AT179" s="237" t="s">
        <v>193</v>
      </c>
      <c r="AU179" s="237" t="s">
        <v>90</v>
      </c>
      <c r="AV179" s="15" t="s">
        <v>205</v>
      </c>
      <c r="AW179" s="15" t="s">
        <v>41</v>
      </c>
      <c r="AX179" s="15" t="s">
        <v>88</v>
      </c>
      <c r="AY179" s="237" t="s">
        <v>182</v>
      </c>
    </row>
    <row r="180" spans="1:65" s="12" customFormat="1" ht="22.9" customHeight="1">
      <c r="B180" s="163"/>
      <c r="C180" s="164"/>
      <c r="D180" s="165" t="s">
        <v>79</v>
      </c>
      <c r="E180" s="177" t="s">
        <v>205</v>
      </c>
      <c r="F180" s="177" t="s">
        <v>1313</v>
      </c>
      <c r="G180" s="164"/>
      <c r="H180" s="164"/>
      <c r="I180" s="167"/>
      <c r="J180" s="178">
        <f>BK180</f>
        <v>0</v>
      </c>
      <c r="K180" s="164"/>
      <c r="L180" s="169"/>
      <c r="M180" s="170"/>
      <c r="N180" s="171"/>
      <c r="O180" s="171"/>
      <c r="P180" s="172">
        <f>P181</f>
        <v>0</v>
      </c>
      <c r="Q180" s="171"/>
      <c r="R180" s="172">
        <f>R181</f>
        <v>0</v>
      </c>
      <c r="S180" s="171"/>
      <c r="T180" s="173">
        <f>T181</f>
        <v>0</v>
      </c>
      <c r="AR180" s="174" t="s">
        <v>88</v>
      </c>
      <c r="AT180" s="175" t="s">
        <v>79</v>
      </c>
      <c r="AU180" s="175" t="s">
        <v>88</v>
      </c>
      <c r="AY180" s="174" t="s">
        <v>182</v>
      </c>
      <c r="BK180" s="176">
        <f>BK181</f>
        <v>0</v>
      </c>
    </row>
    <row r="181" spans="1:65" s="2" customFormat="1" ht="37.9" customHeight="1">
      <c r="A181" s="35"/>
      <c r="B181" s="36"/>
      <c r="C181" s="179" t="s">
        <v>295</v>
      </c>
      <c r="D181" s="179" t="s">
        <v>187</v>
      </c>
      <c r="E181" s="180" t="s">
        <v>1322</v>
      </c>
      <c r="F181" s="181" t="s">
        <v>1323</v>
      </c>
      <c r="G181" s="182" t="s">
        <v>367</v>
      </c>
      <c r="H181" s="183">
        <v>262</v>
      </c>
      <c r="I181" s="184"/>
      <c r="J181" s="185">
        <f>ROUND(I181*H181,2)</f>
        <v>0</v>
      </c>
      <c r="K181" s="181" t="s">
        <v>191</v>
      </c>
      <c r="L181" s="40"/>
      <c r="M181" s="186" t="s">
        <v>43</v>
      </c>
      <c r="N181" s="187" t="s">
        <v>51</v>
      </c>
      <c r="O181" s="65"/>
      <c r="P181" s="188">
        <f>O181*H181</f>
        <v>0</v>
      </c>
      <c r="Q181" s="188">
        <v>0</v>
      </c>
      <c r="R181" s="188">
        <f>Q181*H181</f>
        <v>0</v>
      </c>
      <c r="S181" s="188">
        <v>0</v>
      </c>
      <c r="T181" s="189">
        <f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90" t="s">
        <v>205</v>
      </c>
      <c r="AT181" s="190" t="s">
        <v>187</v>
      </c>
      <c r="AU181" s="190" t="s">
        <v>90</v>
      </c>
      <c r="AY181" s="17" t="s">
        <v>182</v>
      </c>
      <c r="BE181" s="191">
        <f>IF(N181="základní",J181,0)</f>
        <v>0</v>
      </c>
      <c r="BF181" s="191">
        <f>IF(N181="snížená",J181,0)</f>
        <v>0</v>
      </c>
      <c r="BG181" s="191">
        <f>IF(N181="zákl. přenesená",J181,0)</f>
        <v>0</v>
      </c>
      <c r="BH181" s="191">
        <f>IF(N181="sníž. přenesená",J181,0)</f>
        <v>0</v>
      </c>
      <c r="BI181" s="191">
        <f>IF(N181="nulová",J181,0)</f>
        <v>0</v>
      </c>
      <c r="BJ181" s="17" t="s">
        <v>88</v>
      </c>
      <c r="BK181" s="191">
        <f>ROUND(I181*H181,2)</f>
        <v>0</v>
      </c>
      <c r="BL181" s="17" t="s">
        <v>205</v>
      </c>
      <c r="BM181" s="190" t="s">
        <v>3756</v>
      </c>
    </row>
    <row r="182" spans="1:65" s="12" customFormat="1" ht="22.9" customHeight="1">
      <c r="B182" s="163"/>
      <c r="C182" s="164"/>
      <c r="D182" s="165" t="s">
        <v>79</v>
      </c>
      <c r="E182" s="177" t="s">
        <v>210</v>
      </c>
      <c r="F182" s="177" t="s">
        <v>1326</v>
      </c>
      <c r="G182" s="164"/>
      <c r="H182" s="164"/>
      <c r="I182" s="167"/>
      <c r="J182" s="178">
        <f>BK182</f>
        <v>0</v>
      </c>
      <c r="K182" s="164"/>
      <c r="L182" s="169"/>
      <c r="M182" s="170"/>
      <c r="N182" s="171"/>
      <c r="O182" s="171"/>
      <c r="P182" s="172">
        <f>SUM(P183:P269)</f>
        <v>0</v>
      </c>
      <c r="Q182" s="171"/>
      <c r="R182" s="172">
        <f>SUM(R183:R269)</f>
        <v>48.823910000000005</v>
      </c>
      <c r="S182" s="171"/>
      <c r="T182" s="173">
        <f>SUM(T183:T269)</f>
        <v>0</v>
      </c>
      <c r="AR182" s="174" t="s">
        <v>88</v>
      </c>
      <c r="AT182" s="175" t="s">
        <v>79</v>
      </c>
      <c r="AU182" s="175" t="s">
        <v>88</v>
      </c>
      <c r="AY182" s="174" t="s">
        <v>182</v>
      </c>
      <c r="BK182" s="176">
        <f>SUM(BK183:BK269)</f>
        <v>0</v>
      </c>
    </row>
    <row r="183" spans="1:65" s="2" customFormat="1" ht="24.2" customHeight="1">
      <c r="A183" s="35"/>
      <c r="B183" s="36"/>
      <c r="C183" s="179" t="s">
        <v>300</v>
      </c>
      <c r="D183" s="179" t="s">
        <v>187</v>
      </c>
      <c r="E183" s="180" t="s">
        <v>447</v>
      </c>
      <c r="F183" s="181" t="s">
        <v>448</v>
      </c>
      <c r="G183" s="182" t="s">
        <v>367</v>
      </c>
      <c r="H183" s="183">
        <v>217</v>
      </c>
      <c r="I183" s="184"/>
      <c r="J183" s="185">
        <f>ROUND(I183*H183,2)</f>
        <v>0</v>
      </c>
      <c r="K183" s="181" t="s">
        <v>191</v>
      </c>
      <c r="L183" s="40"/>
      <c r="M183" s="186" t="s">
        <v>43</v>
      </c>
      <c r="N183" s="187" t="s">
        <v>51</v>
      </c>
      <c r="O183" s="65"/>
      <c r="P183" s="188">
        <f>O183*H183</f>
        <v>0</v>
      </c>
      <c r="Q183" s="188">
        <v>0</v>
      </c>
      <c r="R183" s="188">
        <f>Q183*H183</f>
        <v>0</v>
      </c>
      <c r="S183" s="188">
        <v>0</v>
      </c>
      <c r="T183" s="189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90" t="s">
        <v>205</v>
      </c>
      <c r="AT183" s="190" t="s">
        <v>187</v>
      </c>
      <c r="AU183" s="190" t="s">
        <v>90</v>
      </c>
      <c r="AY183" s="17" t="s">
        <v>182</v>
      </c>
      <c r="BE183" s="191">
        <f>IF(N183="základní",J183,0)</f>
        <v>0</v>
      </c>
      <c r="BF183" s="191">
        <f>IF(N183="snížená",J183,0)</f>
        <v>0</v>
      </c>
      <c r="BG183" s="191">
        <f>IF(N183="zákl. přenesená",J183,0)</f>
        <v>0</v>
      </c>
      <c r="BH183" s="191">
        <f>IF(N183="sníž. přenesená",J183,0)</f>
        <v>0</v>
      </c>
      <c r="BI183" s="191">
        <f>IF(N183="nulová",J183,0)</f>
        <v>0</v>
      </c>
      <c r="BJ183" s="17" t="s">
        <v>88</v>
      </c>
      <c r="BK183" s="191">
        <f>ROUND(I183*H183,2)</f>
        <v>0</v>
      </c>
      <c r="BL183" s="17" t="s">
        <v>205</v>
      </c>
      <c r="BM183" s="190" t="s">
        <v>3757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3719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4" customFormat="1" ht="11.25">
      <c r="B185" s="203"/>
      <c r="C185" s="204"/>
      <c r="D185" s="194" t="s">
        <v>193</v>
      </c>
      <c r="E185" s="205" t="s">
        <v>43</v>
      </c>
      <c r="F185" s="206" t="s">
        <v>3758</v>
      </c>
      <c r="G185" s="204"/>
      <c r="H185" s="207">
        <v>164</v>
      </c>
      <c r="I185" s="208"/>
      <c r="J185" s="204"/>
      <c r="K185" s="204"/>
      <c r="L185" s="209"/>
      <c r="M185" s="210"/>
      <c r="N185" s="211"/>
      <c r="O185" s="211"/>
      <c r="P185" s="211"/>
      <c r="Q185" s="211"/>
      <c r="R185" s="211"/>
      <c r="S185" s="211"/>
      <c r="T185" s="212"/>
      <c r="AT185" s="213" t="s">
        <v>193</v>
      </c>
      <c r="AU185" s="213" t="s">
        <v>90</v>
      </c>
      <c r="AV185" s="14" t="s">
        <v>90</v>
      </c>
      <c r="AW185" s="14" t="s">
        <v>41</v>
      </c>
      <c r="AX185" s="14" t="s">
        <v>80</v>
      </c>
      <c r="AY185" s="213" t="s">
        <v>182</v>
      </c>
    </row>
    <row r="186" spans="1:65" s="13" customFormat="1" ht="11.25">
      <c r="B186" s="192"/>
      <c r="C186" s="193"/>
      <c r="D186" s="194" t="s">
        <v>193</v>
      </c>
      <c r="E186" s="195" t="s">
        <v>43</v>
      </c>
      <c r="F186" s="196" t="s">
        <v>3759</v>
      </c>
      <c r="G186" s="193"/>
      <c r="H186" s="195" t="s">
        <v>43</v>
      </c>
      <c r="I186" s="197"/>
      <c r="J186" s="193"/>
      <c r="K186" s="193"/>
      <c r="L186" s="198"/>
      <c r="M186" s="199"/>
      <c r="N186" s="200"/>
      <c r="O186" s="200"/>
      <c r="P186" s="200"/>
      <c r="Q186" s="200"/>
      <c r="R186" s="200"/>
      <c r="S186" s="200"/>
      <c r="T186" s="201"/>
      <c r="AT186" s="202" t="s">
        <v>193</v>
      </c>
      <c r="AU186" s="202" t="s">
        <v>90</v>
      </c>
      <c r="AV186" s="13" t="s">
        <v>88</v>
      </c>
      <c r="AW186" s="13" t="s">
        <v>41</v>
      </c>
      <c r="AX186" s="13" t="s">
        <v>80</v>
      </c>
      <c r="AY186" s="202" t="s">
        <v>182</v>
      </c>
    </row>
    <row r="187" spans="1:65" s="14" customFormat="1" ht="11.25">
      <c r="B187" s="203"/>
      <c r="C187" s="204"/>
      <c r="D187" s="194" t="s">
        <v>193</v>
      </c>
      <c r="E187" s="205" t="s">
        <v>43</v>
      </c>
      <c r="F187" s="206" t="s">
        <v>3760</v>
      </c>
      <c r="G187" s="204"/>
      <c r="H187" s="207">
        <v>53</v>
      </c>
      <c r="I187" s="208"/>
      <c r="J187" s="204"/>
      <c r="K187" s="204"/>
      <c r="L187" s="209"/>
      <c r="M187" s="210"/>
      <c r="N187" s="211"/>
      <c r="O187" s="211"/>
      <c r="P187" s="211"/>
      <c r="Q187" s="211"/>
      <c r="R187" s="211"/>
      <c r="S187" s="211"/>
      <c r="T187" s="212"/>
      <c r="AT187" s="213" t="s">
        <v>193</v>
      </c>
      <c r="AU187" s="213" t="s">
        <v>90</v>
      </c>
      <c r="AV187" s="14" t="s">
        <v>90</v>
      </c>
      <c r="AW187" s="14" t="s">
        <v>41</v>
      </c>
      <c r="AX187" s="14" t="s">
        <v>80</v>
      </c>
      <c r="AY187" s="213" t="s">
        <v>182</v>
      </c>
    </row>
    <row r="188" spans="1:65" s="15" customFormat="1" ht="11.25">
      <c r="B188" s="227"/>
      <c r="C188" s="228"/>
      <c r="D188" s="194" t="s">
        <v>193</v>
      </c>
      <c r="E188" s="229" t="s">
        <v>43</v>
      </c>
      <c r="F188" s="230" t="s">
        <v>436</v>
      </c>
      <c r="G188" s="228"/>
      <c r="H188" s="231">
        <v>217</v>
      </c>
      <c r="I188" s="232"/>
      <c r="J188" s="228"/>
      <c r="K188" s="228"/>
      <c r="L188" s="233"/>
      <c r="M188" s="234"/>
      <c r="N188" s="235"/>
      <c r="O188" s="235"/>
      <c r="P188" s="235"/>
      <c r="Q188" s="235"/>
      <c r="R188" s="235"/>
      <c r="S188" s="235"/>
      <c r="T188" s="236"/>
      <c r="AT188" s="237" t="s">
        <v>193</v>
      </c>
      <c r="AU188" s="237" t="s">
        <v>90</v>
      </c>
      <c r="AV188" s="15" t="s">
        <v>205</v>
      </c>
      <c r="AW188" s="15" t="s">
        <v>41</v>
      </c>
      <c r="AX188" s="15" t="s">
        <v>88</v>
      </c>
      <c r="AY188" s="237" t="s">
        <v>182</v>
      </c>
    </row>
    <row r="189" spans="1:65" s="2" customFormat="1" ht="24.2" customHeight="1">
      <c r="A189" s="35"/>
      <c r="B189" s="36"/>
      <c r="C189" s="179" t="s">
        <v>305</v>
      </c>
      <c r="D189" s="179" t="s">
        <v>187</v>
      </c>
      <c r="E189" s="180" t="s">
        <v>1329</v>
      </c>
      <c r="F189" s="181" t="s">
        <v>1330</v>
      </c>
      <c r="G189" s="182" t="s">
        <v>367</v>
      </c>
      <c r="H189" s="183">
        <v>31.5</v>
      </c>
      <c r="I189" s="184"/>
      <c r="J189" s="185">
        <f>ROUND(I189*H189,2)</f>
        <v>0</v>
      </c>
      <c r="K189" s="181" t="s">
        <v>191</v>
      </c>
      <c r="L189" s="40"/>
      <c r="M189" s="186" t="s">
        <v>43</v>
      </c>
      <c r="N189" s="187" t="s">
        <v>51</v>
      </c>
      <c r="O189" s="65"/>
      <c r="P189" s="188">
        <f>O189*H189</f>
        <v>0</v>
      </c>
      <c r="Q189" s="188">
        <v>0</v>
      </c>
      <c r="R189" s="188">
        <f>Q189*H189</f>
        <v>0</v>
      </c>
      <c r="S189" s="188">
        <v>0</v>
      </c>
      <c r="T189" s="189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90" t="s">
        <v>205</v>
      </c>
      <c r="AT189" s="190" t="s">
        <v>187</v>
      </c>
      <c r="AU189" s="190" t="s">
        <v>90</v>
      </c>
      <c r="AY189" s="17" t="s">
        <v>182</v>
      </c>
      <c r="BE189" s="191">
        <f>IF(N189="základní",J189,0)</f>
        <v>0</v>
      </c>
      <c r="BF189" s="191">
        <f>IF(N189="snížená",J189,0)</f>
        <v>0</v>
      </c>
      <c r="BG189" s="191">
        <f>IF(N189="zákl. přenesená",J189,0)</f>
        <v>0</v>
      </c>
      <c r="BH189" s="191">
        <f>IF(N189="sníž. přenesená",J189,0)</f>
        <v>0</v>
      </c>
      <c r="BI189" s="191">
        <f>IF(N189="nulová",J189,0)</f>
        <v>0</v>
      </c>
      <c r="BJ189" s="17" t="s">
        <v>88</v>
      </c>
      <c r="BK189" s="191">
        <f>ROUND(I189*H189,2)</f>
        <v>0</v>
      </c>
      <c r="BL189" s="17" t="s">
        <v>205</v>
      </c>
      <c r="BM189" s="190" t="s">
        <v>3761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1332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3762</v>
      </c>
      <c r="G191" s="204"/>
      <c r="H191" s="207">
        <v>31.5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5" customFormat="1" ht="11.25">
      <c r="B192" s="227"/>
      <c r="C192" s="228"/>
      <c r="D192" s="194" t="s">
        <v>193</v>
      </c>
      <c r="E192" s="229" t="s">
        <v>43</v>
      </c>
      <c r="F192" s="230" t="s">
        <v>436</v>
      </c>
      <c r="G192" s="228"/>
      <c r="H192" s="231">
        <v>31.5</v>
      </c>
      <c r="I192" s="232"/>
      <c r="J192" s="228"/>
      <c r="K192" s="228"/>
      <c r="L192" s="233"/>
      <c r="M192" s="234"/>
      <c r="N192" s="235"/>
      <c r="O192" s="235"/>
      <c r="P192" s="235"/>
      <c r="Q192" s="235"/>
      <c r="R192" s="235"/>
      <c r="S192" s="235"/>
      <c r="T192" s="236"/>
      <c r="AT192" s="237" t="s">
        <v>193</v>
      </c>
      <c r="AU192" s="237" t="s">
        <v>90</v>
      </c>
      <c r="AV192" s="15" t="s">
        <v>205</v>
      </c>
      <c r="AW192" s="15" t="s">
        <v>41</v>
      </c>
      <c r="AX192" s="15" t="s">
        <v>88</v>
      </c>
      <c r="AY192" s="237" t="s">
        <v>182</v>
      </c>
    </row>
    <row r="193" spans="1:65" s="2" customFormat="1" ht="37.9" customHeight="1">
      <c r="A193" s="35"/>
      <c r="B193" s="36"/>
      <c r="C193" s="179" t="s">
        <v>310</v>
      </c>
      <c r="D193" s="179" t="s">
        <v>187</v>
      </c>
      <c r="E193" s="180" t="s">
        <v>1334</v>
      </c>
      <c r="F193" s="181" t="s">
        <v>1335</v>
      </c>
      <c r="G193" s="182" t="s">
        <v>367</v>
      </c>
      <c r="H193" s="183">
        <v>30</v>
      </c>
      <c r="I193" s="184"/>
      <c r="J193" s="185">
        <f>ROUND(I193*H193,2)</f>
        <v>0</v>
      </c>
      <c r="K193" s="181" t="s">
        <v>191</v>
      </c>
      <c r="L193" s="40"/>
      <c r="M193" s="186" t="s">
        <v>43</v>
      </c>
      <c r="N193" s="187" t="s">
        <v>51</v>
      </c>
      <c r="O193" s="65"/>
      <c r="P193" s="188">
        <f>O193*H193</f>
        <v>0</v>
      </c>
      <c r="Q193" s="188">
        <v>0</v>
      </c>
      <c r="R193" s="188">
        <f>Q193*H193</f>
        <v>0</v>
      </c>
      <c r="S193" s="188">
        <v>0</v>
      </c>
      <c r="T193" s="18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90" t="s">
        <v>205</v>
      </c>
      <c r="AT193" s="190" t="s">
        <v>187</v>
      </c>
      <c r="AU193" s="190" t="s">
        <v>90</v>
      </c>
      <c r="AY193" s="17" t="s">
        <v>182</v>
      </c>
      <c r="BE193" s="191">
        <f>IF(N193="základní",J193,0)</f>
        <v>0</v>
      </c>
      <c r="BF193" s="191">
        <f>IF(N193="snížená",J193,0)</f>
        <v>0</v>
      </c>
      <c r="BG193" s="191">
        <f>IF(N193="zákl. přenesená",J193,0)</f>
        <v>0</v>
      </c>
      <c r="BH193" s="191">
        <f>IF(N193="sníž. přenesená",J193,0)</f>
        <v>0</v>
      </c>
      <c r="BI193" s="191">
        <f>IF(N193="nulová",J193,0)</f>
        <v>0</v>
      </c>
      <c r="BJ193" s="17" t="s">
        <v>88</v>
      </c>
      <c r="BK193" s="191">
        <f>ROUND(I193*H193,2)</f>
        <v>0</v>
      </c>
      <c r="BL193" s="17" t="s">
        <v>205</v>
      </c>
      <c r="BM193" s="190" t="s">
        <v>3763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1332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90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4" customFormat="1" ht="11.25">
      <c r="B195" s="203"/>
      <c r="C195" s="204"/>
      <c r="D195" s="194" t="s">
        <v>193</v>
      </c>
      <c r="E195" s="205" t="s">
        <v>43</v>
      </c>
      <c r="F195" s="206" t="s">
        <v>3764</v>
      </c>
      <c r="G195" s="204"/>
      <c r="H195" s="207">
        <v>30</v>
      </c>
      <c r="I195" s="208"/>
      <c r="J195" s="204"/>
      <c r="K195" s="204"/>
      <c r="L195" s="209"/>
      <c r="M195" s="210"/>
      <c r="N195" s="211"/>
      <c r="O195" s="211"/>
      <c r="P195" s="211"/>
      <c r="Q195" s="211"/>
      <c r="R195" s="211"/>
      <c r="S195" s="211"/>
      <c r="T195" s="212"/>
      <c r="AT195" s="213" t="s">
        <v>193</v>
      </c>
      <c r="AU195" s="213" t="s">
        <v>90</v>
      </c>
      <c r="AV195" s="14" t="s">
        <v>90</v>
      </c>
      <c r="AW195" s="14" t="s">
        <v>41</v>
      </c>
      <c r="AX195" s="14" t="s">
        <v>80</v>
      </c>
      <c r="AY195" s="213" t="s">
        <v>182</v>
      </c>
    </row>
    <row r="196" spans="1:65" s="15" customFormat="1" ht="11.25">
      <c r="B196" s="227"/>
      <c r="C196" s="228"/>
      <c r="D196" s="194" t="s">
        <v>193</v>
      </c>
      <c r="E196" s="229" t="s">
        <v>43</v>
      </c>
      <c r="F196" s="230" t="s">
        <v>436</v>
      </c>
      <c r="G196" s="228"/>
      <c r="H196" s="231">
        <v>30</v>
      </c>
      <c r="I196" s="232"/>
      <c r="J196" s="228"/>
      <c r="K196" s="228"/>
      <c r="L196" s="233"/>
      <c r="M196" s="234"/>
      <c r="N196" s="235"/>
      <c r="O196" s="235"/>
      <c r="P196" s="235"/>
      <c r="Q196" s="235"/>
      <c r="R196" s="235"/>
      <c r="S196" s="235"/>
      <c r="T196" s="236"/>
      <c r="AT196" s="237" t="s">
        <v>193</v>
      </c>
      <c r="AU196" s="237" t="s">
        <v>90</v>
      </c>
      <c r="AV196" s="15" t="s">
        <v>205</v>
      </c>
      <c r="AW196" s="15" t="s">
        <v>41</v>
      </c>
      <c r="AX196" s="15" t="s">
        <v>88</v>
      </c>
      <c r="AY196" s="237" t="s">
        <v>182</v>
      </c>
    </row>
    <row r="197" spans="1:65" s="2" customFormat="1" ht="37.9" customHeight="1">
      <c r="A197" s="35"/>
      <c r="B197" s="36"/>
      <c r="C197" s="179" t="s">
        <v>314</v>
      </c>
      <c r="D197" s="179" t="s">
        <v>187</v>
      </c>
      <c r="E197" s="180" t="s">
        <v>2252</v>
      </c>
      <c r="F197" s="181" t="s">
        <v>2253</v>
      </c>
      <c r="G197" s="182" t="s">
        <v>367</v>
      </c>
      <c r="H197" s="183">
        <v>111</v>
      </c>
      <c r="I197" s="184"/>
      <c r="J197" s="185">
        <f>ROUND(I197*H197,2)</f>
        <v>0</v>
      </c>
      <c r="K197" s="181" t="s">
        <v>191</v>
      </c>
      <c r="L197" s="40"/>
      <c r="M197" s="186" t="s">
        <v>43</v>
      </c>
      <c r="N197" s="187" t="s">
        <v>51</v>
      </c>
      <c r="O197" s="65"/>
      <c r="P197" s="188">
        <f>O197*H197</f>
        <v>0</v>
      </c>
      <c r="Q197" s="188">
        <v>0</v>
      </c>
      <c r="R197" s="188">
        <f>Q197*H197</f>
        <v>0</v>
      </c>
      <c r="S197" s="188">
        <v>0</v>
      </c>
      <c r="T197" s="189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90" t="s">
        <v>205</v>
      </c>
      <c r="AT197" s="190" t="s">
        <v>187</v>
      </c>
      <c r="AU197" s="190" t="s">
        <v>90</v>
      </c>
      <c r="AY197" s="17" t="s">
        <v>182</v>
      </c>
      <c r="BE197" s="191">
        <f>IF(N197="základní",J197,0)</f>
        <v>0</v>
      </c>
      <c r="BF197" s="191">
        <f>IF(N197="snížená",J197,0)</f>
        <v>0</v>
      </c>
      <c r="BG197" s="191">
        <f>IF(N197="zákl. přenesená",J197,0)</f>
        <v>0</v>
      </c>
      <c r="BH197" s="191">
        <f>IF(N197="sníž. přenesená",J197,0)</f>
        <v>0</v>
      </c>
      <c r="BI197" s="191">
        <f>IF(N197="nulová",J197,0)</f>
        <v>0</v>
      </c>
      <c r="BJ197" s="17" t="s">
        <v>88</v>
      </c>
      <c r="BK197" s="191">
        <f>ROUND(I197*H197,2)</f>
        <v>0</v>
      </c>
      <c r="BL197" s="17" t="s">
        <v>205</v>
      </c>
      <c r="BM197" s="190" t="s">
        <v>3765</v>
      </c>
    </row>
    <row r="198" spans="1:65" s="13" customFormat="1" ht="11.25">
      <c r="B198" s="192"/>
      <c r="C198" s="193"/>
      <c r="D198" s="194" t="s">
        <v>193</v>
      </c>
      <c r="E198" s="195" t="s">
        <v>43</v>
      </c>
      <c r="F198" s="196" t="s">
        <v>1213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3" customFormat="1" ht="11.25">
      <c r="B199" s="192"/>
      <c r="C199" s="193"/>
      <c r="D199" s="194" t="s">
        <v>193</v>
      </c>
      <c r="E199" s="195" t="s">
        <v>43</v>
      </c>
      <c r="F199" s="196" t="s">
        <v>2411</v>
      </c>
      <c r="G199" s="193"/>
      <c r="H199" s="195" t="s">
        <v>43</v>
      </c>
      <c r="I199" s="197"/>
      <c r="J199" s="193"/>
      <c r="K199" s="193"/>
      <c r="L199" s="198"/>
      <c r="M199" s="199"/>
      <c r="N199" s="200"/>
      <c r="O199" s="200"/>
      <c r="P199" s="200"/>
      <c r="Q199" s="200"/>
      <c r="R199" s="200"/>
      <c r="S199" s="200"/>
      <c r="T199" s="201"/>
      <c r="AT199" s="202" t="s">
        <v>193</v>
      </c>
      <c r="AU199" s="202" t="s">
        <v>90</v>
      </c>
      <c r="AV199" s="13" t="s">
        <v>88</v>
      </c>
      <c r="AW199" s="13" t="s">
        <v>41</v>
      </c>
      <c r="AX199" s="13" t="s">
        <v>80</v>
      </c>
      <c r="AY199" s="202" t="s">
        <v>182</v>
      </c>
    </row>
    <row r="200" spans="1:65" s="14" customFormat="1" ht="11.25">
      <c r="B200" s="203"/>
      <c r="C200" s="204"/>
      <c r="D200" s="194" t="s">
        <v>193</v>
      </c>
      <c r="E200" s="205" t="s">
        <v>43</v>
      </c>
      <c r="F200" s="206" t="s">
        <v>3766</v>
      </c>
      <c r="G200" s="204"/>
      <c r="H200" s="207">
        <v>111</v>
      </c>
      <c r="I200" s="208"/>
      <c r="J200" s="204"/>
      <c r="K200" s="204"/>
      <c r="L200" s="209"/>
      <c r="M200" s="210"/>
      <c r="N200" s="211"/>
      <c r="O200" s="211"/>
      <c r="P200" s="211"/>
      <c r="Q200" s="211"/>
      <c r="R200" s="211"/>
      <c r="S200" s="211"/>
      <c r="T200" s="212"/>
      <c r="AT200" s="213" t="s">
        <v>193</v>
      </c>
      <c r="AU200" s="213" t="s">
        <v>90</v>
      </c>
      <c r="AV200" s="14" t="s">
        <v>90</v>
      </c>
      <c r="AW200" s="14" t="s">
        <v>41</v>
      </c>
      <c r="AX200" s="14" t="s">
        <v>80</v>
      </c>
      <c r="AY200" s="213" t="s">
        <v>182</v>
      </c>
    </row>
    <row r="201" spans="1:65" s="15" customFormat="1" ht="11.25">
      <c r="B201" s="227"/>
      <c r="C201" s="228"/>
      <c r="D201" s="194" t="s">
        <v>193</v>
      </c>
      <c r="E201" s="229" t="s">
        <v>43</v>
      </c>
      <c r="F201" s="230" t="s">
        <v>436</v>
      </c>
      <c r="G201" s="228"/>
      <c r="H201" s="231">
        <v>111</v>
      </c>
      <c r="I201" s="232"/>
      <c r="J201" s="228"/>
      <c r="K201" s="228"/>
      <c r="L201" s="233"/>
      <c r="M201" s="234"/>
      <c r="N201" s="235"/>
      <c r="O201" s="235"/>
      <c r="P201" s="235"/>
      <c r="Q201" s="235"/>
      <c r="R201" s="235"/>
      <c r="S201" s="235"/>
      <c r="T201" s="236"/>
      <c r="AT201" s="237" t="s">
        <v>193</v>
      </c>
      <c r="AU201" s="237" t="s">
        <v>90</v>
      </c>
      <c r="AV201" s="15" t="s">
        <v>205</v>
      </c>
      <c r="AW201" s="15" t="s">
        <v>41</v>
      </c>
      <c r="AX201" s="15" t="s">
        <v>88</v>
      </c>
      <c r="AY201" s="237" t="s">
        <v>182</v>
      </c>
    </row>
    <row r="202" spans="1:65" s="2" customFormat="1" ht="37.9" customHeight="1">
      <c r="A202" s="35"/>
      <c r="B202" s="36"/>
      <c r="C202" s="179" t="s">
        <v>318</v>
      </c>
      <c r="D202" s="179" t="s">
        <v>187</v>
      </c>
      <c r="E202" s="180" t="s">
        <v>1337</v>
      </c>
      <c r="F202" s="181" t="s">
        <v>1338</v>
      </c>
      <c r="G202" s="182" t="s">
        <v>367</v>
      </c>
      <c r="H202" s="183">
        <v>35</v>
      </c>
      <c r="I202" s="184"/>
      <c r="J202" s="185">
        <f>ROUND(I202*H202,2)</f>
        <v>0</v>
      </c>
      <c r="K202" s="181" t="s">
        <v>191</v>
      </c>
      <c r="L202" s="40"/>
      <c r="M202" s="186" t="s">
        <v>43</v>
      </c>
      <c r="N202" s="187" t="s">
        <v>51</v>
      </c>
      <c r="O202" s="65"/>
      <c r="P202" s="188">
        <f>O202*H202</f>
        <v>0</v>
      </c>
      <c r="Q202" s="188">
        <v>0</v>
      </c>
      <c r="R202" s="188">
        <f>Q202*H202</f>
        <v>0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205</v>
      </c>
      <c r="AT202" s="190" t="s">
        <v>187</v>
      </c>
      <c r="AU202" s="190" t="s">
        <v>90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205</v>
      </c>
      <c r="BM202" s="190" t="s">
        <v>3767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1332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3768</v>
      </c>
      <c r="G204" s="204"/>
      <c r="H204" s="207">
        <v>35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5" customFormat="1" ht="11.25">
      <c r="B205" s="227"/>
      <c r="C205" s="228"/>
      <c r="D205" s="194" t="s">
        <v>193</v>
      </c>
      <c r="E205" s="229" t="s">
        <v>43</v>
      </c>
      <c r="F205" s="230" t="s">
        <v>436</v>
      </c>
      <c r="G205" s="228"/>
      <c r="H205" s="231">
        <v>35</v>
      </c>
      <c r="I205" s="232"/>
      <c r="J205" s="228"/>
      <c r="K205" s="228"/>
      <c r="L205" s="233"/>
      <c r="M205" s="234"/>
      <c r="N205" s="235"/>
      <c r="O205" s="235"/>
      <c r="P205" s="235"/>
      <c r="Q205" s="235"/>
      <c r="R205" s="235"/>
      <c r="S205" s="235"/>
      <c r="T205" s="236"/>
      <c r="AT205" s="237" t="s">
        <v>193</v>
      </c>
      <c r="AU205" s="237" t="s">
        <v>90</v>
      </c>
      <c r="AV205" s="15" t="s">
        <v>205</v>
      </c>
      <c r="AW205" s="15" t="s">
        <v>41</v>
      </c>
      <c r="AX205" s="15" t="s">
        <v>88</v>
      </c>
      <c r="AY205" s="237" t="s">
        <v>182</v>
      </c>
    </row>
    <row r="206" spans="1:65" s="2" customFormat="1" ht="24.2" customHeight="1">
      <c r="A206" s="35"/>
      <c r="B206" s="36"/>
      <c r="C206" s="179" t="s">
        <v>322</v>
      </c>
      <c r="D206" s="179" t="s">
        <v>187</v>
      </c>
      <c r="E206" s="180" t="s">
        <v>1340</v>
      </c>
      <c r="F206" s="181" t="s">
        <v>1341</v>
      </c>
      <c r="G206" s="182" t="s">
        <v>367</v>
      </c>
      <c r="H206" s="183">
        <v>146</v>
      </c>
      <c r="I206" s="184"/>
      <c r="J206" s="185">
        <f>ROUND(I206*H206,2)</f>
        <v>0</v>
      </c>
      <c r="K206" s="181" t="s">
        <v>191</v>
      </c>
      <c r="L206" s="40"/>
      <c r="M206" s="186" t="s">
        <v>43</v>
      </c>
      <c r="N206" s="187" t="s">
        <v>51</v>
      </c>
      <c r="O206" s="65"/>
      <c r="P206" s="188">
        <f>O206*H206</f>
        <v>0</v>
      </c>
      <c r="Q206" s="188">
        <v>0</v>
      </c>
      <c r="R206" s="188">
        <f>Q206*H206</f>
        <v>0</v>
      </c>
      <c r="S206" s="188">
        <v>0</v>
      </c>
      <c r="T206" s="189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90" t="s">
        <v>205</v>
      </c>
      <c r="AT206" s="190" t="s">
        <v>187</v>
      </c>
      <c r="AU206" s="190" t="s">
        <v>90</v>
      </c>
      <c r="AY206" s="17" t="s">
        <v>182</v>
      </c>
      <c r="BE206" s="191">
        <f>IF(N206="základní",J206,0)</f>
        <v>0</v>
      </c>
      <c r="BF206" s="191">
        <f>IF(N206="snížená",J206,0)</f>
        <v>0</v>
      </c>
      <c r="BG206" s="191">
        <f>IF(N206="zákl. přenesená",J206,0)</f>
        <v>0</v>
      </c>
      <c r="BH206" s="191">
        <f>IF(N206="sníž. přenesená",J206,0)</f>
        <v>0</v>
      </c>
      <c r="BI206" s="191">
        <f>IF(N206="nulová",J206,0)</f>
        <v>0</v>
      </c>
      <c r="BJ206" s="17" t="s">
        <v>88</v>
      </c>
      <c r="BK206" s="191">
        <f>ROUND(I206*H206,2)</f>
        <v>0</v>
      </c>
      <c r="BL206" s="17" t="s">
        <v>205</v>
      </c>
      <c r="BM206" s="190" t="s">
        <v>3769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1213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1332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3768</v>
      </c>
      <c r="G209" s="204"/>
      <c r="H209" s="207">
        <v>35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80</v>
      </c>
      <c r="AY209" s="213" t="s">
        <v>182</v>
      </c>
    </row>
    <row r="210" spans="1:65" s="13" customFormat="1" ht="11.25">
      <c r="B210" s="192"/>
      <c r="C210" s="193"/>
      <c r="D210" s="194" t="s">
        <v>193</v>
      </c>
      <c r="E210" s="195" t="s">
        <v>43</v>
      </c>
      <c r="F210" s="196" t="s">
        <v>2411</v>
      </c>
      <c r="G210" s="193"/>
      <c r="H210" s="195" t="s">
        <v>43</v>
      </c>
      <c r="I210" s="197"/>
      <c r="J210" s="193"/>
      <c r="K210" s="193"/>
      <c r="L210" s="198"/>
      <c r="M210" s="199"/>
      <c r="N210" s="200"/>
      <c r="O210" s="200"/>
      <c r="P210" s="200"/>
      <c r="Q210" s="200"/>
      <c r="R210" s="200"/>
      <c r="S210" s="200"/>
      <c r="T210" s="201"/>
      <c r="AT210" s="202" t="s">
        <v>193</v>
      </c>
      <c r="AU210" s="202" t="s">
        <v>90</v>
      </c>
      <c r="AV210" s="13" t="s">
        <v>88</v>
      </c>
      <c r="AW210" s="13" t="s">
        <v>41</v>
      </c>
      <c r="AX210" s="13" t="s">
        <v>80</v>
      </c>
      <c r="AY210" s="202" t="s">
        <v>182</v>
      </c>
    </row>
    <row r="211" spans="1:65" s="14" customFormat="1" ht="11.25">
      <c r="B211" s="203"/>
      <c r="C211" s="204"/>
      <c r="D211" s="194" t="s">
        <v>193</v>
      </c>
      <c r="E211" s="205" t="s">
        <v>43</v>
      </c>
      <c r="F211" s="206" t="s">
        <v>3766</v>
      </c>
      <c r="G211" s="204"/>
      <c r="H211" s="207">
        <v>111</v>
      </c>
      <c r="I211" s="208"/>
      <c r="J211" s="204"/>
      <c r="K211" s="204"/>
      <c r="L211" s="209"/>
      <c r="M211" s="210"/>
      <c r="N211" s="211"/>
      <c r="O211" s="211"/>
      <c r="P211" s="211"/>
      <c r="Q211" s="211"/>
      <c r="R211" s="211"/>
      <c r="S211" s="211"/>
      <c r="T211" s="212"/>
      <c r="AT211" s="213" t="s">
        <v>193</v>
      </c>
      <c r="AU211" s="213" t="s">
        <v>90</v>
      </c>
      <c r="AV211" s="14" t="s">
        <v>90</v>
      </c>
      <c r="AW211" s="14" t="s">
        <v>41</v>
      </c>
      <c r="AX211" s="14" t="s">
        <v>80</v>
      </c>
      <c r="AY211" s="213" t="s">
        <v>182</v>
      </c>
    </row>
    <row r="212" spans="1:65" s="15" customFormat="1" ht="11.25">
      <c r="B212" s="227"/>
      <c r="C212" s="228"/>
      <c r="D212" s="194" t="s">
        <v>193</v>
      </c>
      <c r="E212" s="229" t="s">
        <v>43</v>
      </c>
      <c r="F212" s="230" t="s">
        <v>436</v>
      </c>
      <c r="G212" s="228"/>
      <c r="H212" s="231">
        <v>146</v>
      </c>
      <c r="I212" s="232"/>
      <c r="J212" s="228"/>
      <c r="K212" s="228"/>
      <c r="L212" s="233"/>
      <c r="M212" s="234"/>
      <c r="N212" s="235"/>
      <c r="O212" s="235"/>
      <c r="P212" s="235"/>
      <c r="Q212" s="235"/>
      <c r="R212" s="235"/>
      <c r="S212" s="235"/>
      <c r="T212" s="236"/>
      <c r="AT212" s="237" t="s">
        <v>193</v>
      </c>
      <c r="AU212" s="237" t="s">
        <v>90</v>
      </c>
      <c r="AV212" s="15" t="s">
        <v>205</v>
      </c>
      <c r="AW212" s="15" t="s">
        <v>41</v>
      </c>
      <c r="AX212" s="15" t="s">
        <v>88</v>
      </c>
      <c r="AY212" s="237" t="s">
        <v>182</v>
      </c>
    </row>
    <row r="213" spans="1:65" s="2" customFormat="1" ht="24.2" customHeight="1">
      <c r="A213" s="35"/>
      <c r="B213" s="36"/>
      <c r="C213" s="179" t="s">
        <v>326</v>
      </c>
      <c r="D213" s="179" t="s">
        <v>187</v>
      </c>
      <c r="E213" s="180" t="s">
        <v>1343</v>
      </c>
      <c r="F213" s="181" t="s">
        <v>1344</v>
      </c>
      <c r="G213" s="182" t="s">
        <v>367</v>
      </c>
      <c r="H213" s="183">
        <v>194</v>
      </c>
      <c r="I213" s="184"/>
      <c r="J213" s="185">
        <f>ROUND(I213*H213,2)</f>
        <v>0</v>
      </c>
      <c r="K213" s="181" t="s">
        <v>191</v>
      </c>
      <c r="L213" s="40"/>
      <c r="M213" s="186" t="s">
        <v>43</v>
      </c>
      <c r="N213" s="187" t="s">
        <v>51</v>
      </c>
      <c r="O213" s="65"/>
      <c r="P213" s="188">
        <f>O213*H213</f>
        <v>0</v>
      </c>
      <c r="Q213" s="188">
        <v>0</v>
      </c>
      <c r="R213" s="188">
        <f>Q213*H213</f>
        <v>0</v>
      </c>
      <c r="S213" s="188">
        <v>0</v>
      </c>
      <c r="T213" s="18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90" t="s">
        <v>205</v>
      </c>
      <c r="AT213" s="190" t="s">
        <v>187</v>
      </c>
      <c r="AU213" s="190" t="s">
        <v>90</v>
      </c>
      <c r="AY213" s="17" t="s">
        <v>182</v>
      </c>
      <c r="BE213" s="191">
        <f>IF(N213="základní",J213,0)</f>
        <v>0</v>
      </c>
      <c r="BF213" s="191">
        <f>IF(N213="snížená",J213,0)</f>
        <v>0</v>
      </c>
      <c r="BG213" s="191">
        <f>IF(N213="zákl. přenesená",J213,0)</f>
        <v>0</v>
      </c>
      <c r="BH213" s="191">
        <f>IF(N213="sníž. přenesená",J213,0)</f>
        <v>0</v>
      </c>
      <c r="BI213" s="191">
        <f>IF(N213="nulová",J213,0)</f>
        <v>0</v>
      </c>
      <c r="BJ213" s="17" t="s">
        <v>88</v>
      </c>
      <c r="BK213" s="191">
        <f>ROUND(I213*H213,2)</f>
        <v>0</v>
      </c>
      <c r="BL213" s="17" t="s">
        <v>205</v>
      </c>
      <c r="BM213" s="190" t="s">
        <v>3770</v>
      </c>
    </row>
    <row r="214" spans="1:65" s="13" customFormat="1" ht="11.25">
      <c r="B214" s="192"/>
      <c r="C214" s="193"/>
      <c r="D214" s="194" t="s">
        <v>193</v>
      </c>
      <c r="E214" s="195" t="s">
        <v>43</v>
      </c>
      <c r="F214" s="196" t="s">
        <v>1332</v>
      </c>
      <c r="G214" s="193"/>
      <c r="H214" s="195" t="s">
        <v>43</v>
      </c>
      <c r="I214" s="197"/>
      <c r="J214" s="193"/>
      <c r="K214" s="193"/>
      <c r="L214" s="198"/>
      <c r="M214" s="199"/>
      <c r="N214" s="200"/>
      <c r="O214" s="200"/>
      <c r="P214" s="200"/>
      <c r="Q214" s="200"/>
      <c r="R214" s="200"/>
      <c r="S214" s="200"/>
      <c r="T214" s="201"/>
      <c r="AT214" s="202" t="s">
        <v>193</v>
      </c>
      <c r="AU214" s="202" t="s">
        <v>90</v>
      </c>
      <c r="AV214" s="13" t="s">
        <v>88</v>
      </c>
      <c r="AW214" s="13" t="s">
        <v>41</v>
      </c>
      <c r="AX214" s="13" t="s">
        <v>80</v>
      </c>
      <c r="AY214" s="202" t="s">
        <v>182</v>
      </c>
    </row>
    <row r="215" spans="1:65" s="14" customFormat="1" ht="11.25">
      <c r="B215" s="203"/>
      <c r="C215" s="204"/>
      <c r="D215" s="194" t="s">
        <v>193</v>
      </c>
      <c r="E215" s="205" t="s">
        <v>43</v>
      </c>
      <c r="F215" s="206" t="s">
        <v>3768</v>
      </c>
      <c r="G215" s="204"/>
      <c r="H215" s="207">
        <v>35</v>
      </c>
      <c r="I215" s="208"/>
      <c r="J215" s="204"/>
      <c r="K215" s="204"/>
      <c r="L215" s="209"/>
      <c r="M215" s="210"/>
      <c r="N215" s="211"/>
      <c r="O215" s="211"/>
      <c r="P215" s="211"/>
      <c r="Q215" s="211"/>
      <c r="R215" s="211"/>
      <c r="S215" s="211"/>
      <c r="T215" s="212"/>
      <c r="AT215" s="213" t="s">
        <v>193</v>
      </c>
      <c r="AU215" s="213" t="s">
        <v>90</v>
      </c>
      <c r="AV215" s="14" t="s">
        <v>90</v>
      </c>
      <c r="AW215" s="14" t="s">
        <v>41</v>
      </c>
      <c r="AX215" s="14" t="s">
        <v>80</v>
      </c>
      <c r="AY215" s="213" t="s">
        <v>182</v>
      </c>
    </row>
    <row r="216" spans="1:65" s="13" customFormat="1" ht="11.25">
      <c r="B216" s="192"/>
      <c r="C216" s="193"/>
      <c r="D216" s="194" t="s">
        <v>193</v>
      </c>
      <c r="E216" s="195" t="s">
        <v>43</v>
      </c>
      <c r="F216" s="196" t="s">
        <v>2411</v>
      </c>
      <c r="G216" s="193"/>
      <c r="H216" s="195" t="s">
        <v>43</v>
      </c>
      <c r="I216" s="197"/>
      <c r="J216" s="193"/>
      <c r="K216" s="193"/>
      <c r="L216" s="198"/>
      <c r="M216" s="199"/>
      <c r="N216" s="200"/>
      <c r="O216" s="200"/>
      <c r="P216" s="200"/>
      <c r="Q216" s="200"/>
      <c r="R216" s="200"/>
      <c r="S216" s="200"/>
      <c r="T216" s="201"/>
      <c r="AT216" s="202" t="s">
        <v>193</v>
      </c>
      <c r="AU216" s="202" t="s">
        <v>90</v>
      </c>
      <c r="AV216" s="13" t="s">
        <v>88</v>
      </c>
      <c r="AW216" s="13" t="s">
        <v>41</v>
      </c>
      <c r="AX216" s="13" t="s">
        <v>80</v>
      </c>
      <c r="AY216" s="202" t="s">
        <v>182</v>
      </c>
    </row>
    <row r="217" spans="1:65" s="14" customFormat="1" ht="11.25">
      <c r="B217" s="203"/>
      <c r="C217" s="204"/>
      <c r="D217" s="194" t="s">
        <v>193</v>
      </c>
      <c r="E217" s="205" t="s">
        <v>43</v>
      </c>
      <c r="F217" s="206" t="s">
        <v>3766</v>
      </c>
      <c r="G217" s="204"/>
      <c r="H217" s="207">
        <v>111</v>
      </c>
      <c r="I217" s="208"/>
      <c r="J217" s="204"/>
      <c r="K217" s="204"/>
      <c r="L217" s="209"/>
      <c r="M217" s="210"/>
      <c r="N217" s="211"/>
      <c r="O217" s="211"/>
      <c r="P217" s="211"/>
      <c r="Q217" s="211"/>
      <c r="R217" s="211"/>
      <c r="S217" s="211"/>
      <c r="T217" s="212"/>
      <c r="AT217" s="213" t="s">
        <v>193</v>
      </c>
      <c r="AU217" s="213" t="s">
        <v>90</v>
      </c>
      <c r="AV217" s="14" t="s">
        <v>90</v>
      </c>
      <c r="AW217" s="14" t="s">
        <v>41</v>
      </c>
      <c r="AX217" s="14" t="s">
        <v>80</v>
      </c>
      <c r="AY217" s="213" t="s">
        <v>182</v>
      </c>
    </row>
    <row r="218" spans="1:65" s="13" customFormat="1" ht="11.25">
      <c r="B218" s="192"/>
      <c r="C218" s="193"/>
      <c r="D218" s="194" t="s">
        <v>193</v>
      </c>
      <c r="E218" s="195" t="s">
        <v>43</v>
      </c>
      <c r="F218" s="196" t="s">
        <v>3771</v>
      </c>
      <c r="G218" s="193"/>
      <c r="H218" s="195" t="s">
        <v>43</v>
      </c>
      <c r="I218" s="197"/>
      <c r="J218" s="193"/>
      <c r="K218" s="193"/>
      <c r="L218" s="198"/>
      <c r="M218" s="199"/>
      <c r="N218" s="200"/>
      <c r="O218" s="200"/>
      <c r="P218" s="200"/>
      <c r="Q218" s="200"/>
      <c r="R218" s="200"/>
      <c r="S218" s="200"/>
      <c r="T218" s="201"/>
      <c r="AT218" s="202" t="s">
        <v>193</v>
      </c>
      <c r="AU218" s="202" t="s">
        <v>90</v>
      </c>
      <c r="AV218" s="13" t="s">
        <v>88</v>
      </c>
      <c r="AW218" s="13" t="s">
        <v>41</v>
      </c>
      <c r="AX218" s="13" t="s">
        <v>80</v>
      </c>
      <c r="AY218" s="202" t="s">
        <v>182</v>
      </c>
    </row>
    <row r="219" spans="1:65" s="14" customFormat="1" ht="11.25">
      <c r="B219" s="203"/>
      <c r="C219" s="204"/>
      <c r="D219" s="194" t="s">
        <v>193</v>
      </c>
      <c r="E219" s="205" t="s">
        <v>43</v>
      </c>
      <c r="F219" s="206" t="s">
        <v>3733</v>
      </c>
      <c r="G219" s="204"/>
      <c r="H219" s="207">
        <v>48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193</v>
      </c>
      <c r="AU219" s="213" t="s">
        <v>90</v>
      </c>
      <c r="AV219" s="14" t="s">
        <v>90</v>
      </c>
      <c r="AW219" s="14" t="s">
        <v>41</v>
      </c>
      <c r="AX219" s="14" t="s">
        <v>80</v>
      </c>
      <c r="AY219" s="213" t="s">
        <v>182</v>
      </c>
    </row>
    <row r="220" spans="1:65" s="15" customFormat="1" ht="11.25">
      <c r="B220" s="227"/>
      <c r="C220" s="228"/>
      <c r="D220" s="194" t="s">
        <v>193</v>
      </c>
      <c r="E220" s="229" t="s">
        <v>43</v>
      </c>
      <c r="F220" s="230" t="s">
        <v>436</v>
      </c>
      <c r="G220" s="228"/>
      <c r="H220" s="231">
        <v>194</v>
      </c>
      <c r="I220" s="232"/>
      <c r="J220" s="228"/>
      <c r="K220" s="228"/>
      <c r="L220" s="233"/>
      <c r="M220" s="234"/>
      <c r="N220" s="235"/>
      <c r="O220" s="235"/>
      <c r="P220" s="235"/>
      <c r="Q220" s="235"/>
      <c r="R220" s="235"/>
      <c r="S220" s="235"/>
      <c r="T220" s="236"/>
      <c r="AT220" s="237" t="s">
        <v>193</v>
      </c>
      <c r="AU220" s="237" t="s">
        <v>90</v>
      </c>
      <c r="AV220" s="15" t="s">
        <v>205</v>
      </c>
      <c r="AW220" s="15" t="s">
        <v>41</v>
      </c>
      <c r="AX220" s="15" t="s">
        <v>88</v>
      </c>
      <c r="AY220" s="237" t="s">
        <v>182</v>
      </c>
    </row>
    <row r="221" spans="1:65" s="2" customFormat="1" ht="37.9" customHeight="1">
      <c r="A221" s="35"/>
      <c r="B221" s="36"/>
      <c r="C221" s="179" t="s">
        <v>330</v>
      </c>
      <c r="D221" s="179" t="s">
        <v>187</v>
      </c>
      <c r="E221" s="180" t="s">
        <v>1346</v>
      </c>
      <c r="F221" s="181" t="s">
        <v>1347</v>
      </c>
      <c r="G221" s="182" t="s">
        <v>367</v>
      </c>
      <c r="H221" s="183">
        <v>200</v>
      </c>
      <c r="I221" s="184"/>
      <c r="J221" s="185">
        <f>ROUND(I221*H221,2)</f>
        <v>0</v>
      </c>
      <c r="K221" s="181" t="s">
        <v>191</v>
      </c>
      <c r="L221" s="40"/>
      <c r="M221" s="186" t="s">
        <v>43</v>
      </c>
      <c r="N221" s="187" t="s">
        <v>51</v>
      </c>
      <c r="O221" s="65"/>
      <c r="P221" s="188">
        <f>O221*H221</f>
        <v>0</v>
      </c>
      <c r="Q221" s="188">
        <v>0</v>
      </c>
      <c r="R221" s="188">
        <f>Q221*H221</f>
        <v>0</v>
      </c>
      <c r="S221" s="188">
        <v>0</v>
      </c>
      <c r="T221" s="18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90" t="s">
        <v>205</v>
      </c>
      <c r="AT221" s="190" t="s">
        <v>187</v>
      </c>
      <c r="AU221" s="190" t="s">
        <v>90</v>
      </c>
      <c r="AY221" s="17" t="s">
        <v>182</v>
      </c>
      <c r="BE221" s="191">
        <f>IF(N221="základní",J221,0)</f>
        <v>0</v>
      </c>
      <c r="BF221" s="191">
        <f>IF(N221="snížená",J221,0)</f>
        <v>0</v>
      </c>
      <c r="BG221" s="191">
        <f>IF(N221="zákl. přenesená",J221,0)</f>
        <v>0</v>
      </c>
      <c r="BH221" s="191">
        <f>IF(N221="sníž. přenesená",J221,0)</f>
        <v>0</v>
      </c>
      <c r="BI221" s="191">
        <f>IF(N221="nulová",J221,0)</f>
        <v>0</v>
      </c>
      <c r="BJ221" s="17" t="s">
        <v>88</v>
      </c>
      <c r="BK221" s="191">
        <f>ROUND(I221*H221,2)</f>
        <v>0</v>
      </c>
      <c r="BL221" s="17" t="s">
        <v>205</v>
      </c>
      <c r="BM221" s="190" t="s">
        <v>3772</v>
      </c>
    </row>
    <row r="222" spans="1:65" s="13" customFormat="1" ht="11.25">
      <c r="B222" s="192"/>
      <c r="C222" s="193"/>
      <c r="D222" s="194" t="s">
        <v>193</v>
      </c>
      <c r="E222" s="195" t="s">
        <v>43</v>
      </c>
      <c r="F222" s="196" t="s">
        <v>3773</v>
      </c>
      <c r="G222" s="193"/>
      <c r="H222" s="195" t="s">
        <v>43</v>
      </c>
      <c r="I222" s="197"/>
      <c r="J222" s="193"/>
      <c r="K222" s="193"/>
      <c r="L222" s="198"/>
      <c r="M222" s="199"/>
      <c r="N222" s="200"/>
      <c r="O222" s="200"/>
      <c r="P222" s="200"/>
      <c r="Q222" s="200"/>
      <c r="R222" s="200"/>
      <c r="S222" s="200"/>
      <c r="T222" s="201"/>
      <c r="AT222" s="202" t="s">
        <v>193</v>
      </c>
      <c r="AU222" s="202" t="s">
        <v>90</v>
      </c>
      <c r="AV222" s="13" t="s">
        <v>88</v>
      </c>
      <c r="AW222" s="13" t="s">
        <v>41</v>
      </c>
      <c r="AX222" s="13" t="s">
        <v>80</v>
      </c>
      <c r="AY222" s="202" t="s">
        <v>182</v>
      </c>
    </row>
    <row r="223" spans="1:65" s="13" customFormat="1" ht="11.25">
      <c r="B223" s="192"/>
      <c r="C223" s="193"/>
      <c r="D223" s="194" t="s">
        <v>193</v>
      </c>
      <c r="E223" s="195" t="s">
        <v>43</v>
      </c>
      <c r="F223" s="196" t="s">
        <v>1332</v>
      </c>
      <c r="G223" s="193"/>
      <c r="H223" s="195" t="s">
        <v>43</v>
      </c>
      <c r="I223" s="197"/>
      <c r="J223" s="193"/>
      <c r="K223" s="193"/>
      <c r="L223" s="198"/>
      <c r="M223" s="199"/>
      <c r="N223" s="200"/>
      <c r="O223" s="200"/>
      <c r="P223" s="200"/>
      <c r="Q223" s="200"/>
      <c r="R223" s="200"/>
      <c r="S223" s="200"/>
      <c r="T223" s="201"/>
      <c r="AT223" s="202" t="s">
        <v>193</v>
      </c>
      <c r="AU223" s="202" t="s">
        <v>90</v>
      </c>
      <c r="AV223" s="13" t="s">
        <v>88</v>
      </c>
      <c r="AW223" s="13" t="s">
        <v>41</v>
      </c>
      <c r="AX223" s="13" t="s">
        <v>80</v>
      </c>
      <c r="AY223" s="202" t="s">
        <v>182</v>
      </c>
    </row>
    <row r="224" spans="1:65" s="14" customFormat="1" ht="11.25">
      <c r="B224" s="203"/>
      <c r="C224" s="204"/>
      <c r="D224" s="194" t="s">
        <v>193</v>
      </c>
      <c r="E224" s="205" t="s">
        <v>43</v>
      </c>
      <c r="F224" s="206" t="s">
        <v>3774</v>
      </c>
      <c r="G224" s="204"/>
      <c r="H224" s="207">
        <v>41</v>
      </c>
      <c r="I224" s="208"/>
      <c r="J224" s="204"/>
      <c r="K224" s="204"/>
      <c r="L224" s="209"/>
      <c r="M224" s="210"/>
      <c r="N224" s="211"/>
      <c r="O224" s="211"/>
      <c r="P224" s="211"/>
      <c r="Q224" s="211"/>
      <c r="R224" s="211"/>
      <c r="S224" s="211"/>
      <c r="T224" s="212"/>
      <c r="AT224" s="213" t="s">
        <v>193</v>
      </c>
      <c r="AU224" s="213" t="s">
        <v>90</v>
      </c>
      <c r="AV224" s="14" t="s">
        <v>90</v>
      </c>
      <c r="AW224" s="14" t="s">
        <v>41</v>
      </c>
      <c r="AX224" s="14" t="s">
        <v>80</v>
      </c>
      <c r="AY224" s="213" t="s">
        <v>182</v>
      </c>
    </row>
    <row r="225" spans="1:65" s="13" customFormat="1" ht="11.25">
      <c r="B225" s="192"/>
      <c r="C225" s="193"/>
      <c r="D225" s="194" t="s">
        <v>193</v>
      </c>
      <c r="E225" s="195" t="s">
        <v>43</v>
      </c>
      <c r="F225" s="196" t="s">
        <v>2411</v>
      </c>
      <c r="G225" s="193"/>
      <c r="H225" s="195" t="s">
        <v>43</v>
      </c>
      <c r="I225" s="197"/>
      <c r="J225" s="193"/>
      <c r="K225" s="193"/>
      <c r="L225" s="198"/>
      <c r="M225" s="199"/>
      <c r="N225" s="200"/>
      <c r="O225" s="200"/>
      <c r="P225" s="200"/>
      <c r="Q225" s="200"/>
      <c r="R225" s="200"/>
      <c r="S225" s="200"/>
      <c r="T225" s="201"/>
      <c r="AT225" s="202" t="s">
        <v>193</v>
      </c>
      <c r="AU225" s="202" t="s">
        <v>90</v>
      </c>
      <c r="AV225" s="13" t="s">
        <v>88</v>
      </c>
      <c r="AW225" s="13" t="s">
        <v>41</v>
      </c>
      <c r="AX225" s="13" t="s">
        <v>80</v>
      </c>
      <c r="AY225" s="202" t="s">
        <v>182</v>
      </c>
    </row>
    <row r="226" spans="1:65" s="14" customFormat="1" ht="11.25">
      <c r="B226" s="203"/>
      <c r="C226" s="204"/>
      <c r="D226" s="194" t="s">
        <v>193</v>
      </c>
      <c r="E226" s="205" t="s">
        <v>43</v>
      </c>
      <c r="F226" s="206" t="s">
        <v>3766</v>
      </c>
      <c r="G226" s="204"/>
      <c r="H226" s="207">
        <v>111</v>
      </c>
      <c r="I226" s="208"/>
      <c r="J226" s="204"/>
      <c r="K226" s="204"/>
      <c r="L226" s="209"/>
      <c r="M226" s="210"/>
      <c r="N226" s="211"/>
      <c r="O226" s="211"/>
      <c r="P226" s="211"/>
      <c r="Q226" s="211"/>
      <c r="R226" s="211"/>
      <c r="S226" s="211"/>
      <c r="T226" s="212"/>
      <c r="AT226" s="213" t="s">
        <v>193</v>
      </c>
      <c r="AU226" s="213" t="s">
        <v>90</v>
      </c>
      <c r="AV226" s="14" t="s">
        <v>90</v>
      </c>
      <c r="AW226" s="14" t="s">
        <v>41</v>
      </c>
      <c r="AX226" s="14" t="s">
        <v>80</v>
      </c>
      <c r="AY226" s="213" t="s">
        <v>182</v>
      </c>
    </row>
    <row r="227" spans="1:65" s="13" customFormat="1" ht="11.25">
      <c r="B227" s="192"/>
      <c r="C227" s="193"/>
      <c r="D227" s="194" t="s">
        <v>193</v>
      </c>
      <c r="E227" s="195" t="s">
        <v>43</v>
      </c>
      <c r="F227" s="196" t="s">
        <v>3771</v>
      </c>
      <c r="G227" s="193"/>
      <c r="H227" s="195" t="s">
        <v>43</v>
      </c>
      <c r="I227" s="197"/>
      <c r="J227" s="193"/>
      <c r="K227" s="193"/>
      <c r="L227" s="198"/>
      <c r="M227" s="199"/>
      <c r="N227" s="200"/>
      <c r="O227" s="200"/>
      <c r="P227" s="200"/>
      <c r="Q227" s="200"/>
      <c r="R227" s="200"/>
      <c r="S227" s="200"/>
      <c r="T227" s="201"/>
      <c r="AT227" s="202" t="s">
        <v>193</v>
      </c>
      <c r="AU227" s="202" t="s">
        <v>90</v>
      </c>
      <c r="AV227" s="13" t="s">
        <v>88</v>
      </c>
      <c r="AW227" s="13" t="s">
        <v>41</v>
      </c>
      <c r="AX227" s="13" t="s">
        <v>80</v>
      </c>
      <c r="AY227" s="202" t="s">
        <v>182</v>
      </c>
    </row>
    <row r="228" spans="1:65" s="14" customFormat="1" ht="11.25">
      <c r="B228" s="203"/>
      <c r="C228" s="204"/>
      <c r="D228" s="194" t="s">
        <v>193</v>
      </c>
      <c r="E228" s="205" t="s">
        <v>43</v>
      </c>
      <c r="F228" s="206" t="s">
        <v>3733</v>
      </c>
      <c r="G228" s="204"/>
      <c r="H228" s="207">
        <v>48</v>
      </c>
      <c r="I228" s="208"/>
      <c r="J228" s="204"/>
      <c r="K228" s="204"/>
      <c r="L228" s="209"/>
      <c r="M228" s="210"/>
      <c r="N228" s="211"/>
      <c r="O228" s="211"/>
      <c r="P228" s="211"/>
      <c r="Q228" s="211"/>
      <c r="R228" s="211"/>
      <c r="S228" s="211"/>
      <c r="T228" s="212"/>
      <c r="AT228" s="213" t="s">
        <v>193</v>
      </c>
      <c r="AU228" s="213" t="s">
        <v>90</v>
      </c>
      <c r="AV228" s="14" t="s">
        <v>90</v>
      </c>
      <c r="AW228" s="14" t="s">
        <v>41</v>
      </c>
      <c r="AX228" s="14" t="s">
        <v>80</v>
      </c>
      <c r="AY228" s="213" t="s">
        <v>182</v>
      </c>
    </row>
    <row r="229" spans="1:65" s="15" customFormat="1" ht="11.25">
      <c r="B229" s="227"/>
      <c r="C229" s="228"/>
      <c r="D229" s="194" t="s">
        <v>193</v>
      </c>
      <c r="E229" s="229" t="s">
        <v>43</v>
      </c>
      <c r="F229" s="230" t="s">
        <v>436</v>
      </c>
      <c r="G229" s="228"/>
      <c r="H229" s="231">
        <v>200</v>
      </c>
      <c r="I229" s="232"/>
      <c r="J229" s="228"/>
      <c r="K229" s="228"/>
      <c r="L229" s="233"/>
      <c r="M229" s="234"/>
      <c r="N229" s="235"/>
      <c r="O229" s="235"/>
      <c r="P229" s="235"/>
      <c r="Q229" s="235"/>
      <c r="R229" s="235"/>
      <c r="S229" s="235"/>
      <c r="T229" s="236"/>
      <c r="AT229" s="237" t="s">
        <v>193</v>
      </c>
      <c r="AU229" s="237" t="s">
        <v>90</v>
      </c>
      <c r="AV229" s="15" t="s">
        <v>205</v>
      </c>
      <c r="AW229" s="15" t="s">
        <v>41</v>
      </c>
      <c r="AX229" s="15" t="s">
        <v>88</v>
      </c>
      <c r="AY229" s="237" t="s">
        <v>182</v>
      </c>
    </row>
    <row r="230" spans="1:65" s="2" customFormat="1" ht="37.9" customHeight="1">
      <c r="A230" s="35"/>
      <c r="B230" s="36"/>
      <c r="C230" s="179" t="s">
        <v>337</v>
      </c>
      <c r="D230" s="179" t="s">
        <v>187</v>
      </c>
      <c r="E230" s="180" t="s">
        <v>1349</v>
      </c>
      <c r="F230" s="181" t="s">
        <v>1350</v>
      </c>
      <c r="G230" s="182" t="s">
        <v>367</v>
      </c>
      <c r="H230" s="183">
        <v>35</v>
      </c>
      <c r="I230" s="184"/>
      <c r="J230" s="185">
        <f>ROUND(I230*H230,2)</f>
        <v>0</v>
      </c>
      <c r="K230" s="181" t="s">
        <v>191</v>
      </c>
      <c r="L230" s="40"/>
      <c r="M230" s="186" t="s">
        <v>43</v>
      </c>
      <c r="N230" s="187" t="s">
        <v>51</v>
      </c>
      <c r="O230" s="65"/>
      <c r="P230" s="188">
        <f>O230*H230</f>
        <v>0</v>
      </c>
      <c r="Q230" s="188">
        <v>0</v>
      </c>
      <c r="R230" s="188">
        <f>Q230*H230</f>
        <v>0</v>
      </c>
      <c r="S230" s="188">
        <v>0</v>
      </c>
      <c r="T230" s="189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90" t="s">
        <v>205</v>
      </c>
      <c r="AT230" s="190" t="s">
        <v>187</v>
      </c>
      <c r="AU230" s="190" t="s">
        <v>90</v>
      </c>
      <c r="AY230" s="17" t="s">
        <v>182</v>
      </c>
      <c r="BE230" s="191">
        <f>IF(N230="základní",J230,0)</f>
        <v>0</v>
      </c>
      <c r="BF230" s="191">
        <f>IF(N230="snížená",J230,0)</f>
        <v>0</v>
      </c>
      <c r="BG230" s="191">
        <f>IF(N230="zákl. přenesená",J230,0)</f>
        <v>0</v>
      </c>
      <c r="BH230" s="191">
        <f>IF(N230="sníž. přenesená",J230,0)</f>
        <v>0</v>
      </c>
      <c r="BI230" s="191">
        <f>IF(N230="nulová",J230,0)</f>
        <v>0</v>
      </c>
      <c r="BJ230" s="17" t="s">
        <v>88</v>
      </c>
      <c r="BK230" s="191">
        <f>ROUND(I230*H230,2)</f>
        <v>0</v>
      </c>
      <c r="BL230" s="17" t="s">
        <v>205</v>
      </c>
      <c r="BM230" s="190" t="s">
        <v>3775</v>
      </c>
    </row>
    <row r="231" spans="1:65" s="13" customFormat="1" ht="11.25">
      <c r="B231" s="192"/>
      <c r="C231" s="193"/>
      <c r="D231" s="194" t="s">
        <v>193</v>
      </c>
      <c r="E231" s="195" t="s">
        <v>43</v>
      </c>
      <c r="F231" s="196" t="s">
        <v>1332</v>
      </c>
      <c r="G231" s="193"/>
      <c r="H231" s="195" t="s">
        <v>43</v>
      </c>
      <c r="I231" s="197"/>
      <c r="J231" s="193"/>
      <c r="K231" s="193"/>
      <c r="L231" s="198"/>
      <c r="M231" s="199"/>
      <c r="N231" s="200"/>
      <c r="O231" s="200"/>
      <c r="P231" s="200"/>
      <c r="Q231" s="200"/>
      <c r="R231" s="200"/>
      <c r="S231" s="200"/>
      <c r="T231" s="201"/>
      <c r="AT231" s="202" t="s">
        <v>193</v>
      </c>
      <c r="AU231" s="202" t="s">
        <v>90</v>
      </c>
      <c r="AV231" s="13" t="s">
        <v>88</v>
      </c>
      <c r="AW231" s="13" t="s">
        <v>41</v>
      </c>
      <c r="AX231" s="13" t="s">
        <v>80</v>
      </c>
      <c r="AY231" s="202" t="s">
        <v>182</v>
      </c>
    </row>
    <row r="232" spans="1:65" s="14" customFormat="1" ht="11.25">
      <c r="B232" s="203"/>
      <c r="C232" s="204"/>
      <c r="D232" s="194" t="s">
        <v>193</v>
      </c>
      <c r="E232" s="205" t="s">
        <v>43</v>
      </c>
      <c r="F232" s="206" t="s">
        <v>3768</v>
      </c>
      <c r="G232" s="204"/>
      <c r="H232" s="207">
        <v>35</v>
      </c>
      <c r="I232" s="208"/>
      <c r="J232" s="204"/>
      <c r="K232" s="204"/>
      <c r="L232" s="209"/>
      <c r="M232" s="210"/>
      <c r="N232" s="211"/>
      <c r="O232" s="211"/>
      <c r="P232" s="211"/>
      <c r="Q232" s="211"/>
      <c r="R232" s="211"/>
      <c r="S232" s="211"/>
      <c r="T232" s="212"/>
      <c r="AT232" s="213" t="s">
        <v>193</v>
      </c>
      <c r="AU232" s="213" t="s">
        <v>90</v>
      </c>
      <c r="AV232" s="14" t="s">
        <v>90</v>
      </c>
      <c r="AW232" s="14" t="s">
        <v>41</v>
      </c>
      <c r="AX232" s="14" t="s">
        <v>80</v>
      </c>
      <c r="AY232" s="213" t="s">
        <v>182</v>
      </c>
    </row>
    <row r="233" spans="1:65" s="15" customFormat="1" ht="11.25">
      <c r="B233" s="227"/>
      <c r="C233" s="228"/>
      <c r="D233" s="194" t="s">
        <v>193</v>
      </c>
      <c r="E233" s="229" t="s">
        <v>43</v>
      </c>
      <c r="F233" s="230" t="s">
        <v>436</v>
      </c>
      <c r="G233" s="228"/>
      <c r="H233" s="231">
        <v>35</v>
      </c>
      <c r="I233" s="232"/>
      <c r="J233" s="228"/>
      <c r="K233" s="228"/>
      <c r="L233" s="233"/>
      <c r="M233" s="234"/>
      <c r="N233" s="235"/>
      <c r="O233" s="235"/>
      <c r="P233" s="235"/>
      <c r="Q233" s="235"/>
      <c r="R233" s="235"/>
      <c r="S233" s="235"/>
      <c r="T233" s="236"/>
      <c r="AT233" s="237" t="s">
        <v>193</v>
      </c>
      <c r="AU233" s="237" t="s">
        <v>90</v>
      </c>
      <c r="AV233" s="15" t="s">
        <v>205</v>
      </c>
      <c r="AW233" s="15" t="s">
        <v>41</v>
      </c>
      <c r="AX233" s="15" t="s">
        <v>88</v>
      </c>
      <c r="AY233" s="237" t="s">
        <v>182</v>
      </c>
    </row>
    <row r="234" spans="1:65" s="2" customFormat="1" ht="76.349999999999994" customHeight="1">
      <c r="A234" s="35"/>
      <c r="B234" s="36"/>
      <c r="C234" s="179" t="s">
        <v>343</v>
      </c>
      <c r="D234" s="179" t="s">
        <v>187</v>
      </c>
      <c r="E234" s="180" t="s">
        <v>1356</v>
      </c>
      <c r="F234" s="181" t="s">
        <v>1357</v>
      </c>
      <c r="G234" s="182" t="s">
        <v>367</v>
      </c>
      <c r="H234" s="183">
        <v>196</v>
      </c>
      <c r="I234" s="184"/>
      <c r="J234" s="185">
        <f>ROUND(I234*H234,2)</f>
        <v>0</v>
      </c>
      <c r="K234" s="181" t="s">
        <v>191</v>
      </c>
      <c r="L234" s="40"/>
      <c r="M234" s="186" t="s">
        <v>43</v>
      </c>
      <c r="N234" s="187" t="s">
        <v>51</v>
      </c>
      <c r="O234" s="65"/>
      <c r="P234" s="188">
        <f>O234*H234</f>
        <v>0</v>
      </c>
      <c r="Q234" s="188">
        <v>8.4250000000000005E-2</v>
      </c>
      <c r="R234" s="188">
        <f>Q234*H234</f>
        <v>16.513000000000002</v>
      </c>
      <c r="S234" s="188">
        <v>0</v>
      </c>
      <c r="T234" s="18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90" t="s">
        <v>205</v>
      </c>
      <c r="AT234" s="190" t="s">
        <v>187</v>
      </c>
      <c r="AU234" s="190" t="s">
        <v>90</v>
      </c>
      <c r="AY234" s="17" t="s">
        <v>182</v>
      </c>
      <c r="BE234" s="191">
        <f>IF(N234="základní",J234,0)</f>
        <v>0</v>
      </c>
      <c r="BF234" s="191">
        <f>IF(N234="snížená",J234,0)</f>
        <v>0</v>
      </c>
      <c r="BG234" s="191">
        <f>IF(N234="zákl. přenesená",J234,0)</f>
        <v>0</v>
      </c>
      <c r="BH234" s="191">
        <f>IF(N234="sníž. přenesená",J234,0)</f>
        <v>0</v>
      </c>
      <c r="BI234" s="191">
        <f>IF(N234="nulová",J234,0)</f>
        <v>0</v>
      </c>
      <c r="BJ234" s="17" t="s">
        <v>88</v>
      </c>
      <c r="BK234" s="191">
        <f>ROUND(I234*H234,2)</f>
        <v>0</v>
      </c>
      <c r="BL234" s="17" t="s">
        <v>205</v>
      </c>
      <c r="BM234" s="190" t="s">
        <v>3776</v>
      </c>
    </row>
    <row r="235" spans="1:65" s="13" customFormat="1" ht="11.25">
      <c r="B235" s="192"/>
      <c r="C235" s="193"/>
      <c r="D235" s="194" t="s">
        <v>193</v>
      </c>
      <c r="E235" s="195" t="s">
        <v>43</v>
      </c>
      <c r="F235" s="196" t="s">
        <v>3777</v>
      </c>
      <c r="G235" s="193"/>
      <c r="H235" s="195" t="s">
        <v>43</v>
      </c>
      <c r="I235" s="197"/>
      <c r="J235" s="193"/>
      <c r="K235" s="193"/>
      <c r="L235" s="198"/>
      <c r="M235" s="199"/>
      <c r="N235" s="200"/>
      <c r="O235" s="200"/>
      <c r="P235" s="200"/>
      <c r="Q235" s="200"/>
      <c r="R235" s="200"/>
      <c r="S235" s="200"/>
      <c r="T235" s="201"/>
      <c r="AT235" s="202" t="s">
        <v>193</v>
      </c>
      <c r="AU235" s="202" t="s">
        <v>90</v>
      </c>
      <c r="AV235" s="13" t="s">
        <v>88</v>
      </c>
      <c r="AW235" s="13" t="s">
        <v>41</v>
      </c>
      <c r="AX235" s="13" t="s">
        <v>80</v>
      </c>
      <c r="AY235" s="202" t="s">
        <v>182</v>
      </c>
    </row>
    <row r="236" spans="1:65" s="14" customFormat="1" ht="11.25">
      <c r="B236" s="203"/>
      <c r="C236" s="204"/>
      <c r="D236" s="194" t="s">
        <v>193</v>
      </c>
      <c r="E236" s="205" t="s">
        <v>43</v>
      </c>
      <c r="F236" s="206" t="s">
        <v>3778</v>
      </c>
      <c r="G236" s="204"/>
      <c r="H236" s="207">
        <v>31</v>
      </c>
      <c r="I236" s="208"/>
      <c r="J236" s="204"/>
      <c r="K236" s="204"/>
      <c r="L236" s="209"/>
      <c r="M236" s="210"/>
      <c r="N236" s="211"/>
      <c r="O236" s="211"/>
      <c r="P236" s="211"/>
      <c r="Q236" s="211"/>
      <c r="R236" s="211"/>
      <c r="S236" s="211"/>
      <c r="T236" s="212"/>
      <c r="AT236" s="213" t="s">
        <v>193</v>
      </c>
      <c r="AU236" s="213" t="s">
        <v>90</v>
      </c>
      <c r="AV236" s="14" t="s">
        <v>90</v>
      </c>
      <c r="AW236" s="14" t="s">
        <v>41</v>
      </c>
      <c r="AX236" s="14" t="s">
        <v>80</v>
      </c>
      <c r="AY236" s="213" t="s">
        <v>182</v>
      </c>
    </row>
    <row r="237" spans="1:65" s="13" customFormat="1" ht="11.25">
      <c r="B237" s="192"/>
      <c r="C237" s="193"/>
      <c r="D237" s="194" t="s">
        <v>193</v>
      </c>
      <c r="E237" s="195" t="s">
        <v>43</v>
      </c>
      <c r="F237" s="196" t="s">
        <v>2343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1217</v>
      </c>
      <c r="G238" s="204"/>
      <c r="H238" s="207">
        <v>1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80</v>
      </c>
      <c r="AY238" s="213" t="s">
        <v>182</v>
      </c>
    </row>
    <row r="239" spans="1:65" s="13" customFormat="1" ht="11.25">
      <c r="B239" s="192"/>
      <c r="C239" s="193"/>
      <c r="D239" s="194" t="s">
        <v>193</v>
      </c>
      <c r="E239" s="195" t="s">
        <v>43</v>
      </c>
      <c r="F239" s="196" t="s">
        <v>3779</v>
      </c>
      <c r="G239" s="193"/>
      <c r="H239" s="195" t="s">
        <v>43</v>
      </c>
      <c r="I239" s="197"/>
      <c r="J239" s="193"/>
      <c r="K239" s="193"/>
      <c r="L239" s="198"/>
      <c r="M239" s="199"/>
      <c r="N239" s="200"/>
      <c r="O239" s="200"/>
      <c r="P239" s="200"/>
      <c r="Q239" s="200"/>
      <c r="R239" s="200"/>
      <c r="S239" s="200"/>
      <c r="T239" s="201"/>
      <c r="AT239" s="202" t="s">
        <v>193</v>
      </c>
      <c r="AU239" s="202" t="s">
        <v>90</v>
      </c>
      <c r="AV239" s="13" t="s">
        <v>88</v>
      </c>
      <c r="AW239" s="13" t="s">
        <v>41</v>
      </c>
      <c r="AX239" s="13" t="s">
        <v>80</v>
      </c>
      <c r="AY239" s="202" t="s">
        <v>182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3780</v>
      </c>
      <c r="G240" s="204"/>
      <c r="H240" s="207">
        <v>118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80</v>
      </c>
      <c r="AY240" s="213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2329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3781</v>
      </c>
      <c r="G242" s="204"/>
      <c r="H242" s="207">
        <v>44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80</v>
      </c>
      <c r="AY242" s="213" t="s">
        <v>182</v>
      </c>
    </row>
    <row r="243" spans="1:65" s="13" customFormat="1" ht="11.25">
      <c r="B243" s="192"/>
      <c r="C243" s="193"/>
      <c r="D243" s="194" t="s">
        <v>193</v>
      </c>
      <c r="E243" s="195" t="s">
        <v>43</v>
      </c>
      <c r="F243" s="196" t="s">
        <v>1359</v>
      </c>
      <c r="G243" s="193"/>
      <c r="H243" s="195" t="s">
        <v>43</v>
      </c>
      <c r="I243" s="197"/>
      <c r="J243" s="193"/>
      <c r="K243" s="193"/>
      <c r="L243" s="198"/>
      <c r="M243" s="199"/>
      <c r="N243" s="200"/>
      <c r="O243" s="200"/>
      <c r="P243" s="200"/>
      <c r="Q243" s="200"/>
      <c r="R243" s="200"/>
      <c r="S243" s="200"/>
      <c r="T243" s="201"/>
      <c r="AT243" s="202" t="s">
        <v>193</v>
      </c>
      <c r="AU243" s="202" t="s">
        <v>90</v>
      </c>
      <c r="AV243" s="13" t="s">
        <v>88</v>
      </c>
      <c r="AW243" s="13" t="s">
        <v>41</v>
      </c>
      <c r="AX243" s="13" t="s">
        <v>80</v>
      </c>
      <c r="AY243" s="202" t="s">
        <v>182</v>
      </c>
    </row>
    <row r="244" spans="1:65" s="14" customFormat="1" ht="11.25">
      <c r="B244" s="203"/>
      <c r="C244" s="204"/>
      <c r="D244" s="194" t="s">
        <v>193</v>
      </c>
      <c r="E244" s="205" t="s">
        <v>43</v>
      </c>
      <c r="F244" s="206" t="s">
        <v>2273</v>
      </c>
      <c r="G244" s="204"/>
      <c r="H244" s="207">
        <v>2</v>
      </c>
      <c r="I244" s="208"/>
      <c r="J244" s="204"/>
      <c r="K244" s="204"/>
      <c r="L244" s="209"/>
      <c r="M244" s="210"/>
      <c r="N244" s="211"/>
      <c r="O244" s="211"/>
      <c r="P244" s="211"/>
      <c r="Q244" s="211"/>
      <c r="R244" s="211"/>
      <c r="S244" s="211"/>
      <c r="T244" s="212"/>
      <c r="AT244" s="213" t="s">
        <v>193</v>
      </c>
      <c r="AU244" s="213" t="s">
        <v>90</v>
      </c>
      <c r="AV244" s="14" t="s">
        <v>90</v>
      </c>
      <c r="AW244" s="14" t="s">
        <v>41</v>
      </c>
      <c r="AX244" s="14" t="s">
        <v>80</v>
      </c>
      <c r="AY244" s="213" t="s">
        <v>182</v>
      </c>
    </row>
    <row r="245" spans="1:65" s="15" customFormat="1" ht="11.25">
      <c r="B245" s="227"/>
      <c r="C245" s="228"/>
      <c r="D245" s="194" t="s">
        <v>193</v>
      </c>
      <c r="E245" s="229" t="s">
        <v>43</v>
      </c>
      <c r="F245" s="230" t="s">
        <v>436</v>
      </c>
      <c r="G245" s="228"/>
      <c r="H245" s="231">
        <v>196</v>
      </c>
      <c r="I245" s="232"/>
      <c r="J245" s="228"/>
      <c r="K245" s="228"/>
      <c r="L245" s="233"/>
      <c r="M245" s="234"/>
      <c r="N245" s="235"/>
      <c r="O245" s="235"/>
      <c r="P245" s="235"/>
      <c r="Q245" s="235"/>
      <c r="R245" s="235"/>
      <c r="S245" s="235"/>
      <c r="T245" s="236"/>
      <c r="AT245" s="237" t="s">
        <v>193</v>
      </c>
      <c r="AU245" s="237" t="s">
        <v>90</v>
      </c>
      <c r="AV245" s="15" t="s">
        <v>205</v>
      </c>
      <c r="AW245" s="15" t="s">
        <v>41</v>
      </c>
      <c r="AX245" s="15" t="s">
        <v>88</v>
      </c>
      <c r="AY245" s="237" t="s">
        <v>182</v>
      </c>
    </row>
    <row r="246" spans="1:65" s="2" customFormat="1" ht="24.2" customHeight="1">
      <c r="A246" s="35"/>
      <c r="B246" s="36"/>
      <c r="C246" s="214" t="s">
        <v>506</v>
      </c>
      <c r="D246" s="214" t="s">
        <v>179</v>
      </c>
      <c r="E246" s="215" t="s">
        <v>1361</v>
      </c>
      <c r="F246" s="216" t="s">
        <v>1362</v>
      </c>
      <c r="G246" s="217" t="s">
        <v>367</v>
      </c>
      <c r="H246" s="218">
        <v>31.31</v>
      </c>
      <c r="I246" s="219"/>
      <c r="J246" s="220">
        <f>ROUND(I246*H246,2)</f>
        <v>0</v>
      </c>
      <c r="K246" s="216" t="s">
        <v>191</v>
      </c>
      <c r="L246" s="221"/>
      <c r="M246" s="222" t="s">
        <v>43</v>
      </c>
      <c r="N246" s="223" t="s">
        <v>51</v>
      </c>
      <c r="O246" s="65"/>
      <c r="P246" s="188">
        <f>O246*H246</f>
        <v>0</v>
      </c>
      <c r="Q246" s="188">
        <v>0.13100000000000001</v>
      </c>
      <c r="R246" s="188">
        <f>Q246*H246</f>
        <v>4.10161</v>
      </c>
      <c r="S246" s="188">
        <v>0</v>
      </c>
      <c r="T246" s="18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90" t="s">
        <v>225</v>
      </c>
      <c r="AT246" s="190" t="s">
        <v>179</v>
      </c>
      <c r="AU246" s="190" t="s">
        <v>90</v>
      </c>
      <c r="AY246" s="17" t="s">
        <v>182</v>
      </c>
      <c r="BE246" s="191">
        <f>IF(N246="základní",J246,0)</f>
        <v>0</v>
      </c>
      <c r="BF246" s="191">
        <f>IF(N246="snížená",J246,0)</f>
        <v>0</v>
      </c>
      <c r="BG246" s="191">
        <f>IF(N246="zákl. přenesená",J246,0)</f>
        <v>0</v>
      </c>
      <c r="BH246" s="191">
        <f>IF(N246="sníž. přenesená",J246,0)</f>
        <v>0</v>
      </c>
      <c r="BI246" s="191">
        <f>IF(N246="nulová",J246,0)</f>
        <v>0</v>
      </c>
      <c r="BJ246" s="17" t="s">
        <v>88</v>
      </c>
      <c r="BK246" s="191">
        <f>ROUND(I246*H246,2)</f>
        <v>0</v>
      </c>
      <c r="BL246" s="17" t="s">
        <v>205</v>
      </c>
      <c r="BM246" s="190" t="s">
        <v>3782</v>
      </c>
    </row>
    <row r="247" spans="1:65" s="14" customFormat="1" ht="11.25">
      <c r="B247" s="203"/>
      <c r="C247" s="204"/>
      <c r="D247" s="194" t="s">
        <v>193</v>
      </c>
      <c r="E247" s="205" t="s">
        <v>43</v>
      </c>
      <c r="F247" s="206" t="s">
        <v>3783</v>
      </c>
      <c r="G247" s="204"/>
      <c r="H247" s="207">
        <v>31.31</v>
      </c>
      <c r="I247" s="208"/>
      <c r="J247" s="204"/>
      <c r="K247" s="204"/>
      <c r="L247" s="209"/>
      <c r="M247" s="210"/>
      <c r="N247" s="211"/>
      <c r="O247" s="211"/>
      <c r="P247" s="211"/>
      <c r="Q247" s="211"/>
      <c r="R247" s="211"/>
      <c r="S247" s="211"/>
      <c r="T247" s="212"/>
      <c r="AT247" s="213" t="s">
        <v>193</v>
      </c>
      <c r="AU247" s="213" t="s">
        <v>90</v>
      </c>
      <c r="AV247" s="14" t="s">
        <v>90</v>
      </c>
      <c r="AW247" s="14" t="s">
        <v>41</v>
      </c>
      <c r="AX247" s="14" t="s">
        <v>80</v>
      </c>
      <c r="AY247" s="213" t="s">
        <v>182</v>
      </c>
    </row>
    <row r="248" spans="1:65" s="15" customFormat="1" ht="11.25">
      <c r="B248" s="227"/>
      <c r="C248" s="228"/>
      <c r="D248" s="194" t="s">
        <v>193</v>
      </c>
      <c r="E248" s="229" t="s">
        <v>43</v>
      </c>
      <c r="F248" s="230" t="s">
        <v>436</v>
      </c>
      <c r="G248" s="228"/>
      <c r="H248" s="231">
        <v>31.31</v>
      </c>
      <c r="I248" s="232"/>
      <c r="J248" s="228"/>
      <c r="K248" s="228"/>
      <c r="L248" s="233"/>
      <c r="M248" s="234"/>
      <c r="N248" s="235"/>
      <c r="O248" s="235"/>
      <c r="P248" s="235"/>
      <c r="Q248" s="235"/>
      <c r="R248" s="235"/>
      <c r="S248" s="235"/>
      <c r="T248" s="236"/>
      <c r="AT248" s="237" t="s">
        <v>193</v>
      </c>
      <c r="AU248" s="237" t="s">
        <v>90</v>
      </c>
      <c r="AV248" s="15" t="s">
        <v>205</v>
      </c>
      <c r="AW248" s="15" t="s">
        <v>41</v>
      </c>
      <c r="AX248" s="15" t="s">
        <v>88</v>
      </c>
      <c r="AY248" s="237" t="s">
        <v>182</v>
      </c>
    </row>
    <row r="249" spans="1:65" s="2" customFormat="1" ht="14.45" customHeight="1">
      <c r="A249" s="35"/>
      <c r="B249" s="36"/>
      <c r="C249" s="214" t="s">
        <v>510</v>
      </c>
      <c r="D249" s="214" t="s">
        <v>179</v>
      </c>
      <c r="E249" s="215" t="s">
        <v>2333</v>
      </c>
      <c r="F249" s="216" t="s">
        <v>2334</v>
      </c>
      <c r="G249" s="217" t="s">
        <v>367</v>
      </c>
      <c r="H249" s="218">
        <v>44.44</v>
      </c>
      <c r="I249" s="219"/>
      <c r="J249" s="220">
        <f>ROUND(I249*H249,2)</f>
        <v>0</v>
      </c>
      <c r="K249" s="216" t="s">
        <v>191</v>
      </c>
      <c r="L249" s="221"/>
      <c r="M249" s="222" t="s">
        <v>43</v>
      </c>
      <c r="N249" s="223" t="s">
        <v>51</v>
      </c>
      <c r="O249" s="65"/>
      <c r="P249" s="188">
        <f>O249*H249</f>
        <v>0</v>
      </c>
      <c r="Q249" s="188">
        <v>0.13100000000000001</v>
      </c>
      <c r="R249" s="188">
        <f>Q249*H249</f>
        <v>5.8216400000000004</v>
      </c>
      <c r="S249" s="188">
        <v>0</v>
      </c>
      <c r="T249" s="189">
        <f>S249*H249</f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90" t="s">
        <v>225</v>
      </c>
      <c r="AT249" s="190" t="s">
        <v>179</v>
      </c>
      <c r="AU249" s="190" t="s">
        <v>90</v>
      </c>
      <c r="AY249" s="17" t="s">
        <v>182</v>
      </c>
      <c r="BE249" s="191">
        <f>IF(N249="základní",J249,0)</f>
        <v>0</v>
      </c>
      <c r="BF249" s="191">
        <f>IF(N249="snížená",J249,0)</f>
        <v>0</v>
      </c>
      <c r="BG249" s="191">
        <f>IF(N249="zákl. přenesená",J249,0)</f>
        <v>0</v>
      </c>
      <c r="BH249" s="191">
        <f>IF(N249="sníž. přenesená",J249,0)</f>
        <v>0</v>
      </c>
      <c r="BI249" s="191">
        <f>IF(N249="nulová",J249,0)</f>
        <v>0</v>
      </c>
      <c r="BJ249" s="17" t="s">
        <v>88</v>
      </c>
      <c r="BK249" s="191">
        <f>ROUND(I249*H249,2)</f>
        <v>0</v>
      </c>
      <c r="BL249" s="17" t="s">
        <v>205</v>
      </c>
      <c r="BM249" s="190" t="s">
        <v>3784</v>
      </c>
    </row>
    <row r="250" spans="1:65" s="14" customFormat="1" ht="11.25">
      <c r="B250" s="203"/>
      <c r="C250" s="204"/>
      <c r="D250" s="194" t="s">
        <v>193</v>
      </c>
      <c r="E250" s="205" t="s">
        <v>43</v>
      </c>
      <c r="F250" s="206" t="s">
        <v>3785</v>
      </c>
      <c r="G250" s="204"/>
      <c r="H250" s="207">
        <v>44.44</v>
      </c>
      <c r="I250" s="208"/>
      <c r="J250" s="204"/>
      <c r="K250" s="204"/>
      <c r="L250" s="209"/>
      <c r="M250" s="210"/>
      <c r="N250" s="211"/>
      <c r="O250" s="211"/>
      <c r="P250" s="211"/>
      <c r="Q250" s="211"/>
      <c r="R250" s="211"/>
      <c r="S250" s="211"/>
      <c r="T250" s="212"/>
      <c r="AT250" s="213" t="s">
        <v>193</v>
      </c>
      <c r="AU250" s="213" t="s">
        <v>90</v>
      </c>
      <c r="AV250" s="14" t="s">
        <v>90</v>
      </c>
      <c r="AW250" s="14" t="s">
        <v>41</v>
      </c>
      <c r="AX250" s="14" t="s">
        <v>80</v>
      </c>
      <c r="AY250" s="213" t="s">
        <v>182</v>
      </c>
    </row>
    <row r="251" spans="1:65" s="15" customFormat="1" ht="11.25">
      <c r="B251" s="227"/>
      <c r="C251" s="228"/>
      <c r="D251" s="194" t="s">
        <v>193</v>
      </c>
      <c r="E251" s="229" t="s">
        <v>43</v>
      </c>
      <c r="F251" s="230" t="s">
        <v>436</v>
      </c>
      <c r="G251" s="228"/>
      <c r="H251" s="231">
        <v>44.44</v>
      </c>
      <c r="I251" s="232"/>
      <c r="J251" s="228"/>
      <c r="K251" s="228"/>
      <c r="L251" s="233"/>
      <c r="M251" s="234"/>
      <c r="N251" s="235"/>
      <c r="O251" s="235"/>
      <c r="P251" s="235"/>
      <c r="Q251" s="235"/>
      <c r="R251" s="235"/>
      <c r="S251" s="235"/>
      <c r="T251" s="236"/>
      <c r="AT251" s="237" t="s">
        <v>193</v>
      </c>
      <c r="AU251" s="237" t="s">
        <v>90</v>
      </c>
      <c r="AV251" s="15" t="s">
        <v>205</v>
      </c>
      <c r="AW251" s="15" t="s">
        <v>41</v>
      </c>
      <c r="AX251" s="15" t="s">
        <v>88</v>
      </c>
      <c r="AY251" s="237" t="s">
        <v>182</v>
      </c>
    </row>
    <row r="252" spans="1:65" s="2" customFormat="1" ht="14.45" customHeight="1">
      <c r="A252" s="35"/>
      <c r="B252" s="36"/>
      <c r="C252" s="214" t="s">
        <v>514</v>
      </c>
      <c r="D252" s="214" t="s">
        <v>179</v>
      </c>
      <c r="E252" s="215" t="s">
        <v>3786</v>
      </c>
      <c r="F252" s="216" t="s">
        <v>3787</v>
      </c>
      <c r="G252" s="217" t="s">
        <v>367</v>
      </c>
      <c r="H252" s="218">
        <v>119.18</v>
      </c>
      <c r="I252" s="219"/>
      <c r="J252" s="220">
        <f>ROUND(I252*H252,2)</f>
        <v>0</v>
      </c>
      <c r="K252" s="216" t="s">
        <v>191</v>
      </c>
      <c r="L252" s="221"/>
      <c r="M252" s="222" t="s">
        <v>43</v>
      </c>
      <c r="N252" s="223" t="s">
        <v>51</v>
      </c>
      <c r="O252" s="65"/>
      <c r="P252" s="188">
        <f>O252*H252</f>
        <v>0</v>
      </c>
      <c r="Q252" s="188">
        <v>0.13100000000000001</v>
      </c>
      <c r="R252" s="188">
        <f>Q252*H252</f>
        <v>15.612580000000001</v>
      </c>
      <c r="S252" s="188">
        <v>0</v>
      </c>
      <c r="T252" s="189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90" t="s">
        <v>225</v>
      </c>
      <c r="AT252" s="190" t="s">
        <v>179</v>
      </c>
      <c r="AU252" s="190" t="s">
        <v>90</v>
      </c>
      <c r="AY252" s="17" t="s">
        <v>182</v>
      </c>
      <c r="BE252" s="191">
        <f>IF(N252="základní",J252,0)</f>
        <v>0</v>
      </c>
      <c r="BF252" s="191">
        <f>IF(N252="snížená",J252,0)</f>
        <v>0</v>
      </c>
      <c r="BG252" s="191">
        <f>IF(N252="zákl. přenesená",J252,0)</f>
        <v>0</v>
      </c>
      <c r="BH252" s="191">
        <f>IF(N252="sníž. přenesená",J252,0)</f>
        <v>0</v>
      </c>
      <c r="BI252" s="191">
        <f>IF(N252="nulová",J252,0)</f>
        <v>0</v>
      </c>
      <c r="BJ252" s="17" t="s">
        <v>88</v>
      </c>
      <c r="BK252" s="191">
        <f>ROUND(I252*H252,2)</f>
        <v>0</v>
      </c>
      <c r="BL252" s="17" t="s">
        <v>205</v>
      </c>
      <c r="BM252" s="190" t="s">
        <v>3788</v>
      </c>
    </row>
    <row r="253" spans="1:65" s="13" customFormat="1" ht="11.25">
      <c r="B253" s="192"/>
      <c r="C253" s="193"/>
      <c r="D253" s="194" t="s">
        <v>193</v>
      </c>
      <c r="E253" s="195" t="s">
        <v>43</v>
      </c>
      <c r="F253" s="196" t="s">
        <v>3789</v>
      </c>
      <c r="G253" s="193"/>
      <c r="H253" s="195" t="s">
        <v>43</v>
      </c>
      <c r="I253" s="197"/>
      <c r="J253" s="193"/>
      <c r="K253" s="193"/>
      <c r="L253" s="198"/>
      <c r="M253" s="199"/>
      <c r="N253" s="200"/>
      <c r="O253" s="200"/>
      <c r="P253" s="200"/>
      <c r="Q253" s="200"/>
      <c r="R253" s="200"/>
      <c r="S253" s="200"/>
      <c r="T253" s="201"/>
      <c r="AT253" s="202" t="s">
        <v>193</v>
      </c>
      <c r="AU253" s="202" t="s">
        <v>90</v>
      </c>
      <c r="AV253" s="13" t="s">
        <v>88</v>
      </c>
      <c r="AW253" s="13" t="s">
        <v>41</v>
      </c>
      <c r="AX253" s="13" t="s">
        <v>80</v>
      </c>
      <c r="AY253" s="202" t="s">
        <v>182</v>
      </c>
    </row>
    <row r="254" spans="1:65" s="14" customFormat="1" ht="11.25">
      <c r="B254" s="203"/>
      <c r="C254" s="204"/>
      <c r="D254" s="194" t="s">
        <v>193</v>
      </c>
      <c r="E254" s="205" t="s">
        <v>43</v>
      </c>
      <c r="F254" s="206" t="s">
        <v>3790</v>
      </c>
      <c r="G254" s="204"/>
      <c r="H254" s="207">
        <v>119.18</v>
      </c>
      <c r="I254" s="208"/>
      <c r="J254" s="204"/>
      <c r="K254" s="204"/>
      <c r="L254" s="209"/>
      <c r="M254" s="210"/>
      <c r="N254" s="211"/>
      <c r="O254" s="211"/>
      <c r="P254" s="211"/>
      <c r="Q254" s="211"/>
      <c r="R254" s="211"/>
      <c r="S254" s="211"/>
      <c r="T254" s="212"/>
      <c r="AT254" s="213" t="s">
        <v>193</v>
      </c>
      <c r="AU254" s="213" t="s">
        <v>90</v>
      </c>
      <c r="AV254" s="14" t="s">
        <v>90</v>
      </c>
      <c r="AW254" s="14" t="s">
        <v>41</v>
      </c>
      <c r="AX254" s="14" t="s">
        <v>80</v>
      </c>
      <c r="AY254" s="213" t="s">
        <v>182</v>
      </c>
    </row>
    <row r="255" spans="1:65" s="15" customFormat="1" ht="11.25">
      <c r="B255" s="227"/>
      <c r="C255" s="228"/>
      <c r="D255" s="194" t="s">
        <v>193</v>
      </c>
      <c r="E255" s="229" t="s">
        <v>43</v>
      </c>
      <c r="F255" s="230" t="s">
        <v>436</v>
      </c>
      <c r="G255" s="228"/>
      <c r="H255" s="231">
        <v>119.18</v>
      </c>
      <c r="I255" s="232"/>
      <c r="J255" s="228"/>
      <c r="K255" s="228"/>
      <c r="L255" s="233"/>
      <c r="M255" s="234"/>
      <c r="N255" s="235"/>
      <c r="O255" s="235"/>
      <c r="P255" s="235"/>
      <c r="Q255" s="235"/>
      <c r="R255" s="235"/>
      <c r="S255" s="235"/>
      <c r="T255" s="236"/>
      <c r="AT255" s="237" t="s">
        <v>193</v>
      </c>
      <c r="AU255" s="237" t="s">
        <v>90</v>
      </c>
      <c r="AV255" s="15" t="s">
        <v>205</v>
      </c>
      <c r="AW255" s="15" t="s">
        <v>41</v>
      </c>
      <c r="AX255" s="15" t="s">
        <v>88</v>
      </c>
      <c r="AY255" s="237" t="s">
        <v>182</v>
      </c>
    </row>
    <row r="256" spans="1:65" s="2" customFormat="1" ht="76.349999999999994" customHeight="1">
      <c r="A256" s="35"/>
      <c r="B256" s="36"/>
      <c r="C256" s="179" t="s">
        <v>528</v>
      </c>
      <c r="D256" s="179" t="s">
        <v>187</v>
      </c>
      <c r="E256" s="180" t="s">
        <v>2340</v>
      </c>
      <c r="F256" s="181" t="s">
        <v>2341</v>
      </c>
      <c r="G256" s="182" t="s">
        <v>367</v>
      </c>
      <c r="H256" s="183">
        <v>66</v>
      </c>
      <c r="I256" s="184"/>
      <c r="J256" s="185">
        <f>ROUND(I256*H256,2)</f>
        <v>0</v>
      </c>
      <c r="K256" s="181" t="s">
        <v>191</v>
      </c>
      <c r="L256" s="40"/>
      <c r="M256" s="186" t="s">
        <v>43</v>
      </c>
      <c r="N256" s="187" t="s">
        <v>51</v>
      </c>
      <c r="O256" s="65"/>
      <c r="P256" s="188">
        <f>O256*H256</f>
        <v>0</v>
      </c>
      <c r="Q256" s="188">
        <v>0.10100000000000001</v>
      </c>
      <c r="R256" s="188">
        <f>Q256*H256</f>
        <v>6.6660000000000004</v>
      </c>
      <c r="S256" s="188">
        <v>0</v>
      </c>
      <c r="T256" s="189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90" t="s">
        <v>205</v>
      </c>
      <c r="AT256" s="190" t="s">
        <v>187</v>
      </c>
      <c r="AU256" s="190" t="s">
        <v>90</v>
      </c>
      <c r="AY256" s="17" t="s">
        <v>182</v>
      </c>
      <c r="BE256" s="191">
        <f>IF(N256="základní",J256,0)</f>
        <v>0</v>
      </c>
      <c r="BF256" s="191">
        <f>IF(N256="snížená",J256,0)</f>
        <v>0</v>
      </c>
      <c r="BG256" s="191">
        <f>IF(N256="zákl. přenesená",J256,0)</f>
        <v>0</v>
      </c>
      <c r="BH256" s="191">
        <f>IF(N256="sníž. přenesená",J256,0)</f>
        <v>0</v>
      </c>
      <c r="BI256" s="191">
        <f>IF(N256="nulová",J256,0)</f>
        <v>0</v>
      </c>
      <c r="BJ256" s="17" t="s">
        <v>88</v>
      </c>
      <c r="BK256" s="191">
        <f>ROUND(I256*H256,2)</f>
        <v>0</v>
      </c>
      <c r="BL256" s="17" t="s">
        <v>205</v>
      </c>
      <c r="BM256" s="190" t="s">
        <v>3791</v>
      </c>
    </row>
    <row r="257" spans="1:65" s="13" customFormat="1" ht="11.25">
      <c r="B257" s="192"/>
      <c r="C257" s="193"/>
      <c r="D257" s="194" t="s">
        <v>193</v>
      </c>
      <c r="E257" s="195" t="s">
        <v>43</v>
      </c>
      <c r="F257" s="196" t="s">
        <v>3792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4" customFormat="1" ht="11.25">
      <c r="B258" s="203"/>
      <c r="C258" s="204"/>
      <c r="D258" s="194" t="s">
        <v>193</v>
      </c>
      <c r="E258" s="205" t="s">
        <v>43</v>
      </c>
      <c r="F258" s="206" t="s">
        <v>1217</v>
      </c>
      <c r="G258" s="204"/>
      <c r="H258" s="207">
        <v>1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193</v>
      </c>
      <c r="AU258" s="213" t="s">
        <v>90</v>
      </c>
      <c r="AV258" s="14" t="s">
        <v>90</v>
      </c>
      <c r="AW258" s="14" t="s">
        <v>41</v>
      </c>
      <c r="AX258" s="14" t="s">
        <v>80</v>
      </c>
      <c r="AY258" s="213" t="s">
        <v>182</v>
      </c>
    </row>
    <row r="259" spans="1:65" s="13" customFormat="1" ht="11.25">
      <c r="B259" s="192"/>
      <c r="C259" s="193"/>
      <c r="D259" s="194" t="s">
        <v>193</v>
      </c>
      <c r="E259" s="195" t="s">
        <v>43</v>
      </c>
      <c r="F259" s="196" t="s">
        <v>3793</v>
      </c>
      <c r="G259" s="193"/>
      <c r="H259" s="195" t="s">
        <v>43</v>
      </c>
      <c r="I259" s="197"/>
      <c r="J259" s="193"/>
      <c r="K259" s="193"/>
      <c r="L259" s="198"/>
      <c r="M259" s="199"/>
      <c r="N259" s="200"/>
      <c r="O259" s="200"/>
      <c r="P259" s="200"/>
      <c r="Q259" s="200"/>
      <c r="R259" s="200"/>
      <c r="S259" s="200"/>
      <c r="T259" s="201"/>
      <c r="AT259" s="202" t="s">
        <v>193</v>
      </c>
      <c r="AU259" s="202" t="s">
        <v>90</v>
      </c>
      <c r="AV259" s="13" t="s">
        <v>88</v>
      </c>
      <c r="AW259" s="13" t="s">
        <v>41</v>
      </c>
      <c r="AX259" s="13" t="s">
        <v>80</v>
      </c>
      <c r="AY259" s="202" t="s">
        <v>182</v>
      </c>
    </row>
    <row r="260" spans="1:65" s="14" customFormat="1" ht="11.25">
      <c r="B260" s="203"/>
      <c r="C260" s="204"/>
      <c r="D260" s="194" t="s">
        <v>193</v>
      </c>
      <c r="E260" s="205" t="s">
        <v>43</v>
      </c>
      <c r="F260" s="206" t="s">
        <v>2273</v>
      </c>
      <c r="G260" s="204"/>
      <c r="H260" s="207">
        <v>2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193</v>
      </c>
      <c r="AU260" s="213" t="s">
        <v>90</v>
      </c>
      <c r="AV260" s="14" t="s">
        <v>90</v>
      </c>
      <c r="AW260" s="14" t="s">
        <v>41</v>
      </c>
      <c r="AX260" s="14" t="s">
        <v>80</v>
      </c>
      <c r="AY260" s="213" t="s">
        <v>182</v>
      </c>
    </row>
    <row r="261" spans="1:65" s="13" customFormat="1" ht="11.25">
      <c r="B261" s="192"/>
      <c r="C261" s="193"/>
      <c r="D261" s="194" t="s">
        <v>193</v>
      </c>
      <c r="E261" s="195" t="s">
        <v>43</v>
      </c>
      <c r="F261" s="196" t="s">
        <v>3794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4" customFormat="1" ht="11.25">
      <c r="B262" s="203"/>
      <c r="C262" s="204"/>
      <c r="D262" s="194" t="s">
        <v>193</v>
      </c>
      <c r="E262" s="205" t="s">
        <v>43</v>
      </c>
      <c r="F262" s="206" t="s">
        <v>3710</v>
      </c>
      <c r="G262" s="204"/>
      <c r="H262" s="207">
        <v>63</v>
      </c>
      <c r="I262" s="208"/>
      <c r="J262" s="204"/>
      <c r="K262" s="204"/>
      <c r="L262" s="209"/>
      <c r="M262" s="210"/>
      <c r="N262" s="211"/>
      <c r="O262" s="211"/>
      <c r="P262" s="211"/>
      <c r="Q262" s="211"/>
      <c r="R262" s="211"/>
      <c r="S262" s="211"/>
      <c r="T262" s="212"/>
      <c r="AT262" s="213" t="s">
        <v>193</v>
      </c>
      <c r="AU262" s="213" t="s">
        <v>90</v>
      </c>
      <c r="AV262" s="14" t="s">
        <v>90</v>
      </c>
      <c r="AW262" s="14" t="s">
        <v>41</v>
      </c>
      <c r="AX262" s="14" t="s">
        <v>80</v>
      </c>
      <c r="AY262" s="213" t="s">
        <v>182</v>
      </c>
    </row>
    <row r="263" spans="1:65" s="15" customFormat="1" ht="11.25">
      <c r="B263" s="227"/>
      <c r="C263" s="228"/>
      <c r="D263" s="194" t="s">
        <v>193</v>
      </c>
      <c r="E263" s="229" t="s">
        <v>43</v>
      </c>
      <c r="F263" s="230" t="s">
        <v>436</v>
      </c>
      <c r="G263" s="228"/>
      <c r="H263" s="231">
        <v>66</v>
      </c>
      <c r="I263" s="232"/>
      <c r="J263" s="228"/>
      <c r="K263" s="228"/>
      <c r="L263" s="233"/>
      <c r="M263" s="234"/>
      <c r="N263" s="235"/>
      <c r="O263" s="235"/>
      <c r="P263" s="235"/>
      <c r="Q263" s="235"/>
      <c r="R263" s="235"/>
      <c r="S263" s="235"/>
      <c r="T263" s="236"/>
      <c r="AT263" s="237" t="s">
        <v>193</v>
      </c>
      <c r="AU263" s="237" t="s">
        <v>90</v>
      </c>
      <c r="AV263" s="15" t="s">
        <v>205</v>
      </c>
      <c r="AW263" s="15" t="s">
        <v>41</v>
      </c>
      <c r="AX263" s="15" t="s">
        <v>88</v>
      </c>
      <c r="AY263" s="237" t="s">
        <v>182</v>
      </c>
    </row>
    <row r="264" spans="1:65" s="2" customFormat="1" ht="14.45" customHeight="1">
      <c r="A264" s="35"/>
      <c r="B264" s="36"/>
      <c r="C264" s="214" t="s">
        <v>537</v>
      </c>
      <c r="D264" s="214" t="s">
        <v>179</v>
      </c>
      <c r="E264" s="215" t="s">
        <v>2345</v>
      </c>
      <c r="F264" s="216" t="s">
        <v>2346</v>
      </c>
      <c r="G264" s="217" t="s">
        <v>367</v>
      </c>
      <c r="H264" s="218">
        <v>1.01</v>
      </c>
      <c r="I264" s="219"/>
      <c r="J264" s="220">
        <f>ROUND(I264*H264,2)</f>
        <v>0</v>
      </c>
      <c r="K264" s="216" t="s">
        <v>198</v>
      </c>
      <c r="L264" s="221"/>
      <c r="M264" s="222" t="s">
        <v>43</v>
      </c>
      <c r="N264" s="223" t="s">
        <v>51</v>
      </c>
      <c r="O264" s="65"/>
      <c r="P264" s="188">
        <f>O264*H264</f>
        <v>0</v>
      </c>
      <c r="Q264" s="188">
        <v>0.108</v>
      </c>
      <c r="R264" s="188">
        <f>Q264*H264</f>
        <v>0.10908</v>
      </c>
      <c r="S264" s="188">
        <v>0</v>
      </c>
      <c r="T264" s="189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90" t="s">
        <v>225</v>
      </c>
      <c r="AT264" s="190" t="s">
        <v>179</v>
      </c>
      <c r="AU264" s="190" t="s">
        <v>90</v>
      </c>
      <c r="AY264" s="17" t="s">
        <v>182</v>
      </c>
      <c r="BE264" s="191">
        <f>IF(N264="základní",J264,0)</f>
        <v>0</v>
      </c>
      <c r="BF264" s="191">
        <f>IF(N264="snížená",J264,0)</f>
        <v>0</v>
      </c>
      <c r="BG264" s="191">
        <f>IF(N264="zákl. přenesená",J264,0)</f>
        <v>0</v>
      </c>
      <c r="BH264" s="191">
        <f>IF(N264="sníž. přenesená",J264,0)</f>
        <v>0</v>
      </c>
      <c r="BI264" s="191">
        <f>IF(N264="nulová",J264,0)</f>
        <v>0</v>
      </c>
      <c r="BJ264" s="17" t="s">
        <v>88</v>
      </c>
      <c r="BK264" s="191">
        <f>ROUND(I264*H264,2)</f>
        <v>0</v>
      </c>
      <c r="BL264" s="17" t="s">
        <v>205</v>
      </c>
      <c r="BM264" s="190" t="s">
        <v>3795</v>
      </c>
    </row>
    <row r="265" spans="1:65" s="14" customFormat="1" ht="11.25">
      <c r="B265" s="203"/>
      <c r="C265" s="204"/>
      <c r="D265" s="194" t="s">
        <v>193</v>
      </c>
      <c r="E265" s="205" t="s">
        <v>43</v>
      </c>
      <c r="F265" s="206" t="s">
        <v>1364</v>
      </c>
      <c r="G265" s="204"/>
      <c r="H265" s="207">
        <v>1.01</v>
      </c>
      <c r="I265" s="208"/>
      <c r="J265" s="204"/>
      <c r="K265" s="204"/>
      <c r="L265" s="209"/>
      <c r="M265" s="210"/>
      <c r="N265" s="211"/>
      <c r="O265" s="211"/>
      <c r="P265" s="211"/>
      <c r="Q265" s="211"/>
      <c r="R265" s="211"/>
      <c r="S265" s="211"/>
      <c r="T265" s="212"/>
      <c r="AT265" s="213" t="s">
        <v>193</v>
      </c>
      <c r="AU265" s="213" t="s">
        <v>90</v>
      </c>
      <c r="AV265" s="14" t="s">
        <v>90</v>
      </c>
      <c r="AW265" s="14" t="s">
        <v>41</v>
      </c>
      <c r="AX265" s="14" t="s">
        <v>80</v>
      </c>
      <c r="AY265" s="213" t="s">
        <v>182</v>
      </c>
    </row>
    <row r="266" spans="1:65" s="15" customFormat="1" ht="11.25">
      <c r="B266" s="227"/>
      <c r="C266" s="228"/>
      <c r="D266" s="194" t="s">
        <v>193</v>
      </c>
      <c r="E266" s="229" t="s">
        <v>43</v>
      </c>
      <c r="F266" s="230" t="s">
        <v>436</v>
      </c>
      <c r="G266" s="228"/>
      <c r="H266" s="231">
        <v>1.01</v>
      </c>
      <c r="I266" s="232"/>
      <c r="J266" s="228"/>
      <c r="K266" s="228"/>
      <c r="L266" s="233"/>
      <c r="M266" s="234"/>
      <c r="N266" s="235"/>
      <c r="O266" s="235"/>
      <c r="P266" s="235"/>
      <c r="Q266" s="235"/>
      <c r="R266" s="235"/>
      <c r="S266" s="235"/>
      <c r="T266" s="236"/>
      <c r="AT266" s="237" t="s">
        <v>193</v>
      </c>
      <c r="AU266" s="237" t="s">
        <v>90</v>
      </c>
      <c r="AV266" s="15" t="s">
        <v>205</v>
      </c>
      <c r="AW266" s="15" t="s">
        <v>41</v>
      </c>
      <c r="AX266" s="15" t="s">
        <v>88</v>
      </c>
      <c r="AY266" s="237" t="s">
        <v>182</v>
      </c>
    </row>
    <row r="267" spans="1:65" s="2" customFormat="1" ht="14.45" customHeight="1">
      <c r="A267" s="35"/>
      <c r="B267" s="36"/>
      <c r="C267" s="214" t="s">
        <v>544</v>
      </c>
      <c r="D267" s="214" t="s">
        <v>179</v>
      </c>
      <c r="E267" s="215" t="s">
        <v>3796</v>
      </c>
      <c r="F267" s="216" t="s">
        <v>3797</v>
      </c>
      <c r="G267" s="217" t="s">
        <v>367</v>
      </c>
      <c r="H267" s="218">
        <v>2.02</v>
      </c>
      <c r="I267" s="219"/>
      <c r="J267" s="220">
        <f>ROUND(I267*H267,2)</f>
        <v>0</v>
      </c>
      <c r="K267" s="216" t="s">
        <v>198</v>
      </c>
      <c r="L267" s="221"/>
      <c r="M267" s="222" t="s">
        <v>43</v>
      </c>
      <c r="N267" s="223" t="s">
        <v>51</v>
      </c>
      <c r="O267" s="65"/>
      <c r="P267" s="188">
        <f>O267*H267</f>
        <v>0</v>
      </c>
      <c r="Q267" s="188">
        <v>0</v>
      </c>
      <c r="R267" s="188">
        <f>Q267*H267</f>
        <v>0</v>
      </c>
      <c r="S267" s="188">
        <v>0</v>
      </c>
      <c r="T267" s="189">
        <f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90" t="s">
        <v>225</v>
      </c>
      <c r="AT267" s="190" t="s">
        <v>179</v>
      </c>
      <c r="AU267" s="190" t="s">
        <v>90</v>
      </c>
      <c r="AY267" s="17" t="s">
        <v>182</v>
      </c>
      <c r="BE267" s="191">
        <f>IF(N267="základní",J267,0)</f>
        <v>0</v>
      </c>
      <c r="BF267" s="191">
        <f>IF(N267="snížená",J267,0)</f>
        <v>0</v>
      </c>
      <c r="BG267" s="191">
        <f>IF(N267="zákl. přenesená",J267,0)</f>
        <v>0</v>
      </c>
      <c r="BH267" s="191">
        <f>IF(N267="sníž. přenesená",J267,0)</f>
        <v>0</v>
      </c>
      <c r="BI267" s="191">
        <f>IF(N267="nulová",J267,0)</f>
        <v>0</v>
      </c>
      <c r="BJ267" s="17" t="s">
        <v>88</v>
      </c>
      <c r="BK267" s="191">
        <f>ROUND(I267*H267,2)</f>
        <v>0</v>
      </c>
      <c r="BL267" s="17" t="s">
        <v>205</v>
      </c>
      <c r="BM267" s="190" t="s">
        <v>3798</v>
      </c>
    </row>
    <row r="268" spans="1:65" s="14" customFormat="1" ht="11.25">
      <c r="B268" s="203"/>
      <c r="C268" s="204"/>
      <c r="D268" s="194" t="s">
        <v>193</v>
      </c>
      <c r="E268" s="205" t="s">
        <v>43</v>
      </c>
      <c r="F268" s="206" t="s">
        <v>3799</v>
      </c>
      <c r="G268" s="204"/>
      <c r="H268" s="207">
        <v>2.02</v>
      </c>
      <c r="I268" s="208"/>
      <c r="J268" s="204"/>
      <c r="K268" s="204"/>
      <c r="L268" s="209"/>
      <c r="M268" s="210"/>
      <c r="N268" s="211"/>
      <c r="O268" s="211"/>
      <c r="P268" s="211"/>
      <c r="Q268" s="211"/>
      <c r="R268" s="211"/>
      <c r="S268" s="211"/>
      <c r="T268" s="212"/>
      <c r="AT268" s="213" t="s">
        <v>193</v>
      </c>
      <c r="AU268" s="213" t="s">
        <v>90</v>
      </c>
      <c r="AV268" s="14" t="s">
        <v>90</v>
      </c>
      <c r="AW268" s="14" t="s">
        <v>41</v>
      </c>
      <c r="AX268" s="14" t="s">
        <v>80</v>
      </c>
      <c r="AY268" s="213" t="s">
        <v>182</v>
      </c>
    </row>
    <row r="269" spans="1:65" s="15" customFormat="1" ht="11.25">
      <c r="B269" s="227"/>
      <c r="C269" s="228"/>
      <c r="D269" s="194" t="s">
        <v>193</v>
      </c>
      <c r="E269" s="229" t="s">
        <v>43</v>
      </c>
      <c r="F269" s="230" t="s">
        <v>436</v>
      </c>
      <c r="G269" s="228"/>
      <c r="H269" s="231">
        <v>2.02</v>
      </c>
      <c r="I269" s="232"/>
      <c r="J269" s="228"/>
      <c r="K269" s="228"/>
      <c r="L269" s="233"/>
      <c r="M269" s="234"/>
      <c r="N269" s="235"/>
      <c r="O269" s="235"/>
      <c r="P269" s="235"/>
      <c r="Q269" s="235"/>
      <c r="R269" s="235"/>
      <c r="S269" s="235"/>
      <c r="T269" s="236"/>
      <c r="AT269" s="237" t="s">
        <v>193</v>
      </c>
      <c r="AU269" s="237" t="s">
        <v>90</v>
      </c>
      <c r="AV269" s="15" t="s">
        <v>205</v>
      </c>
      <c r="AW269" s="15" t="s">
        <v>41</v>
      </c>
      <c r="AX269" s="15" t="s">
        <v>88</v>
      </c>
      <c r="AY269" s="237" t="s">
        <v>182</v>
      </c>
    </row>
    <row r="270" spans="1:65" s="12" customFormat="1" ht="22.9" customHeight="1">
      <c r="B270" s="163"/>
      <c r="C270" s="164"/>
      <c r="D270" s="165" t="s">
        <v>79</v>
      </c>
      <c r="E270" s="177" t="s">
        <v>230</v>
      </c>
      <c r="F270" s="177" t="s">
        <v>452</v>
      </c>
      <c r="G270" s="164"/>
      <c r="H270" s="164"/>
      <c r="I270" s="167"/>
      <c r="J270" s="178">
        <f>BK270</f>
        <v>0</v>
      </c>
      <c r="K270" s="164"/>
      <c r="L270" s="169"/>
      <c r="M270" s="170"/>
      <c r="N270" s="171"/>
      <c r="O270" s="171"/>
      <c r="P270" s="172">
        <f>SUM(P271:P378)</f>
        <v>0</v>
      </c>
      <c r="Q270" s="171"/>
      <c r="R270" s="172">
        <f>SUM(R271:R378)</f>
        <v>40.97871</v>
      </c>
      <c r="S270" s="171"/>
      <c r="T270" s="173">
        <f>SUM(T271:T378)</f>
        <v>0.18</v>
      </c>
      <c r="AR270" s="174" t="s">
        <v>88</v>
      </c>
      <c r="AT270" s="175" t="s">
        <v>79</v>
      </c>
      <c r="AU270" s="175" t="s">
        <v>88</v>
      </c>
      <c r="AY270" s="174" t="s">
        <v>182</v>
      </c>
      <c r="BK270" s="176">
        <f>SUM(BK271:BK378)</f>
        <v>0</v>
      </c>
    </row>
    <row r="271" spans="1:65" s="2" customFormat="1" ht="24.2" customHeight="1">
      <c r="A271" s="35"/>
      <c r="B271" s="36"/>
      <c r="C271" s="179" t="s">
        <v>550</v>
      </c>
      <c r="D271" s="179" t="s">
        <v>187</v>
      </c>
      <c r="E271" s="180" t="s">
        <v>489</v>
      </c>
      <c r="F271" s="181" t="s">
        <v>490</v>
      </c>
      <c r="G271" s="182" t="s">
        <v>190</v>
      </c>
      <c r="H271" s="183">
        <v>8</v>
      </c>
      <c r="I271" s="184"/>
      <c r="J271" s="185">
        <f>ROUND(I271*H271,2)</f>
        <v>0</v>
      </c>
      <c r="K271" s="181" t="s">
        <v>191</v>
      </c>
      <c r="L271" s="40"/>
      <c r="M271" s="186" t="s">
        <v>43</v>
      </c>
      <c r="N271" s="187" t="s">
        <v>51</v>
      </c>
      <c r="O271" s="65"/>
      <c r="P271" s="188">
        <f>O271*H271</f>
        <v>0</v>
      </c>
      <c r="Q271" s="188">
        <v>6.9999999999999999E-4</v>
      </c>
      <c r="R271" s="188">
        <f>Q271*H271</f>
        <v>5.5999999999999999E-3</v>
      </c>
      <c r="S271" s="188">
        <v>0</v>
      </c>
      <c r="T271" s="189">
        <f>S271*H271</f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90" t="s">
        <v>205</v>
      </c>
      <c r="AT271" s="190" t="s">
        <v>187</v>
      </c>
      <c r="AU271" s="190" t="s">
        <v>90</v>
      </c>
      <c r="AY271" s="17" t="s">
        <v>182</v>
      </c>
      <c r="BE271" s="191">
        <f>IF(N271="základní",J271,0)</f>
        <v>0</v>
      </c>
      <c r="BF271" s="191">
        <f>IF(N271="snížená",J271,0)</f>
        <v>0</v>
      </c>
      <c r="BG271" s="191">
        <f>IF(N271="zákl. přenesená",J271,0)</f>
        <v>0</v>
      </c>
      <c r="BH271" s="191">
        <f>IF(N271="sníž. přenesená",J271,0)</f>
        <v>0</v>
      </c>
      <c r="BI271" s="191">
        <f>IF(N271="nulová",J271,0)</f>
        <v>0</v>
      </c>
      <c r="BJ271" s="17" t="s">
        <v>88</v>
      </c>
      <c r="BK271" s="191">
        <f>ROUND(I271*H271,2)</f>
        <v>0</v>
      </c>
      <c r="BL271" s="17" t="s">
        <v>205</v>
      </c>
      <c r="BM271" s="190" t="s">
        <v>3800</v>
      </c>
    </row>
    <row r="272" spans="1:65" s="13" customFormat="1" ht="11.25">
      <c r="B272" s="192"/>
      <c r="C272" s="193"/>
      <c r="D272" s="194" t="s">
        <v>193</v>
      </c>
      <c r="E272" s="195" t="s">
        <v>43</v>
      </c>
      <c r="F272" s="196" t="s">
        <v>1213</v>
      </c>
      <c r="G272" s="193"/>
      <c r="H272" s="195" t="s">
        <v>43</v>
      </c>
      <c r="I272" s="197"/>
      <c r="J272" s="193"/>
      <c r="K272" s="193"/>
      <c r="L272" s="198"/>
      <c r="M272" s="199"/>
      <c r="N272" s="200"/>
      <c r="O272" s="200"/>
      <c r="P272" s="200"/>
      <c r="Q272" s="200"/>
      <c r="R272" s="200"/>
      <c r="S272" s="200"/>
      <c r="T272" s="201"/>
      <c r="AT272" s="202" t="s">
        <v>193</v>
      </c>
      <c r="AU272" s="202" t="s">
        <v>90</v>
      </c>
      <c r="AV272" s="13" t="s">
        <v>88</v>
      </c>
      <c r="AW272" s="13" t="s">
        <v>41</v>
      </c>
      <c r="AX272" s="13" t="s">
        <v>80</v>
      </c>
      <c r="AY272" s="202" t="s">
        <v>182</v>
      </c>
    </row>
    <row r="273" spans="1:65" s="13" customFormat="1" ht="11.25">
      <c r="B273" s="192"/>
      <c r="C273" s="193"/>
      <c r="D273" s="194" t="s">
        <v>193</v>
      </c>
      <c r="E273" s="195" t="s">
        <v>43</v>
      </c>
      <c r="F273" s="196" t="s">
        <v>3801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1:65" s="14" customFormat="1" ht="11.25">
      <c r="B274" s="203"/>
      <c r="C274" s="204"/>
      <c r="D274" s="194" t="s">
        <v>193</v>
      </c>
      <c r="E274" s="205" t="s">
        <v>43</v>
      </c>
      <c r="F274" s="206" t="s">
        <v>88</v>
      </c>
      <c r="G274" s="204"/>
      <c r="H274" s="207">
        <v>1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193</v>
      </c>
      <c r="AU274" s="213" t="s">
        <v>90</v>
      </c>
      <c r="AV274" s="14" t="s">
        <v>90</v>
      </c>
      <c r="AW274" s="14" t="s">
        <v>41</v>
      </c>
      <c r="AX274" s="14" t="s">
        <v>80</v>
      </c>
      <c r="AY274" s="213" t="s">
        <v>182</v>
      </c>
    </row>
    <row r="275" spans="1:65" s="13" customFormat="1" ht="11.25">
      <c r="B275" s="192"/>
      <c r="C275" s="193"/>
      <c r="D275" s="194" t="s">
        <v>193</v>
      </c>
      <c r="E275" s="195" t="s">
        <v>43</v>
      </c>
      <c r="F275" s="196" t="s">
        <v>3802</v>
      </c>
      <c r="G275" s="193"/>
      <c r="H275" s="195" t="s">
        <v>43</v>
      </c>
      <c r="I275" s="197"/>
      <c r="J275" s="193"/>
      <c r="K275" s="193"/>
      <c r="L275" s="198"/>
      <c r="M275" s="199"/>
      <c r="N275" s="200"/>
      <c r="O275" s="200"/>
      <c r="P275" s="200"/>
      <c r="Q275" s="200"/>
      <c r="R275" s="200"/>
      <c r="S275" s="200"/>
      <c r="T275" s="201"/>
      <c r="AT275" s="202" t="s">
        <v>193</v>
      </c>
      <c r="AU275" s="202" t="s">
        <v>90</v>
      </c>
      <c r="AV275" s="13" t="s">
        <v>88</v>
      </c>
      <c r="AW275" s="13" t="s">
        <v>41</v>
      </c>
      <c r="AX275" s="13" t="s">
        <v>80</v>
      </c>
      <c r="AY275" s="202" t="s">
        <v>182</v>
      </c>
    </row>
    <row r="276" spans="1:65" s="14" customFormat="1" ht="11.25">
      <c r="B276" s="203"/>
      <c r="C276" s="204"/>
      <c r="D276" s="194" t="s">
        <v>193</v>
      </c>
      <c r="E276" s="205" t="s">
        <v>43</v>
      </c>
      <c r="F276" s="206" t="s">
        <v>88</v>
      </c>
      <c r="G276" s="204"/>
      <c r="H276" s="207">
        <v>1</v>
      </c>
      <c r="I276" s="208"/>
      <c r="J276" s="204"/>
      <c r="K276" s="204"/>
      <c r="L276" s="209"/>
      <c r="M276" s="210"/>
      <c r="N276" s="211"/>
      <c r="O276" s="211"/>
      <c r="P276" s="211"/>
      <c r="Q276" s="211"/>
      <c r="R276" s="211"/>
      <c r="S276" s="211"/>
      <c r="T276" s="212"/>
      <c r="AT276" s="213" t="s">
        <v>193</v>
      </c>
      <c r="AU276" s="213" t="s">
        <v>90</v>
      </c>
      <c r="AV276" s="14" t="s">
        <v>90</v>
      </c>
      <c r="AW276" s="14" t="s">
        <v>41</v>
      </c>
      <c r="AX276" s="14" t="s">
        <v>80</v>
      </c>
      <c r="AY276" s="213" t="s">
        <v>182</v>
      </c>
    </row>
    <row r="277" spans="1:65" s="13" customFormat="1" ht="11.25">
      <c r="B277" s="192"/>
      <c r="C277" s="193"/>
      <c r="D277" s="194" t="s">
        <v>193</v>
      </c>
      <c r="E277" s="195" t="s">
        <v>43</v>
      </c>
      <c r="F277" s="196" t="s">
        <v>2810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1:65" s="14" customFormat="1" ht="11.25">
      <c r="B278" s="203"/>
      <c r="C278" s="204"/>
      <c r="D278" s="194" t="s">
        <v>193</v>
      </c>
      <c r="E278" s="205" t="s">
        <v>43</v>
      </c>
      <c r="F278" s="206" t="s">
        <v>210</v>
      </c>
      <c r="G278" s="204"/>
      <c r="H278" s="207">
        <v>5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80</v>
      </c>
      <c r="AY278" s="213" t="s">
        <v>182</v>
      </c>
    </row>
    <row r="279" spans="1:65" s="13" customFormat="1" ht="11.25">
      <c r="B279" s="192"/>
      <c r="C279" s="193"/>
      <c r="D279" s="194" t="s">
        <v>193</v>
      </c>
      <c r="E279" s="195" t="s">
        <v>43</v>
      </c>
      <c r="F279" s="196" t="s">
        <v>3803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88</v>
      </c>
      <c r="G280" s="204"/>
      <c r="H280" s="207">
        <v>1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80</v>
      </c>
      <c r="AY280" s="213" t="s">
        <v>182</v>
      </c>
    </row>
    <row r="281" spans="1:65" s="15" customFormat="1" ht="11.25">
      <c r="B281" s="227"/>
      <c r="C281" s="228"/>
      <c r="D281" s="194" t="s">
        <v>193</v>
      </c>
      <c r="E281" s="229" t="s">
        <v>43</v>
      </c>
      <c r="F281" s="230" t="s">
        <v>436</v>
      </c>
      <c r="G281" s="228"/>
      <c r="H281" s="231">
        <v>8</v>
      </c>
      <c r="I281" s="232"/>
      <c r="J281" s="228"/>
      <c r="K281" s="228"/>
      <c r="L281" s="233"/>
      <c r="M281" s="234"/>
      <c r="N281" s="235"/>
      <c r="O281" s="235"/>
      <c r="P281" s="235"/>
      <c r="Q281" s="235"/>
      <c r="R281" s="235"/>
      <c r="S281" s="235"/>
      <c r="T281" s="236"/>
      <c r="AT281" s="237" t="s">
        <v>193</v>
      </c>
      <c r="AU281" s="237" t="s">
        <v>90</v>
      </c>
      <c r="AV281" s="15" t="s">
        <v>205</v>
      </c>
      <c r="AW281" s="15" t="s">
        <v>41</v>
      </c>
      <c r="AX281" s="15" t="s">
        <v>88</v>
      </c>
      <c r="AY281" s="237" t="s">
        <v>182</v>
      </c>
    </row>
    <row r="282" spans="1:65" s="2" customFormat="1" ht="14.45" customHeight="1">
      <c r="A282" s="35"/>
      <c r="B282" s="36"/>
      <c r="C282" s="214" t="s">
        <v>557</v>
      </c>
      <c r="D282" s="214" t="s">
        <v>179</v>
      </c>
      <c r="E282" s="215" t="s">
        <v>3804</v>
      </c>
      <c r="F282" s="216" t="s">
        <v>3805</v>
      </c>
      <c r="G282" s="217" t="s">
        <v>190</v>
      </c>
      <c r="H282" s="218">
        <v>1</v>
      </c>
      <c r="I282" s="219"/>
      <c r="J282" s="220">
        <f>ROUND(I282*H282,2)</f>
        <v>0</v>
      </c>
      <c r="K282" s="216" t="s">
        <v>191</v>
      </c>
      <c r="L282" s="221"/>
      <c r="M282" s="222" t="s">
        <v>43</v>
      </c>
      <c r="N282" s="223" t="s">
        <v>51</v>
      </c>
      <c r="O282" s="65"/>
      <c r="P282" s="188">
        <f>O282*H282</f>
        <v>0</v>
      </c>
      <c r="Q282" s="188">
        <v>5.0000000000000001E-3</v>
      </c>
      <c r="R282" s="188">
        <f>Q282*H282</f>
        <v>5.0000000000000001E-3</v>
      </c>
      <c r="S282" s="188">
        <v>0</v>
      </c>
      <c r="T282" s="189">
        <f>S282*H282</f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90" t="s">
        <v>225</v>
      </c>
      <c r="AT282" s="190" t="s">
        <v>179</v>
      </c>
      <c r="AU282" s="190" t="s">
        <v>90</v>
      </c>
      <c r="AY282" s="17" t="s">
        <v>182</v>
      </c>
      <c r="BE282" s="191">
        <f>IF(N282="základní",J282,0)</f>
        <v>0</v>
      </c>
      <c r="BF282" s="191">
        <f>IF(N282="snížená",J282,0)</f>
        <v>0</v>
      </c>
      <c r="BG282" s="191">
        <f>IF(N282="zákl. přenesená",J282,0)</f>
        <v>0</v>
      </c>
      <c r="BH282" s="191">
        <f>IF(N282="sníž. přenesená",J282,0)</f>
        <v>0</v>
      </c>
      <c r="BI282" s="191">
        <f>IF(N282="nulová",J282,0)</f>
        <v>0</v>
      </c>
      <c r="BJ282" s="17" t="s">
        <v>88</v>
      </c>
      <c r="BK282" s="191">
        <f>ROUND(I282*H282,2)</f>
        <v>0</v>
      </c>
      <c r="BL282" s="17" t="s">
        <v>205</v>
      </c>
      <c r="BM282" s="190" t="s">
        <v>3806</v>
      </c>
    </row>
    <row r="283" spans="1:65" s="13" customFormat="1" ht="11.25">
      <c r="B283" s="192"/>
      <c r="C283" s="193"/>
      <c r="D283" s="194" t="s">
        <v>193</v>
      </c>
      <c r="E283" s="195" t="s">
        <v>43</v>
      </c>
      <c r="F283" s="196" t="s">
        <v>3801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4" customFormat="1" ht="11.25">
      <c r="B284" s="203"/>
      <c r="C284" s="204"/>
      <c r="D284" s="194" t="s">
        <v>193</v>
      </c>
      <c r="E284" s="205" t="s">
        <v>43</v>
      </c>
      <c r="F284" s="206" t="s">
        <v>88</v>
      </c>
      <c r="G284" s="204"/>
      <c r="H284" s="207">
        <v>1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80</v>
      </c>
      <c r="AY284" s="213" t="s">
        <v>182</v>
      </c>
    </row>
    <row r="285" spans="1:65" s="15" customFormat="1" ht="11.25">
      <c r="B285" s="227"/>
      <c r="C285" s="228"/>
      <c r="D285" s="194" t="s">
        <v>193</v>
      </c>
      <c r="E285" s="229" t="s">
        <v>43</v>
      </c>
      <c r="F285" s="230" t="s">
        <v>436</v>
      </c>
      <c r="G285" s="228"/>
      <c r="H285" s="231">
        <v>1</v>
      </c>
      <c r="I285" s="232"/>
      <c r="J285" s="228"/>
      <c r="K285" s="228"/>
      <c r="L285" s="233"/>
      <c r="M285" s="234"/>
      <c r="N285" s="235"/>
      <c r="O285" s="235"/>
      <c r="P285" s="235"/>
      <c r="Q285" s="235"/>
      <c r="R285" s="235"/>
      <c r="S285" s="235"/>
      <c r="T285" s="236"/>
      <c r="AT285" s="237" t="s">
        <v>193</v>
      </c>
      <c r="AU285" s="237" t="s">
        <v>90</v>
      </c>
      <c r="AV285" s="15" t="s">
        <v>205</v>
      </c>
      <c r="AW285" s="15" t="s">
        <v>41</v>
      </c>
      <c r="AX285" s="15" t="s">
        <v>88</v>
      </c>
      <c r="AY285" s="237" t="s">
        <v>182</v>
      </c>
    </row>
    <row r="286" spans="1:65" s="2" customFormat="1" ht="24.2" customHeight="1">
      <c r="A286" s="35"/>
      <c r="B286" s="36"/>
      <c r="C286" s="214" t="s">
        <v>562</v>
      </c>
      <c r="D286" s="214" t="s">
        <v>179</v>
      </c>
      <c r="E286" s="215" t="s">
        <v>3185</v>
      </c>
      <c r="F286" s="216" t="s">
        <v>3186</v>
      </c>
      <c r="G286" s="217" t="s">
        <v>190</v>
      </c>
      <c r="H286" s="218">
        <v>1</v>
      </c>
      <c r="I286" s="219"/>
      <c r="J286" s="220">
        <f>ROUND(I286*H286,2)</f>
        <v>0</v>
      </c>
      <c r="K286" s="216" t="s">
        <v>191</v>
      </c>
      <c r="L286" s="221"/>
      <c r="M286" s="222" t="s">
        <v>43</v>
      </c>
      <c r="N286" s="223" t="s">
        <v>51</v>
      </c>
      <c r="O286" s="65"/>
      <c r="P286" s="188">
        <f>O286*H286</f>
        <v>0</v>
      </c>
      <c r="Q286" s="188">
        <v>2.5000000000000001E-3</v>
      </c>
      <c r="R286" s="188">
        <f>Q286*H286</f>
        <v>2.5000000000000001E-3</v>
      </c>
      <c r="S286" s="188">
        <v>0</v>
      </c>
      <c r="T286" s="189">
        <f>S286*H286</f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90" t="s">
        <v>225</v>
      </c>
      <c r="AT286" s="190" t="s">
        <v>179</v>
      </c>
      <c r="AU286" s="190" t="s">
        <v>90</v>
      </c>
      <c r="AY286" s="17" t="s">
        <v>182</v>
      </c>
      <c r="BE286" s="191">
        <f>IF(N286="základní",J286,0)</f>
        <v>0</v>
      </c>
      <c r="BF286" s="191">
        <f>IF(N286="snížená",J286,0)</f>
        <v>0</v>
      </c>
      <c r="BG286" s="191">
        <f>IF(N286="zákl. přenesená",J286,0)</f>
        <v>0</v>
      </c>
      <c r="BH286" s="191">
        <f>IF(N286="sníž. přenesená",J286,0)</f>
        <v>0</v>
      </c>
      <c r="BI286" s="191">
        <f>IF(N286="nulová",J286,0)</f>
        <v>0</v>
      </c>
      <c r="BJ286" s="17" t="s">
        <v>88</v>
      </c>
      <c r="BK286" s="191">
        <f>ROUND(I286*H286,2)</f>
        <v>0</v>
      </c>
      <c r="BL286" s="17" t="s">
        <v>205</v>
      </c>
      <c r="BM286" s="190" t="s">
        <v>3807</v>
      </c>
    </row>
    <row r="287" spans="1:65" s="13" customFormat="1" ht="11.25">
      <c r="B287" s="192"/>
      <c r="C287" s="193"/>
      <c r="D287" s="194" t="s">
        <v>193</v>
      </c>
      <c r="E287" s="195" t="s">
        <v>43</v>
      </c>
      <c r="F287" s="196" t="s">
        <v>3802</v>
      </c>
      <c r="G287" s="193"/>
      <c r="H287" s="195" t="s">
        <v>43</v>
      </c>
      <c r="I287" s="197"/>
      <c r="J287" s="193"/>
      <c r="K287" s="193"/>
      <c r="L287" s="198"/>
      <c r="M287" s="199"/>
      <c r="N287" s="200"/>
      <c r="O287" s="200"/>
      <c r="P287" s="200"/>
      <c r="Q287" s="200"/>
      <c r="R287" s="200"/>
      <c r="S287" s="200"/>
      <c r="T287" s="201"/>
      <c r="AT287" s="202" t="s">
        <v>193</v>
      </c>
      <c r="AU287" s="202" t="s">
        <v>90</v>
      </c>
      <c r="AV287" s="13" t="s">
        <v>88</v>
      </c>
      <c r="AW287" s="13" t="s">
        <v>41</v>
      </c>
      <c r="AX287" s="13" t="s">
        <v>80</v>
      </c>
      <c r="AY287" s="202" t="s">
        <v>182</v>
      </c>
    </row>
    <row r="288" spans="1:65" s="14" customFormat="1" ht="11.25">
      <c r="B288" s="203"/>
      <c r="C288" s="204"/>
      <c r="D288" s="194" t="s">
        <v>193</v>
      </c>
      <c r="E288" s="205" t="s">
        <v>43</v>
      </c>
      <c r="F288" s="206" t="s">
        <v>88</v>
      </c>
      <c r="G288" s="204"/>
      <c r="H288" s="207">
        <v>1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193</v>
      </c>
      <c r="AU288" s="213" t="s">
        <v>90</v>
      </c>
      <c r="AV288" s="14" t="s">
        <v>90</v>
      </c>
      <c r="AW288" s="14" t="s">
        <v>41</v>
      </c>
      <c r="AX288" s="14" t="s">
        <v>80</v>
      </c>
      <c r="AY288" s="213" t="s">
        <v>182</v>
      </c>
    </row>
    <row r="289" spans="1:65" s="15" customFormat="1" ht="11.25">
      <c r="B289" s="227"/>
      <c r="C289" s="228"/>
      <c r="D289" s="194" t="s">
        <v>193</v>
      </c>
      <c r="E289" s="229" t="s">
        <v>43</v>
      </c>
      <c r="F289" s="230" t="s">
        <v>436</v>
      </c>
      <c r="G289" s="228"/>
      <c r="H289" s="231">
        <v>1</v>
      </c>
      <c r="I289" s="232"/>
      <c r="J289" s="228"/>
      <c r="K289" s="228"/>
      <c r="L289" s="233"/>
      <c r="M289" s="234"/>
      <c r="N289" s="235"/>
      <c r="O289" s="235"/>
      <c r="P289" s="235"/>
      <c r="Q289" s="235"/>
      <c r="R289" s="235"/>
      <c r="S289" s="235"/>
      <c r="T289" s="236"/>
      <c r="AT289" s="237" t="s">
        <v>193</v>
      </c>
      <c r="AU289" s="237" t="s">
        <v>90</v>
      </c>
      <c r="AV289" s="15" t="s">
        <v>205</v>
      </c>
      <c r="AW289" s="15" t="s">
        <v>41</v>
      </c>
      <c r="AX289" s="15" t="s">
        <v>88</v>
      </c>
      <c r="AY289" s="237" t="s">
        <v>182</v>
      </c>
    </row>
    <row r="290" spans="1:65" s="2" customFormat="1" ht="24.2" customHeight="1">
      <c r="A290" s="35"/>
      <c r="B290" s="36"/>
      <c r="C290" s="179" t="s">
        <v>566</v>
      </c>
      <c r="D290" s="179" t="s">
        <v>187</v>
      </c>
      <c r="E290" s="180" t="s">
        <v>1388</v>
      </c>
      <c r="F290" s="181" t="s">
        <v>1389</v>
      </c>
      <c r="G290" s="182" t="s">
        <v>190</v>
      </c>
      <c r="H290" s="183">
        <v>1</v>
      </c>
      <c r="I290" s="184"/>
      <c r="J290" s="185">
        <f t="shared" ref="J290:J297" si="0">ROUND(I290*H290,2)</f>
        <v>0</v>
      </c>
      <c r="K290" s="181" t="s">
        <v>191</v>
      </c>
      <c r="L290" s="40"/>
      <c r="M290" s="186" t="s">
        <v>43</v>
      </c>
      <c r="N290" s="187" t="s">
        <v>51</v>
      </c>
      <c r="O290" s="65"/>
      <c r="P290" s="188">
        <f t="shared" ref="P290:P297" si="1">O290*H290</f>
        <v>0</v>
      </c>
      <c r="Q290" s="188">
        <v>0.11241</v>
      </c>
      <c r="R290" s="188">
        <f t="shared" ref="R290:R297" si="2">Q290*H290</f>
        <v>0.11241</v>
      </c>
      <c r="S290" s="188">
        <v>0</v>
      </c>
      <c r="T290" s="189">
        <f t="shared" ref="T290:T297" si="3"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90" t="s">
        <v>205</v>
      </c>
      <c r="AT290" s="190" t="s">
        <v>187</v>
      </c>
      <c r="AU290" s="190" t="s">
        <v>90</v>
      </c>
      <c r="AY290" s="17" t="s">
        <v>182</v>
      </c>
      <c r="BE290" s="191">
        <f t="shared" ref="BE290:BE297" si="4">IF(N290="základní",J290,0)</f>
        <v>0</v>
      </c>
      <c r="BF290" s="191">
        <f t="shared" ref="BF290:BF297" si="5">IF(N290="snížená",J290,0)</f>
        <v>0</v>
      </c>
      <c r="BG290" s="191">
        <f t="shared" ref="BG290:BG297" si="6">IF(N290="zákl. přenesená",J290,0)</f>
        <v>0</v>
      </c>
      <c r="BH290" s="191">
        <f t="shared" ref="BH290:BH297" si="7">IF(N290="sníž. přenesená",J290,0)</f>
        <v>0</v>
      </c>
      <c r="BI290" s="191">
        <f t="shared" ref="BI290:BI297" si="8">IF(N290="nulová",J290,0)</f>
        <v>0</v>
      </c>
      <c r="BJ290" s="17" t="s">
        <v>88</v>
      </c>
      <c r="BK290" s="191">
        <f t="shared" ref="BK290:BK297" si="9">ROUND(I290*H290,2)</f>
        <v>0</v>
      </c>
      <c r="BL290" s="17" t="s">
        <v>205</v>
      </c>
      <c r="BM290" s="190" t="s">
        <v>3808</v>
      </c>
    </row>
    <row r="291" spans="1:65" s="2" customFormat="1" ht="14.45" customHeight="1">
      <c r="A291" s="35"/>
      <c r="B291" s="36"/>
      <c r="C291" s="214" t="s">
        <v>572</v>
      </c>
      <c r="D291" s="214" t="s">
        <v>179</v>
      </c>
      <c r="E291" s="215" t="s">
        <v>1391</v>
      </c>
      <c r="F291" s="216" t="s">
        <v>1392</v>
      </c>
      <c r="G291" s="217" t="s">
        <v>190</v>
      </c>
      <c r="H291" s="218">
        <v>1</v>
      </c>
      <c r="I291" s="219"/>
      <c r="J291" s="220">
        <f t="shared" si="0"/>
        <v>0</v>
      </c>
      <c r="K291" s="216" t="s">
        <v>191</v>
      </c>
      <c r="L291" s="221"/>
      <c r="M291" s="222" t="s">
        <v>43</v>
      </c>
      <c r="N291" s="223" t="s">
        <v>51</v>
      </c>
      <c r="O291" s="65"/>
      <c r="P291" s="188">
        <f t="shared" si="1"/>
        <v>0</v>
      </c>
      <c r="Q291" s="188">
        <v>6.4999999999999997E-3</v>
      </c>
      <c r="R291" s="188">
        <f t="shared" si="2"/>
        <v>6.4999999999999997E-3</v>
      </c>
      <c r="S291" s="188">
        <v>0</v>
      </c>
      <c r="T291" s="189">
        <f t="shared" si="3"/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90" t="s">
        <v>225</v>
      </c>
      <c r="AT291" s="190" t="s">
        <v>179</v>
      </c>
      <c r="AU291" s="190" t="s">
        <v>90</v>
      </c>
      <c r="AY291" s="17" t="s">
        <v>182</v>
      </c>
      <c r="BE291" s="191">
        <f t="shared" si="4"/>
        <v>0</v>
      </c>
      <c r="BF291" s="191">
        <f t="shared" si="5"/>
        <v>0</v>
      </c>
      <c r="BG291" s="191">
        <f t="shared" si="6"/>
        <v>0</v>
      </c>
      <c r="BH291" s="191">
        <f t="shared" si="7"/>
        <v>0</v>
      </c>
      <c r="BI291" s="191">
        <f t="shared" si="8"/>
        <v>0</v>
      </c>
      <c r="BJ291" s="17" t="s">
        <v>88</v>
      </c>
      <c r="BK291" s="191">
        <f t="shared" si="9"/>
        <v>0</v>
      </c>
      <c r="BL291" s="17" t="s">
        <v>205</v>
      </c>
      <c r="BM291" s="190" t="s">
        <v>3809</v>
      </c>
    </row>
    <row r="292" spans="1:65" s="2" customFormat="1" ht="14.45" customHeight="1">
      <c r="A292" s="35"/>
      <c r="B292" s="36"/>
      <c r="C292" s="214" t="s">
        <v>574</v>
      </c>
      <c r="D292" s="214" t="s">
        <v>179</v>
      </c>
      <c r="E292" s="215" t="s">
        <v>1394</v>
      </c>
      <c r="F292" s="216" t="s">
        <v>1395</v>
      </c>
      <c r="G292" s="217" t="s">
        <v>190</v>
      </c>
      <c r="H292" s="218">
        <v>1</v>
      </c>
      <c r="I292" s="219"/>
      <c r="J292" s="220">
        <f t="shared" si="0"/>
        <v>0</v>
      </c>
      <c r="K292" s="216" t="s">
        <v>191</v>
      </c>
      <c r="L292" s="221"/>
      <c r="M292" s="222" t="s">
        <v>43</v>
      </c>
      <c r="N292" s="223" t="s">
        <v>51</v>
      </c>
      <c r="O292" s="65"/>
      <c r="P292" s="188">
        <f t="shared" si="1"/>
        <v>0</v>
      </c>
      <c r="Q292" s="188">
        <v>3.3E-3</v>
      </c>
      <c r="R292" s="188">
        <f t="shared" si="2"/>
        <v>3.3E-3</v>
      </c>
      <c r="S292" s="188">
        <v>0</v>
      </c>
      <c r="T292" s="189">
        <f t="shared" si="3"/>
        <v>0</v>
      </c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R292" s="190" t="s">
        <v>225</v>
      </c>
      <c r="AT292" s="190" t="s">
        <v>179</v>
      </c>
      <c r="AU292" s="190" t="s">
        <v>90</v>
      </c>
      <c r="AY292" s="17" t="s">
        <v>182</v>
      </c>
      <c r="BE292" s="191">
        <f t="shared" si="4"/>
        <v>0</v>
      </c>
      <c r="BF292" s="191">
        <f t="shared" si="5"/>
        <v>0</v>
      </c>
      <c r="BG292" s="191">
        <f t="shared" si="6"/>
        <v>0</v>
      </c>
      <c r="BH292" s="191">
        <f t="shared" si="7"/>
        <v>0</v>
      </c>
      <c r="BI292" s="191">
        <f t="shared" si="8"/>
        <v>0</v>
      </c>
      <c r="BJ292" s="17" t="s">
        <v>88</v>
      </c>
      <c r="BK292" s="191">
        <f t="shared" si="9"/>
        <v>0</v>
      </c>
      <c r="BL292" s="17" t="s">
        <v>205</v>
      </c>
      <c r="BM292" s="190" t="s">
        <v>3810</v>
      </c>
    </row>
    <row r="293" spans="1:65" s="2" customFormat="1" ht="14.45" customHeight="1">
      <c r="A293" s="35"/>
      <c r="B293" s="36"/>
      <c r="C293" s="214" t="s">
        <v>578</v>
      </c>
      <c r="D293" s="214" t="s">
        <v>179</v>
      </c>
      <c r="E293" s="215" t="s">
        <v>1397</v>
      </c>
      <c r="F293" s="216" t="s">
        <v>1398</v>
      </c>
      <c r="G293" s="217" t="s">
        <v>190</v>
      </c>
      <c r="H293" s="218">
        <v>1</v>
      </c>
      <c r="I293" s="219"/>
      <c r="J293" s="220">
        <f t="shared" si="0"/>
        <v>0</v>
      </c>
      <c r="K293" s="216" t="s">
        <v>191</v>
      </c>
      <c r="L293" s="221"/>
      <c r="M293" s="222" t="s">
        <v>43</v>
      </c>
      <c r="N293" s="223" t="s">
        <v>51</v>
      </c>
      <c r="O293" s="65"/>
      <c r="P293" s="188">
        <f t="shared" si="1"/>
        <v>0</v>
      </c>
      <c r="Q293" s="188">
        <v>1.4999999999999999E-4</v>
      </c>
      <c r="R293" s="188">
        <f t="shared" si="2"/>
        <v>1.4999999999999999E-4</v>
      </c>
      <c r="S293" s="188">
        <v>0</v>
      </c>
      <c r="T293" s="189">
        <f t="shared" si="3"/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90" t="s">
        <v>225</v>
      </c>
      <c r="AT293" s="190" t="s">
        <v>179</v>
      </c>
      <c r="AU293" s="190" t="s">
        <v>90</v>
      </c>
      <c r="AY293" s="17" t="s">
        <v>182</v>
      </c>
      <c r="BE293" s="191">
        <f t="shared" si="4"/>
        <v>0</v>
      </c>
      <c r="BF293" s="191">
        <f t="shared" si="5"/>
        <v>0</v>
      </c>
      <c r="BG293" s="191">
        <f t="shared" si="6"/>
        <v>0</v>
      </c>
      <c r="BH293" s="191">
        <f t="shared" si="7"/>
        <v>0</v>
      </c>
      <c r="BI293" s="191">
        <f t="shared" si="8"/>
        <v>0</v>
      </c>
      <c r="BJ293" s="17" t="s">
        <v>88</v>
      </c>
      <c r="BK293" s="191">
        <f t="shared" si="9"/>
        <v>0</v>
      </c>
      <c r="BL293" s="17" t="s">
        <v>205</v>
      </c>
      <c r="BM293" s="190" t="s">
        <v>3811</v>
      </c>
    </row>
    <row r="294" spans="1:65" s="2" customFormat="1" ht="14.45" customHeight="1">
      <c r="A294" s="35"/>
      <c r="B294" s="36"/>
      <c r="C294" s="214" t="s">
        <v>583</v>
      </c>
      <c r="D294" s="214" t="s">
        <v>179</v>
      </c>
      <c r="E294" s="215" t="s">
        <v>1400</v>
      </c>
      <c r="F294" s="216" t="s">
        <v>1401</v>
      </c>
      <c r="G294" s="217" t="s">
        <v>190</v>
      </c>
      <c r="H294" s="218">
        <v>2</v>
      </c>
      <c r="I294" s="219"/>
      <c r="J294" s="220">
        <f t="shared" si="0"/>
        <v>0</v>
      </c>
      <c r="K294" s="216" t="s">
        <v>191</v>
      </c>
      <c r="L294" s="221"/>
      <c r="M294" s="222" t="s">
        <v>43</v>
      </c>
      <c r="N294" s="223" t="s">
        <v>51</v>
      </c>
      <c r="O294" s="65"/>
      <c r="P294" s="188">
        <f t="shared" si="1"/>
        <v>0</v>
      </c>
      <c r="Q294" s="188">
        <v>4.0000000000000002E-4</v>
      </c>
      <c r="R294" s="188">
        <f t="shared" si="2"/>
        <v>8.0000000000000004E-4</v>
      </c>
      <c r="S294" s="188">
        <v>0</v>
      </c>
      <c r="T294" s="189">
        <f t="shared" si="3"/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90" t="s">
        <v>225</v>
      </c>
      <c r="AT294" s="190" t="s">
        <v>179</v>
      </c>
      <c r="AU294" s="190" t="s">
        <v>90</v>
      </c>
      <c r="AY294" s="17" t="s">
        <v>182</v>
      </c>
      <c r="BE294" s="191">
        <f t="shared" si="4"/>
        <v>0</v>
      </c>
      <c r="BF294" s="191">
        <f t="shared" si="5"/>
        <v>0</v>
      </c>
      <c r="BG294" s="191">
        <f t="shared" si="6"/>
        <v>0</v>
      </c>
      <c r="BH294" s="191">
        <f t="shared" si="7"/>
        <v>0</v>
      </c>
      <c r="BI294" s="191">
        <f t="shared" si="8"/>
        <v>0</v>
      </c>
      <c r="BJ294" s="17" t="s">
        <v>88</v>
      </c>
      <c r="BK294" s="191">
        <f t="shared" si="9"/>
        <v>0</v>
      </c>
      <c r="BL294" s="17" t="s">
        <v>205</v>
      </c>
      <c r="BM294" s="190" t="s">
        <v>3812</v>
      </c>
    </row>
    <row r="295" spans="1:65" s="2" customFormat="1" ht="14.45" customHeight="1">
      <c r="A295" s="35"/>
      <c r="B295" s="36"/>
      <c r="C295" s="214" t="s">
        <v>587</v>
      </c>
      <c r="D295" s="214" t="s">
        <v>179</v>
      </c>
      <c r="E295" s="215" t="s">
        <v>1403</v>
      </c>
      <c r="F295" s="216" t="s">
        <v>1404</v>
      </c>
      <c r="G295" s="217" t="s">
        <v>190</v>
      </c>
      <c r="H295" s="218">
        <v>7</v>
      </c>
      <c r="I295" s="219"/>
      <c r="J295" s="220">
        <f t="shared" si="0"/>
        <v>0</v>
      </c>
      <c r="K295" s="216" t="s">
        <v>198</v>
      </c>
      <c r="L295" s="221"/>
      <c r="M295" s="222" t="s">
        <v>43</v>
      </c>
      <c r="N295" s="223" t="s">
        <v>51</v>
      </c>
      <c r="O295" s="65"/>
      <c r="P295" s="188">
        <f t="shared" si="1"/>
        <v>0</v>
      </c>
      <c r="Q295" s="188">
        <v>5.0000000000000002E-5</v>
      </c>
      <c r="R295" s="188">
        <f t="shared" si="2"/>
        <v>3.5E-4</v>
      </c>
      <c r="S295" s="188">
        <v>0</v>
      </c>
      <c r="T295" s="189">
        <f t="shared" si="3"/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90" t="s">
        <v>225</v>
      </c>
      <c r="AT295" s="190" t="s">
        <v>179</v>
      </c>
      <c r="AU295" s="190" t="s">
        <v>90</v>
      </c>
      <c r="AY295" s="17" t="s">
        <v>182</v>
      </c>
      <c r="BE295" s="191">
        <f t="shared" si="4"/>
        <v>0</v>
      </c>
      <c r="BF295" s="191">
        <f t="shared" si="5"/>
        <v>0</v>
      </c>
      <c r="BG295" s="191">
        <f t="shared" si="6"/>
        <v>0</v>
      </c>
      <c r="BH295" s="191">
        <f t="shared" si="7"/>
        <v>0</v>
      </c>
      <c r="BI295" s="191">
        <f t="shared" si="8"/>
        <v>0</v>
      </c>
      <c r="BJ295" s="17" t="s">
        <v>88</v>
      </c>
      <c r="BK295" s="191">
        <f t="shared" si="9"/>
        <v>0</v>
      </c>
      <c r="BL295" s="17" t="s">
        <v>205</v>
      </c>
      <c r="BM295" s="190" t="s">
        <v>3813</v>
      </c>
    </row>
    <row r="296" spans="1:65" s="2" customFormat="1" ht="14.45" customHeight="1">
      <c r="A296" s="35"/>
      <c r="B296" s="36"/>
      <c r="C296" s="214" t="s">
        <v>593</v>
      </c>
      <c r="D296" s="214" t="s">
        <v>179</v>
      </c>
      <c r="E296" s="215" t="s">
        <v>479</v>
      </c>
      <c r="F296" s="216" t="s">
        <v>480</v>
      </c>
      <c r="G296" s="217" t="s">
        <v>481</v>
      </c>
      <c r="H296" s="218">
        <v>7</v>
      </c>
      <c r="I296" s="219"/>
      <c r="J296" s="220">
        <f t="shared" si="0"/>
        <v>0</v>
      </c>
      <c r="K296" s="216" t="s">
        <v>191</v>
      </c>
      <c r="L296" s="221"/>
      <c r="M296" s="222" t="s">
        <v>43</v>
      </c>
      <c r="N296" s="223" t="s">
        <v>51</v>
      </c>
      <c r="O296" s="65"/>
      <c r="P296" s="188">
        <f t="shared" si="1"/>
        <v>0</v>
      </c>
      <c r="Q296" s="188">
        <v>8.0000000000000007E-5</v>
      </c>
      <c r="R296" s="188">
        <f t="shared" si="2"/>
        <v>5.6000000000000006E-4</v>
      </c>
      <c r="S296" s="188">
        <v>0</v>
      </c>
      <c r="T296" s="189">
        <f t="shared" si="3"/>
        <v>0</v>
      </c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R296" s="190" t="s">
        <v>225</v>
      </c>
      <c r="AT296" s="190" t="s">
        <v>179</v>
      </c>
      <c r="AU296" s="190" t="s">
        <v>90</v>
      </c>
      <c r="AY296" s="17" t="s">
        <v>182</v>
      </c>
      <c r="BE296" s="191">
        <f t="shared" si="4"/>
        <v>0</v>
      </c>
      <c r="BF296" s="191">
        <f t="shared" si="5"/>
        <v>0</v>
      </c>
      <c r="BG296" s="191">
        <f t="shared" si="6"/>
        <v>0</v>
      </c>
      <c r="BH296" s="191">
        <f t="shared" si="7"/>
        <v>0</v>
      </c>
      <c r="BI296" s="191">
        <f t="shared" si="8"/>
        <v>0</v>
      </c>
      <c r="BJ296" s="17" t="s">
        <v>88</v>
      </c>
      <c r="BK296" s="191">
        <f t="shared" si="9"/>
        <v>0</v>
      </c>
      <c r="BL296" s="17" t="s">
        <v>205</v>
      </c>
      <c r="BM296" s="190" t="s">
        <v>3814</v>
      </c>
    </row>
    <row r="297" spans="1:65" s="2" customFormat="1" ht="24.2" customHeight="1">
      <c r="A297" s="35"/>
      <c r="B297" s="36"/>
      <c r="C297" s="179" t="s">
        <v>598</v>
      </c>
      <c r="D297" s="179" t="s">
        <v>187</v>
      </c>
      <c r="E297" s="180" t="s">
        <v>2353</v>
      </c>
      <c r="F297" s="181" t="s">
        <v>2354</v>
      </c>
      <c r="G297" s="182" t="s">
        <v>481</v>
      </c>
      <c r="H297" s="183">
        <v>10</v>
      </c>
      <c r="I297" s="184"/>
      <c r="J297" s="185">
        <f t="shared" si="0"/>
        <v>0</v>
      </c>
      <c r="K297" s="181" t="s">
        <v>191</v>
      </c>
      <c r="L297" s="40"/>
      <c r="M297" s="186" t="s">
        <v>43</v>
      </c>
      <c r="N297" s="187" t="s">
        <v>51</v>
      </c>
      <c r="O297" s="65"/>
      <c r="P297" s="188">
        <f t="shared" si="1"/>
        <v>0</v>
      </c>
      <c r="Q297" s="188">
        <v>3.3E-4</v>
      </c>
      <c r="R297" s="188">
        <f t="shared" si="2"/>
        <v>3.3E-3</v>
      </c>
      <c r="S297" s="188">
        <v>0</v>
      </c>
      <c r="T297" s="189">
        <f t="shared" si="3"/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90" t="s">
        <v>205</v>
      </c>
      <c r="AT297" s="190" t="s">
        <v>187</v>
      </c>
      <c r="AU297" s="190" t="s">
        <v>90</v>
      </c>
      <c r="AY297" s="17" t="s">
        <v>182</v>
      </c>
      <c r="BE297" s="191">
        <f t="shared" si="4"/>
        <v>0</v>
      </c>
      <c r="BF297" s="191">
        <f t="shared" si="5"/>
        <v>0</v>
      </c>
      <c r="BG297" s="191">
        <f t="shared" si="6"/>
        <v>0</v>
      </c>
      <c r="BH297" s="191">
        <f t="shared" si="7"/>
        <v>0</v>
      </c>
      <c r="BI297" s="191">
        <f t="shared" si="8"/>
        <v>0</v>
      </c>
      <c r="BJ297" s="17" t="s">
        <v>88</v>
      </c>
      <c r="BK297" s="191">
        <f t="shared" si="9"/>
        <v>0</v>
      </c>
      <c r="BL297" s="17" t="s">
        <v>205</v>
      </c>
      <c r="BM297" s="190" t="s">
        <v>3815</v>
      </c>
    </row>
    <row r="298" spans="1:65" s="13" customFormat="1" ht="11.25">
      <c r="B298" s="192"/>
      <c r="C298" s="193"/>
      <c r="D298" s="194" t="s">
        <v>193</v>
      </c>
      <c r="E298" s="195" t="s">
        <v>43</v>
      </c>
      <c r="F298" s="196" t="s">
        <v>1213</v>
      </c>
      <c r="G298" s="193"/>
      <c r="H298" s="195" t="s">
        <v>43</v>
      </c>
      <c r="I298" s="197"/>
      <c r="J298" s="193"/>
      <c r="K298" s="193"/>
      <c r="L298" s="198"/>
      <c r="M298" s="199"/>
      <c r="N298" s="200"/>
      <c r="O298" s="200"/>
      <c r="P298" s="200"/>
      <c r="Q298" s="200"/>
      <c r="R298" s="200"/>
      <c r="S298" s="200"/>
      <c r="T298" s="201"/>
      <c r="AT298" s="202" t="s">
        <v>193</v>
      </c>
      <c r="AU298" s="202" t="s">
        <v>90</v>
      </c>
      <c r="AV298" s="13" t="s">
        <v>88</v>
      </c>
      <c r="AW298" s="13" t="s">
        <v>41</v>
      </c>
      <c r="AX298" s="13" t="s">
        <v>80</v>
      </c>
      <c r="AY298" s="202" t="s">
        <v>182</v>
      </c>
    </row>
    <row r="299" spans="1:65" s="13" customFormat="1" ht="11.25">
      <c r="B299" s="192"/>
      <c r="C299" s="193"/>
      <c r="D299" s="194" t="s">
        <v>193</v>
      </c>
      <c r="E299" s="195" t="s">
        <v>43</v>
      </c>
      <c r="F299" s="196" t="s">
        <v>2356</v>
      </c>
      <c r="G299" s="193"/>
      <c r="H299" s="195" t="s">
        <v>43</v>
      </c>
      <c r="I299" s="197"/>
      <c r="J299" s="193"/>
      <c r="K299" s="193"/>
      <c r="L299" s="198"/>
      <c r="M299" s="199"/>
      <c r="N299" s="200"/>
      <c r="O299" s="200"/>
      <c r="P299" s="200"/>
      <c r="Q299" s="200"/>
      <c r="R299" s="200"/>
      <c r="S299" s="200"/>
      <c r="T299" s="201"/>
      <c r="AT299" s="202" t="s">
        <v>193</v>
      </c>
      <c r="AU299" s="202" t="s">
        <v>90</v>
      </c>
      <c r="AV299" s="13" t="s">
        <v>88</v>
      </c>
      <c r="AW299" s="13" t="s">
        <v>41</v>
      </c>
      <c r="AX299" s="13" t="s">
        <v>80</v>
      </c>
      <c r="AY299" s="202" t="s">
        <v>182</v>
      </c>
    </row>
    <row r="300" spans="1:65" s="14" customFormat="1" ht="11.25">
      <c r="B300" s="203"/>
      <c r="C300" s="204"/>
      <c r="D300" s="194" t="s">
        <v>193</v>
      </c>
      <c r="E300" s="205" t="s">
        <v>43</v>
      </c>
      <c r="F300" s="206" t="s">
        <v>1411</v>
      </c>
      <c r="G300" s="204"/>
      <c r="H300" s="207">
        <v>10</v>
      </c>
      <c r="I300" s="208"/>
      <c r="J300" s="204"/>
      <c r="K300" s="204"/>
      <c r="L300" s="209"/>
      <c r="M300" s="210"/>
      <c r="N300" s="211"/>
      <c r="O300" s="211"/>
      <c r="P300" s="211"/>
      <c r="Q300" s="211"/>
      <c r="R300" s="211"/>
      <c r="S300" s="211"/>
      <c r="T300" s="212"/>
      <c r="AT300" s="213" t="s">
        <v>193</v>
      </c>
      <c r="AU300" s="213" t="s">
        <v>90</v>
      </c>
      <c r="AV300" s="14" t="s">
        <v>90</v>
      </c>
      <c r="AW300" s="14" t="s">
        <v>41</v>
      </c>
      <c r="AX300" s="14" t="s">
        <v>80</v>
      </c>
      <c r="AY300" s="213" t="s">
        <v>182</v>
      </c>
    </row>
    <row r="301" spans="1:65" s="15" customFormat="1" ht="11.25">
      <c r="B301" s="227"/>
      <c r="C301" s="228"/>
      <c r="D301" s="194" t="s">
        <v>193</v>
      </c>
      <c r="E301" s="229" t="s">
        <v>43</v>
      </c>
      <c r="F301" s="230" t="s">
        <v>436</v>
      </c>
      <c r="G301" s="228"/>
      <c r="H301" s="231">
        <v>10</v>
      </c>
      <c r="I301" s="232"/>
      <c r="J301" s="228"/>
      <c r="K301" s="228"/>
      <c r="L301" s="233"/>
      <c r="M301" s="234"/>
      <c r="N301" s="235"/>
      <c r="O301" s="235"/>
      <c r="P301" s="235"/>
      <c r="Q301" s="235"/>
      <c r="R301" s="235"/>
      <c r="S301" s="235"/>
      <c r="T301" s="236"/>
      <c r="AT301" s="237" t="s">
        <v>193</v>
      </c>
      <c r="AU301" s="237" t="s">
        <v>90</v>
      </c>
      <c r="AV301" s="15" t="s">
        <v>205</v>
      </c>
      <c r="AW301" s="15" t="s">
        <v>41</v>
      </c>
      <c r="AX301" s="15" t="s">
        <v>88</v>
      </c>
      <c r="AY301" s="237" t="s">
        <v>182</v>
      </c>
    </row>
    <row r="302" spans="1:65" s="2" customFormat="1" ht="24.2" customHeight="1">
      <c r="A302" s="35"/>
      <c r="B302" s="36"/>
      <c r="C302" s="179" t="s">
        <v>604</v>
      </c>
      <c r="D302" s="179" t="s">
        <v>187</v>
      </c>
      <c r="E302" s="180" t="s">
        <v>3816</v>
      </c>
      <c r="F302" s="181" t="s">
        <v>3817</v>
      </c>
      <c r="G302" s="182" t="s">
        <v>481</v>
      </c>
      <c r="H302" s="183">
        <v>16</v>
      </c>
      <c r="I302" s="184"/>
      <c r="J302" s="185">
        <f>ROUND(I302*H302,2)</f>
        <v>0</v>
      </c>
      <c r="K302" s="181" t="s">
        <v>191</v>
      </c>
      <c r="L302" s="40"/>
      <c r="M302" s="186" t="s">
        <v>43</v>
      </c>
      <c r="N302" s="187" t="s">
        <v>51</v>
      </c>
      <c r="O302" s="65"/>
      <c r="P302" s="188">
        <f>O302*H302</f>
        <v>0</v>
      </c>
      <c r="Q302" s="188">
        <v>6.4999999999999997E-4</v>
      </c>
      <c r="R302" s="188">
        <f>Q302*H302</f>
        <v>1.04E-2</v>
      </c>
      <c r="S302" s="188">
        <v>0</v>
      </c>
      <c r="T302" s="189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90" t="s">
        <v>205</v>
      </c>
      <c r="AT302" s="190" t="s">
        <v>187</v>
      </c>
      <c r="AU302" s="190" t="s">
        <v>90</v>
      </c>
      <c r="AY302" s="17" t="s">
        <v>182</v>
      </c>
      <c r="BE302" s="191">
        <f>IF(N302="základní",J302,0)</f>
        <v>0</v>
      </c>
      <c r="BF302" s="191">
        <f>IF(N302="snížená",J302,0)</f>
        <v>0</v>
      </c>
      <c r="BG302" s="191">
        <f>IF(N302="zákl. přenesená",J302,0)</f>
        <v>0</v>
      </c>
      <c r="BH302" s="191">
        <f>IF(N302="sníž. přenesená",J302,0)</f>
        <v>0</v>
      </c>
      <c r="BI302" s="191">
        <f>IF(N302="nulová",J302,0)</f>
        <v>0</v>
      </c>
      <c r="BJ302" s="17" t="s">
        <v>88</v>
      </c>
      <c r="BK302" s="191">
        <f>ROUND(I302*H302,2)</f>
        <v>0</v>
      </c>
      <c r="BL302" s="17" t="s">
        <v>205</v>
      </c>
      <c r="BM302" s="190" t="s">
        <v>3818</v>
      </c>
    </row>
    <row r="303" spans="1:65" s="13" customFormat="1" ht="11.25">
      <c r="B303" s="192"/>
      <c r="C303" s="193"/>
      <c r="D303" s="194" t="s">
        <v>193</v>
      </c>
      <c r="E303" s="195" t="s">
        <v>43</v>
      </c>
      <c r="F303" s="196" t="s">
        <v>3819</v>
      </c>
      <c r="G303" s="193"/>
      <c r="H303" s="195" t="s">
        <v>43</v>
      </c>
      <c r="I303" s="197"/>
      <c r="J303" s="193"/>
      <c r="K303" s="193"/>
      <c r="L303" s="198"/>
      <c r="M303" s="199"/>
      <c r="N303" s="200"/>
      <c r="O303" s="200"/>
      <c r="P303" s="200"/>
      <c r="Q303" s="200"/>
      <c r="R303" s="200"/>
      <c r="S303" s="200"/>
      <c r="T303" s="201"/>
      <c r="AT303" s="202" t="s">
        <v>193</v>
      </c>
      <c r="AU303" s="202" t="s">
        <v>90</v>
      </c>
      <c r="AV303" s="13" t="s">
        <v>88</v>
      </c>
      <c r="AW303" s="13" t="s">
        <v>41</v>
      </c>
      <c r="AX303" s="13" t="s">
        <v>80</v>
      </c>
      <c r="AY303" s="202" t="s">
        <v>182</v>
      </c>
    </row>
    <row r="304" spans="1:65" s="14" customFormat="1" ht="11.25">
      <c r="B304" s="203"/>
      <c r="C304" s="204"/>
      <c r="D304" s="194" t="s">
        <v>193</v>
      </c>
      <c r="E304" s="205" t="s">
        <v>43</v>
      </c>
      <c r="F304" s="206" t="s">
        <v>2744</v>
      </c>
      <c r="G304" s="204"/>
      <c r="H304" s="207">
        <v>16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193</v>
      </c>
      <c r="AU304" s="213" t="s">
        <v>90</v>
      </c>
      <c r="AV304" s="14" t="s">
        <v>90</v>
      </c>
      <c r="AW304" s="14" t="s">
        <v>41</v>
      </c>
      <c r="AX304" s="14" t="s">
        <v>80</v>
      </c>
      <c r="AY304" s="213" t="s">
        <v>182</v>
      </c>
    </row>
    <row r="305" spans="1:65" s="15" customFormat="1" ht="11.25">
      <c r="B305" s="227"/>
      <c r="C305" s="228"/>
      <c r="D305" s="194" t="s">
        <v>193</v>
      </c>
      <c r="E305" s="229" t="s">
        <v>43</v>
      </c>
      <c r="F305" s="230" t="s">
        <v>436</v>
      </c>
      <c r="G305" s="228"/>
      <c r="H305" s="231">
        <v>16</v>
      </c>
      <c r="I305" s="232"/>
      <c r="J305" s="228"/>
      <c r="K305" s="228"/>
      <c r="L305" s="233"/>
      <c r="M305" s="234"/>
      <c r="N305" s="235"/>
      <c r="O305" s="235"/>
      <c r="P305" s="235"/>
      <c r="Q305" s="235"/>
      <c r="R305" s="235"/>
      <c r="S305" s="235"/>
      <c r="T305" s="236"/>
      <c r="AT305" s="237" t="s">
        <v>193</v>
      </c>
      <c r="AU305" s="237" t="s">
        <v>90</v>
      </c>
      <c r="AV305" s="15" t="s">
        <v>205</v>
      </c>
      <c r="AW305" s="15" t="s">
        <v>41</v>
      </c>
      <c r="AX305" s="15" t="s">
        <v>88</v>
      </c>
      <c r="AY305" s="237" t="s">
        <v>182</v>
      </c>
    </row>
    <row r="306" spans="1:65" s="2" customFormat="1" ht="24.2" customHeight="1">
      <c r="A306" s="35"/>
      <c r="B306" s="36"/>
      <c r="C306" s="179" t="s">
        <v>608</v>
      </c>
      <c r="D306" s="179" t="s">
        <v>187</v>
      </c>
      <c r="E306" s="180" t="s">
        <v>1407</v>
      </c>
      <c r="F306" s="181" t="s">
        <v>1408</v>
      </c>
      <c r="G306" s="182" t="s">
        <v>367</v>
      </c>
      <c r="H306" s="183">
        <v>37</v>
      </c>
      <c r="I306" s="184"/>
      <c r="J306" s="185">
        <f>ROUND(I306*H306,2)</f>
        <v>0</v>
      </c>
      <c r="K306" s="181" t="s">
        <v>191</v>
      </c>
      <c r="L306" s="40"/>
      <c r="M306" s="186" t="s">
        <v>43</v>
      </c>
      <c r="N306" s="187" t="s">
        <v>51</v>
      </c>
      <c r="O306" s="65"/>
      <c r="P306" s="188">
        <f>O306*H306</f>
        <v>0</v>
      </c>
      <c r="Q306" s="188">
        <v>6.9999999999999994E-5</v>
      </c>
      <c r="R306" s="188">
        <f>Q306*H306</f>
        <v>2.5899999999999999E-3</v>
      </c>
      <c r="S306" s="188">
        <v>0</v>
      </c>
      <c r="T306" s="189">
        <f>S306*H306</f>
        <v>0</v>
      </c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R306" s="190" t="s">
        <v>205</v>
      </c>
      <c r="AT306" s="190" t="s">
        <v>187</v>
      </c>
      <c r="AU306" s="190" t="s">
        <v>90</v>
      </c>
      <c r="AY306" s="17" t="s">
        <v>182</v>
      </c>
      <c r="BE306" s="191">
        <f>IF(N306="základní",J306,0)</f>
        <v>0</v>
      </c>
      <c r="BF306" s="191">
        <f>IF(N306="snížená",J306,0)</f>
        <v>0</v>
      </c>
      <c r="BG306" s="191">
        <f>IF(N306="zákl. přenesená",J306,0)</f>
        <v>0</v>
      </c>
      <c r="BH306" s="191">
        <f>IF(N306="sníž. přenesená",J306,0)</f>
        <v>0</v>
      </c>
      <c r="BI306" s="191">
        <f>IF(N306="nulová",J306,0)</f>
        <v>0</v>
      </c>
      <c r="BJ306" s="17" t="s">
        <v>88</v>
      </c>
      <c r="BK306" s="191">
        <f>ROUND(I306*H306,2)</f>
        <v>0</v>
      </c>
      <c r="BL306" s="17" t="s">
        <v>205</v>
      </c>
      <c r="BM306" s="190" t="s">
        <v>3820</v>
      </c>
    </row>
    <row r="307" spans="1:65" s="13" customFormat="1" ht="11.25">
      <c r="B307" s="192"/>
      <c r="C307" s="193"/>
      <c r="D307" s="194" t="s">
        <v>193</v>
      </c>
      <c r="E307" s="195" t="s">
        <v>43</v>
      </c>
      <c r="F307" s="196" t="s">
        <v>2292</v>
      </c>
      <c r="G307" s="193"/>
      <c r="H307" s="195" t="s">
        <v>43</v>
      </c>
      <c r="I307" s="197"/>
      <c r="J307" s="193"/>
      <c r="K307" s="193"/>
      <c r="L307" s="198"/>
      <c r="M307" s="199"/>
      <c r="N307" s="200"/>
      <c r="O307" s="200"/>
      <c r="P307" s="200"/>
      <c r="Q307" s="200"/>
      <c r="R307" s="200"/>
      <c r="S307" s="200"/>
      <c r="T307" s="201"/>
      <c r="AT307" s="202" t="s">
        <v>193</v>
      </c>
      <c r="AU307" s="202" t="s">
        <v>90</v>
      </c>
      <c r="AV307" s="13" t="s">
        <v>88</v>
      </c>
      <c r="AW307" s="13" t="s">
        <v>41</v>
      </c>
      <c r="AX307" s="13" t="s">
        <v>80</v>
      </c>
      <c r="AY307" s="202" t="s">
        <v>182</v>
      </c>
    </row>
    <row r="308" spans="1:65" s="14" customFormat="1" ht="11.25">
      <c r="B308" s="203"/>
      <c r="C308" s="204"/>
      <c r="D308" s="194" t="s">
        <v>193</v>
      </c>
      <c r="E308" s="205" t="s">
        <v>43</v>
      </c>
      <c r="F308" s="206" t="s">
        <v>3821</v>
      </c>
      <c r="G308" s="204"/>
      <c r="H308" s="207">
        <v>27</v>
      </c>
      <c r="I308" s="208"/>
      <c r="J308" s="204"/>
      <c r="K308" s="204"/>
      <c r="L308" s="209"/>
      <c r="M308" s="210"/>
      <c r="N308" s="211"/>
      <c r="O308" s="211"/>
      <c r="P308" s="211"/>
      <c r="Q308" s="211"/>
      <c r="R308" s="211"/>
      <c r="S308" s="211"/>
      <c r="T308" s="212"/>
      <c r="AT308" s="213" t="s">
        <v>193</v>
      </c>
      <c r="AU308" s="213" t="s">
        <v>90</v>
      </c>
      <c r="AV308" s="14" t="s">
        <v>90</v>
      </c>
      <c r="AW308" s="14" t="s">
        <v>41</v>
      </c>
      <c r="AX308" s="14" t="s">
        <v>80</v>
      </c>
      <c r="AY308" s="213" t="s">
        <v>182</v>
      </c>
    </row>
    <row r="309" spans="1:65" s="13" customFormat="1" ht="11.25">
      <c r="B309" s="192"/>
      <c r="C309" s="193"/>
      <c r="D309" s="194" t="s">
        <v>193</v>
      </c>
      <c r="E309" s="195" t="s">
        <v>43</v>
      </c>
      <c r="F309" s="196" t="s">
        <v>3822</v>
      </c>
      <c r="G309" s="193"/>
      <c r="H309" s="195" t="s">
        <v>43</v>
      </c>
      <c r="I309" s="197"/>
      <c r="J309" s="193"/>
      <c r="K309" s="193"/>
      <c r="L309" s="198"/>
      <c r="M309" s="199"/>
      <c r="N309" s="200"/>
      <c r="O309" s="200"/>
      <c r="P309" s="200"/>
      <c r="Q309" s="200"/>
      <c r="R309" s="200"/>
      <c r="S309" s="200"/>
      <c r="T309" s="201"/>
      <c r="AT309" s="202" t="s">
        <v>193</v>
      </c>
      <c r="AU309" s="202" t="s">
        <v>90</v>
      </c>
      <c r="AV309" s="13" t="s">
        <v>88</v>
      </c>
      <c r="AW309" s="13" t="s">
        <v>41</v>
      </c>
      <c r="AX309" s="13" t="s">
        <v>80</v>
      </c>
      <c r="AY309" s="202" t="s">
        <v>182</v>
      </c>
    </row>
    <row r="310" spans="1:65" s="14" customFormat="1" ht="11.25">
      <c r="B310" s="203"/>
      <c r="C310" s="204"/>
      <c r="D310" s="194" t="s">
        <v>193</v>
      </c>
      <c r="E310" s="205" t="s">
        <v>43</v>
      </c>
      <c r="F310" s="206" t="s">
        <v>1333</v>
      </c>
      <c r="G310" s="204"/>
      <c r="H310" s="207">
        <v>6</v>
      </c>
      <c r="I310" s="208"/>
      <c r="J310" s="204"/>
      <c r="K310" s="204"/>
      <c r="L310" s="209"/>
      <c r="M310" s="210"/>
      <c r="N310" s="211"/>
      <c r="O310" s="211"/>
      <c r="P310" s="211"/>
      <c r="Q310" s="211"/>
      <c r="R310" s="211"/>
      <c r="S310" s="211"/>
      <c r="T310" s="212"/>
      <c r="AT310" s="213" t="s">
        <v>193</v>
      </c>
      <c r="AU310" s="213" t="s">
        <v>90</v>
      </c>
      <c r="AV310" s="14" t="s">
        <v>90</v>
      </c>
      <c r="AW310" s="14" t="s">
        <v>41</v>
      </c>
      <c r="AX310" s="14" t="s">
        <v>80</v>
      </c>
      <c r="AY310" s="213" t="s">
        <v>182</v>
      </c>
    </row>
    <row r="311" spans="1:65" s="13" customFormat="1" ht="11.25">
      <c r="B311" s="192"/>
      <c r="C311" s="193"/>
      <c r="D311" s="194" t="s">
        <v>193</v>
      </c>
      <c r="E311" s="195" t="s">
        <v>43</v>
      </c>
      <c r="F311" s="196" t="s">
        <v>3823</v>
      </c>
      <c r="G311" s="193"/>
      <c r="H311" s="195" t="s">
        <v>43</v>
      </c>
      <c r="I311" s="197"/>
      <c r="J311" s="193"/>
      <c r="K311" s="193"/>
      <c r="L311" s="198"/>
      <c r="M311" s="199"/>
      <c r="N311" s="200"/>
      <c r="O311" s="200"/>
      <c r="P311" s="200"/>
      <c r="Q311" s="200"/>
      <c r="R311" s="200"/>
      <c r="S311" s="200"/>
      <c r="T311" s="201"/>
      <c r="AT311" s="202" t="s">
        <v>193</v>
      </c>
      <c r="AU311" s="202" t="s">
        <v>90</v>
      </c>
      <c r="AV311" s="13" t="s">
        <v>88</v>
      </c>
      <c r="AW311" s="13" t="s">
        <v>41</v>
      </c>
      <c r="AX311" s="13" t="s">
        <v>80</v>
      </c>
      <c r="AY311" s="202" t="s">
        <v>182</v>
      </c>
    </row>
    <row r="312" spans="1:65" s="14" customFormat="1" ht="11.25">
      <c r="B312" s="203"/>
      <c r="C312" s="204"/>
      <c r="D312" s="194" t="s">
        <v>193</v>
      </c>
      <c r="E312" s="205" t="s">
        <v>43</v>
      </c>
      <c r="F312" s="206" t="s">
        <v>1222</v>
      </c>
      <c r="G312" s="204"/>
      <c r="H312" s="207">
        <v>4</v>
      </c>
      <c r="I312" s="208"/>
      <c r="J312" s="204"/>
      <c r="K312" s="204"/>
      <c r="L312" s="209"/>
      <c r="M312" s="210"/>
      <c r="N312" s="211"/>
      <c r="O312" s="211"/>
      <c r="P312" s="211"/>
      <c r="Q312" s="211"/>
      <c r="R312" s="211"/>
      <c r="S312" s="211"/>
      <c r="T312" s="212"/>
      <c r="AT312" s="213" t="s">
        <v>193</v>
      </c>
      <c r="AU312" s="213" t="s">
        <v>90</v>
      </c>
      <c r="AV312" s="14" t="s">
        <v>90</v>
      </c>
      <c r="AW312" s="14" t="s">
        <v>41</v>
      </c>
      <c r="AX312" s="14" t="s">
        <v>80</v>
      </c>
      <c r="AY312" s="213" t="s">
        <v>182</v>
      </c>
    </row>
    <row r="313" spans="1:65" s="15" customFormat="1" ht="11.25">
      <c r="B313" s="227"/>
      <c r="C313" s="228"/>
      <c r="D313" s="194" t="s">
        <v>193</v>
      </c>
      <c r="E313" s="229" t="s">
        <v>43</v>
      </c>
      <c r="F313" s="230" t="s">
        <v>436</v>
      </c>
      <c r="G313" s="228"/>
      <c r="H313" s="231">
        <v>37</v>
      </c>
      <c r="I313" s="232"/>
      <c r="J313" s="228"/>
      <c r="K313" s="228"/>
      <c r="L313" s="233"/>
      <c r="M313" s="234"/>
      <c r="N313" s="235"/>
      <c r="O313" s="235"/>
      <c r="P313" s="235"/>
      <c r="Q313" s="235"/>
      <c r="R313" s="235"/>
      <c r="S313" s="235"/>
      <c r="T313" s="236"/>
      <c r="AT313" s="237" t="s">
        <v>193</v>
      </c>
      <c r="AU313" s="237" t="s">
        <v>90</v>
      </c>
      <c r="AV313" s="15" t="s">
        <v>205</v>
      </c>
      <c r="AW313" s="15" t="s">
        <v>41</v>
      </c>
      <c r="AX313" s="15" t="s">
        <v>88</v>
      </c>
      <c r="AY313" s="237" t="s">
        <v>182</v>
      </c>
    </row>
    <row r="314" spans="1:65" s="2" customFormat="1" ht="24.2" customHeight="1">
      <c r="A314" s="35"/>
      <c r="B314" s="36"/>
      <c r="C314" s="179" t="s">
        <v>614</v>
      </c>
      <c r="D314" s="179" t="s">
        <v>187</v>
      </c>
      <c r="E314" s="180" t="s">
        <v>1412</v>
      </c>
      <c r="F314" s="181" t="s">
        <v>1413</v>
      </c>
      <c r="G314" s="182" t="s">
        <v>481</v>
      </c>
      <c r="H314" s="183">
        <v>19</v>
      </c>
      <c r="I314" s="184"/>
      <c r="J314" s="185">
        <f>ROUND(I314*H314,2)</f>
        <v>0</v>
      </c>
      <c r="K314" s="181" t="s">
        <v>191</v>
      </c>
      <c r="L314" s="40"/>
      <c r="M314" s="186" t="s">
        <v>43</v>
      </c>
      <c r="N314" s="187" t="s">
        <v>51</v>
      </c>
      <c r="O314" s="65"/>
      <c r="P314" s="188">
        <f>O314*H314</f>
        <v>0</v>
      </c>
      <c r="Q314" s="188">
        <v>1.3999999999999999E-4</v>
      </c>
      <c r="R314" s="188">
        <f>Q314*H314</f>
        <v>2.6599999999999996E-3</v>
      </c>
      <c r="S314" s="188">
        <v>0</v>
      </c>
      <c r="T314" s="189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90" t="s">
        <v>205</v>
      </c>
      <c r="AT314" s="190" t="s">
        <v>187</v>
      </c>
      <c r="AU314" s="190" t="s">
        <v>90</v>
      </c>
      <c r="AY314" s="17" t="s">
        <v>182</v>
      </c>
      <c r="BE314" s="191">
        <f>IF(N314="základní",J314,0)</f>
        <v>0</v>
      </c>
      <c r="BF314" s="191">
        <f>IF(N314="snížená",J314,0)</f>
        <v>0</v>
      </c>
      <c r="BG314" s="191">
        <f>IF(N314="zákl. přenesená",J314,0)</f>
        <v>0</v>
      </c>
      <c r="BH314" s="191">
        <f>IF(N314="sníž. přenesená",J314,0)</f>
        <v>0</v>
      </c>
      <c r="BI314" s="191">
        <f>IF(N314="nulová",J314,0)</f>
        <v>0</v>
      </c>
      <c r="BJ314" s="17" t="s">
        <v>88</v>
      </c>
      <c r="BK314" s="191">
        <f>ROUND(I314*H314,2)</f>
        <v>0</v>
      </c>
      <c r="BL314" s="17" t="s">
        <v>205</v>
      </c>
      <c r="BM314" s="190" t="s">
        <v>3824</v>
      </c>
    </row>
    <row r="315" spans="1:65" s="2" customFormat="1" ht="37.9" customHeight="1">
      <c r="A315" s="35"/>
      <c r="B315" s="36"/>
      <c r="C315" s="179" t="s">
        <v>620</v>
      </c>
      <c r="D315" s="179" t="s">
        <v>187</v>
      </c>
      <c r="E315" s="180" t="s">
        <v>2364</v>
      </c>
      <c r="F315" s="181" t="s">
        <v>2365</v>
      </c>
      <c r="G315" s="182" t="s">
        <v>481</v>
      </c>
      <c r="H315" s="183">
        <v>45</v>
      </c>
      <c r="I315" s="184"/>
      <c r="J315" s="185">
        <f>ROUND(I315*H315,2)</f>
        <v>0</v>
      </c>
      <c r="K315" s="181" t="s">
        <v>191</v>
      </c>
      <c r="L315" s="40"/>
      <c r="M315" s="186" t="s">
        <v>43</v>
      </c>
      <c r="N315" s="187" t="s">
        <v>51</v>
      </c>
      <c r="O315" s="65"/>
      <c r="P315" s="188">
        <f>O315*H315</f>
        <v>0</v>
      </c>
      <c r="Q315" s="188">
        <v>0</v>
      </c>
      <c r="R315" s="188">
        <f>Q315*H315</f>
        <v>0</v>
      </c>
      <c r="S315" s="188">
        <v>0</v>
      </c>
      <c r="T315" s="189">
        <f>S315*H315</f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90" t="s">
        <v>205</v>
      </c>
      <c r="AT315" s="190" t="s">
        <v>187</v>
      </c>
      <c r="AU315" s="190" t="s">
        <v>90</v>
      </c>
      <c r="AY315" s="17" t="s">
        <v>182</v>
      </c>
      <c r="BE315" s="191">
        <f>IF(N315="základní",J315,0)</f>
        <v>0</v>
      </c>
      <c r="BF315" s="191">
        <f>IF(N315="snížená",J315,0)</f>
        <v>0</v>
      </c>
      <c r="BG315" s="191">
        <f>IF(N315="zákl. přenesená",J315,0)</f>
        <v>0</v>
      </c>
      <c r="BH315" s="191">
        <f>IF(N315="sníž. přenesená",J315,0)</f>
        <v>0</v>
      </c>
      <c r="BI315" s="191">
        <f>IF(N315="nulová",J315,0)</f>
        <v>0</v>
      </c>
      <c r="BJ315" s="17" t="s">
        <v>88</v>
      </c>
      <c r="BK315" s="191">
        <f>ROUND(I315*H315,2)</f>
        <v>0</v>
      </c>
      <c r="BL315" s="17" t="s">
        <v>205</v>
      </c>
      <c r="BM315" s="190" t="s">
        <v>3825</v>
      </c>
    </row>
    <row r="316" spans="1:65" s="2" customFormat="1" ht="37.9" customHeight="1">
      <c r="A316" s="35"/>
      <c r="B316" s="36"/>
      <c r="C316" s="179" t="s">
        <v>613</v>
      </c>
      <c r="D316" s="179" t="s">
        <v>187</v>
      </c>
      <c r="E316" s="180" t="s">
        <v>458</v>
      </c>
      <c r="F316" s="181" t="s">
        <v>459</v>
      </c>
      <c r="G316" s="182" t="s">
        <v>367</v>
      </c>
      <c r="H316" s="183">
        <v>37</v>
      </c>
      <c r="I316" s="184"/>
      <c r="J316" s="185">
        <f>ROUND(I316*H316,2)</f>
        <v>0</v>
      </c>
      <c r="K316" s="181" t="s">
        <v>191</v>
      </c>
      <c r="L316" s="40"/>
      <c r="M316" s="186" t="s">
        <v>43</v>
      </c>
      <c r="N316" s="187" t="s">
        <v>51</v>
      </c>
      <c r="O316" s="65"/>
      <c r="P316" s="188">
        <f>O316*H316</f>
        <v>0</v>
      </c>
      <c r="Q316" s="188">
        <v>1.0000000000000001E-5</v>
      </c>
      <c r="R316" s="188">
        <f>Q316*H316</f>
        <v>3.7000000000000005E-4</v>
      </c>
      <c r="S316" s="188">
        <v>0</v>
      </c>
      <c r="T316" s="189">
        <f>S316*H316</f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90" t="s">
        <v>205</v>
      </c>
      <c r="AT316" s="190" t="s">
        <v>187</v>
      </c>
      <c r="AU316" s="190" t="s">
        <v>90</v>
      </c>
      <c r="AY316" s="17" t="s">
        <v>182</v>
      </c>
      <c r="BE316" s="191">
        <f>IF(N316="základní",J316,0)</f>
        <v>0</v>
      </c>
      <c r="BF316" s="191">
        <f>IF(N316="snížená",J316,0)</f>
        <v>0</v>
      </c>
      <c r="BG316" s="191">
        <f>IF(N316="zákl. přenesená",J316,0)</f>
        <v>0</v>
      </c>
      <c r="BH316" s="191">
        <f>IF(N316="sníž. přenesená",J316,0)</f>
        <v>0</v>
      </c>
      <c r="BI316" s="191">
        <f>IF(N316="nulová",J316,0)</f>
        <v>0</v>
      </c>
      <c r="BJ316" s="17" t="s">
        <v>88</v>
      </c>
      <c r="BK316" s="191">
        <f>ROUND(I316*H316,2)</f>
        <v>0</v>
      </c>
      <c r="BL316" s="17" t="s">
        <v>205</v>
      </c>
      <c r="BM316" s="190" t="s">
        <v>3826</v>
      </c>
    </row>
    <row r="317" spans="1:65" s="2" customFormat="1" ht="62.65" customHeight="1">
      <c r="A317" s="35"/>
      <c r="B317" s="36"/>
      <c r="C317" s="179" t="s">
        <v>630</v>
      </c>
      <c r="D317" s="179" t="s">
        <v>187</v>
      </c>
      <c r="E317" s="180" t="s">
        <v>1416</v>
      </c>
      <c r="F317" s="181" t="s">
        <v>1417</v>
      </c>
      <c r="G317" s="182" t="s">
        <v>481</v>
      </c>
      <c r="H317" s="183">
        <v>101</v>
      </c>
      <c r="I317" s="184"/>
      <c r="J317" s="185">
        <f>ROUND(I317*H317,2)</f>
        <v>0</v>
      </c>
      <c r="K317" s="181" t="s">
        <v>191</v>
      </c>
      <c r="L317" s="40"/>
      <c r="M317" s="186" t="s">
        <v>43</v>
      </c>
      <c r="N317" s="187" t="s">
        <v>51</v>
      </c>
      <c r="O317" s="65"/>
      <c r="P317" s="188">
        <f>O317*H317</f>
        <v>0</v>
      </c>
      <c r="Q317" s="188">
        <v>8.9779999999999999E-2</v>
      </c>
      <c r="R317" s="188">
        <f>Q317*H317</f>
        <v>9.0677799999999991</v>
      </c>
      <c r="S317" s="188">
        <v>0</v>
      </c>
      <c r="T317" s="189">
        <f>S317*H317</f>
        <v>0</v>
      </c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R317" s="190" t="s">
        <v>205</v>
      </c>
      <c r="AT317" s="190" t="s">
        <v>187</v>
      </c>
      <c r="AU317" s="190" t="s">
        <v>90</v>
      </c>
      <c r="AY317" s="17" t="s">
        <v>182</v>
      </c>
      <c r="BE317" s="191">
        <f>IF(N317="základní",J317,0)</f>
        <v>0</v>
      </c>
      <c r="BF317" s="191">
        <f>IF(N317="snížená",J317,0)</f>
        <v>0</v>
      </c>
      <c r="BG317" s="191">
        <f>IF(N317="zákl. přenesená",J317,0)</f>
        <v>0</v>
      </c>
      <c r="BH317" s="191">
        <f>IF(N317="sníž. přenesená",J317,0)</f>
        <v>0</v>
      </c>
      <c r="BI317" s="191">
        <f>IF(N317="nulová",J317,0)</f>
        <v>0</v>
      </c>
      <c r="BJ317" s="17" t="s">
        <v>88</v>
      </c>
      <c r="BK317" s="191">
        <f>ROUND(I317*H317,2)</f>
        <v>0</v>
      </c>
      <c r="BL317" s="17" t="s">
        <v>205</v>
      </c>
      <c r="BM317" s="190" t="s">
        <v>3827</v>
      </c>
    </row>
    <row r="318" spans="1:65" s="13" customFormat="1" ht="11.25">
      <c r="B318" s="192"/>
      <c r="C318" s="193"/>
      <c r="D318" s="194" t="s">
        <v>193</v>
      </c>
      <c r="E318" s="195" t="s">
        <v>43</v>
      </c>
      <c r="F318" s="196" t="s">
        <v>3828</v>
      </c>
      <c r="G318" s="193"/>
      <c r="H318" s="195" t="s">
        <v>43</v>
      </c>
      <c r="I318" s="197"/>
      <c r="J318" s="193"/>
      <c r="K318" s="193"/>
      <c r="L318" s="198"/>
      <c r="M318" s="199"/>
      <c r="N318" s="200"/>
      <c r="O318" s="200"/>
      <c r="P318" s="200"/>
      <c r="Q318" s="200"/>
      <c r="R318" s="200"/>
      <c r="S318" s="200"/>
      <c r="T318" s="201"/>
      <c r="AT318" s="202" t="s">
        <v>193</v>
      </c>
      <c r="AU318" s="202" t="s">
        <v>90</v>
      </c>
      <c r="AV318" s="13" t="s">
        <v>88</v>
      </c>
      <c r="AW318" s="13" t="s">
        <v>41</v>
      </c>
      <c r="AX318" s="13" t="s">
        <v>80</v>
      </c>
      <c r="AY318" s="202" t="s">
        <v>182</v>
      </c>
    </row>
    <row r="319" spans="1:65" s="13" customFormat="1" ht="11.25">
      <c r="B319" s="192"/>
      <c r="C319" s="193"/>
      <c r="D319" s="194" t="s">
        <v>193</v>
      </c>
      <c r="E319" s="195" t="s">
        <v>43</v>
      </c>
      <c r="F319" s="196" t="s">
        <v>2782</v>
      </c>
      <c r="G319" s="193"/>
      <c r="H319" s="195" t="s">
        <v>43</v>
      </c>
      <c r="I319" s="197"/>
      <c r="J319" s="193"/>
      <c r="K319" s="193"/>
      <c r="L319" s="198"/>
      <c r="M319" s="199"/>
      <c r="N319" s="200"/>
      <c r="O319" s="200"/>
      <c r="P319" s="200"/>
      <c r="Q319" s="200"/>
      <c r="R319" s="200"/>
      <c r="S319" s="200"/>
      <c r="T319" s="201"/>
      <c r="AT319" s="202" t="s">
        <v>193</v>
      </c>
      <c r="AU319" s="202" t="s">
        <v>90</v>
      </c>
      <c r="AV319" s="13" t="s">
        <v>88</v>
      </c>
      <c r="AW319" s="13" t="s">
        <v>41</v>
      </c>
      <c r="AX319" s="13" t="s">
        <v>80</v>
      </c>
      <c r="AY319" s="202" t="s">
        <v>182</v>
      </c>
    </row>
    <row r="320" spans="1:65" s="14" customFormat="1" ht="11.25">
      <c r="B320" s="203"/>
      <c r="C320" s="204"/>
      <c r="D320" s="194" t="s">
        <v>193</v>
      </c>
      <c r="E320" s="205" t="s">
        <v>43</v>
      </c>
      <c r="F320" s="206" t="s">
        <v>3735</v>
      </c>
      <c r="G320" s="204"/>
      <c r="H320" s="207">
        <v>96</v>
      </c>
      <c r="I320" s="208"/>
      <c r="J320" s="204"/>
      <c r="K320" s="204"/>
      <c r="L320" s="209"/>
      <c r="M320" s="210"/>
      <c r="N320" s="211"/>
      <c r="O320" s="211"/>
      <c r="P320" s="211"/>
      <c r="Q320" s="211"/>
      <c r="R320" s="211"/>
      <c r="S320" s="211"/>
      <c r="T320" s="212"/>
      <c r="AT320" s="213" t="s">
        <v>193</v>
      </c>
      <c r="AU320" s="213" t="s">
        <v>90</v>
      </c>
      <c r="AV320" s="14" t="s">
        <v>90</v>
      </c>
      <c r="AW320" s="14" t="s">
        <v>41</v>
      </c>
      <c r="AX320" s="14" t="s">
        <v>80</v>
      </c>
      <c r="AY320" s="213" t="s">
        <v>182</v>
      </c>
    </row>
    <row r="321" spans="1:65" s="13" customFormat="1" ht="11.25">
      <c r="B321" s="192"/>
      <c r="C321" s="193"/>
      <c r="D321" s="194" t="s">
        <v>193</v>
      </c>
      <c r="E321" s="195" t="s">
        <v>43</v>
      </c>
      <c r="F321" s="196" t="s">
        <v>3829</v>
      </c>
      <c r="G321" s="193"/>
      <c r="H321" s="195" t="s">
        <v>43</v>
      </c>
      <c r="I321" s="197"/>
      <c r="J321" s="193"/>
      <c r="K321" s="193"/>
      <c r="L321" s="198"/>
      <c r="M321" s="199"/>
      <c r="N321" s="200"/>
      <c r="O321" s="200"/>
      <c r="P321" s="200"/>
      <c r="Q321" s="200"/>
      <c r="R321" s="200"/>
      <c r="S321" s="200"/>
      <c r="T321" s="201"/>
      <c r="AT321" s="202" t="s">
        <v>193</v>
      </c>
      <c r="AU321" s="202" t="s">
        <v>90</v>
      </c>
      <c r="AV321" s="13" t="s">
        <v>88</v>
      </c>
      <c r="AW321" s="13" t="s">
        <v>41</v>
      </c>
      <c r="AX321" s="13" t="s">
        <v>80</v>
      </c>
      <c r="AY321" s="202" t="s">
        <v>182</v>
      </c>
    </row>
    <row r="322" spans="1:65" s="14" customFormat="1" ht="11.25">
      <c r="B322" s="203"/>
      <c r="C322" s="204"/>
      <c r="D322" s="194" t="s">
        <v>193</v>
      </c>
      <c r="E322" s="205" t="s">
        <v>43</v>
      </c>
      <c r="F322" s="206" t="s">
        <v>1328</v>
      </c>
      <c r="G322" s="204"/>
      <c r="H322" s="207">
        <v>5</v>
      </c>
      <c r="I322" s="208"/>
      <c r="J322" s="204"/>
      <c r="K322" s="204"/>
      <c r="L322" s="209"/>
      <c r="M322" s="210"/>
      <c r="N322" s="211"/>
      <c r="O322" s="211"/>
      <c r="P322" s="211"/>
      <c r="Q322" s="211"/>
      <c r="R322" s="211"/>
      <c r="S322" s="211"/>
      <c r="T322" s="212"/>
      <c r="AT322" s="213" t="s">
        <v>193</v>
      </c>
      <c r="AU322" s="213" t="s">
        <v>90</v>
      </c>
      <c r="AV322" s="14" t="s">
        <v>90</v>
      </c>
      <c r="AW322" s="14" t="s">
        <v>41</v>
      </c>
      <c r="AX322" s="14" t="s">
        <v>80</v>
      </c>
      <c r="AY322" s="213" t="s">
        <v>182</v>
      </c>
    </row>
    <row r="323" spans="1:65" s="15" customFormat="1" ht="11.25">
      <c r="B323" s="227"/>
      <c r="C323" s="228"/>
      <c r="D323" s="194" t="s">
        <v>193</v>
      </c>
      <c r="E323" s="229" t="s">
        <v>43</v>
      </c>
      <c r="F323" s="230" t="s">
        <v>436</v>
      </c>
      <c r="G323" s="228"/>
      <c r="H323" s="231">
        <v>101</v>
      </c>
      <c r="I323" s="232"/>
      <c r="J323" s="228"/>
      <c r="K323" s="228"/>
      <c r="L323" s="233"/>
      <c r="M323" s="234"/>
      <c r="N323" s="235"/>
      <c r="O323" s="235"/>
      <c r="P323" s="235"/>
      <c r="Q323" s="235"/>
      <c r="R323" s="235"/>
      <c r="S323" s="235"/>
      <c r="T323" s="236"/>
      <c r="AT323" s="237" t="s">
        <v>193</v>
      </c>
      <c r="AU323" s="237" t="s">
        <v>90</v>
      </c>
      <c r="AV323" s="15" t="s">
        <v>205</v>
      </c>
      <c r="AW323" s="15" t="s">
        <v>41</v>
      </c>
      <c r="AX323" s="15" t="s">
        <v>88</v>
      </c>
      <c r="AY323" s="237" t="s">
        <v>182</v>
      </c>
    </row>
    <row r="324" spans="1:65" s="2" customFormat="1" ht="14.45" customHeight="1">
      <c r="A324" s="35"/>
      <c r="B324" s="36"/>
      <c r="C324" s="214" t="s">
        <v>634</v>
      </c>
      <c r="D324" s="214" t="s">
        <v>179</v>
      </c>
      <c r="E324" s="215" t="s">
        <v>3830</v>
      </c>
      <c r="F324" s="216" t="s">
        <v>3831</v>
      </c>
      <c r="G324" s="217" t="s">
        <v>367</v>
      </c>
      <c r="H324" s="218">
        <v>5.05</v>
      </c>
      <c r="I324" s="219"/>
      <c r="J324" s="220">
        <f>ROUND(I324*H324,2)</f>
        <v>0</v>
      </c>
      <c r="K324" s="216" t="s">
        <v>191</v>
      </c>
      <c r="L324" s="221"/>
      <c r="M324" s="222" t="s">
        <v>43</v>
      </c>
      <c r="N324" s="223" t="s">
        <v>51</v>
      </c>
      <c r="O324" s="65"/>
      <c r="P324" s="188">
        <f>O324*H324</f>
        <v>0</v>
      </c>
      <c r="Q324" s="188">
        <v>0.222</v>
      </c>
      <c r="R324" s="188">
        <f>Q324*H324</f>
        <v>1.1211</v>
      </c>
      <c r="S324" s="188">
        <v>0</v>
      </c>
      <c r="T324" s="189">
        <f>S324*H324</f>
        <v>0</v>
      </c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R324" s="190" t="s">
        <v>225</v>
      </c>
      <c r="AT324" s="190" t="s">
        <v>179</v>
      </c>
      <c r="AU324" s="190" t="s">
        <v>90</v>
      </c>
      <c r="AY324" s="17" t="s">
        <v>182</v>
      </c>
      <c r="BE324" s="191">
        <f>IF(N324="základní",J324,0)</f>
        <v>0</v>
      </c>
      <c r="BF324" s="191">
        <f>IF(N324="snížená",J324,0)</f>
        <v>0</v>
      </c>
      <c r="BG324" s="191">
        <f>IF(N324="zákl. přenesená",J324,0)</f>
        <v>0</v>
      </c>
      <c r="BH324" s="191">
        <f>IF(N324="sníž. přenesená",J324,0)</f>
        <v>0</v>
      </c>
      <c r="BI324" s="191">
        <f>IF(N324="nulová",J324,0)</f>
        <v>0</v>
      </c>
      <c r="BJ324" s="17" t="s">
        <v>88</v>
      </c>
      <c r="BK324" s="191">
        <f>ROUND(I324*H324,2)</f>
        <v>0</v>
      </c>
      <c r="BL324" s="17" t="s">
        <v>205</v>
      </c>
      <c r="BM324" s="190" t="s">
        <v>3832</v>
      </c>
    </row>
    <row r="325" spans="1:65" s="14" customFormat="1" ht="11.25">
      <c r="B325" s="203"/>
      <c r="C325" s="204"/>
      <c r="D325" s="194" t="s">
        <v>193</v>
      </c>
      <c r="E325" s="205" t="s">
        <v>43</v>
      </c>
      <c r="F325" s="206" t="s">
        <v>3833</v>
      </c>
      <c r="G325" s="204"/>
      <c r="H325" s="207">
        <v>5.05</v>
      </c>
      <c r="I325" s="208"/>
      <c r="J325" s="204"/>
      <c r="K325" s="204"/>
      <c r="L325" s="209"/>
      <c r="M325" s="210"/>
      <c r="N325" s="211"/>
      <c r="O325" s="211"/>
      <c r="P325" s="211"/>
      <c r="Q325" s="211"/>
      <c r="R325" s="211"/>
      <c r="S325" s="211"/>
      <c r="T325" s="212"/>
      <c r="AT325" s="213" t="s">
        <v>193</v>
      </c>
      <c r="AU325" s="213" t="s">
        <v>90</v>
      </c>
      <c r="AV325" s="14" t="s">
        <v>90</v>
      </c>
      <c r="AW325" s="14" t="s">
        <v>41</v>
      </c>
      <c r="AX325" s="14" t="s">
        <v>80</v>
      </c>
      <c r="AY325" s="213" t="s">
        <v>182</v>
      </c>
    </row>
    <row r="326" spans="1:65" s="15" customFormat="1" ht="11.25">
      <c r="B326" s="227"/>
      <c r="C326" s="228"/>
      <c r="D326" s="194" t="s">
        <v>193</v>
      </c>
      <c r="E326" s="229" t="s">
        <v>43</v>
      </c>
      <c r="F326" s="230" t="s">
        <v>436</v>
      </c>
      <c r="G326" s="228"/>
      <c r="H326" s="231">
        <v>5.05</v>
      </c>
      <c r="I326" s="232"/>
      <c r="J326" s="228"/>
      <c r="K326" s="228"/>
      <c r="L326" s="233"/>
      <c r="M326" s="234"/>
      <c r="N326" s="235"/>
      <c r="O326" s="235"/>
      <c r="P326" s="235"/>
      <c r="Q326" s="235"/>
      <c r="R326" s="235"/>
      <c r="S326" s="235"/>
      <c r="T326" s="236"/>
      <c r="AT326" s="237" t="s">
        <v>193</v>
      </c>
      <c r="AU326" s="237" t="s">
        <v>90</v>
      </c>
      <c r="AV326" s="15" t="s">
        <v>205</v>
      </c>
      <c r="AW326" s="15" t="s">
        <v>41</v>
      </c>
      <c r="AX326" s="15" t="s">
        <v>88</v>
      </c>
      <c r="AY326" s="237" t="s">
        <v>182</v>
      </c>
    </row>
    <row r="327" spans="1:65" s="2" customFormat="1" ht="49.15" customHeight="1">
      <c r="A327" s="35"/>
      <c r="B327" s="36"/>
      <c r="C327" s="179" t="s">
        <v>642</v>
      </c>
      <c r="D327" s="179" t="s">
        <v>187</v>
      </c>
      <c r="E327" s="180" t="s">
        <v>1420</v>
      </c>
      <c r="F327" s="181" t="s">
        <v>1421</v>
      </c>
      <c r="G327" s="182" t="s">
        <v>481</v>
      </c>
      <c r="H327" s="183">
        <v>17</v>
      </c>
      <c r="I327" s="184"/>
      <c r="J327" s="185">
        <f>ROUND(I327*H327,2)</f>
        <v>0</v>
      </c>
      <c r="K327" s="181" t="s">
        <v>191</v>
      </c>
      <c r="L327" s="40"/>
      <c r="M327" s="186" t="s">
        <v>43</v>
      </c>
      <c r="N327" s="187" t="s">
        <v>51</v>
      </c>
      <c r="O327" s="65"/>
      <c r="P327" s="188">
        <f>O327*H327</f>
        <v>0</v>
      </c>
      <c r="Q327" s="188">
        <v>0.1295</v>
      </c>
      <c r="R327" s="188">
        <f>Q327*H327</f>
        <v>2.2015000000000002</v>
      </c>
      <c r="S327" s="188">
        <v>0</v>
      </c>
      <c r="T327" s="189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90" t="s">
        <v>205</v>
      </c>
      <c r="AT327" s="190" t="s">
        <v>187</v>
      </c>
      <c r="AU327" s="190" t="s">
        <v>90</v>
      </c>
      <c r="AY327" s="17" t="s">
        <v>182</v>
      </c>
      <c r="BE327" s="191">
        <f>IF(N327="základní",J327,0)</f>
        <v>0</v>
      </c>
      <c r="BF327" s="191">
        <f>IF(N327="snížená",J327,0)</f>
        <v>0</v>
      </c>
      <c r="BG327" s="191">
        <f>IF(N327="zákl. přenesená",J327,0)</f>
        <v>0</v>
      </c>
      <c r="BH327" s="191">
        <f>IF(N327="sníž. přenesená",J327,0)</f>
        <v>0</v>
      </c>
      <c r="BI327" s="191">
        <f>IF(N327="nulová",J327,0)</f>
        <v>0</v>
      </c>
      <c r="BJ327" s="17" t="s">
        <v>88</v>
      </c>
      <c r="BK327" s="191">
        <f>ROUND(I327*H327,2)</f>
        <v>0</v>
      </c>
      <c r="BL327" s="17" t="s">
        <v>205</v>
      </c>
      <c r="BM327" s="190" t="s">
        <v>3834</v>
      </c>
    </row>
    <row r="328" spans="1:65" s="13" customFormat="1" ht="11.25">
      <c r="B328" s="192"/>
      <c r="C328" s="193"/>
      <c r="D328" s="194" t="s">
        <v>193</v>
      </c>
      <c r="E328" s="195" t="s">
        <v>43</v>
      </c>
      <c r="F328" s="196" t="s">
        <v>3835</v>
      </c>
      <c r="G328" s="193"/>
      <c r="H328" s="195" t="s">
        <v>43</v>
      </c>
      <c r="I328" s="197"/>
      <c r="J328" s="193"/>
      <c r="K328" s="193"/>
      <c r="L328" s="198"/>
      <c r="M328" s="199"/>
      <c r="N328" s="200"/>
      <c r="O328" s="200"/>
      <c r="P328" s="200"/>
      <c r="Q328" s="200"/>
      <c r="R328" s="200"/>
      <c r="S328" s="200"/>
      <c r="T328" s="201"/>
      <c r="AT328" s="202" t="s">
        <v>193</v>
      </c>
      <c r="AU328" s="202" t="s">
        <v>90</v>
      </c>
      <c r="AV328" s="13" t="s">
        <v>88</v>
      </c>
      <c r="AW328" s="13" t="s">
        <v>41</v>
      </c>
      <c r="AX328" s="13" t="s">
        <v>80</v>
      </c>
      <c r="AY328" s="202" t="s">
        <v>182</v>
      </c>
    </row>
    <row r="329" spans="1:65" s="13" customFormat="1" ht="11.25">
      <c r="B329" s="192"/>
      <c r="C329" s="193"/>
      <c r="D329" s="194" t="s">
        <v>193</v>
      </c>
      <c r="E329" s="195" t="s">
        <v>43</v>
      </c>
      <c r="F329" s="196" t="s">
        <v>3836</v>
      </c>
      <c r="G329" s="193"/>
      <c r="H329" s="195" t="s">
        <v>43</v>
      </c>
      <c r="I329" s="197"/>
      <c r="J329" s="193"/>
      <c r="K329" s="193"/>
      <c r="L329" s="198"/>
      <c r="M329" s="199"/>
      <c r="N329" s="200"/>
      <c r="O329" s="200"/>
      <c r="P329" s="200"/>
      <c r="Q329" s="200"/>
      <c r="R329" s="200"/>
      <c r="S329" s="200"/>
      <c r="T329" s="201"/>
      <c r="AT329" s="202" t="s">
        <v>193</v>
      </c>
      <c r="AU329" s="202" t="s">
        <v>90</v>
      </c>
      <c r="AV329" s="13" t="s">
        <v>88</v>
      </c>
      <c r="AW329" s="13" t="s">
        <v>41</v>
      </c>
      <c r="AX329" s="13" t="s">
        <v>80</v>
      </c>
      <c r="AY329" s="202" t="s">
        <v>182</v>
      </c>
    </row>
    <row r="330" spans="1:65" s="14" customFormat="1" ht="11.25">
      <c r="B330" s="203"/>
      <c r="C330" s="204"/>
      <c r="D330" s="194" t="s">
        <v>193</v>
      </c>
      <c r="E330" s="205" t="s">
        <v>43</v>
      </c>
      <c r="F330" s="206" t="s">
        <v>1328</v>
      </c>
      <c r="G330" s="204"/>
      <c r="H330" s="207">
        <v>5</v>
      </c>
      <c r="I330" s="208"/>
      <c r="J330" s="204"/>
      <c r="K330" s="204"/>
      <c r="L330" s="209"/>
      <c r="M330" s="210"/>
      <c r="N330" s="211"/>
      <c r="O330" s="211"/>
      <c r="P330" s="211"/>
      <c r="Q330" s="211"/>
      <c r="R330" s="211"/>
      <c r="S330" s="211"/>
      <c r="T330" s="212"/>
      <c r="AT330" s="213" t="s">
        <v>193</v>
      </c>
      <c r="AU330" s="213" t="s">
        <v>90</v>
      </c>
      <c r="AV330" s="14" t="s">
        <v>90</v>
      </c>
      <c r="AW330" s="14" t="s">
        <v>41</v>
      </c>
      <c r="AX330" s="14" t="s">
        <v>80</v>
      </c>
      <c r="AY330" s="213" t="s">
        <v>182</v>
      </c>
    </row>
    <row r="331" spans="1:65" s="13" customFormat="1" ht="11.25">
      <c r="B331" s="192"/>
      <c r="C331" s="193"/>
      <c r="D331" s="194" t="s">
        <v>193</v>
      </c>
      <c r="E331" s="195" t="s">
        <v>43</v>
      </c>
      <c r="F331" s="196" t="s">
        <v>3837</v>
      </c>
      <c r="G331" s="193"/>
      <c r="H331" s="195" t="s">
        <v>43</v>
      </c>
      <c r="I331" s="197"/>
      <c r="J331" s="193"/>
      <c r="K331" s="193"/>
      <c r="L331" s="198"/>
      <c r="M331" s="199"/>
      <c r="N331" s="200"/>
      <c r="O331" s="200"/>
      <c r="P331" s="200"/>
      <c r="Q331" s="200"/>
      <c r="R331" s="200"/>
      <c r="S331" s="200"/>
      <c r="T331" s="201"/>
      <c r="AT331" s="202" t="s">
        <v>193</v>
      </c>
      <c r="AU331" s="202" t="s">
        <v>90</v>
      </c>
      <c r="AV331" s="13" t="s">
        <v>88</v>
      </c>
      <c r="AW331" s="13" t="s">
        <v>41</v>
      </c>
      <c r="AX331" s="13" t="s">
        <v>80</v>
      </c>
      <c r="AY331" s="202" t="s">
        <v>182</v>
      </c>
    </row>
    <row r="332" spans="1:65" s="14" customFormat="1" ht="11.25">
      <c r="B332" s="203"/>
      <c r="C332" s="204"/>
      <c r="D332" s="194" t="s">
        <v>193</v>
      </c>
      <c r="E332" s="205" t="s">
        <v>43</v>
      </c>
      <c r="F332" s="206" t="s">
        <v>2330</v>
      </c>
      <c r="G332" s="204"/>
      <c r="H332" s="207">
        <v>12</v>
      </c>
      <c r="I332" s="208"/>
      <c r="J332" s="204"/>
      <c r="K332" s="204"/>
      <c r="L332" s="209"/>
      <c r="M332" s="210"/>
      <c r="N332" s="211"/>
      <c r="O332" s="211"/>
      <c r="P332" s="211"/>
      <c r="Q332" s="211"/>
      <c r="R332" s="211"/>
      <c r="S332" s="211"/>
      <c r="T332" s="212"/>
      <c r="AT332" s="213" t="s">
        <v>193</v>
      </c>
      <c r="AU332" s="213" t="s">
        <v>90</v>
      </c>
      <c r="AV332" s="14" t="s">
        <v>90</v>
      </c>
      <c r="AW332" s="14" t="s">
        <v>41</v>
      </c>
      <c r="AX332" s="14" t="s">
        <v>80</v>
      </c>
      <c r="AY332" s="213" t="s">
        <v>182</v>
      </c>
    </row>
    <row r="333" spans="1:65" s="15" customFormat="1" ht="11.25">
      <c r="B333" s="227"/>
      <c r="C333" s="228"/>
      <c r="D333" s="194" t="s">
        <v>193</v>
      </c>
      <c r="E333" s="229" t="s">
        <v>43</v>
      </c>
      <c r="F333" s="230" t="s">
        <v>436</v>
      </c>
      <c r="G333" s="228"/>
      <c r="H333" s="231">
        <v>17</v>
      </c>
      <c r="I333" s="232"/>
      <c r="J333" s="228"/>
      <c r="K333" s="228"/>
      <c r="L333" s="233"/>
      <c r="M333" s="234"/>
      <c r="N333" s="235"/>
      <c r="O333" s="235"/>
      <c r="P333" s="235"/>
      <c r="Q333" s="235"/>
      <c r="R333" s="235"/>
      <c r="S333" s="235"/>
      <c r="T333" s="236"/>
      <c r="AT333" s="237" t="s">
        <v>193</v>
      </c>
      <c r="AU333" s="237" t="s">
        <v>90</v>
      </c>
      <c r="AV333" s="15" t="s">
        <v>205</v>
      </c>
      <c r="AW333" s="15" t="s">
        <v>41</v>
      </c>
      <c r="AX333" s="15" t="s">
        <v>88</v>
      </c>
      <c r="AY333" s="237" t="s">
        <v>182</v>
      </c>
    </row>
    <row r="334" spans="1:65" s="2" customFormat="1" ht="14.45" customHeight="1">
      <c r="A334" s="35"/>
      <c r="B334" s="36"/>
      <c r="C334" s="214" t="s">
        <v>649</v>
      </c>
      <c r="D334" s="214" t="s">
        <v>179</v>
      </c>
      <c r="E334" s="215" t="s">
        <v>2439</v>
      </c>
      <c r="F334" s="216" t="s">
        <v>2440</v>
      </c>
      <c r="G334" s="217" t="s">
        <v>481</v>
      </c>
      <c r="H334" s="218">
        <v>10</v>
      </c>
      <c r="I334" s="219"/>
      <c r="J334" s="220">
        <f>ROUND(I334*H334,2)</f>
        <v>0</v>
      </c>
      <c r="K334" s="216" t="s">
        <v>191</v>
      </c>
      <c r="L334" s="221"/>
      <c r="M334" s="222" t="s">
        <v>43</v>
      </c>
      <c r="N334" s="223" t="s">
        <v>51</v>
      </c>
      <c r="O334" s="65"/>
      <c r="P334" s="188">
        <f>O334*H334</f>
        <v>0</v>
      </c>
      <c r="Q334" s="188">
        <v>2.1999999999999999E-2</v>
      </c>
      <c r="R334" s="188">
        <f>Q334*H334</f>
        <v>0.21999999999999997</v>
      </c>
      <c r="S334" s="188">
        <v>0</v>
      </c>
      <c r="T334" s="189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90" t="s">
        <v>225</v>
      </c>
      <c r="AT334" s="190" t="s">
        <v>179</v>
      </c>
      <c r="AU334" s="190" t="s">
        <v>90</v>
      </c>
      <c r="AY334" s="17" t="s">
        <v>182</v>
      </c>
      <c r="BE334" s="191">
        <f>IF(N334="základní",J334,0)</f>
        <v>0</v>
      </c>
      <c r="BF334" s="191">
        <f>IF(N334="snížená",J334,0)</f>
        <v>0</v>
      </c>
      <c r="BG334" s="191">
        <f>IF(N334="zákl. přenesená",J334,0)</f>
        <v>0</v>
      </c>
      <c r="BH334" s="191">
        <f>IF(N334="sníž. přenesená",J334,0)</f>
        <v>0</v>
      </c>
      <c r="BI334" s="191">
        <f>IF(N334="nulová",J334,0)</f>
        <v>0</v>
      </c>
      <c r="BJ334" s="17" t="s">
        <v>88</v>
      </c>
      <c r="BK334" s="191">
        <f>ROUND(I334*H334,2)</f>
        <v>0</v>
      </c>
      <c r="BL334" s="17" t="s">
        <v>205</v>
      </c>
      <c r="BM334" s="190" t="s">
        <v>3838</v>
      </c>
    </row>
    <row r="335" spans="1:65" s="14" customFormat="1" ht="11.25">
      <c r="B335" s="203"/>
      <c r="C335" s="204"/>
      <c r="D335" s="194" t="s">
        <v>193</v>
      </c>
      <c r="E335" s="205" t="s">
        <v>43</v>
      </c>
      <c r="F335" s="206" t="s">
        <v>3839</v>
      </c>
      <c r="G335" s="204"/>
      <c r="H335" s="207">
        <v>10</v>
      </c>
      <c r="I335" s="208"/>
      <c r="J335" s="204"/>
      <c r="K335" s="204"/>
      <c r="L335" s="209"/>
      <c r="M335" s="210"/>
      <c r="N335" s="211"/>
      <c r="O335" s="211"/>
      <c r="P335" s="211"/>
      <c r="Q335" s="211"/>
      <c r="R335" s="211"/>
      <c r="S335" s="211"/>
      <c r="T335" s="212"/>
      <c r="AT335" s="213" t="s">
        <v>193</v>
      </c>
      <c r="AU335" s="213" t="s">
        <v>90</v>
      </c>
      <c r="AV335" s="14" t="s">
        <v>90</v>
      </c>
      <c r="AW335" s="14" t="s">
        <v>41</v>
      </c>
      <c r="AX335" s="14" t="s">
        <v>80</v>
      </c>
      <c r="AY335" s="213" t="s">
        <v>182</v>
      </c>
    </row>
    <row r="336" spans="1:65" s="15" customFormat="1" ht="11.25">
      <c r="B336" s="227"/>
      <c r="C336" s="228"/>
      <c r="D336" s="194" t="s">
        <v>193</v>
      </c>
      <c r="E336" s="229" t="s">
        <v>43</v>
      </c>
      <c r="F336" s="230" t="s">
        <v>436</v>
      </c>
      <c r="G336" s="228"/>
      <c r="H336" s="231">
        <v>10</v>
      </c>
      <c r="I336" s="232"/>
      <c r="J336" s="228"/>
      <c r="K336" s="228"/>
      <c r="L336" s="233"/>
      <c r="M336" s="234"/>
      <c r="N336" s="235"/>
      <c r="O336" s="235"/>
      <c r="P336" s="235"/>
      <c r="Q336" s="235"/>
      <c r="R336" s="235"/>
      <c r="S336" s="235"/>
      <c r="T336" s="236"/>
      <c r="AT336" s="237" t="s">
        <v>193</v>
      </c>
      <c r="AU336" s="237" t="s">
        <v>90</v>
      </c>
      <c r="AV336" s="15" t="s">
        <v>205</v>
      </c>
      <c r="AW336" s="15" t="s">
        <v>41</v>
      </c>
      <c r="AX336" s="15" t="s">
        <v>88</v>
      </c>
      <c r="AY336" s="237" t="s">
        <v>182</v>
      </c>
    </row>
    <row r="337" spans="1:65" s="2" customFormat="1" ht="14.45" customHeight="1">
      <c r="A337" s="35"/>
      <c r="B337" s="36"/>
      <c r="C337" s="214" t="s">
        <v>655</v>
      </c>
      <c r="D337" s="214" t="s">
        <v>179</v>
      </c>
      <c r="E337" s="215" t="s">
        <v>2788</v>
      </c>
      <c r="F337" s="216" t="s">
        <v>2789</v>
      </c>
      <c r="G337" s="217" t="s">
        <v>481</v>
      </c>
      <c r="H337" s="218">
        <v>12</v>
      </c>
      <c r="I337" s="219"/>
      <c r="J337" s="220">
        <f>ROUND(I337*H337,2)</f>
        <v>0</v>
      </c>
      <c r="K337" s="216" t="s">
        <v>191</v>
      </c>
      <c r="L337" s="221"/>
      <c r="M337" s="222" t="s">
        <v>43</v>
      </c>
      <c r="N337" s="223" t="s">
        <v>51</v>
      </c>
      <c r="O337" s="65"/>
      <c r="P337" s="188">
        <f>O337*H337</f>
        <v>0</v>
      </c>
      <c r="Q337" s="188">
        <v>5.5E-2</v>
      </c>
      <c r="R337" s="188">
        <f>Q337*H337</f>
        <v>0.66</v>
      </c>
      <c r="S337" s="188">
        <v>0</v>
      </c>
      <c r="T337" s="18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90" t="s">
        <v>225</v>
      </c>
      <c r="AT337" s="190" t="s">
        <v>179</v>
      </c>
      <c r="AU337" s="190" t="s">
        <v>90</v>
      </c>
      <c r="AY337" s="17" t="s">
        <v>182</v>
      </c>
      <c r="BE337" s="191">
        <f>IF(N337="základní",J337,0)</f>
        <v>0</v>
      </c>
      <c r="BF337" s="191">
        <f>IF(N337="snížená",J337,0)</f>
        <v>0</v>
      </c>
      <c r="BG337" s="191">
        <f>IF(N337="zákl. přenesená",J337,0)</f>
        <v>0</v>
      </c>
      <c r="BH337" s="191">
        <f>IF(N337="sníž. přenesená",J337,0)</f>
        <v>0</v>
      </c>
      <c r="BI337" s="191">
        <f>IF(N337="nulová",J337,0)</f>
        <v>0</v>
      </c>
      <c r="BJ337" s="17" t="s">
        <v>88</v>
      </c>
      <c r="BK337" s="191">
        <f>ROUND(I337*H337,2)</f>
        <v>0</v>
      </c>
      <c r="BL337" s="17" t="s">
        <v>205</v>
      </c>
      <c r="BM337" s="190" t="s">
        <v>3840</v>
      </c>
    </row>
    <row r="338" spans="1:65" s="2" customFormat="1" ht="49.15" customHeight="1">
      <c r="A338" s="35"/>
      <c r="B338" s="36"/>
      <c r="C338" s="179" t="s">
        <v>661</v>
      </c>
      <c r="D338" s="179" t="s">
        <v>187</v>
      </c>
      <c r="E338" s="180" t="s">
        <v>2791</v>
      </c>
      <c r="F338" s="181" t="s">
        <v>2792</v>
      </c>
      <c r="G338" s="182" t="s">
        <v>481</v>
      </c>
      <c r="H338" s="183">
        <v>25</v>
      </c>
      <c r="I338" s="184"/>
      <c r="J338" s="185">
        <f>ROUND(I338*H338,2)</f>
        <v>0</v>
      </c>
      <c r="K338" s="181" t="s">
        <v>191</v>
      </c>
      <c r="L338" s="40"/>
      <c r="M338" s="186" t="s">
        <v>43</v>
      </c>
      <c r="N338" s="187" t="s">
        <v>51</v>
      </c>
      <c r="O338" s="65"/>
      <c r="P338" s="188">
        <f>O338*H338</f>
        <v>0</v>
      </c>
      <c r="Q338" s="188">
        <v>0.16849</v>
      </c>
      <c r="R338" s="188">
        <f>Q338*H338</f>
        <v>4.21225</v>
      </c>
      <c r="S338" s="188">
        <v>0</v>
      </c>
      <c r="T338" s="189">
        <f>S338*H338</f>
        <v>0</v>
      </c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R338" s="190" t="s">
        <v>205</v>
      </c>
      <c r="AT338" s="190" t="s">
        <v>187</v>
      </c>
      <c r="AU338" s="190" t="s">
        <v>90</v>
      </c>
      <c r="AY338" s="17" t="s">
        <v>182</v>
      </c>
      <c r="BE338" s="191">
        <f>IF(N338="základní",J338,0)</f>
        <v>0</v>
      </c>
      <c r="BF338" s="191">
        <f>IF(N338="snížená",J338,0)</f>
        <v>0</v>
      </c>
      <c r="BG338" s="191">
        <f>IF(N338="zákl. přenesená",J338,0)</f>
        <v>0</v>
      </c>
      <c r="BH338" s="191">
        <f>IF(N338="sníž. přenesená",J338,0)</f>
        <v>0</v>
      </c>
      <c r="BI338" s="191">
        <f>IF(N338="nulová",J338,0)</f>
        <v>0</v>
      </c>
      <c r="BJ338" s="17" t="s">
        <v>88</v>
      </c>
      <c r="BK338" s="191">
        <f>ROUND(I338*H338,2)</f>
        <v>0</v>
      </c>
      <c r="BL338" s="17" t="s">
        <v>205</v>
      </c>
      <c r="BM338" s="190" t="s">
        <v>3841</v>
      </c>
    </row>
    <row r="339" spans="1:65" s="13" customFormat="1" ht="11.25">
      <c r="B339" s="192"/>
      <c r="C339" s="193"/>
      <c r="D339" s="194" t="s">
        <v>193</v>
      </c>
      <c r="E339" s="195" t="s">
        <v>43</v>
      </c>
      <c r="F339" s="196" t="s">
        <v>1449</v>
      </c>
      <c r="G339" s="193"/>
      <c r="H339" s="195" t="s">
        <v>43</v>
      </c>
      <c r="I339" s="197"/>
      <c r="J339" s="193"/>
      <c r="K339" s="193"/>
      <c r="L339" s="198"/>
      <c r="M339" s="199"/>
      <c r="N339" s="200"/>
      <c r="O339" s="200"/>
      <c r="P339" s="200"/>
      <c r="Q339" s="200"/>
      <c r="R339" s="200"/>
      <c r="S339" s="200"/>
      <c r="T339" s="201"/>
      <c r="AT339" s="202" t="s">
        <v>193</v>
      </c>
      <c r="AU339" s="202" t="s">
        <v>90</v>
      </c>
      <c r="AV339" s="13" t="s">
        <v>88</v>
      </c>
      <c r="AW339" s="13" t="s">
        <v>41</v>
      </c>
      <c r="AX339" s="13" t="s">
        <v>80</v>
      </c>
      <c r="AY339" s="202" t="s">
        <v>182</v>
      </c>
    </row>
    <row r="340" spans="1:65" s="14" customFormat="1" ht="11.25">
      <c r="B340" s="203"/>
      <c r="C340" s="204"/>
      <c r="D340" s="194" t="s">
        <v>193</v>
      </c>
      <c r="E340" s="205" t="s">
        <v>43</v>
      </c>
      <c r="F340" s="206" t="s">
        <v>3510</v>
      </c>
      <c r="G340" s="204"/>
      <c r="H340" s="207">
        <v>25</v>
      </c>
      <c r="I340" s="208"/>
      <c r="J340" s="204"/>
      <c r="K340" s="204"/>
      <c r="L340" s="209"/>
      <c r="M340" s="210"/>
      <c r="N340" s="211"/>
      <c r="O340" s="211"/>
      <c r="P340" s="211"/>
      <c r="Q340" s="211"/>
      <c r="R340" s="211"/>
      <c r="S340" s="211"/>
      <c r="T340" s="212"/>
      <c r="AT340" s="213" t="s">
        <v>193</v>
      </c>
      <c r="AU340" s="213" t="s">
        <v>90</v>
      </c>
      <c r="AV340" s="14" t="s">
        <v>90</v>
      </c>
      <c r="AW340" s="14" t="s">
        <v>41</v>
      </c>
      <c r="AX340" s="14" t="s">
        <v>80</v>
      </c>
      <c r="AY340" s="213" t="s">
        <v>182</v>
      </c>
    </row>
    <row r="341" spans="1:65" s="15" customFormat="1" ht="11.25">
      <c r="B341" s="227"/>
      <c r="C341" s="228"/>
      <c r="D341" s="194" t="s">
        <v>193</v>
      </c>
      <c r="E341" s="229" t="s">
        <v>43</v>
      </c>
      <c r="F341" s="230" t="s">
        <v>436</v>
      </c>
      <c r="G341" s="228"/>
      <c r="H341" s="231">
        <v>25</v>
      </c>
      <c r="I341" s="232"/>
      <c r="J341" s="228"/>
      <c r="K341" s="228"/>
      <c r="L341" s="233"/>
      <c r="M341" s="234"/>
      <c r="N341" s="235"/>
      <c r="O341" s="235"/>
      <c r="P341" s="235"/>
      <c r="Q341" s="235"/>
      <c r="R341" s="235"/>
      <c r="S341" s="235"/>
      <c r="T341" s="236"/>
      <c r="AT341" s="237" t="s">
        <v>193</v>
      </c>
      <c r="AU341" s="237" t="s">
        <v>90</v>
      </c>
      <c r="AV341" s="15" t="s">
        <v>205</v>
      </c>
      <c r="AW341" s="15" t="s">
        <v>41</v>
      </c>
      <c r="AX341" s="15" t="s">
        <v>88</v>
      </c>
      <c r="AY341" s="237" t="s">
        <v>182</v>
      </c>
    </row>
    <row r="342" spans="1:65" s="2" customFormat="1" ht="14.45" customHeight="1">
      <c r="A342" s="35"/>
      <c r="B342" s="36"/>
      <c r="C342" s="214" t="s">
        <v>666</v>
      </c>
      <c r="D342" s="214" t="s">
        <v>179</v>
      </c>
      <c r="E342" s="215" t="s">
        <v>2795</v>
      </c>
      <c r="F342" s="216" t="s">
        <v>2796</v>
      </c>
      <c r="G342" s="217" t="s">
        <v>481</v>
      </c>
      <c r="H342" s="218">
        <v>25</v>
      </c>
      <c r="I342" s="219"/>
      <c r="J342" s="220">
        <f>ROUND(I342*H342,2)</f>
        <v>0</v>
      </c>
      <c r="K342" s="216" t="s">
        <v>191</v>
      </c>
      <c r="L342" s="221"/>
      <c r="M342" s="222" t="s">
        <v>43</v>
      </c>
      <c r="N342" s="223" t="s">
        <v>51</v>
      </c>
      <c r="O342" s="65"/>
      <c r="P342" s="188">
        <f>O342*H342</f>
        <v>0</v>
      </c>
      <c r="Q342" s="188">
        <v>0.125</v>
      </c>
      <c r="R342" s="188">
        <f>Q342*H342</f>
        <v>3.125</v>
      </c>
      <c r="S342" s="188">
        <v>0</v>
      </c>
      <c r="T342" s="189">
        <f>S342*H342</f>
        <v>0</v>
      </c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R342" s="190" t="s">
        <v>225</v>
      </c>
      <c r="AT342" s="190" t="s">
        <v>179</v>
      </c>
      <c r="AU342" s="190" t="s">
        <v>90</v>
      </c>
      <c r="AY342" s="17" t="s">
        <v>182</v>
      </c>
      <c r="BE342" s="191">
        <f>IF(N342="základní",J342,0)</f>
        <v>0</v>
      </c>
      <c r="BF342" s="191">
        <f>IF(N342="snížená",J342,0)</f>
        <v>0</v>
      </c>
      <c r="BG342" s="191">
        <f>IF(N342="zákl. přenesená",J342,0)</f>
        <v>0</v>
      </c>
      <c r="BH342" s="191">
        <f>IF(N342="sníž. přenesená",J342,0)</f>
        <v>0</v>
      </c>
      <c r="BI342" s="191">
        <f>IF(N342="nulová",J342,0)</f>
        <v>0</v>
      </c>
      <c r="BJ342" s="17" t="s">
        <v>88</v>
      </c>
      <c r="BK342" s="191">
        <f>ROUND(I342*H342,2)</f>
        <v>0</v>
      </c>
      <c r="BL342" s="17" t="s">
        <v>205</v>
      </c>
      <c r="BM342" s="190" t="s">
        <v>3842</v>
      </c>
    </row>
    <row r="343" spans="1:65" s="2" customFormat="1" ht="49.15" customHeight="1">
      <c r="A343" s="35"/>
      <c r="B343" s="36"/>
      <c r="C343" s="179" t="s">
        <v>672</v>
      </c>
      <c r="D343" s="179" t="s">
        <v>187</v>
      </c>
      <c r="E343" s="180" t="s">
        <v>1428</v>
      </c>
      <c r="F343" s="181" t="s">
        <v>1429</v>
      </c>
      <c r="G343" s="182" t="s">
        <v>481</v>
      </c>
      <c r="H343" s="183">
        <v>76</v>
      </c>
      <c r="I343" s="184"/>
      <c r="J343" s="185">
        <f>ROUND(I343*H343,2)</f>
        <v>0</v>
      </c>
      <c r="K343" s="181" t="s">
        <v>191</v>
      </c>
      <c r="L343" s="40"/>
      <c r="M343" s="186" t="s">
        <v>43</v>
      </c>
      <c r="N343" s="187" t="s">
        <v>51</v>
      </c>
      <c r="O343" s="65"/>
      <c r="P343" s="188">
        <f>O343*H343</f>
        <v>0</v>
      </c>
      <c r="Q343" s="188">
        <v>0.14066999999999999</v>
      </c>
      <c r="R343" s="188">
        <f>Q343*H343</f>
        <v>10.690919999999998</v>
      </c>
      <c r="S343" s="188">
        <v>0</v>
      </c>
      <c r="T343" s="189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90" t="s">
        <v>205</v>
      </c>
      <c r="AT343" s="190" t="s">
        <v>187</v>
      </c>
      <c r="AU343" s="190" t="s">
        <v>90</v>
      </c>
      <c r="AY343" s="17" t="s">
        <v>182</v>
      </c>
      <c r="BE343" s="191">
        <f>IF(N343="základní",J343,0)</f>
        <v>0</v>
      </c>
      <c r="BF343" s="191">
        <f>IF(N343="snížená",J343,0)</f>
        <v>0</v>
      </c>
      <c r="BG343" s="191">
        <f>IF(N343="zákl. přenesená",J343,0)</f>
        <v>0</v>
      </c>
      <c r="BH343" s="191">
        <f>IF(N343="sníž. přenesená",J343,0)</f>
        <v>0</v>
      </c>
      <c r="BI343" s="191">
        <f>IF(N343="nulová",J343,0)</f>
        <v>0</v>
      </c>
      <c r="BJ343" s="17" t="s">
        <v>88</v>
      </c>
      <c r="BK343" s="191">
        <f>ROUND(I343*H343,2)</f>
        <v>0</v>
      </c>
      <c r="BL343" s="17" t="s">
        <v>205</v>
      </c>
      <c r="BM343" s="190" t="s">
        <v>3843</v>
      </c>
    </row>
    <row r="344" spans="1:65" s="13" customFormat="1" ht="11.25">
      <c r="B344" s="192"/>
      <c r="C344" s="193"/>
      <c r="D344" s="194" t="s">
        <v>193</v>
      </c>
      <c r="E344" s="195" t="s">
        <v>43</v>
      </c>
      <c r="F344" s="196" t="s">
        <v>2799</v>
      </c>
      <c r="G344" s="193"/>
      <c r="H344" s="195" t="s">
        <v>43</v>
      </c>
      <c r="I344" s="197"/>
      <c r="J344" s="193"/>
      <c r="K344" s="193"/>
      <c r="L344" s="198"/>
      <c r="M344" s="199"/>
      <c r="N344" s="200"/>
      <c r="O344" s="200"/>
      <c r="P344" s="200"/>
      <c r="Q344" s="200"/>
      <c r="R344" s="200"/>
      <c r="S344" s="200"/>
      <c r="T344" s="201"/>
      <c r="AT344" s="202" t="s">
        <v>193</v>
      </c>
      <c r="AU344" s="202" t="s">
        <v>90</v>
      </c>
      <c r="AV344" s="13" t="s">
        <v>88</v>
      </c>
      <c r="AW344" s="13" t="s">
        <v>41</v>
      </c>
      <c r="AX344" s="13" t="s">
        <v>80</v>
      </c>
      <c r="AY344" s="202" t="s">
        <v>182</v>
      </c>
    </row>
    <row r="345" spans="1:65" s="14" customFormat="1" ht="11.25">
      <c r="B345" s="203"/>
      <c r="C345" s="204"/>
      <c r="D345" s="194" t="s">
        <v>193</v>
      </c>
      <c r="E345" s="205" t="s">
        <v>43</v>
      </c>
      <c r="F345" s="206" t="s">
        <v>3844</v>
      </c>
      <c r="G345" s="204"/>
      <c r="H345" s="207">
        <v>76</v>
      </c>
      <c r="I345" s="208"/>
      <c r="J345" s="204"/>
      <c r="K345" s="204"/>
      <c r="L345" s="209"/>
      <c r="M345" s="210"/>
      <c r="N345" s="211"/>
      <c r="O345" s="211"/>
      <c r="P345" s="211"/>
      <c r="Q345" s="211"/>
      <c r="R345" s="211"/>
      <c r="S345" s="211"/>
      <c r="T345" s="212"/>
      <c r="AT345" s="213" t="s">
        <v>193</v>
      </c>
      <c r="AU345" s="213" t="s">
        <v>90</v>
      </c>
      <c r="AV345" s="14" t="s">
        <v>90</v>
      </c>
      <c r="AW345" s="14" t="s">
        <v>41</v>
      </c>
      <c r="AX345" s="14" t="s">
        <v>80</v>
      </c>
      <c r="AY345" s="213" t="s">
        <v>182</v>
      </c>
    </row>
    <row r="346" spans="1:65" s="15" customFormat="1" ht="11.25">
      <c r="B346" s="227"/>
      <c r="C346" s="228"/>
      <c r="D346" s="194" t="s">
        <v>193</v>
      </c>
      <c r="E346" s="229" t="s">
        <v>43</v>
      </c>
      <c r="F346" s="230" t="s">
        <v>436</v>
      </c>
      <c r="G346" s="228"/>
      <c r="H346" s="231">
        <v>76</v>
      </c>
      <c r="I346" s="232"/>
      <c r="J346" s="228"/>
      <c r="K346" s="228"/>
      <c r="L346" s="233"/>
      <c r="M346" s="234"/>
      <c r="N346" s="235"/>
      <c r="O346" s="235"/>
      <c r="P346" s="235"/>
      <c r="Q346" s="235"/>
      <c r="R346" s="235"/>
      <c r="S346" s="235"/>
      <c r="T346" s="236"/>
      <c r="AT346" s="237" t="s">
        <v>193</v>
      </c>
      <c r="AU346" s="237" t="s">
        <v>90</v>
      </c>
      <c r="AV346" s="15" t="s">
        <v>205</v>
      </c>
      <c r="AW346" s="15" t="s">
        <v>41</v>
      </c>
      <c r="AX346" s="15" t="s">
        <v>88</v>
      </c>
      <c r="AY346" s="237" t="s">
        <v>182</v>
      </c>
    </row>
    <row r="347" spans="1:65" s="2" customFormat="1" ht="14.45" customHeight="1">
      <c r="A347" s="35"/>
      <c r="B347" s="36"/>
      <c r="C347" s="214" t="s">
        <v>676</v>
      </c>
      <c r="D347" s="214" t="s">
        <v>179</v>
      </c>
      <c r="E347" s="215" t="s">
        <v>2801</v>
      </c>
      <c r="F347" s="216" t="s">
        <v>2802</v>
      </c>
      <c r="G347" s="217" t="s">
        <v>481</v>
      </c>
      <c r="H347" s="218">
        <v>76</v>
      </c>
      <c r="I347" s="219"/>
      <c r="J347" s="220">
        <f>ROUND(I347*H347,2)</f>
        <v>0</v>
      </c>
      <c r="K347" s="216" t="s">
        <v>191</v>
      </c>
      <c r="L347" s="221"/>
      <c r="M347" s="222" t="s">
        <v>43</v>
      </c>
      <c r="N347" s="223" t="s">
        <v>51</v>
      </c>
      <c r="O347" s="65"/>
      <c r="P347" s="188">
        <f>O347*H347</f>
        <v>0</v>
      </c>
      <c r="Q347" s="188">
        <v>0.125</v>
      </c>
      <c r="R347" s="188">
        <f>Q347*H347</f>
        <v>9.5</v>
      </c>
      <c r="S347" s="188">
        <v>0</v>
      </c>
      <c r="T347" s="189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90" t="s">
        <v>225</v>
      </c>
      <c r="AT347" s="190" t="s">
        <v>179</v>
      </c>
      <c r="AU347" s="190" t="s">
        <v>90</v>
      </c>
      <c r="AY347" s="17" t="s">
        <v>182</v>
      </c>
      <c r="BE347" s="191">
        <f>IF(N347="základní",J347,0)</f>
        <v>0</v>
      </c>
      <c r="BF347" s="191">
        <f>IF(N347="snížená",J347,0)</f>
        <v>0</v>
      </c>
      <c r="BG347" s="191">
        <f>IF(N347="zákl. přenesená",J347,0)</f>
        <v>0</v>
      </c>
      <c r="BH347" s="191">
        <f>IF(N347="sníž. přenesená",J347,0)</f>
        <v>0</v>
      </c>
      <c r="BI347" s="191">
        <f>IF(N347="nulová",J347,0)</f>
        <v>0</v>
      </c>
      <c r="BJ347" s="17" t="s">
        <v>88</v>
      </c>
      <c r="BK347" s="191">
        <f>ROUND(I347*H347,2)</f>
        <v>0</v>
      </c>
      <c r="BL347" s="17" t="s">
        <v>205</v>
      </c>
      <c r="BM347" s="190" t="s">
        <v>3845</v>
      </c>
    </row>
    <row r="348" spans="1:65" s="2" customFormat="1" ht="49.15" customHeight="1">
      <c r="A348" s="35"/>
      <c r="B348" s="36"/>
      <c r="C348" s="179" t="s">
        <v>680</v>
      </c>
      <c r="D348" s="179" t="s">
        <v>187</v>
      </c>
      <c r="E348" s="180" t="s">
        <v>1432</v>
      </c>
      <c r="F348" s="181" t="s">
        <v>1433</v>
      </c>
      <c r="G348" s="182" t="s">
        <v>481</v>
      </c>
      <c r="H348" s="183">
        <v>263</v>
      </c>
      <c r="I348" s="184"/>
      <c r="J348" s="185">
        <f>ROUND(I348*H348,2)</f>
        <v>0</v>
      </c>
      <c r="K348" s="181" t="s">
        <v>191</v>
      </c>
      <c r="L348" s="40"/>
      <c r="M348" s="186" t="s">
        <v>43</v>
      </c>
      <c r="N348" s="187" t="s">
        <v>51</v>
      </c>
      <c r="O348" s="65"/>
      <c r="P348" s="188">
        <f>O348*H348</f>
        <v>0</v>
      </c>
      <c r="Q348" s="188">
        <v>9.0000000000000006E-5</v>
      </c>
      <c r="R348" s="188">
        <f>Q348*H348</f>
        <v>2.367E-2</v>
      </c>
      <c r="S348" s="188">
        <v>0</v>
      </c>
      <c r="T348" s="189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90" t="s">
        <v>205</v>
      </c>
      <c r="AT348" s="190" t="s">
        <v>187</v>
      </c>
      <c r="AU348" s="190" t="s">
        <v>90</v>
      </c>
      <c r="AY348" s="17" t="s">
        <v>182</v>
      </c>
      <c r="BE348" s="191">
        <f>IF(N348="základní",J348,0)</f>
        <v>0</v>
      </c>
      <c r="BF348" s="191">
        <f>IF(N348="snížená",J348,0)</f>
        <v>0</v>
      </c>
      <c r="BG348" s="191">
        <f>IF(N348="zákl. přenesená",J348,0)</f>
        <v>0</v>
      </c>
      <c r="BH348" s="191">
        <f>IF(N348="sníž. přenesená",J348,0)</f>
        <v>0</v>
      </c>
      <c r="BI348" s="191">
        <f>IF(N348="nulová",J348,0)</f>
        <v>0</v>
      </c>
      <c r="BJ348" s="17" t="s">
        <v>88</v>
      </c>
      <c r="BK348" s="191">
        <f>ROUND(I348*H348,2)</f>
        <v>0</v>
      </c>
      <c r="BL348" s="17" t="s">
        <v>205</v>
      </c>
      <c r="BM348" s="190" t="s">
        <v>3846</v>
      </c>
    </row>
    <row r="349" spans="1:65" s="14" customFormat="1" ht="11.25">
      <c r="B349" s="203"/>
      <c r="C349" s="204"/>
      <c r="D349" s="194" t="s">
        <v>193</v>
      </c>
      <c r="E349" s="205" t="s">
        <v>43</v>
      </c>
      <c r="F349" s="206" t="s">
        <v>3847</v>
      </c>
      <c r="G349" s="204"/>
      <c r="H349" s="207">
        <v>263</v>
      </c>
      <c r="I349" s="208"/>
      <c r="J349" s="204"/>
      <c r="K349" s="204"/>
      <c r="L349" s="209"/>
      <c r="M349" s="210"/>
      <c r="N349" s="211"/>
      <c r="O349" s="211"/>
      <c r="P349" s="211"/>
      <c r="Q349" s="211"/>
      <c r="R349" s="211"/>
      <c r="S349" s="211"/>
      <c r="T349" s="212"/>
      <c r="AT349" s="213" t="s">
        <v>193</v>
      </c>
      <c r="AU349" s="213" t="s">
        <v>90</v>
      </c>
      <c r="AV349" s="14" t="s">
        <v>90</v>
      </c>
      <c r="AW349" s="14" t="s">
        <v>41</v>
      </c>
      <c r="AX349" s="14" t="s">
        <v>80</v>
      </c>
      <c r="AY349" s="213" t="s">
        <v>182</v>
      </c>
    </row>
    <row r="350" spans="1:65" s="15" customFormat="1" ht="11.25">
      <c r="B350" s="227"/>
      <c r="C350" s="228"/>
      <c r="D350" s="194" t="s">
        <v>193</v>
      </c>
      <c r="E350" s="229" t="s">
        <v>43</v>
      </c>
      <c r="F350" s="230" t="s">
        <v>436</v>
      </c>
      <c r="G350" s="228"/>
      <c r="H350" s="231">
        <v>263</v>
      </c>
      <c r="I350" s="232"/>
      <c r="J350" s="228"/>
      <c r="K350" s="228"/>
      <c r="L350" s="233"/>
      <c r="M350" s="234"/>
      <c r="N350" s="235"/>
      <c r="O350" s="235"/>
      <c r="P350" s="235"/>
      <c r="Q350" s="235"/>
      <c r="R350" s="235"/>
      <c r="S350" s="235"/>
      <c r="T350" s="236"/>
      <c r="AT350" s="237" t="s">
        <v>193</v>
      </c>
      <c r="AU350" s="237" t="s">
        <v>90</v>
      </c>
      <c r="AV350" s="15" t="s">
        <v>205</v>
      </c>
      <c r="AW350" s="15" t="s">
        <v>41</v>
      </c>
      <c r="AX350" s="15" t="s">
        <v>88</v>
      </c>
      <c r="AY350" s="237" t="s">
        <v>182</v>
      </c>
    </row>
    <row r="351" spans="1:65" s="2" customFormat="1" ht="24.2" customHeight="1">
      <c r="A351" s="35"/>
      <c r="B351" s="36"/>
      <c r="C351" s="179" t="s">
        <v>685</v>
      </c>
      <c r="D351" s="179" t="s">
        <v>187</v>
      </c>
      <c r="E351" s="180" t="s">
        <v>1435</v>
      </c>
      <c r="F351" s="181" t="s">
        <v>1436</v>
      </c>
      <c r="G351" s="182" t="s">
        <v>481</v>
      </c>
      <c r="H351" s="183">
        <v>263</v>
      </c>
      <c r="I351" s="184"/>
      <c r="J351" s="185">
        <f>ROUND(I351*H351,2)</f>
        <v>0</v>
      </c>
      <c r="K351" s="181" t="s">
        <v>191</v>
      </c>
      <c r="L351" s="40"/>
      <c r="M351" s="186" t="s">
        <v>43</v>
      </c>
      <c r="N351" s="187" t="s">
        <v>51</v>
      </c>
      <c r="O351" s="65"/>
      <c r="P351" s="188">
        <f>O351*H351</f>
        <v>0</v>
      </c>
      <c r="Q351" s="188">
        <v>0</v>
      </c>
      <c r="R351" s="188">
        <f>Q351*H351</f>
        <v>0</v>
      </c>
      <c r="S351" s="188">
        <v>0</v>
      </c>
      <c r="T351" s="189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90" t="s">
        <v>205</v>
      </c>
      <c r="AT351" s="190" t="s">
        <v>187</v>
      </c>
      <c r="AU351" s="190" t="s">
        <v>90</v>
      </c>
      <c r="AY351" s="17" t="s">
        <v>182</v>
      </c>
      <c r="BE351" s="191">
        <f>IF(N351="základní",J351,0)</f>
        <v>0</v>
      </c>
      <c r="BF351" s="191">
        <f>IF(N351="snížená",J351,0)</f>
        <v>0</v>
      </c>
      <c r="BG351" s="191">
        <f>IF(N351="zákl. přenesená",J351,0)</f>
        <v>0</v>
      </c>
      <c r="BH351" s="191">
        <f>IF(N351="sníž. přenesená",J351,0)</f>
        <v>0</v>
      </c>
      <c r="BI351" s="191">
        <f>IF(N351="nulová",J351,0)</f>
        <v>0</v>
      </c>
      <c r="BJ351" s="17" t="s">
        <v>88</v>
      </c>
      <c r="BK351" s="191">
        <f>ROUND(I351*H351,2)</f>
        <v>0</v>
      </c>
      <c r="BL351" s="17" t="s">
        <v>205</v>
      </c>
      <c r="BM351" s="190" t="s">
        <v>3848</v>
      </c>
    </row>
    <row r="352" spans="1:65" s="14" customFormat="1" ht="11.25">
      <c r="B352" s="203"/>
      <c r="C352" s="204"/>
      <c r="D352" s="194" t="s">
        <v>193</v>
      </c>
      <c r="E352" s="205" t="s">
        <v>43</v>
      </c>
      <c r="F352" s="206" t="s">
        <v>3849</v>
      </c>
      <c r="G352" s="204"/>
      <c r="H352" s="207">
        <v>263</v>
      </c>
      <c r="I352" s="208"/>
      <c r="J352" s="204"/>
      <c r="K352" s="204"/>
      <c r="L352" s="209"/>
      <c r="M352" s="210"/>
      <c r="N352" s="211"/>
      <c r="O352" s="211"/>
      <c r="P352" s="211"/>
      <c r="Q352" s="211"/>
      <c r="R352" s="211"/>
      <c r="S352" s="211"/>
      <c r="T352" s="212"/>
      <c r="AT352" s="213" t="s">
        <v>193</v>
      </c>
      <c r="AU352" s="213" t="s">
        <v>90</v>
      </c>
      <c r="AV352" s="14" t="s">
        <v>90</v>
      </c>
      <c r="AW352" s="14" t="s">
        <v>41</v>
      </c>
      <c r="AX352" s="14" t="s">
        <v>80</v>
      </c>
      <c r="AY352" s="213" t="s">
        <v>182</v>
      </c>
    </row>
    <row r="353" spans="1:65" s="15" customFormat="1" ht="11.25">
      <c r="B353" s="227"/>
      <c r="C353" s="228"/>
      <c r="D353" s="194" t="s">
        <v>193</v>
      </c>
      <c r="E353" s="229" t="s">
        <v>43</v>
      </c>
      <c r="F353" s="230" t="s">
        <v>436</v>
      </c>
      <c r="G353" s="228"/>
      <c r="H353" s="231">
        <v>263</v>
      </c>
      <c r="I353" s="232"/>
      <c r="J353" s="228"/>
      <c r="K353" s="228"/>
      <c r="L353" s="233"/>
      <c r="M353" s="234"/>
      <c r="N353" s="235"/>
      <c r="O353" s="235"/>
      <c r="P353" s="235"/>
      <c r="Q353" s="235"/>
      <c r="R353" s="235"/>
      <c r="S353" s="235"/>
      <c r="T353" s="236"/>
      <c r="AT353" s="237" t="s">
        <v>193</v>
      </c>
      <c r="AU353" s="237" t="s">
        <v>90</v>
      </c>
      <c r="AV353" s="15" t="s">
        <v>205</v>
      </c>
      <c r="AW353" s="15" t="s">
        <v>41</v>
      </c>
      <c r="AX353" s="15" t="s">
        <v>88</v>
      </c>
      <c r="AY353" s="237" t="s">
        <v>182</v>
      </c>
    </row>
    <row r="354" spans="1:65" s="2" customFormat="1" ht="49.15" customHeight="1">
      <c r="A354" s="35"/>
      <c r="B354" s="36"/>
      <c r="C354" s="179" t="s">
        <v>691</v>
      </c>
      <c r="D354" s="179" t="s">
        <v>187</v>
      </c>
      <c r="E354" s="180" t="s">
        <v>1438</v>
      </c>
      <c r="F354" s="181" t="s">
        <v>1439</v>
      </c>
      <c r="G354" s="182" t="s">
        <v>190</v>
      </c>
      <c r="H354" s="183">
        <v>1</v>
      </c>
      <c r="I354" s="184"/>
      <c r="J354" s="185">
        <f>ROUND(I354*H354,2)</f>
        <v>0</v>
      </c>
      <c r="K354" s="181" t="s">
        <v>191</v>
      </c>
      <c r="L354" s="40"/>
      <c r="M354" s="186" t="s">
        <v>43</v>
      </c>
      <c r="N354" s="187" t="s">
        <v>51</v>
      </c>
      <c r="O354" s="65"/>
      <c r="P354" s="188">
        <f>O354*H354</f>
        <v>0</v>
      </c>
      <c r="Q354" s="188">
        <v>0</v>
      </c>
      <c r="R354" s="188">
        <f>Q354*H354</f>
        <v>0</v>
      </c>
      <c r="S354" s="188">
        <v>8.2000000000000003E-2</v>
      </c>
      <c r="T354" s="189">
        <f>S354*H354</f>
        <v>8.2000000000000003E-2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90" t="s">
        <v>205</v>
      </c>
      <c r="AT354" s="190" t="s">
        <v>187</v>
      </c>
      <c r="AU354" s="190" t="s">
        <v>90</v>
      </c>
      <c r="AY354" s="17" t="s">
        <v>182</v>
      </c>
      <c r="BE354" s="191">
        <f>IF(N354="základní",J354,0)</f>
        <v>0</v>
      </c>
      <c r="BF354" s="191">
        <f>IF(N354="snížená",J354,0)</f>
        <v>0</v>
      </c>
      <c r="BG354" s="191">
        <f>IF(N354="zákl. přenesená",J354,0)</f>
        <v>0</v>
      </c>
      <c r="BH354" s="191">
        <f>IF(N354="sníž. přenesená",J354,0)</f>
        <v>0</v>
      </c>
      <c r="BI354" s="191">
        <f>IF(N354="nulová",J354,0)</f>
        <v>0</v>
      </c>
      <c r="BJ354" s="17" t="s">
        <v>88</v>
      </c>
      <c r="BK354" s="191">
        <f>ROUND(I354*H354,2)</f>
        <v>0</v>
      </c>
      <c r="BL354" s="17" t="s">
        <v>205</v>
      </c>
      <c r="BM354" s="190" t="s">
        <v>3850</v>
      </c>
    </row>
    <row r="355" spans="1:65" s="2" customFormat="1" ht="62.65" customHeight="1">
      <c r="A355" s="35"/>
      <c r="B355" s="36"/>
      <c r="C355" s="179" t="s">
        <v>698</v>
      </c>
      <c r="D355" s="179" t="s">
        <v>187</v>
      </c>
      <c r="E355" s="180" t="s">
        <v>3113</v>
      </c>
      <c r="F355" s="181" t="s">
        <v>3114</v>
      </c>
      <c r="G355" s="182" t="s">
        <v>190</v>
      </c>
      <c r="H355" s="183">
        <v>2</v>
      </c>
      <c r="I355" s="184"/>
      <c r="J355" s="185">
        <f>ROUND(I355*H355,2)</f>
        <v>0</v>
      </c>
      <c r="K355" s="181" t="s">
        <v>191</v>
      </c>
      <c r="L355" s="40"/>
      <c r="M355" s="186" t="s">
        <v>43</v>
      </c>
      <c r="N355" s="187" t="s">
        <v>51</v>
      </c>
      <c r="O355" s="65"/>
      <c r="P355" s="188">
        <f>O355*H355</f>
        <v>0</v>
      </c>
      <c r="Q355" s="188">
        <v>0</v>
      </c>
      <c r="R355" s="188">
        <f>Q355*H355</f>
        <v>0</v>
      </c>
      <c r="S355" s="188">
        <v>3.6999999999999998E-2</v>
      </c>
      <c r="T355" s="189">
        <f>S355*H355</f>
        <v>7.3999999999999996E-2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90" t="s">
        <v>205</v>
      </c>
      <c r="AT355" s="190" t="s">
        <v>187</v>
      </c>
      <c r="AU355" s="190" t="s">
        <v>90</v>
      </c>
      <c r="AY355" s="17" t="s">
        <v>182</v>
      </c>
      <c r="BE355" s="191">
        <f>IF(N355="základní",J355,0)</f>
        <v>0</v>
      </c>
      <c r="BF355" s="191">
        <f>IF(N355="snížená",J355,0)</f>
        <v>0</v>
      </c>
      <c r="BG355" s="191">
        <f>IF(N355="zákl. přenesená",J355,0)</f>
        <v>0</v>
      </c>
      <c r="BH355" s="191">
        <f>IF(N355="sníž. přenesená",J355,0)</f>
        <v>0</v>
      </c>
      <c r="BI355" s="191">
        <f>IF(N355="nulová",J355,0)</f>
        <v>0</v>
      </c>
      <c r="BJ355" s="17" t="s">
        <v>88</v>
      </c>
      <c r="BK355" s="191">
        <f>ROUND(I355*H355,2)</f>
        <v>0</v>
      </c>
      <c r="BL355" s="17" t="s">
        <v>205</v>
      </c>
      <c r="BM355" s="190" t="s">
        <v>3851</v>
      </c>
    </row>
    <row r="356" spans="1:65" s="2" customFormat="1" ht="49.15" customHeight="1">
      <c r="A356" s="35"/>
      <c r="B356" s="36"/>
      <c r="C356" s="179" t="s">
        <v>703</v>
      </c>
      <c r="D356" s="179" t="s">
        <v>187</v>
      </c>
      <c r="E356" s="180" t="s">
        <v>465</v>
      </c>
      <c r="F356" s="181" t="s">
        <v>466</v>
      </c>
      <c r="G356" s="182" t="s">
        <v>190</v>
      </c>
      <c r="H356" s="183">
        <v>6</v>
      </c>
      <c r="I356" s="184"/>
      <c r="J356" s="185">
        <f>ROUND(I356*H356,2)</f>
        <v>0</v>
      </c>
      <c r="K356" s="181" t="s">
        <v>191</v>
      </c>
      <c r="L356" s="40"/>
      <c r="M356" s="186" t="s">
        <v>43</v>
      </c>
      <c r="N356" s="187" t="s">
        <v>51</v>
      </c>
      <c r="O356" s="65"/>
      <c r="P356" s="188">
        <f>O356*H356</f>
        <v>0</v>
      </c>
      <c r="Q356" s="188">
        <v>0</v>
      </c>
      <c r="R356" s="188">
        <f>Q356*H356</f>
        <v>0</v>
      </c>
      <c r="S356" s="188">
        <v>4.0000000000000001E-3</v>
      </c>
      <c r="T356" s="189">
        <f>S356*H356</f>
        <v>2.4E-2</v>
      </c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R356" s="190" t="s">
        <v>205</v>
      </c>
      <c r="AT356" s="190" t="s">
        <v>187</v>
      </c>
      <c r="AU356" s="190" t="s">
        <v>90</v>
      </c>
      <c r="AY356" s="17" t="s">
        <v>182</v>
      </c>
      <c r="BE356" s="191">
        <f>IF(N356="základní",J356,0)</f>
        <v>0</v>
      </c>
      <c r="BF356" s="191">
        <f>IF(N356="snížená",J356,0)</f>
        <v>0</v>
      </c>
      <c r="BG356" s="191">
        <f>IF(N356="zákl. přenesená",J356,0)</f>
        <v>0</v>
      </c>
      <c r="BH356" s="191">
        <f>IF(N356="sníž. přenesená",J356,0)</f>
        <v>0</v>
      </c>
      <c r="BI356" s="191">
        <f>IF(N356="nulová",J356,0)</f>
        <v>0</v>
      </c>
      <c r="BJ356" s="17" t="s">
        <v>88</v>
      </c>
      <c r="BK356" s="191">
        <f>ROUND(I356*H356,2)</f>
        <v>0</v>
      </c>
      <c r="BL356" s="17" t="s">
        <v>205</v>
      </c>
      <c r="BM356" s="190" t="s">
        <v>3852</v>
      </c>
    </row>
    <row r="357" spans="1:65" s="2" customFormat="1" ht="24.2" customHeight="1">
      <c r="A357" s="35"/>
      <c r="B357" s="36"/>
      <c r="C357" s="179" t="s">
        <v>707</v>
      </c>
      <c r="D357" s="179" t="s">
        <v>187</v>
      </c>
      <c r="E357" s="180" t="s">
        <v>3853</v>
      </c>
      <c r="F357" s="181" t="s">
        <v>3854</v>
      </c>
      <c r="G357" s="182" t="s">
        <v>481</v>
      </c>
      <c r="H357" s="183">
        <v>13</v>
      </c>
      <c r="I357" s="184"/>
      <c r="J357" s="185">
        <f>ROUND(I357*H357,2)</f>
        <v>0</v>
      </c>
      <c r="K357" s="181" t="s">
        <v>191</v>
      </c>
      <c r="L357" s="40"/>
      <c r="M357" s="186" t="s">
        <v>43</v>
      </c>
      <c r="N357" s="187" t="s">
        <v>51</v>
      </c>
      <c r="O357" s="65"/>
      <c r="P357" s="188">
        <f>O357*H357</f>
        <v>0</v>
      </c>
      <c r="Q357" s="188">
        <v>0</v>
      </c>
      <c r="R357" s="188">
        <f>Q357*H357</f>
        <v>0</v>
      </c>
      <c r="S357" s="188">
        <v>0</v>
      </c>
      <c r="T357" s="189">
        <f>S357*H357</f>
        <v>0</v>
      </c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R357" s="190" t="s">
        <v>205</v>
      </c>
      <c r="AT357" s="190" t="s">
        <v>187</v>
      </c>
      <c r="AU357" s="190" t="s">
        <v>90</v>
      </c>
      <c r="AY357" s="17" t="s">
        <v>182</v>
      </c>
      <c r="BE357" s="191">
        <f>IF(N357="základní",J357,0)</f>
        <v>0</v>
      </c>
      <c r="BF357" s="191">
        <f>IF(N357="snížená",J357,0)</f>
        <v>0</v>
      </c>
      <c r="BG357" s="191">
        <f>IF(N357="zákl. přenesená",J357,0)</f>
        <v>0</v>
      </c>
      <c r="BH357" s="191">
        <f>IF(N357="sníž. přenesená",J357,0)</f>
        <v>0</v>
      </c>
      <c r="BI357" s="191">
        <f>IF(N357="nulová",J357,0)</f>
        <v>0</v>
      </c>
      <c r="BJ357" s="17" t="s">
        <v>88</v>
      </c>
      <c r="BK357" s="191">
        <f>ROUND(I357*H357,2)</f>
        <v>0</v>
      </c>
      <c r="BL357" s="17" t="s">
        <v>205</v>
      </c>
      <c r="BM357" s="190" t="s">
        <v>3855</v>
      </c>
    </row>
    <row r="358" spans="1:65" s="13" customFormat="1" ht="11.25">
      <c r="B358" s="192"/>
      <c r="C358" s="193"/>
      <c r="D358" s="194" t="s">
        <v>193</v>
      </c>
      <c r="E358" s="195" t="s">
        <v>43</v>
      </c>
      <c r="F358" s="196" t="s">
        <v>3856</v>
      </c>
      <c r="G358" s="193"/>
      <c r="H358" s="195" t="s">
        <v>43</v>
      </c>
      <c r="I358" s="197"/>
      <c r="J358" s="193"/>
      <c r="K358" s="193"/>
      <c r="L358" s="198"/>
      <c r="M358" s="199"/>
      <c r="N358" s="200"/>
      <c r="O358" s="200"/>
      <c r="P358" s="200"/>
      <c r="Q358" s="200"/>
      <c r="R358" s="200"/>
      <c r="S358" s="200"/>
      <c r="T358" s="201"/>
      <c r="AT358" s="202" t="s">
        <v>193</v>
      </c>
      <c r="AU358" s="202" t="s">
        <v>90</v>
      </c>
      <c r="AV358" s="13" t="s">
        <v>88</v>
      </c>
      <c r="AW358" s="13" t="s">
        <v>41</v>
      </c>
      <c r="AX358" s="13" t="s">
        <v>80</v>
      </c>
      <c r="AY358" s="202" t="s">
        <v>182</v>
      </c>
    </row>
    <row r="359" spans="1:65" s="14" customFormat="1" ht="11.25">
      <c r="B359" s="203"/>
      <c r="C359" s="204"/>
      <c r="D359" s="194" t="s">
        <v>193</v>
      </c>
      <c r="E359" s="205" t="s">
        <v>43</v>
      </c>
      <c r="F359" s="206" t="s">
        <v>2357</v>
      </c>
      <c r="G359" s="204"/>
      <c r="H359" s="207">
        <v>13</v>
      </c>
      <c r="I359" s="208"/>
      <c r="J359" s="204"/>
      <c r="K359" s="204"/>
      <c r="L359" s="209"/>
      <c r="M359" s="210"/>
      <c r="N359" s="211"/>
      <c r="O359" s="211"/>
      <c r="P359" s="211"/>
      <c r="Q359" s="211"/>
      <c r="R359" s="211"/>
      <c r="S359" s="211"/>
      <c r="T359" s="212"/>
      <c r="AT359" s="213" t="s">
        <v>193</v>
      </c>
      <c r="AU359" s="213" t="s">
        <v>90</v>
      </c>
      <c r="AV359" s="14" t="s">
        <v>90</v>
      </c>
      <c r="AW359" s="14" t="s">
        <v>41</v>
      </c>
      <c r="AX359" s="14" t="s">
        <v>80</v>
      </c>
      <c r="AY359" s="213" t="s">
        <v>182</v>
      </c>
    </row>
    <row r="360" spans="1:65" s="15" customFormat="1" ht="11.25">
      <c r="B360" s="227"/>
      <c r="C360" s="228"/>
      <c r="D360" s="194" t="s">
        <v>193</v>
      </c>
      <c r="E360" s="229" t="s">
        <v>43</v>
      </c>
      <c r="F360" s="230" t="s">
        <v>436</v>
      </c>
      <c r="G360" s="228"/>
      <c r="H360" s="231">
        <v>13</v>
      </c>
      <c r="I360" s="232"/>
      <c r="J360" s="228"/>
      <c r="K360" s="228"/>
      <c r="L360" s="233"/>
      <c r="M360" s="234"/>
      <c r="N360" s="235"/>
      <c r="O360" s="235"/>
      <c r="P360" s="235"/>
      <c r="Q360" s="235"/>
      <c r="R360" s="235"/>
      <c r="S360" s="235"/>
      <c r="T360" s="236"/>
      <c r="AT360" s="237" t="s">
        <v>193</v>
      </c>
      <c r="AU360" s="237" t="s">
        <v>90</v>
      </c>
      <c r="AV360" s="15" t="s">
        <v>205</v>
      </c>
      <c r="AW360" s="15" t="s">
        <v>41</v>
      </c>
      <c r="AX360" s="15" t="s">
        <v>88</v>
      </c>
      <c r="AY360" s="237" t="s">
        <v>182</v>
      </c>
    </row>
    <row r="361" spans="1:65" s="2" customFormat="1" ht="24.2" customHeight="1">
      <c r="A361" s="35"/>
      <c r="B361" s="36"/>
      <c r="C361" s="179" t="s">
        <v>713</v>
      </c>
      <c r="D361" s="179" t="s">
        <v>187</v>
      </c>
      <c r="E361" s="180" t="s">
        <v>2290</v>
      </c>
      <c r="F361" s="181" t="s">
        <v>1442</v>
      </c>
      <c r="G361" s="182" t="s">
        <v>367</v>
      </c>
      <c r="H361" s="183">
        <v>32</v>
      </c>
      <c r="I361" s="184"/>
      <c r="J361" s="185">
        <f>ROUND(I361*H361,2)</f>
        <v>0</v>
      </c>
      <c r="K361" s="181" t="s">
        <v>191</v>
      </c>
      <c r="L361" s="40"/>
      <c r="M361" s="186" t="s">
        <v>43</v>
      </c>
      <c r="N361" s="187" t="s">
        <v>51</v>
      </c>
      <c r="O361" s="65"/>
      <c r="P361" s="188">
        <f>O361*H361</f>
        <v>0</v>
      </c>
      <c r="Q361" s="188">
        <v>0</v>
      </c>
      <c r="R361" s="188">
        <f>Q361*H361</f>
        <v>0</v>
      </c>
      <c r="S361" s="188">
        <v>0</v>
      </c>
      <c r="T361" s="189">
        <f>S361*H361</f>
        <v>0</v>
      </c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R361" s="190" t="s">
        <v>205</v>
      </c>
      <c r="AT361" s="190" t="s">
        <v>187</v>
      </c>
      <c r="AU361" s="190" t="s">
        <v>90</v>
      </c>
      <c r="AY361" s="17" t="s">
        <v>182</v>
      </c>
      <c r="BE361" s="191">
        <f>IF(N361="základní",J361,0)</f>
        <v>0</v>
      </c>
      <c r="BF361" s="191">
        <f>IF(N361="snížená",J361,0)</f>
        <v>0</v>
      </c>
      <c r="BG361" s="191">
        <f>IF(N361="zákl. přenesená",J361,0)</f>
        <v>0</v>
      </c>
      <c r="BH361" s="191">
        <f>IF(N361="sníž. přenesená",J361,0)</f>
        <v>0</v>
      </c>
      <c r="BI361" s="191">
        <f>IF(N361="nulová",J361,0)</f>
        <v>0</v>
      </c>
      <c r="BJ361" s="17" t="s">
        <v>88</v>
      </c>
      <c r="BK361" s="191">
        <f>ROUND(I361*H361,2)</f>
        <v>0</v>
      </c>
      <c r="BL361" s="17" t="s">
        <v>205</v>
      </c>
      <c r="BM361" s="190" t="s">
        <v>3857</v>
      </c>
    </row>
    <row r="362" spans="1:65" s="13" customFormat="1" ht="11.25">
      <c r="B362" s="192"/>
      <c r="C362" s="193"/>
      <c r="D362" s="194" t="s">
        <v>193</v>
      </c>
      <c r="E362" s="195" t="s">
        <v>43</v>
      </c>
      <c r="F362" s="196" t="s">
        <v>2292</v>
      </c>
      <c r="G362" s="193"/>
      <c r="H362" s="195" t="s">
        <v>43</v>
      </c>
      <c r="I362" s="197"/>
      <c r="J362" s="193"/>
      <c r="K362" s="193"/>
      <c r="L362" s="198"/>
      <c r="M362" s="199"/>
      <c r="N362" s="200"/>
      <c r="O362" s="200"/>
      <c r="P362" s="200"/>
      <c r="Q362" s="200"/>
      <c r="R362" s="200"/>
      <c r="S362" s="200"/>
      <c r="T362" s="201"/>
      <c r="AT362" s="202" t="s">
        <v>193</v>
      </c>
      <c r="AU362" s="202" t="s">
        <v>90</v>
      </c>
      <c r="AV362" s="13" t="s">
        <v>88</v>
      </c>
      <c r="AW362" s="13" t="s">
        <v>41</v>
      </c>
      <c r="AX362" s="13" t="s">
        <v>80</v>
      </c>
      <c r="AY362" s="202" t="s">
        <v>182</v>
      </c>
    </row>
    <row r="363" spans="1:65" s="14" customFormat="1" ht="11.25">
      <c r="B363" s="203"/>
      <c r="C363" s="204"/>
      <c r="D363" s="194" t="s">
        <v>193</v>
      </c>
      <c r="E363" s="205" t="s">
        <v>43</v>
      </c>
      <c r="F363" s="206" t="s">
        <v>3858</v>
      </c>
      <c r="G363" s="204"/>
      <c r="H363" s="207">
        <v>32</v>
      </c>
      <c r="I363" s="208"/>
      <c r="J363" s="204"/>
      <c r="K363" s="204"/>
      <c r="L363" s="209"/>
      <c r="M363" s="210"/>
      <c r="N363" s="211"/>
      <c r="O363" s="211"/>
      <c r="P363" s="211"/>
      <c r="Q363" s="211"/>
      <c r="R363" s="211"/>
      <c r="S363" s="211"/>
      <c r="T363" s="212"/>
      <c r="AT363" s="213" t="s">
        <v>193</v>
      </c>
      <c r="AU363" s="213" t="s">
        <v>90</v>
      </c>
      <c r="AV363" s="14" t="s">
        <v>90</v>
      </c>
      <c r="AW363" s="14" t="s">
        <v>41</v>
      </c>
      <c r="AX363" s="14" t="s">
        <v>80</v>
      </c>
      <c r="AY363" s="213" t="s">
        <v>182</v>
      </c>
    </row>
    <row r="364" spans="1:65" s="15" customFormat="1" ht="11.25">
      <c r="B364" s="227"/>
      <c r="C364" s="228"/>
      <c r="D364" s="194" t="s">
        <v>193</v>
      </c>
      <c r="E364" s="229" t="s">
        <v>43</v>
      </c>
      <c r="F364" s="230" t="s">
        <v>436</v>
      </c>
      <c r="G364" s="228"/>
      <c r="H364" s="231">
        <v>32</v>
      </c>
      <c r="I364" s="232"/>
      <c r="J364" s="228"/>
      <c r="K364" s="228"/>
      <c r="L364" s="233"/>
      <c r="M364" s="234"/>
      <c r="N364" s="235"/>
      <c r="O364" s="235"/>
      <c r="P364" s="235"/>
      <c r="Q364" s="235"/>
      <c r="R364" s="235"/>
      <c r="S364" s="235"/>
      <c r="T364" s="236"/>
      <c r="AT364" s="237" t="s">
        <v>193</v>
      </c>
      <c r="AU364" s="237" t="s">
        <v>90</v>
      </c>
      <c r="AV364" s="15" t="s">
        <v>205</v>
      </c>
      <c r="AW364" s="15" t="s">
        <v>41</v>
      </c>
      <c r="AX364" s="15" t="s">
        <v>88</v>
      </c>
      <c r="AY364" s="237" t="s">
        <v>182</v>
      </c>
    </row>
    <row r="365" spans="1:65" s="2" customFormat="1" ht="62.65" customHeight="1">
      <c r="A365" s="35"/>
      <c r="B365" s="36"/>
      <c r="C365" s="179" t="s">
        <v>719</v>
      </c>
      <c r="D365" s="179" t="s">
        <v>187</v>
      </c>
      <c r="E365" s="180" t="s">
        <v>1446</v>
      </c>
      <c r="F365" s="181" t="s">
        <v>1447</v>
      </c>
      <c r="G365" s="182" t="s">
        <v>481</v>
      </c>
      <c r="H365" s="183">
        <v>96</v>
      </c>
      <c r="I365" s="184"/>
      <c r="J365" s="185">
        <f>ROUND(I365*H365,2)</f>
        <v>0</v>
      </c>
      <c r="K365" s="181" t="s">
        <v>191</v>
      </c>
      <c r="L365" s="40"/>
      <c r="M365" s="186" t="s">
        <v>43</v>
      </c>
      <c r="N365" s="187" t="s">
        <v>51</v>
      </c>
      <c r="O365" s="65"/>
      <c r="P365" s="188">
        <f>O365*H365</f>
        <v>0</v>
      </c>
      <c r="Q365" s="188">
        <v>0</v>
      </c>
      <c r="R365" s="188">
        <f>Q365*H365</f>
        <v>0</v>
      </c>
      <c r="S365" s="188">
        <v>0</v>
      </c>
      <c r="T365" s="189">
        <f>S365*H365</f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90" t="s">
        <v>205</v>
      </c>
      <c r="AT365" s="190" t="s">
        <v>187</v>
      </c>
      <c r="AU365" s="190" t="s">
        <v>90</v>
      </c>
      <c r="AY365" s="17" t="s">
        <v>182</v>
      </c>
      <c r="BE365" s="191">
        <f>IF(N365="základní",J365,0)</f>
        <v>0</v>
      </c>
      <c r="BF365" s="191">
        <f>IF(N365="snížená",J365,0)</f>
        <v>0</v>
      </c>
      <c r="BG365" s="191">
        <f>IF(N365="zákl. přenesená",J365,0)</f>
        <v>0</v>
      </c>
      <c r="BH365" s="191">
        <f>IF(N365="sníž. přenesená",J365,0)</f>
        <v>0</v>
      </c>
      <c r="BI365" s="191">
        <f>IF(N365="nulová",J365,0)</f>
        <v>0</v>
      </c>
      <c r="BJ365" s="17" t="s">
        <v>88</v>
      </c>
      <c r="BK365" s="191">
        <f>ROUND(I365*H365,2)</f>
        <v>0</v>
      </c>
      <c r="BL365" s="17" t="s">
        <v>205</v>
      </c>
      <c r="BM365" s="190" t="s">
        <v>3859</v>
      </c>
    </row>
    <row r="366" spans="1:65" s="13" customFormat="1" ht="11.25">
      <c r="B366" s="192"/>
      <c r="C366" s="193"/>
      <c r="D366" s="194" t="s">
        <v>193</v>
      </c>
      <c r="E366" s="195" t="s">
        <v>43</v>
      </c>
      <c r="F366" s="196" t="s">
        <v>2709</v>
      </c>
      <c r="G366" s="193"/>
      <c r="H366" s="195" t="s">
        <v>43</v>
      </c>
      <c r="I366" s="197"/>
      <c r="J366" s="193"/>
      <c r="K366" s="193"/>
      <c r="L366" s="198"/>
      <c r="M366" s="199"/>
      <c r="N366" s="200"/>
      <c r="O366" s="200"/>
      <c r="P366" s="200"/>
      <c r="Q366" s="200"/>
      <c r="R366" s="200"/>
      <c r="S366" s="200"/>
      <c r="T366" s="201"/>
      <c r="AT366" s="202" t="s">
        <v>193</v>
      </c>
      <c r="AU366" s="202" t="s">
        <v>90</v>
      </c>
      <c r="AV366" s="13" t="s">
        <v>88</v>
      </c>
      <c r="AW366" s="13" t="s">
        <v>41</v>
      </c>
      <c r="AX366" s="13" t="s">
        <v>80</v>
      </c>
      <c r="AY366" s="202" t="s">
        <v>182</v>
      </c>
    </row>
    <row r="367" spans="1:65" s="14" customFormat="1" ht="11.25">
      <c r="B367" s="203"/>
      <c r="C367" s="204"/>
      <c r="D367" s="194" t="s">
        <v>193</v>
      </c>
      <c r="E367" s="205" t="s">
        <v>43</v>
      </c>
      <c r="F367" s="206" t="s">
        <v>3735</v>
      </c>
      <c r="G367" s="204"/>
      <c r="H367" s="207">
        <v>96</v>
      </c>
      <c r="I367" s="208"/>
      <c r="J367" s="204"/>
      <c r="K367" s="204"/>
      <c r="L367" s="209"/>
      <c r="M367" s="210"/>
      <c r="N367" s="211"/>
      <c r="O367" s="211"/>
      <c r="P367" s="211"/>
      <c r="Q367" s="211"/>
      <c r="R367" s="211"/>
      <c r="S367" s="211"/>
      <c r="T367" s="212"/>
      <c r="AT367" s="213" t="s">
        <v>193</v>
      </c>
      <c r="AU367" s="213" t="s">
        <v>90</v>
      </c>
      <c r="AV367" s="14" t="s">
        <v>90</v>
      </c>
      <c r="AW367" s="14" t="s">
        <v>41</v>
      </c>
      <c r="AX367" s="14" t="s">
        <v>80</v>
      </c>
      <c r="AY367" s="213" t="s">
        <v>182</v>
      </c>
    </row>
    <row r="368" spans="1:65" s="15" customFormat="1" ht="11.25">
      <c r="B368" s="227"/>
      <c r="C368" s="228"/>
      <c r="D368" s="194" t="s">
        <v>193</v>
      </c>
      <c r="E368" s="229" t="s">
        <v>43</v>
      </c>
      <c r="F368" s="230" t="s">
        <v>436</v>
      </c>
      <c r="G368" s="228"/>
      <c r="H368" s="231">
        <v>96</v>
      </c>
      <c r="I368" s="232"/>
      <c r="J368" s="228"/>
      <c r="K368" s="228"/>
      <c r="L368" s="233"/>
      <c r="M368" s="234"/>
      <c r="N368" s="235"/>
      <c r="O368" s="235"/>
      <c r="P368" s="235"/>
      <c r="Q368" s="235"/>
      <c r="R368" s="235"/>
      <c r="S368" s="235"/>
      <c r="T368" s="236"/>
      <c r="AT368" s="237" t="s">
        <v>193</v>
      </c>
      <c r="AU368" s="237" t="s">
        <v>90</v>
      </c>
      <c r="AV368" s="15" t="s">
        <v>205</v>
      </c>
      <c r="AW368" s="15" t="s">
        <v>41</v>
      </c>
      <c r="AX368" s="15" t="s">
        <v>88</v>
      </c>
      <c r="AY368" s="237" t="s">
        <v>182</v>
      </c>
    </row>
    <row r="369" spans="1:65" s="2" customFormat="1" ht="62.65" customHeight="1">
      <c r="A369" s="35"/>
      <c r="B369" s="36"/>
      <c r="C369" s="179" t="s">
        <v>723</v>
      </c>
      <c r="D369" s="179" t="s">
        <v>187</v>
      </c>
      <c r="E369" s="180" t="s">
        <v>1450</v>
      </c>
      <c r="F369" s="181" t="s">
        <v>1451</v>
      </c>
      <c r="G369" s="182" t="s">
        <v>367</v>
      </c>
      <c r="H369" s="183">
        <v>65</v>
      </c>
      <c r="I369" s="184"/>
      <c r="J369" s="185">
        <f>ROUND(I369*H369,2)</f>
        <v>0</v>
      </c>
      <c r="K369" s="181" t="s">
        <v>191</v>
      </c>
      <c r="L369" s="40"/>
      <c r="M369" s="186" t="s">
        <v>43</v>
      </c>
      <c r="N369" s="187" t="s">
        <v>51</v>
      </c>
      <c r="O369" s="65"/>
      <c r="P369" s="188">
        <f>O369*H369</f>
        <v>0</v>
      </c>
      <c r="Q369" s="188">
        <v>0</v>
      </c>
      <c r="R369" s="188">
        <f>Q369*H369</f>
        <v>0</v>
      </c>
      <c r="S369" s="188">
        <v>0</v>
      </c>
      <c r="T369" s="189">
        <f>S369*H369</f>
        <v>0</v>
      </c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R369" s="190" t="s">
        <v>205</v>
      </c>
      <c r="AT369" s="190" t="s">
        <v>187</v>
      </c>
      <c r="AU369" s="190" t="s">
        <v>90</v>
      </c>
      <c r="AY369" s="17" t="s">
        <v>182</v>
      </c>
      <c r="BE369" s="191">
        <f>IF(N369="základní",J369,0)</f>
        <v>0</v>
      </c>
      <c r="BF369" s="191">
        <f>IF(N369="snížená",J369,0)</f>
        <v>0</v>
      </c>
      <c r="BG369" s="191">
        <f>IF(N369="zákl. přenesená",J369,0)</f>
        <v>0</v>
      </c>
      <c r="BH369" s="191">
        <f>IF(N369="sníž. přenesená",J369,0)</f>
        <v>0</v>
      </c>
      <c r="BI369" s="191">
        <f>IF(N369="nulová",J369,0)</f>
        <v>0</v>
      </c>
      <c r="BJ369" s="17" t="s">
        <v>88</v>
      </c>
      <c r="BK369" s="191">
        <f>ROUND(I369*H369,2)</f>
        <v>0</v>
      </c>
      <c r="BL369" s="17" t="s">
        <v>205</v>
      </c>
      <c r="BM369" s="190" t="s">
        <v>3860</v>
      </c>
    </row>
    <row r="370" spans="1:65" s="14" customFormat="1" ht="11.25">
      <c r="B370" s="203"/>
      <c r="C370" s="204"/>
      <c r="D370" s="194" t="s">
        <v>193</v>
      </c>
      <c r="E370" s="205" t="s">
        <v>43</v>
      </c>
      <c r="F370" s="206" t="s">
        <v>3861</v>
      </c>
      <c r="G370" s="204"/>
      <c r="H370" s="207">
        <v>65</v>
      </c>
      <c r="I370" s="208"/>
      <c r="J370" s="204"/>
      <c r="K370" s="204"/>
      <c r="L370" s="209"/>
      <c r="M370" s="210"/>
      <c r="N370" s="211"/>
      <c r="O370" s="211"/>
      <c r="P370" s="211"/>
      <c r="Q370" s="211"/>
      <c r="R370" s="211"/>
      <c r="S370" s="211"/>
      <c r="T370" s="212"/>
      <c r="AT370" s="213" t="s">
        <v>193</v>
      </c>
      <c r="AU370" s="213" t="s">
        <v>90</v>
      </c>
      <c r="AV370" s="14" t="s">
        <v>90</v>
      </c>
      <c r="AW370" s="14" t="s">
        <v>41</v>
      </c>
      <c r="AX370" s="14" t="s">
        <v>80</v>
      </c>
      <c r="AY370" s="213" t="s">
        <v>182</v>
      </c>
    </row>
    <row r="371" spans="1:65" s="15" customFormat="1" ht="11.25">
      <c r="B371" s="227"/>
      <c r="C371" s="228"/>
      <c r="D371" s="194" t="s">
        <v>193</v>
      </c>
      <c r="E371" s="229" t="s">
        <v>43</v>
      </c>
      <c r="F371" s="230" t="s">
        <v>436</v>
      </c>
      <c r="G371" s="228"/>
      <c r="H371" s="231">
        <v>65</v>
      </c>
      <c r="I371" s="232"/>
      <c r="J371" s="228"/>
      <c r="K371" s="228"/>
      <c r="L371" s="233"/>
      <c r="M371" s="234"/>
      <c r="N371" s="235"/>
      <c r="O371" s="235"/>
      <c r="P371" s="235"/>
      <c r="Q371" s="235"/>
      <c r="R371" s="235"/>
      <c r="S371" s="235"/>
      <c r="T371" s="236"/>
      <c r="AT371" s="237" t="s">
        <v>193</v>
      </c>
      <c r="AU371" s="237" t="s">
        <v>90</v>
      </c>
      <c r="AV371" s="15" t="s">
        <v>205</v>
      </c>
      <c r="AW371" s="15" t="s">
        <v>41</v>
      </c>
      <c r="AX371" s="15" t="s">
        <v>88</v>
      </c>
      <c r="AY371" s="237" t="s">
        <v>182</v>
      </c>
    </row>
    <row r="372" spans="1:65" s="2" customFormat="1" ht="49.15" customHeight="1">
      <c r="A372" s="35"/>
      <c r="B372" s="36"/>
      <c r="C372" s="179" t="s">
        <v>728</v>
      </c>
      <c r="D372" s="179" t="s">
        <v>187</v>
      </c>
      <c r="E372" s="180" t="s">
        <v>1454</v>
      </c>
      <c r="F372" s="181" t="s">
        <v>1455</v>
      </c>
      <c r="G372" s="182" t="s">
        <v>367</v>
      </c>
      <c r="H372" s="183">
        <v>2</v>
      </c>
      <c r="I372" s="184"/>
      <c r="J372" s="185">
        <f>ROUND(I372*H372,2)</f>
        <v>0</v>
      </c>
      <c r="K372" s="181" t="s">
        <v>191</v>
      </c>
      <c r="L372" s="40"/>
      <c r="M372" s="186" t="s">
        <v>43</v>
      </c>
      <c r="N372" s="187" t="s">
        <v>51</v>
      </c>
      <c r="O372" s="65"/>
      <c r="P372" s="188">
        <f>O372*H372</f>
        <v>0</v>
      </c>
      <c r="Q372" s="188">
        <v>0</v>
      </c>
      <c r="R372" s="188">
        <f>Q372*H372</f>
        <v>0</v>
      </c>
      <c r="S372" s="188">
        <v>0</v>
      </c>
      <c r="T372" s="189">
        <f>S372*H372</f>
        <v>0</v>
      </c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R372" s="190" t="s">
        <v>205</v>
      </c>
      <c r="AT372" s="190" t="s">
        <v>187</v>
      </c>
      <c r="AU372" s="190" t="s">
        <v>90</v>
      </c>
      <c r="AY372" s="17" t="s">
        <v>182</v>
      </c>
      <c r="BE372" s="191">
        <f>IF(N372="základní",J372,0)</f>
        <v>0</v>
      </c>
      <c r="BF372" s="191">
        <f>IF(N372="snížená",J372,0)</f>
        <v>0</v>
      </c>
      <c r="BG372" s="191">
        <f>IF(N372="zákl. přenesená",J372,0)</f>
        <v>0</v>
      </c>
      <c r="BH372" s="191">
        <f>IF(N372="sníž. přenesená",J372,0)</f>
        <v>0</v>
      </c>
      <c r="BI372" s="191">
        <f>IF(N372="nulová",J372,0)</f>
        <v>0</v>
      </c>
      <c r="BJ372" s="17" t="s">
        <v>88</v>
      </c>
      <c r="BK372" s="191">
        <f>ROUND(I372*H372,2)</f>
        <v>0</v>
      </c>
      <c r="BL372" s="17" t="s">
        <v>205</v>
      </c>
      <c r="BM372" s="190" t="s">
        <v>3862</v>
      </c>
    </row>
    <row r="373" spans="1:65" s="13" customFormat="1" ht="11.25">
      <c r="B373" s="192"/>
      <c r="C373" s="193"/>
      <c r="D373" s="194" t="s">
        <v>193</v>
      </c>
      <c r="E373" s="195" t="s">
        <v>43</v>
      </c>
      <c r="F373" s="196" t="s">
        <v>3121</v>
      </c>
      <c r="G373" s="193"/>
      <c r="H373" s="195" t="s">
        <v>43</v>
      </c>
      <c r="I373" s="197"/>
      <c r="J373" s="193"/>
      <c r="K373" s="193"/>
      <c r="L373" s="198"/>
      <c r="M373" s="199"/>
      <c r="N373" s="200"/>
      <c r="O373" s="200"/>
      <c r="P373" s="200"/>
      <c r="Q373" s="200"/>
      <c r="R373" s="200"/>
      <c r="S373" s="200"/>
      <c r="T373" s="201"/>
      <c r="AT373" s="202" t="s">
        <v>193</v>
      </c>
      <c r="AU373" s="202" t="s">
        <v>90</v>
      </c>
      <c r="AV373" s="13" t="s">
        <v>88</v>
      </c>
      <c r="AW373" s="13" t="s">
        <v>41</v>
      </c>
      <c r="AX373" s="13" t="s">
        <v>80</v>
      </c>
      <c r="AY373" s="202" t="s">
        <v>182</v>
      </c>
    </row>
    <row r="374" spans="1:65" s="14" customFormat="1" ht="11.25">
      <c r="B374" s="203"/>
      <c r="C374" s="204"/>
      <c r="D374" s="194" t="s">
        <v>193</v>
      </c>
      <c r="E374" s="205" t="s">
        <v>43</v>
      </c>
      <c r="F374" s="206" t="s">
        <v>2273</v>
      </c>
      <c r="G374" s="204"/>
      <c r="H374" s="207">
        <v>2</v>
      </c>
      <c r="I374" s="208"/>
      <c r="J374" s="204"/>
      <c r="K374" s="204"/>
      <c r="L374" s="209"/>
      <c r="M374" s="210"/>
      <c r="N374" s="211"/>
      <c r="O374" s="211"/>
      <c r="P374" s="211"/>
      <c r="Q374" s="211"/>
      <c r="R374" s="211"/>
      <c r="S374" s="211"/>
      <c r="T374" s="212"/>
      <c r="AT374" s="213" t="s">
        <v>193</v>
      </c>
      <c r="AU374" s="213" t="s">
        <v>90</v>
      </c>
      <c r="AV374" s="14" t="s">
        <v>90</v>
      </c>
      <c r="AW374" s="14" t="s">
        <v>41</v>
      </c>
      <c r="AX374" s="14" t="s">
        <v>80</v>
      </c>
      <c r="AY374" s="213" t="s">
        <v>182</v>
      </c>
    </row>
    <row r="375" spans="1:65" s="15" customFormat="1" ht="11.25">
      <c r="B375" s="227"/>
      <c r="C375" s="228"/>
      <c r="D375" s="194" t="s">
        <v>193</v>
      </c>
      <c r="E375" s="229" t="s">
        <v>43</v>
      </c>
      <c r="F375" s="230" t="s">
        <v>436</v>
      </c>
      <c r="G375" s="228"/>
      <c r="H375" s="231">
        <v>2</v>
      </c>
      <c r="I375" s="232"/>
      <c r="J375" s="228"/>
      <c r="K375" s="228"/>
      <c r="L375" s="233"/>
      <c r="M375" s="234"/>
      <c r="N375" s="235"/>
      <c r="O375" s="235"/>
      <c r="P375" s="235"/>
      <c r="Q375" s="235"/>
      <c r="R375" s="235"/>
      <c r="S375" s="235"/>
      <c r="T375" s="236"/>
      <c r="AT375" s="237" t="s">
        <v>193</v>
      </c>
      <c r="AU375" s="237" t="s">
        <v>90</v>
      </c>
      <c r="AV375" s="15" t="s">
        <v>205</v>
      </c>
      <c r="AW375" s="15" t="s">
        <v>41</v>
      </c>
      <c r="AX375" s="15" t="s">
        <v>88</v>
      </c>
      <c r="AY375" s="237" t="s">
        <v>182</v>
      </c>
    </row>
    <row r="376" spans="1:65" s="2" customFormat="1" ht="76.349999999999994" customHeight="1">
      <c r="A376" s="35"/>
      <c r="B376" s="36"/>
      <c r="C376" s="179" t="s">
        <v>732</v>
      </c>
      <c r="D376" s="179" t="s">
        <v>187</v>
      </c>
      <c r="E376" s="180" t="s">
        <v>1458</v>
      </c>
      <c r="F376" s="181" t="s">
        <v>1459</v>
      </c>
      <c r="G376" s="182" t="s">
        <v>367</v>
      </c>
      <c r="H376" s="183">
        <v>3.84</v>
      </c>
      <c r="I376" s="184"/>
      <c r="J376" s="185">
        <f>ROUND(I376*H376,2)</f>
        <v>0</v>
      </c>
      <c r="K376" s="181" t="s">
        <v>191</v>
      </c>
      <c r="L376" s="40"/>
      <c r="M376" s="186" t="s">
        <v>43</v>
      </c>
      <c r="N376" s="187" t="s">
        <v>51</v>
      </c>
      <c r="O376" s="65"/>
      <c r="P376" s="188">
        <f>O376*H376</f>
        <v>0</v>
      </c>
      <c r="Q376" s="188">
        <v>0</v>
      </c>
      <c r="R376" s="188">
        <f>Q376*H376</f>
        <v>0</v>
      </c>
      <c r="S376" s="188">
        <v>0</v>
      </c>
      <c r="T376" s="189">
        <f>S376*H376</f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90" t="s">
        <v>205</v>
      </c>
      <c r="AT376" s="190" t="s">
        <v>187</v>
      </c>
      <c r="AU376" s="190" t="s">
        <v>90</v>
      </c>
      <c r="AY376" s="17" t="s">
        <v>182</v>
      </c>
      <c r="BE376" s="191">
        <f>IF(N376="základní",J376,0)</f>
        <v>0</v>
      </c>
      <c r="BF376" s="191">
        <f>IF(N376="snížená",J376,0)</f>
        <v>0</v>
      </c>
      <c r="BG376" s="191">
        <f>IF(N376="zákl. přenesená",J376,0)</f>
        <v>0</v>
      </c>
      <c r="BH376" s="191">
        <f>IF(N376="sníž. přenesená",J376,0)</f>
        <v>0</v>
      </c>
      <c r="BI376" s="191">
        <f>IF(N376="nulová",J376,0)</f>
        <v>0</v>
      </c>
      <c r="BJ376" s="17" t="s">
        <v>88</v>
      </c>
      <c r="BK376" s="191">
        <f>ROUND(I376*H376,2)</f>
        <v>0</v>
      </c>
      <c r="BL376" s="17" t="s">
        <v>205</v>
      </c>
      <c r="BM376" s="190" t="s">
        <v>3863</v>
      </c>
    </row>
    <row r="377" spans="1:65" s="14" customFormat="1" ht="11.25">
      <c r="B377" s="203"/>
      <c r="C377" s="204"/>
      <c r="D377" s="194" t="s">
        <v>193</v>
      </c>
      <c r="E377" s="205" t="s">
        <v>43</v>
      </c>
      <c r="F377" s="206" t="s">
        <v>3864</v>
      </c>
      <c r="G377" s="204"/>
      <c r="H377" s="207">
        <v>3.84</v>
      </c>
      <c r="I377" s="208"/>
      <c r="J377" s="204"/>
      <c r="K377" s="204"/>
      <c r="L377" s="209"/>
      <c r="M377" s="210"/>
      <c r="N377" s="211"/>
      <c r="O377" s="211"/>
      <c r="P377" s="211"/>
      <c r="Q377" s="211"/>
      <c r="R377" s="211"/>
      <c r="S377" s="211"/>
      <c r="T377" s="212"/>
      <c r="AT377" s="213" t="s">
        <v>193</v>
      </c>
      <c r="AU377" s="213" t="s">
        <v>90</v>
      </c>
      <c r="AV377" s="14" t="s">
        <v>90</v>
      </c>
      <c r="AW377" s="14" t="s">
        <v>41</v>
      </c>
      <c r="AX377" s="14" t="s">
        <v>80</v>
      </c>
      <c r="AY377" s="213" t="s">
        <v>182</v>
      </c>
    </row>
    <row r="378" spans="1:65" s="15" customFormat="1" ht="11.25">
      <c r="B378" s="227"/>
      <c r="C378" s="228"/>
      <c r="D378" s="194" t="s">
        <v>193</v>
      </c>
      <c r="E378" s="229" t="s">
        <v>43</v>
      </c>
      <c r="F378" s="230" t="s">
        <v>436</v>
      </c>
      <c r="G378" s="228"/>
      <c r="H378" s="231">
        <v>3.84</v>
      </c>
      <c r="I378" s="232"/>
      <c r="J378" s="228"/>
      <c r="K378" s="228"/>
      <c r="L378" s="233"/>
      <c r="M378" s="234"/>
      <c r="N378" s="235"/>
      <c r="O378" s="235"/>
      <c r="P378" s="235"/>
      <c r="Q378" s="235"/>
      <c r="R378" s="235"/>
      <c r="S378" s="235"/>
      <c r="T378" s="236"/>
      <c r="AT378" s="237" t="s">
        <v>193</v>
      </c>
      <c r="AU378" s="237" t="s">
        <v>90</v>
      </c>
      <c r="AV378" s="15" t="s">
        <v>205</v>
      </c>
      <c r="AW378" s="15" t="s">
        <v>41</v>
      </c>
      <c r="AX378" s="15" t="s">
        <v>88</v>
      </c>
      <c r="AY378" s="237" t="s">
        <v>182</v>
      </c>
    </row>
    <row r="379" spans="1:65" s="12" customFormat="1" ht="22.9" customHeight="1">
      <c r="B379" s="163"/>
      <c r="C379" s="164"/>
      <c r="D379" s="165" t="s">
        <v>79</v>
      </c>
      <c r="E379" s="177" t="s">
        <v>508</v>
      </c>
      <c r="F379" s="177" t="s">
        <v>509</v>
      </c>
      <c r="G379" s="164"/>
      <c r="H379" s="164"/>
      <c r="I379" s="167"/>
      <c r="J379" s="178">
        <f>BK379</f>
        <v>0</v>
      </c>
      <c r="K379" s="164"/>
      <c r="L379" s="169"/>
      <c r="M379" s="170"/>
      <c r="N379" s="171"/>
      <c r="O379" s="171"/>
      <c r="P379" s="172">
        <f>SUM(P380:P392)</f>
        <v>0</v>
      </c>
      <c r="Q379" s="171"/>
      <c r="R379" s="172">
        <f>SUM(R380:R392)</f>
        <v>0</v>
      </c>
      <c r="S379" s="171"/>
      <c r="T379" s="173">
        <f>SUM(T380:T392)</f>
        <v>0</v>
      </c>
      <c r="AR379" s="174" t="s">
        <v>88</v>
      </c>
      <c r="AT379" s="175" t="s">
        <v>79</v>
      </c>
      <c r="AU379" s="175" t="s">
        <v>88</v>
      </c>
      <c r="AY379" s="174" t="s">
        <v>182</v>
      </c>
      <c r="BK379" s="176">
        <f>SUM(BK380:BK392)</f>
        <v>0</v>
      </c>
    </row>
    <row r="380" spans="1:65" s="2" customFormat="1" ht="37.9" customHeight="1">
      <c r="A380" s="35"/>
      <c r="B380" s="36"/>
      <c r="C380" s="179" t="s">
        <v>737</v>
      </c>
      <c r="D380" s="179" t="s">
        <v>187</v>
      </c>
      <c r="E380" s="180" t="s">
        <v>511</v>
      </c>
      <c r="F380" s="181" t="s">
        <v>512</v>
      </c>
      <c r="G380" s="182" t="s">
        <v>439</v>
      </c>
      <c r="H380" s="183">
        <v>241.75399999999999</v>
      </c>
      <c r="I380" s="184"/>
      <c r="J380" s="185">
        <f>ROUND(I380*H380,2)</f>
        <v>0</v>
      </c>
      <c r="K380" s="181" t="s">
        <v>191</v>
      </c>
      <c r="L380" s="40"/>
      <c r="M380" s="186" t="s">
        <v>43</v>
      </c>
      <c r="N380" s="187" t="s">
        <v>51</v>
      </c>
      <c r="O380" s="65"/>
      <c r="P380" s="188">
        <f>O380*H380</f>
        <v>0</v>
      </c>
      <c r="Q380" s="188">
        <v>0</v>
      </c>
      <c r="R380" s="188">
        <f>Q380*H380</f>
        <v>0</v>
      </c>
      <c r="S380" s="188">
        <v>0</v>
      </c>
      <c r="T380" s="189">
        <f>S380*H380</f>
        <v>0</v>
      </c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R380" s="190" t="s">
        <v>205</v>
      </c>
      <c r="AT380" s="190" t="s">
        <v>187</v>
      </c>
      <c r="AU380" s="190" t="s">
        <v>90</v>
      </c>
      <c r="AY380" s="17" t="s">
        <v>182</v>
      </c>
      <c r="BE380" s="191">
        <f>IF(N380="základní",J380,0)</f>
        <v>0</v>
      </c>
      <c r="BF380" s="191">
        <f>IF(N380="snížená",J380,0)</f>
        <v>0</v>
      </c>
      <c r="BG380" s="191">
        <f>IF(N380="zákl. přenesená",J380,0)</f>
        <v>0</v>
      </c>
      <c r="BH380" s="191">
        <f>IF(N380="sníž. přenesená",J380,0)</f>
        <v>0</v>
      </c>
      <c r="BI380" s="191">
        <f>IF(N380="nulová",J380,0)</f>
        <v>0</v>
      </c>
      <c r="BJ380" s="17" t="s">
        <v>88</v>
      </c>
      <c r="BK380" s="191">
        <f>ROUND(I380*H380,2)</f>
        <v>0</v>
      </c>
      <c r="BL380" s="17" t="s">
        <v>205</v>
      </c>
      <c r="BM380" s="190" t="s">
        <v>3865</v>
      </c>
    </row>
    <row r="381" spans="1:65" s="14" customFormat="1" ht="11.25">
      <c r="B381" s="203"/>
      <c r="C381" s="204"/>
      <c r="D381" s="194" t="s">
        <v>193</v>
      </c>
      <c r="E381" s="205" t="s">
        <v>43</v>
      </c>
      <c r="F381" s="206" t="s">
        <v>3866</v>
      </c>
      <c r="G381" s="204"/>
      <c r="H381" s="207">
        <v>241.75399999999999</v>
      </c>
      <c r="I381" s="208"/>
      <c r="J381" s="204"/>
      <c r="K381" s="204"/>
      <c r="L381" s="209"/>
      <c r="M381" s="210"/>
      <c r="N381" s="211"/>
      <c r="O381" s="211"/>
      <c r="P381" s="211"/>
      <c r="Q381" s="211"/>
      <c r="R381" s="211"/>
      <c r="S381" s="211"/>
      <c r="T381" s="212"/>
      <c r="AT381" s="213" t="s">
        <v>193</v>
      </c>
      <c r="AU381" s="213" t="s">
        <v>90</v>
      </c>
      <c r="AV381" s="14" t="s">
        <v>90</v>
      </c>
      <c r="AW381" s="14" t="s">
        <v>41</v>
      </c>
      <c r="AX381" s="14" t="s">
        <v>88</v>
      </c>
      <c r="AY381" s="213" t="s">
        <v>182</v>
      </c>
    </row>
    <row r="382" spans="1:65" s="2" customFormat="1" ht="37.9" customHeight="1">
      <c r="A382" s="35"/>
      <c r="B382" s="36"/>
      <c r="C382" s="179" t="s">
        <v>743</v>
      </c>
      <c r="D382" s="179" t="s">
        <v>187</v>
      </c>
      <c r="E382" s="180" t="s">
        <v>515</v>
      </c>
      <c r="F382" s="181" t="s">
        <v>516</v>
      </c>
      <c r="G382" s="182" t="s">
        <v>439</v>
      </c>
      <c r="H382" s="183">
        <v>2175.7860000000001</v>
      </c>
      <c r="I382" s="184"/>
      <c r="J382" s="185">
        <f>ROUND(I382*H382,2)</f>
        <v>0</v>
      </c>
      <c r="K382" s="181" t="s">
        <v>191</v>
      </c>
      <c r="L382" s="40"/>
      <c r="M382" s="186" t="s">
        <v>43</v>
      </c>
      <c r="N382" s="187" t="s">
        <v>51</v>
      </c>
      <c r="O382" s="65"/>
      <c r="P382" s="188">
        <f>O382*H382</f>
        <v>0</v>
      </c>
      <c r="Q382" s="188">
        <v>0</v>
      </c>
      <c r="R382" s="188">
        <f>Q382*H382</f>
        <v>0</v>
      </c>
      <c r="S382" s="188">
        <v>0</v>
      </c>
      <c r="T382" s="189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90" t="s">
        <v>205</v>
      </c>
      <c r="AT382" s="190" t="s">
        <v>187</v>
      </c>
      <c r="AU382" s="190" t="s">
        <v>90</v>
      </c>
      <c r="AY382" s="17" t="s">
        <v>182</v>
      </c>
      <c r="BE382" s="191">
        <f>IF(N382="základní",J382,0)</f>
        <v>0</v>
      </c>
      <c r="BF382" s="191">
        <f>IF(N382="snížená",J382,0)</f>
        <v>0</v>
      </c>
      <c r="BG382" s="191">
        <f>IF(N382="zákl. přenesená",J382,0)</f>
        <v>0</v>
      </c>
      <c r="BH382" s="191">
        <f>IF(N382="sníž. přenesená",J382,0)</f>
        <v>0</v>
      </c>
      <c r="BI382" s="191">
        <f>IF(N382="nulová",J382,0)</f>
        <v>0</v>
      </c>
      <c r="BJ382" s="17" t="s">
        <v>88</v>
      </c>
      <c r="BK382" s="191">
        <f>ROUND(I382*H382,2)</f>
        <v>0</v>
      </c>
      <c r="BL382" s="17" t="s">
        <v>205</v>
      </c>
      <c r="BM382" s="190" t="s">
        <v>3867</v>
      </c>
    </row>
    <row r="383" spans="1:65" s="14" customFormat="1" ht="11.25">
      <c r="B383" s="203"/>
      <c r="C383" s="204"/>
      <c r="D383" s="194" t="s">
        <v>193</v>
      </c>
      <c r="E383" s="205" t="s">
        <v>43</v>
      </c>
      <c r="F383" s="206" t="s">
        <v>3868</v>
      </c>
      <c r="G383" s="204"/>
      <c r="H383" s="207">
        <v>2175.7860000000001</v>
      </c>
      <c r="I383" s="208"/>
      <c r="J383" s="204"/>
      <c r="K383" s="204"/>
      <c r="L383" s="209"/>
      <c r="M383" s="210"/>
      <c r="N383" s="211"/>
      <c r="O383" s="211"/>
      <c r="P383" s="211"/>
      <c r="Q383" s="211"/>
      <c r="R383" s="211"/>
      <c r="S383" s="211"/>
      <c r="T383" s="212"/>
      <c r="AT383" s="213" t="s">
        <v>193</v>
      </c>
      <c r="AU383" s="213" t="s">
        <v>90</v>
      </c>
      <c r="AV383" s="14" t="s">
        <v>90</v>
      </c>
      <c r="AW383" s="14" t="s">
        <v>41</v>
      </c>
      <c r="AX383" s="14" t="s">
        <v>80</v>
      </c>
      <c r="AY383" s="213" t="s">
        <v>182</v>
      </c>
    </row>
    <row r="384" spans="1:65" s="15" customFormat="1" ht="11.25">
      <c r="B384" s="227"/>
      <c r="C384" s="228"/>
      <c r="D384" s="194" t="s">
        <v>193</v>
      </c>
      <c r="E384" s="229" t="s">
        <v>43</v>
      </c>
      <c r="F384" s="230" t="s">
        <v>436</v>
      </c>
      <c r="G384" s="228"/>
      <c r="H384" s="231">
        <v>2175.7860000000001</v>
      </c>
      <c r="I384" s="232"/>
      <c r="J384" s="228"/>
      <c r="K384" s="228"/>
      <c r="L384" s="233"/>
      <c r="M384" s="234"/>
      <c r="N384" s="235"/>
      <c r="O384" s="235"/>
      <c r="P384" s="235"/>
      <c r="Q384" s="235"/>
      <c r="R384" s="235"/>
      <c r="S384" s="235"/>
      <c r="T384" s="236"/>
      <c r="AT384" s="237" t="s">
        <v>193</v>
      </c>
      <c r="AU384" s="237" t="s">
        <v>90</v>
      </c>
      <c r="AV384" s="15" t="s">
        <v>205</v>
      </c>
      <c r="AW384" s="15" t="s">
        <v>41</v>
      </c>
      <c r="AX384" s="15" t="s">
        <v>88</v>
      </c>
      <c r="AY384" s="237" t="s">
        <v>182</v>
      </c>
    </row>
    <row r="385" spans="1:65" s="2" customFormat="1" ht="24.2" customHeight="1">
      <c r="A385" s="35"/>
      <c r="B385" s="36"/>
      <c r="C385" s="179" t="s">
        <v>747</v>
      </c>
      <c r="D385" s="179" t="s">
        <v>187</v>
      </c>
      <c r="E385" s="180" t="s">
        <v>1467</v>
      </c>
      <c r="F385" s="181" t="s">
        <v>1468</v>
      </c>
      <c r="G385" s="182" t="s">
        <v>439</v>
      </c>
      <c r="H385" s="183">
        <v>241.75399999999999</v>
      </c>
      <c r="I385" s="184"/>
      <c r="J385" s="185">
        <f>ROUND(I385*H385,2)</f>
        <v>0</v>
      </c>
      <c r="K385" s="181" t="s">
        <v>191</v>
      </c>
      <c r="L385" s="40"/>
      <c r="M385" s="186" t="s">
        <v>43</v>
      </c>
      <c r="N385" s="187" t="s">
        <v>51</v>
      </c>
      <c r="O385" s="65"/>
      <c r="P385" s="188">
        <f>O385*H385</f>
        <v>0</v>
      </c>
      <c r="Q385" s="188">
        <v>0</v>
      </c>
      <c r="R385" s="188">
        <f>Q385*H385</f>
        <v>0</v>
      </c>
      <c r="S385" s="188">
        <v>0</v>
      </c>
      <c r="T385" s="189">
        <f>S385*H385</f>
        <v>0</v>
      </c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R385" s="190" t="s">
        <v>205</v>
      </c>
      <c r="AT385" s="190" t="s">
        <v>187</v>
      </c>
      <c r="AU385" s="190" t="s">
        <v>90</v>
      </c>
      <c r="AY385" s="17" t="s">
        <v>182</v>
      </c>
      <c r="BE385" s="191">
        <f>IF(N385="základní",J385,0)</f>
        <v>0</v>
      </c>
      <c r="BF385" s="191">
        <f>IF(N385="snížená",J385,0)</f>
        <v>0</v>
      </c>
      <c r="BG385" s="191">
        <f>IF(N385="zákl. přenesená",J385,0)</f>
        <v>0</v>
      </c>
      <c r="BH385" s="191">
        <f>IF(N385="sníž. přenesená",J385,0)</f>
        <v>0</v>
      </c>
      <c r="BI385" s="191">
        <f>IF(N385="nulová",J385,0)</f>
        <v>0</v>
      </c>
      <c r="BJ385" s="17" t="s">
        <v>88</v>
      </c>
      <c r="BK385" s="191">
        <f>ROUND(I385*H385,2)</f>
        <v>0</v>
      </c>
      <c r="BL385" s="17" t="s">
        <v>205</v>
      </c>
      <c r="BM385" s="190" t="s">
        <v>3869</v>
      </c>
    </row>
    <row r="386" spans="1:65" s="14" customFormat="1" ht="11.25">
      <c r="B386" s="203"/>
      <c r="C386" s="204"/>
      <c r="D386" s="194" t="s">
        <v>193</v>
      </c>
      <c r="E386" s="205" t="s">
        <v>43</v>
      </c>
      <c r="F386" s="206" t="s">
        <v>3866</v>
      </c>
      <c r="G386" s="204"/>
      <c r="H386" s="207">
        <v>241.75399999999999</v>
      </c>
      <c r="I386" s="208"/>
      <c r="J386" s="204"/>
      <c r="K386" s="204"/>
      <c r="L386" s="209"/>
      <c r="M386" s="210"/>
      <c r="N386" s="211"/>
      <c r="O386" s="211"/>
      <c r="P386" s="211"/>
      <c r="Q386" s="211"/>
      <c r="R386" s="211"/>
      <c r="S386" s="211"/>
      <c r="T386" s="212"/>
      <c r="AT386" s="213" t="s">
        <v>193</v>
      </c>
      <c r="AU386" s="213" t="s">
        <v>90</v>
      </c>
      <c r="AV386" s="14" t="s">
        <v>90</v>
      </c>
      <c r="AW386" s="14" t="s">
        <v>41</v>
      </c>
      <c r="AX386" s="14" t="s">
        <v>88</v>
      </c>
      <c r="AY386" s="213" t="s">
        <v>182</v>
      </c>
    </row>
    <row r="387" spans="1:65" s="2" customFormat="1" ht="37.9" customHeight="1">
      <c r="A387" s="35"/>
      <c r="B387" s="36"/>
      <c r="C387" s="179" t="s">
        <v>751</v>
      </c>
      <c r="D387" s="179" t="s">
        <v>187</v>
      </c>
      <c r="E387" s="180" t="s">
        <v>545</v>
      </c>
      <c r="F387" s="181" t="s">
        <v>546</v>
      </c>
      <c r="G387" s="182" t="s">
        <v>439</v>
      </c>
      <c r="H387" s="183">
        <v>39.51</v>
      </c>
      <c r="I387" s="184"/>
      <c r="J387" s="185">
        <f>ROUND(I387*H387,2)</f>
        <v>0</v>
      </c>
      <c r="K387" s="181" t="s">
        <v>191</v>
      </c>
      <c r="L387" s="40"/>
      <c r="M387" s="186" t="s">
        <v>43</v>
      </c>
      <c r="N387" s="187" t="s">
        <v>51</v>
      </c>
      <c r="O387" s="65"/>
      <c r="P387" s="188">
        <f>O387*H387</f>
        <v>0</v>
      </c>
      <c r="Q387" s="188">
        <v>0</v>
      </c>
      <c r="R387" s="188">
        <f>Q387*H387</f>
        <v>0</v>
      </c>
      <c r="S387" s="188">
        <v>0</v>
      </c>
      <c r="T387" s="189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90" t="s">
        <v>205</v>
      </c>
      <c r="AT387" s="190" t="s">
        <v>187</v>
      </c>
      <c r="AU387" s="190" t="s">
        <v>90</v>
      </c>
      <c r="AY387" s="17" t="s">
        <v>182</v>
      </c>
      <c r="BE387" s="191">
        <f>IF(N387="základní",J387,0)</f>
        <v>0</v>
      </c>
      <c r="BF387" s="191">
        <f>IF(N387="snížená",J387,0)</f>
        <v>0</v>
      </c>
      <c r="BG387" s="191">
        <f>IF(N387="zákl. přenesená",J387,0)</f>
        <v>0</v>
      </c>
      <c r="BH387" s="191">
        <f>IF(N387="sníž. přenesená",J387,0)</f>
        <v>0</v>
      </c>
      <c r="BI387" s="191">
        <f>IF(N387="nulová",J387,0)</f>
        <v>0</v>
      </c>
      <c r="BJ387" s="17" t="s">
        <v>88</v>
      </c>
      <c r="BK387" s="191">
        <f>ROUND(I387*H387,2)</f>
        <v>0</v>
      </c>
      <c r="BL387" s="17" t="s">
        <v>205</v>
      </c>
      <c r="BM387" s="190" t="s">
        <v>3870</v>
      </c>
    </row>
    <row r="388" spans="1:65" s="14" customFormat="1" ht="11.25">
      <c r="B388" s="203"/>
      <c r="C388" s="204"/>
      <c r="D388" s="194" t="s">
        <v>193</v>
      </c>
      <c r="E388" s="205" t="s">
        <v>43</v>
      </c>
      <c r="F388" s="206" t="s">
        <v>3871</v>
      </c>
      <c r="G388" s="204"/>
      <c r="H388" s="207">
        <v>39.51</v>
      </c>
      <c r="I388" s="208"/>
      <c r="J388" s="204"/>
      <c r="K388" s="204"/>
      <c r="L388" s="209"/>
      <c r="M388" s="210"/>
      <c r="N388" s="211"/>
      <c r="O388" s="211"/>
      <c r="P388" s="211"/>
      <c r="Q388" s="211"/>
      <c r="R388" s="211"/>
      <c r="S388" s="211"/>
      <c r="T388" s="212"/>
      <c r="AT388" s="213" t="s">
        <v>193</v>
      </c>
      <c r="AU388" s="213" t="s">
        <v>90</v>
      </c>
      <c r="AV388" s="14" t="s">
        <v>90</v>
      </c>
      <c r="AW388" s="14" t="s">
        <v>41</v>
      </c>
      <c r="AX388" s="14" t="s">
        <v>88</v>
      </c>
      <c r="AY388" s="213" t="s">
        <v>182</v>
      </c>
    </row>
    <row r="389" spans="1:65" s="2" customFormat="1" ht="37.9" customHeight="1">
      <c r="A389" s="35"/>
      <c r="B389" s="36"/>
      <c r="C389" s="179" t="s">
        <v>755</v>
      </c>
      <c r="D389" s="179" t="s">
        <v>187</v>
      </c>
      <c r="E389" s="180" t="s">
        <v>1472</v>
      </c>
      <c r="F389" s="181" t="s">
        <v>1473</v>
      </c>
      <c r="G389" s="182" t="s">
        <v>439</v>
      </c>
      <c r="H389" s="183">
        <v>94.543999999999997</v>
      </c>
      <c r="I389" s="184"/>
      <c r="J389" s="185">
        <f>ROUND(I389*H389,2)</f>
        <v>0</v>
      </c>
      <c r="K389" s="181" t="s">
        <v>191</v>
      </c>
      <c r="L389" s="40"/>
      <c r="M389" s="186" t="s">
        <v>43</v>
      </c>
      <c r="N389" s="187" t="s">
        <v>51</v>
      </c>
      <c r="O389" s="65"/>
      <c r="P389" s="188">
        <f>O389*H389</f>
        <v>0</v>
      </c>
      <c r="Q389" s="188">
        <v>0</v>
      </c>
      <c r="R389" s="188">
        <f>Q389*H389</f>
        <v>0</v>
      </c>
      <c r="S389" s="188">
        <v>0</v>
      </c>
      <c r="T389" s="189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90" t="s">
        <v>205</v>
      </c>
      <c r="AT389" s="190" t="s">
        <v>187</v>
      </c>
      <c r="AU389" s="190" t="s">
        <v>90</v>
      </c>
      <c r="AY389" s="17" t="s">
        <v>182</v>
      </c>
      <c r="BE389" s="191">
        <f>IF(N389="základní",J389,0)</f>
        <v>0</v>
      </c>
      <c r="BF389" s="191">
        <f>IF(N389="snížená",J389,0)</f>
        <v>0</v>
      </c>
      <c r="BG389" s="191">
        <f>IF(N389="zákl. přenesená",J389,0)</f>
        <v>0</v>
      </c>
      <c r="BH389" s="191">
        <f>IF(N389="sníž. přenesená",J389,0)</f>
        <v>0</v>
      </c>
      <c r="BI389" s="191">
        <f>IF(N389="nulová",J389,0)</f>
        <v>0</v>
      </c>
      <c r="BJ389" s="17" t="s">
        <v>88</v>
      </c>
      <c r="BK389" s="191">
        <f>ROUND(I389*H389,2)</f>
        <v>0</v>
      </c>
      <c r="BL389" s="17" t="s">
        <v>205</v>
      </c>
      <c r="BM389" s="190" t="s">
        <v>3872</v>
      </c>
    </row>
    <row r="390" spans="1:65" s="14" customFormat="1" ht="11.25">
      <c r="B390" s="203"/>
      <c r="C390" s="204"/>
      <c r="D390" s="194" t="s">
        <v>193</v>
      </c>
      <c r="E390" s="205" t="s">
        <v>43</v>
      </c>
      <c r="F390" s="206" t="s">
        <v>3873</v>
      </c>
      <c r="G390" s="204"/>
      <c r="H390" s="207">
        <v>94.543999999999997</v>
      </c>
      <c r="I390" s="208"/>
      <c r="J390" s="204"/>
      <c r="K390" s="204"/>
      <c r="L390" s="209"/>
      <c r="M390" s="210"/>
      <c r="N390" s="211"/>
      <c r="O390" s="211"/>
      <c r="P390" s="211"/>
      <c r="Q390" s="211"/>
      <c r="R390" s="211"/>
      <c r="S390" s="211"/>
      <c r="T390" s="212"/>
      <c r="AT390" s="213" t="s">
        <v>193</v>
      </c>
      <c r="AU390" s="213" t="s">
        <v>90</v>
      </c>
      <c r="AV390" s="14" t="s">
        <v>90</v>
      </c>
      <c r="AW390" s="14" t="s">
        <v>41</v>
      </c>
      <c r="AX390" s="14" t="s">
        <v>88</v>
      </c>
      <c r="AY390" s="213" t="s">
        <v>182</v>
      </c>
    </row>
    <row r="391" spans="1:65" s="2" customFormat="1" ht="37.9" customHeight="1">
      <c r="A391" s="35"/>
      <c r="B391" s="36"/>
      <c r="C391" s="179" t="s">
        <v>760</v>
      </c>
      <c r="D391" s="179" t="s">
        <v>187</v>
      </c>
      <c r="E391" s="180" t="s">
        <v>1476</v>
      </c>
      <c r="F391" s="181" t="s">
        <v>438</v>
      </c>
      <c r="G391" s="182" t="s">
        <v>439</v>
      </c>
      <c r="H391" s="183">
        <v>107.7</v>
      </c>
      <c r="I391" s="184"/>
      <c r="J391" s="185">
        <f>ROUND(I391*H391,2)</f>
        <v>0</v>
      </c>
      <c r="K391" s="181" t="s">
        <v>191</v>
      </c>
      <c r="L391" s="40"/>
      <c r="M391" s="186" t="s">
        <v>43</v>
      </c>
      <c r="N391" s="187" t="s">
        <v>51</v>
      </c>
      <c r="O391" s="65"/>
      <c r="P391" s="188">
        <f>O391*H391</f>
        <v>0</v>
      </c>
      <c r="Q391" s="188">
        <v>0</v>
      </c>
      <c r="R391" s="188">
        <f>Q391*H391</f>
        <v>0</v>
      </c>
      <c r="S391" s="188">
        <v>0</v>
      </c>
      <c r="T391" s="189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90" t="s">
        <v>205</v>
      </c>
      <c r="AT391" s="190" t="s">
        <v>187</v>
      </c>
      <c r="AU391" s="190" t="s">
        <v>90</v>
      </c>
      <c r="AY391" s="17" t="s">
        <v>182</v>
      </c>
      <c r="BE391" s="191">
        <f>IF(N391="základní",J391,0)</f>
        <v>0</v>
      </c>
      <c r="BF391" s="191">
        <f>IF(N391="snížená",J391,0)</f>
        <v>0</v>
      </c>
      <c r="BG391" s="191">
        <f>IF(N391="zákl. přenesená",J391,0)</f>
        <v>0</v>
      </c>
      <c r="BH391" s="191">
        <f>IF(N391="sníž. přenesená",J391,0)</f>
        <v>0</v>
      </c>
      <c r="BI391" s="191">
        <f>IF(N391="nulová",J391,0)</f>
        <v>0</v>
      </c>
      <c r="BJ391" s="17" t="s">
        <v>88</v>
      </c>
      <c r="BK391" s="191">
        <f>ROUND(I391*H391,2)</f>
        <v>0</v>
      </c>
      <c r="BL391" s="17" t="s">
        <v>205</v>
      </c>
      <c r="BM391" s="190" t="s">
        <v>3874</v>
      </c>
    </row>
    <row r="392" spans="1:65" s="14" customFormat="1" ht="11.25">
      <c r="B392" s="203"/>
      <c r="C392" s="204"/>
      <c r="D392" s="194" t="s">
        <v>193</v>
      </c>
      <c r="E392" s="205" t="s">
        <v>43</v>
      </c>
      <c r="F392" s="206" t="s">
        <v>3875</v>
      </c>
      <c r="G392" s="204"/>
      <c r="H392" s="207">
        <v>107.7</v>
      </c>
      <c r="I392" s="208"/>
      <c r="J392" s="204"/>
      <c r="K392" s="204"/>
      <c r="L392" s="209"/>
      <c r="M392" s="210"/>
      <c r="N392" s="211"/>
      <c r="O392" s="211"/>
      <c r="P392" s="211"/>
      <c r="Q392" s="211"/>
      <c r="R392" s="211"/>
      <c r="S392" s="211"/>
      <c r="T392" s="212"/>
      <c r="AT392" s="213" t="s">
        <v>193</v>
      </c>
      <c r="AU392" s="213" t="s">
        <v>90</v>
      </c>
      <c r="AV392" s="14" t="s">
        <v>90</v>
      </c>
      <c r="AW392" s="14" t="s">
        <v>41</v>
      </c>
      <c r="AX392" s="14" t="s">
        <v>88</v>
      </c>
      <c r="AY392" s="213" t="s">
        <v>182</v>
      </c>
    </row>
    <row r="393" spans="1:65" s="12" customFormat="1" ht="22.9" customHeight="1">
      <c r="B393" s="163"/>
      <c r="C393" s="164"/>
      <c r="D393" s="165" t="s">
        <v>79</v>
      </c>
      <c r="E393" s="177" t="s">
        <v>1479</v>
      </c>
      <c r="F393" s="177" t="s">
        <v>1480</v>
      </c>
      <c r="G393" s="164"/>
      <c r="H393" s="164"/>
      <c r="I393" s="167"/>
      <c r="J393" s="178">
        <f>BK393</f>
        <v>0</v>
      </c>
      <c r="K393" s="164"/>
      <c r="L393" s="169"/>
      <c r="M393" s="170"/>
      <c r="N393" s="171"/>
      <c r="O393" s="171"/>
      <c r="P393" s="172">
        <f>P394</f>
        <v>0</v>
      </c>
      <c r="Q393" s="171"/>
      <c r="R393" s="172">
        <f>R394</f>
        <v>0</v>
      </c>
      <c r="S393" s="171"/>
      <c r="T393" s="173">
        <f>T394</f>
        <v>0</v>
      </c>
      <c r="AR393" s="174" t="s">
        <v>88</v>
      </c>
      <c r="AT393" s="175" t="s">
        <v>79</v>
      </c>
      <c r="AU393" s="175" t="s">
        <v>88</v>
      </c>
      <c r="AY393" s="174" t="s">
        <v>182</v>
      </c>
      <c r="BK393" s="176">
        <f>BK394</f>
        <v>0</v>
      </c>
    </row>
    <row r="394" spans="1:65" s="2" customFormat="1" ht="37.9" customHeight="1">
      <c r="A394" s="35"/>
      <c r="B394" s="36"/>
      <c r="C394" s="179" t="s">
        <v>765</v>
      </c>
      <c r="D394" s="179" t="s">
        <v>187</v>
      </c>
      <c r="E394" s="180" t="s">
        <v>1481</v>
      </c>
      <c r="F394" s="181" t="s">
        <v>1482</v>
      </c>
      <c r="G394" s="182" t="s">
        <v>439</v>
      </c>
      <c r="H394" s="183">
        <v>89.804000000000002</v>
      </c>
      <c r="I394" s="184"/>
      <c r="J394" s="185">
        <f>ROUND(I394*H394,2)</f>
        <v>0</v>
      </c>
      <c r="K394" s="181" t="s">
        <v>191</v>
      </c>
      <c r="L394" s="40"/>
      <c r="M394" s="238" t="s">
        <v>43</v>
      </c>
      <c r="N394" s="239" t="s">
        <v>51</v>
      </c>
      <c r="O394" s="240"/>
      <c r="P394" s="241">
        <f>O394*H394</f>
        <v>0</v>
      </c>
      <c r="Q394" s="241">
        <v>0</v>
      </c>
      <c r="R394" s="241">
        <f>Q394*H394</f>
        <v>0</v>
      </c>
      <c r="S394" s="241">
        <v>0</v>
      </c>
      <c r="T394" s="242">
        <f>S394*H394</f>
        <v>0</v>
      </c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R394" s="190" t="s">
        <v>205</v>
      </c>
      <c r="AT394" s="190" t="s">
        <v>187</v>
      </c>
      <c r="AU394" s="190" t="s">
        <v>90</v>
      </c>
      <c r="AY394" s="17" t="s">
        <v>182</v>
      </c>
      <c r="BE394" s="191">
        <f>IF(N394="základní",J394,0)</f>
        <v>0</v>
      </c>
      <c r="BF394" s="191">
        <f>IF(N394="snížená",J394,0)</f>
        <v>0</v>
      </c>
      <c r="BG394" s="191">
        <f>IF(N394="zákl. přenesená",J394,0)</f>
        <v>0</v>
      </c>
      <c r="BH394" s="191">
        <f>IF(N394="sníž. přenesená",J394,0)</f>
        <v>0</v>
      </c>
      <c r="BI394" s="191">
        <f>IF(N394="nulová",J394,0)</f>
        <v>0</v>
      </c>
      <c r="BJ394" s="17" t="s">
        <v>88</v>
      </c>
      <c r="BK394" s="191">
        <f>ROUND(I394*H394,2)</f>
        <v>0</v>
      </c>
      <c r="BL394" s="17" t="s">
        <v>205</v>
      </c>
      <c r="BM394" s="190" t="s">
        <v>3876</v>
      </c>
    </row>
    <row r="395" spans="1:65" s="2" customFormat="1" ht="6.95" customHeight="1">
      <c r="A395" s="35"/>
      <c r="B395" s="48"/>
      <c r="C395" s="49"/>
      <c r="D395" s="49"/>
      <c r="E395" s="49"/>
      <c r="F395" s="49"/>
      <c r="G395" s="49"/>
      <c r="H395" s="49"/>
      <c r="I395" s="49"/>
      <c r="J395" s="49"/>
      <c r="K395" s="49"/>
      <c r="L395" s="40"/>
      <c r="M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</row>
  </sheetData>
  <sheetProtection algorithmName="SHA-512" hashValue="Si6H1KrX5bxRDJb2qZ4Rljt59UotTM/81ikjsDQ/AWwa67eR7SygSgR2NJu+bbbMgtt3xF/HrHheFjkc88S62g==" saltValue="euXkG1lXeKDYAqlXNbkQcWMfRzcDiLM1QfiyuXIUsflEbKxBA85IJ5g5AXpbek5cl6zI1tktCFUOgYt09ZR/gQ==" spinCount="100000" sheet="1" objects="1" scenarios="1" formatColumns="0" formatRows="0" autoFilter="0"/>
  <autoFilter ref="C85:K394" xr:uid="{00000000-0009-0000-0000-000013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73"/>
  <sheetViews>
    <sheetView showGridLines="0" topLeftCell="A47" workbookViewId="0">
      <selection activeCell="I165" sqref="I165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151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3877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ROUND(J86, 2)</f>
        <v>754000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ROUND((SUM(BE86:BE172)),  2)</f>
        <v>754000</v>
      </c>
      <c r="G33" s="35"/>
      <c r="H33" s="35"/>
      <c r="I33" s="125">
        <v>0.21</v>
      </c>
      <c r="J33" s="124">
        <f>ROUND(((SUM(BE86:BE172))*I33),  2)</f>
        <v>158340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ROUND((SUM(BF86:BF172)),  2)</f>
        <v>0</v>
      </c>
      <c r="G34" s="35"/>
      <c r="H34" s="35"/>
      <c r="I34" s="125">
        <v>0.15</v>
      </c>
      <c r="J34" s="124">
        <f>ROUND(((SUM(BF86:BF172))*I34),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ROUND((SUM(BG86:BG172)),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ROUND((SUM(BH86:BH172)),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ROUND((SUM(BI86:BI172)),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912340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VRN - Vedlejší a ostatní náklady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J86</f>
        <v>754000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3878</v>
      </c>
      <c r="E60" s="144"/>
      <c r="F60" s="144"/>
      <c r="G60" s="144"/>
      <c r="H60" s="144"/>
      <c r="I60" s="144"/>
      <c r="J60" s="145">
        <f>J87</f>
        <v>754000</v>
      </c>
      <c r="K60" s="142"/>
      <c r="L60" s="146"/>
    </row>
    <row r="61" spans="1:47" s="10" customFormat="1" ht="19.899999999999999" customHeight="1">
      <c r="B61" s="147"/>
      <c r="C61" s="98"/>
      <c r="D61" s="148" t="s">
        <v>3879</v>
      </c>
      <c r="E61" s="149"/>
      <c r="F61" s="149"/>
      <c r="G61" s="149"/>
      <c r="H61" s="149"/>
      <c r="I61" s="149"/>
      <c r="J61" s="150">
        <f>J88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3880</v>
      </c>
      <c r="E62" s="149"/>
      <c r="F62" s="149"/>
      <c r="G62" s="149"/>
      <c r="H62" s="149"/>
      <c r="I62" s="149"/>
      <c r="J62" s="150">
        <f>J108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3881</v>
      </c>
      <c r="E63" s="149"/>
      <c r="F63" s="149"/>
      <c r="G63" s="149"/>
      <c r="H63" s="149"/>
      <c r="I63" s="149"/>
      <c r="J63" s="150">
        <f>J112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3882</v>
      </c>
      <c r="E64" s="149"/>
      <c r="F64" s="149"/>
      <c r="G64" s="149"/>
      <c r="H64" s="149"/>
      <c r="I64" s="149"/>
      <c r="J64" s="150">
        <f>J127</f>
        <v>0</v>
      </c>
      <c r="K64" s="98"/>
      <c r="L64" s="151"/>
    </row>
    <row r="65" spans="1:31" s="10" customFormat="1" ht="19.899999999999999" customHeight="1">
      <c r="B65" s="147"/>
      <c r="C65" s="98"/>
      <c r="D65" s="148" t="s">
        <v>3883</v>
      </c>
      <c r="E65" s="149"/>
      <c r="F65" s="149"/>
      <c r="G65" s="149"/>
      <c r="H65" s="149"/>
      <c r="I65" s="149"/>
      <c r="J65" s="150">
        <f>J145</f>
        <v>700000</v>
      </c>
      <c r="K65" s="98"/>
      <c r="L65" s="151"/>
    </row>
    <row r="66" spans="1:31" s="10" customFormat="1" ht="19.899999999999999" customHeight="1">
      <c r="B66" s="147"/>
      <c r="C66" s="98"/>
      <c r="D66" s="148" t="s">
        <v>3884</v>
      </c>
      <c r="E66" s="149"/>
      <c r="F66" s="149"/>
      <c r="G66" s="149"/>
      <c r="H66" s="149"/>
      <c r="I66" s="149"/>
      <c r="J66" s="150">
        <f>J149</f>
        <v>54000</v>
      </c>
      <c r="K66" s="98"/>
      <c r="L66" s="151"/>
    </row>
    <row r="67" spans="1:31" s="2" customFormat="1" ht="21.75" customHeight="1">
      <c r="A67" s="35"/>
      <c r="B67" s="36"/>
      <c r="C67" s="37"/>
      <c r="D67" s="37"/>
      <c r="E67" s="37"/>
      <c r="F67" s="37"/>
      <c r="G67" s="37"/>
      <c r="H67" s="37"/>
      <c r="I67" s="37"/>
      <c r="J67" s="37"/>
      <c r="K67" s="37"/>
      <c r="L67" s="114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s="2" customFormat="1" ht="6.95" customHeight="1">
      <c r="A68" s="35"/>
      <c r="B68" s="48"/>
      <c r="C68" s="49"/>
      <c r="D68" s="49"/>
      <c r="E68" s="49"/>
      <c r="F68" s="49"/>
      <c r="G68" s="49"/>
      <c r="H68" s="49"/>
      <c r="I68" s="49"/>
      <c r="J68" s="49"/>
      <c r="K68" s="49"/>
      <c r="L68" s="114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</row>
    <row r="72" spans="1:31" s="2" customFormat="1" ht="6.95" customHeight="1">
      <c r="A72" s="35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24.95" customHeight="1">
      <c r="A73" s="35"/>
      <c r="B73" s="36"/>
      <c r="C73" s="23" t="s">
        <v>166</v>
      </c>
      <c r="D73" s="37"/>
      <c r="E73" s="37"/>
      <c r="F73" s="37"/>
      <c r="G73" s="37"/>
      <c r="H73" s="37"/>
      <c r="I73" s="37"/>
      <c r="J73" s="37"/>
      <c r="K73" s="37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4" spans="1:31" s="2" customFormat="1" ht="6.95" customHeight="1">
      <c r="A74" s="35"/>
      <c r="B74" s="36"/>
      <c r="C74" s="37"/>
      <c r="D74" s="37"/>
      <c r="E74" s="37"/>
      <c r="F74" s="37"/>
      <c r="G74" s="37"/>
      <c r="H74" s="37"/>
      <c r="I74" s="37"/>
      <c r="J74" s="37"/>
      <c r="K74" s="37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12" customHeight="1">
      <c r="A75" s="35"/>
      <c r="B75" s="36"/>
      <c r="C75" s="29" t="s">
        <v>16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16.5" customHeight="1">
      <c r="A76" s="35"/>
      <c r="B76" s="36"/>
      <c r="C76" s="37"/>
      <c r="D76" s="37"/>
      <c r="E76" s="294" t="str">
        <f>E7</f>
        <v>Opava – telematika</v>
      </c>
      <c r="F76" s="295"/>
      <c r="G76" s="295"/>
      <c r="H76" s="295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153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50" t="str">
        <f>E9</f>
        <v>VRN - Vedlejší a ostatní náklady</v>
      </c>
      <c r="F78" s="296"/>
      <c r="G78" s="296"/>
      <c r="H78" s="296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29" t="s">
        <v>22</v>
      </c>
      <c r="D80" s="37"/>
      <c r="E80" s="37"/>
      <c r="F80" s="27" t="str">
        <f>F12</f>
        <v>Opava</v>
      </c>
      <c r="G80" s="37"/>
      <c r="H80" s="37"/>
      <c r="I80" s="29" t="s">
        <v>23</v>
      </c>
      <c r="J80" s="60" t="str">
        <f>IF(J12="","",J12)</f>
        <v>16. 8. 2019</v>
      </c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5.2" customHeight="1">
      <c r="A82" s="35"/>
      <c r="B82" s="36"/>
      <c r="C82" s="29" t="s">
        <v>29</v>
      </c>
      <c r="D82" s="37"/>
      <c r="E82" s="37"/>
      <c r="F82" s="27" t="str">
        <f>E15</f>
        <v>Statutární město Opava</v>
      </c>
      <c r="G82" s="37"/>
      <c r="H82" s="37"/>
      <c r="I82" s="29" t="s">
        <v>37</v>
      </c>
      <c r="J82" s="33" t="str">
        <f>E21</f>
        <v>Ing. Luděk Obrdlík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5.2" customHeight="1">
      <c r="A83" s="35"/>
      <c r="B83" s="36"/>
      <c r="C83" s="29" t="s">
        <v>35</v>
      </c>
      <c r="D83" s="37"/>
      <c r="E83" s="37"/>
      <c r="F83" s="27" t="str">
        <f>IF(E18="","",E18)</f>
        <v>Vyplň údaj</v>
      </c>
      <c r="G83" s="37"/>
      <c r="H83" s="37"/>
      <c r="I83" s="29" t="s">
        <v>42</v>
      </c>
      <c r="J83" s="33" t="str">
        <f>E24</f>
        <v>Ing. Luděk Obrdlík</v>
      </c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0.3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11" customFormat="1" ht="29.25" customHeight="1">
      <c r="A85" s="152"/>
      <c r="B85" s="153"/>
      <c r="C85" s="154" t="s">
        <v>167</v>
      </c>
      <c r="D85" s="155" t="s">
        <v>65</v>
      </c>
      <c r="E85" s="155" t="s">
        <v>61</v>
      </c>
      <c r="F85" s="155" t="s">
        <v>62</v>
      </c>
      <c r="G85" s="155" t="s">
        <v>168</v>
      </c>
      <c r="H85" s="155" t="s">
        <v>169</v>
      </c>
      <c r="I85" s="155" t="s">
        <v>170</v>
      </c>
      <c r="J85" s="155" t="s">
        <v>157</v>
      </c>
      <c r="K85" s="156" t="s">
        <v>171</v>
      </c>
      <c r="L85" s="157"/>
      <c r="M85" s="69" t="s">
        <v>43</v>
      </c>
      <c r="N85" s="70" t="s">
        <v>50</v>
      </c>
      <c r="O85" s="70" t="s">
        <v>172</v>
      </c>
      <c r="P85" s="70" t="s">
        <v>173</v>
      </c>
      <c r="Q85" s="70" t="s">
        <v>174</v>
      </c>
      <c r="R85" s="70" t="s">
        <v>175</v>
      </c>
      <c r="S85" s="70" t="s">
        <v>176</v>
      </c>
      <c r="T85" s="71" t="s">
        <v>177</v>
      </c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</row>
    <row r="86" spans="1:65" s="2" customFormat="1" ht="22.9" customHeight="1">
      <c r="A86" s="35"/>
      <c r="B86" s="36"/>
      <c r="C86" s="76" t="s">
        <v>178</v>
      </c>
      <c r="D86" s="37"/>
      <c r="E86" s="37"/>
      <c r="F86" s="37"/>
      <c r="G86" s="37"/>
      <c r="H86" s="37"/>
      <c r="I86" s="37"/>
      <c r="J86" s="158">
        <f>BK86</f>
        <v>754000</v>
      </c>
      <c r="K86" s="37"/>
      <c r="L86" s="40"/>
      <c r="M86" s="72"/>
      <c r="N86" s="159"/>
      <c r="O86" s="73"/>
      <c r="P86" s="160">
        <f>P87</f>
        <v>0</v>
      </c>
      <c r="Q86" s="73"/>
      <c r="R86" s="160">
        <f>R87</f>
        <v>0</v>
      </c>
      <c r="S86" s="73"/>
      <c r="T86" s="161">
        <f>T87</f>
        <v>0</v>
      </c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T86" s="17" t="s">
        <v>79</v>
      </c>
      <c r="AU86" s="17" t="s">
        <v>158</v>
      </c>
      <c r="BK86" s="162">
        <f>BK87</f>
        <v>754000</v>
      </c>
    </row>
    <row r="87" spans="1:65" s="12" customFormat="1" ht="25.9" customHeight="1">
      <c r="B87" s="163"/>
      <c r="C87" s="164"/>
      <c r="D87" s="165" t="s">
        <v>79</v>
      </c>
      <c r="E87" s="166" t="s">
        <v>148</v>
      </c>
      <c r="F87" s="166" t="s">
        <v>3885</v>
      </c>
      <c r="G87" s="164"/>
      <c r="H87" s="164"/>
      <c r="I87" s="167"/>
      <c r="J87" s="168">
        <f>BK87</f>
        <v>754000</v>
      </c>
      <c r="K87" s="164"/>
      <c r="L87" s="169"/>
      <c r="M87" s="170"/>
      <c r="N87" s="171"/>
      <c r="O87" s="171"/>
      <c r="P87" s="172">
        <f>P88+P108+P112+P127+P145+P149</f>
        <v>0</v>
      </c>
      <c r="Q87" s="171"/>
      <c r="R87" s="172">
        <f>R88+R108+R112+R127+R145+R149</f>
        <v>0</v>
      </c>
      <c r="S87" s="171"/>
      <c r="T87" s="173">
        <f>T88+T108+T112+T127+T145+T149</f>
        <v>0</v>
      </c>
      <c r="AR87" s="174" t="s">
        <v>210</v>
      </c>
      <c r="AT87" s="175" t="s">
        <v>79</v>
      </c>
      <c r="AU87" s="175" t="s">
        <v>80</v>
      </c>
      <c r="AY87" s="174" t="s">
        <v>182</v>
      </c>
      <c r="BK87" s="176">
        <f>BK88+BK108+BK112+BK127+BK145+BK149</f>
        <v>754000</v>
      </c>
    </row>
    <row r="88" spans="1:65" s="12" customFormat="1" ht="22.9" customHeight="1">
      <c r="B88" s="163"/>
      <c r="C88" s="164"/>
      <c r="D88" s="165" t="s">
        <v>79</v>
      </c>
      <c r="E88" s="177" t="s">
        <v>3886</v>
      </c>
      <c r="F88" s="177" t="s">
        <v>3887</v>
      </c>
      <c r="G88" s="164"/>
      <c r="H88" s="164"/>
      <c r="I88" s="167"/>
      <c r="J88" s="178">
        <f>BK88</f>
        <v>0</v>
      </c>
      <c r="K88" s="164"/>
      <c r="L88" s="169"/>
      <c r="M88" s="170"/>
      <c r="N88" s="171"/>
      <c r="O88" s="171"/>
      <c r="P88" s="172">
        <f>SUM(P89:P107)</f>
        <v>0</v>
      </c>
      <c r="Q88" s="171"/>
      <c r="R88" s="172">
        <f>SUM(R89:R107)</f>
        <v>0</v>
      </c>
      <c r="S88" s="171"/>
      <c r="T88" s="173">
        <f>SUM(T89:T107)</f>
        <v>0</v>
      </c>
      <c r="AR88" s="174" t="s">
        <v>210</v>
      </c>
      <c r="AT88" s="175" t="s">
        <v>79</v>
      </c>
      <c r="AU88" s="175" t="s">
        <v>88</v>
      </c>
      <c r="AY88" s="174" t="s">
        <v>182</v>
      </c>
      <c r="BK88" s="176">
        <f>SUM(BK89:BK107)</f>
        <v>0</v>
      </c>
    </row>
    <row r="89" spans="1:65" s="2" customFormat="1" ht="14.45" customHeight="1">
      <c r="A89" s="35"/>
      <c r="B89" s="36"/>
      <c r="C89" s="179" t="s">
        <v>88</v>
      </c>
      <c r="D89" s="179" t="s">
        <v>187</v>
      </c>
      <c r="E89" s="180" t="s">
        <v>3888</v>
      </c>
      <c r="F89" s="181" t="s">
        <v>3889</v>
      </c>
      <c r="G89" s="182" t="s">
        <v>2043</v>
      </c>
      <c r="H89" s="183">
        <v>1</v>
      </c>
      <c r="I89" s="184"/>
      <c r="J89" s="185">
        <f>ROUND(I89*H89,2)</f>
        <v>0</v>
      </c>
      <c r="K89" s="181" t="s">
        <v>191</v>
      </c>
      <c r="L89" s="40"/>
      <c r="M89" s="186" t="s">
        <v>43</v>
      </c>
      <c r="N89" s="187" t="s">
        <v>51</v>
      </c>
      <c r="O89" s="65"/>
      <c r="P89" s="188">
        <f>O89*H89</f>
        <v>0</v>
      </c>
      <c r="Q89" s="188">
        <v>0</v>
      </c>
      <c r="R89" s="188">
        <f>Q89*H89</f>
        <v>0</v>
      </c>
      <c r="S89" s="188">
        <v>0</v>
      </c>
      <c r="T89" s="189">
        <f>S89*H89</f>
        <v>0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R89" s="190" t="s">
        <v>3890</v>
      </c>
      <c r="AT89" s="190" t="s">
        <v>187</v>
      </c>
      <c r="AU89" s="190" t="s">
        <v>90</v>
      </c>
      <c r="AY89" s="17" t="s">
        <v>182</v>
      </c>
      <c r="BE89" s="191">
        <f>IF(N89="základní",J89,0)</f>
        <v>0</v>
      </c>
      <c r="BF89" s="191">
        <f>IF(N89="snížená",J89,0)</f>
        <v>0</v>
      </c>
      <c r="BG89" s="191">
        <f>IF(N89="zákl. přenesená",J89,0)</f>
        <v>0</v>
      </c>
      <c r="BH89" s="191">
        <f>IF(N89="sníž. přenesená",J89,0)</f>
        <v>0</v>
      </c>
      <c r="BI89" s="191">
        <f>IF(N89="nulová",J89,0)</f>
        <v>0</v>
      </c>
      <c r="BJ89" s="17" t="s">
        <v>88</v>
      </c>
      <c r="BK89" s="191">
        <f>ROUND(I89*H89,2)</f>
        <v>0</v>
      </c>
      <c r="BL89" s="17" t="s">
        <v>3890</v>
      </c>
      <c r="BM89" s="190" t="s">
        <v>3891</v>
      </c>
    </row>
    <row r="90" spans="1:65" s="14" customFormat="1" ht="11.25">
      <c r="B90" s="203"/>
      <c r="C90" s="204"/>
      <c r="D90" s="194" t="s">
        <v>193</v>
      </c>
      <c r="E90" s="205" t="s">
        <v>43</v>
      </c>
      <c r="F90" s="206" t="s">
        <v>88</v>
      </c>
      <c r="G90" s="204"/>
      <c r="H90" s="207">
        <v>1</v>
      </c>
      <c r="I90" s="208"/>
      <c r="J90" s="204"/>
      <c r="K90" s="204"/>
      <c r="L90" s="209"/>
      <c r="M90" s="210"/>
      <c r="N90" s="211"/>
      <c r="O90" s="211"/>
      <c r="P90" s="211"/>
      <c r="Q90" s="211"/>
      <c r="R90" s="211"/>
      <c r="S90" s="211"/>
      <c r="T90" s="212"/>
      <c r="AT90" s="213" t="s">
        <v>193</v>
      </c>
      <c r="AU90" s="213" t="s">
        <v>90</v>
      </c>
      <c r="AV90" s="14" t="s">
        <v>90</v>
      </c>
      <c r="AW90" s="14" t="s">
        <v>41</v>
      </c>
      <c r="AX90" s="14" t="s">
        <v>88</v>
      </c>
      <c r="AY90" s="213" t="s">
        <v>182</v>
      </c>
    </row>
    <row r="91" spans="1:65" s="2" customFormat="1" ht="24.2" customHeight="1">
      <c r="A91" s="35"/>
      <c r="B91" s="36"/>
      <c r="C91" s="179" t="s">
        <v>90</v>
      </c>
      <c r="D91" s="179" t="s">
        <v>187</v>
      </c>
      <c r="E91" s="180" t="s">
        <v>3892</v>
      </c>
      <c r="F91" s="181" t="s">
        <v>3893</v>
      </c>
      <c r="G91" s="182" t="s">
        <v>2043</v>
      </c>
      <c r="H91" s="183">
        <v>1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3890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3890</v>
      </c>
      <c r="BM91" s="190" t="s">
        <v>3894</v>
      </c>
    </row>
    <row r="92" spans="1:65" s="14" customFormat="1" ht="11.25">
      <c r="B92" s="203"/>
      <c r="C92" s="204"/>
      <c r="D92" s="194" t="s">
        <v>193</v>
      </c>
      <c r="E92" s="205" t="s">
        <v>43</v>
      </c>
      <c r="F92" s="206" t="s">
        <v>88</v>
      </c>
      <c r="G92" s="204"/>
      <c r="H92" s="207">
        <v>1</v>
      </c>
      <c r="I92" s="208"/>
      <c r="J92" s="204"/>
      <c r="K92" s="204"/>
      <c r="L92" s="209"/>
      <c r="M92" s="210"/>
      <c r="N92" s="211"/>
      <c r="O92" s="211"/>
      <c r="P92" s="211"/>
      <c r="Q92" s="211"/>
      <c r="R92" s="211"/>
      <c r="S92" s="211"/>
      <c r="T92" s="212"/>
      <c r="AT92" s="213" t="s">
        <v>193</v>
      </c>
      <c r="AU92" s="213" t="s">
        <v>90</v>
      </c>
      <c r="AV92" s="14" t="s">
        <v>90</v>
      </c>
      <c r="AW92" s="14" t="s">
        <v>41</v>
      </c>
      <c r="AX92" s="14" t="s">
        <v>88</v>
      </c>
      <c r="AY92" s="213" t="s">
        <v>182</v>
      </c>
    </row>
    <row r="93" spans="1:65" s="2" customFormat="1" ht="37.9" customHeight="1">
      <c r="A93" s="35"/>
      <c r="B93" s="36"/>
      <c r="C93" s="179" t="s">
        <v>181</v>
      </c>
      <c r="D93" s="179" t="s">
        <v>187</v>
      </c>
      <c r="E93" s="180" t="s">
        <v>3895</v>
      </c>
      <c r="F93" s="181" t="s">
        <v>3896</v>
      </c>
      <c r="G93" s="182" t="s">
        <v>2043</v>
      </c>
      <c r="H93" s="183">
        <v>1</v>
      </c>
      <c r="I93" s="184"/>
      <c r="J93" s="185">
        <f>ROUND(I93*H93,2)</f>
        <v>0</v>
      </c>
      <c r="K93" s="181" t="s">
        <v>191</v>
      </c>
      <c r="L93" s="40"/>
      <c r="M93" s="186" t="s">
        <v>43</v>
      </c>
      <c r="N93" s="187" t="s">
        <v>51</v>
      </c>
      <c r="O93" s="65"/>
      <c r="P93" s="188">
        <f>O93*H93</f>
        <v>0</v>
      </c>
      <c r="Q93" s="188">
        <v>0</v>
      </c>
      <c r="R93" s="188">
        <f>Q93*H93</f>
        <v>0</v>
      </c>
      <c r="S93" s="188">
        <v>0</v>
      </c>
      <c r="T93" s="189">
        <f>S93*H93</f>
        <v>0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R93" s="190" t="s">
        <v>3890</v>
      </c>
      <c r="AT93" s="190" t="s">
        <v>187</v>
      </c>
      <c r="AU93" s="190" t="s">
        <v>90</v>
      </c>
      <c r="AY93" s="17" t="s">
        <v>182</v>
      </c>
      <c r="BE93" s="191">
        <f>IF(N93="základní",J93,0)</f>
        <v>0</v>
      </c>
      <c r="BF93" s="191">
        <f>IF(N93="snížená",J93,0)</f>
        <v>0</v>
      </c>
      <c r="BG93" s="191">
        <f>IF(N93="zákl. přenesená",J93,0)</f>
        <v>0</v>
      </c>
      <c r="BH93" s="191">
        <f>IF(N93="sníž. přenesená",J93,0)</f>
        <v>0</v>
      </c>
      <c r="BI93" s="191">
        <f>IF(N93="nulová",J93,0)</f>
        <v>0</v>
      </c>
      <c r="BJ93" s="17" t="s">
        <v>88</v>
      </c>
      <c r="BK93" s="191">
        <f>ROUND(I93*H93,2)</f>
        <v>0</v>
      </c>
      <c r="BL93" s="17" t="s">
        <v>3890</v>
      </c>
      <c r="BM93" s="190" t="s">
        <v>3897</v>
      </c>
    </row>
    <row r="94" spans="1:65" s="13" customFormat="1" ht="11.25">
      <c r="B94" s="192"/>
      <c r="C94" s="193"/>
      <c r="D94" s="194" t="s">
        <v>193</v>
      </c>
      <c r="E94" s="195" t="s">
        <v>43</v>
      </c>
      <c r="F94" s="196" t="s">
        <v>3898</v>
      </c>
      <c r="G94" s="193"/>
      <c r="H94" s="195" t="s">
        <v>43</v>
      </c>
      <c r="I94" s="197"/>
      <c r="J94" s="193"/>
      <c r="K94" s="193"/>
      <c r="L94" s="198"/>
      <c r="M94" s="199"/>
      <c r="N94" s="200"/>
      <c r="O94" s="200"/>
      <c r="P94" s="200"/>
      <c r="Q94" s="200"/>
      <c r="R94" s="200"/>
      <c r="S94" s="200"/>
      <c r="T94" s="201"/>
      <c r="AT94" s="202" t="s">
        <v>193</v>
      </c>
      <c r="AU94" s="202" t="s">
        <v>90</v>
      </c>
      <c r="AV94" s="13" t="s">
        <v>88</v>
      </c>
      <c r="AW94" s="13" t="s">
        <v>41</v>
      </c>
      <c r="AX94" s="13" t="s">
        <v>80</v>
      </c>
      <c r="AY94" s="202" t="s">
        <v>182</v>
      </c>
    </row>
    <row r="95" spans="1:65" s="14" customFormat="1" ht="11.25">
      <c r="B95" s="203"/>
      <c r="C95" s="204"/>
      <c r="D95" s="194" t="s">
        <v>193</v>
      </c>
      <c r="E95" s="205" t="s">
        <v>43</v>
      </c>
      <c r="F95" s="206" t="s">
        <v>88</v>
      </c>
      <c r="G95" s="204"/>
      <c r="H95" s="207">
        <v>1</v>
      </c>
      <c r="I95" s="208"/>
      <c r="J95" s="204"/>
      <c r="K95" s="204"/>
      <c r="L95" s="209"/>
      <c r="M95" s="210"/>
      <c r="N95" s="211"/>
      <c r="O95" s="211"/>
      <c r="P95" s="211"/>
      <c r="Q95" s="211"/>
      <c r="R95" s="211"/>
      <c r="S95" s="211"/>
      <c r="T95" s="212"/>
      <c r="AT95" s="213" t="s">
        <v>193</v>
      </c>
      <c r="AU95" s="213" t="s">
        <v>90</v>
      </c>
      <c r="AV95" s="14" t="s">
        <v>90</v>
      </c>
      <c r="AW95" s="14" t="s">
        <v>41</v>
      </c>
      <c r="AX95" s="14" t="s">
        <v>88</v>
      </c>
      <c r="AY95" s="213" t="s">
        <v>182</v>
      </c>
    </row>
    <row r="96" spans="1:65" s="2" customFormat="1" ht="24.2" customHeight="1">
      <c r="A96" s="35"/>
      <c r="B96" s="36"/>
      <c r="C96" s="179" t="s">
        <v>205</v>
      </c>
      <c r="D96" s="179" t="s">
        <v>187</v>
      </c>
      <c r="E96" s="180" t="s">
        <v>3899</v>
      </c>
      <c r="F96" s="181" t="s">
        <v>3900</v>
      </c>
      <c r="G96" s="182" t="s">
        <v>2043</v>
      </c>
      <c r="H96" s="183">
        <v>6</v>
      </c>
      <c r="I96" s="184"/>
      <c r="J96" s="185">
        <f>ROUND(I96*H96,2)</f>
        <v>0</v>
      </c>
      <c r="K96" s="181" t="s">
        <v>191</v>
      </c>
      <c r="L96" s="40"/>
      <c r="M96" s="186" t="s">
        <v>43</v>
      </c>
      <c r="N96" s="187" t="s">
        <v>51</v>
      </c>
      <c r="O96" s="65"/>
      <c r="P96" s="188">
        <f>O96*H96</f>
        <v>0</v>
      </c>
      <c r="Q96" s="188">
        <v>0</v>
      </c>
      <c r="R96" s="188">
        <f>Q96*H96</f>
        <v>0</v>
      </c>
      <c r="S96" s="188">
        <v>0</v>
      </c>
      <c r="T96" s="189">
        <f>S96*H96</f>
        <v>0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90" t="s">
        <v>3890</v>
      </c>
      <c r="AT96" s="190" t="s">
        <v>187</v>
      </c>
      <c r="AU96" s="190" t="s">
        <v>90</v>
      </c>
      <c r="AY96" s="17" t="s">
        <v>182</v>
      </c>
      <c r="BE96" s="191">
        <f>IF(N96="základní",J96,0)</f>
        <v>0</v>
      </c>
      <c r="BF96" s="191">
        <f>IF(N96="snížená",J96,0)</f>
        <v>0</v>
      </c>
      <c r="BG96" s="191">
        <f>IF(N96="zákl. přenesená",J96,0)</f>
        <v>0</v>
      </c>
      <c r="BH96" s="191">
        <f>IF(N96="sníž. přenesená",J96,0)</f>
        <v>0</v>
      </c>
      <c r="BI96" s="191">
        <f>IF(N96="nulová",J96,0)</f>
        <v>0</v>
      </c>
      <c r="BJ96" s="17" t="s">
        <v>88</v>
      </c>
      <c r="BK96" s="191">
        <f>ROUND(I96*H96,2)</f>
        <v>0</v>
      </c>
      <c r="BL96" s="17" t="s">
        <v>3890</v>
      </c>
      <c r="BM96" s="190" t="s">
        <v>3901</v>
      </c>
    </row>
    <row r="97" spans="1:65" s="13" customFormat="1" ht="11.25">
      <c r="B97" s="192"/>
      <c r="C97" s="193"/>
      <c r="D97" s="194" t="s">
        <v>193</v>
      </c>
      <c r="E97" s="195" t="s">
        <v>43</v>
      </c>
      <c r="F97" s="196" t="s">
        <v>3902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215</v>
      </c>
      <c r="G98" s="204"/>
      <c r="H98" s="207">
        <v>6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49.15" customHeight="1">
      <c r="A99" s="35"/>
      <c r="B99" s="36"/>
      <c r="C99" s="179" t="s">
        <v>210</v>
      </c>
      <c r="D99" s="179" t="s">
        <v>187</v>
      </c>
      <c r="E99" s="180" t="s">
        <v>3903</v>
      </c>
      <c r="F99" s="181" t="s">
        <v>3904</v>
      </c>
      <c r="G99" s="182" t="s">
        <v>2043</v>
      </c>
      <c r="H99" s="183">
        <v>1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3890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3890</v>
      </c>
      <c r="BM99" s="190" t="s">
        <v>3905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3898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88</v>
      </c>
      <c r="G101" s="204"/>
      <c r="H101" s="207">
        <v>1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90</v>
      </c>
      <c r="AV101" s="14" t="s">
        <v>90</v>
      </c>
      <c r="AW101" s="14" t="s">
        <v>41</v>
      </c>
      <c r="AX101" s="14" t="s">
        <v>88</v>
      </c>
      <c r="AY101" s="213" t="s">
        <v>182</v>
      </c>
    </row>
    <row r="102" spans="1:65" s="2" customFormat="1" ht="62.65" customHeight="1">
      <c r="A102" s="35"/>
      <c r="B102" s="36"/>
      <c r="C102" s="179" t="s">
        <v>215</v>
      </c>
      <c r="D102" s="179" t="s">
        <v>187</v>
      </c>
      <c r="E102" s="180" t="s">
        <v>3906</v>
      </c>
      <c r="F102" s="181" t="s">
        <v>3907</v>
      </c>
      <c r="G102" s="182" t="s">
        <v>2043</v>
      </c>
      <c r="H102" s="183">
        <v>1</v>
      </c>
      <c r="I102" s="184"/>
      <c r="J102" s="185">
        <f>ROUND(I102*H102,2)</f>
        <v>0</v>
      </c>
      <c r="K102" s="181" t="s">
        <v>191</v>
      </c>
      <c r="L102" s="40"/>
      <c r="M102" s="186" t="s">
        <v>43</v>
      </c>
      <c r="N102" s="187" t="s">
        <v>51</v>
      </c>
      <c r="O102" s="65"/>
      <c r="P102" s="188">
        <f>O102*H102</f>
        <v>0</v>
      </c>
      <c r="Q102" s="188">
        <v>0</v>
      </c>
      <c r="R102" s="188">
        <f>Q102*H102</f>
        <v>0</v>
      </c>
      <c r="S102" s="188">
        <v>0</v>
      </c>
      <c r="T102" s="189">
        <f>S102*H102</f>
        <v>0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90" t="s">
        <v>3890</v>
      </c>
      <c r="AT102" s="190" t="s">
        <v>187</v>
      </c>
      <c r="AU102" s="190" t="s">
        <v>90</v>
      </c>
      <c r="AY102" s="17" t="s">
        <v>182</v>
      </c>
      <c r="BE102" s="191">
        <f>IF(N102="základní",J102,0)</f>
        <v>0</v>
      </c>
      <c r="BF102" s="191">
        <f>IF(N102="snížená",J102,0)</f>
        <v>0</v>
      </c>
      <c r="BG102" s="191">
        <f>IF(N102="zákl. přenesená",J102,0)</f>
        <v>0</v>
      </c>
      <c r="BH102" s="191">
        <f>IF(N102="sníž. přenesená",J102,0)</f>
        <v>0</v>
      </c>
      <c r="BI102" s="191">
        <f>IF(N102="nulová",J102,0)</f>
        <v>0</v>
      </c>
      <c r="BJ102" s="17" t="s">
        <v>88</v>
      </c>
      <c r="BK102" s="191">
        <f>ROUND(I102*H102,2)</f>
        <v>0</v>
      </c>
      <c r="BL102" s="17" t="s">
        <v>3890</v>
      </c>
      <c r="BM102" s="190" t="s">
        <v>3908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88</v>
      </c>
      <c r="G103" s="204"/>
      <c r="H103" s="207">
        <v>1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88</v>
      </c>
      <c r="AY103" s="213" t="s">
        <v>182</v>
      </c>
    </row>
    <row r="104" spans="1:65" s="2" customFormat="1" ht="24.2" customHeight="1">
      <c r="A104" s="35"/>
      <c r="B104" s="36"/>
      <c r="C104" s="179" t="s">
        <v>220</v>
      </c>
      <c r="D104" s="179" t="s">
        <v>187</v>
      </c>
      <c r="E104" s="180" t="s">
        <v>3909</v>
      </c>
      <c r="F104" s="181" t="s">
        <v>3910</v>
      </c>
      <c r="G104" s="182" t="s">
        <v>2043</v>
      </c>
      <c r="H104" s="183">
        <v>1</v>
      </c>
      <c r="I104" s="184"/>
      <c r="J104" s="185">
        <f>ROUND(I104*H104,2)</f>
        <v>0</v>
      </c>
      <c r="K104" s="181" t="s">
        <v>191</v>
      </c>
      <c r="L104" s="40"/>
      <c r="M104" s="186" t="s">
        <v>43</v>
      </c>
      <c r="N104" s="187" t="s">
        <v>51</v>
      </c>
      <c r="O104" s="65"/>
      <c r="P104" s="188">
        <f>O104*H104</f>
        <v>0</v>
      </c>
      <c r="Q104" s="188">
        <v>0</v>
      </c>
      <c r="R104" s="188">
        <f>Q104*H104</f>
        <v>0</v>
      </c>
      <c r="S104" s="188">
        <v>0</v>
      </c>
      <c r="T104" s="189">
        <f>S104*H104</f>
        <v>0</v>
      </c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R104" s="190" t="s">
        <v>3890</v>
      </c>
      <c r="AT104" s="190" t="s">
        <v>187</v>
      </c>
      <c r="AU104" s="190" t="s">
        <v>90</v>
      </c>
      <c r="AY104" s="17" t="s">
        <v>182</v>
      </c>
      <c r="BE104" s="191">
        <f>IF(N104="základní",J104,0)</f>
        <v>0</v>
      </c>
      <c r="BF104" s="191">
        <f>IF(N104="snížená",J104,0)</f>
        <v>0</v>
      </c>
      <c r="BG104" s="191">
        <f>IF(N104="zákl. přenesená",J104,0)</f>
        <v>0</v>
      </c>
      <c r="BH104" s="191">
        <f>IF(N104="sníž. přenesená",J104,0)</f>
        <v>0</v>
      </c>
      <c r="BI104" s="191">
        <f>IF(N104="nulová",J104,0)</f>
        <v>0</v>
      </c>
      <c r="BJ104" s="17" t="s">
        <v>88</v>
      </c>
      <c r="BK104" s="191">
        <f>ROUND(I104*H104,2)</f>
        <v>0</v>
      </c>
      <c r="BL104" s="17" t="s">
        <v>3890</v>
      </c>
      <c r="BM104" s="190" t="s">
        <v>3911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88</v>
      </c>
      <c r="G105" s="204"/>
      <c r="H105" s="207">
        <v>1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88</v>
      </c>
      <c r="AY105" s="213" t="s">
        <v>182</v>
      </c>
    </row>
    <row r="106" spans="1:65" s="2" customFormat="1" ht="62.65" customHeight="1">
      <c r="A106" s="35"/>
      <c r="B106" s="36"/>
      <c r="C106" s="179" t="s">
        <v>225</v>
      </c>
      <c r="D106" s="179" t="s">
        <v>187</v>
      </c>
      <c r="E106" s="180" t="s">
        <v>3912</v>
      </c>
      <c r="F106" s="181" t="s">
        <v>3913</v>
      </c>
      <c r="G106" s="182" t="s">
        <v>2043</v>
      </c>
      <c r="H106" s="183">
        <v>1</v>
      </c>
      <c r="I106" s="184"/>
      <c r="J106" s="185">
        <f>ROUND(I106*H106,2)</f>
        <v>0</v>
      </c>
      <c r="K106" s="181" t="s">
        <v>191</v>
      </c>
      <c r="L106" s="40"/>
      <c r="M106" s="186" t="s">
        <v>43</v>
      </c>
      <c r="N106" s="187" t="s">
        <v>51</v>
      </c>
      <c r="O106" s="65"/>
      <c r="P106" s="188">
        <f>O106*H106</f>
        <v>0</v>
      </c>
      <c r="Q106" s="188">
        <v>0</v>
      </c>
      <c r="R106" s="188">
        <f>Q106*H106</f>
        <v>0</v>
      </c>
      <c r="S106" s="188">
        <v>0</v>
      </c>
      <c r="T106" s="189">
        <f>S106*H106</f>
        <v>0</v>
      </c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R106" s="190" t="s">
        <v>3890</v>
      </c>
      <c r="AT106" s="190" t="s">
        <v>187</v>
      </c>
      <c r="AU106" s="190" t="s">
        <v>90</v>
      </c>
      <c r="AY106" s="17" t="s">
        <v>182</v>
      </c>
      <c r="BE106" s="191">
        <f>IF(N106="základní",J106,0)</f>
        <v>0</v>
      </c>
      <c r="BF106" s="191">
        <f>IF(N106="snížená",J106,0)</f>
        <v>0</v>
      </c>
      <c r="BG106" s="191">
        <f>IF(N106="zákl. přenesená",J106,0)</f>
        <v>0</v>
      </c>
      <c r="BH106" s="191">
        <f>IF(N106="sníž. přenesená",J106,0)</f>
        <v>0</v>
      </c>
      <c r="BI106" s="191">
        <f>IF(N106="nulová",J106,0)</f>
        <v>0</v>
      </c>
      <c r="BJ106" s="17" t="s">
        <v>88</v>
      </c>
      <c r="BK106" s="191">
        <f>ROUND(I106*H106,2)</f>
        <v>0</v>
      </c>
      <c r="BL106" s="17" t="s">
        <v>3890</v>
      </c>
      <c r="BM106" s="190" t="s">
        <v>3914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88</v>
      </c>
      <c r="G107" s="204"/>
      <c r="H107" s="207">
        <v>1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88</v>
      </c>
      <c r="AY107" s="213" t="s">
        <v>182</v>
      </c>
    </row>
    <row r="108" spans="1:65" s="12" customFormat="1" ht="22.9" customHeight="1">
      <c r="B108" s="163"/>
      <c r="C108" s="164"/>
      <c r="D108" s="165" t="s">
        <v>79</v>
      </c>
      <c r="E108" s="177" t="s">
        <v>3915</v>
      </c>
      <c r="F108" s="177" t="s">
        <v>3916</v>
      </c>
      <c r="G108" s="164"/>
      <c r="H108" s="164"/>
      <c r="I108" s="167"/>
      <c r="J108" s="178">
        <f>BK108</f>
        <v>0</v>
      </c>
      <c r="K108" s="164"/>
      <c r="L108" s="169"/>
      <c r="M108" s="170"/>
      <c r="N108" s="171"/>
      <c r="O108" s="171"/>
      <c r="P108" s="172">
        <f>SUM(P109:P111)</f>
        <v>0</v>
      </c>
      <c r="Q108" s="171"/>
      <c r="R108" s="172">
        <f>SUM(R109:R111)</f>
        <v>0</v>
      </c>
      <c r="S108" s="171"/>
      <c r="T108" s="173">
        <f>SUM(T109:T111)</f>
        <v>0</v>
      </c>
      <c r="AR108" s="174" t="s">
        <v>210</v>
      </c>
      <c r="AT108" s="175" t="s">
        <v>79</v>
      </c>
      <c r="AU108" s="175" t="s">
        <v>88</v>
      </c>
      <c r="AY108" s="174" t="s">
        <v>182</v>
      </c>
      <c r="BK108" s="176">
        <f>SUM(BK109:BK111)</f>
        <v>0</v>
      </c>
    </row>
    <row r="109" spans="1:65" s="2" customFormat="1" ht="24.2" customHeight="1">
      <c r="A109" s="35"/>
      <c r="B109" s="36"/>
      <c r="C109" s="179" t="s">
        <v>230</v>
      </c>
      <c r="D109" s="179" t="s">
        <v>187</v>
      </c>
      <c r="E109" s="180" t="s">
        <v>3917</v>
      </c>
      <c r="F109" s="181" t="s">
        <v>3918</v>
      </c>
      <c r="G109" s="182" t="s">
        <v>2043</v>
      </c>
      <c r="H109" s="183">
        <v>1</v>
      </c>
      <c r="I109" s="184"/>
      <c r="J109" s="185">
        <f>ROUND(I109*H109,2)</f>
        <v>0</v>
      </c>
      <c r="K109" s="181" t="s">
        <v>191</v>
      </c>
      <c r="L109" s="40"/>
      <c r="M109" s="186" t="s">
        <v>43</v>
      </c>
      <c r="N109" s="187" t="s">
        <v>51</v>
      </c>
      <c r="O109" s="65"/>
      <c r="P109" s="188">
        <f>O109*H109</f>
        <v>0</v>
      </c>
      <c r="Q109" s="188">
        <v>0</v>
      </c>
      <c r="R109" s="188">
        <f>Q109*H109</f>
        <v>0</v>
      </c>
      <c r="S109" s="188">
        <v>0</v>
      </c>
      <c r="T109" s="189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3890</v>
      </c>
      <c r="AT109" s="190" t="s">
        <v>187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3890</v>
      </c>
      <c r="BM109" s="190" t="s">
        <v>3919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3920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4" customFormat="1" ht="11.25">
      <c r="B111" s="203"/>
      <c r="C111" s="204"/>
      <c r="D111" s="194" t="s">
        <v>193</v>
      </c>
      <c r="E111" s="205" t="s">
        <v>43</v>
      </c>
      <c r="F111" s="206" t="s">
        <v>88</v>
      </c>
      <c r="G111" s="204"/>
      <c r="H111" s="207">
        <v>1</v>
      </c>
      <c r="I111" s="208"/>
      <c r="J111" s="204"/>
      <c r="K111" s="204"/>
      <c r="L111" s="209"/>
      <c r="M111" s="210"/>
      <c r="N111" s="211"/>
      <c r="O111" s="211"/>
      <c r="P111" s="211"/>
      <c r="Q111" s="211"/>
      <c r="R111" s="211"/>
      <c r="S111" s="211"/>
      <c r="T111" s="212"/>
      <c r="AT111" s="213" t="s">
        <v>193</v>
      </c>
      <c r="AU111" s="213" t="s">
        <v>90</v>
      </c>
      <c r="AV111" s="14" t="s">
        <v>90</v>
      </c>
      <c r="AW111" s="14" t="s">
        <v>41</v>
      </c>
      <c r="AX111" s="14" t="s">
        <v>88</v>
      </c>
      <c r="AY111" s="213" t="s">
        <v>182</v>
      </c>
    </row>
    <row r="112" spans="1:65" s="12" customFormat="1" ht="22.9" customHeight="1">
      <c r="B112" s="163"/>
      <c r="C112" s="164"/>
      <c r="D112" s="165" t="s">
        <v>79</v>
      </c>
      <c r="E112" s="177" t="s">
        <v>3921</v>
      </c>
      <c r="F112" s="177" t="s">
        <v>3922</v>
      </c>
      <c r="G112" s="164"/>
      <c r="H112" s="164"/>
      <c r="I112" s="167"/>
      <c r="J112" s="178">
        <f>BK112</f>
        <v>0</v>
      </c>
      <c r="K112" s="164"/>
      <c r="L112" s="169"/>
      <c r="M112" s="170"/>
      <c r="N112" s="171"/>
      <c r="O112" s="171"/>
      <c r="P112" s="172">
        <f>SUM(P113:P126)</f>
        <v>0</v>
      </c>
      <c r="Q112" s="171"/>
      <c r="R112" s="172">
        <f>SUM(R113:R126)</f>
        <v>0</v>
      </c>
      <c r="S112" s="171"/>
      <c r="T112" s="173">
        <f>SUM(T113:T126)</f>
        <v>0</v>
      </c>
      <c r="AR112" s="174" t="s">
        <v>210</v>
      </c>
      <c r="AT112" s="175" t="s">
        <v>79</v>
      </c>
      <c r="AU112" s="175" t="s">
        <v>88</v>
      </c>
      <c r="AY112" s="174" t="s">
        <v>182</v>
      </c>
      <c r="BK112" s="176">
        <f>SUM(BK113:BK126)</f>
        <v>0</v>
      </c>
    </row>
    <row r="113" spans="1:65" s="2" customFormat="1" ht="24.2" customHeight="1">
      <c r="A113" s="35"/>
      <c r="B113" s="36"/>
      <c r="C113" s="179" t="s">
        <v>235</v>
      </c>
      <c r="D113" s="179" t="s">
        <v>187</v>
      </c>
      <c r="E113" s="180" t="s">
        <v>3923</v>
      </c>
      <c r="F113" s="181" t="s">
        <v>3924</v>
      </c>
      <c r="G113" s="182" t="s">
        <v>2043</v>
      </c>
      <c r="H113" s="183">
        <v>1</v>
      </c>
      <c r="I113" s="184"/>
      <c r="J113" s="185">
        <f>ROUND(I113*H113,2)</f>
        <v>0</v>
      </c>
      <c r="K113" s="181" t="s">
        <v>191</v>
      </c>
      <c r="L113" s="40"/>
      <c r="M113" s="186" t="s">
        <v>43</v>
      </c>
      <c r="N113" s="187" t="s">
        <v>51</v>
      </c>
      <c r="O113" s="65"/>
      <c r="P113" s="188">
        <f>O113*H113</f>
        <v>0</v>
      </c>
      <c r="Q113" s="188">
        <v>0</v>
      </c>
      <c r="R113" s="188">
        <f>Q113*H113</f>
        <v>0</v>
      </c>
      <c r="S113" s="188">
        <v>0</v>
      </c>
      <c r="T113" s="189">
        <f>S113*H113</f>
        <v>0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90" t="s">
        <v>3890</v>
      </c>
      <c r="AT113" s="190" t="s">
        <v>187</v>
      </c>
      <c r="AU113" s="190" t="s">
        <v>90</v>
      </c>
      <c r="AY113" s="17" t="s">
        <v>182</v>
      </c>
      <c r="BE113" s="191">
        <f>IF(N113="základní",J113,0)</f>
        <v>0</v>
      </c>
      <c r="BF113" s="191">
        <f>IF(N113="snížená",J113,0)</f>
        <v>0</v>
      </c>
      <c r="BG113" s="191">
        <f>IF(N113="zákl. přenesená",J113,0)</f>
        <v>0</v>
      </c>
      <c r="BH113" s="191">
        <f>IF(N113="sníž. přenesená",J113,0)</f>
        <v>0</v>
      </c>
      <c r="BI113" s="191">
        <f>IF(N113="nulová",J113,0)</f>
        <v>0</v>
      </c>
      <c r="BJ113" s="17" t="s">
        <v>88</v>
      </c>
      <c r="BK113" s="191">
        <f>ROUND(I113*H113,2)</f>
        <v>0</v>
      </c>
      <c r="BL113" s="17" t="s">
        <v>3890</v>
      </c>
      <c r="BM113" s="190" t="s">
        <v>3925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88</v>
      </c>
      <c r="G114" s="204"/>
      <c r="H114" s="207">
        <v>1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88</v>
      </c>
      <c r="AY114" s="213" t="s">
        <v>182</v>
      </c>
    </row>
    <row r="115" spans="1:65" s="2" customFormat="1" ht="24.2" customHeight="1">
      <c r="A115" s="35"/>
      <c r="B115" s="36"/>
      <c r="C115" s="179" t="s">
        <v>240</v>
      </c>
      <c r="D115" s="179" t="s">
        <v>187</v>
      </c>
      <c r="E115" s="180" t="s">
        <v>3926</v>
      </c>
      <c r="F115" s="181" t="s">
        <v>3927</v>
      </c>
      <c r="G115" s="182" t="s">
        <v>2043</v>
      </c>
      <c r="H115" s="183">
        <v>1</v>
      </c>
      <c r="I115" s="184"/>
      <c r="J115" s="185">
        <f>ROUND(I115*H115,2)</f>
        <v>0</v>
      </c>
      <c r="K115" s="181" t="s">
        <v>191</v>
      </c>
      <c r="L115" s="40"/>
      <c r="M115" s="186" t="s">
        <v>43</v>
      </c>
      <c r="N115" s="187" t="s">
        <v>51</v>
      </c>
      <c r="O115" s="65"/>
      <c r="P115" s="188">
        <f>O115*H115</f>
        <v>0</v>
      </c>
      <c r="Q115" s="188">
        <v>0</v>
      </c>
      <c r="R115" s="188">
        <f>Q115*H115</f>
        <v>0</v>
      </c>
      <c r="S115" s="188">
        <v>0</v>
      </c>
      <c r="T115" s="189">
        <f>S115*H115</f>
        <v>0</v>
      </c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R115" s="190" t="s">
        <v>3890</v>
      </c>
      <c r="AT115" s="190" t="s">
        <v>187</v>
      </c>
      <c r="AU115" s="190" t="s">
        <v>90</v>
      </c>
      <c r="AY115" s="17" t="s">
        <v>182</v>
      </c>
      <c r="BE115" s="191">
        <f>IF(N115="základní",J115,0)</f>
        <v>0</v>
      </c>
      <c r="BF115" s="191">
        <f>IF(N115="snížená",J115,0)</f>
        <v>0</v>
      </c>
      <c r="BG115" s="191">
        <f>IF(N115="zákl. přenesená",J115,0)</f>
        <v>0</v>
      </c>
      <c r="BH115" s="191">
        <f>IF(N115="sníž. přenesená",J115,0)</f>
        <v>0</v>
      </c>
      <c r="BI115" s="191">
        <f>IF(N115="nulová",J115,0)</f>
        <v>0</v>
      </c>
      <c r="BJ115" s="17" t="s">
        <v>88</v>
      </c>
      <c r="BK115" s="191">
        <f>ROUND(I115*H115,2)</f>
        <v>0</v>
      </c>
      <c r="BL115" s="17" t="s">
        <v>3890</v>
      </c>
      <c r="BM115" s="190" t="s">
        <v>3928</v>
      </c>
    </row>
    <row r="116" spans="1:65" s="14" customFormat="1" ht="11.25">
      <c r="B116" s="203"/>
      <c r="C116" s="204"/>
      <c r="D116" s="194" t="s">
        <v>193</v>
      </c>
      <c r="E116" s="205" t="s">
        <v>43</v>
      </c>
      <c r="F116" s="206" t="s">
        <v>88</v>
      </c>
      <c r="G116" s="204"/>
      <c r="H116" s="207">
        <v>1</v>
      </c>
      <c r="I116" s="208"/>
      <c r="J116" s="204"/>
      <c r="K116" s="204"/>
      <c r="L116" s="209"/>
      <c r="M116" s="210"/>
      <c r="N116" s="211"/>
      <c r="O116" s="211"/>
      <c r="P116" s="211"/>
      <c r="Q116" s="211"/>
      <c r="R116" s="211"/>
      <c r="S116" s="211"/>
      <c r="T116" s="212"/>
      <c r="AT116" s="213" t="s">
        <v>193</v>
      </c>
      <c r="AU116" s="213" t="s">
        <v>90</v>
      </c>
      <c r="AV116" s="14" t="s">
        <v>90</v>
      </c>
      <c r="AW116" s="14" t="s">
        <v>41</v>
      </c>
      <c r="AX116" s="14" t="s">
        <v>88</v>
      </c>
      <c r="AY116" s="213" t="s">
        <v>182</v>
      </c>
    </row>
    <row r="117" spans="1:65" s="2" customFormat="1" ht="62.65" customHeight="1">
      <c r="A117" s="35"/>
      <c r="B117" s="36"/>
      <c r="C117" s="179" t="s">
        <v>245</v>
      </c>
      <c r="D117" s="179" t="s">
        <v>187</v>
      </c>
      <c r="E117" s="180" t="s">
        <v>3929</v>
      </c>
      <c r="F117" s="181" t="s">
        <v>3930</v>
      </c>
      <c r="G117" s="182" t="s">
        <v>2043</v>
      </c>
      <c r="H117" s="183">
        <v>1</v>
      </c>
      <c r="I117" s="184"/>
      <c r="J117" s="185">
        <f>ROUND(I117*H117,2)</f>
        <v>0</v>
      </c>
      <c r="K117" s="181" t="s">
        <v>191</v>
      </c>
      <c r="L117" s="40"/>
      <c r="M117" s="186" t="s">
        <v>43</v>
      </c>
      <c r="N117" s="187" t="s">
        <v>51</v>
      </c>
      <c r="O117" s="65"/>
      <c r="P117" s="188">
        <f>O117*H117</f>
        <v>0</v>
      </c>
      <c r="Q117" s="188">
        <v>0</v>
      </c>
      <c r="R117" s="188">
        <f>Q117*H117</f>
        <v>0</v>
      </c>
      <c r="S117" s="188">
        <v>0</v>
      </c>
      <c r="T117" s="189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90" t="s">
        <v>3890</v>
      </c>
      <c r="AT117" s="190" t="s">
        <v>187</v>
      </c>
      <c r="AU117" s="190" t="s">
        <v>90</v>
      </c>
      <c r="AY117" s="17" t="s">
        <v>182</v>
      </c>
      <c r="BE117" s="191">
        <f>IF(N117="základní",J117,0)</f>
        <v>0</v>
      </c>
      <c r="BF117" s="191">
        <f>IF(N117="snížená",J117,0)</f>
        <v>0</v>
      </c>
      <c r="BG117" s="191">
        <f>IF(N117="zákl. přenesená",J117,0)</f>
        <v>0</v>
      </c>
      <c r="BH117" s="191">
        <f>IF(N117="sníž. přenesená",J117,0)</f>
        <v>0</v>
      </c>
      <c r="BI117" s="191">
        <f>IF(N117="nulová",J117,0)</f>
        <v>0</v>
      </c>
      <c r="BJ117" s="17" t="s">
        <v>88</v>
      </c>
      <c r="BK117" s="191">
        <f>ROUND(I117*H117,2)</f>
        <v>0</v>
      </c>
      <c r="BL117" s="17" t="s">
        <v>3890</v>
      </c>
      <c r="BM117" s="190" t="s">
        <v>3931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88</v>
      </c>
      <c r="G118" s="204"/>
      <c r="H118" s="207">
        <v>1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88</v>
      </c>
      <c r="AY118" s="213" t="s">
        <v>182</v>
      </c>
    </row>
    <row r="119" spans="1:65" s="2" customFormat="1" ht="62.65" customHeight="1">
      <c r="A119" s="35"/>
      <c r="B119" s="36"/>
      <c r="C119" s="179" t="s">
        <v>252</v>
      </c>
      <c r="D119" s="179" t="s">
        <v>187</v>
      </c>
      <c r="E119" s="180" t="s">
        <v>3932</v>
      </c>
      <c r="F119" s="181" t="s">
        <v>3933</v>
      </c>
      <c r="G119" s="182" t="s">
        <v>2043</v>
      </c>
      <c r="H119" s="183">
        <v>1</v>
      </c>
      <c r="I119" s="184"/>
      <c r="J119" s="185">
        <f>ROUND(I119*H119,2)</f>
        <v>0</v>
      </c>
      <c r="K119" s="181" t="s">
        <v>191</v>
      </c>
      <c r="L119" s="40"/>
      <c r="M119" s="186" t="s">
        <v>43</v>
      </c>
      <c r="N119" s="187" t="s">
        <v>51</v>
      </c>
      <c r="O119" s="65"/>
      <c r="P119" s="188">
        <f>O119*H119</f>
        <v>0</v>
      </c>
      <c r="Q119" s="188">
        <v>0</v>
      </c>
      <c r="R119" s="188">
        <f>Q119*H119</f>
        <v>0</v>
      </c>
      <c r="S119" s="188">
        <v>0</v>
      </c>
      <c r="T119" s="189">
        <f>S119*H119</f>
        <v>0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90" t="s">
        <v>3890</v>
      </c>
      <c r="AT119" s="190" t="s">
        <v>187</v>
      </c>
      <c r="AU119" s="190" t="s">
        <v>90</v>
      </c>
      <c r="AY119" s="17" t="s">
        <v>182</v>
      </c>
      <c r="BE119" s="191">
        <f>IF(N119="základní",J119,0)</f>
        <v>0</v>
      </c>
      <c r="BF119" s="191">
        <f>IF(N119="snížená",J119,0)</f>
        <v>0</v>
      </c>
      <c r="BG119" s="191">
        <f>IF(N119="zákl. přenesená",J119,0)</f>
        <v>0</v>
      </c>
      <c r="BH119" s="191">
        <f>IF(N119="sníž. přenesená",J119,0)</f>
        <v>0</v>
      </c>
      <c r="BI119" s="191">
        <f>IF(N119="nulová",J119,0)</f>
        <v>0</v>
      </c>
      <c r="BJ119" s="17" t="s">
        <v>88</v>
      </c>
      <c r="BK119" s="191">
        <f>ROUND(I119*H119,2)</f>
        <v>0</v>
      </c>
      <c r="BL119" s="17" t="s">
        <v>3890</v>
      </c>
      <c r="BM119" s="190" t="s">
        <v>3934</v>
      </c>
    </row>
    <row r="120" spans="1:65" s="14" customFormat="1" ht="11.25">
      <c r="B120" s="203"/>
      <c r="C120" s="204"/>
      <c r="D120" s="194" t="s">
        <v>193</v>
      </c>
      <c r="E120" s="205" t="s">
        <v>43</v>
      </c>
      <c r="F120" s="206" t="s">
        <v>88</v>
      </c>
      <c r="G120" s="204"/>
      <c r="H120" s="207">
        <v>1</v>
      </c>
      <c r="I120" s="208"/>
      <c r="J120" s="204"/>
      <c r="K120" s="204"/>
      <c r="L120" s="209"/>
      <c r="M120" s="210"/>
      <c r="N120" s="211"/>
      <c r="O120" s="211"/>
      <c r="P120" s="211"/>
      <c r="Q120" s="211"/>
      <c r="R120" s="211"/>
      <c r="S120" s="211"/>
      <c r="T120" s="212"/>
      <c r="AT120" s="213" t="s">
        <v>193</v>
      </c>
      <c r="AU120" s="213" t="s">
        <v>90</v>
      </c>
      <c r="AV120" s="14" t="s">
        <v>90</v>
      </c>
      <c r="AW120" s="14" t="s">
        <v>41</v>
      </c>
      <c r="AX120" s="14" t="s">
        <v>88</v>
      </c>
      <c r="AY120" s="213" t="s">
        <v>182</v>
      </c>
    </row>
    <row r="121" spans="1:65" s="2" customFormat="1" ht="49.15" customHeight="1">
      <c r="A121" s="35"/>
      <c r="B121" s="36"/>
      <c r="C121" s="179" t="s">
        <v>256</v>
      </c>
      <c r="D121" s="179" t="s">
        <v>187</v>
      </c>
      <c r="E121" s="180" t="s">
        <v>3935</v>
      </c>
      <c r="F121" s="181" t="s">
        <v>3936</v>
      </c>
      <c r="G121" s="182" t="s">
        <v>2043</v>
      </c>
      <c r="H121" s="183">
        <v>1</v>
      </c>
      <c r="I121" s="184"/>
      <c r="J121" s="185">
        <f>ROUND(I121*H121,2)</f>
        <v>0</v>
      </c>
      <c r="K121" s="181" t="s">
        <v>191</v>
      </c>
      <c r="L121" s="40"/>
      <c r="M121" s="186" t="s">
        <v>43</v>
      </c>
      <c r="N121" s="187" t="s">
        <v>51</v>
      </c>
      <c r="O121" s="65"/>
      <c r="P121" s="188">
        <f>O121*H121</f>
        <v>0</v>
      </c>
      <c r="Q121" s="188">
        <v>0</v>
      </c>
      <c r="R121" s="188">
        <f>Q121*H121</f>
        <v>0</v>
      </c>
      <c r="S121" s="188">
        <v>0</v>
      </c>
      <c r="T121" s="189">
        <f>S121*H121</f>
        <v>0</v>
      </c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R121" s="190" t="s">
        <v>3890</v>
      </c>
      <c r="AT121" s="190" t="s">
        <v>187</v>
      </c>
      <c r="AU121" s="190" t="s">
        <v>90</v>
      </c>
      <c r="AY121" s="17" t="s">
        <v>182</v>
      </c>
      <c r="BE121" s="191">
        <f>IF(N121="základní",J121,0)</f>
        <v>0</v>
      </c>
      <c r="BF121" s="191">
        <f>IF(N121="snížená",J121,0)</f>
        <v>0</v>
      </c>
      <c r="BG121" s="191">
        <f>IF(N121="zákl. přenesená",J121,0)</f>
        <v>0</v>
      </c>
      <c r="BH121" s="191">
        <f>IF(N121="sníž. přenesená",J121,0)</f>
        <v>0</v>
      </c>
      <c r="BI121" s="191">
        <f>IF(N121="nulová",J121,0)</f>
        <v>0</v>
      </c>
      <c r="BJ121" s="17" t="s">
        <v>88</v>
      </c>
      <c r="BK121" s="191">
        <f>ROUND(I121*H121,2)</f>
        <v>0</v>
      </c>
      <c r="BL121" s="17" t="s">
        <v>3890</v>
      </c>
      <c r="BM121" s="190" t="s">
        <v>3937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88</v>
      </c>
      <c r="G122" s="204"/>
      <c r="H122" s="207">
        <v>1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88</v>
      </c>
      <c r="AY122" s="213" t="s">
        <v>182</v>
      </c>
    </row>
    <row r="123" spans="1:65" s="2" customFormat="1" ht="37.9" customHeight="1">
      <c r="A123" s="35"/>
      <c r="B123" s="36"/>
      <c r="C123" s="179" t="s">
        <v>8</v>
      </c>
      <c r="D123" s="179" t="s">
        <v>187</v>
      </c>
      <c r="E123" s="180" t="s">
        <v>3938</v>
      </c>
      <c r="F123" s="181" t="s">
        <v>3939</v>
      </c>
      <c r="G123" s="182" t="s">
        <v>2043</v>
      </c>
      <c r="H123" s="183">
        <v>2</v>
      </c>
      <c r="I123" s="184"/>
      <c r="J123" s="185">
        <f>ROUND(I123*H123,2)</f>
        <v>0</v>
      </c>
      <c r="K123" s="181" t="s">
        <v>191</v>
      </c>
      <c r="L123" s="40"/>
      <c r="M123" s="186" t="s">
        <v>43</v>
      </c>
      <c r="N123" s="187" t="s">
        <v>51</v>
      </c>
      <c r="O123" s="65"/>
      <c r="P123" s="188">
        <f>O123*H123</f>
        <v>0</v>
      </c>
      <c r="Q123" s="188">
        <v>0</v>
      </c>
      <c r="R123" s="188">
        <f>Q123*H123</f>
        <v>0</v>
      </c>
      <c r="S123" s="188">
        <v>0</v>
      </c>
      <c r="T123" s="189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90" t="s">
        <v>3890</v>
      </c>
      <c r="AT123" s="190" t="s">
        <v>187</v>
      </c>
      <c r="AU123" s="190" t="s">
        <v>90</v>
      </c>
      <c r="AY123" s="17" t="s">
        <v>182</v>
      </c>
      <c r="BE123" s="191">
        <f>IF(N123="základní",J123,0)</f>
        <v>0</v>
      </c>
      <c r="BF123" s="191">
        <f>IF(N123="snížená",J123,0)</f>
        <v>0</v>
      </c>
      <c r="BG123" s="191">
        <f>IF(N123="zákl. přenesená",J123,0)</f>
        <v>0</v>
      </c>
      <c r="BH123" s="191">
        <f>IF(N123="sníž. přenesená",J123,0)</f>
        <v>0</v>
      </c>
      <c r="BI123" s="191">
        <f>IF(N123="nulová",J123,0)</f>
        <v>0</v>
      </c>
      <c r="BJ123" s="17" t="s">
        <v>88</v>
      </c>
      <c r="BK123" s="191">
        <f>ROUND(I123*H123,2)</f>
        <v>0</v>
      </c>
      <c r="BL123" s="17" t="s">
        <v>3890</v>
      </c>
      <c r="BM123" s="190" t="s">
        <v>3940</v>
      </c>
    </row>
    <row r="124" spans="1:65" s="14" customFormat="1" ht="11.25">
      <c r="B124" s="203"/>
      <c r="C124" s="204"/>
      <c r="D124" s="194" t="s">
        <v>193</v>
      </c>
      <c r="E124" s="205" t="s">
        <v>43</v>
      </c>
      <c r="F124" s="206" t="s">
        <v>90</v>
      </c>
      <c r="G124" s="204"/>
      <c r="H124" s="207">
        <v>2</v>
      </c>
      <c r="I124" s="208"/>
      <c r="J124" s="204"/>
      <c r="K124" s="204"/>
      <c r="L124" s="209"/>
      <c r="M124" s="210"/>
      <c r="N124" s="211"/>
      <c r="O124" s="211"/>
      <c r="P124" s="211"/>
      <c r="Q124" s="211"/>
      <c r="R124" s="211"/>
      <c r="S124" s="211"/>
      <c r="T124" s="212"/>
      <c r="AT124" s="213" t="s">
        <v>193</v>
      </c>
      <c r="AU124" s="213" t="s">
        <v>90</v>
      </c>
      <c r="AV124" s="14" t="s">
        <v>90</v>
      </c>
      <c r="AW124" s="14" t="s">
        <v>41</v>
      </c>
      <c r="AX124" s="14" t="s">
        <v>88</v>
      </c>
      <c r="AY124" s="213" t="s">
        <v>182</v>
      </c>
    </row>
    <row r="125" spans="1:65" s="2" customFormat="1" ht="49.15" customHeight="1">
      <c r="A125" s="35"/>
      <c r="B125" s="36"/>
      <c r="C125" s="179" t="s">
        <v>265</v>
      </c>
      <c r="D125" s="179" t="s">
        <v>187</v>
      </c>
      <c r="E125" s="180" t="s">
        <v>3941</v>
      </c>
      <c r="F125" s="181" t="s">
        <v>3942</v>
      </c>
      <c r="G125" s="182" t="s">
        <v>2043</v>
      </c>
      <c r="H125" s="183">
        <v>2</v>
      </c>
      <c r="I125" s="184"/>
      <c r="J125" s="185">
        <f>ROUND(I125*H125,2)</f>
        <v>0</v>
      </c>
      <c r="K125" s="181" t="s">
        <v>191</v>
      </c>
      <c r="L125" s="40"/>
      <c r="M125" s="186" t="s">
        <v>43</v>
      </c>
      <c r="N125" s="187" t="s">
        <v>51</v>
      </c>
      <c r="O125" s="65"/>
      <c r="P125" s="188">
        <f>O125*H125</f>
        <v>0</v>
      </c>
      <c r="Q125" s="188">
        <v>0</v>
      </c>
      <c r="R125" s="188">
        <f>Q125*H125</f>
        <v>0</v>
      </c>
      <c r="S125" s="188">
        <v>0</v>
      </c>
      <c r="T125" s="189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90" t="s">
        <v>3890</v>
      </c>
      <c r="AT125" s="190" t="s">
        <v>187</v>
      </c>
      <c r="AU125" s="190" t="s">
        <v>90</v>
      </c>
      <c r="AY125" s="17" t="s">
        <v>182</v>
      </c>
      <c r="BE125" s="191">
        <f>IF(N125="základní",J125,0)</f>
        <v>0</v>
      </c>
      <c r="BF125" s="191">
        <f>IF(N125="snížená",J125,0)</f>
        <v>0</v>
      </c>
      <c r="BG125" s="191">
        <f>IF(N125="zákl. přenesená",J125,0)</f>
        <v>0</v>
      </c>
      <c r="BH125" s="191">
        <f>IF(N125="sníž. přenesená",J125,0)</f>
        <v>0</v>
      </c>
      <c r="BI125" s="191">
        <f>IF(N125="nulová",J125,0)</f>
        <v>0</v>
      </c>
      <c r="BJ125" s="17" t="s">
        <v>88</v>
      </c>
      <c r="BK125" s="191">
        <f>ROUND(I125*H125,2)</f>
        <v>0</v>
      </c>
      <c r="BL125" s="17" t="s">
        <v>3890</v>
      </c>
      <c r="BM125" s="190" t="s">
        <v>3943</v>
      </c>
    </row>
    <row r="126" spans="1:65" s="14" customFormat="1" ht="11.25">
      <c r="B126" s="203"/>
      <c r="C126" s="204"/>
      <c r="D126" s="194" t="s">
        <v>193</v>
      </c>
      <c r="E126" s="205" t="s">
        <v>43</v>
      </c>
      <c r="F126" s="206" t="s">
        <v>90</v>
      </c>
      <c r="G126" s="204"/>
      <c r="H126" s="207">
        <v>2</v>
      </c>
      <c r="I126" s="208"/>
      <c r="J126" s="204"/>
      <c r="K126" s="204"/>
      <c r="L126" s="209"/>
      <c r="M126" s="210"/>
      <c r="N126" s="211"/>
      <c r="O126" s="211"/>
      <c r="P126" s="211"/>
      <c r="Q126" s="211"/>
      <c r="R126" s="211"/>
      <c r="S126" s="211"/>
      <c r="T126" s="212"/>
      <c r="AT126" s="213" t="s">
        <v>193</v>
      </c>
      <c r="AU126" s="213" t="s">
        <v>90</v>
      </c>
      <c r="AV126" s="14" t="s">
        <v>90</v>
      </c>
      <c r="AW126" s="14" t="s">
        <v>41</v>
      </c>
      <c r="AX126" s="14" t="s">
        <v>88</v>
      </c>
      <c r="AY126" s="213" t="s">
        <v>182</v>
      </c>
    </row>
    <row r="127" spans="1:65" s="12" customFormat="1" ht="22.9" customHeight="1">
      <c r="B127" s="163"/>
      <c r="C127" s="164"/>
      <c r="D127" s="165" t="s">
        <v>79</v>
      </c>
      <c r="E127" s="177" t="s">
        <v>3944</v>
      </c>
      <c r="F127" s="177" t="s">
        <v>3945</v>
      </c>
      <c r="G127" s="164"/>
      <c r="H127" s="164"/>
      <c r="I127" s="167"/>
      <c r="J127" s="178">
        <f>BK127</f>
        <v>0</v>
      </c>
      <c r="K127" s="164"/>
      <c r="L127" s="169"/>
      <c r="M127" s="170"/>
      <c r="N127" s="171"/>
      <c r="O127" s="171"/>
      <c r="P127" s="172">
        <f>SUM(P128:P144)</f>
        <v>0</v>
      </c>
      <c r="Q127" s="171"/>
      <c r="R127" s="172">
        <f>SUM(R128:R144)</f>
        <v>0</v>
      </c>
      <c r="S127" s="171"/>
      <c r="T127" s="173">
        <f>SUM(T128:T144)</f>
        <v>0</v>
      </c>
      <c r="AR127" s="174" t="s">
        <v>210</v>
      </c>
      <c r="AT127" s="175" t="s">
        <v>79</v>
      </c>
      <c r="AU127" s="175" t="s">
        <v>88</v>
      </c>
      <c r="AY127" s="174" t="s">
        <v>182</v>
      </c>
      <c r="BK127" s="176">
        <f>SUM(BK128:BK144)</f>
        <v>0</v>
      </c>
    </row>
    <row r="128" spans="1:65" s="2" customFormat="1" ht="24.2" customHeight="1">
      <c r="A128" s="35"/>
      <c r="B128" s="36"/>
      <c r="C128" s="179" t="s">
        <v>269</v>
      </c>
      <c r="D128" s="179" t="s">
        <v>187</v>
      </c>
      <c r="E128" s="180" t="s">
        <v>3946</v>
      </c>
      <c r="F128" s="181" t="s">
        <v>3947</v>
      </c>
      <c r="G128" s="182" t="s">
        <v>2043</v>
      </c>
      <c r="H128" s="183">
        <v>1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3890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3890</v>
      </c>
      <c r="BM128" s="190" t="s">
        <v>3948</v>
      </c>
    </row>
    <row r="129" spans="1:65" s="14" customFormat="1" ht="11.25">
      <c r="B129" s="203"/>
      <c r="C129" s="204"/>
      <c r="D129" s="194" t="s">
        <v>193</v>
      </c>
      <c r="E129" s="205" t="s">
        <v>43</v>
      </c>
      <c r="F129" s="206" t="s">
        <v>88</v>
      </c>
      <c r="G129" s="204"/>
      <c r="H129" s="207">
        <v>1</v>
      </c>
      <c r="I129" s="208"/>
      <c r="J129" s="204"/>
      <c r="K129" s="204"/>
      <c r="L129" s="209"/>
      <c r="M129" s="210"/>
      <c r="N129" s="211"/>
      <c r="O129" s="211"/>
      <c r="P129" s="211"/>
      <c r="Q129" s="211"/>
      <c r="R129" s="211"/>
      <c r="S129" s="211"/>
      <c r="T129" s="212"/>
      <c r="AT129" s="213" t="s">
        <v>193</v>
      </c>
      <c r="AU129" s="213" t="s">
        <v>90</v>
      </c>
      <c r="AV129" s="14" t="s">
        <v>90</v>
      </c>
      <c r="AW129" s="14" t="s">
        <v>41</v>
      </c>
      <c r="AX129" s="14" t="s">
        <v>88</v>
      </c>
      <c r="AY129" s="213" t="s">
        <v>182</v>
      </c>
    </row>
    <row r="130" spans="1:65" s="2" customFormat="1" ht="49.15" customHeight="1">
      <c r="A130" s="35"/>
      <c r="B130" s="36"/>
      <c r="C130" s="179" t="s">
        <v>273</v>
      </c>
      <c r="D130" s="179" t="s">
        <v>187</v>
      </c>
      <c r="E130" s="180" t="s">
        <v>3949</v>
      </c>
      <c r="F130" s="181" t="s">
        <v>3950</v>
      </c>
      <c r="G130" s="182" t="s">
        <v>2043</v>
      </c>
      <c r="H130" s="183">
        <v>1</v>
      </c>
      <c r="I130" s="184"/>
      <c r="J130" s="185">
        <f>ROUND(I130*H130,2)</f>
        <v>0</v>
      </c>
      <c r="K130" s="181" t="s">
        <v>191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0</v>
      </c>
      <c r="R130" s="188">
        <f>Q130*H130</f>
        <v>0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3890</v>
      </c>
      <c r="AT130" s="190" t="s">
        <v>187</v>
      </c>
      <c r="AU130" s="190" t="s">
        <v>90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3890</v>
      </c>
      <c r="BM130" s="190" t="s">
        <v>3951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88</v>
      </c>
      <c r="G131" s="204"/>
      <c r="H131" s="207">
        <v>1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88</v>
      </c>
      <c r="AY131" s="213" t="s">
        <v>182</v>
      </c>
    </row>
    <row r="132" spans="1:65" s="2" customFormat="1" ht="24.2" customHeight="1">
      <c r="A132" s="35"/>
      <c r="B132" s="36"/>
      <c r="C132" s="179" t="s">
        <v>277</v>
      </c>
      <c r="D132" s="179" t="s">
        <v>187</v>
      </c>
      <c r="E132" s="180" t="s">
        <v>3952</v>
      </c>
      <c r="F132" s="181" t="s">
        <v>3953</v>
      </c>
      <c r="G132" s="182" t="s">
        <v>3954</v>
      </c>
      <c r="H132" s="183">
        <v>1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3890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3890</v>
      </c>
      <c r="BM132" s="190" t="s">
        <v>3955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3956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4" customFormat="1" ht="11.25">
      <c r="B134" s="203"/>
      <c r="C134" s="204"/>
      <c r="D134" s="194" t="s">
        <v>193</v>
      </c>
      <c r="E134" s="205" t="s">
        <v>43</v>
      </c>
      <c r="F134" s="206" t="s">
        <v>88</v>
      </c>
      <c r="G134" s="204"/>
      <c r="H134" s="207">
        <v>1</v>
      </c>
      <c r="I134" s="208"/>
      <c r="J134" s="204"/>
      <c r="K134" s="204"/>
      <c r="L134" s="209"/>
      <c r="M134" s="210"/>
      <c r="N134" s="211"/>
      <c r="O134" s="211"/>
      <c r="P134" s="211"/>
      <c r="Q134" s="211"/>
      <c r="R134" s="211"/>
      <c r="S134" s="211"/>
      <c r="T134" s="212"/>
      <c r="AT134" s="213" t="s">
        <v>193</v>
      </c>
      <c r="AU134" s="213" t="s">
        <v>90</v>
      </c>
      <c r="AV134" s="14" t="s">
        <v>90</v>
      </c>
      <c r="AW134" s="14" t="s">
        <v>41</v>
      </c>
      <c r="AX134" s="14" t="s">
        <v>88</v>
      </c>
      <c r="AY134" s="213" t="s">
        <v>182</v>
      </c>
    </row>
    <row r="135" spans="1:65" s="2" customFormat="1" ht="37.9" customHeight="1">
      <c r="A135" s="35"/>
      <c r="B135" s="36"/>
      <c r="C135" s="179" t="s">
        <v>281</v>
      </c>
      <c r="D135" s="179" t="s">
        <v>187</v>
      </c>
      <c r="E135" s="180" t="s">
        <v>3957</v>
      </c>
      <c r="F135" s="181" t="s">
        <v>3958</v>
      </c>
      <c r="G135" s="182" t="s">
        <v>2043</v>
      </c>
      <c r="H135" s="183">
        <v>6</v>
      </c>
      <c r="I135" s="184"/>
      <c r="J135" s="185">
        <f>ROUND(I135*H135,2)</f>
        <v>0</v>
      </c>
      <c r="K135" s="181" t="s">
        <v>191</v>
      </c>
      <c r="L135" s="40"/>
      <c r="M135" s="186" t="s">
        <v>43</v>
      </c>
      <c r="N135" s="187" t="s">
        <v>51</v>
      </c>
      <c r="O135" s="65"/>
      <c r="P135" s="188">
        <f>O135*H135</f>
        <v>0</v>
      </c>
      <c r="Q135" s="188">
        <v>0</v>
      </c>
      <c r="R135" s="188">
        <f>Q135*H135</f>
        <v>0</v>
      </c>
      <c r="S135" s="188">
        <v>0</v>
      </c>
      <c r="T135" s="18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90" t="s">
        <v>3890</v>
      </c>
      <c r="AT135" s="190" t="s">
        <v>187</v>
      </c>
      <c r="AU135" s="190" t="s">
        <v>90</v>
      </c>
      <c r="AY135" s="17" t="s">
        <v>182</v>
      </c>
      <c r="BE135" s="191">
        <f>IF(N135="základní",J135,0)</f>
        <v>0</v>
      </c>
      <c r="BF135" s="191">
        <f>IF(N135="snížená",J135,0)</f>
        <v>0</v>
      </c>
      <c r="BG135" s="191">
        <f>IF(N135="zákl. přenesená",J135,0)</f>
        <v>0</v>
      </c>
      <c r="BH135" s="191">
        <f>IF(N135="sníž. přenesená",J135,0)</f>
        <v>0</v>
      </c>
      <c r="BI135" s="191">
        <f>IF(N135="nulová",J135,0)</f>
        <v>0</v>
      </c>
      <c r="BJ135" s="17" t="s">
        <v>88</v>
      </c>
      <c r="BK135" s="191">
        <f>ROUND(I135*H135,2)</f>
        <v>0</v>
      </c>
      <c r="BL135" s="17" t="s">
        <v>3890</v>
      </c>
      <c r="BM135" s="190" t="s">
        <v>3959</v>
      </c>
    </row>
    <row r="136" spans="1:65" s="14" customFormat="1" ht="11.25">
      <c r="B136" s="203"/>
      <c r="C136" s="204"/>
      <c r="D136" s="194" t="s">
        <v>193</v>
      </c>
      <c r="E136" s="205" t="s">
        <v>43</v>
      </c>
      <c r="F136" s="206" t="s">
        <v>215</v>
      </c>
      <c r="G136" s="204"/>
      <c r="H136" s="207">
        <v>6</v>
      </c>
      <c r="I136" s="208"/>
      <c r="J136" s="204"/>
      <c r="K136" s="204"/>
      <c r="L136" s="209"/>
      <c r="M136" s="210"/>
      <c r="N136" s="211"/>
      <c r="O136" s="211"/>
      <c r="P136" s="211"/>
      <c r="Q136" s="211"/>
      <c r="R136" s="211"/>
      <c r="S136" s="211"/>
      <c r="T136" s="212"/>
      <c r="AT136" s="213" t="s">
        <v>193</v>
      </c>
      <c r="AU136" s="213" t="s">
        <v>90</v>
      </c>
      <c r="AV136" s="14" t="s">
        <v>90</v>
      </c>
      <c r="AW136" s="14" t="s">
        <v>41</v>
      </c>
      <c r="AX136" s="14" t="s">
        <v>88</v>
      </c>
      <c r="AY136" s="213" t="s">
        <v>182</v>
      </c>
    </row>
    <row r="137" spans="1:65" s="2" customFormat="1" ht="24.2" customHeight="1">
      <c r="A137" s="35"/>
      <c r="B137" s="36"/>
      <c r="C137" s="179" t="s">
        <v>7</v>
      </c>
      <c r="D137" s="179" t="s">
        <v>187</v>
      </c>
      <c r="E137" s="180" t="s">
        <v>3960</v>
      </c>
      <c r="F137" s="181" t="s">
        <v>3961</v>
      </c>
      <c r="G137" s="182" t="s">
        <v>2043</v>
      </c>
      <c r="H137" s="183">
        <v>6</v>
      </c>
      <c r="I137" s="184"/>
      <c r="J137" s="185">
        <f>ROUND(I137*H137,2)</f>
        <v>0</v>
      </c>
      <c r="K137" s="181" t="s">
        <v>191</v>
      </c>
      <c r="L137" s="40"/>
      <c r="M137" s="186" t="s">
        <v>43</v>
      </c>
      <c r="N137" s="187" t="s">
        <v>51</v>
      </c>
      <c r="O137" s="65"/>
      <c r="P137" s="188">
        <f>O137*H137</f>
        <v>0</v>
      </c>
      <c r="Q137" s="188">
        <v>0</v>
      </c>
      <c r="R137" s="188">
        <f>Q137*H137</f>
        <v>0</v>
      </c>
      <c r="S137" s="188">
        <v>0</v>
      </c>
      <c r="T137" s="18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3890</v>
      </c>
      <c r="AT137" s="190" t="s">
        <v>187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3890</v>
      </c>
      <c r="BM137" s="190" t="s">
        <v>3962</v>
      </c>
    </row>
    <row r="138" spans="1:65" s="13" customFormat="1" ht="11.25">
      <c r="B138" s="192"/>
      <c r="C138" s="193"/>
      <c r="D138" s="194" t="s">
        <v>193</v>
      </c>
      <c r="E138" s="195" t="s">
        <v>43</v>
      </c>
      <c r="F138" s="196" t="s">
        <v>532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3" customFormat="1" ht="11.25">
      <c r="B139" s="192"/>
      <c r="C139" s="193"/>
      <c r="D139" s="194" t="s">
        <v>193</v>
      </c>
      <c r="E139" s="195" t="s">
        <v>43</v>
      </c>
      <c r="F139" s="196" t="s">
        <v>3898</v>
      </c>
      <c r="G139" s="193"/>
      <c r="H139" s="195" t="s">
        <v>43</v>
      </c>
      <c r="I139" s="197"/>
      <c r="J139" s="193"/>
      <c r="K139" s="193"/>
      <c r="L139" s="198"/>
      <c r="M139" s="199"/>
      <c r="N139" s="200"/>
      <c r="O139" s="200"/>
      <c r="P139" s="200"/>
      <c r="Q139" s="200"/>
      <c r="R139" s="200"/>
      <c r="S139" s="200"/>
      <c r="T139" s="201"/>
      <c r="AT139" s="202" t="s">
        <v>193</v>
      </c>
      <c r="AU139" s="202" t="s">
        <v>90</v>
      </c>
      <c r="AV139" s="13" t="s">
        <v>88</v>
      </c>
      <c r="AW139" s="13" t="s">
        <v>41</v>
      </c>
      <c r="AX139" s="13" t="s">
        <v>80</v>
      </c>
      <c r="AY139" s="202" t="s">
        <v>182</v>
      </c>
    </row>
    <row r="140" spans="1:65" s="14" customFormat="1" ht="11.25">
      <c r="B140" s="203"/>
      <c r="C140" s="204"/>
      <c r="D140" s="194" t="s">
        <v>193</v>
      </c>
      <c r="E140" s="205" t="s">
        <v>43</v>
      </c>
      <c r="F140" s="206" t="s">
        <v>215</v>
      </c>
      <c r="G140" s="204"/>
      <c r="H140" s="207">
        <v>6</v>
      </c>
      <c r="I140" s="208"/>
      <c r="J140" s="204"/>
      <c r="K140" s="204"/>
      <c r="L140" s="209"/>
      <c r="M140" s="210"/>
      <c r="N140" s="211"/>
      <c r="O140" s="211"/>
      <c r="P140" s="211"/>
      <c r="Q140" s="211"/>
      <c r="R140" s="211"/>
      <c r="S140" s="211"/>
      <c r="T140" s="212"/>
      <c r="AT140" s="213" t="s">
        <v>193</v>
      </c>
      <c r="AU140" s="213" t="s">
        <v>90</v>
      </c>
      <c r="AV140" s="14" t="s">
        <v>90</v>
      </c>
      <c r="AW140" s="14" t="s">
        <v>41</v>
      </c>
      <c r="AX140" s="14" t="s">
        <v>88</v>
      </c>
      <c r="AY140" s="213" t="s">
        <v>182</v>
      </c>
    </row>
    <row r="141" spans="1:65" s="2" customFormat="1" ht="24.2" customHeight="1">
      <c r="A141" s="35"/>
      <c r="B141" s="36"/>
      <c r="C141" s="179" t="s">
        <v>290</v>
      </c>
      <c r="D141" s="179" t="s">
        <v>187</v>
      </c>
      <c r="E141" s="180" t="s">
        <v>3963</v>
      </c>
      <c r="F141" s="181" t="s">
        <v>3964</v>
      </c>
      <c r="G141" s="182" t="s">
        <v>2043</v>
      </c>
      <c r="H141" s="183">
        <v>1</v>
      </c>
      <c r="I141" s="184"/>
      <c r="J141" s="185">
        <f>ROUND(I141*H141,2)</f>
        <v>0</v>
      </c>
      <c r="K141" s="181" t="s">
        <v>191</v>
      </c>
      <c r="L141" s="40"/>
      <c r="M141" s="186" t="s">
        <v>43</v>
      </c>
      <c r="N141" s="187" t="s">
        <v>51</v>
      </c>
      <c r="O141" s="65"/>
      <c r="P141" s="188">
        <f>O141*H141</f>
        <v>0</v>
      </c>
      <c r="Q141" s="188">
        <v>0</v>
      </c>
      <c r="R141" s="188">
        <f>Q141*H141</f>
        <v>0</v>
      </c>
      <c r="S141" s="188">
        <v>0</v>
      </c>
      <c r="T141" s="18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90" t="s">
        <v>3890</v>
      </c>
      <c r="AT141" s="190" t="s">
        <v>187</v>
      </c>
      <c r="AU141" s="190" t="s">
        <v>90</v>
      </c>
      <c r="AY141" s="17" t="s">
        <v>182</v>
      </c>
      <c r="BE141" s="191">
        <f>IF(N141="základní",J141,0)</f>
        <v>0</v>
      </c>
      <c r="BF141" s="191">
        <f>IF(N141="snížená",J141,0)</f>
        <v>0</v>
      </c>
      <c r="BG141" s="191">
        <f>IF(N141="zákl. přenesená",J141,0)</f>
        <v>0</v>
      </c>
      <c r="BH141" s="191">
        <f>IF(N141="sníž. přenesená",J141,0)</f>
        <v>0</v>
      </c>
      <c r="BI141" s="191">
        <f>IF(N141="nulová",J141,0)</f>
        <v>0</v>
      </c>
      <c r="BJ141" s="17" t="s">
        <v>88</v>
      </c>
      <c r="BK141" s="191">
        <f>ROUND(I141*H141,2)</f>
        <v>0</v>
      </c>
      <c r="BL141" s="17" t="s">
        <v>3890</v>
      </c>
      <c r="BM141" s="190" t="s">
        <v>3965</v>
      </c>
    </row>
    <row r="142" spans="1:65" s="14" customFormat="1" ht="11.25">
      <c r="B142" s="203"/>
      <c r="C142" s="204"/>
      <c r="D142" s="194" t="s">
        <v>193</v>
      </c>
      <c r="E142" s="205" t="s">
        <v>43</v>
      </c>
      <c r="F142" s="206" t="s">
        <v>88</v>
      </c>
      <c r="G142" s="204"/>
      <c r="H142" s="207">
        <v>1</v>
      </c>
      <c r="I142" s="208"/>
      <c r="J142" s="204"/>
      <c r="K142" s="204"/>
      <c r="L142" s="209"/>
      <c r="M142" s="210"/>
      <c r="N142" s="211"/>
      <c r="O142" s="211"/>
      <c r="P142" s="211"/>
      <c r="Q142" s="211"/>
      <c r="R142" s="211"/>
      <c r="S142" s="211"/>
      <c r="T142" s="212"/>
      <c r="AT142" s="213" t="s">
        <v>193</v>
      </c>
      <c r="AU142" s="213" t="s">
        <v>90</v>
      </c>
      <c r="AV142" s="14" t="s">
        <v>90</v>
      </c>
      <c r="AW142" s="14" t="s">
        <v>41</v>
      </c>
      <c r="AX142" s="14" t="s">
        <v>88</v>
      </c>
      <c r="AY142" s="213" t="s">
        <v>182</v>
      </c>
    </row>
    <row r="143" spans="1:65" s="2" customFormat="1" ht="49.15" customHeight="1">
      <c r="A143" s="35"/>
      <c r="B143" s="36"/>
      <c r="C143" s="179" t="s">
        <v>295</v>
      </c>
      <c r="D143" s="179" t="s">
        <v>187</v>
      </c>
      <c r="E143" s="180" t="s">
        <v>3966</v>
      </c>
      <c r="F143" s="181" t="s">
        <v>3967</v>
      </c>
      <c r="G143" s="182" t="s">
        <v>2043</v>
      </c>
      <c r="H143" s="183">
        <v>1</v>
      </c>
      <c r="I143" s="184"/>
      <c r="J143" s="185">
        <f>ROUND(I143*H143,2)</f>
        <v>0</v>
      </c>
      <c r="K143" s="181" t="s">
        <v>191</v>
      </c>
      <c r="L143" s="40"/>
      <c r="M143" s="186" t="s">
        <v>43</v>
      </c>
      <c r="N143" s="187" t="s">
        <v>51</v>
      </c>
      <c r="O143" s="65"/>
      <c r="P143" s="188">
        <f>O143*H143</f>
        <v>0</v>
      </c>
      <c r="Q143" s="188">
        <v>0</v>
      </c>
      <c r="R143" s="188">
        <f>Q143*H143</f>
        <v>0</v>
      </c>
      <c r="S143" s="188">
        <v>0</v>
      </c>
      <c r="T143" s="189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90" t="s">
        <v>3890</v>
      </c>
      <c r="AT143" s="190" t="s">
        <v>187</v>
      </c>
      <c r="AU143" s="190" t="s">
        <v>90</v>
      </c>
      <c r="AY143" s="17" t="s">
        <v>182</v>
      </c>
      <c r="BE143" s="191">
        <f>IF(N143="základní",J143,0)</f>
        <v>0</v>
      </c>
      <c r="BF143" s="191">
        <f>IF(N143="snížená",J143,0)</f>
        <v>0</v>
      </c>
      <c r="BG143" s="191">
        <f>IF(N143="zákl. přenesená",J143,0)</f>
        <v>0</v>
      </c>
      <c r="BH143" s="191">
        <f>IF(N143="sníž. přenesená",J143,0)</f>
        <v>0</v>
      </c>
      <c r="BI143" s="191">
        <f>IF(N143="nulová",J143,0)</f>
        <v>0</v>
      </c>
      <c r="BJ143" s="17" t="s">
        <v>88</v>
      </c>
      <c r="BK143" s="191">
        <f>ROUND(I143*H143,2)</f>
        <v>0</v>
      </c>
      <c r="BL143" s="17" t="s">
        <v>3890</v>
      </c>
      <c r="BM143" s="190" t="s">
        <v>3968</v>
      </c>
    </row>
    <row r="144" spans="1:65" s="14" customFormat="1" ht="11.25">
      <c r="B144" s="203"/>
      <c r="C144" s="204"/>
      <c r="D144" s="194" t="s">
        <v>193</v>
      </c>
      <c r="E144" s="205" t="s">
        <v>43</v>
      </c>
      <c r="F144" s="206" t="s">
        <v>88</v>
      </c>
      <c r="G144" s="204"/>
      <c r="H144" s="207">
        <v>1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193</v>
      </c>
      <c r="AU144" s="213" t="s">
        <v>90</v>
      </c>
      <c r="AV144" s="14" t="s">
        <v>90</v>
      </c>
      <c r="AW144" s="14" t="s">
        <v>41</v>
      </c>
      <c r="AX144" s="14" t="s">
        <v>88</v>
      </c>
      <c r="AY144" s="213" t="s">
        <v>182</v>
      </c>
    </row>
    <row r="145" spans="1:65" s="12" customFormat="1" ht="22.9" customHeight="1">
      <c r="B145" s="163"/>
      <c r="C145" s="164"/>
      <c r="D145" s="165" t="s">
        <v>79</v>
      </c>
      <c r="E145" s="177" t="s">
        <v>3969</v>
      </c>
      <c r="F145" s="177" t="s">
        <v>3970</v>
      </c>
      <c r="G145" s="164"/>
      <c r="H145" s="164"/>
      <c r="I145" s="167"/>
      <c r="J145" s="178">
        <f>BK145</f>
        <v>700000</v>
      </c>
      <c r="K145" s="164"/>
      <c r="L145" s="169"/>
      <c r="M145" s="170"/>
      <c r="N145" s="171"/>
      <c r="O145" s="171"/>
      <c r="P145" s="172">
        <f>SUM(P146:P148)</f>
        <v>0</v>
      </c>
      <c r="Q145" s="171"/>
      <c r="R145" s="172">
        <f>SUM(R146:R148)</f>
        <v>0</v>
      </c>
      <c r="S145" s="171"/>
      <c r="T145" s="173">
        <f>SUM(T146:T148)</f>
        <v>0</v>
      </c>
      <c r="AR145" s="174" t="s">
        <v>210</v>
      </c>
      <c r="AT145" s="175" t="s">
        <v>79</v>
      </c>
      <c r="AU145" s="175" t="s">
        <v>88</v>
      </c>
      <c r="AY145" s="174" t="s">
        <v>182</v>
      </c>
      <c r="BK145" s="176">
        <f>SUM(BK146:BK148)</f>
        <v>700000</v>
      </c>
    </row>
    <row r="146" spans="1:65" s="2" customFormat="1" ht="14.45" customHeight="1">
      <c r="A146" s="35"/>
      <c r="B146" s="36"/>
      <c r="C146" s="179" t="s">
        <v>300</v>
      </c>
      <c r="D146" s="179" t="s">
        <v>187</v>
      </c>
      <c r="E146" s="180" t="s">
        <v>3971</v>
      </c>
      <c r="F146" s="181" t="s">
        <v>3972</v>
      </c>
      <c r="G146" s="182" t="s">
        <v>2043</v>
      </c>
      <c r="H146" s="183">
        <v>1</v>
      </c>
      <c r="I146" s="184">
        <v>700000</v>
      </c>
      <c r="J146" s="185">
        <f>ROUND(I146*H146,2)</f>
        <v>700000</v>
      </c>
      <c r="K146" s="181" t="s">
        <v>191</v>
      </c>
      <c r="L146" s="40"/>
      <c r="M146" s="186" t="s">
        <v>43</v>
      </c>
      <c r="N146" s="187" t="s">
        <v>51</v>
      </c>
      <c r="O146" s="65"/>
      <c r="P146" s="188">
        <f>O146*H146</f>
        <v>0</v>
      </c>
      <c r="Q146" s="188">
        <v>0</v>
      </c>
      <c r="R146" s="188">
        <f>Q146*H146</f>
        <v>0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3890</v>
      </c>
      <c r="AT146" s="190" t="s">
        <v>187</v>
      </c>
      <c r="AU146" s="190" t="s">
        <v>90</v>
      </c>
      <c r="AY146" s="17" t="s">
        <v>182</v>
      </c>
      <c r="BE146" s="191">
        <f>IF(N146="základní",J146,0)</f>
        <v>700000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700000</v>
      </c>
      <c r="BL146" s="17" t="s">
        <v>3890</v>
      </c>
      <c r="BM146" s="190" t="s">
        <v>3973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3974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4" customFormat="1" ht="11.25">
      <c r="B148" s="203"/>
      <c r="C148" s="204"/>
      <c r="D148" s="194" t="s">
        <v>193</v>
      </c>
      <c r="E148" s="205" t="s">
        <v>43</v>
      </c>
      <c r="F148" s="206" t="s">
        <v>88</v>
      </c>
      <c r="G148" s="204"/>
      <c r="H148" s="207">
        <v>1</v>
      </c>
      <c r="I148" s="208"/>
      <c r="J148" s="204"/>
      <c r="K148" s="204"/>
      <c r="L148" s="209"/>
      <c r="M148" s="210"/>
      <c r="N148" s="211"/>
      <c r="O148" s="211"/>
      <c r="P148" s="211"/>
      <c r="Q148" s="211"/>
      <c r="R148" s="211"/>
      <c r="S148" s="211"/>
      <c r="T148" s="212"/>
      <c r="AT148" s="213" t="s">
        <v>193</v>
      </c>
      <c r="AU148" s="213" t="s">
        <v>90</v>
      </c>
      <c r="AV148" s="14" t="s">
        <v>90</v>
      </c>
      <c r="AW148" s="14" t="s">
        <v>41</v>
      </c>
      <c r="AX148" s="14" t="s">
        <v>88</v>
      </c>
      <c r="AY148" s="213" t="s">
        <v>182</v>
      </c>
    </row>
    <row r="149" spans="1:65" s="12" customFormat="1" ht="22.9" customHeight="1">
      <c r="B149" s="163"/>
      <c r="C149" s="164"/>
      <c r="D149" s="165" t="s">
        <v>79</v>
      </c>
      <c r="E149" s="177" t="s">
        <v>3975</v>
      </c>
      <c r="F149" s="177" t="s">
        <v>3976</v>
      </c>
      <c r="G149" s="164"/>
      <c r="H149" s="164"/>
      <c r="I149" s="167"/>
      <c r="J149" s="178">
        <f>BK149</f>
        <v>54000</v>
      </c>
      <c r="K149" s="164"/>
      <c r="L149" s="169"/>
      <c r="M149" s="170"/>
      <c r="N149" s="171"/>
      <c r="O149" s="171"/>
      <c r="P149" s="172">
        <f>SUM(P150:P172)</f>
        <v>0</v>
      </c>
      <c r="Q149" s="171"/>
      <c r="R149" s="172">
        <f>SUM(R150:R172)</f>
        <v>0</v>
      </c>
      <c r="S149" s="171"/>
      <c r="T149" s="173">
        <f>SUM(T150:T172)</f>
        <v>0</v>
      </c>
      <c r="AR149" s="174" t="s">
        <v>210</v>
      </c>
      <c r="AT149" s="175" t="s">
        <v>79</v>
      </c>
      <c r="AU149" s="175" t="s">
        <v>88</v>
      </c>
      <c r="AY149" s="174" t="s">
        <v>182</v>
      </c>
      <c r="BK149" s="176">
        <f>SUM(BK150:BK172)</f>
        <v>54000</v>
      </c>
    </row>
    <row r="150" spans="1:65" s="2" customFormat="1" ht="37.9" customHeight="1">
      <c r="A150" s="35"/>
      <c r="B150" s="36"/>
      <c r="C150" s="179" t="s">
        <v>305</v>
      </c>
      <c r="D150" s="179" t="s">
        <v>187</v>
      </c>
      <c r="E150" s="180" t="s">
        <v>3977</v>
      </c>
      <c r="F150" s="181" t="s">
        <v>3978</v>
      </c>
      <c r="G150" s="182" t="s">
        <v>190</v>
      </c>
      <c r="H150" s="183">
        <v>5</v>
      </c>
      <c r="I150" s="184">
        <v>9000</v>
      </c>
      <c r="J150" s="185">
        <f>ROUND(I150*H150,2)</f>
        <v>45000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88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45000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45000</v>
      </c>
      <c r="BL150" s="17" t="s">
        <v>88</v>
      </c>
      <c r="BM150" s="190" t="s">
        <v>3979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532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11.25">
      <c r="B152" s="192"/>
      <c r="C152" s="193"/>
      <c r="D152" s="194" t="s">
        <v>193</v>
      </c>
      <c r="E152" s="195" t="s">
        <v>43</v>
      </c>
      <c r="F152" s="196" t="s">
        <v>3980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3981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88</v>
      </c>
      <c r="G154" s="204"/>
      <c r="H154" s="207">
        <v>1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80</v>
      </c>
      <c r="AY154" s="213" t="s">
        <v>182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3982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88</v>
      </c>
      <c r="G156" s="204"/>
      <c r="H156" s="207">
        <v>1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80</v>
      </c>
      <c r="AY156" s="213" t="s">
        <v>182</v>
      </c>
    </row>
    <row r="157" spans="1:65" s="13" customFormat="1" ht="11.25">
      <c r="B157" s="192"/>
      <c r="C157" s="193"/>
      <c r="D157" s="194" t="s">
        <v>193</v>
      </c>
      <c r="E157" s="195" t="s">
        <v>43</v>
      </c>
      <c r="F157" s="196" t="s">
        <v>3983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4" customFormat="1" ht="11.25">
      <c r="B158" s="203"/>
      <c r="C158" s="204"/>
      <c r="D158" s="194" t="s">
        <v>193</v>
      </c>
      <c r="E158" s="205" t="s">
        <v>43</v>
      </c>
      <c r="F158" s="206" t="s">
        <v>88</v>
      </c>
      <c r="G158" s="204"/>
      <c r="H158" s="207">
        <v>1</v>
      </c>
      <c r="I158" s="208"/>
      <c r="J158" s="204"/>
      <c r="K158" s="204"/>
      <c r="L158" s="209"/>
      <c r="M158" s="210"/>
      <c r="N158" s="211"/>
      <c r="O158" s="211"/>
      <c r="P158" s="211"/>
      <c r="Q158" s="211"/>
      <c r="R158" s="211"/>
      <c r="S158" s="211"/>
      <c r="T158" s="212"/>
      <c r="AT158" s="213" t="s">
        <v>193</v>
      </c>
      <c r="AU158" s="213" t="s">
        <v>90</v>
      </c>
      <c r="AV158" s="14" t="s">
        <v>90</v>
      </c>
      <c r="AW158" s="14" t="s">
        <v>41</v>
      </c>
      <c r="AX158" s="14" t="s">
        <v>80</v>
      </c>
      <c r="AY158" s="213" t="s">
        <v>182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3984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88</v>
      </c>
      <c r="G160" s="204"/>
      <c r="H160" s="207">
        <v>1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80</v>
      </c>
      <c r="AY160" s="213" t="s">
        <v>182</v>
      </c>
    </row>
    <row r="161" spans="1:65" s="13" customFormat="1" ht="11.25">
      <c r="B161" s="192"/>
      <c r="C161" s="193"/>
      <c r="D161" s="194" t="s">
        <v>193</v>
      </c>
      <c r="E161" s="195" t="s">
        <v>43</v>
      </c>
      <c r="F161" s="196" t="s">
        <v>3985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4" customFormat="1" ht="11.25">
      <c r="B162" s="203"/>
      <c r="C162" s="204"/>
      <c r="D162" s="194" t="s">
        <v>193</v>
      </c>
      <c r="E162" s="205" t="s">
        <v>43</v>
      </c>
      <c r="F162" s="206" t="s">
        <v>88</v>
      </c>
      <c r="G162" s="204"/>
      <c r="H162" s="207">
        <v>1</v>
      </c>
      <c r="I162" s="208"/>
      <c r="J162" s="204"/>
      <c r="K162" s="204"/>
      <c r="L162" s="209"/>
      <c r="M162" s="210"/>
      <c r="N162" s="211"/>
      <c r="O162" s="211"/>
      <c r="P162" s="211"/>
      <c r="Q162" s="211"/>
      <c r="R162" s="211"/>
      <c r="S162" s="211"/>
      <c r="T162" s="212"/>
      <c r="AT162" s="213" t="s">
        <v>193</v>
      </c>
      <c r="AU162" s="213" t="s">
        <v>90</v>
      </c>
      <c r="AV162" s="14" t="s">
        <v>90</v>
      </c>
      <c r="AW162" s="14" t="s">
        <v>41</v>
      </c>
      <c r="AX162" s="14" t="s">
        <v>80</v>
      </c>
      <c r="AY162" s="213" t="s">
        <v>182</v>
      </c>
    </row>
    <row r="163" spans="1:65" s="15" customFormat="1" ht="11.25">
      <c r="B163" s="227"/>
      <c r="C163" s="228"/>
      <c r="D163" s="194" t="s">
        <v>193</v>
      </c>
      <c r="E163" s="229" t="s">
        <v>43</v>
      </c>
      <c r="F163" s="230" t="s">
        <v>436</v>
      </c>
      <c r="G163" s="228"/>
      <c r="H163" s="231">
        <v>5</v>
      </c>
      <c r="I163" s="232"/>
      <c r="J163" s="228"/>
      <c r="K163" s="228"/>
      <c r="L163" s="233"/>
      <c r="M163" s="234"/>
      <c r="N163" s="235"/>
      <c r="O163" s="235"/>
      <c r="P163" s="235"/>
      <c r="Q163" s="235"/>
      <c r="R163" s="235"/>
      <c r="S163" s="235"/>
      <c r="T163" s="236"/>
      <c r="AT163" s="237" t="s">
        <v>193</v>
      </c>
      <c r="AU163" s="237" t="s">
        <v>90</v>
      </c>
      <c r="AV163" s="15" t="s">
        <v>205</v>
      </c>
      <c r="AW163" s="15" t="s">
        <v>41</v>
      </c>
      <c r="AX163" s="15" t="s">
        <v>88</v>
      </c>
      <c r="AY163" s="237" t="s">
        <v>182</v>
      </c>
    </row>
    <row r="164" spans="1:65" s="2" customFormat="1" ht="24.2" customHeight="1">
      <c r="A164" s="35"/>
      <c r="B164" s="36"/>
      <c r="C164" s="179" t="s">
        <v>310</v>
      </c>
      <c r="D164" s="179" t="s">
        <v>187</v>
      </c>
      <c r="E164" s="180" t="s">
        <v>3986</v>
      </c>
      <c r="F164" s="181" t="s">
        <v>3987</v>
      </c>
      <c r="G164" s="182" t="s">
        <v>190</v>
      </c>
      <c r="H164" s="183">
        <v>1</v>
      </c>
      <c r="I164" s="184">
        <v>9000</v>
      </c>
      <c r="J164" s="185">
        <f>ROUND(I164*H164,2)</f>
        <v>9000</v>
      </c>
      <c r="K164" s="181" t="s">
        <v>191</v>
      </c>
      <c r="L164" s="40"/>
      <c r="M164" s="186" t="s">
        <v>43</v>
      </c>
      <c r="N164" s="187" t="s">
        <v>51</v>
      </c>
      <c r="O164" s="65"/>
      <c r="P164" s="188">
        <f>O164*H164</f>
        <v>0</v>
      </c>
      <c r="Q164" s="188">
        <v>0</v>
      </c>
      <c r="R164" s="188">
        <f>Q164*H164</f>
        <v>0</v>
      </c>
      <c r="S164" s="188">
        <v>0</v>
      </c>
      <c r="T164" s="18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90" t="s">
        <v>88</v>
      </c>
      <c r="AT164" s="190" t="s">
        <v>187</v>
      </c>
      <c r="AU164" s="190" t="s">
        <v>90</v>
      </c>
      <c r="AY164" s="17" t="s">
        <v>182</v>
      </c>
      <c r="BE164" s="191">
        <f>IF(N164="základní",J164,0)</f>
        <v>9000</v>
      </c>
      <c r="BF164" s="191">
        <f>IF(N164="snížená",J164,0)</f>
        <v>0</v>
      </c>
      <c r="BG164" s="191">
        <f>IF(N164="zákl. přenesená",J164,0)</f>
        <v>0</v>
      </c>
      <c r="BH164" s="191">
        <f>IF(N164="sníž. přenesená",J164,0)</f>
        <v>0</v>
      </c>
      <c r="BI164" s="191">
        <f>IF(N164="nulová",J164,0)</f>
        <v>0</v>
      </c>
      <c r="BJ164" s="17" t="s">
        <v>88</v>
      </c>
      <c r="BK164" s="191">
        <f>ROUND(I164*H164,2)</f>
        <v>9000</v>
      </c>
      <c r="BL164" s="17" t="s">
        <v>88</v>
      </c>
      <c r="BM164" s="190" t="s">
        <v>3988</v>
      </c>
    </row>
    <row r="165" spans="1:65" s="13" customFormat="1" ht="11.25">
      <c r="B165" s="192"/>
      <c r="C165" s="193"/>
      <c r="D165" s="194" t="s">
        <v>193</v>
      </c>
      <c r="E165" s="195" t="s">
        <v>43</v>
      </c>
      <c r="F165" s="196" t="s">
        <v>532</v>
      </c>
      <c r="G165" s="193"/>
      <c r="H165" s="195" t="s">
        <v>43</v>
      </c>
      <c r="I165" s="197"/>
      <c r="J165" s="193"/>
      <c r="K165" s="193"/>
      <c r="L165" s="198"/>
      <c r="M165" s="199"/>
      <c r="N165" s="200"/>
      <c r="O165" s="200"/>
      <c r="P165" s="200"/>
      <c r="Q165" s="200"/>
      <c r="R165" s="200"/>
      <c r="S165" s="200"/>
      <c r="T165" s="201"/>
      <c r="AT165" s="202" t="s">
        <v>193</v>
      </c>
      <c r="AU165" s="202" t="s">
        <v>90</v>
      </c>
      <c r="AV165" s="13" t="s">
        <v>88</v>
      </c>
      <c r="AW165" s="13" t="s">
        <v>41</v>
      </c>
      <c r="AX165" s="13" t="s">
        <v>80</v>
      </c>
      <c r="AY165" s="202" t="s">
        <v>182</v>
      </c>
    </row>
    <row r="166" spans="1:65" s="13" customFormat="1" ht="11.25">
      <c r="B166" s="192"/>
      <c r="C166" s="193"/>
      <c r="D166" s="194" t="s">
        <v>193</v>
      </c>
      <c r="E166" s="195" t="s">
        <v>43</v>
      </c>
      <c r="F166" s="196" t="s">
        <v>3989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3" customFormat="1" ht="11.25">
      <c r="B167" s="192"/>
      <c r="C167" s="193"/>
      <c r="D167" s="194" t="s">
        <v>193</v>
      </c>
      <c r="E167" s="195" t="s">
        <v>43</v>
      </c>
      <c r="F167" s="196" t="s">
        <v>3983</v>
      </c>
      <c r="G167" s="193"/>
      <c r="H167" s="195" t="s">
        <v>43</v>
      </c>
      <c r="I167" s="197"/>
      <c r="J167" s="193"/>
      <c r="K167" s="193"/>
      <c r="L167" s="198"/>
      <c r="M167" s="199"/>
      <c r="N167" s="200"/>
      <c r="O167" s="200"/>
      <c r="P167" s="200"/>
      <c r="Q167" s="200"/>
      <c r="R167" s="200"/>
      <c r="S167" s="200"/>
      <c r="T167" s="201"/>
      <c r="AT167" s="202" t="s">
        <v>193</v>
      </c>
      <c r="AU167" s="202" t="s">
        <v>90</v>
      </c>
      <c r="AV167" s="13" t="s">
        <v>88</v>
      </c>
      <c r="AW167" s="13" t="s">
        <v>41</v>
      </c>
      <c r="AX167" s="13" t="s">
        <v>80</v>
      </c>
      <c r="AY167" s="202" t="s">
        <v>182</v>
      </c>
    </row>
    <row r="168" spans="1:65" s="14" customFormat="1" ht="11.25">
      <c r="B168" s="203"/>
      <c r="C168" s="204"/>
      <c r="D168" s="194" t="s">
        <v>193</v>
      </c>
      <c r="E168" s="205" t="s">
        <v>43</v>
      </c>
      <c r="F168" s="206" t="s">
        <v>88</v>
      </c>
      <c r="G168" s="204"/>
      <c r="H168" s="207">
        <v>1</v>
      </c>
      <c r="I168" s="208"/>
      <c r="J168" s="204"/>
      <c r="K168" s="204"/>
      <c r="L168" s="209"/>
      <c r="M168" s="210"/>
      <c r="N168" s="211"/>
      <c r="O168" s="211"/>
      <c r="P168" s="211"/>
      <c r="Q168" s="211"/>
      <c r="R168" s="211"/>
      <c r="S168" s="211"/>
      <c r="T168" s="212"/>
      <c r="AT168" s="213" t="s">
        <v>193</v>
      </c>
      <c r="AU168" s="213" t="s">
        <v>90</v>
      </c>
      <c r="AV168" s="14" t="s">
        <v>90</v>
      </c>
      <c r="AW168" s="14" t="s">
        <v>41</v>
      </c>
      <c r="AX168" s="14" t="s">
        <v>88</v>
      </c>
      <c r="AY168" s="213" t="s">
        <v>182</v>
      </c>
    </row>
    <row r="169" spans="1:65" s="2" customFormat="1" ht="62.65" customHeight="1">
      <c r="A169" s="35"/>
      <c r="B169" s="36"/>
      <c r="C169" s="179" t="s">
        <v>314</v>
      </c>
      <c r="D169" s="179" t="s">
        <v>187</v>
      </c>
      <c r="E169" s="180" t="s">
        <v>3990</v>
      </c>
      <c r="F169" s="181" t="s">
        <v>3991</v>
      </c>
      <c r="G169" s="182" t="s">
        <v>2043</v>
      </c>
      <c r="H169" s="183">
        <v>1</v>
      </c>
      <c r="I169" s="184"/>
      <c r="J169" s="185">
        <f>ROUND(I169*H169,2)</f>
        <v>0</v>
      </c>
      <c r="K169" s="181" t="s">
        <v>191</v>
      </c>
      <c r="L169" s="40"/>
      <c r="M169" s="186" t="s">
        <v>43</v>
      </c>
      <c r="N169" s="187" t="s">
        <v>51</v>
      </c>
      <c r="O169" s="65"/>
      <c r="P169" s="188">
        <f>O169*H169</f>
        <v>0</v>
      </c>
      <c r="Q169" s="188">
        <v>0</v>
      </c>
      <c r="R169" s="188">
        <f>Q169*H169</f>
        <v>0</v>
      </c>
      <c r="S169" s="188">
        <v>0</v>
      </c>
      <c r="T169" s="189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90" t="s">
        <v>3890</v>
      </c>
      <c r="AT169" s="190" t="s">
        <v>187</v>
      </c>
      <c r="AU169" s="190" t="s">
        <v>90</v>
      </c>
      <c r="AY169" s="17" t="s">
        <v>182</v>
      </c>
      <c r="BE169" s="191">
        <f>IF(N169="základní",J169,0)</f>
        <v>0</v>
      </c>
      <c r="BF169" s="191">
        <f>IF(N169="snížená",J169,0)</f>
        <v>0</v>
      </c>
      <c r="BG169" s="191">
        <f>IF(N169="zákl. přenesená",J169,0)</f>
        <v>0</v>
      </c>
      <c r="BH169" s="191">
        <f>IF(N169="sníž. přenesená",J169,0)</f>
        <v>0</v>
      </c>
      <c r="BI169" s="191">
        <f>IF(N169="nulová",J169,0)</f>
        <v>0</v>
      </c>
      <c r="BJ169" s="17" t="s">
        <v>88</v>
      </c>
      <c r="BK169" s="191">
        <f>ROUND(I169*H169,2)</f>
        <v>0</v>
      </c>
      <c r="BL169" s="17" t="s">
        <v>3890</v>
      </c>
      <c r="BM169" s="190" t="s">
        <v>3992</v>
      </c>
    </row>
    <row r="170" spans="1:65" s="14" customFormat="1" ht="11.25">
      <c r="B170" s="203"/>
      <c r="C170" s="204"/>
      <c r="D170" s="194" t="s">
        <v>193</v>
      </c>
      <c r="E170" s="205" t="s">
        <v>43</v>
      </c>
      <c r="F170" s="206" t="s">
        <v>88</v>
      </c>
      <c r="G170" s="204"/>
      <c r="H170" s="207">
        <v>1</v>
      </c>
      <c r="I170" s="208"/>
      <c r="J170" s="204"/>
      <c r="K170" s="204"/>
      <c r="L170" s="209"/>
      <c r="M170" s="210"/>
      <c r="N170" s="211"/>
      <c r="O170" s="211"/>
      <c r="P170" s="211"/>
      <c r="Q170" s="211"/>
      <c r="R170" s="211"/>
      <c r="S170" s="211"/>
      <c r="T170" s="212"/>
      <c r="AT170" s="213" t="s">
        <v>193</v>
      </c>
      <c r="AU170" s="213" t="s">
        <v>90</v>
      </c>
      <c r="AV170" s="14" t="s">
        <v>90</v>
      </c>
      <c r="AW170" s="14" t="s">
        <v>41</v>
      </c>
      <c r="AX170" s="14" t="s">
        <v>88</v>
      </c>
      <c r="AY170" s="213" t="s">
        <v>182</v>
      </c>
    </row>
    <row r="171" spans="1:65" s="2" customFormat="1" ht="24.2" customHeight="1">
      <c r="A171" s="35"/>
      <c r="B171" s="36"/>
      <c r="C171" s="179" t="s">
        <v>318</v>
      </c>
      <c r="D171" s="179" t="s">
        <v>187</v>
      </c>
      <c r="E171" s="180" t="s">
        <v>2204</v>
      </c>
      <c r="F171" s="181" t="s">
        <v>3993</v>
      </c>
      <c r="G171" s="182" t="s">
        <v>2043</v>
      </c>
      <c r="H171" s="183">
        <v>1</v>
      </c>
      <c r="I171" s="184"/>
      <c r="J171" s="185">
        <f>ROUND(I171*H171,2)</f>
        <v>0</v>
      </c>
      <c r="K171" s="181" t="s">
        <v>191</v>
      </c>
      <c r="L171" s="40"/>
      <c r="M171" s="186" t="s">
        <v>43</v>
      </c>
      <c r="N171" s="187" t="s">
        <v>51</v>
      </c>
      <c r="O171" s="65"/>
      <c r="P171" s="188">
        <f>O171*H171</f>
        <v>0</v>
      </c>
      <c r="Q171" s="188">
        <v>0</v>
      </c>
      <c r="R171" s="188">
        <f>Q171*H171</f>
        <v>0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3890</v>
      </c>
      <c r="AT171" s="190" t="s">
        <v>187</v>
      </c>
      <c r="AU171" s="190" t="s">
        <v>90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3890</v>
      </c>
      <c r="BM171" s="190" t="s">
        <v>3994</v>
      </c>
    </row>
    <row r="172" spans="1:65" s="14" customFormat="1" ht="11.25">
      <c r="B172" s="203"/>
      <c r="C172" s="204"/>
      <c r="D172" s="194" t="s">
        <v>193</v>
      </c>
      <c r="E172" s="205" t="s">
        <v>43</v>
      </c>
      <c r="F172" s="206" t="s">
        <v>88</v>
      </c>
      <c r="G172" s="204"/>
      <c r="H172" s="207">
        <v>1</v>
      </c>
      <c r="I172" s="208"/>
      <c r="J172" s="204"/>
      <c r="K172" s="204"/>
      <c r="L172" s="209"/>
      <c r="M172" s="224"/>
      <c r="N172" s="225"/>
      <c r="O172" s="225"/>
      <c r="P172" s="225"/>
      <c r="Q172" s="225"/>
      <c r="R172" s="225"/>
      <c r="S172" s="225"/>
      <c r="T172" s="226"/>
      <c r="AT172" s="213" t="s">
        <v>193</v>
      </c>
      <c r="AU172" s="213" t="s">
        <v>90</v>
      </c>
      <c r="AV172" s="14" t="s">
        <v>90</v>
      </c>
      <c r="AW172" s="14" t="s">
        <v>41</v>
      </c>
      <c r="AX172" s="14" t="s">
        <v>88</v>
      </c>
      <c r="AY172" s="213" t="s">
        <v>182</v>
      </c>
    </row>
    <row r="173" spans="1:65" s="2" customFormat="1" ht="6.95" customHeight="1">
      <c r="A173" s="35"/>
      <c r="B173" s="48"/>
      <c r="C173" s="49"/>
      <c r="D173" s="49"/>
      <c r="E173" s="49"/>
      <c r="F173" s="49"/>
      <c r="G173" s="49"/>
      <c r="H173" s="49"/>
      <c r="I173" s="49"/>
      <c r="J173" s="49"/>
      <c r="K173" s="49"/>
      <c r="L173" s="40"/>
      <c r="M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</row>
  </sheetData>
  <sheetProtection algorithmName="SHA-512" hashValue="LjJa5tcI422v9zBz1s+kxn4LAZEphAdlQABZndqIDnwwjXEg3nyNFTTHtr616H1RgprGOce/OpQ84qldgluLiQ==" saltValue="7Hv/mz5ZTEnGbEZbk++BeYbMPBPxGjO7O3MqiJzNO+mL4K9MIpDSYS8uhNG13DbuP+STYuxp4RXcQM7Rz9+zLg==" spinCount="100000" sheet="1" objects="1" scenarios="1" formatColumns="0" formatRows="0" autoFilter="0"/>
  <autoFilter ref="C85:K172" xr:uid="{00000000-0009-0000-0000-000014000000}"/>
  <mergeCells count="9">
    <mergeCell ref="E50:H50"/>
    <mergeCell ref="E76:H76"/>
    <mergeCell ref="E78:H78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99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93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347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ROUND(J88,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ROUND((SUM(BE88:BE993)),  2)</f>
        <v>0</v>
      </c>
      <c r="G33" s="35"/>
      <c r="H33" s="35"/>
      <c r="I33" s="125">
        <v>0.21</v>
      </c>
      <c r="J33" s="124">
        <f>ROUND(((SUM(BE88:BE993))*I33),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ROUND((SUM(BF88:BF993)),  2)</f>
        <v>0</v>
      </c>
      <c r="G34" s="35"/>
      <c r="H34" s="35"/>
      <c r="I34" s="125">
        <v>0.15</v>
      </c>
      <c r="J34" s="124">
        <f>ROUND(((SUM(BF88:BF993))*I34),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ROUND((SUM(BG88:BG993)),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ROUND((SUM(BH88:BH993)),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ROUND((SUM(BI88:BI993)),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PS451 - SSZ přechodu Olbrichova – Lidická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J88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J89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J90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J190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J195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J259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J320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J321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J444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J826</f>
        <v>0</v>
      </c>
      <c r="K68" s="98"/>
      <c r="L68" s="151"/>
    </row>
    <row r="69" spans="1:31" s="2" customFormat="1" ht="21.7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4" spans="1:31" s="2" customFormat="1" ht="6.95" customHeight="1">
      <c r="A74" s="35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24.95" customHeight="1">
      <c r="A75" s="35"/>
      <c r="B75" s="36"/>
      <c r="C75" s="23" t="s">
        <v>166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94" t="str">
        <f>E7</f>
        <v>Opava – telematika</v>
      </c>
      <c r="F78" s="295"/>
      <c r="G78" s="295"/>
      <c r="H78" s="295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153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50" t="str">
        <f>E9</f>
        <v>PS451 - SSZ přechodu Olbrichova – Lidická</v>
      </c>
      <c r="F80" s="296"/>
      <c r="G80" s="296"/>
      <c r="H80" s="296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29" t="s">
        <v>22</v>
      </c>
      <c r="D82" s="37"/>
      <c r="E82" s="37"/>
      <c r="F82" s="27" t="str">
        <f>F12</f>
        <v>Opava</v>
      </c>
      <c r="G82" s="37"/>
      <c r="H82" s="37"/>
      <c r="I82" s="29" t="s">
        <v>23</v>
      </c>
      <c r="J82" s="60" t="str">
        <f>IF(J12="","",J12)</f>
        <v>16. 8. 2019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29</v>
      </c>
      <c r="D84" s="37"/>
      <c r="E84" s="37"/>
      <c r="F84" s="27" t="str">
        <f>E15</f>
        <v>Statutární město Opava</v>
      </c>
      <c r="G84" s="37"/>
      <c r="H84" s="37"/>
      <c r="I84" s="29" t="s">
        <v>37</v>
      </c>
      <c r="J84" s="33" t="str">
        <f>E21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35</v>
      </c>
      <c r="D85" s="37"/>
      <c r="E85" s="37"/>
      <c r="F85" s="27" t="str">
        <f>IF(E18="","",E18)</f>
        <v>Vyplň údaj</v>
      </c>
      <c r="G85" s="37"/>
      <c r="H85" s="37"/>
      <c r="I85" s="29" t="s">
        <v>42</v>
      </c>
      <c r="J85" s="33" t="str">
        <f>E24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0.3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11" customFormat="1" ht="29.25" customHeight="1">
      <c r="A87" s="152"/>
      <c r="B87" s="153"/>
      <c r="C87" s="154" t="s">
        <v>167</v>
      </c>
      <c r="D87" s="155" t="s">
        <v>65</v>
      </c>
      <c r="E87" s="155" t="s">
        <v>61</v>
      </c>
      <c r="F87" s="155" t="s">
        <v>62</v>
      </c>
      <c r="G87" s="155" t="s">
        <v>168</v>
      </c>
      <c r="H87" s="155" t="s">
        <v>169</v>
      </c>
      <c r="I87" s="155" t="s">
        <v>170</v>
      </c>
      <c r="J87" s="155" t="s">
        <v>157</v>
      </c>
      <c r="K87" s="156" t="s">
        <v>171</v>
      </c>
      <c r="L87" s="157"/>
      <c r="M87" s="69" t="s">
        <v>43</v>
      </c>
      <c r="N87" s="70" t="s">
        <v>50</v>
      </c>
      <c r="O87" s="70" t="s">
        <v>172</v>
      </c>
      <c r="P87" s="70" t="s">
        <v>173</v>
      </c>
      <c r="Q87" s="70" t="s">
        <v>174</v>
      </c>
      <c r="R87" s="70" t="s">
        <v>175</v>
      </c>
      <c r="S87" s="70" t="s">
        <v>176</v>
      </c>
      <c r="T87" s="71" t="s">
        <v>177</v>
      </c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</row>
    <row r="88" spans="1:65" s="2" customFormat="1" ht="22.9" customHeight="1">
      <c r="A88" s="35"/>
      <c r="B88" s="36"/>
      <c r="C88" s="76" t="s">
        <v>178</v>
      </c>
      <c r="D88" s="37"/>
      <c r="E88" s="37"/>
      <c r="F88" s="37"/>
      <c r="G88" s="37"/>
      <c r="H88" s="37"/>
      <c r="I88" s="37"/>
      <c r="J88" s="158">
        <f>BK88</f>
        <v>0</v>
      </c>
      <c r="K88" s="37"/>
      <c r="L88" s="40"/>
      <c r="M88" s="72"/>
      <c r="N88" s="159"/>
      <c r="O88" s="73"/>
      <c r="P88" s="160">
        <f>P89+P320</f>
        <v>0</v>
      </c>
      <c r="Q88" s="73"/>
      <c r="R88" s="160">
        <f>R89+R320</f>
        <v>16.733197720000003</v>
      </c>
      <c r="S88" s="73"/>
      <c r="T88" s="161">
        <f>T89+T320</f>
        <v>0.188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7" t="s">
        <v>79</v>
      </c>
      <c r="AU88" s="17" t="s">
        <v>158</v>
      </c>
      <c r="BK88" s="162">
        <f>BK89+BK320</f>
        <v>0</v>
      </c>
    </row>
    <row r="89" spans="1:65" s="12" customFormat="1" ht="25.9" customHeight="1">
      <c r="B89" s="163"/>
      <c r="C89" s="164"/>
      <c r="D89" s="165" t="s">
        <v>79</v>
      </c>
      <c r="E89" s="166" t="s">
        <v>355</v>
      </c>
      <c r="F89" s="166" t="s">
        <v>356</v>
      </c>
      <c r="G89" s="164"/>
      <c r="H89" s="164"/>
      <c r="I89" s="167"/>
      <c r="J89" s="168">
        <f>BK89</f>
        <v>0</v>
      </c>
      <c r="K89" s="164"/>
      <c r="L89" s="169"/>
      <c r="M89" s="170"/>
      <c r="N89" s="171"/>
      <c r="O89" s="171"/>
      <c r="P89" s="172">
        <f>P90+P190+P195+P259</f>
        <v>0</v>
      </c>
      <c r="Q89" s="171"/>
      <c r="R89" s="172">
        <f>R90+R190+R195+R259</f>
        <v>0.17296396</v>
      </c>
      <c r="S89" s="171"/>
      <c r="T89" s="173">
        <f>T90+T190+T195+T259</f>
        <v>0.188</v>
      </c>
      <c r="AR89" s="174" t="s">
        <v>88</v>
      </c>
      <c r="AT89" s="175" t="s">
        <v>79</v>
      </c>
      <c r="AU89" s="175" t="s">
        <v>80</v>
      </c>
      <c r="AY89" s="174" t="s">
        <v>182</v>
      </c>
      <c r="BK89" s="176">
        <f>BK90+BK190+BK195+BK259</f>
        <v>0</v>
      </c>
    </row>
    <row r="90" spans="1:65" s="12" customFormat="1" ht="22.9" customHeight="1">
      <c r="B90" s="163"/>
      <c r="C90" s="164"/>
      <c r="D90" s="165" t="s">
        <v>79</v>
      </c>
      <c r="E90" s="177" t="s">
        <v>88</v>
      </c>
      <c r="F90" s="177" t="s">
        <v>357</v>
      </c>
      <c r="G90" s="164"/>
      <c r="H90" s="164"/>
      <c r="I90" s="167"/>
      <c r="J90" s="178">
        <f>BK90</f>
        <v>0</v>
      </c>
      <c r="K90" s="164"/>
      <c r="L90" s="169"/>
      <c r="M90" s="170"/>
      <c r="N90" s="171"/>
      <c r="O90" s="171"/>
      <c r="P90" s="172">
        <f>SUM(P91:P189)</f>
        <v>0</v>
      </c>
      <c r="Q90" s="171"/>
      <c r="R90" s="172">
        <f>SUM(R91:R189)</f>
        <v>0.155388</v>
      </c>
      <c r="S90" s="171"/>
      <c r="T90" s="173">
        <f>SUM(T91:T189)</f>
        <v>0</v>
      </c>
      <c r="AR90" s="174" t="s">
        <v>88</v>
      </c>
      <c r="AT90" s="175" t="s">
        <v>79</v>
      </c>
      <c r="AU90" s="175" t="s">
        <v>88</v>
      </c>
      <c r="AY90" s="174" t="s">
        <v>182</v>
      </c>
      <c r="BK90" s="176">
        <f>SUM(BK91:BK189)</f>
        <v>0</v>
      </c>
    </row>
    <row r="91" spans="1:65" s="2" customFormat="1" ht="37.9" customHeight="1">
      <c r="A91" s="35"/>
      <c r="B91" s="36"/>
      <c r="C91" s="179" t="s">
        <v>88</v>
      </c>
      <c r="D91" s="179" t="s">
        <v>187</v>
      </c>
      <c r="E91" s="180" t="s">
        <v>358</v>
      </c>
      <c r="F91" s="181" t="s">
        <v>359</v>
      </c>
      <c r="G91" s="182" t="s">
        <v>360</v>
      </c>
      <c r="H91" s="183">
        <v>2.9129999999999998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205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205</v>
      </c>
      <c r="BM91" s="190" t="s">
        <v>361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362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3" customFormat="1" ht="22.5">
      <c r="B93" s="192"/>
      <c r="C93" s="193"/>
      <c r="D93" s="194" t="s">
        <v>193</v>
      </c>
      <c r="E93" s="195" t="s">
        <v>43</v>
      </c>
      <c r="F93" s="196" t="s">
        <v>363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4" customFormat="1" ht="11.25">
      <c r="B94" s="203"/>
      <c r="C94" s="204"/>
      <c r="D94" s="194" t="s">
        <v>193</v>
      </c>
      <c r="E94" s="205" t="s">
        <v>43</v>
      </c>
      <c r="F94" s="206" t="s">
        <v>364</v>
      </c>
      <c r="G94" s="204"/>
      <c r="H94" s="207">
        <v>2.9129999999999998</v>
      </c>
      <c r="I94" s="208"/>
      <c r="J94" s="204"/>
      <c r="K94" s="204"/>
      <c r="L94" s="209"/>
      <c r="M94" s="210"/>
      <c r="N94" s="211"/>
      <c r="O94" s="211"/>
      <c r="P94" s="211"/>
      <c r="Q94" s="211"/>
      <c r="R94" s="211"/>
      <c r="S94" s="211"/>
      <c r="T94" s="212"/>
      <c r="AT94" s="213" t="s">
        <v>193</v>
      </c>
      <c r="AU94" s="213" t="s">
        <v>90</v>
      </c>
      <c r="AV94" s="14" t="s">
        <v>90</v>
      </c>
      <c r="AW94" s="14" t="s">
        <v>41</v>
      </c>
      <c r="AX94" s="14" t="s">
        <v>88</v>
      </c>
      <c r="AY94" s="213" t="s">
        <v>182</v>
      </c>
    </row>
    <row r="95" spans="1:65" s="2" customFormat="1" ht="49.15" customHeight="1">
      <c r="A95" s="35"/>
      <c r="B95" s="36"/>
      <c r="C95" s="179" t="s">
        <v>90</v>
      </c>
      <c r="D95" s="179" t="s">
        <v>187</v>
      </c>
      <c r="E95" s="180" t="s">
        <v>365</v>
      </c>
      <c r="F95" s="181" t="s">
        <v>366</v>
      </c>
      <c r="G95" s="182" t="s">
        <v>367</v>
      </c>
      <c r="H95" s="183">
        <v>19.419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</v>
      </c>
      <c r="T95" s="189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368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362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22.5">
      <c r="B97" s="192"/>
      <c r="C97" s="193"/>
      <c r="D97" s="194" t="s">
        <v>193</v>
      </c>
      <c r="E97" s="195" t="s">
        <v>43</v>
      </c>
      <c r="F97" s="196" t="s">
        <v>363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369</v>
      </c>
      <c r="G98" s="204"/>
      <c r="H98" s="207">
        <v>19.419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37.9" customHeight="1">
      <c r="A99" s="35"/>
      <c r="B99" s="36"/>
      <c r="C99" s="179" t="s">
        <v>181</v>
      </c>
      <c r="D99" s="179" t="s">
        <v>187</v>
      </c>
      <c r="E99" s="180" t="s">
        <v>370</v>
      </c>
      <c r="F99" s="181" t="s">
        <v>371</v>
      </c>
      <c r="G99" s="182" t="s">
        <v>367</v>
      </c>
      <c r="H99" s="183">
        <v>19.419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205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205</v>
      </c>
      <c r="BM99" s="190" t="s">
        <v>372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362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3" customFormat="1" ht="22.5">
      <c r="B101" s="192"/>
      <c r="C101" s="193"/>
      <c r="D101" s="194" t="s">
        <v>193</v>
      </c>
      <c r="E101" s="195" t="s">
        <v>43</v>
      </c>
      <c r="F101" s="196" t="s">
        <v>363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4" customFormat="1" ht="11.25">
      <c r="B102" s="203"/>
      <c r="C102" s="204"/>
      <c r="D102" s="194" t="s">
        <v>193</v>
      </c>
      <c r="E102" s="205" t="s">
        <v>43</v>
      </c>
      <c r="F102" s="206" t="s">
        <v>369</v>
      </c>
      <c r="G102" s="204"/>
      <c r="H102" s="207">
        <v>19.419</v>
      </c>
      <c r="I102" s="208"/>
      <c r="J102" s="204"/>
      <c r="K102" s="204"/>
      <c r="L102" s="209"/>
      <c r="M102" s="210"/>
      <c r="N102" s="211"/>
      <c r="O102" s="211"/>
      <c r="P102" s="211"/>
      <c r="Q102" s="211"/>
      <c r="R102" s="211"/>
      <c r="S102" s="211"/>
      <c r="T102" s="212"/>
      <c r="AT102" s="213" t="s">
        <v>193</v>
      </c>
      <c r="AU102" s="213" t="s">
        <v>90</v>
      </c>
      <c r="AV102" s="14" t="s">
        <v>90</v>
      </c>
      <c r="AW102" s="14" t="s">
        <v>41</v>
      </c>
      <c r="AX102" s="14" t="s">
        <v>88</v>
      </c>
      <c r="AY102" s="213" t="s">
        <v>182</v>
      </c>
    </row>
    <row r="103" spans="1:65" s="2" customFormat="1" ht="37.9" customHeight="1">
      <c r="A103" s="35"/>
      <c r="B103" s="36"/>
      <c r="C103" s="179" t="s">
        <v>205</v>
      </c>
      <c r="D103" s="179" t="s">
        <v>187</v>
      </c>
      <c r="E103" s="180" t="s">
        <v>373</v>
      </c>
      <c r="F103" s="181" t="s">
        <v>374</v>
      </c>
      <c r="G103" s="182" t="s">
        <v>367</v>
      </c>
      <c r="H103" s="183">
        <v>19.419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</v>
      </c>
      <c r="T103" s="189">
        <f>S103*H103</f>
        <v>0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375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362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3" customFormat="1" ht="22.5">
      <c r="B105" s="192"/>
      <c r="C105" s="193"/>
      <c r="D105" s="194" t="s">
        <v>193</v>
      </c>
      <c r="E105" s="195" t="s">
        <v>43</v>
      </c>
      <c r="F105" s="196" t="s">
        <v>363</v>
      </c>
      <c r="G105" s="193"/>
      <c r="H105" s="195" t="s">
        <v>43</v>
      </c>
      <c r="I105" s="197"/>
      <c r="J105" s="193"/>
      <c r="K105" s="193"/>
      <c r="L105" s="198"/>
      <c r="M105" s="199"/>
      <c r="N105" s="200"/>
      <c r="O105" s="200"/>
      <c r="P105" s="200"/>
      <c r="Q105" s="200"/>
      <c r="R105" s="200"/>
      <c r="S105" s="200"/>
      <c r="T105" s="201"/>
      <c r="AT105" s="202" t="s">
        <v>193</v>
      </c>
      <c r="AU105" s="202" t="s">
        <v>90</v>
      </c>
      <c r="AV105" s="13" t="s">
        <v>88</v>
      </c>
      <c r="AW105" s="13" t="s">
        <v>41</v>
      </c>
      <c r="AX105" s="13" t="s">
        <v>80</v>
      </c>
      <c r="AY105" s="202" t="s">
        <v>182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369</v>
      </c>
      <c r="G106" s="204"/>
      <c r="H106" s="207">
        <v>19.419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88</v>
      </c>
      <c r="AY106" s="213" t="s">
        <v>182</v>
      </c>
    </row>
    <row r="107" spans="1:65" s="2" customFormat="1" ht="14.45" customHeight="1">
      <c r="A107" s="35"/>
      <c r="B107" s="36"/>
      <c r="C107" s="214" t="s">
        <v>210</v>
      </c>
      <c r="D107" s="214" t="s">
        <v>179</v>
      </c>
      <c r="E107" s="215" t="s">
        <v>376</v>
      </c>
      <c r="F107" s="216" t="s">
        <v>377</v>
      </c>
      <c r="G107" s="217" t="s">
        <v>378</v>
      </c>
      <c r="H107" s="218">
        <v>0.38800000000000001</v>
      </c>
      <c r="I107" s="219"/>
      <c r="J107" s="220">
        <f>ROUND(I107*H107,2)</f>
        <v>0</v>
      </c>
      <c r="K107" s="216" t="s">
        <v>191</v>
      </c>
      <c r="L107" s="221"/>
      <c r="M107" s="222" t="s">
        <v>43</v>
      </c>
      <c r="N107" s="223" t="s">
        <v>51</v>
      </c>
      <c r="O107" s="65"/>
      <c r="P107" s="188">
        <f>O107*H107</f>
        <v>0</v>
      </c>
      <c r="Q107" s="188">
        <v>1E-3</v>
      </c>
      <c r="R107" s="188">
        <f>Q107*H107</f>
        <v>3.88E-4</v>
      </c>
      <c r="S107" s="188">
        <v>0</v>
      </c>
      <c r="T107" s="189">
        <f>S107*H107</f>
        <v>0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225</v>
      </c>
      <c r="AT107" s="190" t="s">
        <v>179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379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362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380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381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4" customFormat="1" ht="11.25">
      <c r="B111" s="203"/>
      <c r="C111" s="204"/>
      <c r="D111" s="194" t="s">
        <v>193</v>
      </c>
      <c r="E111" s="205" t="s">
        <v>43</v>
      </c>
      <c r="F111" s="206" t="s">
        <v>382</v>
      </c>
      <c r="G111" s="204"/>
      <c r="H111" s="207">
        <v>0.38800000000000001</v>
      </c>
      <c r="I111" s="208"/>
      <c r="J111" s="204"/>
      <c r="K111" s="204"/>
      <c r="L111" s="209"/>
      <c r="M111" s="210"/>
      <c r="N111" s="211"/>
      <c r="O111" s="211"/>
      <c r="P111" s="211"/>
      <c r="Q111" s="211"/>
      <c r="R111" s="211"/>
      <c r="S111" s="211"/>
      <c r="T111" s="212"/>
      <c r="AT111" s="213" t="s">
        <v>193</v>
      </c>
      <c r="AU111" s="213" t="s">
        <v>90</v>
      </c>
      <c r="AV111" s="14" t="s">
        <v>90</v>
      </c>
      <c r="AW111" s="14" t="s">
        <v>41</v>
      </c>
      <c r="AX111" s="14" t="s">
        <v>88</v>
      </c>
      <c r="AY111" s="213" t="s">
        <v>182</v>
      </c>
    </row>
    <row r="112" spans="1:65" s="2" customFormat="1" ht="24.2" customHeight="1">
      <c r="A112" s="35"/>
      <c r="B112" s="36"/>
      <c r="C112" s="179" t="s">
        <v>215</v>
      </c>
      <c r="D112" s="179" t="s">
        <v>187</v>
      </c>
      <c r="E112" s="180" t="s">
        <v>383</v>
      </c>
      <c r="F112" s="181" t="s">
        <v>384</v>
      </c>
      <c r="G112" s="182" t="s">
        <v>367</v>
      </c>
      <c r="H112" s="183">
        <v>19.419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385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362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380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369</v>
      </c>
      <c r="G115" s="204"/>
      <c r="H115" s="207">
        <v>19.419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88</v>
      </c>
      <c r="AY115" s="213" t="s">
        <v>182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386</v>
      </c>
      <c r="F116" s="181" t="s">
        <v>387</v>
      </c>
      <c r="G116" s="182" t="s">
        <v>367</v>
      </c>
      <c r="H116" s="183">
        <v>19.419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388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362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3" customFormat="1" ht="22.5">
      <c r="B118" s="192"/>
      <c r="C118" s="193"/>
      <c r="D118" s="194" t="s">
        <v>193</v>
      </c>
      <c r="E118" s="195" t="s">
        <v>43</v>
      </c>
      <c r="F118" s="196" t="s">
        <v>389</v>
      </c>
      <c r="G118" s="193"/>
      <c r="H118" s="195" t="s">
        <v>43</v>
      </c>
      <c r="I118" s="197"/>
      <c r="J118" s="193"/>
      <c r="K118" s="193"/>
      <c r="L118" s="198"/>
      <c r="M118" s="199"/>
      <c r="N118" s="200"/>
      <c r="O118" s="200"/>
      <c r="P118" s="200"/>
      <c r="Q118" s="200"/>
      <c r="R118" s="200"/>
      <c r="S118" s="200"/>
      <c r="T118" s="201"/>
      <c r="AT118" s="202" t="s">
        <v>193</v>
      </c>
      <c r="AU118" s="202" t="s">
        <v>90</v>
      </c>
      <c r="AV118" s="13" t="s">
        <v>88</v>
      </c>
      <c r="AW118" s="13" t="s">
        <v>41</v>
      </c>
      <c r="AX118" s="13" t="s">
        <v>80</v>
      </c>
      <c r="AY118" s="202" t="s">
        <v>182</v>
      </c>
    </row>
    <row r="119" spans="1:65" s="14" customFormat="1" ht="11.25">
      <c r="B119" s="203"/>
      <c r="C119" s="204"/>
      <c r="D119" s="194" t="s">
        <v>193</v>
      </c>
      <c r="E119" s="205" t="s">
        <v>43</v>
      </c>
      <c r="F119" s="206" t="s">
        <v>369</v>
      </c>
      <c r="G119" s="204"/>
      <c r="H119" s="207">
        <v>19.419</v>
      </c>
      <c r="I119" s="208"/>
      <c r="J119" s="204"/>
      <c r="K119" s="204"/>
      <c r="L119" s="209"/>
      <c r="M119" s="210"/>
      <c r="N119" s="211"/>
      <c r="O119" s="211"/>
      <c r="P119" s="211"/>
      <c r="Q119" s="211"/>
      <c r="R119" s="211"/>
      <c r="S119" s="211"/>
      <c r="T119" s="212"/>
      <c r="AT119" s="213" t="s">
        <v>193</v>
      </c>
      <c r="AU119" s="213" t="s">
        <v>90</v>
      </c>
      <c r="AV119" s="14" t="s">
        <v>90</v>
      </c>
      <c r="AW119" s="14" t="s">
        <v>41</v>
      </c>
      <c r="AX119" s="14" t="s">
        <v>88</v>
      </c>
      <c r="AY119" s="213" t="s">
        <v>182</v>
      </c>
    </row>
    <row r="120" spans="1:65" s="2" customFormat="1" ht="14.45" customHeight="1">
      <c r="A120" s="35"/>
      <c r="B120" s="36"/>
      <c r="C120" s="179" t="s">
        <v>225</v>
      </c>
      <c r="D120" s="179" t="s">
        <v>187</v>
      </c>
      <c r="E120" s="180" t="s">
        <v>390</v>
      </c>
      <c r="F120" s="181" t="s">
        <v>391</v>
      </c>
      <c r="G120" s="182" t="s">
        <v>367</v>
      </c>
      <c r="H120" s="183">
        <v>19.419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</v>
      </c>
      <c r="R120" s="188">
        <f>Q120*H120</f>
        <v>0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392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362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3" customFormat="1" ht="22.5">
      <c r="B122" s="192"/>
      <c r="C122" s="193"/>
      <c r="D122" s="194" t="s">
        <v>193</v>
      </c>
      <c r="E122" s="195" t="s">
        <v>43</v>
      </c>
      <c r="F122" s="196" t="s">
        <v>389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369</v>
      </c>
      <c r="G123" s="204"/>
      <c r="H123" s="207">
        <v>19.419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88</v>
      </c>
      <c r="AY123" s="213" t="s">
        <v>182</v>
      </c>
    </row>
    <row r="124" spans="1:65" s="2" customFormat="1" ht="14.45" customHeight="1">
      <c r="A124" s="35"/>
      <c r="B124" s="36"/>
      <c r="C124" s="179" t="s">
        <v>230</v>
      </c>
      <c r="D124" s="179" t="s">
        <v>187</v>
      </c>
      <c r="E124" s="180" t="s">
        <v>393</v>
      </c>
      <c r="F124" s="181" t="s">
        <v>394</v>
      </c>
      <c r="G124" s="182" t="s">
        <v>367</v>
      </c>
      <c r="H124" s="183">
        <v>19.419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395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362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3" customFormat="1" ht="22.5">
      <c r="B126" s="192"/>
      <c r="C126" s="193"/>
      <c r="D126" s="194" t="s">
        <v>193</v>
      </c>
      <c r="E126" s="195" t="s">
        <v>43</v>
      </c>
      <c r="F126" s="196" t="s">
        <v>389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369</v>
      </c>
      <c r="G127" s="204"/>
      <c r="H127" s="207">
        <v>19.419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88</v>
      </c>
      <c r="AY127" s="213" t="s">
        <v>182</v>
      </c>
    </row>
    <row r="128" spans="1:65" s="2" customFormat="1" ht="49.15" customHeight="1">
      <c r="A128" s="35"/>
      <c r="B128" s="36"/>
      <c r="C128" s="179" t="s">
        <v>235</v>
      </c>
      <c r="D128" s="179" t="s">
        <v>187</v>
      </c>
      <c r="E128" s="180" t="s">
        <v>396</v>
      </c>
      <c r="F128" s="181" t="s">
        <v>397</v>
      </c>
      <c r="G128" s="182" t="s">
        <v>367</v>
      </c>
      <c r="H128" s="183">
        <v>19.419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398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362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3" customFormat="1" ht="22.5">
      <c r="B130" s="192"/>
      <c r="C130" s="193"/>
      <c r="D130" s="194" t="s">
        <v>193</v>
      </c>
      <c r="E130" s="195" t="s">
        <v>43</v>
      </c>
      <c r="F130" s="196" t="s">
        <v>363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369</v>
      </c>
      <c r="G131" s="204"/>
      <c r="H131" s="207">
        <v>19.419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88</v>
      </c>
      <c r="AY131" s="213" t="s">
        <v>182</v>
      </c>
    </row>
    <row r="132" spans="1:65" s="2" customFormat="1" ht="24.2" customHeight="1">
      <c r="A132" s="35"/>
      <c r="B132" s="36"/>
      <c r="C132" s="179" t="s">
        <v>240</v>
      </c>
      <c r="D132" s="179" t="s">
        <v>187</v>
      </c>
      <c r="E132" s="180" t="s">
        <v>399</v>
      </c>
      <c r="F132" s="181" t="s">
        <v>400</v>
      </c>
      <c r="G132" s="182" t="s">
        <v>367</v>
      </c>
      <c r="H132" s="183">
        <v>19.419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401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362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3" customFormat="1" ht="22.5">
      <c r="B134" s="192"/>
      <c r="C134" s="193"/>
      <c r="D134" s="194" t="s">
        <v>193</v>
      </c>
      <c r="E134" s="195" t="s">
        <v>43</v>
      </c>
      <c r="F134" s="196" t="s">
        <v>363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369</v>
      </c>
      <c r="G135" s="204"/>
      <c r="H135" s="207">
        <v>19.419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88</v>
      </c>
      <c r="AY135" s="213" t="s">
        <v>182</v>
      </c>
    </row>
    <row r="136" spans="1:65" s="2" customFormat="1" ht="24.2" customHeight="1">
      <c r="A136" s="35"/>
      <c r="B136" s="36"/>
      <c r="C136" s="179" t="s">
        <v>245</v>
      </c>
      <c r="D136" s="179" t="s">
        <v>187</v>
      </c>
      <c r="E136" s="180" t="s">
        <v>402</v>
      </c>
      <c r="F136" s="181" t="s">
        <v>403</v>
      </c>
      <c r="G136" s="182" t="s">
        <v>367</v>
      </c>
      <c r="H136" s="183">
        <v>19.419</v>
      </c>
      <c r="I136" s="184"/>
      <c r="J136" s="185">
        <f>ROUND(I136*H136,2)</f>
        <v>0</v>
      </c>
      <c r="K136" s="181" t="s">
        <v>191</v>
      </c>
      <c r="L136" s="40"/>
      <c r="M136" s="186" t="s">
        <v>43</v>
      </c>
      <c r="N136" s="187" t="s">
        <v>51</v>
      </c>
      <c r="O136" s="65"/>
      <c r="P136" s="188">
        <f>O136*H136</f>
        <v>0</v>
      </c>
      <c r="Q136" s="188">
        <v>0</v>
      </c>
      <c r="R136" s="188">
        <f>Q136*H136</f>
        <v>0</v>
      </c>
      <c r="S136" s="188">
        <v>0</v>
      </c>
      <c r="T136" s="18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90" t="s">
        <v>205</v>
      </c>
      <c r="AT136" s="190" t="s">
        <v>187</v>
      </c>
      <c r="AU136" s="190" t="s">
        <v>90</v>
      </c>
      <c r="AY136" s="17" t="s">
        <v>182</v>
      </c>
      <c r="BE136" s="191">
        <f>IF(N136="základní",J136,0)</f>
        <v>0</v>
      </c>
      <c r="BF136" s="191">
        <f>IF(N136="snížená",J136,0)</f>
        <v>0</v>
      </c>
      <c r="BG136" s="191">
        <f>IF(N136="zákl. přenesená",J136,0)</f>
        <v>0</v>
      </c>
      <c r="BH136" s="191">
        <f>IF(N136="sníž. přenesená",J136,0)</f>
        <v>0</v>
      </c>
      <c r="BI136" s="191">
        <f>IF(N136="nulová",J136,0)</f>
        <v>0</v>
      </c>
      <c r="BJ136" s="17" t="s">
        <v>88</v>
      </c>
      <c r="BK136" s="191">
        <f>ROUND(I136*H136,2)</f>
        <v>0</v>
      </c>
      <c r="BL136" s="17" t="s">
        <v>205</v>
      </c>
      <c r="BM136" s="190" t="s">
        <v>404</v>
      </c>
    </row>
    <row r="137" spans="1:65" s="13" customFormat="1" ht="11.25">
      <c r="B137" s="192"/>
      <c r="C137" s="193"/>
      <c r="D137" s="194" t="s">
        <v>193</v>
      </c>
      <c r="E137" s="195" t="s">
        <v>43</v>
      </c>
      <c r="F137" s="196" t="s">
        <v>362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3" customFormat="1" ht="22.5">
      <c r="B138" s="192"/>
      <c r="C138" s="193"/>
      <c r="D138" s="194" t="s">
        <v>193</v>
      </c>
      <c r="E138" s="195" t="s">
        <v>43</v>
      </c>
      <c r="F138" s="196" t="s">
        <v>389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369</v>
      </c>
      <c r="G139" s="204"/>
      <c r="H139" s="207">
        <v>19.419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88</v>
      </c>
      <c r="AY139" s="213" t="s">
        <v>182</v>
      </c>
    </row>
    <row r="140" spans="1:65" s="2" customFormat="1" ht="14.45" customHeight="1">
      <c r="A140" s="35"/>
      <c r="B140" s="36"/>
      <c r="C140" s="179" t="s">
        <v>252</v>
      </c>
      <c r="D140" s="179" t="s">
        <v>187</v>
      </c>
      <c r="E140" s="180" t="s">
        <v>405</v>
      </c>
      <c r="F140" s="181" t="s">
        <v>406</v>
      </c>
      <c r="G140" s="182" t="s">
        <v>360</v>
      </c>
      <c r="H140" s="183">
        <v>0.155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0</v>
      </c>
      <c r="R140" s="188">
        <f>Q140*H140</f>
        <v>0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407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362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22.5">
      <c r="B142" s="192"/>
      <c r="C142" s="193"/>
      <c r="D142" s="194" t="s">
        <v>193</v>
      </c>
      <c r="E142" s="195" t="s">
        <v>43</v>
      </c>
      <c r="F142" s="196" t="s">
        <v>408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409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90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4" customFormat="1" ht="11.25">
      <c r="B144" s="203"/>
      <c r="C144" s="204"/>
      <c r="D144" s="194" t="s">
        <v>193</v>
      </c>
      <c r="E144" s="205" t="s">
        <v>43</v>
      </c>
      <c r="F144" s="206" t="s">
        <v>410</v>
      </c>
      <c r="G144" s="204"/>
      <c r="H144" s="207">
        <v>0.155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193</v>
      </c>
      <c r="AU144" s="213" t="s">
        <v>90</v>
      </c>
      <c r="AV144" s="14" t="s">
        <v>90</v>
      </c>
      <c r="AW144" s="14" t="s">
        <v>41</v>
      </c>
      <c r="AX144" s="14" t="s">
        <v>88</v>
      </c>
      <c r="AY144" s="213" t="s">
        <v>182</v>
      </c>
    </row>
    <row r="145" spans="1:65" s="2" customFormat="1" ht="14.45" customHeight="1">
      <c r="A145" s="35"/>
      <c r="B145" s="36"/>
      <c r="C145" s="214" t="s">
        <v>256</v>
      </c>
      <c r="D145" s="214" t="s">
        <v>179</v>
      </c>
      <c r="E145" s="215" t="s">
        <v>411</v>
      </c>
      <c r="F145" s="216" t="s">
        <v>412</v>
      </c>
      <c r="G145" s="217" t="s">
        <v>360</v>
      </c>
      <c r="H145" s="218">
        <v>0.155</v>
      </c>
      <c r="I145" s="219"/>
      <c r="J145" s="220">
        <f>ROUND(I145*H145,2)</f>
        <v>0</v>
      </c>
      <c r="K145" s="216" t="s">
        <v>191</v>
      </c>
      <c r="L145" s="221"/>
      <c r="M145" s="222" t="s">
        <v>43</v>
      </c>
      <c r="N145" s="223" t="s">
        <v>51</v>
      </c>
      <c r="O145" s="65"/>
      <c r="P145" s="188">
        <f>O145*H145</f>
        <v>0</v>
      </c>
      <c r="Q145" s="188">
        <v>1</v>
      </c>
      <c r="R145" s="188">
        <f>Q145*H145</f>
        <v>0.155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225</v>
      </c>
      <c r="AT145" s="190" t="s">
        <v>179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413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362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22.5">
      <c r="B147" s="192"/>
      <c r="C147" s="193"/>
      <c r="D147" s="194" t="s">
        <v>193</v>
      </c>
      <c r="E147" s="195" t="s">
        <v>43</v>
      </c>
      <c r="F147" s="196" t="s">
        <v>408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409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410</v>
      </c>
      <c r="G149" s="204"/>
      <c r="H149" s="207">
        <v>0.155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90</v>
      </c>
      <c r="AV149" s="14" t="s">
        <v>90</v>
      </c>
      <c r="AW149" s="14" t="s">
        <v>41</v>
      </c>
      <c r="AX149" s="14" t="s">
        <v>88</v>
      </c>
      <c r="AY149" s="213" t="s">
        <v>182</v>
      </c>
    </row>
    <row r="150" spans="1:65" s="2" customFormat="1" ht="14.45" customHeight="1">
      <c r="A150" s="35"/>
      <c r="B150" s="36"/>
      <c r="C150" s="179" t="s">
        <v>8</v>
      </c>
      <c r="D150" s="179" t="s">
        <v>187</v>
      </c>
      <c r="E150" s="180" t="s">
        <v>414</v>
      </c>
      <c r="F150" s="181" t="s">
        <v>415</v>
      </c>
      <c r="G150" s="182" t="s">
        <v>360</v>
      </c>
      <c r="H150" s="183">
        <v>0.155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416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362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22.5">
      <c r="B152" s="192"/>
      <c r="C152" s="193"/>
      <c r="D152" s="194" t="s">
        <v>193</v>
      </c>
      <c r="E152" s="195" t="s">
        <v>43</v>
      </c>
      <c r="F152" s="196" t="s">
        <v>408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409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410</v>
      </c>
      <c r="G154" s="204"/>
      <c r="H154" s="207">
        <v>0.155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88</v>
      </c>
      <c r="AY154" s="213" t="s">
        <v>182</v>
      </c>
    </row>
    <row r="155" spans="1:65" s="2" customFormat="1" ht="24.2" customHeight="1">
      <c r="A155" s="35"/>
      <c r="B155" s="36"/>
      <c r="C155" s="179" t="s">
        <v>265</v>
      </c>
      <c r="D155" s="179" t="s">
        <v>187</v>
      </c>
      <c r="E155" s="180" t="s">
        <v>417</v>
      </c>
      <c r="F155" s="181" t="s">
        <v>418</v>
      </c>
      <c r="G155" s="182" t="s">
        <v>360</v>
      </c>
      <c r="H155" s="183">
        <v>1.3979999999999999</v>
      </c>
      <c r="I155" s="184"/>
      <c r="J155" s="185">
        <f>ROUND(I155*H155,2)</f>
        <v>0</v>
      </c>
      <c r="K155" s="181" t="s">
        <v>191</v>
      </c>
      <c r="L155" s="40"/>
      <c r="M155" s="186" t="s">
        <v>43</v>
      </c>
      <c r="N155" s="187" t="s">
        <v>51</v>
      </c>
      <c r="O155" s="65"/>
      <c r="P155" s="188">
        <f>O155*H155</f>
        <v>0</v>
      </c>
      <c r="Q155" s="188">
        <v>0</v>
      </c>
      <c r="R155" s="188">
        <f>Q155*H155</f>
        <v>0</v>
      </c>
      <c r="S155" s="188">
        <v>0</v>
      </c>
      <c r="T155" s="18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90" t="s">
        <v>205</v>
      </c>
      <c r="AT155" s="190" t="s">
        <v>187</v>
      </c>
      <c r="AU155" s="190" t="s">
        <v>90</v>
      </c>
      <c r="AY155" s="17" t="s">
        <v>182</v>
      </c>
      <c r="BE155" s="191">
        <f>IF(N155="základní",J155,0)</f>
        <v>0</v>
      </c>
      <c r="BF155" s="191">
        <f>IF(N155="snížená",J155,0)</f>
        <v>0</v>
      </c>
      <c r="BG155" s="191">
        <f>IF(N155="zákl. přenesená",J155,0)</f>
        <v>0</v>
      </c>
      <c r="BH155" s="191">
        <f>IF(N155="sníž. přenesená",J155,0)</f>
        <v>0</v>
      </c>
      <c r="BI155" s="191">
        <f>IF(N155="nulová",J155,0)</f>
        <v>0</v>
      </c>
      <c r="BJ155" s="17" t="s">
        <v>88</v>
      </c>
      <c r="BK155" s="191">
        <f>ROUND(I155*H155,2)</f>
        <v>0</v>
      </c>
      <c r="BL155" s="17" t="s">
        <v>205</v>
      </c>
      <c r="BM155" s="190" t="s">
        <v>419</v>
      </c>
    </row>
    <row r="156" spans="1:65" s="13" customFormat="1" ht="11.25">
      <c r="B156" s="192"/>
      <c r="C156" s="193"/>
      <c r="D156" s="194" t="s">
        <v>193</v>
      </c>
      <c r="E156" s="195" t="s">
        <v>43</v>
      </c>
      <c r="F156" s="196" t="s">
        <v>362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3" customFormat="1" ht="22.5">
      <c r="B157" s="192"/>
      <c r="C157" s="193"/>
      <c r="D157" s="194" t="s">
        <v>193</v>
      </c>
      <c r="E157" s="195" t="s">
        <v>43</v>
      </c>
      <c r="F157" s="196" t="s">
        <v>408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3" customFormat="1" ht="22.5">
      <c r="B158" s="192"/>
      <c r="C158" s="193"/>
      <c r="D158" s="194" t="s">
        <v>193</v>
      </c>
      <c r="E158" s="195" t="s">
        <v>43</v>
      </c>
      <c r="F158" s="196" t="s">
        <v>420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421</v>
      </c>
      <c r="G159" s="204"/>
      <c r="H159" s="207">
        <v>1.3979999999999999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88</v>
      </c>
      <c r="AY159" s="213" t="s">
        <v>182</v>
      </c>
    </row>
    <row r="160" spans="1:65" s="2" customFormat="1" ht="14.45" customHeight="1">
      <c r="A160" s="35"/>
      <c r="B160" s="36"/>
      <c r="C160" s="179" t="s">
        <v>269</v>
      </c>
      <c r="D160" s="179" t="s">
        <v>187</v>
      </c>
      <c r="E160" s="180" t="s">
        <v>422</v>
      </c>
      <c r="F160" s="181" t="s">
        <v>423</v>
      </c>
      <c r="G160" s="182" t="s">
        <v>360</v>
      </c>
      <c r="H160" s="183">
        <v>7.5389999999999997</v>
      </c>
      <c r="I160" s="184"/>
      <c r="J160" s="185">
        <f>ROUND(I160*H160,2)</f>
        <v>0</v>
      </c>
      <c r="K160" s="181" t="s">
        <v>191</v>
      </c>
      <c r="L160" s="40"/>
      <c r="M160" s="186" t="s">
        <v>43</v>
      </c>
      <c r="N160" s="187" t="s">
        <v>51</v>
      </c>
      <c r="O160" s="65"/>
      <c r="P160" s="188">
        <f>O160*H160</f>
        <v>0</v>
      </c>
      <c r="Q160" s="188">
        <v>0</v>
      </c>
      <c r="R160" s="188">
        <f>Q160*H160</f>
        <v>0</v>
      </c>
      <c r="S160" s="188">
        <v>0</v>
      </c>
      <c r="T160" s="18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90" t="s">
        <v>205</v>
      </c>
      <c r="AT160" s="190" t="s">
        <v>187</v>
      </c>
      <c r="AU160" s="190" t="s">
        <v>90</v>
      </c>
      <c r="AY160" s="17" t="s">
        <v>182</v>
      </c>
      <c r="BE160" s="191">
        <f>IF(N160="základní",J160,0)</f>
        <v>0</v>
      </c>
      <c r="BF160" s="191">
        <f>IF(N160="snížená",J160,0)</f>
        <v>0</v>
      </c>
      <c r="BG160" s="191">
        <f>IF(N160="zákl. přenesená",J160,0)</f>
        <v>0</v>
      </c>
      <c r="BH160" s="191">
        <f>IF(N160="sníž. přenesená",J160,0)</f>
        <v>0</v>
      </c>
      <c r="BI160" s="191">
        <f>IF(N160="nulová",J160,0)</f>
        <v>0</v>
      </c>
      <c r="BJ160" s="17" t="s">
        <v>88</v>
      </c>
      <c r="BK160" s="191">
        <f>ROUND(I160*H160,2)</f>
        <v>0</v>
      </c>
      <c r="BL160" s="17" t="s">
        <v>205</v>
      </c>
      <c r="BM160" s="190" t="s">
        <v>424</v>
      </c>
    </row>
    <row r="161" spans="1:65" s="13" customFormat="1" ht="11.25">
      <c r="B161" s="192"/>
      <c r="C161" s="193"/>
      <c r="D161" s="194" t="s">
        <v>193</v>
      </c>
      <c r="E161" s="195" t="s">
        <v>43</v>
      </c>
      <c r="F161" s="196" t="s">
        <v>362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1:65" s="13" customFormat="1" ht="22.5">
      <c r="B162" s="192"/>
      <c r="C162" s="193"/>
      <c r="D162" s="194" t="s">
        <v>193</v>
      </c>
      <c r="E162" s="195" t="s">
        <v>43</v>
      </c>
      <c r="F162" s="196" t="s">
        <v>425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90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426</v>
      </c>
      <c r="G163" s="204"/>
      <c r="H163" s="207">
        <v>1.75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1:65" s="13" customFormat="1" ht="22.5">
      <c r="B164" s="192"/>
      <c r="C164" s="193"/>
      <c r="D164" s="194" t="s">
        <v>193</v>
      </c>
      <c r="E164" s="195" t="s">
        <v>43</v>
      </c>
      <c r="F164" s="196" t="s">
        <v>427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1:65" s="14" customFormat="1" ht="11.25">
      <c r="B165" s="203"/>
      <c r="C165" s="204"/>
      <c r="D165" s="194" t="s">
        <v>193</v>
      </c>
      <c r="E165" s="205" t="s">
        <v>43</v>
      </c>
      <c r="F165" s="206" t="s">
        <v>428</v>
      </c>
      <c r="G165" s="204"/>
      <c r="H165" s="207">
        <v>1.5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1:65" s="13" customFormat="1" ht="22.5">
      <c r="B166" s="192"/>
      <c r="C166" s="193"/>
      <c r="D166" s="194" t="s">
        <v>193</v>
      </c>
      <c r="E166" s="195" t="s">
        <v>43</v>
      </c>
      <c r="F166" s="196" t="s">
        <v>429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4" customFormat="1" ht="11.25">
      <c r="B167" s="203"/>
      <c r="C167" s="204"/>
      <c r="D167" s="194" t="s">
        <v>193</v>
      </c>
      <c r="E167" s="205" t="s">
        <v>43</v>
      </c>
      <c r="F167" s="206" t="s">
        <v>430</v>
      </c>
      <c r="G167" s="204"/>
      <c r="H167" s="207">
        <v>1.2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362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431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3" customFormat="1" ht="22.5">
      <c r="B170" s="192"/>
      <c r="C170" s="193"/>
      <c r="D170" s="194" t="s">
        <v>193</v>
      </c>
      <c r="E170" s="195" t="s">
        <v>43</v>
      </c>
      <c r="F170" s="196" t="s">
        <v>432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433</v>
      </c>
      <c r="G171" s="204"/>
      <c r="H171" s="207">
        <v>2.8730000000000002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22.5">
      <c r="B172" s="192"/>
      <c r="C172" s="193"/>
      <c r="D172" s="194" t="s">
        <v>193</v>
      </c>
      <c r="E172" s="195" t="s">
        <v>43</v>
      </c>
      <c r="F172" s="196" t="s">
        <v>434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435</v>
      </c>
      <c r="G173" s="204"/>
      <c r="H173" s="207">
        <v>0.216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5" customFormat="1" ht="11.25">
      <c r="B174" s="227"/>
      <c r="C174" s="228"/>
      <c r="D174" s="194" t="s">
        <v>193</v>
      </c>
      <c r="E174" s="229" t="s">
        <v>43</v>
      </c>
      <c r="F174" s="230" t="s">
        <v>436</v>
      </c>
      <c r="G174" s="228"/>
      <c r="H174" s="231">
        <v>7.5390000000000006</v>
      </c>
      <c r="I174" s="232"/>
      <c r="J174" s="228"/>
      <c r="K174" s="228"/>
      <c r="L174" s="233"/>
      <c r="M174" s="234"/>
      <c r="N174" s="235"/>
      <c r="O174" s="235"/>
      <c r="P174" s="235"/>
      <c r="Q174" s="235"/>
      <c r="R174" s="235"/>
      <c r="S174" s="235"/>
      <c r="T174" s="236"/>
      <c r="AT174" s="237" t="s">
        <v>193</v>
      </c>
      <c r="AU174" s="237" t="s">
        <v>90</v>
      </c>
      <c r="AV174" s="15" t="s">
        <v>205</v>
      </c>
      <c r="AW174" s="15" t="s">
        <v>41</v>
      </c>
      <c r="AX174" s="15" t="s">
        <v>88</v>
      </c>
      <c r="AY174" s="237" t="s">
        <v>182</v>
      </c>
    </row>
    <row r="175" spans="1:65" s="2" customFormat="1" ht="37.9" customHeight="1">
      <c r="A175" s="35"/>
      <c r="B175" s="36"/>
      <c r="C175" s="179" t="s">
        <v>273</v>
      </c>
      <c r="D175" s="179" t="s">
        <v>187</v>
      </c>
      <c r="E175" s="180" t="s">
        <v>437</v>
      </c>
      <c r="F175" s="181" t="s">
        <v>438</v>
      </c>
      <c r="G175" s="182" t="s">
        <v>439</v>
      </c>
      <c r="H175" s="183">
        <v>12.816000000000001</v>
      </c>
      <c r="I175" s="184"/>
      <c r="J175" s="185">
        <f>ROUND(I175*H175,2)</f>
        <v>0</v>
      </c>
      <c r="K175" s="181" t="s">
        <v>191</v>
      </c>
      <c r="L175" s="40"/>
      <c r="M175" s="186" t="s">
        <v>43</v>
      </c>
      <c r="N175" s="187" t="s">
        <v>51</v>
      </c>
      <c r="O175" s="65"/>
      <c r="P175" s="188">
        <f>O175*H175</f>
        <v>0</v>
      </c>
      <c r="Q175" s="188">
        <v>0</v>
      </c>
      <c r="R175" s="188">
        <f>Q175*H175</f>
        <v>0</v>
      </c>
      <c r="S175" s="188">
        <v>0</v>
      </c>
      <c r="T175" s="18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90" t="s">
        <v>205</v>
      </c>
      <c r="AT175" s="190" t="s">
        <v>187</v>
      </c>
      <c r="AU175" s="190" t="s">
        <v>90</v>
      </c>
      <c r="AY175" s="17" t="s">
        <v>182</v>
      </c>
      <c r="BE175" s="191">
        <f>IF(N175="základní",J175,0)</f>
        <v>0</v>
      </c>
      <c r="BF175" s="191">
        <f>IF(N175="snížená",J175,0)</f>
        <v>0</v>
      </c>
      <c r="BG175" s="191">
        <f>IF(N175="zákl. přenesená",J175,0)</f>
        <v>0</v>
      </c>
      <c r="BH175" s="191">
        <f>IF(N175="sníž. přenesená",J175,0)</f>
        <v>0</v>
      </c>
      <c r="BI175" s="191">
        <f>IF(N175="nulová",J175,0)</f>
        <v>0</v>
      </c>
      <c r="BJ175" s="17" t="s">
        <v>88</v>
      </c>
      <c r="BK175" s="191">
        <f>ROUND(I175*H175,2)</f>
        <v>0</v>
      </c>
      <c r="BL175" s="17" t="s">
        <v>205</v>
      </c>
      <c r="BM175" s="190" t="s">
        <v>440</v>
      </c>
    </row>
    <row r="176" spans="1:65" s="13" customFormat="1" ht="11.25">
      <c r="B176" s="192"/>
      <c r="C176" s="193"/>
      <c r="D176" s="194" t="s">
        <v>193</v>
      </c>
      <c r="E176" s="195" t="s">
        <v>43</v>
      </c>
      <c r="F176" s="196" t="s">
        <v>362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90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3" customFormat="1" ht="22.5">
      <c r="B177" s="192"/>
      <c r="C177" s="193"/>
      <c r="D177" s="194" t="s">
        <v>193</v>
      </c>
      <c r="E177" s="195" t="s">
        <v>43</v>
      </c>
      <c r="F177" s="196" t="s">
        <v>425</v>
      </c>
      <c r="G177" s="193"/>
      <c r="H177" s="195" t="s">
        <v>43</v>
      </c>
      <c r="I177" s="197"/>
      <c r="J177" s="193"/>
      <c r="K177" s="193"/>
      <c r="L177" s="198"/>
      <c r="M177" s="199"/>
      <c r="N177" s="200"/>
      <c r="O177" s="200"/>
      <c r="P177" s="200"/>
      <c r="Q177" s="200"/>
      <c r="R177" s="200"/>
      <c r="S177" s="200"/>
      <c r="T177" s="201"/>
      <c r="AT177" s="202" t="s">
        <v>193</v>
      </c>
      <c r="AU177" s="202" t="s">
        <v>90</v>
      </c>
      <c r="AV177" s="13" t="s">
        <v>88</v>
      </c>
      <c r="AW177" s="13" t="s">
        <v>41</v>
      </c>
      <c r="AX177" s="13" t="s">
        <v>80</v>
      </c>
      <c r="AY177" s="202" t="s">
        <v>182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441</v>
      </c>
      <c r="G178" s="204"/>
      <c r="H178" s="207">
        <v>2.9750000000000001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3" customFormat="1" ht="22.5">
      <c r="B179" s="192"/>
      <c r="C179" s="193"/>
      <c r="D179" s="194" t="s">
        <v>193</v>
      </c>
      <c r="E179" s="195" t="s">
        <v>43</v>
      </c>
      <c r="F179" s="196" t="s">
        <v>427</v>
      </c>
      <c r="G179" s="193"/>
      <c r="H179" s="195" t="s">
        <v>43</v>
      </c>
      <c r="I179" s="197"/>
      <c r="J179" s="193"/>
      <c r="K179" s="193"/>
      <c r="L179" s="198"/>
      <c r="M179" s="199"/>
      <c r="N179" s="200"/>
      <c r="O179" s="200"/>
      <c r="P179" s="200"/>
      <c r="Q179" s="200"/>
      <c r="R179" s="200"/>
      <c r="S179" s="200"/>
      <c r="T179" s="201"/>
      <c r="AT179" s="202" t="s">
        <v>193</v>
      </c>
      <c r="AU179" s="202" t="s">
        <v>90</v>
      </c>
      <c r="AV179" s="13" t="s">
        <v>88</v>
      </c>
      <c r="AW179" s="13" t="s">
        <v>41</v>
      </c>
      <c r="AX179" s="13" t="s">
        <v>80</v>
      </c>
      <c r="AY179" s="202" t="s">
        <v>182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442</v>
      </c>
      <c r="G180" s="204"/>
      <c r="H180" s="207">
        <v>2.5499999999999998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429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443</v>
      </c>
      <c r="G182" s="204"/>
      <c r="H182" s="207">
        <v>2.04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362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431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3" customFormat="1" ht="22.5">
      <c r="B185" s="192"/>
      <c r="C185" s="193"/>
      <c r="D185" s="194" t="s">
        <v>193</v>
      </c>
      <c r="E185" s="195" t="s">
        <v>43</v>
      </c>
      <c r="F185" s="196" t="s">
        <v>432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444</v>
      </c>
      <c r="G186" s="204"/>
      <c r="H186" s="207">
        <v>4.8840000000000003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3" customFormat="1" ht="22.5">
      <c r="B187" s="192"/>
      <c r="C187" s="193"/>
      <c r="D187" s="194" t="s">
        <v>193</v>
      </c>
      <c r="E187" s="195" t="s">
        <v>43</v>
      </c>
      <c r="F187" s="196" t="s">
        <v>434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445</v>
      </c>
      <c r="G188" s="204"/>
      <c r="H188" s="207">
        <v>0.36699999999999999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5" customFormat="1" ht="11.25">
      <c r="B189" s="227"/>
      <c r="C189" s="228"/>
      <c r="D189" s="194" t="s">
        <v>193</v>
      </c>
      <c r="E189" s="229" t="s">
        <v>43</v>
      </c>
      <c r="F189" s="230" t="s">
        <v>436</v>
      </c>
      <c r="G189" s="228"/>
      <c r="H189" s="231">
        <v>12.816000000000003</v>
      </c>
      <c r="I189" s="232"/>
      <c r="J189" s="228"/>
      <c r="K189" s="228"/>
      <c r="L189" s="233"/>
      <c r="M189" s="234"/>
      <c r="N189" s="235"/>
      <c r="O189" s="235"/>
      <c r="P189" s="235"/>
      <c r="Q189" s="235"/>
      <c r="R189" s="235"/>
      <c r="S189" s="235"/>
      <c r="T189" s="236"/>
      <c r="AT189" s="237" t="s">
        <v>193</v>
      </c>
      <c r="AU189" s="237" t="s">
        <v>90</v>
      </c>
      <c r="AV189" s="15" t="s">
        <v>205</v>
      </c>
      <c r="AW189" s="15" t="s">
        <v>41</v>
      </c>
      <c r="AX189" s="15" t="s">
        <v>88</v>
      </c>
      <c r="AY189" s="237" t="s">
        <v>182</v>
      </c>
    </row>
    <row r="190" spans="1:65" s="12" customFormat="1" ht="22.9" customHeight="1">
      <c r="B190" s="163"/>
      <c r="C190" s="164"/>
      <c r="D190" s="165" t="s">
        <v>79</v>
      </c>
      <c r="E190" s="177" t="s">
        <v>210</v>
      </c>
      <c r="F190" s="177" t="s">
        <v>446</v>
      </c>
      <c r="G190" s="164"/>
      <c r="H190" s="164"/>
      <c r="I190" s="167"/>
      <c r="J190" s="178">
        <f>BK190</f>
        <v>0</v>
      </c>
      <c r="K190" s="164"/>
      <c r="L190" s="169"/>
      <c r="M190" s="170"/>
      <c r="N190" s="171"/>
      <c r="O190" s="171"/>
      <c r="P190" s="172">
        <f>SUM(P191:P194)</f>
        <v>0</v>
      </c>
      <c r="Q190" s="171"/>
      <c r="R190" s="172">
        <f>SUM(R191:R194)</f>
        <v>0</v>
      </c>
      <c r="S190" s="171"/>
      <c r="T190" s="173">
        <f>SUM(T191:T194)</f>
        <v>0</v>
      </c>
      <c r="AR190" s="174" t="s">
        <v>88</v>
      </c>
      <c r="AT190" s="175" t="s">
        <v>79</v>
      </c>
      <c r="AU190" s="175" t="s">
        <v>88</v>
      </c>
      <c r="AY190" s="174" t="s">
        <v>182</v>
      </c>
      <c r="BK190" s="176">
        <f>SUM(BK191:BK194)</f>
        <v>0</v>
      </c>
    </row>
    <row r="191" spans="1:65" s="2" customFormat="1" ht="24.2" customHeight="1">
      <c r="A191" s="35"/>
      <c r="B191" s="36"/>
      <c r="C191" s="179" t="s">
        <v>277</v>
      </c>
      <c r="D191" s="179" t="s">
        <v>187</v>
      </c>
      <c r="E191" s="180" t="s">
        <v>447</v>
      </c>
      <c r="F191" s="181" t="s">
        <v>448</v>
      </c>
      <c r="G191" s="182" t="s">
        <v>367</v>
      </c>
      <c r="H191" s="183">
        <v>25</v>
      </c>
      <c r="I191" s="184"/>
      <c r="J191" s="185">
        <f>ROUND(I191*H191,2)</f>
        <v>0</v>
      </c>
      <c r="K191" s="181" t="s">
        <v>191</v>
      </c>
      <c r="L191" s="40"/>
      <c r="M191" s="186" t="s">
        <v>43</v>
      </c>
      <c r="N191" s="187" t="s">
        <v>51</v>
      </c>
      <c r="O191" s="65"/>
      <c r="P191" s="188">
        <f>O191*H191</f>
        <v>0</v>
      </c>
      <c r="Q191" s="188">
        <v>0</v>
      </c>
      <c r="R191" s="188">
        <f>Q191*H191</f>
        <v>0</v>
      </c>
      <c r="S191" s="188">
        <v>0</v>
      </c>
      <c r="T191" s="18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90" t="s">
        <v>205</v>
      </c>
      <c r="AT191" s="190" t="s">
        <v>187</v>
      </c>
      <c r="AU191" s="190" t="s">
        <v>90</v>
      </c>
      <c r="AY191" s="17" t="s">
        <v>182</v>
      </c>
      <c r="BE191" s="191">
        <f>IF(N191="základní",J191,0)</f>
        <v>0</v>
      </c>
      <c r="BF191" s="191">
        <f>IF(N191="snížená",J191,0)</f>
        <v>0</v>
      </c>
      <c r="BG191" s="191">
        <f>IF(N191="zákl. přenesená",J191,0)</f>
        <v>0</v>
      </c>
      <c r="BH191" s="191">
        <f>IF(N191="sníž. přenesená",J191,0)</f>
        <v>0</v>
      </c>
      <c r="BI191" s="191">
        <f>IF(N191="nulová",J191,0)</f>
        <v>0</v>
      </c>
      <c r="BJ191" s="17" t="s">
        <v>88</v>
      </c>
      <c r="BK191" s="191">
        <f>ROUND(I191*H191,2)</f>
        <v>0</v>
      </c>
      <c r="BL191" s="17" t="s">
        <v>205</v>
      </c>
      <c r="BM191" s="190" t="s">
        <v>449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362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3" customFormat="1" ht="22.5">
      <c r="B193" s="192"/>
      <c r="C193" s="193"/>
      <c r="D193" s="194" t="s">
        <v>193</v>
      </c>
      <c r="E193" s="195" t="s">
        <v>43</v>
      </c>
      <c r="F193" s="196" t="s">
        <v>450</v>
      </c>
      <c r="G193" s="193"/>
      <c r="H193" s="195" t="s">
        <v>43</v>
      </c>
      <c r="I193" s="197"/>
      <c r="J193" s="193"/>
      <c r="K193" s="193"/>
      <c r="L193" s="198"/>
      <c r="M193" s="199"/>
      <c r="N193" s="200"/>
      <c r="O193" s="200"/>
      <c r="P193" s="200"/>
      <c r="Q193" s="200"/>
      <c r="R193" s="200"/>
      <c r="S193" s="200"/>
      <c r="T193" s="201"/>
      <c r="AT193" s="202" t="s">
        <v>193</v>
      </c>
      <c r="AU193" s="202" t="s">
        <v>90</v>
      </c>
      <c r="AV193" s="13" t="s">
        <v>88</v>
      </c>
      <c r="AW193" s="13" t="s">
        <v>41</v>
      </c>
      <c r="AX193" s="13" t="s">
        <v>80</v>
      </c>
      <c r="AY193" s="202" t="s">
        <v>182</v>
      </c>
    </row>
    <row r="194" spans="1:65" s="14" customFormat="1" ht="11.25">
      <c r="B194" s="203"/>
      <c r="C194" s="204"/>
      <c r="D194" s="194" t="s">
        <v>193</v>
      </c>
      <c r="E194" s="205" t="s">
        <v>43</v>
      </c>
      <c r="F194" s="206" t="s">
        <v>451</v>
      </c>
      <c r="G194" s="204"/>
      <c r="H194" s="207">
        <v>25</v>
      </c>
      <c r="I194" s="208"/>
      <c r="J194" s="204"/>
      <c r="K194" s="204"/>
      <c r="L194" s="209"/>
      <c r="M194" s="210"/>
      <c r="N194" s="211"/>
      <c r="O194" s="211"/>
      <c r="P194" s="211"/>
      <c r="Q194" s="211"/>
      <c r="R194" s="211"/>
      <c r="S194" s="211"/>
      <c r="T194" s="212"/>
      <c r="AT194" s="213" t="s">
        <v>193</v>
      </c>
      <c r="AU194" s="213" t="s">
        <v>90</v>
      </c>
      <c r="AV194" s="14" t="s">
        <v>90</v>
      </c>
      <c r="AW194" s="14" t="s">
        <v>41</v>
      </c>
      <c r="AX194" s="14" t="s">
        <v>88</v>
      </c>
      <c r="AY194" s="213" t="s">
        <v>182</v>
      </c>
    </row>
    <row r="195" spans="1:65" s="12" customFormat="1" ht="22.9" customHeight="1">
      <c r="B195" s="163"/>
      <c r="C195" s="164"/>
      <c r="D195" s="165" t="s">
        <v>79</v>
      </c>
      <c r="E195" s="177" t="s">
        <v>230</v>
      </c>
      <c r="F195" s="177" t="s">
        <v>452</v>
      </c>
      <c r="G195" s="164"/>
      <c r="H195" s="164"/>
      <c r="I195" s="167"/>
      <c r="J195" s="178">
        <f>BK195</f>
        <v>0</v>
      </c>
      <c r="K195" s="164"/>
      <c r="L195" s="169"/>
      <c r="M195" s="170"/>
      <c r="N195" s="171"/>
      <c r="O195" s="171"/>
      <c r="P195" s="172">
        <f>SUM(P196:P258)</f>
        <v>0</v>
      </c>
      <c r="Q195" s="171"/>
      <c r="R195" s="172">
        <f>SUM(R196:R258)</f>
        <v>1.7575959999999995E-2</v>
      </c>
      <c r="S195" s="171"/>
      <c r="T195" s="173">
        <f>SUM(T196:T258)</f>
        <v>0.188</v>
      </c>
      <c r="AR195" s="174" t="s">
        <v>88</v>
      </c>
      <c r="AT195" s="175" t="s">
        <v>79</v>
      </c>
      <c r="AU195" s="175" t="s">
        <v>88</v>
      </c>
      <c r="AY195" s="174" t="s">
        <v>182</v>
      </c>
      <c r="BK195" s="176">
        <f>SUM(BK196:BK258)</f>
        <v>0</v>
      </c>
    </row>
    <row r="196" spans="1:65" s="2" customFormat="1" ht="37.9" customHeight="1">
      <c r="A196" s="35"/>
      <c r="B196" s="36"/>
      <c r="C196" s="179" t="s">
        <v>281</v>
      </c>
      <c r="D196" s="179" t="s">
        <v>187</v>
      </c>
      <c r="E196" s="180" t="s">
        <v>453</v>
      </c>
      <c r="F196" s="181" t="s">
        <v>454</v>
      </c>
      <c r="G196" s="182" t="s">
        <v>367</v>
      </c>
      <c r="H196" s="183">
        <v>4.5</v>
      </c>
      <c r="I196" s="184"/>
      <c r="J196" s="185">
        <f>ROUND(I196*H196,2)</f>
        <v>0</v>
      </c>
      <c r="K196" s="181" t="s">
        <v>191</v>
      </c>
      <c r="L196" s="40"/>
      <c r="M196" s="186" t="s">
        <v>43</v>
      </c>
      <c r="N196" s="187" t="s">
        <v>51</v>
      </c>
      <c r="O196" s="65"/>
      <c r="P196" s="188">
        <f>O196*H196</f>
        <v>0</v>
      </c>
      <c r="Q196" s="188">
        <v>2.5999999999999999E-3</v>
      </c>
      <c r="R196" s="188">
        <f>Q196*H196</f>
        <v>1.1699999999999999E-2</v>
      </c>
      <c r="S196" s="188">
        <v>0</v>
      </c>
      <c r="T196" s="189">
        <f>S196*H196</f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90" t="s">
        <v>205</v>
      </c>
      <c r="AT196" s="190" t="s">
        <v>187</v>
      </c>
      <c r="AU196" s="190" t="s">
        <v>90</v>
      </c>
      <c r="AY196" s="17" t="s">
        <v>182</v>
      </c>
      <c r="BE196" s="191">
        <f>IF(N196="základní",J196,0)</f>
        <v>0</v>
      </c>
      <c r="BF196" s="191">
        <f>IF(N196="snížená",J196,0)</f>
        <v>0</v>
      </c>
      <c r="BG196" s="191">
        <f>IF(N196="zákl. přenesená",J196,0)</f>
        <v>0</v>
      </c>
      <c r="BH196" s="191">
        <f>IF(N196="sníž. přenesená",J196,0)</f>
        <v>0</v>
      </c>
      <c r="BI196" s="191">
        <f>IF(N196="nulová",J196,0)</f>
        <v>0</v>
      </c>
      <c r="BJ196" s="17" t="s">
        <v>88</v>
      </c>
      <c r="BK196" s="191">
        <f>ROUND(I196*H196,2)</f>
        <v>0</v>
      </c>
      <c r="BL196" s="17" t="s">
        <v>205</v>
      </c>
      <c r="BM196" s="190" t="s">
        <v>455</v>
      </c>
    </row>
    <row r="197" spans="1:65" s="13" customFormat="1" ht="11.25">
      <c r="B197" s="192"/>
      <c r="C197" s="193"/>
      <c r="D197" s="194" t="s">
        <v>193</v>
      </c>
      <c r="E197" s="195" t="s">
        <v>43</v>
      </c>
      <c r="F197" s="196" t="s">
        <v>362</v>
      </c>
      <c r="G197" s="193"/>
      <c r="H197" s="195" t="s">
        <v>43</v>
      </c>
      <c r="I197" s="197"/>
      <c r="J197" s="193"/>
      <c r="K197" s="193"/>
      <c r="L197" s="198"/>
      <c r="M197" s="199"/>
      <c r="N197" s="200"/>
      <c r="O197" s="200"/>
      <c r="P197" s="200"/>
      <c r="Q197" s="200"/>
      <c r="R197" s="200"/>
      <c r="S197" s="200"/>
      <c r="T197" s="201"/>
      <c r="AT197" s="202" t="s">
        <v>193</v>
      </c>
      <c r="AU197" s="202" t="s">
        <v>90</v>
      </c>
      <c r="AV197" s="13" t="s">
        <v>88</v>
      </c>
      <c r="AW197" s="13" t="s">
        <v>41</v>
      </c>
      <c r="AX197" s="13" t="s">
        <v>80</v>
      </c>
      <c r="AY197" s="202" t="s">
        <v>182</v>
      </c>
    </row>
    <row r="198" spans="1:65" s="13" customFormat="1" ht="11.25">
      <c r="B198" s="192"/>
      <c r="C198" s="193"/>
      <c r="D198" s="194" t="s">
        <v>193</v>
      </c>
      <c r="E198" s="195" t="s">
        <v>43</v>
      </c>
      <c r="F198" s="196" t="s">
        <v>456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4" customFormat="1" ht="11.25">
      <c r="B199" s="203"/>
      <c r="C199" s="204"/>
      <c r="D199" s="194" t="s">
        <v>193</v>
      </c>
      <c r="E199" s="205" t="s">
        <v>43</v>
      </c>
      <c r="F199" s="206" t="s">
        <v>457</v>
      </c>
      <c r="G199" s="204"/>
      <c r="H199" s="207">
        <v>4.5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193</v>
      </c>
      <c r="AU199" s="213" t="s">
        <v>90</v>
      </c>
      <c r="AV199" s="14" t="s">
        <v>90</v>
      </c>
      <c r="AW199" s="14" t="s">
        <v>41</v>
      </c>
      <c r="AX199" s="14" t="s">
        <v>88</v>
      </c>
      <c r="AY199" s="213" t="s">
        <v>182</v>
      </c>
    </row>
    <row r="200" spans="1:65" s="2" customFormat="1" ht="37.9" customHeight="1">
      <c r="A200" s="35"/>
      <c r="B200" s="36"/>
      <c r="C200" s="179" t="s">
        <v>7</v>
      </c>
      <c r="D200" s="179" t="s">
        <v>187</v>
      </c>
      <c r="E200" s="180" t="s">
        <v>458</v>
      </c>
      <c r="F200" s="181" t="s">
        <v>459</v>
      </c>
      <c r="G200" s="182" t="s">
        <v>367</v>
      </c>
      <c r="H200" s="183">
        <v>4.5</v>
      </c>
      <c r="I200" s="184"/>
      <c r="J200" s="185">
        <f>ROUND(I200*H200,2)</f>
        <v>0</v>
      </c>
      <c r="K200" s="181" t="s">
        <v>191</v>
      </c>
      <c r="L200" s="40"/>
      <c r="M200" s="186" t="s">
        <v>43</v>
      </c>
      <c r="N200" s="187" t="s">
        <v>51</v>
      </c>
      <c r="O200" s="65"/>
      <c r="P200" s="188">
        <f>O200*H200</f>
        <v>0</v>
      </c>
      <c r="Q200" s="188">
        <v>1.0000000000000001E-5</v>
      </c>
      <c r="R200" s="188">
        <f>Q200*H200</f>
        <v>4.5000000000000003E-5</v>
      </c>
      <c r="S200" s="188">
        <v>0</v>
      </c>
      <c r="T200" s="189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90" t="s">
        <v>205</v>
      </c>
      <c r="AT200" s="190" t="s">
        <v>187</v>
      </c>
      <c r="AU200" s="190" t="s">
        <v>90</v>
      </c>
      <c r="AY200" s="17" t="s">
        <v>182</v>
      </c>
      <c r="BE200" s="191">
        <f>IF(N200="základní",J200,0)</f>
        <v>0</v>
      </c>
      <c r="BF200" s="191">
        <f>IF(N200="snížená",J200,0)</f>
        <v>0</v>
      </c>
      <c r="BG200" s="191">
        <f>IF(N200="zákl. přenesená",J200,0)</f>
        <v>0</v>
      </c>
      <c r="BH200" s="191">
        <f>IF(N200="sníž. přenesená",J200,0)</f>
        <v>0</v>
      </c>
      <c r="BI200" s="191">
        <f>IF(N200="nulová",J200,0)</f>
        <v>0</v>
      </c>
      <c r="BJ200" s="17" t="s">
        <v>88</v>
      </c>
      <c r="BK200" s="191">
        <f>ROUND(I200*H200,2)</f>
        <v>0</v>
      </c>
      <c r="BL200" s="17" t="s">
        <v>205</v>
      </c>
      <c r="BM200" s="190" t="s">
        <v>460</v>
      </c>
    </row>
    <row r="201" spans="1:65" s="13" customFormat="1" ht="11.25">
      <c r="B201" s="192"/>
      <c r="C201" s="193"/>
      <c r="D201" s="194" t="s">
        <v>193</v>
      </c>
      <c r="E201" s="195" t="s">
        <v>43</v>
      </c>
      <c r="F201" s="196" t="s">
        <v>362</v>
      </c>
      <c r="G201" s="193"/>
      <c r="H201" s="195" t="s">
        <v>43</v>
      </c>
      <c r="I201" s="197"/>
      <c r="J201" s="193"/>
      <c r="K201" s="193"/>
      <c r="L201" s="198"/>
      <c r="M201" s="199"/>
      <c r="N201" s="200"/>
      <c r="O201" s="200"/>
      <c r="P201" s="200"/>
      <c r="Q201" s="200"/>
      <c r="R201" s="200"/>
      <c r="S201" s="200"/>
      <c r="T201" s="201"/>
      <c r="AT201" s="202" t="s">
        <v>193</v>
      </c>
      <c r="AU201" s="202" t="s">
        <v>90</v>
      </c>
      <c r="AV201" s="13" t="s">
        <v>88</v>
      </c>
      <c r="AW201" s="13" t="s">
        <v>41</v>
      </c>
      <c r="AX201" s="13" t="s">
        <v>80</v>
      </c>
      <c r="AY201" s="202" t="s">
        <v>182</v>
      </c>
    </row>
    <row r="202" spans="1:65" s="13" customFormat="1" ht="11.25">
      <c r="B202" s="192"/>
      <c r="C202" s="193"/>
      <c r="D202" s="194" t="s">
        <v>193</v>
      </c>
      <c r="E202" s="195" t="s">
        <v>43</v>
      </c>
      <c r="F202" s="196" t="s">
        <v>456</v>
      </c>
      <c r="G202" s="193"/>
      <c r="H202" s="195" t="s">
        <v>43</v>
      </c>
      <c r="I202" s="197"/>
      <c r="J202" s="193"/>
      <c r="K202" s="193"/>
      <c r="L202" s="198"/>
      <c r="M202" s="199"/>
      <c r="N202" s="200"/>
      <c r="O202" s="200"/>
      <c r="P202" s="200"/>
      <c r="Q202" s="200"/>
      <c r="R202" s="200"/>
      <c r="S202" s="200"/>
      <c r="T202" s="201"/>
      <c r="AT202" s="202" t="s">
        <v>193</v>
      </c>
      <c r="AU202" s="202" t="s">
        <v>90</v>
      </c>
      <c r="AV202" s="13" t="s">
        <v>88</v>
      </c>
      <c r="AW202" s="13" t="s">
        <v>41</v>
      </c>
      <c r="AX202" s="13" t="s">
        <v>80</v>
      </c>
      <c r="AY202" s="202" t="s">
        <v>182</v>
      </c>
    </row>
    <row r="203" spans="1:65" s="14" customFormat="1" ht="11.25">
      <c r="B203" s="203"/>
      <c r="C203" s="204"/>
      <c r="D203" s="194" t="s">
        <v>193</v>
      </c>
      <c r="E203" s="205" t="s">
        <v>43</v>
      </c>
      <c r="F203" s="206" t="s">
        <v>457</v>
      </c>
      <c r="G203" s="204"/>
      <c r="H203" s="207">
        <v>4.5</v>
      </c>
      <c r="I203" s="208"/>
      <c r="J203" s="204"/>
      <c r="K203" s="204"/>
      <c r="L203" s="209"/>
      <c r="M203" s="210"/>
      <c r="N203" s="211"/>
      <c r="O203" s="211"/>
      <c r="P203" s="211"/>
      <c r="Q203" s="211"/>
      <c r="R203" s="211"/>
      <c r="S203" s="211"/>
      <c r="T203" s="212"/>
      <c r="AT203" s="213" t="s">
        <v>193</v>
      </c>
      <c r="AU203" s="213" t="s">
        <v>90</v>
      </c>
      <c r="AV203" s="14" t="s">
        <v>90</v>
      </c>
      <c r="AW203" s="14" t="s">
        <v>41</v>
      </c>
      <c r="AX203" s="14" t="s">
        <v>88</v>
      </c>
      <c r="AY203" s="213" t="s">
        <v>182</v>
      </c>
    </row>
    <row r="204" spans="1:65" s="2" customFormat="1" ht="62.65" customHeight="1">
      <c r="A204" s="35"/>
      <c r="B204" s="36"/>
      <c r="C204" s="179" t="s">
        <v>290</v>
      </c>
      <c r="D204" s="179" t="s">
        <v>187</v>
      </c>
      <c r="E204" s="180" t="s">
        <v>461</v>
      </c>
      <c r="F204" s="181" t="s">
        <v>462</v>
      </c>
      <c r="G204" s="182" t="s">
        <v>367</v>
      </c>
      <c r="H204" s="183">
        <v>9</v>
      </c>
      <c r="I204" s="184"/>
      <c r="J204" s="185">
        <f>ROUND(I204*H204,2)</f>
        <v>0</v>
      </c>
      <c r="K204" s="181" t="s">
        <v>191</v>
      </c>
      <c r="L204" s="40"/>
      <c r="M204" s="186" t="s">
        <v>43</v>
      </c>
      <c r="N204" s="187" t="s">
        <v>51</v>
      </c>
      <c r="O204" s="65"/>
      <c r="P204" s="188">
        <f>O204*H204</f>
        <v>0</v>
      </c>
      <c r="Q204" s="188">
        <v>0</v>
      </c>
      <c r="R204" s="188">
        <f>Q204*H204</f>
        <v>0</v>
      </c>
      <c r="S204" s="188">
        <v>0.02</v>
      </c>
      <c r="T204" s="189">
        <f>S204*H204</f>
        <v>0.18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90" t="s">
        <v>88</v>
      </c>
      <c r="AT204" s="190" t="s">
        <v>187</v>
      </c>
      <c r="AU204" s="190" t="s">
        <v>90</v>
      </c>
      <c r="AY204" s="17" t="s">
        <v>182</v>
      </c>
      <c r="BE204" s="191">
        <f>IF(N204="základní",J204,0)</f>
        <v>0</v>
      </c>
      <c r="BF204" s="191">
        <f>IF(N204="snížená",J204,0)</f>
        <v>0</v>
      </c>
      <c r="BG204" s="191">
        <f>IF(N204="zákl. přenesená",J204,0)</f>
        <v>0</v>
      </c>
      <c r="BH204" s="191">
        <f>IF(N204="sníž. přenesená",J204,0)</f>
        <v>0</v>
      </c>
      <c r="BI204" s="191">
        <f>IF(N204="nulová",J204,0)</f>
        <v>0</v>
      </c>
      <c r="BJ204" s="17" t="s">
        <v>88</v>
      </c>
      <c r="BK204" s="191">
        <f>ROUND(I204*H204,2)</f>
        <v>0</v>
      </c>
      <c r="BL204" s="17" t="s">
        <v>88</v>
      </c>
      <c r="BM204" s="190" t="s">
        <v>463</v>
      </c>
    </row>
    <row r="205" spans="1:65" s="13" customFormat="1" ht="11.25">
      <c r="B205" s="192"/>
      <c r="C205" s="193"/>
      <c r="D205" s="194" t="s">
        <v>193</v>
      </c>
      <c r="E205" s="195" t="s">
        <v>43</v>
      </c>
      <c r="F205" s="196" t="s">
        <v>362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3" customFormat="1" ht="11.25">
      <c r="B206" s="192"/>
      <c r="C206" s="193"/>
      <c r="D206" s="194" t="s">
        <v>193</v>
      </c>
      <c r="E206" s="195" t="s">
        <v>43</v>
      </c>
      <c r="F206" s="196" t="s">
        <v>456</v>
      </c>
      <c r="G206" s="193"/>
      <c r="H206" s="195" t="s">
        <v>43</v>
      </c>
      <c r="I206" s="197"/>
      <c r="J206" s="193"/>
      <c r="K206" s="193"/>
      <c r="L206" s="198"/>
      <c r="M206" s="199"/>
      <c r="N206" s="200"/>
      <c r="O206" s="200"/>
      <c r="P206" s="200"/>
      <c r="Q206" s="200"/>
      <c r="R206" s="200"/>
      <c r="S206" s="200"/>
      <c r="T206" s="201"/>
      <c r="AT206" s="202" t="s">
        <v>193</v>
      </c>
      <c r="AU206" s="202" t="s">
        <v>90</v>
      </c>
      <c r="AV206" s="13" t="s">
        <v>88</v>
      </c>
      <c r="AW206" s="13" t="s">
        <v>41</v>
      </c>
      <c r="AX206" s="13" t="s">
        <v>80</v>
      </c>
      <c r="AY206" s="202" t="s">
        <v>182</v>
      </c>
    </row>
    <row r="207" spans="1:65" s="14" customFormat="1" ht="11.25">
      <c r="B207" s="203"/>
      <c r="C207" s="204"/>
      <c r="D207" s="194" t="s">
        <v>193</v>
      </c>
      <c r="E207" s="205" t="s">
        <v>43</v>
      </c>
      <c r="F207" s="206" t="s">
        <v>464</v>
      </c>
      <c r="G207" s="204"/>
      <c r="H207" s="207">
        <v>9</v>
      </c>
      <c r="I207" s="208"/>
      <c r="J207" s="204"/>
      <c r="K207" s="204"/>
      <c r="L207" s="209"/>
      <c r="M207" s="210"/>
      <c r="N207" s="211"/>
      <c r="O207" s="211"/>
      <c r="P207" s="211"/>
      <c r="Q207" s="211"/>
      <c r="R207" s="211"/>
      <c r="S207" s="211"/>
      <c r="T207" s="212"/>
      <c r="AT207" s="213" t="s">
        <v>193</v>
      </c>
      <c r="AU207" s="213" t="s">
        <v>90</v>
      </c>
      <c r="AV207" s="14" t="s">
        <v>90</v>
      </c>
      <c r="AW207" s="14" t="s">
        <v>41</v>
      </c>
      <c r="AX207" s="14" t="s">
        <v>88</v>
      </c>
      <c r="AY207" s="213" t="s">
        <v>182</v>
      </c>
    </row>
    <row r="208" spans="1:65" s="2" customFormat="1" ht="49.15" customHeight="1">
      <c r="A208" s="35"/>
      <c r="B208" s="36"/>
      <c r="C208" s="179" t="s">
        <v>295</v>
      </c>
      <c r="D208" s="179" t="s">
        <v>187</v>
      </c>
      <c r="E208" s="180" t="s">
        <v>465</v>
      </c>
      <c r="F208" s="181" t="s">
        <v>466</v>
      </c>
      <c r="G208" s="182" t="s">
        <v>190</v>
      </c>
      <c r="H208" s="183">
        <v>2</v>
      </c>
      <c r="I208" s="184"/>
      <c r="J208" s="185">
        <f>ROUND(I208*H208,2)</f>
        <v>0</v>
      </c>
      <c r="K208" s="181" t="s">
        <v>191</v>
      </c>
      <c r="L208" s="40"/>
      <c r="M208" s="186" t="s">
        <v>43</v>
      </c>
      <c r="N208" s="187" t="s">
        <v>51</v>
      </c>
      <c r="O208" s="65"/>
      <c r="P208" s="188">
        <f>O208*H208</f>
        <v>0</v>
      </c>
      <c r="Q208" s="188">
        <v>0</v>
      </c>
      <c r="R208" s="188">
        <f>Q208*H208</f>
        <v>0</v>
      </c>
      <c r="S208" s="188">
        <v>4.0000000000000001E-3</v>
      </c>
      <c r="T208" s="189">
        <f>S208*H208</f>
        <v>8.0000000000000002E-3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90" t="s">
        <v>205</v>
      </c>
      <c r="AT208" s="190" t="s">
        <v>187</v>
      </c>
      <c r="AU208" s="190" t="s">
        <v>90</v>
      </c>
      <c r="AY208" s="17" t="s">
        <v>182</v>
      </c>
      <c r="BE208" s="191">
        <f>IF(N208="základní",J208,0)</f>
        <v>0</v>
      </c>
      <c r="BF208" s="191">
        <f>IF(N208="snížená",J208,0)</f>
        <v>0</v>
      </c>
      <c r="BG208" s="191">
        <f>IF(N208="zákl. přenesená",J208,0)</f>
        <v>0</v>
      </c>
      <c r="BH208" s="191">
        <f>IF(N208="sníž. přenesená",J208,0)</f>
        <v>0</v>
      </c>
      <c r="BI208" s="191">
        <f>IF(N208="nulová",J208,0)</f>
        <v>0</v>
      </c>
      <c r="BJ208" s="17" t="s">
        <v>88</v>
      </c>
      <c r="BK208" s="191">
        <f>ROUND(I208*H208,2)</f>
        <v>0</v>
      </c>
      <c r="BL208" s="17" t="s">
        <v>205</v>
      </c>
      <c r="BM208" s="190" t="s">
        <v>467</v>
      </c>
    </row>
    <row r="209" spans="1:65" s="13" customFormat="1" ht="11.25">
      <c r="B209" s="192"/>
      <c r="C209" s="193"/>
      <c r="D209" s="194" t="s">
        <v>193</v>
      </c>
      <c r="E209" s="195" t="s">
        <v>43</v>
      </c>
      <c r="F209" s="196" t="s">
        <v>431</v>
      </c>
      <c r="G209" s="193"/>
      <c r="H209" s="195" t="s">
        <v>43</v>
      </c>
      <c r="I209" s="197"/>
      <c r="J209" s="193"/>
      <c r="K209" s="193"/>
      <c r="L209" s="198"/>
      <c r="M209" s="199"/>
      <c r="N209" s="200"/>
      <c r="O209" s="200"/>
      <c r="P209" s="200"/>
      <c r="Q209" s="200"/>
      <c r="R209" s="200"/>
      <c r="S209" s="200"/>
      <c r="T209" s="201"/>
      <c r="AT209" s="202" t="s">
        <v>193</v>
      </c>
      <c r="AU209" s="202" t="s">
        <v>90</v>
      </c>
      <c r="AV209" s="13" t="s">
        <v>88</v>
      </c>
      <c r="AW209" s="13" t="s">
        <v>41</v>
      </c>
      <c r="AX209" s="13" t="s">
        <v>80</v>
      </c>
      <c r="AY209" s="202" t="s">
        <v>182</v>
      </c>
    </row>
    <row r="210" spans="1:65" s="13" customFormat="1" ht="11.25">
      <c r="B210" s="192"/>
      <c r="C210" s="193"/>
      <c r="D210" s="194" t="s">
        <v>193</v>
      </c>
      <c r="E210" s="195" t="s">
        <v>43</v>
      </c>
      <c r="F210" s="196" t="s">
        <v>468</v>
      </c>
      <c r="G210" s="193"/>
      <c r="H210" s="195" t="s">
        <v>43</v>
      </c>
      <c r="I210" s="197"/>
      <c r="J210" s="193"/>
      <c r="K210" s="193"/>
      <c r="L210" s="198"/>
      <c r="M210" s="199"/>
      <c r="N210" s="200"/>
      <c r="O210" s="200"/>
      <c r="P210" s="200"/>
      <c r="Q210" s="200"/>
      <c r="R210" s="200"/>
      <c r="S210" s="200"/>
      <c r="T210" s="201"/>
      <c r="AT210" s="202" t="s">
        <v>193</v>
      </c>
      <c r="AU210" s="202" t="s">
        <v>90</v>
      </c>
      <c r="AV210" s="13" t="s">
        <v>88</v>
      </c>
      <c r="AW210" s="13" t="s">
        <v>41</v>
      </c>
      <c r="AX210" s="13" t="s">
        <v>80</v>
      </c>
      <c r="AY210" s="202" t="s">
        <v>182</v>
      </c>
    </row>
    <row r="211" spans="1:65" s="14" customFormat="1" ht="11.25">
      <c r="B211" s="203"/>
      <c r="C211" s="204"/>
      <c r="D211" s="194" t="s">
        <v>193</v>
      </c>
      <c r="E211" s="205" t="s">
        <v>43</v>
      </c>
      <c r="F211" s="206" t="s">
        <v>88</v>
      </c>
      <c r="G211" s="204"/>
      <c r="H211" s="207">
        <v>1</v>
      </c>
      <c r="I211" s="208"/>
      <c r="J211" s="204"/>
      <c r="K211" s="204"/>
      <c r="L211" s="209"/>
      <c r="M211" s="210"/>
      <c r="N211" s="211"/>
      <c r="O211" s="211"/>
      <c r="P211" s="211"/>
      <c r="Q211" s="211"/>
      <c r="R211" s="211"/>
      <c r="S211" s="211"/>
      <c r="T211" s="212"/>
      <c r="AT211" s="213" t="s">
        <v>193</v>
      </c>
      <c r="AU211" s="213" t="s">
        <v>90</v>
      </c>
      <c r="AV211" s="14" t="s">
        <v>90</v>
      </c>
      <c r="AW211" s="14" t="s">
        <v>41</v>
      </c>
      <c r="AX211" s="14" t="s">
        <v>80</v>
      </c>
      <c r="AY211" s="213" t="s">
        <v>182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469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88</v>
      </c>
      <c r="G213" s="204"/>
      <c r="H213" s="207">
        <v>1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193</v>
      </c>
      <c r="AU213" s="213" t="s">
        <v>90</v>
      </c>
      <c r="AV213" s="14" t="s">
        <v>90</v>
      </c>
      <c r="AW213" s="14" t="s">
        <v>41</v>
      </c>
      <c r="AX213" s="14" t="s">
        <v>80</v>
      </c>
      <c r="AY213" s="213" t="s">
        <v>182</v>
      </c>
    </row>
    <row r="214" spans="1:65" s="15" customFormat="1" ht="11.25">
      <c r="B214" s="227"/>
      <c r="C214" s="228"/>
      <c r="D214" s="194" t="s">
        <v>193</v>
      </c>
      <c r="E214" s="229" t="s">
        <v>43</v>
      </c>
      <c r="F214" s="230" t="s">
        <v>436</v>
      </c>
      <c r="G214" s="228"/>
      <c r="H214" s="231">
        <v>2</v>
      </c>
      <c r="I214" s="232"/>
      <c r="J214" s="228"/>
      <c r="K214" s="228"/>
      <c r="L214" s="233"/>
      <c r="M214" s="234"/>
      <c r="N214" s="235"/>
      <c r="O214" s="235"/>
      <c r="P214" s="235"/>
      <c r="Q214" s="235"/>
      <c r="R214" s="235"/>
      <c r="S214" s="235"/>
      <c r="T214" s="236"/>
      <c r="AT214" s="237" t="s">
        <v>193</v>
      </c>
      <c r="AU214" s="237" t="s">
        <v>90</v>
      </c>
      <c r="AV214" s="15" t="s">
        <v>205</v>
      </c>
      <c r="AW214" s="15" t="s">
        <v>41</v>
      </c>
      <c r="AX214" s="15" t="s">
        <v>88</v>
      </c>
      <c r="AY214" s="237" t="s">
        <v>182</v>
      </c>
    </row>
    <row r="215" spans="1:65" s="2" customFormat="1" ht="24.2" customHeight="1">
      <c r="A215" s="35"/>
      <c r="B215" s="36"/>
      <c r="C215" s="179" t="s">
        <v>300</v>
      </c>
      <c r="D215" s="179" t="s">
        <v>187</v>
      </c>
      <c r="E215" s="180" t="s">
        <v>470</v>
      </c>
      <c r="F215" s="181" t="s">
        <v>471</v>
      </c>
      <c r="G215" s="182" t="s">
        <v>190</v>
      </c>
      <c r="H215" s="183">
        <v>1</v>
      </c>
      <c r="I215" s="184"/>
      <c r="J215" s="185">
        <f>ROUND(I215*H215,2)</f>
        <v>0</v>
      </c>
      <c r="K215" s="181" t="s">
        <v>191</v>
      </c>
      <c r="L215" s="40"/>
      <c r="M215" s="186" t="s">
        <v>43</v>
      </c>
      <c r="N215" s="187" t="s">
        <v>51</v>
      </c>
      <c r="O215" s="65"/>
      <c r="P215" s="188">
        <f>O215*H215</f>
        <v>0</v>
      </c>
      <c r="Q215" s="188">
        <v>1.0000000000000001E-5</v>
      </c>
      <c r="R215" s="188">
        <f>Q215*H215</f>
        <v>1.0000000000000001E-5</v>
      </c>
      <c r="S215" s="188">
        <v>0</v>
      </c>
      <c r="T215" s="18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90" t="s">
        <v>205</v>
      </c>
      <c r="AT215" s="190" t="s">
        <v>187</v>
      </c>
      <c r="AU215" s="190" t="s">
        <v>90</v>
      </c>
      <c r="AY215" s="17" t="s">
        <v>182</v>
      </c>
      <c r="BE215" s="191">
        <f>IF(N215="základní",J215,0)</f>
        <v>0</v>
      </c>
      <c r="BF215" s="191">
        <f>IF(N215="snížená",J215,0)</f>
        <v>0</v>
      </c>
      <c r="BG215" s="191">
        <f>IF(N215="zákl. přenesená",J215,0)</f>
        <v>0</v>
      </c>
      <c r="BH215" s="191">
        <f>IF(N215="sníž. přenesená",J215,0)</f>
        <v>0</v>
      </c>
      <c r="BI215" s="191">
        <f>IF(N215="nulová",J215,0)</f>
        <v>0</v>
      </c>
      <c r="BJ215" s="17" t="s">
        <v>88</v>
      </c>
      <c r="BK215" s="191">
        <f>ROUND(I215*H215,2)</f>
        <v>0</v>
      </c>
      <c r="BL215" s="17" t="s">
        <v>205</v>
      </c>
      <c r="BM215" s="190" t="s">
        <v>472</v>
      </c>
    </row>
    <row r="216" spans="1:65" s="13" customFormat="1" ht="11.25">
      <c r="B216" s="192"/>
      <c r="C216" s="193"/>
      <c r="D216" s="194" t="s">
        <v>193</v>
      </c>
      <c r="E216" s="195" t="s">
        <v>43</v>
      </c>
      <c r="F216" s="196" t="s">
        <v>431</v>
      </c>
      <c r="G216" s="193"/>
      <c r="H216" s="195" t="s">
        <v>43</v>
      </c>
      <c r="I216" s="197"/>
      <c r="J216" s="193"/>
      <c r="K216" s="193"/>
      <c r="L216" s="198"/>
      <c r="M216" s="199"/>
      <c r="N216" s="200"/>
      <c r="O216" s="200"/>
      <c r="P216" s="200"/>
      <c r="Q216" s="200"/>
      <c r="R216" s="200"/>
      <c r="S216" s="200"/>
      <c r="T216" s="201"/>
      <c r="AT216" s="202" t="s">
        <v>193</v>
      </c>
      <c r="AU216" s="202" t="s">
        <v>90</v>
      </c>
      <c r="AV216" s="13" t="s">
        <v>88</v>
      </c>
      <c r="AW216" s="13" t="s">
        <v>41</v>
      </c>
      <c r="AX216" s="13" t="s">
        <v>80</v>
      </c>
      <c r="AY216" s="202" t="s">
        <v>182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473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88</v>
      </c>
      <c r="G218" s="204"/>
      <c r="H218" s="207">
        <v>1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88</v>
      </c>
      <c r="AY218" s="213" t="s">
        <v>182</v>
      </c>
    </row>
    <row r="219" spans="1:65" s="2" customFormat="1" ht="14.45" customHeight="1">
      <c r="A219" s="35"/>
      <c r="B219" s="36"/>
      <c r="C219" s="214" t="s">
        <v>305</v>
      </c>
      <c r="D219" s="214" t="s">
        <v>179</v>
      </c>
      <c r="E219" s="215" t="s">
        <v>474</v>
      </c>
      <c r="F219" s="216" t="s">
        <v>475</v>
      </c>
      <c r="G219" s="217" t="s">
        <v>190</v>
      </c>
      <c r="H219" s="218">
        <v>2</v>
      </c>
      <c r="I219" s="219"/>
      <c r="J219" s="220">
        <f>ROUND(I219*H219,2)</f>
        <v>0</v>
      </c>
      <c r="K219" s="216" t="s">
        <v>476</v>
      </c>
      <c r="L219" s="221"/>
      <c r="M219" s="222" t="s">
        <v>43</v>
      </c>
      <c r="N219" s="223" t="s">
        <v>51</v>
      </c>
      <c r="O219" s="65"/>
      <c r="P219" s="188">
        <f>O219*H219</f>
        <v>0</v>
      </c>
      <c r="Q219" s="188">
        <v>4.0000000000000002E-4</v>
      </c>
      <c r="R219" s="188">
        <f>Q219*H219</f>
        <v>8.0000000000000004E-4</v>
      </c>
      <c r="S219" s="188">
        <v>0</v>
      </c>
      <c r="T219" s="189">
        <f>S219*H219</f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90" t="s">
        <v>225</v>
      </c>
      <c r="AT219" s="190" t="s">
        <v>179</v>
      </c>
      <c r="AU219" s="190" t="s">
        <v>90</v>
      </c>
      <c r="AY219" s="17" t="s">
        <v>182</v>
      </c>
      <c r="BE219" s="191">
        <f>IF(N219="základní",J219,0)</f>
        <v>0</v>
      </c>
      <c r="BF219" s="191">
        <f>IF(N219="snížená",J219,0)</f>
        <v>0</v>
      </c>
      <c r="BG219" s="191">
        <f>IF(N219="zákl. přenesená",J219,0)</f>
        <v>0</v>
      </c>
      <c r="BH219" s="191">
        <f>IF(N219="sníž. přenesená",J219,0)</f>
        <v>0</v>
      </c>
      <c r="BI219" s="191">
        <f>IF(N219="nulová",J219,0)</f>
        <v>0</v>
      </c>
      <c r="BJ219" s="17" t="s">
        <v>88</v>
      </c>
      <c r="BK219" s="191">
        <f>ROUND(I219*H219,2)</f>
        <v>0</v>
      </c>
      <c r="BL219" s="17" t="s">
        <v>205</v>
      </c>
      <c r="BM219" s="190" t="s">
        <v>477</v>
      </c>
    </row>
    <row r="220" spans="1:65" s="13" customFormat="1" ht="11.25">
      <c r="B220" s="192"/>
      <c r="C220" s="193"/>
      <c r="D220" s="194" t="s">
        <v>193</v>
      </c>
      <c r="E220" s="195" t="s">
        <v>43</v>
      </c>
      <c r="F220" s="196" t="s">
        <v>431</v>
      </c>
      <c r="G220" s="193"/>
      <c r="H220" s="195" t="s">
        <v>43</v>
      </c>
      <c r="I220" s="197"/>
      <c r="J220" s="193"/>
      <c r="K220" s="193"/>
      <c r="L220" s="198"/>
      <c r="M220" s="199"/>
      <c r="N220" s="200"/>
      <c r="O220" s="200"/>
      <c r="P220" s="200"/>
      <c r="Q220" s="200"/>
      <c r="R220" s="200"/>
      <c r="S220" s="200"/>
      <c r="T220" s="201"/>
      <c r="AT220" s="202" t="s">
        <v>193</v>
      </c>
      <c r="AU220" s="202" t="s">
        <v>90</v>
      </c>
      <c r="AV220" s="13" t="s">
        <v>88</v>
      </c>
      <c r="AW220" s="13" t="s">
        <v>41</v>
      </c>
      <c r="AX220" s="13" t="s">
        <v>80</v>
      </c>
      <c r="AY220" s="202" t="s">
        <v>182</v>
      </c>
    </row>
    <row r="221" spans="1:65" s="13" customFormat="1" ht="11.25">
      <c r="B221" s="192"/>
      <c r="C221" s="193"/>
      <c r="D221" s="194" t="s">
        <v>193</v>
      </c>
      <c r="E221" s="195" t="s">
        <v>43</v>
      </c>
      <c r="F221" s="196" t="s">
        <v>473</v>
      </c>
      <c r="G221" s="193"/>
      <c r="H221" s="195" t="s">
        <v>43</v>
      </c>
      <c r="I221" s="197"/>
      <c r="J221" s="193"/>
      <c r="K221" s="193"/>
      <c r="L221" s="198"/>
      <c r="M221" s="199"/>
      <c r="N221" s="200"/>
      <c r="O221" s="200"/>
      <c r="P221" s="200"/>
      <c r="Q221" s="200"/>
      <c r="R221" s="200"/>
      <c r="S221" s="200"/>
      <c r="T221" s="201"/>
      <c r="AT221" s="202" t="s">
        <v>193</v>
      </c>
      <c r="AU221" s="202" t="s">
        <v>90</v>
      </c>
      <c r="AV221" s="13" t="s">
        <v>88</v>
      </c>
      <c r="AW221" s="13" t="s">
        <v>41</v>
      </c>
      <c r="AX221" s="13" t="s">
        <v>80</v>
      </c>
      <c r="AY221" s="202" t="s">
        <v>182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478</v>
      </c>
      <c r="G222" s="204"/>
      <c r="H222" s="207">
        <v>2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88</v>
      </c>
      <c r="AY222" s="213" t="s">
        <v>182</v>
      </c>
    </row>
    <row r="223" spans="1:65" s="2" customFormat="1" ht="14.45" customHeight="1">
      <c r="A223" s="35"/>
      <c r="B223" s="36"/>
      <c r="C223" s="214" t="s">
        <v>310</v>
      </c>
      <c r="D223" s="214" t="s">
        <v>179</v>
      </c>
      <c r="E223" s="215" t="s">
        <v>479</v>
      </c>
      <c r="F223" s="216" t="s">
        <v>480</v>
      </c>
      <c r="G223" s="217" t="s">
        <v>481</v>
      </c>
      <c r="H223" s="218">
        <v>1.256</v>
      </c>
      <c r="I223" s="219"/>
      <c r="J223" s="220">
        <f>ROUND(I223*H223,2)</f>
        <v>0</v>
      </c>
      <c r="K223" s="216" t="s">
        <v>191</v>
      </c>
      <c r="L223" s="221"/>
      <c r="M223" s="222" t="s">
        <v>43</v>
      </c>
      <c r="N223" s="223" t="s">
        <v>51</v>
      </c>
      <c r="O223" s="65"/>
      <c r="P223" s="188">
        <f>O223*H223</f>
        <v>0</v>
      </c>
      <c r="Q223" s="188">
        <v>8.0000000000000007E-5</v>
      </c>
      <c r="R223" s="188">
        <f>Q223*H223</f>
        <v>1.0048000000000001E-4</v>
      </c>
      <c r="S223" s="188">
        <v>0</v>
      </c>
      <c r="T223" s="189">
        <f>S223*H223</f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90" t="s">
        <v>225</v>
      </c>
      <c r="AT223" s="190" t="s">
        <v>179</v>
      </c>
      <c r="AU223" s="190" t="s">
        <v>90</v>
      </c>
      <c r="AY223" s="17" t="s">
        <v>182</v>
      </c>
      <c r="BE223" s="191">
        <f>IF(N223="základní",J223,0)</f>
        <v>0</v>
      </c>
      <c r="BF223" s="191">
        <f>IF(N223="snížená",J223,0)</f>
        <v>0</v>
      </c>
      <c r="BG223" s="191">
        <f>IF(N223="zákl. přenesená",J223,0)</f>
        <v>0</v>
      </c>
      <c r="BH223" s="191">
        <f>IF(N223="sníž. přenesená",J223,0)</f>
        <v>0</v>
      </c>
      <c r="BI223" s="191">
        <f>IF(N223="nulová",J223,0)</f>
        <v>0</v>
      </c>
      <c r="BJ223" s="17" t="s">
        <v>88</v>
      </c>
      <c r="BK223" s="191">
        <f>ROUND(I223*H223,2)</f>
        <v>0</v>
      </c>
      <c r="BL223" s="17" t="s">
        <v>205</v>
      </c>
      <c r="BM223" s="190" t="s">
        <v>482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431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3" customFormat="1" ht="11.25">
      <c r="B225" s="192"/>
      <c r="C225" s="193"/>
      <c r="D225" s="194" t="s">
        <v>193</v>
      </c>
      <c r="E225" s="195" t="s">
        <v>43</v>
      </c>
      <c r="F225" s="196" t="s">
        <v>473</v>
      </c>
      <c r="G225" s="193"/>
      <c r="H225" s="195" t="s">
        <v>43</v>
      </c>
      <c r="I225" s="197"/>
      <c r="J225" s="193"/>
      <c r="K225" s="193"/>
      <c r="L225" s="198"/>
      <c r="M225" s="199"/>
      <c r="N225" s="200"/>
      <c r="O225" s="200"/>
      <c r="P225" s="200"/>
      <c r="Q225" s="200"/>
      <c r="R225" s="200"/>
      <c r="S225" s="200"/>
      <c r="T225" s="201"/>
      <c r="AT225" s="202" t="s">
        <v>193</v>
      </c>
      <c r="AU225" s="202" t="s">
        <v>90</v>
      </c>
      <c r="AV225" s="13" t="s">
        <v>88</v>
      </c>
      <c r="AW225" s="13" t="s">
        <v>41</v>
      </c>
      <c r="AX225" s="13" t="s">
        <v>80</v>
      </c>
      <c r="AY225" s="202" t="s">
        <v>182</v>
      </c>
    </row>
    <row r="226" spans="1:65" s="14" customFormat="1" ht="11.25">
      <c r="B226" s="203"/>
      <c r="C226" s="204"/>
      <c r="D226" s="194" t="s">
        <v>193</v>
      </c>
      <c r="E226" s="205" t="s">
        <v>43</v>
      </c>
      <c r="F226" s="206" t="s">
        <v>483</v>
      </c>
      <c r="G226" s="204"/>
      <c r="H226" s="207">
        <v>1.256</v>
      </c>
      <c r="I226" s="208"/>
      <c r="J226" s="204"/>
      <c r="K226" s="204"/>
      <c r="L226" s="209"/>
      <c r="M226" s="210"/>
      <c r="N226" s="211"/>
      <c r="O226" s="211"/>
      <c r="P226" s="211"/>
      <c r="Q226" s="211"/>
      <c r="R226" s="211"/>
      <c r="S226" s="211"/>
      <c r="T226" s="212"/>
      <c r="AT226" s="213" t="s">
        <v>193</v>
      </c>
      <c r="AU226" s="213" t="s">
        <v>90</v>
      </c>
      <c r="AV226" s="14" t="s">
        <v>90</v>
      </c>
      <c r="AW226" s="14" t="s">
        <v>41</v>
      </c>
      <c r="AX226" s="14" t="s">
        <v>88</v>
      </c>
      <c r="AY226" s="213" t="s">
        <v>182</v>
      </c>
    </row>
    <row r="227" spans="1:65" s="2" customFormat="1" ht="24.2" customHeight="1">
      <c r="A227" s="35"/>
      <c r="B227" s="36"/>
      <c r="C227" s="214" t="s">
        <v>314</v>
      </c>
      <c r="D227" s="214" t="s">
        <v>179</v>
      </c>
      <c r="E227" s="215" t="s">
        <v>484</v>
      </c>
      <c r="F227" s="216" t="s">
        <v>485</v>
      </c>
      <c r="G227" s="217" t="s">
        <v>486</v>
      </c>
      <c r="H227" s="218">
        <v>0.02</v>
      </c>
      <c r="I227" s="219"/>
      <c r="J227" s="220">
        <f>ROUND(I227*H227,2)</f>
        <v>0</v>
      </c>
      <c r="K227" s="216" t="s">
        <v>191</v>
      </c>
      <c r="L227" s="221"/>
      <c r="M227" s="222" t="s">
        <v>43</v>
      </c>
      <c r="N227" s="223" t="s">
        <v>51</v>
      </c>
      <c r="O227" s="65"/>
      <c r="P227" s="188">
        <f>O227*H227</f>
        <v>0</v>
      </c>
      <c r="Q227" s="188">
        <v>5.0000000000000001E-4</v>
      </c>
      <c r="R227" s="188">
        <f>Q227*H227</f>
        <v>1.0000000000000001E-5</v>
      </c>
      <c r="S227" s="188">
        <v>0</v>
      </c>
      <c r="T227" s="189">
        <f>S227*H227</f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90" t="s">
        <v>225</v>
      </c>
      <c r="AT227" s="190" t="s">
        <v>179</v>
      </c>
      <c r="AU227" s="190" t="s">
        <v>90</v>
      </c>
      <c r="AY227" s="17" t="s">
        <v>182</v>
      </c>
      <c r="BE227" s="191">
        <f>IF(N227="základní",J227,0)</f>
        <v>0</v>
      </c>
      <c r="BF227" s="191">
        <f>IF(N227="snížená",J227,0)</f>
        <v>0</v>
      </c>
      <c r="BG227" s="191">
        <f>IF(N227="zákl. přenesená",J227,0)</f>
        <v>0</v>
      </c>
      <c r="BH227" s="191">
        <f>IF(N227="sníž. přenesená",J227,0)</f>
        <v>0</v>
      </c>
      <c r="BI227" s="191">
        <f>IF(N227="nulová",J227,0)</f>
        <v>0</v>
      </c>
      <c r="BJ227" s="17" t="s">
        <v>88</v>
      </c>
      <c r="BK227" s="191">
        <f>ROUND(I227*H227,2)</f>
        <v>0</v>
      </c>
      <c r="BL227" s="17" t="s">
        <v>205</v>
      </c>
      <c r="BM227" s="190" t="s">
        <v>487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431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3" customFormat="1" ht="11.25">
      <c r="B229" s="192"/>
      <c r="C229" s="193"/>
      <c r="D229" s="194" t="s">
        <v>193</v>
      </c>
      <c r="E229" s="195" t="s">
        <v>43</v>
      </c>
      <c r="F229" s="196" t="s">
        <v>473</v>
      </c>
      <c r="G229" s="193"/>
      <c r="H229" s="195" t="s">
        <v>43</v>
      </c>
      <c r="I229" s="197"/>
      <c r="J229" s="193"/>
      <c r="K229" s="193"/>
      <c r="L229" s="198"/>
      <c r="M229" s="199"/>
      <c r="N229" s="200"/>
      <c r="O229" s="200"/>
      <c r="P229" s="200"/>
      <c r="Q229" s="200"/>
      <c r="R229" s="200"/>
      <c r="S229" s="200"/>
      <c r="T229" s="201"/>
      <c r="AT229" s="202" t="s">
        <v>193</v>
      </c>
      <c r="AU229" s="202" t="s">
        <v>90</v>
      </c>
      <c r="AV229" s="13" t="s">
        <v>88</v>
      </c>
      <c r="AW229" s="13" t="s">
        <v>41</v>
      </c>
      <c r="AX229" s="13" t="s">
        <v>80</v>
      </c>
      <c r="AY229" s="202" t="s">
        <v>182</v>
      </c>
    </row>
    <row r="230" spans="1:65" s="14" customFormat="1" ht="11.25">
      <c r="B230" s="203"/>
      <c r="C230" s="204"/>
      <c r="D230" s="194" t="s">
        <v>193</v>
      </c>
      <c r="E230" s="205" t="s">
        <v>43</v>
      </c>
      <c r="F230" s="206" t="s">
        <v>488</v>
      </c>
      <c r="G230" s="204"/>
      <c r="H230" s="207">
        <v>0.02</v>
      </c>
      <c r="I230" s="208"/>
      <c r="J230" s="204"/>
      <c r="K230" s="204"/>
      <c r="L230" s="209"/>
      <c r="M230" s="210"/>
      <c r="N230" s="211"/>
      <c r="O230" s="211"/>
      <c r="P230" s="211"/>
      <c r="Q230" s="211"/>
      <c r="R230" s="211"/>
      <c r="S230" s="211"/>
      <c r="T230" s="212"/>
      <c r="AT230" s="213" t="s">
        <v>193</v>
      </c>
      <c r="AU230" s="213" t="s">
        <v>90</v>
      </c>
      <c r="AV230" s="14" t="s">
        <v>90</v>
      </c>
      <c r="AW230" s="14" t="s">
        <v>41</v>
      </c>
      <c r="AX230" s="14" t="s">
        <v>88</v>
      </c>
      <c r="AY230" s="213" t="s">
        <v>182</v>
      </c>
    </row>
    <row r="231" spans="1:65" s="2" customFormat="1" ht="24.2" customHeight="1">
      <c r="A231" s="35"/>
      <c r="B231" s="36"/>
      <c r="C231" s="179" t="s">
        <v>318</v>
      </c>
      <c r="D231" s="179" t="s">
        <v>187</v>
      </c>
      <c r="E231" s="180" t="s">
        <v>489</v>
      </c>
      <c r="F231" s="181" t="s">
        <v>490</v>
      </c>
      <c r="G231" s="182" t="s">
        <v>190</v>
      </c>
      <c r="H231" s="183">
        <v>1</v>
      </c>
      <c r="I231" s="184"/>
      <c r="J231" s="185">
        <f>ROUND(I231*H231,2)</f>
        <v>0</v>
      </c>
      <c r="K231" s="181" t="s">
        <v>191</v>
      </c>
      <c r="L231" s="40"/>
      <c r="M231" s="186" t="s">
        <v>43</v>
      </c>
      <c r="N231" s="187" t="s">
        <v>51</v>
      </c>
      <c r="O231" s="65"/>
      <c r="P231" s="188">
        <f>O231*H231</f>
        <v>0</v>
      </c>
      <c r="Q231" s="188">
        <v>6.9999999999999999E-4</v>
      </c>
      <c r="R231" s="188">
        <f>Q231*H231</f>
        <v>6.9999999999999999E-4</v>
      </c>
      <c r="S231" s="188">
        <v>0</v>
      </c>
      <c r="T231" s="18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90" t="s">
        <v>205</v>
      </c>
      <c r="AT231" s="190" t="s">
        <v>187</v>
      </c>
      <c r="AU231" s="190" t="s">
        <v>90</v>
      </c>
      <c r="AY231" s="17" t="s">
        <v>182</v>
      </c>
      <c r="BE231" s="191">
        <f>IF(N231="základní",J231,0)</f>
        <v>0</v>
      </c>
      <c r="BF231" s="191">
        <f>IF(N231="snížená",J231,0)</f>
        <v>0</v>
      </c>
      <c r="BG231" s="191">
        <f>IF(N231="zákl. přenesená",J231,0)</f>
        <v>0</v>
      </c>
      <c r="BH231" s="191">
        <f>IF(N231="sníž. přenesená",J231,0)</f>
        <v>0</v>
      </c>
      <c r="BI231" s="191">
        <f>IF(N231="nulová",J231,0)</f>
        <v>0</v>
      </c>
      <c r="BJ231" s="17" t="s">
        <v>88</v>
      </c>
      <c r="BK231" s="191">
        <f>ROUND(I231*H231,2)</f>
        <v>0</v>
      </c>
      <c r="BL231" s="17" t="s">
        <v>205</v>
      </c>
      <c r="BM231" s="190" t="s">
        <v>491</v>
      </c>
    </row>
    <row r="232" spans="1:65" s="13" customFormat="1" ht="11.25">
      <c r="B232" s="192"/>
      <c r="C232" s="193"/>
      <c r="D232" s="194" t="s">
        <v>193</v>
      </c>
      <c r="E232" s="195" t="s">
        <v>43</v>
      </c>
      <c r="F232" s="196" t="s">
        <v>431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3" customFormat="1" ht="11.25">
      <c r="B233" s="192"/>
      <c r="C233" s="193"/>
      <c r="D233" s="194" t="s">
        <v>193</v>
      </c>
      <c r="E233" s="195" t="s">
        <v>43</v>
      </c>
      <c r="F233" s="196" t="s">
        <v>492</v>
      </c>
      <c r="G233" s="193"/>
      <c r="H233" s="195" t="s">
        <v>43</v>
      </c>
      <c r="I233" s="197"/>
      <c r="J233" s="193"/>
      <c r="K233" s="193"/>
      <c r="L233" s="198"/>
      <c r="M233" s="199"/>
      <c r="N233" s="200"/>
      <c r="O233" s="200"/>
      <c r="P233" s="200"/>
      <c r="Q233" s="200"/>
      <c r="R233" s="200"/>
      <c r="S233" s="200"/>
      <c r="T233" s="201"/>
      <c r="AT233" s="202" t="s">
        <v>193</v>
      </c>
      <c r="AU233" s="202" t="s">
        <v>90</v>
      </c>
      <c r="AV233" s="13" t="s">
        <v>88</v>
      </c>
      <c r="AW233" s="13" t="s">
        <v>41</v>
      </c>
      <c r="AX233" s="13" t="s">
        <v>80</v>
      </c>
      <c r="AY233" s="202" t="s">
        <v>182</v>
      </c>
    </row>
    <row r="234" spans="1:65" s="14" customFormat="1" ht="11.25">
      <c r="B234" s="203"/>
      <c r="C234" s="204"/>
      <c r="D234" s="194" t="s">
        <v>193</v>
      </c>
      <c r="E234" s="205" t="s">
        <v>43</v>
      </c>
      <c r="F234" s="206" t="s">
        <v>88</v>
      </c>
      <c r="G234" s="204"/>
      <c r="H234" s="207">
        <v>1</v>
      </c>
      <c r="I234" s="208"/>
      <c r="J234" s="204"/>
      <c r="K234" s="204"/>
      <c r="L234" s="209"/>
      <c r="M234" s="210"/>
      <c r="N234" s="211"/>
      <c r="O234" s="211"/>
      <c r="P234" s="211"/>
      <c r="Q234" s="211"/>
      <c r="R234" s="211"/>
      <c r="S234" s="211"/>
      <c r="T234" s="212"/>
      <c r="AT234" s="213" t="s">
        <v>193</v>
      </c>
      <c r="AU234" s="213" t="s">
        <v>90</v>
      </c>
      <c r="AV234" s="14" t="s">
        <v>90</v>
      </c>
      <c r="AW234" s="14" t="s">
        <v>41</v>
      </c>
      <c r="AX234" s="14" t="s">
        <v>88</v>
      </c>
      <c r="AY234" s="213" t="s">
        <v>182</v>
      </c>
    </row>
    <row r="235" spans="1:65" s="2" customFormat="1" ht="14.45" customHeight="1">
      <c r="A235" s="35"/>
      <c r="B235" s="36"/>
      <c r="C235" s="214" t="s">
        <v>322</v>
      </c>
      <c r="D235" s="214" t="s">
        <v>179</v>
      </c>
      <c r="E235" s="215" t="s">
        <v>493</v>
      </c>
      <c r="F235" s="216" t="s">
        <v>494</v>
      </c>
      <c r="G235" s="217" t="s">
        <v>190</v>
      </c>
      <c r="H235" s="218">
        <v>1</v>
      </c>
      <c r="I235" s="219"/>
      <c r="J235" s="220">
        <f>ROUND(I235*H235,2)</f>
        <v>0</v>
      </c>
      <c r="K235" s="216" t="s">
        <v>191</v>
      </c>
      <c r="L235" s="221"/>
      <c r="M235" s="222" t="s">
        <v>43</v>
      </c>
      <c r="N235" s="223" t="s">
        <v>51</v>
      </c>
      <c r="O235" s="65"/>
      <c r="P235" s="188">
        <f>O235*H235</f>
        <v>0</v>
      </c>
      <c r="Q235" s="188">
        <v>2.5000000000000001E-3</v>
      </c>
      <c r="R235" s="188">
        <f>Q235*H235</f>
        <v>2.5000000000000001E-3</v>
      </c>
      <c r="S235" s="188">
        <v>0</v>
      </c>
      <c r="T235" s="189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90" t="s">
        <v>225</v>
      </c>
      <c r="AT235" s="190" t="s">
        <v>179</v>
      </c>
      <c r="AU235" s="190" t="s">
        <v>90</v>
      </c>
      <c r="AY235" s="17" t="s">
        <v>182</v>
      </c>
      <c r="BE235" s="191">
        <f>IF(N235="základní",J235,0)</f>
        <v>0</v>
      </c>
      <c r="BF235" s="191">
        <f>IF(N235="snížená",J235,0)</f>
        <v>0</v>
      </c>
      <c r="BG235" s="191">
        <f>IF(N235="zákl. přenesená",J235,0)</f>
        <v>0</v>
      </c>
      <c r="BH235" s="191">
        <f>IF(N235="sníž. přenesená",J235,0)</f>
        <v>0</v>
      </c>
      <c r="BI235" s="191">
        <f>IF(N235="nulová",J235,0)</f>
        <v>0</v>
      </c>
      <c r="BJ235" s="17" t="s">
        <v>88</v>
      </c>
      <c r="BK235" s="191">
        <f>ROUND(I235*H235,2)</f>
        <v>0</v>
      </c>
      <c r="BL235" s="17" t="s">
        <v>205</v>
      </c>
      <c r="BM235" s="190" t="s">
        <v>495</v>
      </c>
    </row>
    <row r="236" spans="1:65" s="13" customFormat="1" ht="11.25">
      <c r="B236" s="192"/>
      <c r="C236" s="193"/>
      <c r="D236" s="194" t="s">
        <v>193</v>
      </c>
      <c r="E236" s="195" t="s">
        <v>43</v>
      </c>
      <c r="F236" s="196" t="s">
        <v>431</v>
      </c>
      <c r="G236" s="193"/>
      <c r="H236" s="195" t="s">
        <v>43</v>
      </c>
      <c r="I236" s="197"/>
      <c r="J236" s="193"/>
      <c r="K236" s="193"/>
      <c r="L236" s="198"/>
      <c r="M236" s="199"/>
      <c r="N236" s="200"/>
      <c r="O236" s="200"/>
      <c r="P236" s="200"/>
      <c r="Q236" s="200"/>
      <c r="R236" s="200"/>
      <c r="S236" s="200"/>
      <c r="T236" s="201"/>
      <c r="AT236" s="202" t="s">
        <v>193</v>
      </c>
      <c r="AU236" s="202" t="s">
        <v>90</v>
      </c>
      <c r="AV236" s="13" t="s">
        <v>88</v>
      </c>
      <c r="AW236" s="13" t="s">
        <v>41</v>
      </c>
      <c r="AX236" s="13" t="s">
        <v>80</v>
      </c>
      <c r="AY236" s="202" t="s">
        <v>182</v>
      </c>
    </row>
    <row r="237" spans="1:65" s="13" customFormat="1" ht="22.5">
      <c r="B237" s="192"/>
      <c r="C237" s="193"/>
      <c r="D237" s="194" t="s">
        <v>193</v>
      </c>
      <c r="E237" s="195" t="s">
        <v>43</v>
      </c>
      <c r="F237" s="196" t="s">
        <v>496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88</v>
      </c>
      <c r="G238" s="204"/>
      <c r="H238" s="207">
        <v>1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88</v>
      </c>
      <c r="AY238" s="213" t="s">
        <v>182</v>
      </c>
    </row>
    <row r="239" spans="1:65" s="2" customFormat="1" ht="14.45" customHeight="1">
      <c r="A239" s="35"/>
      <c r="B239" s="36"/>
      <c r="C239" s="214" t="s">
        <v>326</v>
      </c>
      <c r="D239" s="214" t="s">
        <v>179</v>
      </c>
      <c r="E239" s="215" t="s">
        <v>497</v>
      </c>
      <c r="F239" s="216" t="s">
        <v>498</v>
      </c>
      <c r="G239" s="217" t="s">
        <v>190</v>
      </c>
      <c r="H239" s="218">
        <v>2</v>
      </c>
      <c r="I239" s="219"/>
      <c r="J239" s="220">
        <f>ROUND(I239*H239,2)</f>
        <v>0</v>
      </c>
      <c r="K239" s="216" t="s">
        <v>191</v>
      </c>
      <c r="L239" s="221"/>
      <c r="M239" s="222" t="s">
        <v>43</v>
      </c>
      <c r="N239" s="223" t="s">
        <v>51</v>
      </c>
      <c r="O239" s="65"/>
      <c r="P239" s="188">
        <f>O239*H239</f>
        <v>0</v>
      </c>
      <c r="Q239" s="188">
        <v>3.5E-4</v>
      </c>
      <c r="R239" s="188">
        <f>Q239*H239</f>
        <v>6.9999999999999999E-4</v>
      </c>
      <c r="S239" s="188">
        <v>0</v>
      </c>
      <c r="T239" s="18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225</v>
      </c>
      <c r="AT239" s="190" t="s">
        <v>179</v>
      </c>
      <c r="AU239" s="190" t="s">
        <v>90</v>
      </c>
      <c r="AY239" s="17" t="s">
        <v>182</v>
      </c>
      <c r="BE239" s="191">
        <f>IF(N239="základní",J239,0)</f>
        <v>0</v>
      </c>
      <c r="BF239" s="191">
        <f>IF(N239="snížená",J239,0)</f>
        <v>0</v>
      </c>
      <c r="BG239" s="191">
        <f>IF(N239="zákl. přenesená",J239,0)</f>
        <v>0</v>
      </c>
      <c r="BH239" s="191">
        <f>IF(N239="sníž. přenesená",J239,0)</f>
        <v>0</v>
      </c>
      <c r="BI239" s="191">
        <f>IF(N239="nulová",J239,0)</f>
        <v>0</v>
      </c>
      <c r="BJ239" s="17" t="s">
        <v>88</v>
      </c>
      <c r="BK239" s="191">
        <f>ROUND(I239*H239,2)</f>
        <v>0</v>
      </c>
      <c r="BL239" s="17" t="s">
        <v>205</v>
      </c>
      <c r="BM239" s="190" t="s">
        <v>499</v>
      </c>
    </row>
    <row r="240" spans="1:65" s="13" customFormat="1" ht="11.25">
      <c r="B240" s="192"/>
      <c r="C240" s="193"/>
      <c r="D240" s="194" t="s">
        <v>193</v>
      </c>
      <c r="E240" s="195" t="s">
        <v>43</v>
      </c>
      <c r="F240" s="196" t="s">
        <v>431</v>
      </c>
      <c r="G240" s="193"/>
      <c r="H240" s="195" t="s">
        <v>43</v>
      </c>
      <c r="I240" s="197"/>
      <c r="J240" s="193"/>
      <c r="K240" s="193"/>
      <c r="L240" s="198"/>
      <c r="M240" s="199"/>
      <c r="N240" s="200"/>
      <c r="O240" s="200"/>
      <c r="P240" s="200"/>
      <c r="Q240" s="200"/>
      <c r="R240" s="200"/>
      <c r="S240" s="200"/>
      <c r="T240" s="201"/>
      <c r="AT240" s="202" t="s">
        <v>193</v>
      </c>
      <c r="AU240" s="202" t="s">
        <v>90</v>
      </c>
      <c r="AV240" s="13" t="s">
        <v>88</v>
      </c>
      <c r="AW240" s="13" t="s">
        <v>41</v>
      </c>
      <c r="AX240" s="13" t="s">
        <v>80</v>
      </c>
      <c r="AY240" s="202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492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90</v>
      </c>
      <c r="G242" s="204"/>
      <c r="H242" s="207">
        <v>2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88</v>
      </c>
      <c r="AY242" s="213" t="s">
        <v>182</v>
      </c>
    </row>
    <row r="243" spans="1:65" s="2" customFormat="1" ht="14.45" customHeight="1">
      <c r="A243" s="35"/>
      <c r="B243" s="36"/>
      <c r="C243" s="214" t="s">
        <v>330</v>
      </c>
      <c r="D243" s="214" t="s">
        <v>179</v>
      </c>
      <c r="E243" s="215" t="s">
        <v>500</v>
      </c>
      <c r="F243" s="216" t="s">
        <v>501</v>
      </c>
      <c r="G243" s="217" t="s">
        <v>190</v>
      </c>
      <c r="H243" s="218">
        <v>1</v>
      </c>
      <c r="I243" s="219"/>
      <c r="J243" s="220">
        <f>ROUND(I243*H243,2)</f>
        <v>0</v>
      </c>
      <c r="K243" s="216" t="s">
        <v>191</v>
      </c>
      <c r="L243" s="221"/>
      <c r="M243" s="222" t="s">
        <v>43</v>
      </c>
      <c r="N243" s="223" t="s">
        <v>51</v>
      </c>
      <c r="O243" s="65"/>
      <c r="P243" s="188">
        <f>O243*H243</f>
        <v>0</v>
      </c>
      <c r="Q243" s="188">
        <v>1E-4</v>
      </c>
      <c r="R243" s="188">
        <f>Q243*H243</f>
        <v>1E-4</v>
      </c>
      <c r="S243" s="188">
        <v>0</v>
      </c>
      <c r="T243" s="18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90" t="s">
        <v>225</v>
      </c>
      <c r="AT243" s="190" t="s">
        <v>179</v>
      </c>
      <c r="AU243" s="190" t="s">
        <v>90</v>
      </c>
      <c r="AY243" s="17" t="s">
        <v>182</v>
      </c>
      <c r="BE243" s="191">
        <f>IF(N243="základní",J243,0)</f>
        <v>0</v>
      </c>
      <c r="BF243" s="191">
        <f>IF(N243="snížená",J243,0)</f>
        <v>0</v>
      </c>
      <c r="BG243" s="191">
        <f>IF(N243="zákl. přenesená",J243,0)</f>
        <v>0</v>
      </c>
      <c r="BH243" s="191">
        <f>IF(N243="sníž. přenesená",J243,0)</f>
        <v>0</v>
      </c>
      <c r="BI243" s="191">
        <f>IF(N243="nulová",J243,0)</f>
        <v>0</v>
      </c>
      <c r="BJ243" s="17" t="s">
        <v>88</v>
      </c>
      <c r="BK243" s="191">
        <f>ROUND(I243*H243,2)</f>
        <v>0</v>
      </c>
      <c r="BL243" s="17" t="s">
        <v>205</v>
      </c>
      <c r="BM243" s="190" t="s">
        <v>502</v>
      </c>
    </row>
    <row r="244" spans="1:65" s="13" customFormat="1" ht="11.25">
      <c r="B244" s="192"/>
      <c r="C244" s="193"/>
      <c r="D244" s="194" t="s">
        <v>193</v>
      </c>
      <c r="E244" s="195" t="s">
        <v>43</v>
      </c>
      <c r="F244" s="196" t="s">
        <v>431</v>
      </c>
      <c r="G244" s="193"/>
      <c r="H244" s="195" t="s">
        <v>43</v>
      </c>
      <c r="I244" s="197"/>
      <c r="J244" s="193"/>
      <c r="K244" s="193"/>
      <c r="L244" s="198"/>
      <c r="M244" s="199"/>
      <c r="N244" s="200"/>
      <c r="O244" s="200"/>
      <c r="P244" s="200"/>
      <c r="Q244" s="200"/>
      <c r="R244" s="200"/>
      <c r="S244" s="200"/>
      <c r="T244" s="201"/>
      <c r="AT244" s="202" t="s">
        <v>193</v>
      </c>
      <c r="AU244" s="202" t="s">
        <v>90</v>
      </c>
      <c r="AV244" s="13" t="s">
        <v>88</v>
      </c>
      <c r="AW244" s="13" t="s">
        <v>41</v>
      </c>
      <c r="AX244" s="13" t="s">
        <v>80</v>
      </c>
      <c r="AY244" s="202" t="s">
        <v>182</v>
      </c>
    </row>
    <row r="245" spans="1:65" s="13" customFormat="1" ht="11.25">
      <c r="B245" s="192"/>
      <c r="C245" s="193"/>
      <c r="D245" s="194" t="s">
        <v>193</v>
      </c>
      <c r="E245" s="195" t="s">
        <v>43</v>
      </c>
      <c r="F245" s="196" t="s">
        <v>492</v>
      </c>
      <c r="G245" s="193"/>
      <c r="H245" s="195" t="s">
        <v>43</v>
      </c>
      <c r="I245" s="197"/>
      <c r="J245" s="193"/>
      <c r="K245" s="193"/>
      <c r="L245" s="198"/>
      <c r="M245" s="199"/>
      <c r="N245" s="200"/>
      <c r="O245" s="200"/>
      <c r="P245" s="200"/>
      <c r="Q245" s="200"/>
      <c r="R245" s="200"/>
      <c r="S245" s="200"/>
      <c r="T245" s="201"/>
      <c r="AT245" s="202" t="s">
        <v>193</v>
      </c>
      <c r="AU245" s="202" t="s">
        <v>90</v>
      </c>
      <c r="AV245" s="13" t="s">
        <v>88</v>
      </c>
      <c r="AW245" s="13" t="s">
        <v>41</v>
      </c>
      <c r="AX245" s="13" t="s">
        <v>80</v>
      </c>
      <c r="AY245" s="202" t="s">
        <v>182</v>
      </c>
    </row>
    <row r="246" spans="1:65" s="14" customFormat="1" ht="11.25">
      <c r="B246" s="203"/>
      <c r="C246" s="204"/>
      <c r="D246" s="194" t="s">
        <v>193</v>
      </c>
      <c r="E246" s="205" t="s">
        <v>43</v>
      </c>
      <c r="F246" s="206" t="s">
        <v>88</v>
      </c>
      <c r="G246" s="204"/>
      <c r="H246" s="207">
        <v>1</v>
      </c>
      <c r="I246" s="208"/>
      <c r="J246" s="204"/>
      <c r="K246" s="204"/>
      <c r="L246" s="209"/>
      <c r="M246" s="210"/>
      <c r="N246" s="211"/>
      <c r="O246" s="211"/>
      <c r="P246" s="211"/>
      <c r="Q246" s="211"/>
      <c r="R246" s="211"/>
      <c r="S246" s="211"/>
      <c r="T246" s="212"/>
      <c r="AT246" s="213" t="s">
        <v>193</v>
      </c>
      <c r="AU246" s="213" t="s">
        <v>90</v>
      </c>
      <c r="AV246" s="14" t="s">
        <v>90</v>
      </c>
      <c r="AW246" s="14" t="s">
        <v>41</v>
      </c>
      <c r="AX246" s="14" t="s">
        <v>88</v>
      </c>
      <c r="AY246" s="213" t="s">
        <v>182</v>
      </c>
    </row>
    <row r="247" spans="1:65" s="2" customFormat="1" ht="14.45" customHeight="1">
      <c r="A247" s="35"/>
      <c r="B247" s="36"/>
      <c r="C247" s="214" t="s">
        <v>337</v>
      </c>
      <c r="D247" s="214" t="s">
        <v>179</v>
      </c>
      <c r="E247" s="215" t="s">
        <v>474</v>
      </c>
      <c r="F247" s="216" t="s">
        <v>475</v>
      </c>
      <c r="G247" s="217" t="s">
        <v>190</v>
      </c>
      <c r="H247" s="218">
        <v>2</v>
      </c>
      <c r="I247" s="219"/>
      <c r="J247" s="220">
        <f>ROUND(I247*H247,2)</f>
        <v>0</v>
      </c>
      <c r="K247" s="216" t="s">
        <v>476</v>
      </c>
      <c r="L247" s="221"/>
      <c r="M247" s="222" t="s">
        <v>43</v>
      </c>
      <c r="N247" s="223" t="s">
        <v>51</v>
      </c>
      <c r="O247" s="65"/>
      <c r="P247" s="188">
        <f>O247*H247</f>
        <v>0</v>
      </c>
      <c r="Q247" s="188">
        <v>4.0000000000000002E-4</v>
      </c>
      <c r="R247" s="188">
        <f>Q247*H247</f>
        <v>8.0000000000000004E-4</v>
      </c>
      <c r="S247" s="188">
        <v>0</v>
      </c>
      <c r="T247" s="189">
        <f>S247*H247</f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90" t="s">
        <v>225</v>
      </c>
      <c r="AT247" s="190" t="s">
        <v>179</v>
      </c>
      <c r="AU247" s="190" t="s">
        <v>90</v>
      </c>
      <c r="AY247" s="17" t="s">
        <v>182</v>
      </c>
      <c r="BE247" s="191">
        <f>IF(N247="základní",J247,0)</f>
        <v>0</v>
      </c>
      <c r="BF247" s="191">
        <f>IF(N247="snížená",J247,0)</f>
        <v>0</v>
      </c>
      <c r="BG247" s="191">
        <f>IF(N247="zákl. přenesená",J247,0)</f>
        <v>0</v>
      </c>
      <c r="BH247" s="191">
        <f>IF(N247="sníž. přenesená",J247,0)</f>
        <v>0</v>
      </c>
      <c r="BI247" s="191">
        <f>IF(N247="nulová",J247,0)</f>
        <v>0</v>
      </c>
      <c r="BJ247" s="17" t="s">
        <v>88</v>
      </c>
      <c r="BK247" s="191">
        <f>ROUND(I247*H247,2)</f>
        <v>0</v>
      </c>
      <c r="BL247" s="17" t="s">
        <v>205</v>
      </c>
      <c r="BM247" s="190" t="s">
        <v>503</v>
      </c>
    </row>
    <row r="248" spans="1:65" s="13" customFormat="1" ht="11.25">
      <c r="B248" s="192"/>
      <c r="C248" s="193"/>
      <c r="D248" s="194" t="s">
        <v>193</v>
      </c>
      <c r="E248" s="195" t="s">
        <v>43</v>
      </c>
      <c r="F248" s="196" t="s">
        <v>431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3" customFormat="1" ht="11.25">
      <c r="B249" s="192"/>
      <c r="C249" s="193"/>
      <c r="D249" s="194" t="s">
        <v>193</v>
      </c>
      <c r="E249" s="195" t="s">
        <v>43</v>
      </c>
      <c r="F249" s="196" t="s">
        <v>504</v>
      </c>
      <c r="G249" s="193"/>
      <c r="H249" s="195" t="s">
        <v>43</v>
      </c>
      <c r="I249" s="197"/>
      <c r="J249" s="193"/>
      <c r="K249" s="193"/>
      <c r="L249" s="198"/>
      <c r="M249" s="199"/>
      <c r="N249" s="200"/>
      <c r="O249" s="200"/>
      <c r="P249" s="200"/>
      <c r="Q249" s="200"/>
      <c r="R249" s="200"/>
      <c r="S249" s="200"/>
      <c r="T249" s="201"/>
      <c r="AT249" s="202" t="s">
        <v>193</v>
      </c>
      <c r="AU249" s="202" t="s">
        <v>90</v>
      </c>
      <c r="AV249" s="13" t="s">
        <v>88</v>
      </c>
      <c r="AW249" s="13" t="s">
        <v>41</v>
      </c>
      <c r="AX249" s="13" t="s">
        <v>80</v>
      </c>
      <c r="AY249" s="202" t="s">
        <v>182</v>
      </c>
    </row>
    <row r="250" spans="1:65" s="14" customFormat="1" ht="11.25">
      <c r="B250" s="203"/>
      <c r="C250" s="204"/>
      <c r="D250" s="194" t="s">
        <v>193</v>
      </c>
      <c r="E250" s="205" t="s">
        <v>43</v>
      </c>
      <c r="F250" s="206" t="s">
        <v>478</v>
      </c>
      <c r="G250" s="204"/>
      <c r="H250" s="207">
        <v>2</v>
      </c>
      <c r="I250" s="208"/>
      <c r="J250" s="204"/>
      <c r="K250" s="204"/>
      <c r="L250" s="209"/>
      <c r="M250" s="210"/>
      <c r="N250" s="211"/>
      <c r="O250" s="211"/>
      <c r="P250" s="211"/>
      <c r="Q250" s="211"/>
      <c r="R250" s="211"/>
      <c r="S250" s="211"/>
      <c r="T250" s="212"/>
      <c r="AT250" s="213" t="s">
        <v>193</v>
      </c>
      <c r="AU250" s="213" t="s">
        <v>90</v>
      </c>
      <c r="AV250" s="14" t="s">
        <v>90</v>
      </c>
      <c r="AW250" s="14" t="s">
        <v>41</v>
      </c>
      <c r="AX250" s="14" t="s">
        <v>88</v>
      </c>
      <c r="AY250" s="213" t="s">
        <v>182</v>
      </c>
    </row>
    <row r="251" spans="1:65" s="2" customFormat="1" ht="14.45" customHeight="1">
      <c r="A251" s="35"/>
      <c r="B251" s="36"/>
      <c r="C251" s="214" t="s">
        <v>343</v>
      </c>
      <c r="D251" s="214" t="s">
        <v>179</v>
      </c>
      <c r="E251" s="215" t="s">
        <v>479</v>
      </c>
      <c r="F251" s="216" t="s">
        <v>480</v>
      </c>
      <c r="G251" s="217" t="s">
        <v>481</v>
      </c>
      <c r="H251" s="218">
        <v>1.256</v>
      </c>
      <c r="I251" s="219"/>
      <c r="J251" s="220">
        <f>ROUND(I251*H251,2)</f>
        <v>0</v>
      </c>
      <c r="K251" s="216" t="s">
        <v>191</v>
      </c>
      <c r="L251" s="221"/>
      <c r="M251" s="222" t="s">
        <v>43</v>
      </c>
      <c r="N251" s="223" t="s">
        <v>51</v>
      </c>
      <c r="O251" s="65"/>
      <c r="P251" s="188">
        <f>O251*H251</f>
        <v>0</v>
      </c>
      <c r="Q251" s="188">
        <v>8.0000000000000007E-5</v>
      </c>
      <c r="R251" s="188">
        <f>Q251*H251</f>
        <v>1.0048000000000001E-4</v>
      </c>
      <c r="S251" s="188">
        <v>0</v>
      </c>
      <c r="T251" s="189">
        <f>S251*H251</f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90" t="s">
        <v>225</v>
      </c>
      <c r="AT251" s="190" t="s">
        <v>179</v>
      </c>
      <c r="AU251" s="190" t="s">
        <v>90</v>
      </c>
      <c r="AY251" s="17" t="s">
        <v>182</v>
      </c>
      <c r="BE251" s="191">
        <f>IF(N251="základní",J251,0)</f>
        <v>0</v>
      </c>
      <c r="BF251" s="191">
        <f>IF(N251="snížená",J251,0)</f>
        <v>0</v>
      </c>
      <c r="BG251" s="191">
        <f>IF(N251="zákl. přenesená",J251,0)</f>
        <v>0</v>
      </c>
      <c r="BH251" s="191">
        <f>IF(N251="sníž. přenesená",J251,0)</f>
        <v>0</v>
      </c>
      <c r="BI251" s="191">
        <f>IF(N251="nulová",J251,0)</f>
        <v>0</v>
      </c>
      <c r="BJ251" s="17" t="s">
        <v>88</v>
      </c>
      <c r="BK251" s="191">
        <f>ROUND(I251*H251,2)</f>
        <v>0</v>
      </c>
      <c r="BL251" s="17" t="s">
        <v>205</v>
      </c>
      <c r="BM251" s="190" t="s">
        <v>505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431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3" customFormat="1" ht="11.25">
      <c r="B253" s="192"/>
      <c r="C253" s="193"/>
      <c r="D253" s="194" t="s">
        <v>193</v>
      </c>
      <c r="E253" s="195" t="s">
        <v>43</v>
      </c>
      <c r="F253" s="196" t="s">
        <v>504</v>
      </c>
      <c r="G253" s="193"/>
      <c r="H253" s="195" t="s">
        <v>43</v>
      </c>
      <c r="I253" s="197"/>
      <c r="J253" s="193"/>
      <c r="K253" s="193"/>
      <c r="L253" s="198"/>
      <c r="M253" s="199"/>
      <c r="N253" s="200"/>
      <c r="O253" s="200"/>
      <c r="P253" s="200"/>
      <c r="Q253" s="200"/>
      <c r="R253" s="200"/>
      <c r="S253" s="200"/>
      <c r="T253" s="201"/>
      <c r="AT253" s="202" t="s">
        <v>193</v>
      </c>
      <c r="AU253" s="202" t="s">
        <v>90</v>
      </c>
      <c r="AV253" s="13" t="s">
        <v>88</v>
      </c>
      <c r="AW253" s="13" t="s">
        <v>41</v>
      </c>
      <c r="AX253" s="13" t="s">
        <v>80</v>
      </c>
      <c r="AY253" s="202" t="s">
        <v>182</v>
      </c>
    </row>
    <row r="254" spans="1:65" s="14" customFormat="1" ht="11.25">
      <c r="B254" s="203"/>
      <c r="C254" s="204"/>
      <c r="D254" s="194" t="s">
        <v>193</v>
      </c>
      <c r="E254" s="205" t="s">
        <v>43</v>
      </c>
      <c r="F254" s="206" t="s">
        <v>483</v>
      </c>
      <c r="G254" s="204"/>
      <c r="H254" s="207">
        <v>1.256</v>
      </c>
      <c r="I254" s="208"/>
      <c r="J254" s="204"/>
      <c r="K254" s="204"/>
      <c r="L254" s="209"/>
      <c r="M254" s="210"/>
      <c r="N254" s="211"/>
      <c r="O254" s="211"/>
      <c r="P254" s="211"/>
      <c r="Q254" s="211"/>
      <c r="R254" s="211"/>
      <c r="S254" s="211"/>
      <c r="T254" s="212"/>
      <c r="AT254" s="213" t="s">
        <v>193</v>
      </c>
      <c r="AU254" s="213" t="s">
        <v>90</v>
      </c>
      <c r="AV254" s="14" t="s">
        <v>90</v>
      </c>
      <c r="AW254" s="14" t="s">
        <v>41</v>
      </c>
      <c r="AX254" s="14" t="s">
        <v>88</v>
      </c>
      <c r="AY254" s="213" t="s">
        <v>182</v>
      </c>
    </row>
    <row r="255" spans="1:65" s="2" customFormat="1" ht="24.2" customHeight="1">
      <c r="A255" s="35"/>
      <c r="B255" s="36"/>
      <c r="C255" s="214" t="s">
        <v>506</v>
      </c>
      <c r="D255" s="214" t="s">
        <v>179</v>
      </c>
      <c r="E255" s="215" t="s">
        <v>484</v>
      </c>
      <c r="F255" s="216" t="s">
        <v>485</v>
      </c>
      <c r="G255" s="217" t="s">
        <v>486</v>
      </c>
      <c r="H255" s="218">
        <v>0.02</v>
      </c>
      <c r="I255" s="219"/>
      <c r="J255" s="220">
        <f>ROUND(I255*H255,2)</f>
        <v>0</v>
      </c>
      <c r="K255" s="216" t="s">
        <v>191</v>
      </c>
      <c r="L255" s="221"/>
      <c r="M255" s="222" t="s">
        <v>43</v>
      </c>
      <c r="N255" s="223" t="s">
        <v>51</v>
      </c>
      <c r="O255" s="65"/>
      <c r="P255" s="188">
        <f>O255*H255</f>
        <v>0</v>
      </c>
      <c r="Q255" s="188">
        <v>5.0000000000000001E-4</v>
      </c>
      <c r="R255" s="188">
        <f>Q255*H255</f>
        <v>1.0000000000000001E-5</v>
      </c>
      <c r="S255" s="188">
        <v>0</v>
      </c>
      <c r="T255" s="189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90" t="s">
        <v>225</v>
      </c>
      <c r="AT255" s="190" t="s">
        <v>179</v>
      </c>
      <c r="AU255" s="190" t="s">
        <v>90</v>
      </c>
      <c r="AY255" s="17" t="s">
        <v>182</v>
      </c>
      <c r="BE255" s="191">
        <f>IF(N255="základní",J255,0)</f>
        <v>0</v>
      </c>
      <c r="BF255" s="191">
        <f>IF(N255="snížená",J255,0)</f>
        <v>0</v>
      </c>
      <c r="BG255" s="191">
        <f>IF(N255="zákl. přenesená",J255,0)</f>
        <v>0</v>
      </c>
      <c r="BH255" s="191">
        <f>IF(N255="sníž. přenesená",J255,0)</f>
        <v>0</v>
      </c>
      <c r="BI255" s="191">
        <f>IF(N255="nulová",J255,0)</f>
        <v>0</v>
      </c>
      <c r="BJ255" s="17" t="s">
        <v>88</v>
      </c>
      <c r="BK255" s="191">
        <f>ROUND(I255*H255,2)</f>
        <v>0</v>
      </c>
      <c r="BL255" s="17" t="s">
        <v>205</v>
      </c>
      <c r="BM255" s="190" t="s">
        <v>507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431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3" customFormat="1" ht="11.25">
      <c r="B257" s="192"/>
      <c r="C257" s="193"/>
      <c r="D257" s="194" t="s">
        <v>193</v>
      </c>
      <c r="E257" s="195" t="s">
        <v>43</v>
      </c>
      <c r="F257" s="196" t="s">
        <v>504</v>
      </c>
      <c r="G257" s="193"/>
      <c r="H257" s="195" t="s">
        <v>43</v>
      </c>
      <c r="I257" s="197"/>
      <c r="J257" s="193"/>
      <c r="K257" s="193"/>
      <c r="L257" s="198"/>
      <c r="M257" s="199"/>
      <c r="N257" s="200"/>
      <c r="O257" s="200"/>
      <c r="P257" s="200"/>
      <c r="Q257" s="200"/>
      <c r="R257" s="200"/>
      <c r="S257" s="200"/>
      <c r="T257" s="201"/>
      <c r="AT257" s="202" t="s">
        <v>193</v>
      </c>
      <c r="AU257" s="202" t="s">
        <v>90</v>
      </c>
      <c r="AV257" s="13" t="s">
        <v>88</v>
      </c>
      <c r="AW257" s="13" t="s">
        <v>41</v>
      </c>
      <c r="AX257" s="13" t="s">
        <v>80</v>
      </c>
      <c r="AY257" s="202" t="s">
        <v>182</v>
      </c>
    </row>
    <row r="258" spans="1:65" s="14" customFormat="1" ht="11.25">
      <c r="B258" s="203"/>
      <c r="C258" s="204"/>
      <c r="D258" s="194" t="s">
        <v>193</v>
      </c>
      <c r="E258" s="205" t="s">
        <v>43</v>
      </c>
      <c r="F258" s="206" t="s">
        <v>488</v>
      </c>
      <c r="G258" s="204"/>
      <c r="H258" s="207">
        <v>0.02</v>
      </c>
      <c r="I258" s="208"/>
      <c r="J258" s="204"/>
      <c r="K258" s="204"/>
      <c r="L258" s="209"/>
      <c r="M258" s="210"/>
      <c r="N258" s="211"/>
      <c r="O258" s="211"/>
      <c r="P258" s="211"/>
      <c r="Q258" s="211"/>
      <c r="R258" s="211"/>
      <c r="S258" s="211"/>
      <c r="T258" s="212"/>
      <c r="AT258" s="213" t="s">
        <v>193</v>
      </c>
      <c r="AU258" s="213" t="s">
        <v>90</v>
      </c>
      <c r="AV258" s="14" t="s">
        <v>90</v>
      </c>
      <c r="AW258" s="14" t="s">
        <v>41</v>
      </c>
      <c r="AX258" s="14" t="s">
        <v>88</v>
      </c>
      <c r="AY258" s="213" t="s">
        <v>182</v>
      </c>
    </row>
    <row r="259" spans="1:65" s="12" customFormat="1" ht="22.9" customHeight="1">
      <c r="B259" s="163"/>
      <c r="C259" s="164"/>
      <c r="D259" s="165" t="s">
        <v>79</v>
      </c>
      <c r="E259" s="177" t="s">
        <v>508</v>
      </c>
      <c r="F259" s="177" t="s">
        <v>509</v>
      </c>
      <c r="G259" s="164"/>
      <c r="H259" s="164"/>
      <c r="I259" s="167"/>
      <c r="J259" s="178">
        <f>BK259</f>
        <v>0</v>
      </c>
      <c r="K259" s="164"/>
      <c r="L259" s="169"/>
      <c r="M259" s="170"/>
      <c r="N259" s="171"/>
      <c r="O259" s="171"/>
      <c r="P259" s="172">
        <f>SUM(P260:P319)</f>
        <v>0</v>
      </c>
      <c r="Q259" s="171"/>
      <c r="R259" s="172">
        <f>SUM(R260:R319)</f>
        <v>0</v>
      </c>
      <c r="S259" s="171"/>
      <c r="T259" s="173">
        <f>SUM(T260:T319)</f>
        <v>0</v>
      </c>
      <c r="AR259" s="174" t="s">
        <v>88</v>
      </c>
      <c r="AT259" s="175" t="s">
        <v>79</v>
      </c>
      <c r="AU259" s="175" t="s">
        <v>88</v>
      </c>
      <c r="AY259" s="174" t="s">
        <v>182</v>
      </c>
      <c r="BK259" s="176">
        <f>SUM(BK260:BK319)</f>
        <v>0</v>
      </c>
    </row>
    <row r="260" spans="1:65" s="2" customFormat="1" ht="37.9" customHeight="1">
      <c r="A260" s="35"/>
      <c r="B260" s="36"/>
      <c r="C260" s="179" t="s">
        <v>510</v>
      </c>
      <c r="D260" s="179" t="s">
        <v>187</v>
      </c>
      <c r="E260" s="180" t="s">
        <v>511</v>
      </c>
      <c r="F260" s="181" t="s">
        <v>512</v>
      </c>
      <c r="G260" s="182" t="s">
        <v>439</v>
      </c>
      <c r="H260" s="183">
        <v>12.816000000000001</v>
      </c>
      <c r="I260" s="184"/>
      <c r="J260" s="185">
        <f>ROUND(I260*H260,2)</f>
        <v>0</v>
      </c>
      <c r="K260" s="181" t="s">
        <v>191</v>
      </c>
      <c r="L260" s="40"/>
      <c r="M260" s="186" t="s">
        <v>43</v>
      </c>
      <c r="N260" s="187" t="s">
        <v>51</v>
      </c>
      <c r="O260" s="65"/>
      <c r="P260" s="188">
        <f>O260*H260</f>
        <v>0</v>
      </c>
      <c r="Q260" s="188">
        <v>0</v>
      </c>
      <c r="R260" s="188">
        <f>Q260*H260</f>
        <v>0</v>
      </c>
      <c r="S260" s="188">
        <v>0</v>
      </c>
      <c r="T260" s="18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90" t="s">
        <v>205</v>
      </c>
      <c r="AT260" s="190" t="s">
        <v>187</v>
      </c>
      <c r="AU260" s="190" t="s">
        <v>90</v>
      </c>
      <c r="AY260" s="17" t="s">
        <v>182</v>
      </c>
      <c r="BE260" s="191">
        <f>IF(N260="základní",J260,0)</f>
        <v>0</v>
      </c>
      <c r="BF260" s="191">
        <f>IF(N260="snížená",J260,0)</f>
        <v>0</v>
      </c>
      <c r="BG260" s="191">
        <f>IF(N260="zákl. přenesená",J260,0)</f>
        <v>0</v>
      </c>
      <c r="BH260" s="191">
        <f>IF(N260="sníž. přenesená",J260,0)</f>
        <v>0</v>
      </c>
      <c r="BI260" s="191">
        <f>IF(N260="nulová",J260,0)</f>
        <v>0</v>
      </c>
      <c r="BJ260" s="17" t="s">
        <v>88</v>
      </c>
      <c r="BK260" s="191">
        <f>ROUND(I260*H260,2)</f>
        <v>0</v>
      </c>
      <c r="BL260" s="17" t="s">
        <v>205</v>
      </c>
      <c r="BM260" s="190" t="s">
        <v>513</v>
      </c>
    </row>
    <row r="261" spans="1:65" s="13" customFormat="1" ht="11.25">
      <c r="B261" s="192"/>
      <c r="C261" s="193"/>
      <c r="D261" s="194" t="s">
        <v>193</v>
      </c>
      <c r="E261" s="195" t="s">
        <v>43</v>
      </c>
      <c r="F261" s="196" t="s">
        <v>362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3" customFormat="1" ht="22.5">
      <c r="B262" s="192"/>
      <c r="C262" s="193"/>
      <c r="D262" s="194" t="s">
        <v>193</v>
      </c>
      <c r="E262" s="195" t="s">
        <v>43</v>
      </c>
      <c r="F262" s="196" t="s">
        <v>425</v>
      </c>
      <c r="G262" s="193"/>
      <c r="H262" s="195" t="s">
        <v>43</v>
      </c>
      <c r="I262" s="197"/>
      <c r="J262" s="193"/>
      <c r="K262" s="193"/>
      <c r="L262" s="198"/>
      <c r="M262" s="199"/>
      <c r="N262" s="200"/>
      <c r="O262" s="200"/>
      <c r="P262" s="200"/>
      <c r="Q262" s="200"/>
      <c r="R262" s="200"/>
      <c r="S262" s="200"/>
      <c r="T262" s="201"/>
      <c r="AT262" s="202" t="s">
        <v>193</v>
      </c>
      <c r="AU262" s="202" t="s">
        <v>90</v>
      </c>
      <c r="AV262" s="13" t="s">
        <v>88</v>
      </c>
      <c r="AW262" s="13" t="s">
        <v>41</v>
      </c>
      <c r="AX262" s="13" t="s">
        <v>80</v>
      </c>
      <c r="AY262" s="202" t="s">
        <v>182</v>
      </c>
    </row>
    <row r="263" spans="1:65" s="14" customFormat="1" ht="11.25">
      <c r="B263" s="203"/>
      <c r="C263" s="204"/>
      <c r="D263" s="194" t="s">
        <v>193</v>
      </c>
      <c r="E263" s="205" t="s">
        <v>43</v>
      </c>
      <c r="F263" s="206" t="s">
        <v>441</v>
      </c>
      <c r="G263" s="204"/>
      <c r="H263" s="207">
        <v>2.9750000000000001</v>
      </c>
      <c r="I263" s="208"/>
      <c r="J263" s="204"/>
      <c r="K263" s="204"/>
      <c r="L263" s="209"/>
      <c r="M263" s="210"/>
      <c r="N263" s="211"/>
      <c r="O263" s="211"/>
      <c r="P263" s="211"/>
      <c r="Q263" s="211"/>
      <c r="R263" s="211"/>
      <c r="S263" s="211"/>
      <c r="T263" s="212"/>
      <c r="AT263" s="213" t="s">
        <v>193</v>
      </c>
      <c r="AU263" s="213" t="s">
        <v>90</v>
      </c>
      <c r="AV263" s="14" t="s">
        <v>90</v>
      </c>
      <c r="AW263" s="14" t="s">
        <v>41</v>
      </c>
      <c r="AX263" s="14" t="s">
        <v>80</v>
      </c>
      <c r="AY263" s="213" t="s">
        <v>182</v>
      </c>
    </row>
    <row r="264" spans="1:65" s="13" customFormat="1" ht="22.5">
      <c r="B264" s="192"/>
      <c r="C264" s="193"/>
      <c r="D264" s="194" t="s">
        <v>193</v>
      </c>
      <c r="E264" s="195" t="s">
        <v>43</v>
      </c>
      <c r="F264" s="196" t="s">
        <v>427</v>
      </c>
      <c r="G264" s="193"/>
      <c r="H264" s="195" t="s">
        <v>43</v>
      </c>
      <c r="I264" s="197"/>
      <c r="J264" s="193"/>
      <c r="K264" s="193"/>
      <c r="L264" s="198"/>
      <c r="M264" s="199"/>
      <c r="N264" s="200"/>
      <c r="O264" s="200"/>
      <c r="P264" s="200"/>
      <c r="Q264" s="200"/>
      <c r="R264" s="200"/>
      <c r="S264" s="200"/>
      <c r="T264" s="201"/>
      <c r="AT264" s="202" t="s">
        <v>193</v>
      </c>
      <c r="AU264" s="202" t="s">
        <v>90</v>
      </c>
      <c r="AV264" s="13" t="s">
        <v>88</v>
      </c>
      <c r="AW264" s="13" t="s">
        <v>41</v>
      </c>
      <c r="AX264" s="13" t="s">
        <v>80</v>
      </c>
      <c r="AY264" s="202" t="s">
        <v>182</v>
      </c>
    </row>
    <row r="265" spans="1:65" s="14" customFormat="1" ht="11.25">
      <c r="B265" s="203"/>
      <c r="C265" s="204"/>
      <c r="D265" s="194" t="s">
        <v>193</v>
      </c>
      <c r="E265" s="205" t="s">
        <v>43</v>
      </c>
      <c r="F265" s="206" t="s">
        <v>442</v>
      </c>
      <c r="G265" s="204"/>
      <c r="H265" s="207">
        <v>2.5499999999999998</v>
      </c>
      <c r="I265" s="208"/>
      <c r="J265" s="204"/>
      <c r="K265" s="204"/>
      <c r="L265" s="209"/>
      <c r="M265" s="210"/>
      <c r="N265" s="211"/>
      <c r="O265" s="211"/>
      <c r="P265" s="211"/>
      <c r="Q265" s="211"/>
      <c r="R265" s="211"/>
      <c r="S265" s="211"/>
      <c r="T265" s="212"/>
      <c r="AT265" s="213" t="s">
        <v>193</v>
      </c>
      <c r="AU265" s="213" t="s">
        <v>90</v>
      </c>
      <c r="AV265" s="14" t="s">
        <v>90</v>
      </c>
      <c r="AW265" s="14" t="s">
        <v>41</v>
      </c>
      <c r="AX265" s="14" t="s">
        <v>80</v>
      </c>
      <c r="AY265" s="213" t="s">
        <v>182</v>
      </c>
    </row>
    <row r="266" spans="1:65" s="13" customFormat="1" ht="22.5">
      <c r="B266" s="192"/>
      <c r="C266" s="193"/>
      <c r="D266" s="194" t="s">
        <v>193</v>
      </c>
      <c r="E266" s="195" t="s">
        <v>43</v>
      </c>
      <c r="F266" s="196" t="s">
        <v>429</v>
      </c>
      <c r="G266" s="193"/>
      <c r="H266" s="195" t="s">
        <v>43</v>
      </c>
      <c r="I266" s="197"/>
      <c r="J266" s="193"/>
      <c r="K266" s="193"/>
      <c r="L266" s="198"/>
      <c r="M266" s="199"/>
      <c r="N266" s="200"/>
      <c r="O266" s="200"/>
      <c r="P266" s="200"/>
      <c r="Q266" s="200"/>
      <c r="R266" s="200"/>
      <c r="S266" s="200"/>
      <c r="T266" s="201"/>
      <c r="AT266" s="202" t="s">
        <v>193</v>
      </c>
      <c r="AU266" s="202" t="s">
        <v>90</v>
      </c>
      <c r="AV266" s="13" t="s">
        <v>88</v>
      </c>
      <c r="AW266" s="13" t="s">
        <v>41</v>
      </c>
      <c r="AX266" s="13" t="s">
        <v>80</v>
      </c>
      <c r="AY266" s="202" t="s">
        <v>182</v>
      </c>
    </row>
    <row r="267" spans="1:65" s="14" customFormat="1" ht="11.25">
      <c r="B267" s="203"/>
      <c r="C267" s="204"/>
      <c r="D267" s="194" t="s">
        <v>193</v>
      </c>
      <c r="E267" s="205" t="s">
        <v>43</v>
      </c>
      <c r="F267" s="206" t="s">
        <v>443</v>
      </c>
      <c r="G267" s="204"/>
      <c r="H267" s="207">
        <v>2.04</v>
      </c>
      <c r="I267" s="208"/>
      <c r="J267" s="204"/>
      <c r="K267" s="204"/>
      <c r="L267" s="209"/>
      <c r="M267" s="210"/>
      <c r="N267" s="211"/>
      <c r="O267" s="211"/>
      <c r="P267" s="211"/>
      <c r="Q267" s="211"/>
      <c r="R267" s="211"/>
      <c r="S267" s="211"/>
      <c r="T267" s="212"/>
      <c r="AT267" s="213" t="s">
        <v>193</v>
      </c>
      <c r="AU267" s="213" t="s">
        <v>90</v>
      </c>
      <c r="AV267" s="14" t="s">
        <v>90</v>
      </c>
      <c r="AW267" s="14" t="s">
        <v>41</v>
      </c>
      <c r="AX267" s="14" t="s">
        <v>80</v>
      </c>
      <c r="AY267" s="213" t="s">
        <v>182</v>
      </c>
    </row>
    <row r="268" spans="1:65" s="13" customFormat="1" ht="11.25">
      <c r="B268" s="192"/>
      <c r="C268" s="193"/>
      <c r="D268" s="194" t="s">
        <v>193</v>
      </c>
      <c r="E268" s="195" t="s">
        <v>43</v>
      </c>
      <c r="F268" s="196" t="s">
        <v>362</v>
      </c>
      <c r="G268" s="193"/>
      <c r="H268" s="195" t="s">
        <v>43</v>
      </c>
      <c r="I268" s="197"/>
      <c r="J268" s="193"/>
      <c r="K268" s="193"/>
      <c r="L268" s="198"/>
      <c r="M268" s="199"/>
      <c r="N268" s="200"/>
      <c r="O268" s="200"/>
      <c r="P268" s="200"/>
      <c r="Q268" s="200"/>
      <c r="R268" s="200"/>
      <c r="S268" s="200"/>
      <c r="T268" s="201"/>
      <c r="AT268" s="202" t="s">
        <v>193</v>
      </c>
      <c r="AU268" s="202" t="s">
        <v>90</v>
      </c>
      <c r="AV268" s="13" t="s">
        <v>88</v>
      </c>
      <c r="AW268" s="13" t="s">
        <v>41</v>
      </c>
      <c r="AX268" s="13" t="s">
        <v>80</v>
      </c>
      <c r="AY268" s="202" t="s">
        <v>182</v>
      </c>
    </row>
    <row r="269" spans="1:65" s="13" customFormat="1" ht="11.25">
      <c r="B269" s="192"/>
      <c r="C269" s="193"/>
      <c r="D269" s="194" t="s">
        <v>193</v>
      </c>
      <c r="E269" s="195" t="s">
        <v>43</v>
      </c>
      <c r="F269" s="196" t="s">
        <v>431</v>
      </c>
      <c r="G269" s="193"/>
      <c r="H269" s="195" t="s">
        <v>43</v>
      </c>
      <c r="I269" s="197"/>
      <c r="J269" s="193"/>
      <c r="K269" s="193"/>
      <c r="L269" s="198"/>
      <c r="M269" s="199"/>
      <c r="N269" s="200"/>
      <c r="O269" s="200"/>
      <c r="P269" s="200"/>
      <c r="Q269" s="200"/>
      <c r="R269" s="200"/>
      <c r="S269" s="200"/>
      <c r="T269" s="201"/>
      <c r="AT269" s="202" t="s">
        <v>193</v>
      </c>
      <c r="AU269" s="202" t="s">
        <v>90</v>
      </c>
      <c r="AV269" s="13" t="s">
        <v>88</v>
      </c>
      <c r="AW269" s="13" t="s">
        <v>41</v>
      </c>
      <c r="AX269" s="13" t="s">
        <v>80</v>
      </c>
      <c r="AY269" s="202" t="s">
        <v>182</v>
      </c>
    </row>
    <row r="270" spans="1:65" s="13" customFormat="1" ht="22.5">
      <c r="B270" s="192"/>
      <c r="C270" s="193"/>
      <c r="D270" s="194" t="s">
        <v>193</v>
      </c>
      <c r="E270" s="195" t="s">
        <v>43</v>
      </c>
      <c r="F270" s="196" t="s">
        <v>432</v>
      </c>
      <c r="G270" s="193"/>
      <c r="H270" s="195" t="s">
        <v>43</v>
      </c>
      <c r="I270" s="197"/>
      <c r="J270" s="193"/>
      <c r="K270" s="193"/>
      <c r="L270" s="198"/>
      <c r="M270" s="199"/>
      <c r="N270" s="200"/>
      <c r="O270" s="200"/>
      <c r="P270" s="200"/>
      <c r="Q270" s="200"/>
      <c r="R270" s="200"/>
      <c r="S270" s="200"/>
      <c r="T270" s="201"/>
      <c r="AT270" s="202" t="s">
        <v>193</v>
      </c>
      <c r="AU270" s="202" t="s">
        <v>90</v>
      </c>
      <c r="AV270" s="13" t="s">
        <v>88</v>
      </c>
      <c r="AW270" s="13" t="s">
        <v>41</v>
      </c>
      <c r="AX270" s="13" t="s">
        <v>80</v>
      </c>
      <c r="AY270" s="202" t="s">
        <v>182</v>
      </c>
    </row>
    <row r="271" spans="1:65" s="14" customFormat="1" ht="11.25">
      <c r="B271" s="203"/>
      <c r="C271" s="204"/>
      <c r="D271" s="194" t="s">
        <v>193</v>
      </c>
      <c r="E271" s="205" t="s">
        <v>43</v>
      </c>
      <c r="F271" s="206" t="s">
        <v>444</v>
      </c>
      <c r="G271" s="204"/>
      <c r="H271" s="207">
        <v>4.8840000000000003</v>
      </c>
      <c r="I271" s="208"/>
      <c r="J271" s="204"/>
      <c r="K271" s="204"/>
      <c r="L271" s="209"/>
      <c r="M271" s="210"/>
      <c r="N271" s="211"/>
      <c r="O271" s="211"/>
      <c r="P271" s="211"/>
      <c r="Q271" s="211"/>
      <c r="R271" s="211"/>
      <c r="S271" s="211"/>
      <c r="T271" s="212"/>
      <c r="AT271" s="213" t="s">
        <v>193</v>
      </c>
      <c r="AU271" s="213" t="s">
        <v>90</v>
      </c>
      <c r="AV271" s="14" t="s">
        <v>90</v>
      </c>
      <c r="AW271" s="14" t="s">
        <v>41</v>
      </c>
      <c r="AX271" s="14" t="s">
        <v>80</v>
      </c>
      <c r="AY271" s="213" t="s">
        <v>182</v>
      </c>
    </row>
    <row r="272" spans="1:65" s="13" customFormat="1" ht="22.5">
      <c r="B272" s="192"/>
      <c r="C272" s="193"/>
      <c r="D272" s="194" t="s">
        <v>193</v>
      </c>
      <c r="E272" s="195" t="s">
        <v>43</v>
      </c>
      <c r="F272" s="196" t="s">
        <v>434</v>
      </c>
      <c r="G272" s="193"/>
      <c r="H272" s="195" t="s">
        <v>43</v>
      </c>
      <c r="I272" s="197"/>
      <c r="J272" s="193"/>
      <c r="K272" s="193"/>
      <c r="L272" s="198"/>
      <c r="M272" s="199"/>
      <c r="N272" s="200"/>
      <c r="O272" s="200"/>
      <c r="P272" s="200"/>
      <c r="Q272" s="200"/>
      <c r="R272" s="200"/>
      <c r="S272" s="200"/>
      <c r="T272" s="201"/>
      <c r="AT272" s="202" t="s">
        <v>193</v>
      </c>
      <c r="AU272" s="202" t="s">
        <v>90</v>
      </c>
      <c r="AV272" s="13" t="s">
        <v>88</v>
      </c>
      <c r="AW272" s="13" t="s">
        <v>41</v>
      </c>
      <c r="AX272" s="13" t="s">
        <v>80</v>
      </c>
      <c r="AY272" s="202" t="s">
        <v>182</v>
      </c>
    </row>
    <row r="273" spans="1:65" s="14" customFormat="1" ht="11.25">
      <c r="B273" s="203"/>
      <c r="C273" s="204"/>
      <c r="D273" s="194" t="s">
        <v>193</v>
      </c>
      <c r="E273" s="205" t="s">
        <v>43</v>
      </c>
      <c r="F273" s="206" t="s">
        <v>445</v>
      </c>
      <c r="G273" s="204"/>
      <c r="H273" s="207">
        <v>0.36699999999999999</v>
      </c>
      <c r="I273" s="208"/>
      <c r="J273" s="204"/>
      <c r="K273" s="204"/>
      <c r="L273" s="209"/>
      <c r="M273" s="210"/>
      <c r="N273" s="211"/>
      <c r="O273" s="211"/>
      <c r="P273" s="211"/>
      <c r="Q273" s="211"/>
      <c r="R273" s="211"/>
      <c r="S273" s="211"/>
      <c r="T273" s="212"/>
      <c r="AT273" s="213" t="s">
        <v>193</v>
      </c>
      <c r="AU273" s="213" t="s">
        <v>90</v>
      </c>
      <c r="AV273" s="14" t="s">
        <v>90</v>
      </c>
      <c r="AW273" s="14" t="s">
        <v>41</v>
      </c>
      <c r="AX273" s="14" t="s">
        <v>80</v>
      </c>
      <c r="AY273" s="213" t="s">
        <v>182</v>
      </c>
    </row>
    <row r="274" spans="1:65" s="15" customFormat="1" ht="11.25">
      <c r="B274" s="227"/>
      <c r="C274" s="228"/>
      <c r="D274" s="194" t="s">
        <v>193</v>
      </c>
      <c r="E274" s="229" t="s">
        <v>43</v>
      </c>
      <c r="F274" s="230" t="s">
        <v>436</v>
      </c>
      <c r="G274" s="228"/>
      <c r="H274" s="231">
        <v>12.816000000000003</v>
      </c>
      <c r="I274" s="232"/>
      <c r="J274" s="228"/>
      <c r="K274" s="228"/>
      <c r="L274" s="233"/>
      <c r="M274" s="234"/>
      <c r="N274" s="235"/>
      <c r="O274" s="235"/>
      <c r="P274" s="235"/>
      <c r="Q274" s="235"/>
      <c r="R274" s="235"/>
      <c r="S274" s="235"/>
      <c r="T274" s="236"/>
      <c r="AT274" s="237" t="s">
        <v>193</v>
      </c>
      <c r="AU274" s="237" t="s">
        <v>90</v>
      </c>
      <c r="AV274" s="15" t="s">
        <v>205</v>
      </c>
      <c r="AW274" s="15" t="s">
        <v>41</v>
      </c>
      <c r="AX274" s="15" t="s">
        <v>88</v>
      </c>
      <c r="AY274" s="237" t="s">
        <v>182</v>
      </c>
    </row>
    <row r="275" spans="1:65" s="2" customFormat="1" ht="37.9" customHeight="1">
      <c r="A275" s="35"/>
      <c r="B275" s="36"/>
      <c r="C275" s="179" t="s">
        <v>514</v>
      </c>
      <c r="D275" s="179" t="s">
        <v>187</v>
      </c>
      <c r="E275" s="180" t="s">
        <v>515</v>
      </c>
      <c r="F275" s="181" t="s">
        <v>516</v>
      </c>
      <c r="G275" s="182" t="s">
        <v>439</v>
      </c>
      <c r="H275" s="183">
        <v>115.34699999999999</v>
      </c>
      <c r="I275" s="184"/>
      <c r="J275" s="185">
        <f>ROUND(I275*H275,2)</f>
        <v>0</v>
      </c>
      <c r="K275" s="181" t="s">
        <v>191</v>
      </c>
      <c r="L275" s="40"/>
      <c r="M275" s="186" t="s">
        <v>43</v>
      </c>
      <c r="N275" s="187" t="s">
        <v>51</v>
      </c>
      <c r="O275" s="65"/>
      <c r="P275" s="188">
        <f>O275*H275</f>
        <v>0</v>
      </c>
      <c r="Q275" s="188">
        <v>0</v>
      </c>
      <c r="R275" s="188">
        <f>Q275*H275</f>
        <v>0</v>
      </c>
      <c r="S275" s="188">
        <v>0</v>
      </c>
      <c r="T275" s="189">
        <f>S275*H275</f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90" t="s">
        <v>205</v>
      </c>
      <c r="AT275" s="190" t="s">
        <v>187</v>
      </c>
      <c r="AU275" s="190" t="s">
        <v>90</v>
      </c>
      <c r="AY275" s="17" t="s">
        <v>182</v>
      </c>
      <c r="BE275" s="191">
        <f>IF(N275="základní",J275,0)</f>
        <v>0</v>
      </c>
      <c r="BF275" s="191">
        <f>IF(N275="snížená",J275,0)</f>
        <v>0</v>
      </c>
      <c r="BG275" s="191">
        <f>IF(N275="zákl. přenesená",J275,0)</f>
        <v>0</v>
      </c>
      <c r="BH275" s="191">
        <f>IF(N275="sníž. přenesená",J275,0)</f>
        <v>0</v>
      </c>
      <c r="BI275" s="191">
        <f>IF(N275="nulová",J275,0)</f>
        <v>0</v>
      </c>
      <c r="BJ275" s="17" t="s">
        <v>88</v>
      </c>
      <c r="BK275" s="191">
        <f>ROUND(I275*H275,2)</f>
        <v>0</v>
      </c>
      <c r="BL275" s="17" t="s">
        <v>205</v>
      </c>
      <c r="BM275" s="190" t="s">
        <v>517</v>
      </c>
    </row>
    <row r="276" spans="1:65" s="13" customFormat="1" ht="11.25">
      <c r="B276" s="192"/>
      <c r="C276" s="193"/>
      <c r="D276" s="194" t="s">
        <v>193</v>
      </c>
      <c r="E276" s="195" t="s">
        <v>43</v>
      </c>
      <c r="F276" s="196" t="s">
        <v>362</v>
      </c>
      <c r="G276" s="193"/>
      <c r="H276" s="195" t="s">
        <v>43</v>
      </c>
      <c r="I276" s="197"/>
      <c r="J276" s="193"/>
      <c r="K276" s="193"/>
      <c r="L276" s="198"/>
      <c r="M276" s="199"/>
      <c r="N276" s="200"/>
      <c r="O276" s="200"/>
      <c r="P276" s="200"/>
      <c r="Q276" s="200"/>
      <c r="R276" s="200"/>
      <c r="S276" s="200"/>
      <c r="T276" s="201"/>
      <c r="AT276" s="202" t="s">
        <v>193</v>
      </c>
      <c r="AU276" s="202" t="s">
        <v>90</v>
      </c>
      <c r="AV276" s="13" t="s">
        <v>88</v>
      </c>
      <c r="AW276" s="13" t="s">
        <v>41</v>
      </c>
      <c r="AX276" s="13" t="s">
        <v>80</v>
      </c>
      <c r="AY276" s="202" t="s">
        <v>182</v>
      </c>
    </row>
    <row r="277" spans="1:65" s="13" customFormat="1" ht="22.5">
      <c r="B277" s="192"/>
      <c r="C277" s="193"/>
      <c r="D277" s="194" t="s">
        <v>193</v>
      </c>
      <c r="E277" s="195" t="s">
        <v>43</v>
      </c>
      <c r="F277" s="196" t="s">
        <v>518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1:65" s="14" customFormat="1" ht="11.25">
      <c r="B278" s="203"/>
      <c r="C278" s="204"/>
      <c r="D278" s="194" t="s">
        <v>193</v>
      </c>
      <c r="E278" s="205" t="s">
        <v>43</v>
      </c>
      <c r="F278" s="206" t="s">
        <v>519</v>
      </c>
      <c r="G278" s="204"/>
      <c r="H278" s="207">
        <v>26.774999999999999</v>
      </c>
      <c r="I278" s="208"/>
      <c r="J278" s="204"/>
      <c r="K278" s="204"/>
      <c r="L278" s="209"/>
      <c r="M278" s="210"/>
      <c r="N278" s="211"/>
      <c r="O278" s="211"/>
      <c r="P278" s="211"/>
      <c r="Q278" s="211"/>
      <c r="R278" s="211"/>
      <c r="S278" s="211"/>
      <c r="T278" s="212"/>
      <c r="AT278" s="213" t="s">
        <v>193</v>
      </c>
      <c r="AU278" s="213" t="s">
        <v>90</v>
      </c>
      <c r="AV278" s="14" t="s">
        <v>90</v>
      </c>
      <c r="AW278" s="14" t="s">
        <v>41</v>
      </c>
      <c r="AX278" s="14" t="s">
        <v>80</v>
      </c>
      <c r="AY278" s="213" t="s">
        <v>182</v>
      </c>
    </row>
    <row r="279" spans="1:65" s="13" customFormat="1" ht="22.5">
      <c r="B279" s="192"/>
      <c r="C279" s="193"/>
      <c r="D279" s="194" t="s">
        <v>193</v>
      </c>
      <c r="E279" s="195" t="s">
        <v>43</v>
      </c>
      <c r="F279" s="196" t="s">
        <v>520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521</v>
      </c>
      <c r="G280" s="204"/>
      <c r="H280" s="207">
        <v>22.95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80</v>
      </c>
      <c r="AY280" s="213" t="s">
        <v>182</v>
      </c>
    </row>
    <row r="281" spans="1:65" s="13" customFormat="1" ht="22.5">
      <c r="B281" s="192"/>
      <c r="C281" s="193"/>
      <c r="D281" s="194" t="s">
        <v>193</v>
      </c>
      <c r="E281" s="195" t="s">
        <v>43</v>
      </c>
      <c r="F281" s="196" t="s">
        <v>522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1:65" s="14" customFormat="1" ht="11.25">
      <c r="B282" s="203"/>
      <c r="C282" s="204"/>
      <c r="D282" s="194" t="s">
        <v>193</v>
      </c>
      <c r="E282" s="205" t="s">
        <v>43</v>
      </c>
      <c r="F282" s="206" t="s">
        <v>523</v>
      </c>
      <c r="G282" s="204"/>
      <c r="H282" s="207">
        <v>18.36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80</v>
      </c>
      <c r="AY282" s="213" t="s">
        <v>182</v>
      </c>
    </row>
    <row r="283" spans="1:65" s="13" customFormat="1" ht="11.25">
      <c r="B283" s="192"/>
      <c r="C283" s="193"/>
      <c r="D283" s="194" t="s">
        <v>193</v>
      </c>
      <c r="E283" s="195" t="s">
        <v>43</v>
      </c>
      <c r="F283" s="196" t="s">
        <v>362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3" customFormat="1" ht="11.25">
      <c r="B284" s="192"/>
      <c r="C284" s="193"/>
      <c r="D284" s="194" t="s">
        <v>193</v>
      </c>
      <c r="E284" s="195" t="s">
        <v>43</v>
      </c>
      <c r="F284" s="196" t="s">
        <v>431</v>
      </c>
      <c r="G284" s="193"/>
      <c r="H284" s="195" t="s">
        <v>43</v>
      </c>
      <c r="I284" s="197"/>
      <c r="J284" s="193"/>
      <c r="K284" s="193"/>
      <c r="L284" s="198"/>
      <c r="M284" s="199"/>
      <c r="N284" s="200"/>
      <c r="O284" s="200"/>
      <c r="P284" s="200"/>
      <c r="Q284" s="200"/>
      <c r="R284" s="200"/>
      <c r="S284" s="200"/>
      <c r="T284" s="201"/>
      <c r="AT284" s="202" t="s">
        <v>193</v>
      </c>
      <c r="AU284" s="202" t="s">
        <v>90</v>
      </c>
      <c r="AV284" s="13" t="s">
        <v>88</v>
      </c>
      <c r="AW284" s="13" t="s">
        <v>41</v>
      </c>
      <c r="AX284" s="13" t="s">
        <v>80</v>
      </c>
      <c r="AY284" s="202" t="s">
        <v>182</v>
      </c>
    </row>
    <row r="285" spans="1:65" s="13" customFormat="1" ht="22.5">
      <c r="B285" s="192"/>
      <c r="C285" s="193"/>
      <c r="D285" s="194" t="s">
        <v>193</v>
      </c>
      <c r="E285" s="195" t="s">
        <v>43</v>
      </c>
      <c r="F285" s="196" t="s">
        <v>524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1:65" s="14" customFormat="1" ht="11.25">
      <c r="B286" s="203"/>
      <c r="C286" s="204"/>
      <c r="D286" s="194" t="s">
        <v>193</v>
      </c>
      <c r="E286" s="205" t="s">
        <v>43</v>
      </c>
      <c r="F286" s="206" t="s">
        <v>525</v>
      </c>
      <c r="G286" s="204"/>
      <c r="H286" s="207">
        <v>43.957000000000001</v>
      </c>
      <c r="I286" s="208"/>
      <c r="J286" s="204"/>
      <c r="K286" s="204"/>
      <c r="L286" s="209"/>
      <c r="M286" s="210"/>
      <c r="N286" s="211"/>
      <c r="O286" s="211"/>
      <c r="P286" s="211"/>
      <c r="Q286" s="211"/>
      <c r="R286" s="211"/>
      <c r="S286" s="211"/>
      <c r="T286" s="212"/>
      <c r="AT286" s="213" t="s">
        <v>193</v>
      </c>
      <c r="AU286" s="213" t="s">
        <v>90</v>
      </c>
      <c r="AV286" s="14" t="s">
        <v>90</v>
      </c>
      <c r="AW286" s="14" t="s">
        <v>41</v>
      </c>
      <c r="AX286" s="14" t="s">
        <v>80</v>
      </c>
      <c r="AY286" s="213" t="s">
        <v>182</v>
      </c>
    </row>
    <row r="287" spans="1:65" s="13" customFormat="1" ht="22.5">
      <c r="B287" s="192"/>
      <c r="C287" s="193"/>
      <c r="D287" s="194" t="s">
        <v>193</v>
      </c>
      <c r="E287" s="195" t="s">
        <v>43</v>
      </c>
      <c r="F287" s="196" t="s">
        <v>526</v>
      </c>
      <c r="G287" s="193"/>
      <c r="H287" s="195" t="s">
        <v>43</v>
      </c>
      <c r="I287" s="197"/>
      <c r="J287" s="193"/>
      <c r="K287" s="193"/>
      <c r="L287" s="198"/>
      <c r="M287" s="199"/>
      <c r="N287" s="200"/>
      <c r="O287" s="200"/>
      <c r="P287" s="200"/>
      <c r="Q287" s="200"/>
      <c r="R287" s="200"/>
      <c r="S287" s="200"/>
      <c r="T287" s="201"/>
      <c r="AT287" s="202" t="s">
        <v>193</v>
      </c>
      <c r="AU287" s="202" t="s">
        <v>90</v>
      </c>
      <c r="AV287" s="13" t="s">
        <v>88</v>
      </c>
      <c r="AW287" s="13" t="s">
        <v>41</v>
      </c>
      <c r="AX287" s="13" t="s">
        <v>80</v>
      </c>
      <c r="AY287" s="202" t="s">
        <v>182</v>
      </c>
    </row>
    <row r="288" spans="1:65" s="14" customFormat="1" ht="11.25">
      <c r="B288" s="203"/>
      <c r="C288" s="204"/>
      <c r="D288" s="194" t="s">
        <v>193</v>
      </c>
      <c r="E288" s="205" t="s">
        <v>43</v>
      </c>
      <c r="F288" s="206" t="s">
        <v>527</v>
      </c>
      <c r="G288" s="204"/>
      <c r="H288" s="207">
        <v>3.3050000000000002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193</v>
      </c>
      <c r="AU288" s="213" t="s">
        <v>90</v>
      </c>
      <c r="AV288" s="14" t="s">
        <v>90</v>
      </c>
      <c r="AW288" s="14" t="s">
        <v>41</v>
      </c>
      <c r="AX288" s="14" t="s">
        <v>80</v>
      </c>
      <c r="AY288" s="213" t="s">
        <v>182</v>
      </c>
    </row>
    <row r="289" spans="1:65" s="15" customFormat="1" ht="11.25">
      <c r="B289" s="227"/>
      <c r="C289" s="228"/>
      <c r="D289" s="194" t="s">
        <v>193</v>
      </c>
      <c r="E289" s="229" t="s">
        <v>43</v>
      </c>
      <c r="F289" s="230" t="s">
        <v>436</v>
      </c>
      <c r="G289" s="228"/>
      <c r="H289" s="231">
        <v>115.34700000000001</v>
      </c>
      <c r="I289" s="232"/>
      <c r="J289" s="228"/>
      <c r="K289" s="228"/>
      <c r="L289" s="233"/>
      <c r="M289" s="234"/>
      <c r="N289" s="235"/>
      <c r="O289" s="235"/>
      <c r="P289" s="235"/>
      <c r="Q289" s="235"/>
      <c r="R289" s="235"/>
      <c r="S289" s="235"/>
      <c r="T289" s="236"/>
      <c r="AT289" s="237" t="s">
        <v>193</v>
      </c>
      <c r="AU289" s="237" t="s">
        <v>90</v>
      </c>
      <c r="AV289" s="15" t="s">
        <v>205</v>
      </c>
      <c r="AW289" s="15" t="s">
        <v>41</v>
      </c>
      <c r="AX289" s="15" t="s">
        <v>88</v>
      </c>
      <c r="AY289" s="237" t="s">
        <v>182</v>
      </c>
    </row>
    <row r="290" spans="1:65" s="2" customFormat="1" ht="37.9" customHeight="1">
      <c r="A290" s="35"/>
      <c r="B290" s="36"/>
      <c r="C290" s="179" t="s">
        <v>528</v>
      </c>
      <c r="D290" s="179" t="s">
        <v>187</v>
      </c>
      <c r="E290" s="180" t="s">
        <v>529</v>
      </c>
      <c r="F290" s="181" t="s">
        <v>530</v>
      </c>
      <c r="G290" s="182" t="s">
        <v>439</v>
      </c>
      <c r="H290" s="183">
        <v>7.2910000000000004</v>
      </c>
      <c r="I290" s="184"/>
      <c r="J290" s="185">
        <f>ROUND(I290*H290,2)</f>
        <v>0</v>
      </c>
      <c r="K290" s="181" t="s">
        <v>191</v>
      </c>
      <c r="L290" s="40"/>
      <c r="M290" s="186" t="s">
        <v>43</v>
      </c>
      <c r="N290" s="187" t="s">
        <v>51</v>
      </c>
      <c r="O290" s="65"/>
      <c r="P290" s="188">
        <f>O290*H290</f>
        <v>0</v>
      </c>
      <c r="Q290" s="188">
        <v>0</v>
      </c>
      <c r="R290" s="188">
        <f>Q290*H290</f>
        <v>0</v>
      </c>
      <c r="S290" s="188">
        <v>0</v>
      </c>
      <c r="T290" s="189">
        <f>S290*H290</f>
        <v>0</v>
      </c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R290" s="190" t="s">
        <v>205</v>
      </c>
      <c r="AT290" s="190" t="s">
        <v>187</v>
      </c>
      <c r="AU290" s="190" t="s">
        <v>90</v>
      </c>
      <c r="AY290" s="17" t="s">
        <v>182</v>
      </c>
      <c r="BE290" s="191">
        <f>IF(N290="základní",J290,0)</f>
        <v>0</v>
      </c>
      <c r="BF290" s="191">
        <f>IF(N290="snížená",J290,0)</f>
        <v>0</v>
      </c>
      <c r="BG290" s="191">
        <f>IF(N290="zákl. přenesená",J290,0)</f>
        <v>0</v>
      </c>
      <c r="BH290" s="191">
        <f>IF(N290="sníž. přenesená",J290,0)</f>
        <v>0</v>
      </c>
      <c r="BI290" s="191">
        <f>IF(N290="nulová",J290,0)</f>
        <v>0</v>
      </c>
      <c r="BJ290" s="17" t="s">
        <v>88</v>
      </c>
      <c r="BK290" s="191">
        <f>ROUND(I290*H290,2)</f>
        <v>0</v>
      </c>
      <c r="BL290" s="17" t="s">
        <v>205</v>
      </c>
      <c r="BM290" s="190" t="s">
        <v>531</v>
      </c>
    </row>
    <row r="291" spans="1:65" s="13" customFormat="1" ht="11.25">
      <c r="B291" s="192"/>
      <c r="C291" s="193"/>
      <c r="D291" s="194" t="s">
        <v>193</v>
      </c>
      <c r="E291" s="195" t="s">
        <v>43</v>
      </c>
      <c r="F291" s="196" t="s">
        <v>532</v>
      </c>
      <c r="G291" s="193"/>
      <c r="H291" s="195" t="s">
        <v>43</v>
      </c>
      <c r="I291" s="197"/>
      <c r="J291" s="193"/>
      <c r="K291" s="193"/>
      <c r="L291" s="198"/>
      <c r="M291" s="199"/>
      <c r="N291" s="200"/>
      <c r="O291" s="200"/>
      <c r="P291" s="200"/>
      <c r="Q291" s="200"/>
      <c r="R291" s="200"/>
      <c r="S291" s="200"/>
      <c r="T291" s="201"/>
      <c r="AT291" s="202" t="s">
        <v>193</v>
      </c>
      <c r="AU291" s="202" t="s">
        <v>90</v>
      </c>
      <c r="AV291" s="13" t="s">
        <v>88</v>
      </c>
      <c r="AW291" s="13" t="s">
        <v>41</v>
      </c>
      <c r="AX291" s="13" t="s">
        <v>80</v>
      </c>
      <c r="AY291" s="202" t="s">
        <v>182</v>
      </c>
    </row>
    <row r="292" spans="1:65" s="13" customFormat="1" ht="11.25">
      <c r="B292" s="192"/>
      <c r="C292" s="193"/>
      <c r="D292" s="194" t="s">
        <v>193</v>
      </c>
      <c r="E292" s="195" t="s">
        <v>43</v>
      </c>
      <c r="F292" s="196" t="s">
        <v>362</v>
      </c>
      <c r="G292" s="193"/>
      <c r="H292" s="195" t="s">
        <v>43</v>
      </c>
      <c r="I292" s="197"/>
      <c r="J292" s="193"/>
      <c r="K292" s="193"/>
      <c r="L292" s="198"/>
      <c r="M292" s="199"/>
      <c r="N292" s="200"/>
      <c r="O292" s="200"/>
      <c r="P292" s="200"/>
      <c r="Q292" s="200"/>
      <c r="R292" s="200"/>
      <c r="S292" s="200"/>
      <c r="T292" s="201"/>
      <c r="AT292" s="202" t="s">
        <v>193</v>
      </c>
      <c r="AU292" s="202" t="s">
        <v>90</v>
      </c>
      <c r="AV292" s="13" t="s">
        <v>88</v>
      </c>
      <c r="AW292" s="13" t="s">
        <v>41</v>
      </c>
      <c r="AX292" s="13" t="s">
        <v>80</v>
      </c>
      <c r="AY292" s="202" t="s">
        <v>182</v>
      </c>
    </row>
    <row r="293" spans="1:65" s="13" customFormat="1" ht="22.5">
      <c r="B293" s="192"/>
      <c r="C293" s="193"/>
      <c r="D293" s="194" t="s">
        <v>193</v>
      </c>
      <c r="E293" s="195" t="s">
        <v>43</v>
      </c>
      <c r="F293" s="196" t="s">
        <v>533</v>
      </c>
      <c r="G293" s="193"/>
      <c r="H293" s="195" t="s">
        <v>43</v>
      </c>
      <c r="I293" s="197"/>
      <c r="J293" s="193"/>
      <c r="K293" s="193"/>
      <c r="L293" s="198"/>
      <c r="M293" s="199"/>
      <c r="N293" s="200"/>
      <c r="O293" s="200"/>
      <c r="P293" s="200"/>
      <c r="Q293" s="200"/>
      <c r="R293" s="200"/>
      <c r="S293" s="200"/>
      <c r="T293" s="201"/>
      <c r="AT293" s="202" t="s">
        <v>193</v>
      </c>
      <c r="AU293" s="202" t="s">
        <v>90</v>
      </c>
      <c r="AV293" s="13" t="s">
        <v>88</v>
      </c>
      <c r="AW293" s="13" t="s">
        <v>41</v>
      </c>
      <c r="AX293" s="13" t="s">
        <v>80</v>
      </c>
      <c r="AY293" s="202" t="s">
        <v>182</v>
      </c>
    </row>
    <row r="294" spans="1:65" s="14" customFormat="1" ht="11.25">
      <c r="B294" s="203"/>
      <c r="C294" s="204"/>
      <c r="D294" s="194" t="s">
        <v>193</v>
      </c>
      <c r="E294" s="205" t="s">
        <v>43</v>
      </c>
      <c r="F294" s="206" t="s">
        <v>444</v>
      </c>
      <c r="G294" s="204"/>
      <c r="H294" s="207">
        <v>4.8840000000000003</v>
      </c>
      <c r="I294" s="208"/>
      <c r="J294" s="204"/>
      <c r="K294" s="204"/>
      <c r="L294" s="209"/>
      <c r="M294" s="210"/>
      <c r="N294" s="211"/>
      <c r="O294" s="211"/>
      <c r="P294" s="211"/>
      <c r="Q294" s="211"/>
      <c r="R294" s="211"/>
      <c r="S294" s="211"/>
      <c r="T294" s="212"/>
      <c r="AT294" s="213" t="s">
        <v>193</v>
      </c>
      <c r="AU294" s="213" t="s">
        <v>90</v>
      </c>
      <c r="AV294" s="14" t="s">
        <v>90</v>
      </c>
      <c r="AW294" s="14" t="s">
        <v>41</v>
      </c>
      <c r="AX294" s="14" t="s">
        <v>80</v>
      </c>
      <c r="AY294" s="213" t="s">
        <v>182</v>
      </c>
    </row>
    <row r="295" spans="1:65" s="13" customFormat="1" ht="22.5">
      <c r="B295" s="192"/>
      <c r="C295" s="193"/>
      <c r="D295" s="194" t="s">
        <v>193</v>
      </c>
      <c r="E295" s="195" t="s">
        <v>43</v>
      </c>
      <c r="F295" s="196" t="s">
        <v>534</v>
      </c>
      <c r="G295" s="193"/>
      <c r="H295" s="195" t="s">
        <v>43</v>
      </c>
      <c r="I295" s="197"/>
      <c r="J295" s="193"/>
      <c r="K295" s="193"/>
      <c r="L295" s="198"/>
      <c r="M295" s="199"/>
      <c r="N295" s="200"/>
      <c r="O295" s="200"/>
      <c r="P295" s="200"/>
      <c r="Q295" s="200"/>
      <c r="R295" s="200"/>
      <c r="S295" s="200"/>
      <c r="T295" s="201"/>
      <c r="AT295" s="202" t="s">
        <v>193</v>
      </c>
      <c r="AU295" s="202" t="s">
        <v>90</v>
      </c>
      <c r="AV295" s="13" t="s">
        <v>88</v>
      </c>
      <c r="AW295" s="13" t="s">
        <v>41</v>
      </c>
      <c r="AX295" s="13" t="s">
        <v>80</v>
      </c>
      <c r="AY295" s="202" t="s">
        <v>182</v>
      </c>
    </row>
    <row r="296" spans="1:65" s="14" customFormat="1" ht="11.25">
      <c r="B296" s="203"/>
      <c r="C296" s="204"/>
      <c r="D296" s="194" t="s">
        <v>193</v>
      </c>
      <c r="E296" s="205" t="s">
        <v>43</v>
      </c>
      <c r="F296" s="206" t="s">
        <v>535</v>
      </c>
      <c r="G296" s="204"/>
      <c r="H296" s="207">
        <v>0.36699999999999999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193</v>
      </c>
      <c r="AU296" s="213" t="s">
        <v>90</v>
      </c>
      <c r="AV296" s="14" t="s">
        <v>90</v>
      </c>
      <c r="AW296" s="14" t="s">
        <v>41</v>
      </c>
      <c r="AX296" s="14" t="s">
        <v>80</v>
      </c>
      <c r="AY296" s="213" t="s">
        <v>182</v>
      </c>
    </row>
    <row r="297" spans="1:65" s="13" customFormat="1" ht="22.5">
      <c r="B297" s="192"/>
      <c r="C297" s="193"/>
      <c r="D297" s="194" t="s">
        <v>193</v>
      </c>
      <c r="E297" s="195" t="s">
        <v>43</v>
      </c>
      <c r="F297" s="196" t="s">
        <v>536</v>
      </c>
      <c r="G297" s="193"/>
      <c r="H297" s="195" t="s">
        <v>43</v>
      </c>
      <c r="I297" s="197"/>
      <c r="J297" s="193"/>
      <c r="K297" s="193"/>
      <c r="L297" s="198"/>
      <c r="M297" s="199"/>
      <c r="N297" s="200"/>
      <c r="O297" s="200"/>
      <c r="P297" s="200"/>
      <c r="Q297" s="200"/>
      <c r="R297" s="200"/>
      <c r="S297" s="200"/>
      <c r="T297" s="201"/>
      <c r="AT297" s="202" t="s">
        <v>193</v>
      </c>
      <c r="AU297" s="202" t="s">
        <v>90</v>
      </c>
      <c r="AV297" s="13" t="s">
        <v>88</v>
      </c>
      <c r="AW297" s="13" t="s">
        <v>41</v>
      </c>
      <c r="AX297" s="13" t="s">
        <v>80</v>
      </c>
      <c r="AY297" s="202" t="s">
        <v>182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443</v>
      </c>
      <c r="G298" s="204"/>
      <c r="H298" s="207">
        <v>2.04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80</v>
      </c>
      <c r="AY298" s="213" t="s">
        <v>182</v>
      </c>
    </row>
    <row r="299" spans="1:65" s="15" customFormat="1" ht="11.25">
      <c r="B299" s="227"/>
      <c r="C299" s="228"/>
      <c r="D299" s="194" t="s">
        <v>193</v>
      </c>
      <c r="E299" s="229" t="s">
        <v>43</v>
      </c>
      <c r="F299" s="230" t="s">
        <v>436</v>
      </c>
      <c r="G299" s="228"/>
      <c r="H299" s="231">
        <v>7.2910000000000004</v>
      </c>
      <c r="I299" s="232"/>
      <c r="J299" s="228"/>
      <c r="K299" s="228"/>
      <c r="L299" s="233"/>
      <c r="M299" s="234"/>
      <c r="N299" s="235"/>
      <c r="O299" s="235"/>
      <c r="P299" s="235"/>
      <c r="Q299" s="235"/>
      <c r="R299" s="235"/>
      <c r="S299" s="235"/>
      <c r="T299" s="236"/>
      <c r="AT299" s="237" t="s">
        <v>193</v>
      </c>
      <c r="AU299" s="237" t="s">
        <v>90</v>
      </c>
      <c r="AV299" s="15" t="s">
        <v>205</v>
      </c>
      <c r="AW299" s="15" t="s">
        <v>41</v>
      </c>
      <c r="AX299" s="15" t="s">
        <v>88</v>
      </c>
      <c r="AY299" s="237" t="s">
        <v>182</v>
      </c>
    </row>
    <row r="300" spans="1:65" s="2" customFormat="1" ht="37.9" customHeight="1">
      <c r="A300" s="35"/>
      <c r="B300" s="36"/>
      <c r="C300" s="179" t="s">
        <v>537</v>
      </c>
      <c r="D300" s="179" t="s">
        <v>187</v>
      </c>
      <c r="E300" s="180" t="s">
        <v>538</v>
      </c>
      <c r="F300" s="181" t="s">
        <v>516</v>
      </c>
      <c r="G300" s="182" t="s">
        <v>439</v>
      </c>
      <c r="H300" s="183">
        <v>65.622</v>
      </c>
      <c r="I300" s="184"/>
      <c r="J300" s="185">
        <f>ROUND(I300*H300,2)</f>
        <v>0</v>
      </c>
      <c r="K300" s="181" t="s">
        <v>191</v>
      </c>
      <c r="L300" s="40"/>
      <c r="M300" s="186" t="s">
        <v>43</v>
      </c>
      <c r="N300" s="187" t="s">
        <v>51</v>
      </c>
      <c r="O300" s="65"/>
      <c r="P300" s="188">
        <f>O300*H300</f>
        <v>0</v>
      </c>
      <c r="Q300" s="188">
        <v>0</v>
      </c>
      <c r="R300" s="188">
        <f>Q300*H300</f>
        <v>0</v>
      </c>
      <c r="S300" s="188">
        <v>0</v>
      </c>
      <c r="T300" s="18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90" t="s">
        <v>205</v>
      </c>
      <c r="AT300" s="190" t="s">
        <v>187</v>
      </c>
      <c r="AU300" s="190" t="s">
        <v>90</v>
      </c>
      <c r="AY300" s="17" t="s">
        <v>182</v>
      </c>
      <c r="BE300" s="191">
        <f>IF(N300="základní",J300,0)</f>
        <v>0</v>
      </c>
      <c r="BF300" s="191">
        <f>IF(N300="snížená",J300,0)</f>
        <v>0</v>
      </c>
      <c r="BG300" s="191">
        <f>IF(N300="zákl. přenesená",J300,0)</f>
        <v>0</v>
      </c>
      <c r="BH300" s="191">
        <f>IF(N300="sníž. přenesená",J300,0)</f>
        <v>0</v>
      </c>
      <c r="BI300" s="191">
        <f>IF(N300="nulová",J300,0)</f>
        <v>0</v>
      </c>
      <c r="BJ300" s="17" t="s">
        <v>88</v>
      </c>
      <c r="BK300" s="191">
        <f>ROUND(I300*H300,2)</f>
        <v>0</v>
      </c>
      <c r="BL300" s="17" t="s">
        <v>205</v>
      </c>
      <c r="BM300" s="190" t="s">
        <v>539</v>
      </c>
    </row>
    <row r="301" spans="1:65" s="13" customFormat="1" ht="11.25">
      <c r="B301" s="192"/>
      <c r="C301" s="193"/>
      <c r="D301" s="194" t="s">
        <v>193</v>
      </c>
      <c r="E301" s="195" t="s">
        <v>43</v>
      </c>
      <c r="F301" s="196" t="s">
        <v>532</v>
      </c>
      <c r="G301" s="193"/>
      <c r="H301" s="195" t="s">
        <v>43</v>
      </c>
      <c r="I301" s="197"/>
      <c r="J301" s="193"/>
      <c r="K301" s="193"/>
      <c r="L301" s="198"/>
      <c r="M301" s="199"/>
      <c r="N301" s="200"/>
      <c r="O301" s="200"/>
      <c r="P301" s="200"/>
      <c r="Q301" s="200"/>
      <c r="R301" s="200"/>
      <c r="S301" s="200"/>
      <c r="T301" s="201"/>
      <c r="AT301" s="202" t="s">
        <v>193</v>
      </c>
      <c r="AU301" s="202" t="s">
        <v>90</v>
      </c>
      <c r="AV301" s="13" t="s">
        <v>88</v>
      </c>
      <c r="AW301" s="13" t="s">
        <v>41</v>
      </c>
      <c r="AX301" s="13" t="s">
        <v>80</v>
      </c>
      <c r="AY301" s="202" t="s">
        <v>182</v>
      </c>
    </row>
    <row r="302" spans="1:65" s="13" customFormat="1" ht="11.25">
      <c r="B302" s="192"/>
      <c r="C302" s="193"/>
      <c r="D302" s="194" t="s">
        <v>193</v>
      </c>
      <c r="E302" s="195" t="s">
        <v>43</v>
      </c>
      <c r="F302" s="196" t="s">
        <v>362</v>
      </c>
      <c r="G302" s="193"/>
      <c r="H302" s="195" t="s">
        <v>43</v>
      </c>
      <c r="I302" s="197"/>
      <c r="J302" s="193"/>
      <c r="K302" s="193"/>
      <c r="L302" s="198"/>
      <c r="M302" s="199"/>
      <c r="N302" s="200"/>
      <c r="O302" s="200"/>
      <c r="P302" s="200"/>
      <c r="Q302" s="200"/>
      <c r="R302" s="200"/>
      <c r="S302" s="200"/>
      <c r="T302" s="201"/>
      <c r="AT302" s="202" t="s">
        <v>193</v>
      </c>
      <c r="AU302" s="202" t="s">
        <v>90</v>
      </c>
      <c r="AV302" s="13" t="s">
        <v>88</v>
      </c>
      <c r="AW302" s="13" t="s">
        <v>41</v>
      </c>
      <c r="AX302" s="13" t="s">
        <v>80</v>
      </c>
      <c r="AY302" s="202" t="s">
        <v>182</v>
      </c>
    </row>
    <row r="303" spans="1:65" s="13" customFormat="1" ht="22.5">
      <c r="B303" s="192"/>
      <c r="C303" s="193"/>
      <c r="D303" s="194" t="s">
        <v>193</v>
      </c>
      <c r="E303" s="195" t="s">
        <v>43</v>
      </c>
      <c r="F303" s="196" t="s">
        <v>540</v>
      </c>
      <c r="G303" s="193"/>
      <c r="H303" s="195" t="s">
        <v>43</v>
      </c>
      <c r="I303" s="197"/>
      <c r="J303" s="193"/>
      <c r="K303" s="193"/>
      <c r="L303" s="198"/>
      <c r="M303" s="199"/>
      <c r="N303" s="200"/>
      <c r="O303" s="200"/>
      <c r="P303" s="200"/>
      <c r="Q303" s="200"/>
      <c r="R303" s="200"/>
      <c r="S303" s="200"/>
      <c r="T303" s="201"/>
      <c r="AT303" s="202" t="s">
        <v>193</v>
      </c>
      <c r="AU303" s="202" t="s">
        <v>90</v>
      </c>
      <c r="AV303" s="13" t="s">
        <v>88</v>
      </c>
      <c r="AW303" s="13" t="s">
        <v>41</v>
      </c>
      <c r="AX303" s="13" t="s">
        <v>80</v>
      </c>
      <c r="AY303" s="202" t="s">
        <v>182</v>
      </c>
    </row>
    <row r="304" spans="1:65" s="14" customFormat="1" ht="11.25">
      <c r="B304" s="203"/>
      <c r="C304" s="204"/>
      <c r="D304" s="194" t="s">
        <v>193</v>
      </c>
      <c r="E304" s="205" t="s">
        <v>43</v>
      </c>
      <c r="F304" s="206" t="s">
        <v>525</v>
      </c>
      <c r="G304" s="204"/>
      <c r="H304" s="207">
        <v>43.957000000000001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193</v>
      </c>
      <c r="AU304" s="213" t="s">
        <v>90</v>
      </c>
      <c r="AV304" s="14" t="s">
        <v>90</v>
      </c>
      <c r="AW304" s="14" t="s">
        <v>41</v>
      </c>
      <c r="AX304" s="14" t="s">
        <v>80</v>
      </c>
      <c r="AY304" s="213" t="s">
        <v>182</v>
      </c>
    </row>
    <row r="305" spans="1:65" s="13" customFormat="1" ht="22.5">
      <c r="B305" s="192"/>
      <c r="C305" s="193"/>
      <c r="D305" s="194" t="s">
        <v>193</v>
      </c>
      <c r="E305" s="195" t="s">
        <v>43</v>
      </c>
      <c r="F305" s="196" t="s">
        <v>541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4" customFormat="1" ht="11.25">
      <c r="B306" s="203"/>
      <c r="C306" s="204"/>
      <c r="D306" s="194" t="s">
        <v>193</v>
      </c>
      <c r="E306" s="205" t="s">
        <v>43</v>
      </c>
      <c r="F306" s="206" t="s">
        <v>542</v>
      </c>
      <c r="G306" s="204"/>
      <c r="H306" s="207">
        <v>3.3050000000000002</v>
      </c>
      <c r="I306" s="208"/>
      <c r="J306" s="204"/>
      <c r="K306" s="204"/>
      <c r="L306" s="209"/>
      <c r="M306" s="210"/>
      <c r="N306" s="211"/>
      <c r="O306" s="211"/>
      <c r="P306" s="211"/>
      <c r="Q306" s="211"/>
      <c r="R306" s="211"/>
      <c r="S306" s="211"/>
      <c r="T306" s="212"/>
      <c r="AT306" s="213" t="s">
        <v>193</v>
      </c>
      <c r="AU306" s="213" t="s">
        <v>90</v>
      </c>
      <c r="AV306" s="14" t="s">
        <v>90</v>
      </c>
      <c r="AW306" s="14" t="s">
        <v>41</v>
      </c>
      <c r="AX306" s="14" t="s">
        <v>80</v>
      </c>
      <c r="AY306" s="213" t="s">
        <v>182</v>
      </c>
    </row>
    <row r="307" spans="1:65" s="13" customFormat="1" ht="22.5">
      <c r="B307" s="192"/>
      <c r="C307" s="193"/>
      <c r="D307" s="194" t="s">
        <v>193</v>
      </c>
      <c r="E307" s="195" t="s">
        <v>43</v>
      </c>
      <c r="F307" s="196" t="s">
        <v>543</v>
      </c>
      <c r="G307" s="193"/>
      <c r="H307" s="195" t="s">
        <v>43</v>
      </c>
      <c r="I307" s="197"/>
      <c r="J307" s="193"/>
      <c r="K307" s="193"/>
      <c r="L307" s="198"/>
      <c r="M307" s="199"/>
      <c r="N307" s="200"/>
      <c r="O307" s="200"/>
      <c r="P307" s="200"/>
      <c r="Q307" s="200"/>
      <c r="R307" s="200"/>
      <c r="S307" s="200"/>
      <c r="T307" s="201"/>
      <c r="AT307" s="202" t="s">
        <v>193</v>
      </c>
      <c r="AU307" s="202" t="s">
        <v>90</v>
      </c>
      <c r="AV307" s="13" t="s">
        <v>88</v>
      </c>
      <c r="AW307" s="13" t="s">
        <v>41</v>
      </c>
      <c r="AX307" s="13" t="s">
        <v>80</v>
      </c>
      <c r="AY307" s="202" t="s">
        <v>182</v>
      </c>
    </row>
    <row r="308" spans="1:65" s="14" customFormat="1" ht="11.25">
      <c r="B308" s="203"/>
      <c r="C308" s="204"/>
      <c r="D308" s="194" t="s">
        <v>193</v>
      </c>
      <c r="E308" s="205" t="s">
        <v>43</v>
      </c>
      <c r="F308" s="206" t="s">
        <v>523</v>
      </c>
      <c r="G308" s="204"/>
      <c r="H308" s="207">
        <v>18.36</v>
      </c>
      <c r="I308" s="208"/>
      <c r="J308" s="204"/>
      <c r="K308" s="204"/>
      <c r="L308" s="209"/>
      <c r="M308" s="210"/>
      <c r="N308" s="211"/>
      <c r="O308" s="211"/>
      <c r="P308" s="211"/>
      <c r="Q308" s="211"/>
      <c r="R308" s="211"/>
      <c r="S308" s="211"/>
      <c r="T308" s="212"/>
      <c r="AT308" s="213" t="s">
        <v>193</v>
      </c>
      <c r="AU308" s="213" t="s">
        <v>90</v>
      </c>
      <c r="AV308" s="14" t="s">
        <v>90</v>
      </c>
      <c r="AW308" s="14" t="s">
        <v>41</v>
      </c>
      <c r="AX308" s="14" t="s">
        <v>80</v>
      </c>
      <c r="AY308" s="213" t="s">
        <v>182</v>
      </c>
    </row>
    <row r="309" spans="1:65" s="15" customFormat="1" ht="11.25">
      <c r="B309" s="227"/>
      <c r="C309" s="228"/>
      <c r="D309" s="194" t="s">
        <v>193</v>
      </c>
      <c r="E309" s="229" t="s">
        <v>43</v>
      </c>
      <c r="F309" s="230" t="s">
        <v>436</v>
      </c>
      <c r="G309" s="228"/>
      <c r="H309" s="231">
        <v>65.622</v>
      </c>
      <c r="I309" s="232"/>
      <c r="J309" s="228"/>
      <c r="K309" s="228"/>
      <c r="L309" s="233"/>
      <c r="M309" s="234"/>
      <c r="N309" s="235"/>
      <c r="O309" s="235"/>
      <c r="P309" s="235"/>
      <c r="Q309" s="235"/>
      <c r="R309" s="235"/>
      <c r="S309" s="235"/>
      <c r="T309" s="236"/>
      <c r="AT309" s="237" t="s">
        <v>193</v>
      </c>
      <c r="AU309" s="237" t="s">
        <v>90</v>
      </c>
      <c r="AV309" s="15" t="s">
        <v>205</v>
      </c>
      <c r="AW309" s="15" t="s">
        <v>41</v>
      </c>
      <c r="AX309" s="15" t="s">
        <v>88</v>
      </c>
      <c r="AY309" s="237" t="s">
        <v>182</v>
      </c>
    </row>
    <row r="310" spans="1:65" s="2" customFormat="1" ht="37.9" customHeight="1">
      <c r="A310" s="35"/>
      <c r="B310" s="36"/>
      <c r="C310" s="179" t="s">
        <v>544</v>
      </c>
      <c r="D310" s="179" t="s">
        <v>187</v>
      </c>
      <c r="E310" s="180" t="s">
        <v>545</v>
      </c>
      <c r="F310" s="181" t="s">
        <v>546</v>
      </c>
      <c r="G310" s="182" t="s">
        <v>439</v>
      </c>
      <c r="H310" s="183">
        <v>7.2910000000000004</v>
      </c>
      <c r="I310" s="184"/>
      <c r="J310" s="185">
        <f>ROUND(I310*H310,2)</f>
        <v>0</v>
      </c>
      <c r="K310" s="181" t="s">
        <v>191</v>
      </c>
      <c r="L310" s="40"/>
      <c r="M310" s="186" t="s">
        <v>43</v>
      </c>
      <c r="N310" s="187" t="s">
        <v>51</v>
      </c>
      <c r="O310" s="65"/>
      <c r="P310" s="188">
        <f>O310*H310</f>
        <v>0</v>
      </c>
      <c r="Q310" s="188">
        <v>0</v>
      </c>
      <c r="R310" s="188">
        <f>Q310*H310</f>
        <v>0</v>
      </c>
      <c r="S310" s="188">
        <v>0</v>
      </c>
      <c r="T310" s="189">
        <f>S310*H310</f>
        <v>0</v>
      </c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R310" s="190" t="s">
        <v>205</v>
      </c>
      <c r="AT310" s="190" t="s">
        <v>187</v>
      </c>
      <c r="AU310" s="190" t="s">
        <v>90</v>
      </c>
      <c r="AY310" s="17" t="s">
        <v>182</v>
      </c>
      <c r="BE310" s="191">
        <f>IF(N310="základní",J310,0)</f>
        <v>0</v>
      </c>
      <c r="BF310" s="191">
        <f>IF(N310="snížená",J310,0)</f>
        <v>0</v>
      </c>
      <c r="BG310" s="191">
        <f>IF(N310="zákl. přenesená",J310,0)</f>
        <v>0</v>
      </c>
      <c r="BH310" s="191">
        <f>IF(N310="sníž. přenesená",J310,0)</f>
        <v>0</v>
      </c>
      <c r="BI310" s="191">
        <f>IF(N310="nulová",J310,0)</f>
        <v>0</v>
      </c>
      <c r="BJ310" s="17" t="s">
        <v>88</v>
      </c>
      <c r="BK310" s="191">
        <f>ROUND(I310*H310,2)</f>
        <v>0</v>
      </c>
      <c r="BL310" s="17" t="s">
        <v>205</v>
      </c>
      <c r="BM310" s="190" t="s">
        <v>547</v>
      </c>
    </row>
    <row r="311" spans="1:65" s="13" customFormat="1" ht="11.25">
      <c r="B311" s="192"/>
      <c r="C311" s="193"/>
      <c r="D311" s="194" t="s">
        <v>193</v>
      </c>
      <c r="E311" s="195" t="s">
        <v>43</v>
      </c>
      <c r="F311" s="196" t="s">
        <v>532</v>
      </c>
      <c r="G311" s="193"/>
      <c r="H311" s="195" t="s">
        <v>43</v>
      </c>
      <c r="I311" s="197"/>
      <c r="J311" s="193"/>
      <c r="K311" s="193"/>
      <c r="L311" s="198"/>
      <c r="M311" s="199"/>
      <c r="N311" s="200"/>
      <c r="O311" s="200"/>
      <c r="P311" s="200"/>
      <c r="Q311" s="200"/>
      <c r="R311" s="200"/>
      <c r="S311" s="200"/>
      <c r="T311" s="201"/>
      <c r="AT311" s="202" t="s">
        <v>193</v>
      </c>
      <c r="AU311" s="202" t="s">
        <v>90</v>
      </c>
      <c r="AV311" s="13" t="s">
        <v>88</v>
      </c>
      <c r="AW311" s="13" t="s">
        <v>41</v>
      </c>
      <c r="AX311" s="13" t="s">
        <v>80</v>
      </c>
      <c r="AY311" s="202" t="s">
        <v>182</v>
      </c>
    </row>
    <row r="312" spans="1:65" s="13" customFormat="1" ht="11.25">
      <c r="B312" s="192"/>
      <c r="C312" s="193"/>
      <c r="D312" s="194" t="s">
        <v>193</v>
      </c>
      <c r="E312" s="195" t="s">
        <v>43</v>
      </c>
      <c r="F312" s="196" t="s">
        <v>362</v>
      </c>
      <c r="G312" s="193"/>
      <c r="H312" s="195" t="s">
        <v>43</v>
      </c>
      <c r="I312" s="197"/>
      <c r="J312" s="193"/>
      <c r="K312" s="193"/>
      <c r="L312" s="198"/>
      <c r="M312" s="199"/>
      <c r="N312" s="200"/>
      <c r="O312" s="200"/>
      <c r="P312" s="200"/>
      <c r="Q312" s="200"/>
      <c r="R312" s="200"/>
      <c r="S312" s="200"/>
      <c r="T312" s="201"/>
      <c r="AT312" s="202" t="s">
        <v>193</v>
      </c>
      <c r="AU312" s="202" t="s">
        <v>90</v>
      </c>
      <c r="AV312" s="13" t="s">
        <v>88</v>
      </c>
      <c r="AW312" s="13" t="s">
        <v>41</v>
      </c>
      <c r="AX312" s="13" t="s">
        <v>80</v>
      </c>
      <c r="AY312" s="202" t="s">
        <v>182</v>
      </c>
    </row>
    <row r="313" spans="1:65" s="13" customFormat="1" ht="22.5">
      <c r="B313" s="192"/>
      <c r="C313" s="193"/>
      <c r="D313" s="194" t="s">
        <v>193</v>
      </c>
      <c r="E313" s="195" t="s">
        <v>43</v>
      </c>
      <c r="F313" s="196" t="s">
        <v>533</v>
      </c>
      <c r="G313" s="193"/>
      <c r="H313" s="195" t="s">
        <v>43</v>
      </c>
      <c r="I313" s="197"/>
      <c r="J313" s="193"/>
      <c r="K313" s="193"/>
      <c r="L313" s="198"/>
      <c r="M313" s="199"/>
      <c r="N313" s="200"/>
      <c r="O313" s="200"/>
      <c r="P313" s="200"/>
      <c r="Q313" s="200"/>
      <c r="R313" s="200"/>
      <c r="S313" s="200"/>
      <c r="T313" s="201"/>
      <c r="AT313" s="202" t="s">
        <v>193</v>
      </c>
      <c r="AU313" s="202" t="s">
        <v>90</v>
      </c>
      <c r="AV313" s="13" t="s">
        <v>88</v>
      </c>
      <c r="AW313" s="13" t="s">
        <v>41</v>
      </c>
      <c r="AX313" s="13" t="s">
        <v>80</v>
      </c>
      <c r="AY313" s="202" t="s">
        <v>182</v>
      </c>
    </row>
    <row r="314" spans="1:65" s="14" customFormat="1" ht="11.25">
      <c r="B314" s="203"/>
      <c r="C314" s="204"/>
      <c r="D314" s="194" t="s">
        <v>193</v>
      </c>
      <c r="E314" s="205" t="s">
        <v>43</v>
      </c>
      <c r="F314" s="206" t="s">
        <v>444</v>
      </c>
      <c r="G314" s="204"/>
      <c r="H314" s="207">
        <v>4.8840000000000003</v>
      </c>
      <c r="I314" s="208"/>
      <c r="J314" s="204"/>
      <c r="K314" s="204"/>
      <c r="L314" s="209"/>
      <c r="M314" s="210"/>
      <c r="N314" s="211"/>
      <c r="O314" s="211"/>
      <c r="P314" s="211"/>
      <c r="Q314" s="211"/>
      <c r="R314" s="211"/>
      <c r="S314" s="211"/>
      <c r="T314" s="212"/>
      <c r="AT314" s="213" t="s">
        <v>193</v>
      </c>
      <c r="AU314" s="213" t="s">
        <v>90</v>
      </c>
      <c r="AV314" s="14" t="s">
        <v>90</v>
      </c>
      <c r="AW314" s="14" t="s">
        <v>41</v>
      </c>
      <c r="AX314" s="14" t="s">
        <v>80</v>
      </c>
      <c r="AY314" s="213" t="s">
        <v>182</v>
      </c>
    </row>
    <row r="315" spans="1:65" s="13" customFormat="1" ht="22.5">
      <c r="B315" s="192"/>
      <c r="C315" s="193"/>
      <c r="D315" s="194" t="s">
        <v>193</v>
      </c>
      <c r="E315" s="195" t="s">
        <v>43</v>
      </c>
      <c r="F315" s="196" t="s">
        <v>534</v>
      </c>
      <c r="G315" s="193"/>
      <c r="H315" s="195" t="s">
        <v>43</v>
      </c>
      <c r="I315" s="197"/>
      <c r="J315" s="193"/>
      <c r="K315" s="193"/>
      <c r="L315" s="198"/>
      <c r="M315" s="199"/>
      <c r="N315" s="200"/>
      <c r="O315" s="200"/>
      <c r="P315" s="200"/>
      <c r="Q315" s="200"/>
      <c r="R315" s="200"/>
      <c r="S315" s="200"/>
      <c r="T315" s="201"/>
      <c r="AT315" s="202" t="s">
        <v>193</v>
      </c>
      <c r="AU315" s="202" t="s">
        <v>90</v>
      </c>
      <c r="AV315" s="13" t="s">
        <v>88</v>
      </c>
      <c r="AW315" s="13" t="s">
        <v>41</v>
      </c>
      <c r="AX315" s="13" t="s">
        <v>80</v>
      </c>
      <c r="AY315" s="202" t="s">
        <v>182</v>
      </c>
    </row>
    <row r="316" spans="1:65" s="14" customFormat="1" ht="11.25">
      <c r="B316" s="203"/>
      <c r="C316" s="204"/>
      <c r="D316" s="194" t="s">
        <v>193</v>
      </c>
      <c r="E316" s="205" t="s">
        <v>43</v>
      </c>
      <c r="F316" s="206" t="s">
        <v>535</v>
      </c>
      <c r="G316" s="204"/>
      <c r="H316" s="207">
        <v>0.36699999999999999</v>
      </c>
      <c r="I316" s="208"/>
      <c r="J316" s="204"/>
      <c r="K316" s="204"/>
      <c r="L316" s="209"/>
      <c r="M316" s="210"/>
      <c r="N316" s="211"/>
      <c r="O316" s="211"/>
      <c r="P316" s="211"/>
      <c r="Q316" s="211"/>
      <c r="R316" s="211"/>
      <c r="S316" s="211"/>
      <c r="T316" s="212"/>
      <c r="AT316" s="213" t="s">
        <v>193</v>
      </c>
      <c r="AU316" s="213" t="s">
        <v>90</v>
      </c>
      <c r="AV316" s="14" t="s">
        <v>90</v>
      </c>
      <c r="AW316" s="14" t="s">
        <v>41</v>
      </c>
      <c r="AX316" s="14" t="s">
        <v>80</v>
      </c>
      <c r="AY316" s="213" t="s">
        <v>182</v>
      </c>
    </row>
    <row r="317" spans="1:65" s="13" customFormat="1" ht="22.5">
      <c r="B317" s="192"/>
      <c r="C317" s="193"/>
      <c r="D317" s="194" t="s">
        <v>193</v>
      </c>
      <c r="E317" s="195" t="s">
        <v>43</v>
      </c>
      <c r="F317" s="196" t="s">
        <v>536</v>
      </c>
      <c r="G317" s="193"/>
      <c r="H317" s="195" t="s">
        <v>43</v>
      </c>
      <c r="I317" s="197"/>
      <c r="J317" s="193"/>
      <c r="K317" s="193"/>
      <c r="L317" s="198"/>
      <c r="M317" s="199"/>
      <c r="N317" s="200"/>
      <c r="O317" s="200"/>
      <c r="P317" s="200"/>
      <c r="Q317" s="200"/>
      <c r="R317" s="200"/>
      <c r="S317" s="200"/>
      <c r="T317" s="201"/>
      <c r="AT317" s="202" t="s">
        <v>193</v>
      </c>
      <c r="AU317" s="202" t="s">
        <v>90</v>
      </c>
      <c r="AV317" s="13" t="s">
        <v>88</v>
      </c>
      <c r="AW317" s="13" t="s">
        <v>41</v>
      </c>
      <c r="AX317" s="13" t="s">
        <v>80</v>
      </c>
      <c r="AY317" s="202" t="s">
        <v>182</v>
      </c>
    </row>
    <row r="318" spans="1:65" s="14" customFormat="1" ht="11.25">
      <c r="B318" s="203"/>
      <c r="C318" s="204"/>
      <c r="D318" s="194" t="s">
        <v>193</v>
      </c>
      <c r="E318" s="205" t="s">
        <v>43</v>
      </c>
      <c r="F318" s="206" t="s">
        <v>443</v>
      </c>
      <c r="G318" s="204"/>
      <c r="H318" s="207">
        <v>2.04</v>
      </c>
      <c r="I318" s="208"/>
      <c r="J318" s="204"/>
      <c r="K318" s="204"/>
      <c r="L318" s="209"/>
      <c r="M318" s="210"/>
      <c r="N318" s="211"/>
      <c r="O318" s="211"/>
      <c r="P318" s="211"/>
      <c r="Q318" s="211"/>
      <c r="R318" s="211"/>
      <c r="S318" s="211"/>
      <c r="T318" s="212"/>
      <c r="AT318" s="213" t="s">
        <v>193</v>
      </c>
      <c r="AU318" s="213" t="s">
        <v>90</v>
      </c>
      <c r="AV318" s="14" t="s">
        <v>90</v>
      </c>
      <c r="AW318" s="14" t="s">
        <v>41</v>
      </c>
      <c r="AX318" s="14" t="s">
        <v>80</v>
      </c>
      <c r="AY318" s="213" t="s">
        <v>182</v>
      </c>
    </row>
    <row r="319" spans="1:65" s="15" customFormat="1" ht="11.25">
      <c r="B319" s="227"/>
      <c r="C319" s="228"/>
      <c r="D319" s="194" t="s">
        <v>193</v>
      </c>
      <c r="E319" s="229" t="s">
        <v>43</v>
      </c>
      <c r="F319" s="230" t="s">
        <v>436</v>
      </c>
      <c r="G319" s="228"/>
      <c r="H319" s="231">
        <v>7.2910000000000004</v>
      </c>
      <c r="I319" s="232"/>
      <c r="J319" s="228"/>
      <c r="K319" s="228"/>
      <c r="L319" s="233"/>
      <c r="M319" s="234"/>
      <c r="N319" s="235"/>
      <c r="O319" s="235"/>
      <c r="P319" s="235"/>
      <c r="Q319" s="235"/>
      <c r="R319" s="235"/>
      <c r="S319" s="235"/>
      <c r="T319" s="236"/>
      <c r="AT319" s="237" t="s">
        <v>193</v>
      </c>
      <c r="AU319" s="237" t="s">
        <v>90</v>
      </c>
      <c r="AV319" s="15" t="s">
        <v>205</v>
      </c>
      <c r="AW319" s="15" t="s">
        <v>41</v>
      </c>
      <c r="AX319" s="15" t="s">
        <v>88</v>
      </c>
      <c r="AY319" s="237" t="s">
        <v>182</v>
      </c>
    </row>
    <row r="320" spans="1:65" s="12" customFormat="1" ht="25.9" customHeight="1">
      <c r="B320" s="163"/>
      <c r="C320" s="164"/>
      <c r="D320" s="165" t="s">
        <v>79</v>
      </c>
      <c r="E320" s="166" t="s">
        <v>179</v>
      </c>
      <c r="F320" s="166" t="s">
        <v>180</v>
      </c>
      <c r="G320" s="164"/>
      <c r="H320" s="164"/>
      <c r="I320" s="167"/>
      <c r="J320" s="168">
        <f>BK320</f>
        <v>0</v>
      </c>
      <c r="K320" s="164"/>
      <c r="L320" s="169"/>
      <c r="M320" s="170"/>
      <c r="N320" s="171"/>
      <c r="O320" s="171"/>
      <c r="P320" s="172">
        <f>P321+P444+P826</f>
        <v>0</v>
      </c>
      <c r="Q320" s="171"/>
      <c r="R320" s="172">
        <f>R321+R444+R826</f>
        <v>16.560233760000003</v>
      </c>
      <c r="S320" s="171"/>
      <c r="T320" s="173">
        <f>T321+T444+T826</f>
        <v>0</v>
      </c>
      <c r="AR320" s="174" t="s">
        <v>181</v>
      </c>
      <c r="AT320" s="175" t="s">
        <v>79</v>
      </c>
      <c r="AU320" s="175" t="s">
        <v>80</v>
      </c>
      <c r="AY320" s="174" t="s">
        <v>182</v>
      </c>
      <c r="BK320" s="176">
        <f>BK321+BK444+BK826</f>
        <v>0</v>
      </c>
    </row>
    <row r="321" spans="1:65" s="12" customFormat="1" ht="22.9" customHeight="1">
      <c r="B321" s="163"/>
      <c r="C321" s="164"/>
      <c r="D321" s="165" t="s">
        <v>79</v>
      </c>
      <c r="E321" s="177" t="s">
        <v>548</v>
      </c>
      <c r="F321" s="177" t="s">
        <v>549</v>
      </c>
      <c r="G321" s="164"/>
      <c r="H321" s="164"/>
      <c r="I321" s="167"/>
      <c r="J321" s="178">
        <f>BK321</f>
        <v>0</v>
      </c>
      <c r="K321" s="164"/>
      <c r="L321" s="169"/>
      <c r="M321" s="170"/>
      <c r="N321" s="171"/>
      <c r="O321" s="171"/>
      <c r="P321" s="172">
        <f>SUM(P322:P443)</f>
        <v>0</v>
      </c>
      <c r="Q321" s="171"/>
      <c r="R321" s="172">
        <f>SUM(R322:R443)</f>
        <v>7.7530000000000002E-2</v>
      </c>
      <c r="S321" s="171"/>
      <c r="T321" s="173">
        <f>SUM(T322:T443)</f>
        <v>0</v>
      </c>
      <c r="AR321" s="174" t="s">
        <v>181</v>
      </c>
      <c r="AT321" s="175" t="s">
        <v>79</v>
      </c>
      <c r="AU321" s="175" t="s">
        <v>88</v>
      </c>
      <c r="AY321" s="174" t="s">
        <v>182</v>
      </c>
      <c r="BK321" s="176">
        <f>SUM(BK322:BK443)</f>
        <v>0</v>
      </c>
    </row>
    <row r="322" spans="1:65" s="2" customFormat="1" ht="24.2" customHeight="1">
      <c r="A322" s="35"/>
      <c r="B322" s="36"/>
      <c r="C322" s="179" t="s">
        <v>550</v>
      </c>
      <c r="D322" s="179" t="s">
        <v>187</v>
      </c>
      <c r="E322" s="180" t="s">
        <v>551</v>
      </c>
      <c r="F322" s="181" t="s">
        <v>552</v>
      </c>
      <c r="G322" s="182" t="s">
        <v>190</v>
      </c>
      <c r="H322" s="183">
        <v>6</v>
      </c>
      <c r="I322" s="184"/>
      <c r="J322" s="185">
        <f>ROUND(I322*H322,2)</f>
        <v>0</v>
      </c>
      <c r="K322" s="181" t="s">
        <v>191</v>
      </c>
      <c r="L322" s="40"/>
      <c r="M322" s="186" t="s">
        <v>43</v>
      </c>
      <c r="N322" s="187" t="s">
        <v>51</v>
      </c>
      <c r="O322" s="65"/>
      <c r="P322" s="188">
        <f>O322*H322</f>
        <v>0</v>
      </c>
      <c r="Q322" s="188">
        <v>0</v>
      </c>
      <c r="R322" s="188">
        <f>Q322*H322</f>
        <v>0</v>
      </c>
      <c r="S322" s="188">
        <v>0</v>
      </c>
      <c r="T322" s="189">
        <f>S322*H322</f>
        <v>0</v>
      </c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R322" s="190" t="s">
        <v>88</v>
      </c>
      <c r="AT322" s="190" t="s">
        <v>187</v>
      </c>
      <c r="AU322" s="190" t="s">
        <v>90</v>
      </c>
      <c r="AY322" s="17" t="s">
        <v>182</v>
      </c>
      <c r="BE322" s="191">
        <f>IF(N322="základní",J322,0)</f>
        <v>0</v>
      </c>
      <c r="BF322" s="191">
        <f>IF(N322="snížená",J322,0)</f>
        <v>0</v>
      </c>
      <c r="BG322" s="191">
        <f>IF(N322="zákl. přenesená",J322,0)</f>
        <v>0</v>
      </c>
      <c r="BH322" s="191">
        <f>IF(N322="sníž. přenesená",J322,0)</f>
        <v>0</v>
      </c>
      <c r="BI322" s="191">
        <f>IF(N322="nulová",J322,0)</f>
        <v>0</v>
      </c>
      <c r="BJ322" s="17" t="s">
        <v>88</v>
      </c>
      <c r="BK322" s="191">
        <f>ROUND(I322*H322,2)</f>
        <v>0</v>
      </c>
      <c r="BL322" s="17" t="s">
        <v>88</v>
      </c>
      <c r="BM322" s="190" t="s">
        <v>553</v>
      </c>
    </row>
    <row r="323" spans="1:65" s="13" customFormat="1" ht="11.25">
      <c r="B323" s="192"/>
      <c r="C323" s="193"/>
      <c r="D323" s="194" t="s">
        <v>193</v>
      </c>
      <c r="E323" s="195" t="s">
        <v>43</v>
      </c>
      <c r="F323" s="196" t="s">
        <v>554</v>
      </c>
      <c r="G323" s="193"/>
      <c r="H323" s="195" t="s">
        <v>43</v>
      </c>
      <c r="I323" s="197"/>
      <c r="J323" s="193"/>
      <c r="K323" s="193"/>
      <c r="L323" s="198"/>
      <c r="M323" s="199"/>
      <c r="N323" s="200"/>
      <c r="O323" s="200"/>
      <c r="P323" s="200"/>
      <c r="Q323" s="200"/>
      <c r="R323" s="200"/>
      <c r="S323" s="200"/>
      <c r="T323" s="201"/>
      <c r="AT323" s="202" t="s">
        <v>193</v>
      </c>
      <c r="AU323" s="202" t="s">
        <v>90</v>
      </c>
      <c r="AV323" s="13" t="s">
        <v>88</v>
      </c>
      <c r="AW323" s="13" t="s">
        <v>41</v>
      </c>
      <c r="AX323" s="13" t="s">
        <v>80</v>
      </c>
      <c r="AY323" s="202" t="s">
        <v>182</v>
      </c>
    </row>
    <row r="324" spans="1:65" s="13" customFormat="1" ht="11.25">
      <c r="B324" s="192"/>
      <c r="C324" s="193"/>
      <c r="D324" s="194" t="s">
        <v>193</v>
      </c>
      <c r="E324" s="195" t="s">
        <v>43</v>
      </c>
      <c r="F324" s="196" t="s">
        <v>555</v>
      </c>
      <c r="G324" s="193"/>
      <c r="H324" s="195" t="s">
        <v>43</v>
      </c>
      <c r="I324" s="197"/>
      <c r="J324" s="193"/>
      <c r="K324" s="193"/>
      <c r="L324" s="198"/>
      <c r="M324" s="199"/>
      <c r="N324" s="200"/>
      <c r="O324" s="200"/>
      <c r="P324" s="200"/>
      <c r="Q324" s="200"/>
      <c r="R324" s="200"/>
      <c r="S324" s="200"/>
      <c r="T324" s="201"/>
      <c r="AT324" s="202" t="s">
        <v>193</v>
      </c>
      <c r="AU324" s="202" t="s">
        <v>90</v>
      </c>
      <c r="AV324" s="13" t="s">
        <v>88</v>
      </c>
      <c r="AW324" s="13" t="s">
        <v>41</v>
      </c>
      <c r="AX324" s="13" t="s">
        <v>80</v>
      </c>
      <c r="AY324" s="202" t="s">
        <v>182</v>
      </c>
    </row>
    <row r="325" spans="1:65" s="14" customFormat="1" ht="11.25">
      <c r="B325" s="203"/>
      <c r="C325" s="204"/>
      <c r="D325" s="194" t="s">
        <v>193</v>
      </c>
      <c r="E325" s="205" t="s">
        <v>43</v>
      </c>
      <c r="F325" s="206" t="s">
        <v>556</v>
      </c>
      <c r="G325" s="204"/>
      <c r="H325" s="207">
        <v>6</v>
      </c>
      <c r="I325" s="208"/>
      <c r="J325" s="204"/>
      <c r="K325" s="204"/>
      <c r="L325" s="209"/>
      <c r="M325" s="210"/>
      <c r="N325" s="211"/>
      <c r="O325" s="211"/>
      <c r="P325" s="211"/>
      <c r="Q325" s="211"/>
      <c r="R325" s="211"/>
      <c r="S325" s="211"/>
      <c r="T325" s="212"/>
      <c r="AT325" s="213" t="s">
        <v>193</v>
      </c>
      <c r="AU325" s="213" t="s">
        <v>90</v>
      </c>
      <c r="AV325" s="14" t="s">
        <v>90</v>
      </c>
      <c r="AW325" s="14" t="s">
        <v>41</v>
      </c>
      <c r="AX325" s="14" t="s">
        <v>88</v>
      </c>
      <c r="AY325" s="213" t="s">
        <v>182</v>
      </c>
    </row>
    <row r="326" spans="1:65" s="2" customFormat="1" ht="49.15" customHeight="1">
      <c r="A326" s="35"/>
      <c r="B326" s="36"/>
      <c r="C326" s="179" t="s">
        <v>557</v>
      </c>
      <c r="D326" s="179" t="s">
        <v>187</v>
      </c>
      <c r="E326" s="180" t="s">
        <v>558</v>
      </c>
      <c r="F326" s="181" t="s">
        <v>559</v>
      </c>
      <c r="G326" s="182" t="s">
        <v>190</v>
      </c>
      <c r="H326" s="183">
        <v>2</v>
      </c>
      <c r="I326" s="184"/>
      <c r="J326" s="185">
        <f>ROUND(I326*H326,2)</f>
        <v>0</v>
      </c>
      <c r="K326" s="181" t="s">
        <v>191</v>
      </c>
      <c r="L326" s="40"/>
      <c r="M326" s="186" t="s">
        <v>43</v>
      </c>
      <c r="N326" s="187" t="s">
        <v>51</v>
      </c>
      <c r="O326" s="65"/>
      <c r="P326" s="188">
        <f>O326*H326</f>
        <v>0</v>
      </c>
      <c r="Q326" s="188">
        <v>0</v>
      </c>
      <c r="R326" s="188">
        <f>Q326*H326</f>
        <v>0</v>
      </c>
      <c r="S326" s="188">
        <v>0</v>
      </c>
      <c r="T326" s="189">
        <f>S326*H326</f>
        <v>0</v>
      </c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R326" s="190" t="s">
        <v>88</v>
      </c>
      <c r="AT326" s="190" t="s">
        <v>187</v>
      </c>
      <c r="AU326" s="190" t="s">
        <v>90</v>
      </c>
      <c r="AY326" s="17" t="s">
        <v>182</v>
      </c>
      <c r="BE326" s="191">
        <f>IF(N326="základní",J326,0)</f>
        <v>0</v>
      </c>
      <c r="BF326" s="191">
        <f>IF(N326="snížená",J326,0)</f>
        <v>0</v>
      </c>
      <c r="BG326" s="191">
        <f>IF(N326="zákl. přenesená",J326,0)</f>
        <v>0</v>
      </c>
      <c r="BH326" s="191">
        <f>IF(N326="sníž. přenesená",J326,0)</f>
        <v>0</v>
      </c>
      <c r="BI326" s="191">
        <f>IF(N326="nulová",J326,0)</f>
        <v>0</v>
      </c>
      <c r="BJ326" s="17" t="s">
        <v>88</v>
      </c>
      <c r="BK326" s="191">
        <f>ROUND(I326*H326,2)</f>
        <v>0</v>
      </c>
      <c r="BL326" s="17" t="s">
        <v>88</v>
      </c>
      <c r="BM326" s="190" t="s">
        <v>560</v>
      </c>
    </row>
    <row r="327" spans="1:65" s="13" customFormat="1" ht="11.25">
      <c r="B327" s="192"/>
      <c r="C327" s="193"/>
      <c r="D327" s="194" t="s">
        <v>193</v>
      </c>
      <c r="E327" s="195" t="s">
        <v>43</v>
      </c>
      <c r="F327" s="196" t="s">
        <v>554</v>
      </c>
      <c r="G327" s="193"/>
      <c r="H327" s="195" t="s">
        <v>43</v>
      </c>
      <c r="I327" s="197"/>
      <c r="J327" s="193"/>
      <c r="K327" s="193"/>
      <c r="L327" s="198"/>
      <c r="M327" s="199"/>
      <c r="N327" s="200"/>
      <c r="O327" s="200"/>
      <c r="P327" s="200"/>
      <c r="Q327" s="200"/>
      <c r="R327" s="200"/>
      <c r="S327" s="200"/>
      <c r="T327" s="201"/>
      <c r="AT327" s="202" t="s">
        <v>193</v>
      </c>
      <c r="AU327" s="202" t="s">
        <v>90</v>
      </c>
      <c r="AV327" s="13" t="s">
        <v>88</v>
      </c>
      <c r="AW327" s="13" t="s">
        <v>41</v>
      </c>
      <c r="AX327" s="13" t="s">
        <v>80</v>
      </c>
      <c r="AY327" s="202" t="s">
        <v>182</v>
      </c>
    </row>
    <row r="328" spans="1:65" s="13" customFormat="1" ht="11.25">
      <c r="B328" s="192"/>
      <c r="C328" s="193"/>
      <c r="D328" s="194" t="s">
        <v>193</v>
      </c>
      <c r="E328" s="195" t="s">
        <v>43</v>
      </c>
      <c r="F328" s="196" t="s">
        <v>555</v>
      </c>
      <c r="G328" s="193"/>
      <c r="H328" s="195" t="s">
        <v>43</v>
      </c>
      <c r="I328" s="197"/>
      <c r="J328" s="193"/>
      <c r="K328" s="193"/>
      <c r="L328" s="198"/>
      <c r="M328" s="199"/>
      <c r="N328" s="200"/>
      <c r="O328" s="200"/>
      <c r="P328" s="200"/>
      <c r="Q328" s="200"/>
      <c r="R328" s="200"/>
      <c r="S328" s="200"/>
      <c r="T328" s="201"/>
      <c r="AT328" s="202" t="s">
        <v>193</v>
      </c>
      <c r="AU328" s="202" t="s">
        <v>90</v>
      </c>
      <c r="AV328" s="13" t="s">
        <v>88</v>
      </c>
      <c r="AW328" s="13" t="s">
        <v>41</v>
      </c>
      <c r="AX328" s="13" t="s">
        <v>80</v>
      </c>
      <c r="AY328" s="202" t="s">
        <v>182</v>
      </c>
    </row>
    <row r="329" spans="1:65" s="14" customFormat="1" ht="11.25">
      <c r="B329" s="203"/>
      <c r="C329" s="204"/>
      <c r="D329" s="194" t="s">
        <v>193</v>
      </c>
      <c r="E329" s="205" t="s">
        <v>43</v>
      </c>
      <c r="F329" s="206" t="s">
        <v>561</v>
      </c>
      <c r="G329" s="204"/>
      <c r="H329" s="207">
        <v>2</v>
      </c>
      <c r="I329" s="208"/>
      <c r="J329" s="204"/>
      <c r="K329" s="204"/>
      <c r="L329" s="209"/>
      <c r="M329" s="210"/>
      <c r="N329" s="211"/>
      <c r="O329" s="211"/>
      <c r="P329" s="211"/>
      <c r="Q329" s="211"/>
      <c r="R329" s="211"/>
      <c r="S329" s="211"/>
      <c r="T329" s="212"/>
      <c r="AT329" s="213" t="s">
        <v>193</v>
      </c>
      <c r="AU329" s="213" t="s">
        <v>90</v>
      </c>
      <c r="AV329" s="14" t="s">
        <v>90</v>
      </c>
      <c r="AW329" s="14" t="s">
        <v>41</v>
      </c>
      <c r="AX329" s="14" t="s">
        <v>88</v>
      </c>
      <c r="AY329" s="213" t="s">
        <v>182</v>
      </c>
    </row>
    <row r="330" spans="1:65" s="2" customFormat="1" ht="24.2" customHeight="1">
      <c r="A330" s="35"/>
      <c r="B330" s="36"/>
      <c r="C330" s="214" t="s">
        <v>562</v>
      </c>
      <c r="D330" s="214" t="s">
        <v>179</v>
      </c>
      <c r="E330" s="215" t="s">
        <v>563</v>
      </c>
      <c r="F330" s="216" t="s">
        <v>564</v>
      </c>
      <c r="G330" s="217" t="s">
        <v>190</v>
      </c>
      <c r="H330" s="218">
        <v>6</v>
      </c>
      <c r="I330" s="219"/>
      <c r="J330" s="220">
        <f>ROUND(I330*H330,2)</f>
        <v>0</v>
      </c>
      <c r="K330" s="216" t="s">
        <v>191</v>
      </c>
      <c r="L330" s="221"/>
      <c r="M330" s="222" t="s">
        <v>43</v>
      </c>
      <c r="N330" s="223" t="s">
        <v>51</v>
      </c>
      <c r="O330" s="65"/>
      <c r="P330" s="188">
        <f>O330*H330</f>
        <v>0</v>
      </c>
      <c r="Q330" s="188">
        <v>3.7000000000000002E-3</v>
      </c>
      <c r="R330" s="188">
        <f>Q330*H330</f>
        <v>2.2200000000000001E-2</v>
      </c>
      <c r="S330" s="188">
        <v>0</v>
      </c>
      <c r="T330" s="189">
        <f>S330*H330</f>
        <v>0</v>
      </c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R330" s="190" t="s">
        <v>90</v>
      </c>
      <c r="AT330" s="190" t="s">
        <v>179</v>
      </c>
      <c r="AU330" s="190" t="s">
        <v>90</v>
      </c>
      <c r="AY330" s="17" t="s">
        <v>182</v>
      </c>
      <c r="BE330" s="191">
        <f>IF(N330="základní",J330,0)</f>
        <v>0</v>
      </c>
      <c r="BF330" s="191">
        <f>IF(N330="snížená",J330,0)</f>
        <v>0</v>
      </c>
      <c r="BG330" s="191">
        <f>IF(N330="zákl. přenesená",J330,0)</f>
        <v>0</v>
      </c>
      <c r="BH330" s="191">
        <f>IF(N330="sníž. přenesená",J330,0)</f>
        <v>0</v>
      </c>
      <c r="BI330" s="191">
        <f>IF(N330="nulová",J330,0)</f>
        <v>0</v>
      </c>
      <c r="BJ330" s="17" t="s">
        <v>88</v>
      </c>
      <c r="BK330" s="191">
        <f>ROUND(I330*H330,2)</f>
        <v>0</v>
      </c>
      <c r="BL330" s="17" t="s">
        <v>88</v>
      </c>
      <c r="BM330" s="190" t="s">
        <v>565</v>
      </c>
    </row>
    <row r="331" spans="1:65" s="13" customFormat="1" ht="11.25">
      <c r="B331" s="192"/>
      <c r="C331" s="193"/>
      <c r="D331" s="194" t="s">
        <v>193</v>
      </c>
      <c r="E331" s="195" t="s">
        <v>43</v>
      </c>
      <c r="F331" s="196" t="s">
        <v>554</v>
      </c>
      <c r="G331" s="193"/>
      <c r="H331" s="195" t="s">
        <v>43</v>
      </c>
      <c r="I331" s="197"/>
      <c r="J331" s="193"/>
      <c r="K331" s="193"/>
      <c r="L331" s="198"/>
      <c r="M331" s="199"/>
      <c r="N331" s="200"/>
      <c r="O331" s="200"/>
      <c r="P331" s="200"/>
      <c r="Q331" s="200"/>
      <c r="R331" s="200"/>
      <c r="S331" s="200"/>
      <c r="T331" s="201"/>
      <c r="AT331" s="202" t="s">
        <v>193</v>
      </c>
      <c r="AU331" s="202" t="s">
        <v>90</v>
      </c>
      <c r="AV331" s="13" t="s">
        <v>88</v>
      </c>
      <c r="AW331" s="13" t="s">
        <v>41</v>
      </c>
      <c r="AX331" s="13" t="s">
        <v>80</v>
      </c>
      <c r="AY331" s="202" t="s">
        <v>182</v>
      </c>
    </row>
    <row r="332" spans="1:65" s="13" customFormat="1" ht="11.25">
      <c r="B332" s="192"/>
      <c r="C332" s="193"/>
      <c r="D332" s="194" t="s">
        <v>193</v>
      </c>
      <c r="E332" s="195" t="s">
        <v>43</v>
      </c>
      <c r="F332" s="196" t="s">
        <v>555</v>
      </c>
      <c r="G332" s="193"/>
      <c r="H332" s="195" t="s">
        <v>43</v>
      </c>
      <c r="I332" s="197"/>
      <c r="J332" s="193"/>
      <c r="K332" s="193"/>
      <c r="L332" s="198"/>
      <c r="M332" s="199"/>
      <c r="N332" s="200"/>
      <c r="O332" s="200"/>
      <c r="P332" s="200"/>
      <c r="Q332" s="200"/>
      <c r="R332" s="200"/>
      <c r="S332" s="200"/>
      <c r="T332" s="201"/>
      <c r="AT332" s="202" t="s">
        <v>193</v>
      </c>
      <c r="AU332" s="202" t="s">
        <v>90</v>
      </c>
      <c r="AV332" s="13" t="s">
        <v>88</v>
      </c>
      <c r="AW332" s="13" t="s">
        <v>41</v>
      </c>
      <c r="AX332" s="13" t="s">
        <v>80</v>
      </c>
      <c r="AY332" s="202" t="s">
        <v>182</v>
      </c>
    </row>
    <row r="333" spans="1:65" s="14" customFormat="1" ht="11.25">
      <c r="B333" s="203"/>
      <c r="C333" s="204"/>
      <c r="D333" s="194" t="s">
        <v>193</v>
      </c>
      <c r="E333" s="205" t="s">
        <v>43</v>
      </c>
      <c r="F333" s="206" t="s">
        <v>556</v>
      </c>
      <c r="G333" s="204"/>
      <c r="H333" s="207">
        <v>6</v>
      </c>
      <c r="I333" s="208"/>
      <c r="J333" s="204"/>
      <c r="K333" s="204"/>
      <c r="L333" s="209"/>
      <c r="M333" s="210"/>
      <c r="N333" s="211"/>
      <c r="O333" s="211"/>
      <c r="P333" s="211"/>
      <c r="Q333" s="211"/>
      <c r="R333" s="211"/>
      <c r="S333" s="211"/>
      <c r="T333" s="212"/>
      <c r="AT333" s="213" t="s">
        <v>193</v>
      </c>
      <c r="AU333" s="213" t="s">
        <v>90</v>
      </c>
      <c r="AV333" s="14" t="s">
        <v>90</v>
      </c>
      <c r="AW333" s="14" t="s">
        <v>41</v>
      </c>
      <c r="AX333" s="14" t="s">
        <v>88</v>
      </c>
      <c r="AY333" s="213" t="s">
        <v>182</v>
      </c>
    </row>
    <row r="334" spans="1:65" s="2" customFormat="1" ht="24.2" customHeight="1">
      <c r="A334" s="35"/>
      <c r="B334" s="36"/>
      <c r="C334" s="179" t="s">
        <v>566</v>
      </c>
      <c r="D334" s="179" t="s">
        <v>187</v>
      </c>
      <c r="E334" s="180" t="s">
        <v>567</v>
      </c>
      <c r="F334" s="181" t="s">
        <v>568</v>
      </c>
      <c r="G334" s="182" t="s">
        <v>190</v>
      </c>
      <c r="H334" s="183">
        <v>8</v>
      </c>
      <c r="I334" s="184"/>
      <c r="J334" s="185">
        <f>ROUND(I334*H334,2)</f>
        <v>0</v>
      </c>
      <c r="K334" s="181" t="s">
        <v>191</v>
      </c>
      <c r="L334" s="40"/>
      <c r="M334" s="186" t="s">
        <v>43</v>
      </c>
      <c r="N334" s="187" t="s">
        <v>51</v>
      </c>
      <c r="O334" s="65"/>
      <c r="P334" s="188">
        <f>O334*H334</f>
        <v>0</v>
      </c>
      <c r="Q334" s="188">
        <v>0</v>
      </c>
      <c r="R334" s="188">
        <f>Q334*H334</f>
        <v>0</v>
      </c>
      <c r="S334" s="188">
        <v>0</v>
      </c>
      <c r="T334" s="189">
        <f>S334*H334</f>
        <v>0</v>
      </c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R334" s="190" t="s">
        <v>88</v>
      </c>
      <c r="AT334" s="190" t="s">
        <v>187</v>
      </c>
      <c r="AU334" s="190" t="s">
        <v>90</v>
      </c>
      <c r="AY334" s="17" t="s">
        <v>182</v>
      </c>
      <c r="BE334" s="191">
        <f>IF(N334="základní",J334,0)</f>
        <v>0</v>
      </c>
      <c r="BF334" s="191">
        <f>IF(N334="snížená",J334,0)</f>
        <v>0</v>
      </c>
      <c r="BG334" s="191">
        <f>IF(N334="zákl. přenesená",J334,0)</f>
        <v>0</v>
      </c>
      <c r="BH334" s="191">
        <f>IF(N334="sníž. přenesená",J334,0)</f>
        <v>0</v>
      </c>
      <c r="BI334" s="191">
        <f>IF(N334="nulová",J334,0)</f>
        <v>0</v>
      </c>
      <c r="BJ334" s="17" t="s">
        <v>88</v>
      </c>
      <c r="BK334" s="191">
        <f>ROUND(I334*H334,2)</f>
        <v>0</v>
      </c>
      <c r="BL334" s="17" t="s">
        <v>88</v>
      </c>
      <c r="BM334" s="190" t="s">
        <v>569</v>
      </c>
    </row>
    <row r="335" spans="1:65" s="13" customFormat="1" ht="11.25">
      <c r="B335" s="192"/>
      <c r="C335" s="193"/>
      <c r="D335" s="194" t="s">
        <v>193</v>
      </c>
      <c r="E335" s="195" t="s">
        <v>43</v>
      </c>
      <c r="F335" s="196" t="s">
        <v>554</v>
      </c>
      <c r="G335" s="193"/>
      <c r="H335" s="195" t="s">
        <v>43</v>
      </c>
      <c r="I335" s="197"/>
      <c r="J335" s="193"/>
      <c r="K335" s="193"/>
      <c r="L335" s="198"/>
      <c r="M335" s="199"/>
      <c r="N335" s="200"/>
      <c r="O335" s="200"/>
      <c r="P335" s="200"/>
      <c r="Q335" s="200"/>
      <c r="R335" s="200"/>
      <c r="S335" s="200"/>
      <c r="T335" s="201"/>
      <c r="AT335" s="202" t="s">
        <v>193</v>
      </c>
      <c r="AU335" s="202" t="s">
        <v>90</v>
      </c>
      <c r="AV335" s="13" t="s">
        <v>88</v>
      </c>
      <c r="AW335" s="13" t="s">
        <v>41</v>
      </c>
      <c r="AX335" s="13" t="s">
        <v>80</v>
      </c>
      <c r="AY335" s="202" t="s">
        <v>182</v>
      </c>
    </row>
    <row r="336" spans="1:65" s="13" customFormat="1" ht="11.25">
      <c r="B336" s="192"/>
      <c r="C336" s="193"/>
      <c r="D336" s="194" t="s">
        <v>193</v>
      </c>
      <c r="E336" s="195" t="s">
        <v>43</v>
      </c>
      <c r="F336" s="196" t="s">
        <v>570</v>
      </c>
      <c r="G336" s="193"/>
      <c r="H336" s="195" t="s">
        <v>43</v>
      </c>
      <c r="I336" s="197"/>
      <c r="J336" s="193"/>
      <c r="K336" s="193"/>
      <c r="L336" s="198"/>
      <c r="M336" s="199"/>
      <c r="N336" s="200"/>
      <c r="O336" s="200"/>
      <c r="P336" s="200"/>
      <c r="Q336" s="200"/>
      <c r="R336" s="200"/>
      <c r="S336" s="200"/>
      <c r="T336" s="201"/>
      <c r="AT336" s="202" t="s">
        <v>193</v>
      </c>
      <c r="AU336" s="202" t="s">
        <v>90</v>
      </c>
      <c r="AV336" s="13" t="s">
        <v>88</v>
      </c>
      <c r="AW336" s="13" t="s">
        <v>41</v>
      </c>
      <c r="AX336" s="13" t="s">
        <v>80</v>
      </c>
      <c r="AY336" s="202" t="s">
        <v>182</v>
      </c>
    </row>
    <row r="337" spans="1:65" s="13" customFormat="1" ht="11.25">
      <c r="B337" s="192"/>
      <c r="C337" s="193"/>
      <c r="D337" s="194" t="s">
        <v>193</v>
      </c>
      <c r="E337" s="195" t="s">
        <v>43</v>
      </c>
      <c r="F337" s="196" t="s">
        <v>555</v>
      </c>
      <c r="G337" s="193"/>
      <c r="H337" s="195" t="s">
        <v>43</v>
      </c>
      <c r="I337" s="197"/>
      <c r="J337" s="193"/>
      <c r="K337" s="193"/>
      <c r="L337" s="198"/>
      <c r="M337" s="199"/>
      <c r="N337" s="200"/>
      <c r="O337" s="200"/>
      <c r="P337" s="200"/>
      <c r="Q337" s="200"/>
      <c r="R337" s="200"/>
      <c r="S337" s="200"/>
      <c r="T337" s="201"/>
      <c r="AT337" s="202" t="s">
        <v>193</v>
      </c>
      <c r="AU337" s="202" t="s">
        <v>90</v>
      </c>
      <c r="AV337" s="13" t="s">
        <v>88</v>
      </c>
      <c r="AW337" s="13" t="s">
        <v>41</v>
      </c>
      <c r="AX337" s="13" t="s">
        <v>80</v>
      </c>
      <c r="AY337" s="202" t="s">
        <v>182</v>
      </c>
    </row>
    <row r="338" spans="1:65" s="14" customFormat="1" ht="11.25">
      <c r="B338" s="203"/>
      <c r="C338" s="204"/>
      <c r="D338" s="194" t="s">
        <v>193</v>
      </c>
      <c r="E338" s="205" t="s">
        <v>43</v>
      </c>
      <c r="F338" s="206" t="s">
        <v>571</v>
      </c>
      <c r="G338" s="204"/>
      <c r="H338" s="207">
        <v>8</v>
      </c>
      <c r="I338" s="208"/>
      <c r="J338" s="204"/>
      <c r="K338" s="204"/>
      <c r="L338" s="209"/>
      <c r="M338" s="210"/>
      <c r="N338" s="211"/>
      <c r="O338" s="211"/>
      <c r="P338" s="211"/>
      <c r="Q338" s="211"/>
      <c r="R338" s="211"/>
      <c r="S338" s="211"/>
      <c r="T338" s="212"/>
      <c r="AT338" s="213" t="s">
        <v>193</v>
      </c>
      <c r="AU338" s="213" t="s">
        <v>90</v>
      </c>
      <c r="AV338" s="14" t="s">
        <v>90</v>
      </c>
      <c r="AW338" s="14" t="s">
        <v>41</v>
      </c>
      <c r="AX338" s="14" t="s">
        <v>88</v>
      </c>
      <c r="AY338" s="213" t="s">
        <v>182</v>
      </c>
    </row>
    <row r="339" spans="1:65" s="2" customFormat="1" ht="49.15" customHeight="1">
      <c r="A339" s="35"/>
      <c r="B339" s="36"/>
      <c r="C339" s="179" t="s">
        <v>572</v>
      </c>
      <c r="D339" s="179" t="s">
        <v>187</v>
      </c>
      <c r="E339" s="180" t="s">
        <v>558</v>
      </c>
      <c r="F339" s="181" t="s">
        <v>559</v>
      </c>
      <c r="G339" s="182" t="s">
        <v>190</v>
      </c>
      <c r="H339" s="183">
        <v>2</v>
      </c>
      <c r="I339" s="184"/>
      <c r="J339" s="185">
        <f>ROUND(I339*H339,2)</f>
        <v>0</v>
      </c>
      <c r="K339" s="181" t="s">
        <v>191</v>
      </c>
      <c r="L339" s="40"/>
      <c r="M339" s="186" t="s">
        <v>43</v>
      </c>
      <c r="N339" s="187" t="s">
        <v>51</v>
      </c>
      <c r="O339" s="65"/>
      <c r="P339" s="188">
        <f>O339*H339</f>
        <v>0</v>
      </c>
      <c r="Q339" s="188">
        <v>0</v>
      </c>
      <c r="R339" s="188">
        <f>Q339*H339</f>
        <v>0</v>
      </c>
      <c r="S339" s="188">
        <v>0</v>
      </c>
      <c r="T339" s="18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90" t="s">
        <v>88</v>
      </c>
      <c r="AT339" s="190" t="s">
        <v>187</v>
      </c>
      <c r="AU339" s="190" t="s">
        <v>90</v>
      </c>
      <c r="AY339" s="17" t="s">
        <v>182</v>
      </c>
      <c r="BE339" s="191">
        <f>IF(N339="základní",J339,0)</f>
        <v>0</v>
      </c>
      <c r="BF339" s="191">
        <f>IF(N339="snížená",J339,0)</f>
        <v>0</v>
      </c>
      <c r="BG339" s="191">
        <f>IF(N339="zákl. přenesená",J339,0)</f>
        <v>0</v>
      </c>
      <c r="BH339" s="191">
        <f>IF(N339="sníž. přenesená",J339,0)</f>
        <v>0</v>
      </c>
      <c r="BI339" s="191">
        <f>IF(N339="nulová",J339,0)</f>
        <v>0</v>
      </c>
      <c r="BJ339" s="17" t="s">
        <v>88</v>
      </c>
      <c r="BK339" s="191">
        <f>ROUND(I339*H339,2)</f>
        <v>0</v>
      </c>
      <c r="BL339" s="17" t="s">
        <v>88</v>
      </c>
      <c r="BM339" s="190" t="s">
        <v>573</v>
      </c>
    </row>
    <row r="340" spans="1:65" s="13" customFormat="1" ht="11.25">
      <c r="B340" s="192"/>
      <c r="C340" s="193"/>
      <c r="D340" s="194" t="s">
        <v>193</v>
      </c>
      <c r="E340" s="195" t="s">
        <v>43</v>
      </c>
      <c r="F340" s="196" t="s">
        <v>554</v>
      </c>
      <c r="G340" s="193"/>
      <c r="H340" s="195" t="s">
        <v>43</v>
      </c>
      <c r="I340" s="197"/>
      <c r="J340" s="193"/>
      <c r="K340" s="193"/>
      <c r="L340" s="198"/>
      <c r="M340" s="199"/>
      <c r="N340" s="200"/>
      <c r="O340" s="200"/>
      <c r="P340" s="200"/>
      <c r="Q340" s="200"/>
      <c r="R340" s="200"/>
      <c r="S340" s="200"/>
      <c r="T340" s="201"/>
      <c r="AT340" s="202" t="s">
        <v>193</v>
      </c>
      <c r="AU340" s="202" t="s">
        <v>90</v>
      </c>
      <c r="AV340" s="13" t="s">
        <v>88</v>
      </c>
      <c r="AW340" s="13" t="s">
        <v>41</v>
      </c>
      <c r="AX340" s="13" t="s">
        <v>80</v>
      </c>
      <c r="AY340" s="202" t="s">
        <v>182</v>
      </c>
    </row>
    <row r="341" spans="1:65" s="13" customFormat="1" ht="11.25">
      <c r="B341" s="192"/>
      <c r="C341" s="193"/>
      <c r="D341" s="194" t="s">
        <v>193</v>
      </c>
      <c r="E341" s="195" t="s">
        <v>43</v>
      </c>
      <c r="F341" s="196" t="s">
        <v>570</v>
      </c>
      <c r="G341" s="193"/>
      <c r="H341" s="195" t="s">
        <v>43</v>
      </c>
      <c r="I341" s="197"/>
      <c r="J341" s="193"/>
      <c r="K341" s="193"/>
      <c r="L341" s="198"/>
      <c r="M341" s="199"/>
      <c r="N341" s="200"/>
      <c r="O341" s="200"/>
      <c r="P341" s="200"/>
      <c r="Q341" s="200"/>
      <c r="R341" s="200"/>
      <c r="S341" s="200"/>
      <c r="T341" s="201"/>
      <c r="AT341" s="202" t="s">
        <v>193</v>
      </c>
      <c r="AU341" s="202" t="s">
        <v>90</v>
      </c>
      <c r="AV341" s="13" t="s">
        <v>88</v>
      </c>
      <c r="AW341" s="13" t="s">
        <v>41</v>
      </c>
      <c r="AX341" s="13" t="s">
        <v>80</v>
      </c>
      <c r="AY341" s="202" t="s">
        <v>182</v>
      </c>
    </row>
    <row r="342" spans="1:65" s="13" customFormat="1" ht="11.25">
      <c r="B342" s="192"/>
      <c r="C342" s="193"/>
      <c r="D342" s="194" t="s">
        <v>193</v>
      </c>
      <c r="E342" s="195" t="s">
        <v>43</v>
      </c>
      <c r="F342" s="196" t="s">
        <v>555</v>
      </c>
      <c r="G342" s="193"/>
      <c r="H342" s="195" t="s">
        <v>43</v>
      </c>
      <c r="I342" s="197"/>
      <c r="J342" s="193"/>
      <c r="K342" s="193"/>
      <c r="L342" s="198"/>
      <c r="M342" s="199"/>
      <c r="N342" s="200"/>
      <c r="O342" s="200"/>
      <c r="P342" s="200"/>
      <c r="Q342" s="200"/>
      <c r="R342" s="200"/>
      <c r="S342" s="200"/>
      <c r="T342" s="201"/>
      <c r="AT342" s="202" t="s">
        <v>193</v>
      </c>
      <c r="AU342" s="202" t="s">
        <v>90</v>
      </c>
      <c r="AV342" s="13" t="s">
        <v>88</v>
      </c>
      <c r="AW342" s="13" t="s">
        <v>41</v>
      </c>
      <c r="AX342" s="13" t="s">
        <v>80</v>
      </c>
      <c r="AY342" s="202" t="s">
        <v>182</v>
      </c>
    </row>
    <row r="343" spans="1:65" s="14" customFormat="1" ht="11.25">
      <c r="B343" s="203"/>
      <c r="C343" s="204"/>
      <c r="D343" s="194" t="s">
        <v>193</v>
      </c>
      <c r="E343" s="205" t="s">
        <v>43</v>
      </c>
      <c r="F343" s="206" t="s">
        <v>90</v>
      </c>
      <c r="G343" s="204"/>
      <c r="H343" s="207">
        <v>2</v>
      </c>
      <c r="I343" s="208"/>
      <c r="J343" s="204"/>
      <c r="K343" s="204"/>
      <c r="L343" s="209"/>
      <c r="M343" s="210"/>
      <c r="N343" s="211"/>
      <c r="O343" s="211"/>
      <c r="P343" s="211"/>
      <c r="Q343" s="211"/>
      <c r="R343" s="211"/>
      <c r="S343" s="211"/>
      <c r="T343" s="212"/>
      <c r="AT343" s="213" t="s">
        <v>193</v>
      </c>
      <c r="AU343" s="213" t="s">
        <v>90</v>
      </c>
      <c r="AV343" s="14" t="s">
        <v>90</v>
      </c>
      <c r="AW343" s="14" t="s">
        <v>41</v>
      </c>
      <c r="AX343" s="14" t="s">
        <v>88</v>
      </c>
      <c r="AY343" s="213" t="s">
        <v>182</v>
      </c>
    </row>
    <row r="344" spans="1:65" s="2" customFormat="1" ht="24.2" customHeight="1">
      <c r="A344" s="35"/>
      <c r="B344" s="36"/>
      <c r="C344" s="214" t="s">
        <v>574</v>
      </c>
      <c r="D344" s="214" t="s">
        <v>179</v>
      </c>
      <c r="E344" s="215" t="s">
        <v>575</v>
      </c>
      <c r="F344" s="216" t="s">
        <v>576</v>
      </c>
      <c r="G344" s="217" t="s">
        <v>190</v>
      </c>
      <c r="H344" s="218">
        <v>2</v>
      </c>
      <c r="I344" s="219"/>
      <c r="J344" s="220">
        <f>ROUND(I344*H344,2)</f>
        <v>0</v>
      </c>
      <c r="K344" s="216" t="s">
        <v>191</v>
      </c>
      <c r="L344" s="221"/>
      <c r="M344" s="222" t="s">
        <v>43</v>
      </c>
      <c r="N344" s="223" t="s">
        <v>51</v>
      </c>
      <c r="O344" s="65"/>
      <c r="P344" s="188">
        <f>O344*H344</f>
        <v>0</v>
      </c>
      <c r="Q344" s="188">
        <v>3.7000000000000002E-3</v>
      </c>
      <c r="R344" s="188">
        <f>Q344*H344</f>
        <v>7.4000000000000003E-3</v>
      </c>
      <c r="S344" s="188">
        <v>0</v>
      </c>
      <c r="T344" s="189">
        <f>S344*H344</f>
        <v>0</v>
      </c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R344" s="190" t="s">
        <v>90</v>
      </c>
      <c r="AT344" s="190" t="s">
        <v>179</v>
      </c>
      <c r="AU344" s="190" t="s">
        <v>90</v>
      </c>
      <c r="AY344" s="17" t="s">
        <v>182</v>
      </c>
      <c r="BE344" s="191">
        <f>IF(N344="základní",J344,0)</f>
        <v>0</v>
      </c>
      <c r="BF344" s="191">
        <f>IF(N344="snížená",J344,0)</f>
        <v>0</v>
      </c>
      <c r="BG344" s="191">
        <f>IF(N344="zákl. přenesená",J344,0)</f>
        <v>0</v>
      </c>
      <c r="BH344" s="191">
        <f>IF(N344="sníž. přenesená",J344,0)</f>
        <v>0</v>
      </c>
      <c r="BI344" s="191">
        <f>IF(N344="nulová",J344,0)</f>
        <v>0</v>
      </c>
      <c r="BJ344" s="17" t="s">
        <v>88</v>
      </c>
      <c r="BK344" s="191">
        <f>ROUND(I344*H344,2)</f>
        <v>0</v>
      </c>
      <c r="BL344" s="17" t="s">
        <v>88</v>
      </c>
      <c r="BM344" s="190" t="s">
        <v>577</v>
      </c>
    </row>
    <row r="345" spans="1:65" s="13" customFormat="1" ht="11.25">
      <c r="B345" s="192"/>
      <c r="C345" s="193"/>
      <c r="D345" s="194" t="s">
        <v>193</v>
      </c>
      <c r="E345" s="195" t="s">
        <v>43</v>
      </c>
      <c r="F345" s="196" t="s">
        <v>554</v>
      </c>
      <c r="G345" s="193"/>
      <c r="H345" s="195" t="s">
        <v>43</v>
      </c>
      <c r="I345" s="197"/>
      <c r="J345" s="193"/>
      <c r="K345" s="193"/>
      <c r="L345" s="198"/>
      <c r="M345" s="199"/>
      <c r="N345" s="200"/>
      <c r="O345" s="200"/>
      <c r="P345" s="200"/>
      <c r="Q345" s="200"/>
      <c r="R345" s="200"/>
      <c r="S345" s="200"/>
      <c r="T345" s="201"/>
      <c r="AT345" s="202" t="s">
        <v>193</v>
      </c>
      <c r="AU345" s="202" t="s">
        <v>90</v>
      </c>
      <c r="AV345" s="13" t="s">
        <v>88</v>
      </c>
      <c r="AW345" s="13" t="s">
        <v>41</v>
      </c>
      <c r="AX345" s="13" t="s">
        <v>80</v>
      </c>
      <c r="AY345" s="202" t="s">
        <v>182</v>
      </c>
    </row>
    <row r="346" spans="1:65" s="13" customFormat="1" ht="11.25">
      <c r="B346" s="192"/>
      <c r="C346" s="193"/>
      <c r="D346" s="194" t="s">
        <v>193</v>
      </c>
      <c r="E346" s="195" t="s">
        <v>43</v>
      </c>
      <c r="F346" s="196" t="s">
        <v>570</v>
      </c>
      <c r="G346" s="193"/>
      <c r="H346" s="195" t="s">
        <v>43</v>
      </c>
      <c r="I346" s="197"/>
      <c r="J346" s="193"/>
      <c r="K346" s="193"/>
      <c r="L346" s="198"/>
      <c r="M346" s="199"/>
      <c r="N346" s="200"/>
      <c r="O346" s="200"/>
      <c r="P346" s="200"/>
      <c r="Q346" s="200"/>
      <c r="R346" s="200"/>
      <c r="S346" s="200"/>
      <c r="T346" s="201"/>
      <c r="AT346" s="202" t="s">
        <v>193</v>
      </c>
      <c r="AU346" s="202" t="s">
        <v>90</v>
      </c>
      <c r="AV346" s="13" t="s">
        <v>88</v>
      </c>
      <c r="AW346" s="13" t="s">
        <v>41</v>
      </c>
      <c r="AX346" s="13" t="s">
        <v>80</v>
      </c>
      <c r="AY346" s="202" t="s">
        <v>182</v>
      </c>
    </row>
    <row r="347" spans="1:65" s="13" customFormat="1" ht="11.25">
      <c r="B347" s="192"/>
      <c r="C347" s="193"/>
      <c r="D347" s="194" t="s">
        <v>193</v>
      </c>
      <c r="E347" s="195" t="s">
        <v>43</v>
      </c>
      <c r="F347" s="196" t="s">
        <v>555</v>
      </c>
      <c r="G347" s="193"/>
      <c r="H347" s="195" t="s">
        <v>43</v>
      </c>
      <c r="I347" s="197"/>
      <c r="J347" s="193"/>
      <c r="K347" s="193"/>
      <c r="L347" s="198"/>
      <c r="M347" s="199"/>
      <c r="N347" s="200"/>
      <c r="O347" s="200"/>
      <c r="P347" s="200"/>
      <c r="Q347" s="200"/>
      <c r="R347" s="200"/>
      <c r="S347" s="200"/>
      <c r="T347" s="201"/>
      <c r="AT347" s="202" t="s">
        <v>193</v>
      </c>
      <c r="AU347" s="202" t="s">
        <v>90</v>
      </c>
      <c r="AV347" s="13" t="s">
        <v>88</v>
      </c>
      <c r="AW347" s="13" t="s">
        <v>41</v>
      </c>
      <c r="AX347" s="13" t="s">
        <v>80</v>
      </c>
      <c r="AY347" s="202" t="s">
        <v>182</v>
      </c>
    </row>
    <row r="348" spans="1:65" s="14" customFormat="1" ht="11.25">
      <c r="B348" s="203"/>
      <c r="C348" s="204"/>
      <c r="D348" s="194" t="s">
        <v>193</v>
      </c>
      <c r="E348" s="205" t="s">
        <v>43</v>
      </c>
      <c r="F348" s="206" t="s">
        <v>90</v>
      </c>
      <c r="G348" s="204"/>
      <c r="H348" s="207">
        <v>2</v>
      </c>
      <c r="I348" s="208"/>
      <c r="J348" s="204"/>
      <c r="K348" s="204"/>
      <c r="L348" s="209"/>
      <c r="M348" s="210"/>
      <c r="N348" s="211"/>
      <c r="O348" s="211"/>
      <c r="P348" s="211"/>
      <c r="Q348" s="211"/>
      <c r="R348" s="211"/>
      <c r="S348" s="211"/>
      <c r="T348" s="212"/>
      <c r="AT348" s="213" t="s">
        <v>193</v>
      </c>
      <c r="AU348" s="213" t="s">
        <v>90</v>
      </c>
      <c r="AV348" s="14" t="s">
        <v>90</v>
      </c>
      <c r="AW348" s="14" t="s">
        <v>41</v>
      </c>
      <c r="AX348" s="14" t="s">
        <v>88</v>
      </c>
      <c r="AY348" s="213" t="s">
        <v>182</v>
      </c>
    </row>
    <row r="349" spans="1:65" s="2" customFormat="1" ht="14.45" customHeight="1">
      <c r="A349" s="35"/>
      <c r="B349" s="36"/>
      <c r="C349" s="179" t="s">
        <v>578</v>
      </c>
      <c r="D349" s="179" t="s">
        <v>187</v>
      </c>
      <c r="E349" s="180" t="s">
        <v>579</v>
      </c>
      <c r="F349" s="181" t="s">
        <v>580</v>
      </c>
      <c r="G349" s="182" t="s">
        <v>190</v>
      </c>
      <c r="H349" s="183">
        <v>2</v>
      </c>
      <c r="I349" s="184"/>
      <c r="J349" s="185">
        <f>ROUND(I349*H349,2)</f>
        <v>0</v>
      </c>
      <c r="K349" s="181" t="s">
        <v>191</v>
      </c>
      <c r="L349" s="40"/>
      <c r="M349" s="186" t="s">
        <v>43</v>
      </c>
      <c r="N349" s="187" t="s">
        <v>51</v>
      </c>
      <c r="O349" s="65"/>
      <c r="P349" s="188">
        <f>O349*H349</f>
        <v>0</v>
      </c>
      <c r="Q349" s="188">
        <v>0</v>
      </c>
      <c r="R349" s="188">
        <f>Q349*H349</f>
        <v>0</v>
      </c>
      <c r="S349" s="188">
        <v>0</v>
      </c>
      <c r="T349" s="189">
        <f>S349*H349</f>
        <v>0</v>
      </c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R349" s="190" t="s">
        <v>88</v>
      </c>
      <c r="AT349" s="190" t="s">
        <v>187</v>
      </c>
      <c r="AU349" s="190" t="s">
        <v>90</v>
      </c>
      <c r="AY349" s="17" t="s">
        <v>182</v>
      </c>
      <c r="BE349" s="191">
        <f>IF(N349="základní",J349,0)</f>
        <v>0</v>
      </c>
      <c r="BF349" s="191">
        <f>IF(N349="snížená",J349,0)</f>
        <v>0</v>
      </c>
      <c r="BG349" s="191">
        <f>IF(N349="zákl. přenesená",J349,0)</f>
        <v>0</v>
      </c>
      <c r="BH349" s="191">
        <f>IF(N349="sníž. přenesená",J349,0)</f>
        <v>0</v>
      </c>
      <c r="BI349" s="191">
        <f>IF(N349="nulová",J349,0)</f>
        <v>0</v>
      </c>
      <c r="BJ349" s="17" t="s">
        <v>88</v>
      </c>
      <c r="BK349" s="191">
        <f>ROUND(I349*H349,2)</f>
        <v>0</v>
      </c>
      <c r="BL349" s="17" t="s">
        <v>88</v>
      </c>
      <c r="BM349" s="190" t="s">
        <v>581</v>
      </c>
    </row>
    <row r="350" spans="1:65" s="13" customFormat="1" ht="22.5">
      <c r="B350" s="192"/>
      <c r="C350" s="193"/>
      <c r="D350" s="194" t="s">
        <v>193</v>
      </c>
      <c r="E350" s="195" t="s">
        <v>43</v>
      </c>
      <c r="F350" s="196" t="s">
        <v>582</v>
      </c>
      <c r="G350" s="193"/>
      <c r="H350" s="195" t="s">
        <v>43</v>
      </c>
      <c r="I350" s="197"/>
      <c r="J350" s="193"/>
      <c r="K350" s="193"/>
      <c r="L350" s="198"/>
      <c r="M350" s="199"/>
      <c r="N350" s="200"/>
      <c r="O350" s="200"/>
      <c r="P350" s="200"/>
      <c r="Q350" s="200"/>
      <c r="R350" s="200"/>
      <c r="S350" s="200"/>
      <c r="T350" s="201"/>
      <c r="AT350" s="202" t="s">
        <v>193</v>
      </c>
      <c r="AU350" s="202" t="s">
        <v>90</v>
      </c>
      <c r="AV350" s="13" t="s">
        <v>88</v>
      </c>
      <c r="AW350" s="13" t="s">
        <v>41</v>
      </c>
      <c r="AX350" s="13" t="s">
        <v>80</v>
      </c>
      <c r="AY350" s="202" t="s">
        <v>182</v>
      </c>
    </row>
    <row r="351" spans="1:65" s="14" customFormat="1" ht="11.25">
      <c r="B351" s="203"/>
      <c r="C351" s="204"/>
      <c r="D351" s="194" t="s">
        <v>193</v>
      </c>
      <c r="E351" s="205" t="s">
        <v>43</v>
      </c>
      <c r="F351" s="206" t="s">
        <v>90</v>
      </c>
      <c r="G351" s="204"/>
      <c r="H351" s="207">
        <v>2</v>
      </c>
      <c r="I351" s="208"/>
      <c r="J351" s="204"/>
      <c r="K351" s="204"/>
      <c r="L351" s="209"/>
      <c r="M351" s="210"/>
      <c r="N351" s="211"/>
      <c r="O351" s="211"/>
      <c r="P351" s="211"/>
      <c r="Q351" s="211"/>
      <c r="R351" s="211"/>
      <c r="S351" s="211"/>
      <c r="T351" s="212"/>
      <c r="AT351" s="213" t="s">
        <v>193</v>
      </c>
      <c r="AU351" s="213" t="s">
        <v>90</v>
      </c>
      <c r="AV351" s="14" t="s">
        <v>90</v>
      </c>
      <c r="AW351" s="14" t="s">
        <v>41</v>
      </c>
      <c r="AX351" s="14" t="s">
        <v>88</v>
      </c>
      <c r="AY351" s="213" t="s">
        <v>182</v>
      </c>
    </row>
    <row r="352" spans="1:65" s="2" customFormat="1" ht="14.45" customHeight="1">
      <c r="A352" s="35"/>
      <c r="B352" s="36"/>
      <c r="C352" s="214" t="s">
        <v>583</v>
      </c>
      <c r="D352" s="214" t="s">
        <v>179</v>
      </c>
      <c r="E352" s="215" t="s">
        <v>584</v>
      </c>
      <c r="F352" s="216" t="s">
        <v>585</v>
      </c>
      <c r="G352" s="217" t="s">
        <v>190</v>
      </c>
      <c r="H352" s="218">
        <v>2</v>
      </c>
      <c r="I352" s="219"/>
      <c r="J352" s="220">
        <f>ROUND(I352*H352,2)</f>
        <v>0</v>
      </c>
      <c r="K352" s="216" t="s">
        <v>191</v>
      </c>
      <c r="L352" s="221"/>
      <c r="M352" s="222" t="s">
        <v>43</v>
      </c>
      <c r="N352" s="223" t="s">
        <v>51</v>
      </c>
      <c r="O352" s="65"/>
      <c r="P352" s="188">
        <f>O352*H352</f>
        <v>0</v>
      </c>
      <c r="Q352" s="188">
        <v>2.3000000000000001E-4</v>
      </c>
      <c r="R352" s="188">
        <f>Q352*H352</f>
        <v>4.6000000000000001E-4</v>
      </c>
      <c r="S352" s="188">
        <v>0</v>
      </c>
      <c r="T352" s="189">
        <f>S352*H352</f>
        <v>0</v>
      </c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R352" s="190" t="s">
        <v>90</v>
      </c>
      <c r="AT352" s="190" t="s">
        <v>179</v>
      </c>
      <c r="AU352" s="190" t="s">
        <v>90</v>
      </c>
      <c r="AY352" s="17" t="s">
        <v>182</v>
      </c>
      <c r="BE352" s="191">
        <f>IF(N352="základní",J352,0)</f>
        <v>0</v>
      </c>
      <c r="BF352" s="191">
        <f>IF(N352="snížená",J352,0)</f>
        <v>0</v>
      </c>
      <c r="BG352" s="191">
        <f>IF(N352="zákl. přenesená",J352,0)</f>
        <v>0</v>
      </c>
      <c r="BH352" s="191">
        <f>IF(N352="sníž. přenesená",J352,0)</f>
        <v>0</v>
      </c>
      <c r="BI352" s="191">
        <f>IF(N352="nulová",J352,0)</f>
        <v>0</v>
      </c>
      <c r="BJ352" s="17" t="s">
        <v>88</v>
      </c>
      <c r="BK352" s="191">
        <f>ROUND(I352*H352,2)</f>
        <v>0</v>
      </c>
      <c r="BL352" s="17" t="s">
        <v>88</v>
      </c>
      <c r="BM352" s="190" t="s">
        <v>586</v>
      </c>
    </row>
    <row r="353" spans="1:65" s="13" customFormat="1" ht="22.5">
      <c r="B353" s="192"/>
      <c r="C353" s="193"/>
      <c r="D353" s="194" t="s">
        <v>193</v>
      </c>
      <c r="E353" s="195" t="s">
        <v>43</v>
      </c>
      <c r="F353" s="196" t="s">
        <v>582</v>
      </c>
      <c r="G353" s="193"/>
      <c r="H353" s="195" t="s">
        <v>43</v>
      </c>
      <c r="I353" s="197"/>
      <c r="J353" s="193"/>
      <c r="K353" s="193"/>
      <c r="L353" s="198"/>
      <c r="M353" s="199"/>
      <c r="N353" s="200"/>
      <c r="O353" s="200"/>
      <c r="P353" s="200"/>
      <c r="Q353" s="200"/>
      <c r="R353" s="200"/>
      <c r="S353" s="200"/>
      <c r="T353" s="201"/>
      <c r="AT353" s="202" t="s">
        <v>193</v>
      </c>
      <c r="AU353" s="202" t="s">
        <v>90</v>
      </c>
      <c r="AV353" s="13" t="s">
        <v>88</v>
      </c>
      <c r="AW353" s="13" t="s">
        <v>41</v>
      </c>
      <c r="AX353" s="13" t="s">
        <v>80</v>
      </c>
      <c r="AY353" s="202" t="s">
        <v>182</v>
      </c>
    </row>
    <row r="354" spans="1:65" s="14" customFormat="1" ht="11.25">
      <c r="B354" s="203"/>
      <c r="C354" s="204"/>
      <c r="D354" s="194" t="s">
        <v>193</v>
      </c>
      <c r="E354" s="205" t="s">
        <v>43</v>
      </c>
      <c r="F354" s="206" t="s">
        <v>90</v>
      </c>
      <c r="G354" s="204"/>
      <c r="H354" s="207">
        <v>2</v>
      </c>
      <c r="I354" s="208"/>
      <c r="J354" s="204"/>
      <c r="K354" s="204"/>
      <c r="L354" s="209"/>
      <c r="M354" s="210"/>
      <c r="N354" s="211"/>
      <c r="O354" s="211"/>
      <c r="P354" s="211"/>
      <c r="Q354" s="211"/>
      <c r="R354" s="211"/>
      <c r="S354" s="211"/>
      <c r="T354" s="212"/>
      <c r="AT354" s="213" t="s">
        <v>193</v>
      </c>
      <c r="AU354" s="213" t="s">
        <v>90</v>
      </c>
      <c r="AV354" s="14" t="s">
        <v>90</v>
      </c>
      <c r="AW354" s="14" t="s">
        <v>41</v>
      </c>
      <c r="AX354" s="14" t="s">
        <v>88</v>
      </c>
      <c r="AY354" s="213" t="s">
        <v>182</v>
      </c>
    </row>
    <row r="355" spans="1:65" s="2" customFormat="1" ht="24.2" customHeight="1">
      <c r="A355" s="35"/>
      <c r="B355" s="36"/>
      <c r="C355" s="179" t="s">
        <v>587</v>
      </c>
      <c r="D355" s="179" t="s">
        <v>187</v>
      </c>
      <c r="E355" s="180" t="s">
        <v>588</v>
      </c>
      <c r="F355" s="181" t="s">
        <v>589</v>
      </c>
      <c r="G355" s="182" t="s">
        <v>481</v>
      </c>
      <c r="H355" s="183">
        <v>45</v>
      </c>
      <c r="I355" s="184"/>
      <c r="J355" s="185">
        <f>ROUND(I355*H355,2)</f>
        <v>0</v>
      </c>
      <c r="K355" s="181" t="s">
        <v>191</v>
      </c>
      <c r="L355" s="40"/>
      <c r="M355" s="186" t="s">
        <v>43</v>
      </c>
      <c r="N355" s="187" t="s">
        <v>51</v>
      </c>
      <c r="O355" s="65"/>
      <c r="P355" s="188">
        <f>O355*H355</f>
        <v>0</v>
      </c>
      <c r="Q355" s="188">
        <v>0</v>
      </c>
      <c r="R355" s="188">
        <f>Q355*H355</f>
        <v>0</v>
      </c>
      <c r="S355" s="188">
        <v>0</v>
      </c>
      <c r="T355" s="189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90" t="s">
        <v>88</v>
      </c>
      <c r="AT355" s="190" t="s">
        <v>187</v>
      </c>
      <c r="AU355" s="190" t="s">
        <v>90</v>
      </c>
      <c r="AY355" s="17" t="s">
        <v>182</v>
      </c>
      <c r="BE355" s="191">
        <f>IF(N355="základní",J355,0)</f>
        <v>0</v>
      </c>
      <c r="BF355" s="191">
        <f>IF(N355="snížená",J355,0)</f>
        <v>0</v>
      </c>
      <c r="BG355" s="191">
        <f>IF(N355="zákl. přenesená",J355,0)</f>
        <v>0</v>
      </c>
      <c r="BH355" s="191">
        <f>IF(N355="sníž. přenesená",J355,0)</f>
        <v>0</v>
      </c>
      <c r="BI355" s="191">
        <f>IF(N355="nulová",J355,0)</f>
        <v>0</v>
      </c>
      <c r="BJ355" s="17" t="s">
        <v>88</v>
      </c>
      <c r="BK355" s="191">
        <f>ROUND(I355*H355,2)</f>
        <v>0</v>
      </c>
      <c r="BL355" s="17" t="s">
        <v>88</v>
      </c>
      <c r="BM355" s="190" t="s">
        <v>590</v>
      </c>
    </row>
    <row r="356" spans="1:65" s="13" customFormat="1" ht="11.25">
      <c r="B356" s="192"/>
      <c r="C356" s="193"/>
      <c r="D356" s="194" t="s">
        <v>193</v>
      </c>
      <c r="E356" s="195" t="s">
        <v>43</v>
      </c>
      <c r="F356" s="196" t="s">
        <v>362</v>
      </c>
      <c r="G356" s="193"/>
      <c r="H356" s="195" t="s">
        <v>43</v>
      </c>
      <c r="I356" s="197"/>
      <c r="J356" s="193"/>
      <c r="K356" s="193"/>
      <c r="L356" s="198"/>
      <c r="M356" s="199"/>
      <c r="N356" s="200"/>
      <c r="O356" s="200"/>
      <c r="P356" s="200"/>
      <c r="Q356" s="200"/>
      <c r="R356" s="200"/>
      <c r="S356" s="200"/>
      <c r="T356" s="201"/>
      <c r="AT356" s="202" t="s">
        <v>193</v>
      </c>
      <c r="AU356" s="202" t="s">
        <v>90</v>
      </c>
      <c r="AV356" s="13" t="s">
        <v>88</v>
      </c>
      <c r="AW356" s="13" t="s">
        <v>41</v>
      </c>
      <c r="AX356" s="13" t="s">
        <v>80</v>
      </c>
      <c r="AY356" s="202" t="s">
        <v>182</v>
      </c>
    </row>
    <row r="357" spans="1:65" s="13" customFormat="1" ht="11.25">
      <c r="B357" s="192"/>
      <c r="C357" s="193"/>
      <c r="D357" s="194" t="s">
        <v>193</v>
      </c>
      <c r="E357" s="195" t="s">
        <v>43</v>
      </c>
      <c r="F357" s="196" t="s">
        <v>591</v>
      </c>
      <c r="G357" s="193"/>
      <c r="H357" s="195" t="s">
        <v>43</v>
      </c>
      <c r="I357" s="197"/>
      <c r="J357" s="193"/>
      <c r="K357" s="193"/>
      <c r="L357" s="198"/>
      <c r="M357" s="199"/>
      <c r="N357" s="200"/>
      <c r="O357" s="200"/>
      <c r="P357" s="200"/>
      <c r="Q357" s="200"/>
      <c r="R357" s="200"/>
      <c r="S357" s="200"/>
      <c r="T357" s="201"/>
      <c r="AT357" s="202" t="s">
        <v>193</v>
      </c>
      <c r="AU357" s="202" t="s">
        <v>90</v>
      </c>
      <c r="AV357" s="13" t="s">
        <v>88</v>
      </c>
      <c r="AW357" s="13" t="s">
        <v>41</v>
      </c>
      <c r="AX357" s="13" t="s">
        <v>80</v>
      </c>
      <c r="AY357" s="202" t="s">
        <v>182</v>
      </c>
    </row>
    <row r="358" spans="1:65" s="14" customFormat="1" ht="11.25">
      <c r="B358" s="203"/>
      <c r="C358" s="204"/>
      <c r="D358" s="194" t="s">
        <v>193</v>
      </c>
      <c r="E358" s="205" t="s">
        <v>43</v>
      </c>
      <c r="F358" s="206" t="s">
        <v>592</v>
      </c>
      <c r="G358" s="204"/>
      <c r="H358" s="207">
        <v>45</v>
      </c>
      <c r="I358" s="208"/>
      <c r="J358" s="204"/>
      <c r="K358" s="204"/>
      <c r="L358" s="209"/>
      <c r="M358" s="210"/>
      <c r="N358" s="211"/>
      <c r="O358" s="211"/>
      <c r="P358" s="211"/>
      <c r="Q358" s="211"/>
      <c r="R358" s="211"/>
      <c r="S358" s="211"/>
      <c r="T358" s="212"/>
      <c r="AT358" s="213" t="s">
        <v>193</v>
      </c>
      <c r="AU358" s="213" t="s">
        <v>90</v>
      </c>
      <c r="AV358" s="14" t="s">
        <v>90</v>
      </c>
      <c r="AW358" s="14" t="s">
        <v>41</v>
      </c>
      <c r="AX358" s="14" t="s">
        <v>88</v>
      </c>
      <c r="AY358" s="213" t="s">
        <v>182</v>
      </c>
    </row>
    <row r="359" spans="1:65" s="2" customFormat="1" ht="14.45" customHeight="1">
      <c r="A359" s="35"/>
      <c r="B359" s="36"/>
      <c r="C359" s="214" t="s">
        <v>593</v>
      </c>
      <c r="D359" s="214" t="s">
        <v>179</v>
      </c>
      <c r="E359" s="215" t="s">
        <v>594</v>
      </c>
      <c r="F359" s="216" t="s">
        <v>595</v>
      </c>
      <c r="G359" s="217" t="s">
        <v>378</v>
      </c>
      <c r="H359" s="218">
        <v>18</v>
      </c>
      <c r="I359" s="219"/>
      <c r="J359" s="220">
        <f>ROUND(I359*H359,2)</f>
        <v>0</v>
      </c>
      <c r="K359" s="216" t="s">
        <v>191</v>
      </c>
      <c r="L359" s="221"/>
      <c r="M359" s="222" t="s">
        <v>43</v>
      </c>
      <c r="N359" s="223" t="s">
        <v>51</v>
      </c>
      <c r="O359" s="65"/>
      <c r="P359" s="188">
        <f>O359*H359</f>
        <v>0</v>
      </c>
      <c r="Q359" s="188">
        <v>1E-3</v>
      </c>
      <c r="R359" s="188">
        <f>Q359*H359</f>
        <v>1.8000000000000002E-2</v>
      </c>
      <c r="S359" s="188">
        <v>0</v>
      </c>
      <c r="T359" s="189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90" t="s">
        <v>90</v>
      </c>
      <c r="AT359" s="190" t="s">
        <v>179</v>
      </c>
      <c r="AU359" s="190" t="s">
        <v>90</v>
      </c>
      <c r="AY359" s="17" t="s">
        <v>182</v>
      </c>
      <c r="BE359" s="191">
        <f>IF(N359="základní",J359,0)</f>
        <v>0</v>
      </c>
      <c r="BF359" s="191">
        <f>IF(N359="snížená",J359,0)</f>
        <v>0</v>
      </c>
      <c r="BG359" s="191">
        <f>IF(N359="zákl. přenesená",J359,0)</f>
        <v>0</v>
      </c>
      <c r="BH359" s="191">
        <f>IF(N359="sníž. přenesená",J359,0)</f>
        <v>0</v>
      </c>
      <c r="BI359" s="191">
        <f>IF(N359="nulová",J359,0)</f>
        <v>0</v>
      </c>
      <c r="BJ359" s="17" t="s">
        <v>88</v>
      </c>
      <c r="BK359" s="191">
        <f>ROUND(I359*H359,2)</f>
        <v>0</v>
      </c>
      <c r="BL359" s="17" t="s">
        <v>88</v>
      </c>
      <c r="BM359" s="190" t="s">
        <v>596</v>
      </c>
    </row>
    <row r="360" spans="1:65" s="13" customFormat="1" ht="11.25">
      <c r="B360" s="192"/>
      <c r="C360" s="193"/>
      <c r="D360" s="194" t="s">
        <v>193</v>
      </c>
      <c r="E360" s="195" t="s">
        <v>43</v>
      </c>
      <c r="F360" s="196" t="s">
        <v>362</v>
      </c>
      <c r="G360" s="193"/>
      <c r="H360" s="195" t="s">
        <v>43</v>
      </c>
      <c r="I360" s="197"/>
      <c r="J360" s="193"/>
      <c r="K360" s="193"/>
      <c r="L360" s="198"/>
      <c r="M360" s="199"/>
      <c r="N360" s="200"/>
      <c r="O360" s="200"/>
      <c r="P360" s="200"/>
      <c r="Q360" s="200"/>
      <c r="R360" s="200"/>
      <c r="S360" s="200"/>
      <c r="T360" s="201"/>
      <c r="AT360" s="202" t="s">
        <v>193</v>
      </c>
      <c r="AU360" s="202" t="s">
        <v>90</v>
      </c>
      <c r="AV360" s="13" t="s">
        <v>88</v>
      </c>
      <c r="AW360" s="13" t="s">
        <v>41</v>
      </c>
      <c r="AX360" s="13" t="s">
        <v>80</v>
      </c>
      <c r="AY360" s="202" t="s">
        <v>182</v>
      </c>
    </row>
    <row r="361" spans="1:65" s="13" customFormat="1" ht="11.25">
      <c r="B361" s="192"/>
      <c r="C361" s="193"/>
      <c r="D361" s="194" t="s">
        <v>193</v>
      </c>
      <c r="E361" s="195" t="s">
        <v>43</v>
      </c>
      <c r="F361" s="196" t="s">
        <v>591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4" customFormat="1" ht="11.25">
      <c r="B362" s="203"/>
      <c r="C362" s="204"/>
      <c r="D362" s="194" t="s">
        <v>193</v>
      </c>
      <c r="E362" s="205" t="s">
        <v>43</v>
      </c>
      <c r="F362" s="206" t="s">
        <v>597</v>
      </c>
      <c r="G362" s="204"/>
      <c r="H362" s="207">
        <v>18</v>
      </c>
      <c r="I362" s="208"/>
      <c r="J362" s="204"/>
      <c r="K362" s="204"/>
      <c r="L362" s="209"/>
      <c r="M362" s="210"/>
      <c r="N362" s="211"/>
      <c r="O362" s="211"/>
      <c r="P362" s="211"/>
      <c r="Q362" s="211"/>
      <c r="R362" s="211"/>
      <c r="S362" s="211"/>
      <c r="T362" s="212"/>
      <c r="AT362" s="213" t="s">
        <v>193</v>
      </c>
      <c r="AU362" s="213" t="s">
        <v>90</v>
      </c>
      <c r="AV362" s="14" t="s">
        <v>90</v>
      </c>
      <c r="AW362" s="14" t="s">
        <v>41</v>
      </c>
      <c r="AX362" s="14" t="s">
        <v>88</v>
      </c>
      <c r="AY362" s="213" t="s">
        <v>182</v>
      </c>
    </row>
    <row r="363" spans="1:65" s="2" customFormat="1" ht="62.65" customHeight="1">
      <c r="A363" s="35"/>
      <c r="B363" s="36"/>
      <c r="C363" s="179" t="s">
        <v>598</v>
      </c>
      <c r="D363" s="179" t="s">
        <v>187</v>
      </c>
      <c r="E363" s="180" t="s">
        <v>599</v>
      </c>
      <c r="F363" s="181" t="s">
        <v>600</v>
      </c>
      <c r="G363" s="182" t="s">
        <v>481</v>
      </c>
      <c r="H363" s="183">
        <v>1</v>
      </c>
      <c r="I363" s="184"/>
      <c r="J363" s="185">
        <f>ROUND(I363*H363,2)</f>
        <v>0</v>
      </c>
      <c r="K363" s="181" t="s">
        <v>191</v>
      </c>
      <c r="L363" s="40"/>
      <c r="M363" s="186" t="s">
        <v>43</v>
      </c>
      <c r="N363" s="187" t="s">
        <v>51</v>
      </c>
      <c r="O363" s="65"/>
      <c r="P363" s="188">
        <f>O363*H363</f>
        <v>0</v>
      </c>
      <c r="Q363" s="188">
        <v>0</v>
      </c>
      <c r="R363" s="188">
        <f>Q363*H363</f>
        <v>0</v>
      </c>
      <c r="S363" s="188">
        <v>0</v>
      </c>
      <c r="T363" s="189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90" t="s">
        <v>88</v>
      </c>
      <c r="AT363" s="190" t="s">
        <v>187</v>
      </c>
      <c r="AU363" s="190" t="s">
        <v>90</v>
      </c>
      <c r="AY363" s="17" t="s">
        <v>182</v>
      </c>
      <c r="BE363" s="191">
        <f>IF(N363="základní",J363,0)</f>
        <v>0</v>
      </c>
      <c r="BF363" s="191">
        <f>IF(N363="snížená",J363,0)</f>
        <v>0</v>
      </c>
      <c r="BG363" s="191">
        <f>IF(N363="zákl. přenesená",J363,0)</f>
        <v>0</v>
      </c>
      <c r="BH363" s="191">
        <f>IF(N363="sníž. přenesená",J363,0)</f>
        <v>0</v>
      </c>
      <c r="BI363" s="191">
        <f>IF(N363="nulová",J363,0)</f>
        <v>0</v>
      </c>
      <c r="BJ363" s="17" t="s">
        <v>88</v>
      </c>
      <c r="BK363" s="191">
        <f>ROUND(I363*H363,2)</f>
        <v>0</v>
      </c>
      <c r="BL363" s="17" t="s">
        <v>88</v>
      </c>
      <c r="BM363" s="190" t="s">
        <v>601</v>
      </c>
    </row>
    <row r="364" spans="1:65" s="13" customFormat="1" ht="11.25">
      <c r="B364" s="192"/>
      <c r="C364" s="193"/>
      <c r="D364" s="194" t="s">
        <v>193</v>
      </c>
      <c r="E364" s="195" t="s">
        <v>43</v>
      </c>
      <c r="F364" s="196" t="s">
        <v>591</v>
      </c>
      <c r="G364" s="193"/>
      <c r="H364" s="195" t="s">
        <v>43</v>
      </c>
      <c r="I364" s="197"/>
      <c r="J364" s="193"/>
      <c r="K364" s="193"/>
      <c r="L364" s="198"/>
      <c r="M364" s="199"/>
      <c r="N364" s="200"/>
      <c r="O364" s="200"/>
      <c r="P364" s="200"/>
      <c r="Q364" s="200"/>
      <c r="R364" s="200"/>
      <c r="S364" s="200"/>
      <c r="T364" s="201"/>
      <c r="AT364" s="202" t="s">
        <v>193</v>
      </c>
      <c r="AU364" s="202" t="s">
        <v>90</v>
      </c>
      <c r="AV364" s="13" t="s">
        <v>88</v>
      </c>
      <c r="AW364" s="13" t="s">
        <v>41</v>
      </c>
      <c r="AX364" s="13" t="s">
        <v>80</v>
      </c>
      <c r="AY364" s="202" t="s">
        <v>182</v>
      </c>
    </row>
    <row r="365" spans="1:65" s="13" customFormat="1" ht="11.25">
      <c r="B365" s="192"/>
      <c r="C365" s="193"/>
      <c r="D365" s="194" t="s">
        <v>193</v>
      </c>
      <c r="E365" s="195" t="s">
        <v>43</v>
      </c>
      <c r="F365" s="196" t="s">
        <v>602</v>
      </c>
      <c r="G365" s="193"/>
      <c r="H365" s="195" t="s">
        <v>43</v>
      </c>
      <c r="I365" s="197"/>
      <c r="J365" s="193"/>
      <c r="K365" s="193"/>
      <c r="L365" s="198"/>
      <c r="M365" s="199"/>
      <c r="N365" s="200"/>
      <c r="O365" s="200"/>
      <c r="P365" s="200"/>
      <c r="Q365" s="200"/>
      <c r="R365" s="200"/>
      <c r="S365" s="200"/>
      <c r="T365" s="201"/>
      <c r="AT365" s="202" t="s">
        <v>193</v>
      </c>
      <c r="AU365" s="202" t="s">
        <v>90</v>
      </c>
      <c r="AV365" s="13" t="s">
        <v>88</v>
      </c>
      <c r="AW365" s="13" t="s">
        <v>41</v>
      </c>
      <c r="AX365" s="13" t="s">
        <v>80</v>
      </c>
      <c r="AY365" s="202" t="s">
        <v>182</v>
      </c>
    </row>
    <row r="366" spans="1:65" s="14" customFormat="1" ht="11.25">
      <c r="B366" s="203"/>
      <c r="C366" s="204"/>
      <c r="D366" s="194" t="s">
        <v>193</v>
      </c>
      <c r="E366" s="205" t="s">
        <v>43</v>
      </c>
      <c r="F366" s="206" t="s">
        <v>603</v>
      </c>
      <c r="G366" s="204"/>
      <c r="H366" s="207">
        <v>1</v>
      </c>
      <c r="I366" s="208"/>
      <c r="J366" s="204"/>
      <c r="K366" s="204"/>
      <c r="L366" s="209"/>
      <c r="M366" s="210"/>
      <c r="N366" s="211"/>
      <c r="O366" s="211"/>
      <c r="P366" s="211"/>
      <c r="Q366" s="211"/>
      <c r="R366" s="211"/>
      <c r="S366" s="211"/>
      <c r="T366" s="212"/>
      <c r="AT366" s="213" t="s">
        <v>193</v>
      </c>
      <c r="AU366" s="213" t="s">
        <v>90</v>
      </c>
      <c r="AV366" s="14" t="s">
        <v>90</v>
      </c>
      <c r="AW366" s="14" t="s">
        <v>41</v>
      </c>
      <c r="AX366" s="14" t="s">
        <v>88</v>
      </c>
      <c r="AY366" s="213" t="s">
        <v>182</v>
      </c>
    </row>
    <row r="367" spans="1:65" s="2" customFormat="1" ht="14.45" customHeight="1">
      <c r="A367" s="35"/>
      <c r="B367" s="36"/>
      <c r="C367" s="214" t="s">
        <v>604</v>
      </c>
      <c r="D367" s="214" t="s">
        <v>179</v>
      </c>
      <c r="E367" s="215" t="s">
        <v>605</v>
      </c>
      <c r="F367" s="216" t="s">
        <v>606</v>
      </c>
      <c r="G367" s="217" t="s">
        <v>481</v>
      </c>
      <c r="H367" s="218">
        <v>1</v>
      </c>
      <c r="I367" s="219"/>
      <c r="J367" s="220">
        <f>ROUND(I367*H367,2)</f>
        <v>0</v>
      </c>
      <c r="K367" s="216" t="s">
        <v>191</v>
      </c>
      <c r="L367" s="221"/>
      <c r="M367" s="222" t="s">
        <v>43</v>
      </c>
      <c r="N367" s="223" t="s">
        <v>51</v>
      </c>
      <c r="O367" s="65"/>
      <c r="P367" s="188">
        <f>O367*H367</f>
        <v>0</v>
      </c>
      <c r="Q367" s="188">
        <v>6.9999999999999994E-5</v>
      </c>
      <c r="R367" s="188">
        <f>Q367*H367</f>
        <v>6.9999999999999994E-5</v>
      </c>
      <c r="S367" s="188">
        <v>0</v>
      </c>
      <c r="T367" s="189">
        <f>S367*H367</f>
        <v>0</v>
      </c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R367" s="190" t="s">
        <v>90</v>
      </c>
      <c r="AT367" s="190" t="s">
        <v>179</v>
      </c>
      <c r="AU367" s="190" t="s">
        <v>90</v>
      </c>
      <c r="AY367" s="17" t="s">
        <v>182</v>
      </c>
      <c r="BE367" s="191">
        <f>IF(N367="základní",J367,0)</f>
        <v>0</v>
      </c>
      <c r="BF367" s="191">
        <f>IF(N367="snížená",J367,0)</f>
        <v>0</v>
      </c>
      <c r="BG367" s="191">
        <f>IF(N367="zákl. přenesená",J367,0)</f>
        <v>0</v>
      </c>
      <c r="BH367" s="191">
        <f>IF(N367="sníž. přenesená",J367,0)</f>
        <v>0</v>
      </c>
      <c r="BI367" s="191">
        <f>IF(N367="nulová",J367,0)</f>
        <v>0</v>
      </c>
      <c r="BJ367" s="17" t="s">
        <v>88</v>
      </c>
      <c r="BK367" s="191">
        <f>ROUND(I367*H367,2)</f>
        <v>0</v>
      </c>
      <c r="BL367" s="17" t="s">
        <v>88</v>
      </c>
      <c r="BM367" s="190" t="s">
        <v>607</v>
      </c>
    </row>
    <row r="368" spans="1:65" s="13" customFormat="1" ht="11.25">
      <c r="B368" s="192"/>
      <c r="C368" s="193"/>
      <c r="D368" s="194" t="s">
        <v>193</v>
      </c>
      <c r="E368" s="195" t="s">
        <v>43</v>
      </c>
      <c r="F368" s="196" t="s">
        <v>591</v>
      </c>
      <c r="G368" s="193"/>
      <c r="H368" s="195" t="s">
        <v>43</v>
      </c>
      <c r="I368" s="197"/>
      <c r="J368" s="193"/>
      <c r="K368" s="193"/>
      <c r="L368" s="198"/>
      <c r="M368" s="199"/>
      <c r="N368" s="200"/>
      <c r="O368" s="200"/>
      <c r="P368" s="200"/>
      <c r="Q368" s="200"/>
      <c r="R368" s="200"/>
      <c r="S368" s="200"/>
      <c r="T368" s="201"/>
      <c r="AT368" s="202" t="s">
        <v>193</v>
      </c>
      <c r="AU368" s="202" t="s">
        <v>90</v>
      </c>
      <c r="AV368" s="13" t="s">
        <v>88</v>
      </c>
      <c r="AW368" s="13" t="s">
        <v>41</v>
      </c>
      <c r="AX368" s="13" t="s">
        <v>80</v>
      </c>
      <c r="AY368" s="202" t="s">
        <v>182</v>
      </c>
    </row>
    <row r="369" spans="1:65" s="13" customFormat="1" ht="11.25">
      <c r="B369" s="192"/>
      <c r="C369" s="193"/>
      <c r="D369" s="194" t="s">
        <v>193</v>
      </c>
      <c r="E369" s="195" t="s">
        <v>43</v>
      </c>
      <c r="F369" s="196" t="s">
        <v>602</v>
      </c>
      <c r="G369" s="193"/>
      <c r="H369" s="195" t="s">
        <v>43</v>
      </c>
      <c r="I369" s="197"/>
      <c r="J369" s="193"/>
      <c r="K369" s="193"/>
      <c r="L369" s="198"/>
      <c r="M369" s="199"/>
      <c r="N369" s="200"/>
      <c r="O369" s="200"/>
      <c r="P369" s="200"/>
      <c r="Q369" s="200"/>
      <c r="R369" s="200"/>
      <c r="S369" s="200"/>
      <c r="T369" s="201"/>
      <c r="AT369" s="202" t="s">
        <v>193</v>
      </c>
      <c r="AU369" s="202" t="s">
        <v>90</v>
      </c>
      <c r="AV369" s="13" t="s">
        <v>88</v>
      </c>
      <c r="AW369" s="13" t="s">
        <v>41</v>
      </c>
      <c r="AX369" s="13" t="s">
        <v>80</v>
      </c>
      <c r="AY369" s="202" t="s">
        <v>182</v>
      </c>
    </row>
    <row r="370" spans="1:65" s="14" customFormat="1" ht="11.25">
      <c r="B370" s="203"/>
      <c r="C370" s="204"/>
      <c r="D370" s="194" t="s">
        <v>193</v>
      </c>
      <c r="E370" s="205" t="s">
        <v>43</v>
      </c>
      <c r="F370" s="206" t="s">
        <v>603</v>
      </c>
      <c r="G370" s="204"/>
      <c r="H370" s="207">
        <v>1</v>
      </c>
      <c r="I370" s="208"/>
      <c r="J370" s="204"/>
      <c r="K370" s="204"/>
      <c r="L370" s="209"/>
      <c r="M370" s="210"/>
      <c r="N370" s="211"/>
      <c r="O370" s="211"/>
      <c r="P370" s="211"/>
      <c r="Q370" s="211"/>
      <c r="R370" s="211"/>
      <c r="S370" s="211"/>
      <c r="T370" s="212"/>
      <c r="AT370" s="213" t="s">
        <v>193</v>
      </c>
      <c r="AU370" s="213" t="s">
        <v>90</v>
      </c>
      <c r="AV370" s="14" t="s">
        <v>90</v>
      </c>
      <c r="AW370" s="14" t="s">
        <v>41</v>
      </c>
      <c r="AX370" s="14" t="s">
        <v>88</v>
      </c>
      <c r="AY370" s="213" t="s">
        <v>182</v>
      </c>
    </row>
    <row r="371" spans="1:65" s="2" customFormat="1" ht="37.9" customHeight="1">
      <c r="A371" s="35"/>
      <c r="B371" s="36"/>
      <c r="C371" s="179" t="s">
        <v>608</v>
      </c>
      <c r="D371" s="179" t="s">
        <v>187</v>
      </c>
      <c r="E371" s="180" t="s">
        <v>609</v>
      </c>
      <c r="F371" s="181" t="s">
        <v>610</v>
      </c>
      <c r="G371" s="182" t="s">
        <v>481</v>
      </c>
      <c r="H371" s="183">
        <v>55</v>
      </c>
      <c r="I371" s="184"/>
      <c r="J371" s="185">
        <f>ROUND(I371*H371,2)</f>
        <v>0</v>
      </c>
      <c r="K371" s="181" t="s">
        <v>191</v>
      </c>
      <c r="L371" s="40"/>
      <c r="M371" s="186" t="s">
        <v>43</v>
      </c>
      <c r="N371" s="187" t="s">
        <v>51</v>
      </c>
      <c r="O371" s="65"/>
      <c r="P371" s="188">
        <f>O371*H371</f>
        <v>0</v>
      </c>
      <c r="Q371" s="188">
        <v>0</v>
      </c>
      <c r="R371" s="188">
        <f>Q371*H371</f>
        <v>0</v>
      </c>
      <c r="S371" s="188">
        <v>0</v>
      </c>
      <c r="T371" s="189">
        <f>S371*H371</f>
        <v>0</v>
      </c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R371" s="190" t="s">
        <v>88</v>
      </c>
      <c r="AT371" s="190" t="s">
        <v>187</v>
      </c>
      <c r="AU371" s="190" t="s">
        <v>90</v>
      </c>
      <c r="AY371" s="17" t="s">
        <v>182</v>
      </c>
      <c r="BE371" s="191">
        <f>IF(N371="základní",J371,0)</f>
        <v>0</v>
      </c>
      <c r="BF371" s="191">
        <f>IF(N371="snížená",J371,0)</f>
        <v>0</v>
      </c>
      <c r="BG371" s="191">
        <f>IF(N371="zákl. přenesená",J371,0)</f>
        <v>0</v>
      </c>
      <c r="BH371" s="191">
        <f>IF(N371="sníž. přenesená",J371,0)</f>
        <v>0</v>
      </c>
      <c r="BI371" s="191">
        <f>IF(N371="nulová",J371,0)</f>
        <v>0</v>
      </c>
      <c r="BJ371" s="17" t="s">
        <v>88</v>
      </c>
      <c r="BK371" s="191">
        <f>ROUND(I371*H371,2)</f>
        <v>0</v>
      </c>
      <c r="BL371" s="17" t="s">
        <v>88</v>
      </c>
      <c r="BM371" s="190" t="s">
        <v>611</v>
      </c>
    </row>
    <row r="372" spans="1:65" s="13" customFormat="1" ht="11.25">
      <c r="B372" s="192"/>
      <c r="C372" s="193"/>
      <c r="D372" s="194" t="s">
        <v>193</v>
      </c>
      <c r="E372" s="195" t="s">
        <v>43</v>
      </c>
      <c r="F372" s="196" t="s">
        <v>554</v>
      </c>
      <c r="G372" s="193"/>
      <c r="H372" s="195" t="s">
        <v>43</v>
      </c>
      <c r="I372" s="197"/>
      <c r="J372" s="193"/>
      <c r="K372" s="193"/>
      <c r="L372" s="198"/>
      <c r="M372" s="199"/>
      <c r="N372" s="200"/>
      <c r="O372" s="200"/>
      <c r="P372" s="200"/>
      <c r="Q372" s="200"/>
      <c r="R372" s="200"/>
      <c r="S372" s="200"/>
      <c r="T372" s="201"/>
      <c r="AT372" s="202" t="s">
        <v>193</v>
      </c>
      <c r="AU372" s="202" t="s">
        <v>90</v>
      </c>
      <c r="AV372" s="13" t="s">
        <v>88</v>
      </c>
      <c r="AW372" s="13" t="s">
        <v>41</v>
      </c>
      <c r="AX372" s="13" t="s">
        <v>80</v>
      </c>
      <c r="AY372" s="202" t="s">
        <v>182</v>
      </c>
    </row>
    <row r="373" spans="1:65" s="13" customFormat="1" ht="11.25">
      <c r="B373" s="192"/>
      <c r="C373" s="193"/>
      <c r="D373" s="194" t="s">
        <v>193</v>
      </c>
      <c r="E373" s="195" t="s">
        <v>43</v>
      </c>
      <c r="F373" s="196" t="s">
        <v>612</v>
      </c>
      <c r="G373" s="193"/>
      <c r="H373" s="195" t="s">
        <v>43</v>
      </c>
      <c r="I373" s="197"/>
      <c r="J373" s="193"/>
      <c r="K373" s="193"/>
      <c r="L373" s="198"/>
      <c r="M373" s="199"/>
      <c r="N373" s="200"/>
      <c r="O373" s="200"/>
      <c r="P373" s="200"/>
      <c r="Q373" s="200"/>
      <c r="R373" s="200"/>
      <c r="S373" s="200"/>
      <c r="T373" s="201"/>
      <c r="AT373" s="202" t="s">
        <v>193</v>
      </c>
      <c r="AU373" s="202" t="s">
        <v>90</v>
      </c>
      <c r="AV373" s="13" t="s">
        <v>88</v>
      </c>
      <c r="AW373" s="13" t="s">
        <v>41</v>
      </c>
      <c r="AX373" s="13" t="s">
        <v>80</v>
      </c>
      <c r="AY373" s="202" t="s">
        <v>182</v>
      </c>
    </row>
    <row r="374" spans="1:65" s="14" customFormat="1" ht="11.25">
      <c r="B374" s="203"/>
      <c r="C374" s="204"/>
      <c r="D374" s="194" t="s">
        <v>193</v>
      </c>
      <c r="E374" s="205" t="s">
        <v>43</v>
      </c>
      <c r="F374" s="206" t="s">
        <v>613</v>
      </c>
      <c r="G374" s="204"/>
      <c r="H374" s="207">
        <v>55</v>
      </c>
      <c r="I374" s="208"/>
      <c r="J374" s="204"/>
      <c r="K374" s="204"/>
      <c r="L374" s="209"/>
      <c r="M374" s="210"/>
      <c r="N374" s="211"/>
      <c r="O374" s="211"/>
      <c r="P374" s="211"/>
      <c r="Q374" s="211"/>
      <c r="R374" s="211"/>
      <c r="S374" s="211"/>
      <c r="T374" s="212"/>
      <c r="AT374" s="213" t="s">
        <v>193</v>
      </c>
      <c r="AU374" s="213" t="s">
        <v>90</v>
      </c>
      <c r="AV374" s="14" t="s">
        <v>90</v>
      </c>
      <c r="AW374" s="14" t="s">
        <v>41</v>
      </c>
      <c r="AX374" s="14" t="s">
        <v>88</v>
      </c>
      <c r="AY374" s="213" t="s">
        <v>182</v>
      </c>
    </row>
    <row r="375" spans="1:65" s="2" customFormat="1" ht="14.45" customHeight="1">
      <c r="A375" s="35"/>
      <c r="B375" s="36"/>
      <c r="C375" s="214" t="s">
        <v>614</v>
      </c>
      <c r="D375" s="214" t="s">
        <v>179</v>
      </c>
      <c r="E375" s="215" t="s">
        <v>615</v>
      </c>
      <c r="F375" s="216" t="s">
        <v>616</v>
      </c>
      <c r="G375" s="217" t="s">
        <v>481</v>
      </c>
      <c r="H375" s="218">
        <v>57.75</v>
      </c>
      <c r="I375" s="219"/>
      <c r="J375" s="220">
        <f>ROUND(I375*H375,2)</f>
        <v>0</v>
      </c>
      <c r="K375" s="216" t="s">
        <v>191</v>
      </c>
      <c r="L375" s="221"/>
      <c r="M375" s="222" t="s">
        <v>43</v>
      </c>
      <c r="N375" s="223" t="s">
        <v>51</v>
      </c>
      <c r="O375" s="65"/>
      <c r="P375" s="188">
        <f>O375*H375</f>
        <v>0</v>
      </c>
      <c r="Q375" s="188">
        <v>1.7000000000000001E-4</v>
      </c>
      <c r="R375" s="188">
        <f>Q375*H375</f>
        <v>9.8174999999999998E-3</v>
      </c>
      <c r="S375" s="188">
        <v>0</v>
      </c>
      <c r="T375" s="189">
        <f>S375*H375</f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90" t="s">
        <v>90</v>
      </c>
      <c r="AT375" s="190" t="s">
        <v>179</v>
      </c>
      <c r="AU375" s="190" t="s">
        <v>90</v>
      </c>
      <c r="AY375" s="17" t="s">
        <v>182</v>
      </c>
      <c r="BE375" s="191">
        <f>IF(N375="základní",J375,0)</f>
        <v>0</v>
      </c>
      <c r="BF375" s="191">
        <f>IF(N375="snížená",J375,0)</f>
        <v>0</v>
      </c>
      <c r="BG375" s="191">
        <f>IF(N375="zákl. přenesená",J375,0)</f>
        <v>0</v>
      </c>
      <c r="BH375" s="191">
        <f>IF(N375="sníž. přenesená",J375,0)</f>
        <v>0</v>
      </c>
      <c r="BI375" s="191">
        <f>IF(N375="nulová",J375,0)</f>
        <v>0</v>
      </c>
      <c r="BJ375" s="17" t="s">
        <v>88</v>
      </c>
      <c r="BK375" s="191">
        <f>ROUND(I375*H375,2)</f>
        <v>0</v>
      </c>
      <c r="BL375" s="17" t="s">
        <v>88</v>
      </c>
      <c r="BM375" s="190" t="s">
        <v>617</v>
      </c>
    </row>
    <row r="376" spans="1:65" s="13" customFormat="1" ht="11.25">
      <c r="B376" s="192"/>
      <c r="C376" s="193"/>
      <c r="D376" s="194" t="s">
        <v>193</v>
      </c>
      <c r="E376" s="195" t="s">
        <v>43</v>
      </c>
      <c r="F376" s="196" t="s">
        <v>554</v>
      </c>
      <c r="G376" s="193"/>
      <c r="H376" s="195" t="s">
        <v>43</v>
      </c>
      <c r="I376" s="197"/>
      <c r="J376" s="193"/>
      <c r="K376" s="193"/>
      <c r="L376" s="198"/>
      <c r="M376" s="199"/>
      <c r="N376" s="200"/>
      <c r="O376" s="200"/>
      <c r="P376" s="200"/>
      <c r="Q376" s="200"/>
      <c r="R376" s="200"/>
      <c r="S376" s="200"/>
      <c r="T376" s="201"/>
      <c r="AT376" s="202" t="s">
        <v>193</v>
      </c>
      <c r="AU376" s="202" t="s">
        <v>90</v>
      </c>
      <c r="AV376" s="13" t="s">
        <v>88</v>
      </c>
      <c r="AW376" s="13" t="s">
        <v>41</v>
      </c>
      <c r="AX376" s="13" t="s">
        <v>80</v>
      </c>
      <c r="AY376" s="202" t="s">
        <v>182</v>
      </c>
    </row>
    <row r="377" spans="1:65" s="13" customFormat="1" ht="22.5">
      <c r="B377" s="192"/>
      <c r="C377" s="193"/>
      <c r="D377" s="194" t="s">
        <v>193</v>
      </c>
      <c r="E377" s="195" t="s">
        <v>43</v>
      </c>
      <c r="F377" s="196" t="s">
        <v>618</v>
      </c>
      <c r="G377" s="193"/>
      <c r="H377" s="195" t="s">
        <v>43</v>
      </c>
      <c r="I377" s="197"/>
      <c r="J377" s="193"/>
      <c r="K377" s="193"/>
      <c r="L377" s="198"/>
      <c r="M377" s="199"/>
      <c r="N377" s="200"/>
      <c r="O377" s="200"/>
      <c r="P377" s="200"/>
      <c r="Q377" s="200"/>
      <c r="R377" s="200"/>
      <c r="S377" s="200"/>
      <c r="T377" s="201"/>
      <c r="AT377" s="202" t="s">
        <v>193</v>
      </c>
      <c r="AU377" s="202" t="s">
        <v>90</v>
      </c>
      <c r="AV377" s="13" t="s">
        <v>88</v>
      </c>
      <c r="AW377" s="13" t="s">
        <v>41</v>
      </c>
      <c r="AX377" s="13" t="s">
        <v>80</v>
      </c>
      <c r="AY377" s="202" t="s">
        <v>182</v>
      </c>
    </row>
    <row r="378" spans="1:65" s="14" customFormat="1" ht="11.25">
      <c r="B378" s="203"/>
      <c r="C378" s="204"/>
      <c r="D378" s="194" t="s">
        <v>193</v>
      </c>
      <c r="E378" s="205" t="s">
        <v>43</v>
      </c>
      <c r="F378" s="206" t="s">
        <v>619</v>
      </c>
      <c r="G378" s="204"/>
      <c r="H378" s="207">
        <v>57.75</v>
      </c>
      <c r="I378" s="208"/>
      <c r="J378" s="204"/>
      <c r="K378" s="204"/>
      <c r="L378" s="209"/>
      <c r="M378" s="210"/>
      <c r="N378" s="211"/>
      <c r="O378" s="211"/>
      <c r="P378" s="211"/>
      <c r="Q378" s="211"/>
      <c r="R378" s="211"/>
      <c r="S378" s="211"/>
      <c r="T378" s="212"/>
      <c r="AT378" s="213" t="s">
        <v>193</v>
      </c>
      <c r="AU378" s="213" t="s">
        <v>90</v>
      </c>
      <c r="AV378" s="14" t="s">
        <v>90</v>
      </c>
      <c r="AW378" s="14" t="s">
        <v>41</v>
      </c>
      <c r="AX378" s="14" t="s">
        <v>88</v>
      </c>
      <c r="AY378" s="213" t="s">
        <v>182</v>
      </c>
    </row>
    <row r="379" spans="1:65" s="2" customFormat="1" ht="37.9" customHeight="1">
      <c r="A379" s="35"/>
      <c r="B379" s="36"/>
      <c r="C379" s="179" t="s">
        <v>620</v>
      </c>
      <c r="D379" s="179" t="s">
        <v>187</v>
      </c>
      <c r="E379" s="180" t="s">
        <v>621</v>
      </c>
      <c r="F379" s="181" t="s">
        <v>622</v>
      </c>
      <c r="G379" s="182" t="s">
        <v>481</v>
      </c>
      <c r="H379" s="183">
        <v>5</v>
      </c>
      <c r="I379" s="184"/>
      <c r="J379" s="185">
        <f>ROUND(I379*H379,2)</f>
        <v>0</v>
      </c>
      <c r="K379" s="181" t="s">
        <v>191</v>
      </c>
      <c r="L379" s="40"/>
      <c r="M379" s="186" t="s">
        <v>43</v>
      </c>
      <c r="N379" s="187" t="s">
        <v>51</v>
      </c>
      <c r="O379" s="65"/>
      <c r="P379" s="188">
        <f>O379*H379</f>
        <v>0</v>
      </c>
      <c r="Q379" s="188">
        <v>0</v>
      </c>
      <c r="R379" s="188">
        <f>Q379*H379</f>
        <v>0</v>
      </c>
      <c r="S379" s="188">
        <v>0</v>
      </c>
      <c r="T379" s="189">
        <f>S379*H379</f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90" t="s">
        <v>88</v>
      </c>
      <c r="AT379" s="190" t="s">
        <v>187</v>
      </c>
      <c r="AU379" s="190" t="s">
        <v>90</v>
      </c>
      <c r="AY379" s="17" t="s">
        <v>182</v>
      </c>
      <c r="BE379" s="191">
        <f>IF(N379="základní",J379,0)</f>
        <v>0</v>
      </c>
      <c r="BF379" s="191">
        <f>IF(N379="snížená",J379,0)</f>
        <v>0</v>
      </c>
      <c r="BG379" s="191">
        <f>IF(N379="zákl. přenesená",J379,0)</f>
        <v>0</v>
      </c>
      <c r="BH379" s="191">
        <f>IF(N379="sníž. přenesená",J379,0)</f>
        <v>0</v>
      </c>
      <c r="BI379" s="191">
        <f>IF(N379="nulová",J379,0)</f>
        <v>0</v>
      </c>
      <c r="BJ379" s="17" t="s">
        <v>88</v>
      </c>
      <c r="BK379" s="191">
        <f>ROUND(I379*H379,2)</f>
        <v>0</v>
      </c>
      <c r="BL379" s="17" t="s">
        <v>88</v>
      </c>
      <c r="BM379" s="190" t="s">
        <v>623</v>
      </c>
    </row>
    <row r="380" spans="1:65" s="13" customFormat="1" ht="11.25">
      <c r="B380" s="192"/>
      <c r="C380" s="193"/>
      <c r="D380" s="194" t="s">
        <v>193</v>
      </c>
      <c r="E380" s="195" t="s">
        <v>43</v>
      </c>
      <c r="F380" s="196" t="s">
        <v>554</v>
      </c>
      <c r="G380" s="193"/>
      <c r="H380" s="195" t="s">
        <v>43</v>
      </c>
      <c r="I380" s="197"/>
      <c r="J380" s="193"/>
      <c r="K380" s="193"/>
      <c r="L380" s="198"/>
      <c r="M380" s="199"/>
      <c r="N380" s="200"/>
      <c r="O380" s="200"/>
      <c r="P380" s="200"/>
      <c r="Q380" s="200"/>
      <c r="R380" s="200"/>
      <c r="S380" s="200"/>
      <c r="T380" s="201"/>
      <c r="AT380" s="202" t="s">
        <v>193</v>
      </c>
      <c r="AU380" s="202" t="s">
        <v>90</v>
      </c>
      <c r="AV380" s="13" t="s">
        <v>88</v>
      </c>
      <c r="AW380" s="13" t="s">
        <v>41</v>
      </c>
      <c r="AX380" s="13" t="s">
        <v>80</v>
      </c>
      <c r="AY380" s="202" t="s">
        <v>182</v>
      </c>
    </row>
    <row r="381" spans="1:65" s="13" customFormat="1" ht="11.25">
      <c r="B381" s="192"/>
      <c r="C381" s="193"/>
      <c r="D381" s="194" t="s">
        <v>193</v>
      </c>
      <c r="E381" s="195" t="s">
        <v>43</v>
      </c>
      <c r="F381" s="196" t="s">
        <v>570</v>
      </c>
      <c r="G381" s="193"/>
      <c r="H381" s="195" t="s">
        <v>43</v>
      </c>
      <c r="I381" s="197"/>
      <c r="J381" s="193"/>
      <c r="K381" s="193"/>
      <c r="L381" s="198"/>
      <c r="M381" s="199"/>
      <c r="N381" s="200"/>
      <c r="O381" s="200"/>
      <c r="P381" s="200"/>
      <c r="Q381" s="200"/>
      <c r="R381" s="200"/>
      <c r="S381" s="200"/>
      <c r="T381" s="201"/>
      <c r="AT381" s="202" t="s">
        <v>193</v>
      </c>
      <c r="AU381" s="202" t="s">
        <v>90</v>
      </c>
      <c r="AV381" s="13" t="s">
        <v>88</v>
      </c>
      <c r="AW381" s="13" t="s">
        <v>41</v>
      </c>
      <c r="AX381" s="13" t="s">
        <v>80</v>
      </c>
      <c r="AY381" s="202" t="s">
        <v>182</v>
      </c>
    </row>
    <row r="382" spans="1:65" s="13" customFormat="1" ht="11.25">
      <c r="B382" s="192"/>
      <c r="C382" s="193"/>
      <c r="D382" s="194" t="s">
        <v>193</v>
      </c>
      <c r="E382" s="195" t="s">
        <v>43</v>
      </c>
      <c r="F382" s="196" t="s">
        <v>624</v>
      </c>
      <c r="G382" s="193"/>
      <c r="H382" s="195" t="s">
        <v>43</v>
      </c>
      <c r="I382" s="197"/>
      <c r="J382" s="193"/>
      <c r="K382" s="193"/>
      <c r="L382" s="198"/>
      <c r="M382" s="199"/>
      <c r="N382" s="200"/>
      <c r="O382" s="200"/>
      <c r="P382" s="200"/>
      <c r="Q382" s="200"/>
      <c r="R382" s="200"/>
      <c r="S382" s="200"/>
      <c r="T382" s="201"/>
      <c r="AT382" s="202" t="s">
        <v>193</v>
      </c>
      <c r="AU382" s="202" t="s">
        <v>90</v>
      </c>
      <c r="AV382" s="13" t="s">
        <v>88</v>
      </c>
      <c r="AW382" s="13" t="s">
        <v>41</v>
      </c>
      <c r="AX382" s="13" t="s">
        <v>80</v>
      </c>
      <c r="AY382" s="202" t="s">
        <v>182</v>
      </c>
    </row>
    <row r="383" spans="1:65" s="14" customFormat="1" ht="11.25">
      <c r="B383" s="203"/>
      <c r="C383" s="204"/>
      <c r="D383" s="194" t="s">
        <v>193</v>
      </c>
      <c r="E383" s="205" t="s">
        <v>43</v>
      </c>
      <c r="F383" s="206" t="s">
        <v>210</v>
      </c>
      <c r="G383" s="204"/>
      <c r="H383" s="207">
        <v>5</v>
      </c>
      <c r="I383" s="208"/>
      <c r="J383" s="204"/>
      <c r="K383" s="204"/>
      <c r="L383" s="209"/>
      <c r="M383" s="210"/>
      <c r="N383" s="211"/>
      <c r="O383" s="211"/>
      <c r="P383" s="211"/>
      <c r="Q383" s="211"/>
      <c r="R383" s="211"/>
      <c r="S383" s="211"/>
      <c r="T383" s="212"/>
      <c r="AT383" s="213" t="s">
        <v>193</v>
      </c>
      <c r="AU383" s="213" t="s">
        <v>90</v>
      </c>
      <c r="AV383" s="14" t="s">
        <v>90</v>
      </c>
      <c r="AW383" s="14" t="s">
        <v>41</v>
      </c>
      <c r="AX383" s="14" t="s">
        <v>88</v>
      </c>
      <c r="AY383" s="213" t="s">
        <v>182</v>
      </c>
    </row>
    <row r="384" spans="1:65" s="2" customFormat="1" ht="14.45" customHeight="1">
      <c r="A384" s="35"/>
      <c r="B384" s="36"/>
      <c r="C384" s="214" t="s">
        <v>613</v>
      </c>
      <c r="D384" s="214" t="s">
        <v>179</v>
      </c>
      <c r="E384" s="215" t="s">
        <v>625</v>
      </c>
      <c r="F384" s="216" t="s">
        <v>626</v>
      </c>
      <c r="G384" s="217" t="s">
        <v>481</v>
      </c>
      <c r="H384" s="218">
        <v>5.25</v>
      </c>
      <c r="I384" s="219"/>
      <c r="J384" s="220">
        <f>ROUND(I384*H384,2)</f>
        <v>0</v>
      </c>
      <c r="K384" s="216" t="s">
        <v>191</v>
      </c>
      <c r="L384" s="221"/>
      <c r="M384" s="222" t="s">
        <v>43</v>
      </c>
      <c r="N384" s="223" t="s">
        <v>51</v>
      </c>
      <c r="O384" s="65"/>
      <c r="P384" s="188">
        <f>O384*H384</f>
        <v>0</v>
      </c>
      <c r="Q384" s="188">
        <v>6.3000000000000003E-4</v>
      </c>
      <c r="R384" s="188">
        <f>Q384*H384</f>
        <v>3.3075000000000001E-3</v>
      </c>
      <c r="S384" s="188">
        <v>0</v>
      </c>
      <c r="T384" s="189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90" t="s">
        <v>90</v>
      </c>
      <c r="AT384" s="190" t="s">
        <v>179</v>
      </c>
      <c r="AU384" s="190" t="s">
        <v>90</v>
      </c>
      <c r="AY384" s="17" t="s">
        <v>182</v>
      </c>
      <c r="BE384" s="191">
        <f>IF(N384="základní",J384,0)</f>
        <v>0</v>
      </c>
      <c r="BF384" s="191">
        <f>IF(N384="snížená",J384,0)</f>
        <v>0</v>
      </c>
      <c r="BG384" s="191">
        <f>IF(N384="zákl. přenesená",J384,0)</f>
        <v>0</v>
      </c>
      <c r="BH384" s="191">
        <f>IF(N384="sníž. přenesená",J384,0)</f>
        <v>0</v>
      </c>
      <c r="BI384" s="191">
        <f>IF(N384="nulová",J384,0)</f>
        <v>0</v>
      </c>
      <c r="BJ384" s="17" t="s">
        <v>88</v>
      </c>
      <c r="BK384" s="191">
        <f>ROUND(I384*H384,2)</f>
        <v>0</v>
      </c>
      <c r="BL384" s="17" t="s">
        <v>88</v>
      </c>
      <c r="BM384" s="190" t="s">
        <v>627</v>
      </c>
    </row>
    <row r="385" spans="1:65" s="13" customFormat="1" ht="11.25">
      <c r="B385" s="192"/>
      <c r="C385" s="193"/>
      <c r="D385" s="194" t="s">
        <v>193</v>
      </c>
      <c r="E385" s="195" t="s">
        <v>43</v>
      </c>
      <c r="F385" s="196" t="s">
        <v>554</v>
      </c>
      <c r="G385" s="193"/>
      <c r="H385" s="195" t="s">
        <v>43</v>
      </c>
      <c r="I385" s="197"/>
      <c r="J385" s="193"/>
      <c r="K385" s="193"/>
      <c r="L385" s="198"/>
      <c r="M385" s="199"/>
      <c r="N385" s="200"/>
      <c r="O385" s="200"/>
      <c r="P385" s="200"/>
      <c r="Q385" s="200"/>
      <c r="R385" s="200"/>
      <c r="S385" s="200"/>
      <c r="T385" s="201"/>
      <c r="AT385" s="202" t="s">
        <v>193</v>
      </c>
      <c r="AU385" s="202" t="s">
        <v>90</v>
      </c>
      <c r="AV385" s="13" t="s">
        <v>88</v>
      </c>
      <c r="AW385" s="13" t="s">
        <v>41</v>
      </c>
      <c r="AX385" s="13" t="s">
        <v>80</v>
      </c>
      <c r="AY385" s="202" t="s">
        <v>182</v>
      </c>
    </row>
    <row r="386" spans="1:65" s="13" customFormat="1" ht="11.25">
      <c r="B386" s="192"/>
      <c r="C386" s="193"/>
      <c r="D386" s="194" t="s">
        <v>193</v>
      </c>
      <c r="E386" s="195" t="s">
        <v>43</v>
      </c>
      <c r="F386" s="196" t="s">
        <v>570</v>
      </c>
      <c r="G386" s="193"/>
      <c r="H386" s="195" t="s">
        <v>43</v>
      </c>
      <c r="I386" s="197"/>
      <c r="J386" s="193"/>
      <c r="K386" s="193"/>
      <c r="L386" s="198"/>
      <c r="M386" s="199"/>
      <c r="N386" s="200"/>
      <c r="O386" s="200"/>
      <c r="P386" s="200"/>
      <c r="Q386" s="200"/>
      <c r="R386" s="200"/>
      <c r="S386" s="200"/>
      <c r="T386" s="201"/>
      <c r="AT386" s="202" t="s">
        <v>193</v>
      </c>
      <c r="AU386" s="202" t="s">
        <v>90</v>
      </c>
      <c r="AV386" s="13" t="s">
        <v>88</v>
      </c>
      <c r="AW386" s="13" t="s">
        <v>41</v>
      </c>
      <c r="AX386" s="13" t="s">
        <v>80</v>
      </c>
      <c r="AY386" s="202" t="s">
        <v>182</v>
      </c>
    </row>
    <row r="387" spans="1:65" s="13" customFormat="1" ht="11.25">
      <c r="B387" s="192"/>
      <c r="C387" s="193"/>
      <c r="D387" s="194" t="s">
        <v>193</v>
      </c>
      <c r="E387" s="195" t="s">
        <v>43</v>
      </c>
      <c r="F387" s="196" t="s">
        <v>628</v>
      </c>
      <c r="G387" s="193"/>
      <c r="H387" s="195" t="s">
        <v>43</v>
      </c>
      <c r="I387" s="197"/>
      <c r="J387" s="193"/>
      <c r="K387" s="193"/>
      <c r="L387" s="198"/>
      <c r="M387" s="199"/>
      <c r="N387" s="200"/>
      <c r="O387" s="200"/>
      <c r="P387" s="200"/>
      <c r="Q387" s="200"/>
      <c r="R387" s="200"/>
      <c r="S387" s="200"/>
      <c r="T387" s="201"/>
      <c r="AT387" s="202" t="s">
        <v>193</v>
      </c>
      <c r="AU387" s="202" t="s">
        <v>90</v>
      </c>
      <c r="AV387" s="13" t="s">
        <v>88</v>
      </c>
      <c r="AW387" s="13" t="s">
        <v>41</v>
      </c>
      <c r="AX387" s="13" t="s">
        <v>80</v>
      </c>
      <c r="AY387" s="202" t="s">
        <v>182</v>
      </c>
    </row>
    <row r="388" spans="1:65" s="14" customFormat="1" ht="11.25">
      <c r="B388" s="203"/>
      <c r="C388" s="204"/>
      <c r="D388" s="194" t="s">
        <v>193</v>
      </c>
      <c r="E388" s="205" t="s">
        <v>43</v>
      </c>
      <c r="F388" s="206" t="s">
        <v>629</v>
      </c>
      <c r="G388" s="204"/>
      <c r="H388" s="207">
        <v>5.25</v>
      </c>
      <c r="I388" s="208"/>
      <c r="J388" s="204"/>
      <c r="K388" s="204"/>
      <c r="L388" s="209"/>
      <c r="M388" s="210"/>
      <c r="N388" s="211"/>
      <c r="O388" s="211"/>
      <c r="P388" s="211"/>
      <c r="Q388" s="211"/>
      <c r="R388" s="211"/>
      <c r="S388" s="211"/>
      <c r="T388" s="212"/>
      <c r="AT388" s="213" t="s">
        <v>193</v>
      </c>
      <c r="AU388" s="213" t="s">
        <v>90</v>
      </c>
      <c r="AV388" s="14" t="s">
        <v>90</v>
      </c>
      <c r="AW388" s="14" t="s">
        <v>41</v>
      </c>
      <c r="AX388" s="14" t="s">
        <v>88</v>
      </c>
      <c r="AY388" s="213" t="s">
        <v>182</v>
      </c>
    </row>
    <row r="389" spans="1:65" s="2" customFormat="1" ht="37.9" customHeight="1">
      <c r="A389" s="35"/>
      <c r="B389" s="36"/>
      <c r="C389" s="179" t="s">
        <v>630</v>
      </c>
      <c r="D389" s="179" t="s">
        <v>187</v>
      </c>
      <c r="E389" s="180" t="s">
        <v>631</v>
      </c>
      <c r="F389" s="181" t="s">
        <v>632</v>
      </c>
      <c r="G389" s="182" t="s">
        <v>481</v>
      </c>
      <c r="H389" s="183">
        <v>10</v>
      </c>
      <c r="I389" s="184"/>
      <c r="J389" s="185">
        <f>ROUND(I389*H389,2)</f>
        <v>0</v>
      </c>
      <c r="K389" s="181" t="s">
        <v>191</v>
      </c>
      <c r="L389" s="40"/>
      <c r="M389" s="186" t="s">
        <v>43</v>
      </c>
      <c r="N389" s="187" t="s">
        <v>51</v>
      </c>
      <c r="O389" s="65"/>
      <c r="P389" s="188">
        <f>O389*H389</f>
        <v>0</v>
      </c>
      <c r="Q389" s="188">
        <v>0</v>
      </c>
      <c r="R389" s="188">
        <f>Q389*H389</f>
        <v>0</v>
      </c>
      <c r="S389" s="188">
        <v>0</v>
      </c>
      <c r="T389" s="189">
        <f>S389*H389</f>
        <v>0</v>
      </c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R389" s="190" t="s">
        <v>88</v>
      </c>
      <c r="AT389" s="190" t="s">
        <v>187</v>
      </c>
      <c r="AU389" s="190" t="s">
        <v>90</v>
      </c>
      <c r="AY389" s="17" t="s">
        <v>182</v>
      </c>
      <c r="BE389" s="191">
        <f>IF(N389="základní",J389,0)</f>
        <v>0</v>
      </c>
      <c r="BF389" s="191">
        <f>IF(N389="snížená",J389,0)</f>
        <v>0</v>
      </c>
      <c r="BG389" s="191">
        <f>IF(N389="zákl. přenesená",J389,0)</f>
        <v>0</v>
      </c>
      <c r="BH389" s="191">
        <f>IF(N389="sníž. přenesená",J389,0)</f>
        <v>0</v>
      </c>
      <c r="BI389" s="191">
        <f>IF(N389="nulová",J389,0)</f>
        <v>0</v>
      </c>
      <c r="BJ389" s="17" t="s">
        <v>88</v>
      </c>
      <c r="BK389" s="191">
        <f>ROUND(I389*H389,2)</f>
        <v>0</v>
      </c>
      <c r="BL389" s="17" t="s">
        <v>88</v>
      </c>
      <c r="BM389" s="190" t="s">
        <v>633</v>
      </c>
    </row>
    <row r="390" spans="1:65" s="13" customFormat="1" ht="11.25">
      <c r="B390" s="192"/>
      <c r="C390" s="193"/>
      <c r="D390" s="194" t="s">
        <v>193</v>
      </c>
      <c r="E390" s="195" t="s">
        <v>43</v>
      </c>
      <c r="F390" s="196" t="s">
        <v>532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4" customFormat="1" ht="11.25">
      <c r="B391" s="203"/>
      <c r="C391" s="204"/>
      <c r="D391" s="194" t="s">
        <v>193</v>
      </c>
      <c r="E391" s="205" t="s">
        <v>43</v>
      </c>
      <c r="F391" s="206" t="s">
        <v>235</v>
      </c>
      <c r="G391" s="204"/>
      <c r="H391" s="207">
        <v>10</v>
      </c>
      <c r="I391" s="208"/>
      <c r="J391" s="204"/>
      <c r="K391" s="204"/>
      <c r="L391" s="209"/>
      <c r="M391" s="210"/>
      <c r="N391" s="211"/>
      <c r="O391" s="211"/>
      <c r="P391" s="211"/>
      <c r="Q391" s="211"/>
      <c r="R391" s="211"/>
      <c r="S391" s="211"/>
      <c r="T391" s="212"/>
      <c r="AT391" s="213" t="s">
        <v>193</v>
      </c>
      <c r="AU391" s="213" t="s">
        <v>90</v>
      </c>
      <c r="AV391" s="14" t="s">
        <v>90</v>
      </c>
      <c r="AW391" s="14" t="s">
        <v>41</v>
      </c>
      <c r="AX391" s="14" t="s">
        <v>88</v>
      </c>
      <c r="AY391" s="213" t="s">
        <v>182</v>
      </c>
    </row>
    <row r="392" spans="1:65" s="2" customFormat="1" ht="37.9" customHeight="1">
      <c r="A392" s="35"/>
      <c r="B392" s="36"/>
      <c r="C392" s="179" t="s">
        <v>634</v>
      </c>
      <c r="D392" s="179" t="s">
        <v>187</v>
      </c>
      <c r="E392" s="180" t="s">
        <v>635</v>
      </c>
      <c r="F392" s="181" t="s">
        <v>636</v>
      </c>
      <c r="G392" s="182" t="s">
        <v>481</v>
      </c>
      <c r="H392" s="183">
        <v>55</v>
      </c>
      <c r="I392" s="184"/>
      <c r="J392" s="185">
        <f>ROUND(I392*H392,2)</f>
        <v>0</v>
      </c>
      <c r="K392" s="181" t="s">
        <v>191</v>
      </c>
      <c r="L392" s="40"/>
      <c r="M392" s="186" t="s">
        <v>43</v>
      </c>
      <c r="N392" s="187" t="s">
        <v>51</v>
      </c>
      <c r="O392" s="65"/>
      <c r="P392" s="188">
        <f>O392*H392</f>
        <v>0</v>
      </c>
      <c r="Q392" s="188">
        <v>0</v>
      </c>
      <c r="R392" s="188">
        <f>Q392*H392</f>
        <v>0</v>
      </c>
      <c r="S392" s="188">
        <v>0</v>
      </c>
      <c r="T392" s="189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90" t="s">
        <v>88</v>
      </c>
      <c r="AT392" s="190" t="s">
        <v>187</v>
      </c>
      <c r="AU392" s="190" t="s">
        <v>90</v>
      </c>
      <c r="AY392" s="17" t="s">
        <v>182</v>
      </c>
      <c r="BE392" s="191">
        <f>IF(N392="základní",J392,0)</f>
        <v>0</v>
      </c>
      <c r="BF392" s="191">
        <f>IF(N392="snížená",J392,0)</f>
        <v>0</v>
      </c>
      <c r="BG392" s="191">
        <f>IF(N392="zákl. přenesená",J392,0)</f>
        <v>0</v>
      </c>
      <c r="BH392" s="191">
        <f>IF(N392="sníž. přenesená",J392,0)</f>
        <v>0</v>
      </c>
      <c r="BI392" s="191">
        <f>IF(N392="nulová",J392,0)</f>
        <v>0</v>
      </c>
      <c r="BJ392" s="17" t="s">
        <v>88</v>
      </c>
      <c r="BK392" s="191">
        <f>ROUND(I392*H392,2)</f>
        <v>0</v>
      </c>
      <c r="BL392" s="17" t="s">
        <v>88</v>
      </c>
      <c r="BM392" s="190" t="s">
        <v>637</v>
      </c>
    </row>
    <row r="393" spans="1:65" s="13" customFormat="1" ht="11.25">
      <c r="B393" s="192"/>
      <c r="C393" s="193"/>
      <c r="D393" s="194" t="s">
        <v>193</v>
      </c>
      <c r="E393" s="195" t="s">
        <v>43</v>
      </c>
      <c r="F393" s="196" t="s">
        <v>431</v>
      </c>
      <c r="G393" s="193"/>
      <c r="H393" s="195" t="s">
        <v>43</v>
      </c>
      <c r="I393" s="197"/>
      <c r="J393" s="193"/>
      <c r="K393" s="193"/>
      <c r="L393" s="198"/>
      <c r="M393" s="199"/>
      <c r="N393" s="200"/>
      <c r="O393" s="200"/>
      <c r="P393" s="200"/>
      <c r="Q393" s="200"/>
      <c r="R393" s="200"/>
      <c r="S393" s="200"/>
      <c r="T393" s="201"/>
      <c r="AT393" s="202" t="s">
        <v>193</v>
      </c>
      <c r="AU393" s="202" t="s">
        <v>90</v>
      </c>
      <c r="AV393" s="13" t="s">
        <v>88</v>
      </c>
      <c r="AW393" s="13" t="s">
        <v>41</v>
      </c>
      <c r="AX393" s="13" t="s">
        <v>80</v>
      </c>
      <c r="AY393" s="202" t="s">
        <v>182</v>
      </c>
    </row>
    <row r="394" spans="1:65" s="13" customFormat="1" ht="11.25">
      <c r="B394" s="192"/>
      <c r="C394" s="193"/>
      <c r="D394" s="194" t="s">
        <v>193</v>
      </c>
      <c r="E394" s="195" t="s">
        <v>43</v>
      </c>
      <c r="F394" s="196" t="s">
        <v>638</v>
      </c>
      <c r="G394" s="193"/>
      <c r="H394" s="195" t="s">
        <v>43</v>
      </c>
      <c r="I394" s="197"/>
      <c r="J394" s="193"/>
      <c r="K394" s="193"/>
      <c r="L394" s="198"/>
      <c r="M394" s="199"/>
      <c r="N394" s="200"/>
      <c r="O394" s="200"/>
      <c r="P394" s="200"/>
      <c r="Q394" s="200"/>
      <c r="R394" s="200"/>
      <c r="S394" s="200"/>
      <c r="T394" s="201"/>
      <c r="AT394" s="202" t="s">
        <v>193</v>
      </c>
      <c r="AU394" s="202" t="s">
        <v>90</v>
      </c>
      <c r="AV394" s="13" t="s">
        <v>88</v>
      </c>
      <c r="AW394" s="13" t="s">
        <v>41</v>
      </c>
      <c r="AX394" s="13" t="s">
        <v>80</v>
      </c>
      <c r="AY394" s="202" t="s">
        <v>182</v>
      </c>
    </row>
    <row r="395" spans="1:65" s="14" customFormat="1" ht="11.25">
      <c r="B395" s="203"/>
      <c r="C395" s="204"/>
      <c r="D395" s="194" t="s">
        <v>193</v>
      </c>
      <c r="E395" s="205" t="s">
        <v>43</v>
      </c>
      <c r="F395" s="206" t="s">
        <v>639</v>
      </c>
      <c r="G395" s="204"/>
      <c r="H395" s="207">
        <v>45</v>
      </c>
      <c r="I395" s="208"/>
      <c r="J395" s="204"/>
      <c r="K395" s="204"/>
      <c r="L395" s="209"/>
      <c r="M395" s="210"/>
      <c r="N395" s="211"/>
      <c r="O395" s="211"/>
      <c r="P395" s="211"/>
      <c r="Q395" s="211"/>
      <c r="R395" s="211"/>
      <c r="S395" s="211"/>
      <c r="T395" s="212"/>
      <c r="AT395" s="213" t="s">
        <v>193</v>
      </c>
      <c r="AU395" s="213" t="s">
        <v>90</v>
      </c>
      <c r="AV395" s="14" t="s">
        <v>90</v>
      </c>
      <c r="AW395" s="14" t="s">
        <v>41</v>
      </c>
      <c r="AX395" s="14" t="s">
        <v>80</v>
      </c>
      <c r="AY395" s="213" t="s">
        <v>182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640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4" customFormat="1" ht="11.25">
      <c r="B397" s="203"/>
      <c r="C397" s="204"/>
      <c r="D397" s="194" t="s">
        <v>193</v>
      </c>
      <c r="E397" s="205" t="s">
        <v>43</v>
      </c>
      <c r="F397" s="206" t="s">
        <v>641</v>
      </c>
      <c r="G397" s="204"/>
      <c r="H397" s="207">
        <v>10</v>
      </c>
      <c r="I397" s="208"/>
      <c r="J397" s="204"/>
      <c r="K397" s="204"/>
      <c r="L397" s="209"/>
      <c r="M397" s="210"/>
      <c r="N397" s="211"/>
      <c r="O397" s="211"/>
      <c r="P397" s="211"/>
      <c r="Q397" s="211"/>
      <c r="R397" s="211"/>
      <c r="S397" s="211"/>
      <c r="T397" s="212"/>
      <c r="AT397" s="213" t="s">
        <v>193</v>
      </c>
      <c r="AU397" s="213" t="s">
        <v>90</v>
      </c>
      <c r="AV397" s="14" t="s">
        <v>90</v>
      </c>
      <c r="AW397" s="14" t="s">
        <v>41</v>
      </c>
      <c r="AX397" s="14" t="s">
        <v>80</v>
      </c>
      <c r="AY397" s="213" t="s">
        <v>182</v>
      </c>
    </row>
    <row r="398" spans="1:65" s="15" customFormat="1" ht="11.25">
      <c r="B398" s="227"/>
      <c r="C398" s="228"/>
      <c r="D398" s="194" t="s">
        <v>193</v>
      </c>
      <c r="E398" s="229" t="s">
        <v>43</v>
      </c>
      <c r="F398" s="230" t="s">
        <v>436</v>
      </c>
      <c r="G398" s="228"/>
      <c r="H398" s="231">
        <v>55</v>
      </c>
      <c r="I398" s="232"/>
      <c r="J398" s="228"/>
      <c r="K398" s="228"/>
      <c r="L398" s="233"/>
      <c r="M398" s="234"/>
      <c r="N398" s="235"/>
      <c r="O398" s="235"/>
      <c r="P398" s="235"/>
      <c r="Q398" s="235"/>
      <c r="R398" s="235"/>
      <c r="S398" s="235"/>
      <c r="T398" s="236"/>
      <c r="AT398" s="237" t="s">
        <v>193</v>
      </c>
      <c r="AU398" s="237" t="s">
        <v>90</v>
      </c>
      <c r="AV398" s="15" t="s">
        <v>205</v>
      </c>
      <c r="AW398" s="15" t="s">
        <v>41</v>
      </c>
      <c r="AX398" s="15" t="s">
        <v>88</v>
      </c>
      <c r="AY398" s="237" t="s">
        <v>182</v>
      </c>
    </row>
    <row r="399" spans="1:65" s="2" customFormat="1" ht="14.45" customHeight="1">
      <c r="A399" s="35"/>
      <c r="B399" s="36"/>
      <c r="C399" s="214" t="s">
        <v>642</v>
      </c>
      <c r="D399" s="214" t="s">
        <v>179</v>
      </c>
      <c r="E399" s="215" t="s">
        <v>643</v>
      </c>
      <c r="F399" s="216" t="s">
        <v>644</v>
      </c>
      <c r="G399" s="217" t="s">
        <v>481</v>
      </c>
      <c r="H399" s="218">
        <v>57.75</v>
      </c>
      <c r="I399" s="219"/>
      <c r="J399" s="220">
        <f>ROUND(I399*H399,2)</f>
        <v>0</v>
      </c>
      <c r="K399" s="216" t="s">
        <v>198</v>
      </c>
      <c r="L399" s="221"/>
      <c r="M399" s="222" t="s">
        <v>43</v>
      </c>
      <c r="N399" s="223" t="s">
        <v>51</v>
      </c>
      <c r="O399" s="65"/>
      <c r="P399" s="188">
        <f>O399*H399</f>
        <v>0</v>
      </c>
      <c r="Q399" s="188">
        <v>0</v>
      </c>
      <c r="R399" s="188">
        <f>Q399*H399</f>
        <v>0</v>
      </c>
      <c r="S399" s="188">
        <v>0</v>
      </c>
      <c r="T399" s="189">
        <f>S399*H399</f>
        <v>0</v>
      </c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R399" s="190" t="s">
        <v>90</v>
      </c>
      <c r="AT399" s="190" t="s">
        <v>179</v>
      </c>
      <c r="AU399" s="190" t="s">
        <v>90</v>
      </c>
      <c r="AY399" s="17" t="s">
        <v>182</v>
      </c>
      <c r="BE399" s="191">
        <f>IF(N399="základní",J399,0)</f>
        <v>0</v>
      </c>
      <c r="BF399" s="191">
        <f>IF(N399="snížená",J399,0)</f>
        <v>0</v>
      </c>
      <c r="BG399" s="191">
        <f>IF(N399="zákl. přenesená",J399,0)</f>
        <v>0</v>
      </c>
      <c r="BH399" s="191">
        <f>IF(N399="sníž. přenesená",J399,0)</f>
        <v>0</v>
      </c>
      <c r="BI399" s="191">
        <f>IF(N399="nulová",J399,0)</f>
        <v>0</v>
      </c>
      <c r="BJ399" s="17" t="s">
        <v>88</v>
      </c>
      <c r="BK399" s="191">
        <f>ROUND(I399*H399,2)</f>
        <v>0</v>
      </c>
      <c r="BL399" s="17" t="s">
        <v>88</v>
      </c>
      <c r="BM399" s="190" t="s">
        <v>645</v>
      </c>
    </row>
    <row r="400" spans="1:65" s="13" customFormat="1" ht="11.25">
      <c r="B400" s="192"/>
      <c r="C400" s="193"/>
      <c r="D400" s="194" t="s">
        <v>193</v>
      </c>
      <c r="E400" s="195" t="s">
        <v>43</v>
      </c>
      <c r="F400" s="196" t="s">
        <v>431</v>
      </c>
      <c r="G400" s="193"/>
      <c r="H400" s="195" t="s">
        <v>43</v>
      </c>
      <c r="I400" s="197"/>
      <c r="J400" s="193"/>
      <c r="K400" s="193"/>
      <c r="L400" s="198"/>
      <c r="M400" s="199"/>
      <c r="N400" s="200"/>
      <c r="O400" s="200"/>
      <c r="P400" s="200"/>
      <c r="Q400" s="200"/>
      <c r="R400" s="200"/>
      <c r="S400" s="200"/>
      <c r="T400" s="201"/>
      <c r="AT400" s="202" t="s">
        <v>193</v>
      </c>
      <c r="AU400" s="202" t="s">
        <v>90</v>
      </c>
      <c r="AV400" s="13" t="s">
        <v>88</v>
      </c>
      <c r="AW400" s="13" t="s">
        <v>41</v>
      </c>
      <c r="AX400" s="13" t="s">
        <v>80</v>
      </c>
      <c r="AY400" s="202" t="s">
        <v>182</v>
      </c>
    </row>
    <row r="401" spans="1:65" s="13" customFormat="1" ht="11.25">
      <c r="B401" s="192"/>
      <c r="C401" s="193"/>
      <c r="D401" s="194" t="s">
        <v>193</v>
      </c>
      <c r="E401" s="195" t="s">
        <v>43</v>
      </c>
      <c r="F401" s="196" t="s">
        <v>646</v>
      </c>
      <c r="G401" s="193"/>
      <c r="H401" s="195" t="s">
        <v>43</v>
      </c>
      <c r="I401" s="197"/>
      <c r="J401" s="193"/>
      <c r="K401" s="193"/>
      <c r="L401" s="198"/>
      <c r="M401" s="199"/>
      <c r="N401" s="200"/>
      <c r="O401" s="200"/>
      <c r="P401" s="200"/>
      <c r="Q401" s="200"/>
      <c r="R401" s="200"/>
      <c r="S401" s="200"/>
      <c r="T401" s="201"/>
      <c r="AT401" s="202" t="s">
        <v>193</v>
      </c>
      <c r="AU401" s="202" t="s">
        <v>90</v>
      </c>
      <c r="AV401" s="13" t="s">
        <v>88</v>
      </c>
      <c r="AW401" s="13" t="s">
        <v>41</v>
      </c>
      <c r="AX401" s="13" t="s">
        <v>80</v>
      </c>
      <c r="AY401" s="202" t="s">
        <v>182</v>
      </c>
    </row>
    <row r="402" spans="1:65" s="13" customFormat="1" ht="11.25">
      <c r="B402" s="192"/>
      <c r="C402" s="193"/>
      <c r="D402" s="194" t="s">
        <v>193</v>
      </c>
      <c r="E402" s="195" t="s">
        <v>43</v>
      </c>
      <c r="F402" s="196" t="s">
        <v>638</v>
      </c>
      <c r="G402" s="193"/>
      <c r="H402" s="195" t="s">
        <v>43</v>
      </c>
      <c r="I402" s="197"/>
      <c r="J402" s="193"/>
      <c r="K402" s="193"/>
      <c r="L402" s="198"/>
      <c r="M402" s="199"/>
      <c r="N402" s="200"/>
      <c r="O402" s="200"/>
      <c r="P402" s="200"/>
      <c r="Q402" s="200"/>
      <c r="R402" s="200"/>
      <c r="S402" s="200"/>
      <c r="T402" s="201"/>
      <c r="AT402" s="202" t="s">
        <v>193</v>
      </c>
      <c r="AU402" s="202" t="s">
        <v>90</v>
      </c>
      <c r="AV402" s="13" t="s">
        <v>88</v>
      </c>
      <c r="AW402" s="13" t="s">
        <v>41</v>
      </c>
      <c r="AX402" s="13" t="s">
        <v>80</v>
      </c>
      <c r="AY402" s="202" t="s">
        <v>182</v>
      </c>
    </row>
    <row r="403" spans="1:65" s="14" customFormat="1" ht="11.25">
      <c r="B403" s="203"/>
      <c r="C403" s="204"/>
      <c r="D403" s="194" t="s">
        <v>193</v>
      </c>
      <c r="E403" s="205" t="s">
        <v>43</v>
      </c>
      <c r="F403" s="206" t="s">
        <v>647</v>
      </c>
      <c r="G403" s="204"/>
      <c r="H403" s="207">
        <v>47.25</v>
      </c>
      <c r="I403" s="208"/>
      <c r="J403" s="204"/>
      <c r="K403" s="204"/>
      <c r="L403" s="209"/>
      <c r="M403" s="210"/>
      <c r="N403" s="211"/>
      <c r="O403" s="211"/>
      <c r="P403" s="211"/>
      <c r="Q403" s="211"/>
      <c r="R403" s="211"/>
      <c r="S403" s="211"/>
      <c r="T403" s="212"/>
      <c r="AT403" s="213" t="s">
        <v>193</v>
      </c>
      <c r="AU403" s="213" t="s">
        <v>90</v>
      </c>
      <c r="AV403" s="14" t="s">
        <v>90</v>
      </c>
      <c r="AW403" s="14" t="s">
        <v>41</v>
      </c>
      <c r="AX403" s="14" t="s">
        <v>80</v>
      </c>
      <c r="AY403" s="213" t="s">
        <v>182</v>
      </c>
    </row>
    <row r="404" spans="1:65" s="13" customFormat="1" ht="11.25">
      <c r="B404" s="192"/>
      <c r="C404" s="193"/>
      <c r="D404" s="194" t="s">
        <v>193</v>
      </c>
      <c r="E404" s="195" t="s">
        <v>43</v>
      </c>
      <c r="F404" s="196" t="s">
        <v>640</v>
      </c>
      <c r="G404" s="193"/>
      <c r="H404" s="195" t="s">
        <v>43</v>
      </c>
      <c r="I404" s="197"/>
      <c r="J404" s="193"/>
      <c r="K404" s="193"/>
      <c r="L404" s="198"/>
      <c r="M404" s="199"/>
      <c r="N404" s="200"/>
      <c r="O404" s="200"/>
      <c r="P404" s="200"/>
      <c r="Q404" s="200"/>
      <c r="R404" s="200"/>
      <c r="S404" s="200"/>
      <c r="T404" s="201"/>
      <c r="AT404" s="202" t="s">
        <v>193</v>
      </c>
      <c r="AU404" s="202" t="s">
        <v>90</v>
      </c>
      <c r="AV404" s="13" t="s">
        <v>88</v>
      </c>
      <c r="AW404" s="13" t="s">
        <v>41</v>
      </c>
      <c r="AX404" s="13" t="s">
        <v>80</v>
      </c>
      <c r="AY404" s="202" t="s">
        <v>182</v>
      </c>
    </row>
    <row r="405" spans="1:65" s="14" customFormat="1" ht="11.25">
      <c r="B405" s="203"/>
      <c r="C405" s="204"/>
      <c r="D405" s="194" t="s">
        <v>193</v>
      </c>
      <c r="E405" s="205" t="s">
        <v>43</v>
      </c>
      <c r="F405" s="206" t="s">
        <v>648</v>
      </c>
      <c r="G405" s="204"/>
      <c r="H405" s="207">
        <v>10.5</v>
      </c>
      <c r="I405" s="208"/>
      <c r="J405" s="204"/>
      <c r="K405" s="204"/>
      <c r="L405" s="209"/>
      <c r="M405" s="210"/>
      <c r="N405" s="211"/>
      <c r="O405" s="211"/>
      <c r="P405" s="211"/>
      <c r="Q405" s="211"/>
      <c r="R405" s="211"/>
      <c r="S405" s="211"/>
      <c r="T405" s="212"/>
      <c r="AT405" s="213" t="s">
        <v>193</v>
      </c>
      <c r="AU405" s="213" t="s">
        <v>90</v>
      </c>
      <c r="AV405" s="14" t="s">
        <v>90</v>
      </c>
      <c r="AW405" s="14" t="s">
        <v>41</v>
      </c>
      <c r="AX405" s="14" t="s">
        <v>80</v>
      </c>
      <c r="AY405" s="213" t="s">
        <v>182</v>
      </c>
    </row>
    <row r="406" spans="1:65" s="15" customFormat="1" ht="11.25">
      <c r="B406" s="227"/>
      <c r="C406" s="228"/>
      <c r="D406" s="194" t="s">
        <v>193</v>
      </c>
      <c r="E406" s="229" t="s">
        <v>43</v>
      </c>
      <c r="F406" s="230" t="s">
        <v>436</v>
      </c>
      <c r="G406" s="228"/>
      <c r="H406" s="231">
        <v>57.75</v>
      </c>
      <c r="I406" s="232"/>
      <c r="J406" s="228"/>
      <c r="K406" s="228"/>
      <c r="L406" s="233"/>
      <c r="M406" s="234"/>
      <c r="N406" s="235"/>
      <c r="O406" s="235"/>
      <c r="P406" s="235"/>
      <c r="Q406" s="235"/>
      <c r="R406" s="235"/>
      <c r="S406" s="235"/>
      <c r="T406" s="236"/>
      <c r="AT406" s="237" t="s">
        <v>193</v>
      </c>
      <c r="AU406" s="237" t="s">
        <v>90</v>
      </c>
      <c r="AV406" s="15" t="s">
        <v>205</v>
      </c>
      <c r="AW406" s="15" t="s">
        <v>41</v>
      </c>
      <c r="AX406" s="15" t="s">
        <v>88</v>
      </c>
      <c r="AY406" s="237" t="s">
        <v>182</v>
      </c>
    </row>
    <row r="407" spans="1:65" s="2" customFormat="1" ht="37.9" customHeight="1">
      <c r="A407" s="35"/>
      <c r="B407" s="36"/>
      <c r="C407" s="179" t="s">
        <v>649</v>
      </c>
      <c r="D407" s="179" t="s">
        <v>187</v>
      </c>
      <c r="E407" s="180" t="s">
        <v>650</v>
      </c>
      <c r="F407" s="181" t="s">
        <v>651</v>
      </c>
      <c r="G407" s="182" t="s">
        <v>481</v>
      </c>
      <c r="H407" s="183">
        <v>40</v>
      </c>
      <c r="I407" s="184"/>
      <c r="J407" s="185">
        <f>ROUND(I407*H407,2)</f>
        <v>0</v>
      </c>
      <c r="K407" s="181" t="s">
        <v>191</v>
      </c>
      <c r="L407" s="40"/>
      <c r="M407" s="186" t="s">
        <v>43</v>
      </c>
      <c r="N407" s="187" t="s">
        <v>51</v>
      </c>
      <c r="O407" s="65"/>
      <c r="P407" s="188">
        <f>O407*H407</f>
        <v>0</v>
      </c>
      <c r="Q407" s="188">
        <v>0</v>
      </c>
      <c r="R407" s="188">
        <f>Q407*H407</f>
        <v>0</v>
      </c>
      <c r="S407" s="188">
        <v>0</v>
      </c>
      <c r="T407" s="189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90" t="s">
        <v>88</v>
      </c>
      <c r="AT407" s="190" t="s">
        <v>187</v>
      </c>
      <c r="AU407" s="190" t="s">
        <v>90</v>
      </c>
      <c r="AY407" s="17" t="s">
        <v>182</v>
      </c>
      <c r="BE407" s="191">
        <f>IF(N407="základní",J407,0)</f>
        <v>0</v>
      </c>
      <c r="BF407" s="191">
        <f>IF(N407="snížená",J407,0)</f>
        <v>0</v>
      </c>
      <c r="BG407" s="191">
        <f>IF(N407="zákl. přenesená",J407,0)</f>
        <v>0</v>
      </c>
      <c r="BH407" s="191">
        <f>IF(N407="sníž. přenesená",J407,0)</f>
        <v>0</v>
      </c>
      <c r="BI407" s="191">
        <f>IF(N407="nulová",J407,0)</f>
        <v>0</v>
      </c>
      <c r="BJ407" s="17" t="s">
        <v>88</v>
      </c>
      <c r="BK407" s="191">
        <f>ROUND(I407*H407,2)</f>
        <v>0</v>
      </c>
      <c r="BL407" s="17" t="s">
        <v>88</v>
      </c>
      <c r="BM407" s="190" t="s">
        <v>652</v>
      </c>
    </row>
    <row r="408" spans="1:65" s="13" customFormat="1" ht="11.25">
      <c r="B408" s="192"/>
      <c r="C408" s="193"/>
      <c r="D408" s="194" t="s">
        <v>193</v>
      </c>
      <c r="E408" s="195" t="s">
        <v>43</v>
      </c>
      <c r="F408" s="196" t="s">
        <v>431</v>
      </c>
      <c r="G408" s="193"/>
      <c r="H408" s="195" t="s">
        <v>43</v>
      </c>
      <c r="I408" s="197"/>
      <c r="J408" s="193"/>
      <c r="K408" s="193"/>
      <c r="L408" s="198"/>
      <c r="M408" s="199"/>
      <c r="N408" s="200"/>
      <c r="O408" s="200"/>
      <c r="P408" s="200"/>
      <c r="Q408" s="200"/>
      <c r="R408" s="200"/>
      <c r="S408" s="200"/>
      <c r="T408" s="201"/>
      <c r="AT408" s="202" t="s">
        <v>193</v>
      </c>
      <c r="AU408" s="202" t="s">
        <v>90</v>
      </c>
      <c r="AV408" s="13" t="s">
        <v>88</v>
      </c>
      <c r="AW408" s="13" t="s">
        <v>41</v>
      </c>
      <c r="AX408" s="13" t="s">
        <v>80</v>
      </c>
      <c r="AY408" s="202" t="s">
        <v>182</v>
      </c>
    </row>
    <row r="409" spans="1:65" s="13" customFormat="1" ht="11.25">
      <c r="B409" s="192"/>
      <c r="C409" s="193"/>
      <c r="D409" s="194" t="s">
        <v>193</v>
      </c>
      <c r="E409" s="195" t="s">
        <v>43</v>
      </c>
      <c r="F409" s="196" t="s">
        <v>638</v>
      </c>
      <c r="G409" s="193"/>
      <c r="H409" s="195" t="s">
        <v>43</v>
      </c>
      <c r="I409" s="197"/>
      <c r="J409" s="193"/>
      <c r="K409" s="193"/>
      <c r="L409" s="198"/>
      <c r="M409" s="199"/>
      <c r="N409" s="200"/>
      <c r="O409" s="200"/>
      <c r="P409" s="200"/>
      <c r="Q409" s="200"/>
      <c r="R409" s="200"/>
      <c r="S409" s="200"/>
      <c r="T409" s="201"/>
      <c r="AT409" s="202" t="s">
        <v>193</v>
      </c>
      <c r="AU409" s="202" t="s">
        <v>90</v>
      </c>
      <c r="AV409" s="13" t="s">
        <v>88</v>
      </c>
      <c r="AW409" s="13" t="s">
        <v>41</v>
      </c>
      <c r="AX409" s="13" t="s">
        <v>80</v>
      </c>
      <c r="AY409" s="202" t="s">
        <v>182</v>
      </c>
    </row>
    <row r="410" spans="1:65" s="14" customFormat="1" ht="11.25">
      <c r="B410" s="203"/>
      <c r="C410" s="204"/>
      <c r="D410" s="194" t="s">
        <v>193</v>
      </c>
      <c r="E410" s="205" t="s">
        <v>43</v>
      </c>
      <c r="F410" s="206" t="s">
        <v>653</v>
      </c>
      <c r="G410" s="204"/>
      <c r="H410" s="207">
        <v>35</v>
      </c>
      <c r="I410" s="208"/>
      <c r="J410" s="204"/>
      <c r="K410" s="204"/>
      <c r="L410" s="209"/>
      <c r="M410" s="210"/>
      <c r="N410" s="211"/>
      <c r="O410" s="211"/>
      <c r="P410" s="211"/>
      <c r="Q410" s="211"/>
      <c r="R410" s="211"/>
      <c r="S410" s="211"/>
      <c r="T410" s="212"/>
      <c r="AT410" s="213" t="s">
        <v>193</v>
      </c>
      <c r="AU410" s="213" t="s">
        <v>90</v>
      </c>
      <c r="AV410" s="14" t="s">
        <v>90</v>
      </c>
      <c r="AW410" s="14" t="s">
        <v>41</v>
      </c>
      <c r="AX410" s="14" t="s">
        <v>80</v>
      </c>
      <c r="AY410" s="213" t="s">
        <v>182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640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4" customFormat="1" ht="11.25">
      <c r="B412" s="203"/>
      <c r="C412" s="204"/>
      <c r="D412" s="194" t="s">
        <v>193</v>
      </c>
      <c r="E412" s="205" t="s">
        <v>43</v>
      </c>
      <c r="F412" s="206" t="s">
        <v>654</v>
      </c>
      <c r="G412" s="204"/>
      <c r="H412" s="207">
        <v>5</v>
      </c>
      <c r="I412" s="208"/>
      <c r="J412" s="204"/>
      <c r="K412" s="204"/>
      <c r="L412" s="209"/>
      <c r="M412" s="210"/>
      <c r="N412" s="211"/>
      <c r="O412" s="211"/>
      <c r="P412" s="211"/>
      <c r="Q412" s="211"/>
      <c r="R412" s="211"/>
      <c r="S412" s="211"/>
      <c r="T412" s="212"/>
      <c r="AT412" s="213" t="s">
        <v>193</v>
      </c>
      <c r="AU412" s="213" t="s">
        <v>90</v>
      </c>
      <c r="AV412" s="14" t="s">
        <v>90</v>
      </c>
      <c r="AW412" s="14" t="s">
        <v>41</v>
      </c>
      <c r="AX412" s="14" t="s">
        <v>80</v>
      </c>
      <c r="AY412" s="213" t="s">
        <v>182</v>
      </c>
    </row>
    <row r="413" spans="1:65" s="15" customFormat="1" ht="11.25">
      <c r="B413" s="227"/>
      <c r="C413" s="228"/>
      <c r="D413" s="194" t="s">
        <v>193</v>
      </c>
      <c r="E413" s="229" t="s">
        <v>43</v>
      </c>
      <c r="F413" s="230" t="s">
        <v>436</v>
      </c>
      <c r="G413" s="228"/>
      <c r="H413" s="231">
        <v>40</v>
      </c>
      <c r="I413" s="232"/>
      <c r="J413" s="228"/>
      <c r="K413" s="228"/>
      <c r="L413" s="233"/>
      <c r="M413" s="234"/>
      <c r="N413" s="235"/>
      <c r="O413" s="235"/>
      <c r="P413" s="235"/>
      <c r="Q413" s="235"/>
      <c r="R413" s="235"/>
      <c r="S413" s="235"/>
      <c r="T413" s="236"/>
      <c r="AT413" s="237" t="s">
        <v>193</v>
      </c>
      <c r="AU413" s="237" t="s">
        <v>90</v>
      </c>
      <c r="AV413" s="15" t="s">
        <v>205</v>
      </c>
      <c r="AW413" s="15" t="s">
        <v>41</v>
      </c>
      <c r="AX413" s="15" t="s">
        <v>88</v>
      </c>
      <c r="AY413" s="237" t="s">
        <v>182</v>
      </c>
    </row>
    <row r="414" spans="1:65" s="2" customFormat="1" ht="14.45" customHeight="1">
      <c r="A414" s="35"/>
      <c r="B414" s="36"/>
      <c r="C414" s="214" t="s">
        <v>655</v>
      </c>
      <c r="D414" s="214" t="s">
        <v>179</v>
      </c>
      <c r="E414" s="215" t="s">
        <v>656</v>
      </c>
      <c r="F414" s="216" t="s">
        <v>657</v>
      </c>
      <c r="G414" s="217" t="s">
        <v>481</v>
      </c>
      <c r="H414" s="218">
        <v>42</v>
      </c>
      <c r="I414" s="219"/>
      <c r="J414" s="220">
        <f>ROUND(I414*H414,2)</f>
        <v>0</v>
      </c>
      <c r="K414" s="216" t="s">
        <v>198</v>
      </c>
      <c r="L414" s="221"/>
      <c r="M414" s="222" t="s">
        <v>43</v>
      </c>
      <c r="N414" s="223" t="s">
        <v>51</v>
      </c>
      <c r="O414" s="65"/>
      <c r="P414" s="188">
        <f>O414*H414</f>
        <v>0</v>
      </c>
      <c r="Q414" s="188">
        <v>0</v>
      </c>
      <c r="R414" s="188">
        <f>Q414*H414</f>
        <v>0</v>
      </c>
      <c r="S414" s="188">
        <v>0</v>
      </c>
      <c r="T414" s="189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90" t="s">
        <v>90</v>
      </c>
      <c r="AT414" s="190" t="s">
        <v>179</v>
      </c>
      <c r="AU414" s="190" t="s">
        <v>90</v>
      </c>
      <c r="AY414" s="17" t="s">
        <v>182</v>
      </c>
      <c r="BE414" s="191">
        <f>IF(N414="základní",J414,0)</f>
        <v>0</v>
      </c>
      <c r="BF414" s="191">
        <f>IF(N414="snížená",J414,0)</f>
        <v>0</v>
      </c>
      <c r="BG414" s="191">
        <f>IF(N414="zákl. přenesená",J414,0)</f>
        <v>0</v>
      </c>
      <c r="BH414" s="191">
        <f>IF(N414="sníž. přenesená",J414,0)</f>
        <v>0</v>
      </c>
      <c r="BI414" s="191">
        <f>IF(N414="nulová",J414,0)</f>
        <v>0</v>
      </c>
      <c r="BJ414" s="17" t="s">
        <v>88</v>
      </c>
      <c r="BK414" s="191">
        <f>ROUND(I414*H414,2)</f>
        <v>0</v>
      </c>
      <c r="BL414" s="17" t="s">
        <v>88</v>
      </c>
      <c r="BM414" s="190" t="s">
        <v>658</v>
      </c>
    </row>
    <row r="415" spans="1:65" s="13" customFormat="1" ht="11.25">
      <c r="B415" s="192"/>
      <c r="C415" s="193"/>
      <c r="D415" s="194" t="s">
        <v>193</v>
      </c>
      <c r="E415" s="195" t="s">
        <v>43</v>
      </c>
      <c r="F415" s="196" t="s">
        <v>431</v>
      </c>
      <c r="G415" s="193"/>
      <c r="H415" s="195" t="s">
        <v>43</v>
      </c>
      <c r="I415" s="197"/>
      <c r="J415" s="193"/>
      <c r="K415" s="193"/>
      <c r="L415" s="198"/>
      <c r="M415" s="199"/>
      <c r="N415" s="200"/>
      <c r="O415" s="200"/>
      <c r="P415" s="200"/>
      <c r="Q415" s="200"/>
      <c r="R415" s="200"/>
      <c r="S415" s="200"/>
      <c r="T415" s="201"/>
      <c r="AT415" s="202" t="s">
        <v>193</v>
      </c>
      <c r="AU415" s="202" t="s">
        <v>90</v>
      </c>
      <c r="AV415" s="13" t="s">
        <v>88</v>
      </c>
      <c r="AW415" s="13" t="s">
        <v>41</v>
      </c>
      <c r="AX415" s="13" t="s">
        <v>80</v>
      </c>
      <c r="AY415" s="202" t="s">
        <v>182</v>
      </c>
    </row>
    <row r="416" spans="1:65" s="13" customFormat="1" ht="11.25">
      <c r="B416" s="192"/>
      <c r="C416" s="193"/>
      <c r="D416" s="194" t="s">
        <v>193</v>
      </c>
      <c r="E416" s="195" t="s">
        <v>43</v>
      </c>
      <c r="F416" s="196" t="s">
        <v>646</v>
      </c>
      <c r="G416" s="193"/>
      <c r="H416" s="195" t="s">
        <v>43</v>
      </c>
      <c r="I416" s="197"/>
      <c r="J416" s="193"/>
      <c r="K416" s="193"/>
      <c r="L416" s="198"/>
      <c r="M416" s="199"/>
      <c r="N416" s="200"/>
      <c r="O416" s="200"/>
      <c r="P416" s="200"/>
      <c r="Q416" s="200"/>
      <c r="R416" s="200"/>
      <c r="S416" s="200"/>
      <c r="T416" s="201"/>
      <c r="AT416" s="202" t="s">
        <v>193</v>
      </c>
      <c r="AU416" s="202" t="s">
        <v>90</v>
      </c>
      <c r="AV416" s="13" t="s">
        <v>88</v>
      </c>
      <c r="AW416" s="13" t="s">
        <v>41</v>
      </c>
      <c r="AX416" s="13" t="s">
        <v>80</v>
      </c>
      <c r="AY416" s="202" t="s">
        <v>182</v>
      </c>
    </row>
    <row r="417" spans="1:65" s="13" customFormat="1" ht="11.25">
      <c r="B417" s="192"/>
      <c r="C417" s="193"/>
      <c r="D417" s="194" t="s">
        <v>193</v>
      </c>
      <c r="E417" s="195" t="s">
        <v>43</v>
      </c>
      <c r="F417" s="196" t="s">
        <v>638</v>
      </c>
      <c r="G417" s="193"/>
      <c r="H417" s="195" t="s">
        <v>43</v>
      </c>
      <c r="I417" s="197"/>
      <c r="J417" s="193"/>
      <c r="K417" s="193"/>
      <c r="L417" s="198"/>
      <c r="M417" s="199"/>
      <c r="N417" s="200"/>
      <c r="O417" s="200"/>
      <c r="P417" s="200"/>
      <c r="Q417" s="200"/>
      <c r="R417" s="200"/>
      <c r="S417" s="200"/>
      <c r="T417" s="201"/>
      <c r="AT417" s="202" t="s">
        <v>193</v>
      </c>
      <c r="AU417" s="202" t="s">
        <v>90</v>
      </c>
      <c r="AV417" s="13" t="s">
        <v>88</v>
      </c>
      <c r="AW417" s="13" t="s">
        <v>41</v>
      </c>
      <c r="AX417" s="13" t="s">
        <v>80</v>
      </c>
      <c r="AY417" s="202" t="s">
        <v>182</v>
      </c>
    </row>
    <row r="418" spans="1:65" s="14" customFormat="1" ht="11.25">
      <c r="B418" s="203"/>
      <c r="C418" s="204"/>
      <c r="D418" s="194" t="s">
        <v>193</v>
      </c>
      <c r="E418" s="205" t="s">
        <v>43</v>
      </c>
      <c r="F418" s="206" t="s">
        <v>659</v>
      </c>
      <c r="G418" s="204"/>
      <c r="H418" s="207">
        <v>36.75</v>
      </c>
      <c r="I418" s="208"/>
      <c r="J418" s="204"/>
      <c r="K418" s="204"/>
      <c r="L418" s="209"/>
      <c r="M418" s="210"/>
      <c r="N418" s="211"/>
      <c r="O418" s="211"/>
      <c r="P418" s="211"/>
      <c r="Q418" s="211"/>
      <c r="R418" s="211"/>
      <c r="S418" s="211"/>
      <c r="T418" s="212"/>
      <c r="AT418" s="213" t="s">
        <v>193</v>
      </c>
      <c r="AU418" s="213" t="s">
        <v>90</v>
      </c>
      <c r="AV418" s="14" t="s">
        <v>90</v>
      </c>
      <c r="AW418" s="14" t="s">
        <v>41</v>
      </c>
      <c r="AX418" s="14" t="s">
        <v>80</v>
      </c>
      <c r="AY418" s="213" t="s">
        <v>182</v>
      </c>
    </row>
    <row r="419" spans="1:65" s="13" customFormat="1" ht="11.25">
      <c r="B419" s="192"/>
      <c r="C419" s="193"/>
      <c r="D419" s="194" t="s">
        <v>193</v>
      </c>
      <c r="E419" s="195" t="s">
        <v>43</v>
      </c>
      <c r="F419" s="196" t="s">
        <v>640</v>
      </c>
      <c r="G419" s="193"/>
      <c r="H419" s="195" t="s">
        <v>43</v>
      </c>
      <c r="I419" s="197"/>
      <c r="J419" s="193"/>
      <c r="K419" s="193"/>
      <c r="L419" s="198"/>
      <c r="M419" s="199"/>
      <c r="N419" s="200"/>
      <c r="O419" s="200"/>
      <c r="P419" s="200"/>
      <c r="Q419" s="200"/>
      <c r="R419" s="200"/>
      <c r="S419" s="200"/>
      <c r="T419" s="201"/>
      <c r="AT419" s="202" t="s">
        <v>193</v>
      </c>
      <c r="AU419" s="202" t="s">
        <v>90</v>
      </c>
      <c r="AV419" s="13" t="s">
        <v>88</v>
      </c>
      <c r="AW419" s="13" t="s">
        <v>41</v>
      </c>
      <c r="AX419" s="13" t="s">
        <v>80</v>
      </c>
      <c r="AY419" s="202" t="s">
        <v>182</v>
      </c>
    </row>
    <row r="420" spans="1:65" s="14" customFormat="1" ht="11.25">
      <c r="B420" s="203"/>
      <c r="C420" s="204"/>
      <c r="D420" s="194" t="s">
        <v>193</v>
      </c>
      <c r="E420" s="205" t="s">
        <v>43</v>
      </c>
      <c r="F420" s="206" t="s">
        <v>660</v>
      </c>
      <c r="G420" s="204"/>
      <c r="H420" s="207">
        <v>5.25</v>
      </c>
      <c r="I420" s="208"/>
      <c r="J420" s="204"/>
      <c r="K420" s="204"/>
      <c r="L420" s="209"/>
      <c r="M420" s="210"/>
      <c r="N420" s="211"/>
      <c r="O420" s="211"/>
      <c r="P420" s="211"/>
      <c r="Q420" s="211"/>
      <c r="R420" s="211"/>
      <c r="S420" s="211"/>
      <c r="T420" s="212"/>
      <c r="AT420" s="213" t="s">
        <v>193</v>
      </c>
      <c r="AU420" s="213" t="s">
        <v>90</v>
      </c>
      <c r="AV420" s="14" t="s">
        <v>90</v>
      </c>
      <c r="AW420" s="14" t="s">
        <v>41</v>
      </c>
      <c r="AX420" s="14" t="s">
        <v>80</v>
      </c>
      <c r="AY420" s="213" t="s">
        <v>182</v>
      </c>
    </row>
    <row r="421" spans="1:65" s="15" customFormat="1" ht="11.25">
      <c r="B421" s="227"/>
      <c r="C421" s="228"/>
      <c r="D421" s="194" t="s">
        <v>193</v>
      </c>
      <c r="E421" s="229" t="s">
        <v>43</v>
      </c>
      <c r="F421" s="230" t="s">
        <v>436</v>
      </c>
      <c r="G421" s="228"/>
      <c r="H421" s="231">
        <v>42</v>
      </c>
      <c r="I421" s="232"/>
      <c r="J421" s="228"/>
      <c r="K421" s="228"/>
      <c r="L421" s="233"/>
      <c r="M421" s="234"/>
      <c r="N421" s="235"/>
      <c r="O421" s="235"/>
      <c r="P421" s="235"/>
      <c r="Q421" s="235"/>
      <c r="R421" s="235"/>
      <c r="S421" s="235"/>
      <c r="T421" s="236"/>
      <c r="AT421" s="237" t="s">
        <v>193</v>
      </c>
      <c r="AU421" s="237" t="s">
        <v>90</v>
      </c>
      <c r="AV421" s="15" t="s">
        <v>205</v>
      </c>
      <c r="AW421" s="15" t="s">
        <v>41</v>
      </c>
      <c r="AX421" s="15" t="s">
        <v>88</v>
      </c>
      <c r="AY421" s="237" t="s">
        <v>182</v>
      </c>
    </row>
    <row r="422" spans="1:65" s="2" customFormat="1" ht="37.9" customHeight="1">
      <c r="A422" s="35"/>
      <c r="B422" s="36"/>
      <c r="C422" s="179" t="s">
        <v>661</v>
      </c>
      <c r="D422" s="179" t="s">
        <v>187</v>
      </c>
      <c r="E422" s="180" t="s">
        <v>662</v>
      </c>
      <c r="F422" s="181" t="s">
        <v>663</v>
      </c>
      <c r="G422" s="182" t="s">
        <v>481</v>
      </c>
      <c r="H422" s="183">
        <v>25</v>
      </c>
      <c r="I422" s="184"/>
      <c r="J422" s="185">
        <f>ROUND(I422*H422,2)</f>
        <v>0</v>
      </c>
      <c r="K422" s="181" t="s">
        <v>191</v>
      </c>
      <c r="L422" s="40"/>
      <c r="M422" s="186" t="s">
        <v>43</v>
      </c>
      <c r="N422" s="187" t="s">
        <v>51</v>
      </c>
      <c r="O422" s="65"/>
      <c r="P422" s="188">
        <f>O422*H422</f>
        <v>0</v>
      </c>
      <c r="Q422" s="188">
        <v>0</v>
      </c>
      <c r="R422" s="188">
        <f>Q422*H422</f>
        <v>0</v>
      </c>
      <c r="S422" s="188">
        <v>0</v>
      </c>
      <c r="T422" s="189">
        <f>S422*H422</f>
        <v>0</v>
      </c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R422" s="190" t="s">
        <v>88</v>
      </c>
      <c r="AT422" s="190" t="s">
        <v>187</v>
      </c>
      <c r="AU422" s="190" t="s">
        <v>90</v>
      </c>
      <c r="AY422" s="17" t="s">
        <v>182</v>
      </c>
      <c r="BE422" s="191">
        <f>IF(N422="základní",J422,0)</f>
        <v>0</v>
      </c>
      <c r="BF422" s="191">
        <f>IF(N422="snížená",J422,0)</f>
        <v>0</v>
      </c>
      <c r="BG422" s="191">
        <f>IF(N422="zákl. přenesená",J422,0)</f>
        <v>0</v>
      </c>
      <c r="BH422" s="191">
        <f>IF(N422="sníž. přenesená",J422,0)</f>
        <v>0</v>
      </c>
      <c r="BI422" s="191">
        <f>IF(N422="nulová",J422,0)</f>
        <v>0</v>
      </c>
      <c r="BJ422" s="17" t="s">
        <v>88</v>
      </c>
      <c r="BK422" s="191">
        <f>ROUND(I422*H422,2)</f>
        <v>0</v>
      </c>
      <c r="BL422" s="17" t="s">
        <v>88</v>
      </c>
      <c r="BM422" s="190" t="s">
        <v>664</v>
      </c>
    </row>
    <row r="423" spans="1:65" s="13" customFormat="1" ht="11.25">
      <c r="B423" s="192"/>
      <c r="C423" s="193"/>
      <c r="D423" s="194" t="s">
        <v>193</v>
      </c>
      <c r="E423" s="195" t="s">
        <v>43</v>
      </c>
      <c r="F423" s="196" t="s">
        <v>554</v>
      </c>
      <c r="G423" s="193"/>
      <c r="H423" s="195" t="s">
        <v>43</v>
      </c>
      <c r="I423" s="197"/>
      <c r="J423" s="193"/>
      <c r="K423" s="193"/>
      <c r="L423" s="198"/>
      <c r="M423" s="199"/>
      <c r="N423" s="200"/>
      <c r="O423" s="200"/>
      <c r="P423" s="200"/>
      <c r="Q423" s="200"/>
      <c r="R423" s="200"/>
      <c r="S423" s="200"/>
      <c r="T423" s="201"/>
      <c r="AT423" s="202" t="s">
        <v>193</v>
      </c>
      <c r="AU423" s="202" t="s">
        <v>90</v>
      </c>
      <c r="AV423" s="13" t="s">
        <v>88</v>
      </c>
      <c r="AW423" s="13" t="s">
        <v>41</v>
      </c>
      <c r="AX423" s="13" t="s">
        <v>80</v>
      </c>
      <c r="AY423" s="202" t="s">
        <v>182</v>
      </c>
    </row>
    <row r="424" spans="1:65" s="13" customFormat="1" ht="11.25">
      <c r="B424" s="192"/>
      <c r="C424" s="193"/>
      <c r="D424" s="194" t="s">
        <v>193</v>
      </c>
      <c r="E424" s="195" t="s">
        <v>43</v>
      </c>
      <c r="F424" s="196" t="s">
        <v>665</v>
      </c>
      <c r="G424" s="193"/>
      <c r="H424" s="195" t="s">
        <v>43</v>
      </c>
      <c r="I424" s="197"/>
      <c r="J424" s="193"/>
      <c r="K424" s="193"/>
      <c r="L424" s="198"/>
      <c r="M424" s="199"/>
      <c r="N424" s="200"/>
      <c r="O424" s="200"/>
      <c r="P424" s="200"/>
      <c r="Q424" s="200"/>
      <c r="R424" s="200"/>
      <c r="S424" s="200"/>
      <c r="T424" s="201"/>
      <c r="AT424" s="202" t="s">
        <v>193</v>
      </c>
      <c r="AU424" s="202" t="s">
        <v>90</v>
      </c>
      <c r="AV424" s="13" t="s">
        <v>88</v>
      </c>
      <c r="AW424" s="13" t="s">
        <v>41</v>
      </c>
      <c r="AX424" s="13" t="s">
        <v>80</v>
      </c>
      <c r="AY424" s="202" t="s">
        <v>182</v>
      </c>
    </row>
    <row r="425" spans="1:65" s="14" customFormat="1" ht="11.25">
      <c r="B425" s="203"/>
      <c r="C425" s="204"/>
      <c r="D425" s="194" t="s">
        <v>193</v>
      </c>
      <c r="E425" s="205" t="s">
        <v>43</v>
      </c>
      <c r="F425" s="206" t="s">
        <v>305</v>
      </c>
      <c r="G425" s="204"/>
      <c r="H425" s="207">
        <v>25</v>
      </c>
      <c r="I425" s="208"/>
      <c r="J425" s="204"/>
      <c r="K425" s="204"/>
      <c r="L425" s="209"/>
      <c r="M425" s="210"/>
      <c r="N425" s="211"/>
      <c r="O425" s="211"/>
      <c r="P425" s="211"/>
      <c r="Q425" s="211"/>
      <c r="R425" s="211"/>
      <c r="S425" s="211"/>
      <c r="T425" s="212"/>
      <c r="AT425" s="213" t="s">
        <v>193</v>
      </c>
      <c r="AU425" s="213" t="s">
        <v>90</v>
      </c>
      <c r="AV425" s="14" t="s">
        <v>90</v>
      </c>
      <c r="AW425" s="14" t="s">
        <v>41</v>
      </c>
      <c r="AX425" s="14" t="s">
        <v>88</v>
      </c>
      <c r="AY425" s="213" t="s">
        <v>182</v>
      </c>
    </row>
    <row r="426" spans="1:65" s="2" customFormat="1" ht="14.45" customHeight="1">
      <c r="A426" s="35"/>
      <c r="B426" s="36"/>
      <c r="C426" s="214" t="s">
        <v>666</v>
      </c>
      <c r="D426" s="214" t="s">
        <v>179</v>
      </c>
      <c r="E426" s="215" t="s">
        <v>667</v>
      </c>
      <c r="F426" s="216" t="s">
        <v>668</v>
      </c>
      <c r="G426" s="217" t="s">
        <v>481</v>
      </c>
      <c r="H426" s="218">
        <v>26.25</v>
      </c>
      <c r="I426" s="219"/>
      <c r="J426" s="220">
        <f>ROUND(I426*H426,2)</f>
        <v>0</v>
      </c>
      <c r="K426" s="216" t="s">
        <v>191</v>
      </c>
      <c r="L426" s="221"/>
      <c r="M426" s="222" t="s">
        <v>43</v>
      </c>
      <c r="N426" s="223" t="s">
        <v>51</v>
      </c>
      <c r="O426" s="65"/>
      <c r="P426" s="188">
        <f>O426*H426</f>
        <v>0</v>
      </c>
      <c r="Q426" s="188">
        <v>6.2E-4</v>
      </c>
      <c r="R426" s="188">
        <f>Q426*H426</f>
        <v>1.6275000000000001E-2</v>
      </c>
      <c r="S426" s="188">
        <v>0</v>
      </c>
      <c r="T426" s="189">
        <f>S426*H426</f>
        <v>0</v>
      </c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R426" s="190" t="s">
        <v>90</v>
      </c>
      <c r="AT426" s="190" t="s">
        <v>179</v>
      </c>
      <c r="AU426" s="190" t="s">
        <v>90</v>
      </c>
      <c r="AY426" s="17" t="s">
        <v>182</v>
      </c>
      <c r="BE426" s="191">
        <f>IF(N426="základní",J426,0)</f>
        <v>0</v>
      </c>
      <c r="BF426" s="191">
        <f>IF(N426="snížená",J426,0)</f>
        <v>0</v>
      </c>
      <c r="BG426" s="191">
        <f>IF(N426="zákl. přenesená",J426,0)</f>
        <v>0</v>
      </c>
      <c r="BH426" s="191">
        <f>IF(N426="sníž. přenesená",J426,0)</f>
        <v>0</v>
      </c>
      <c r="BI426" s="191">
        <f>IF(N426="nulová",J426,0)</f>
        <v>0</v>
      </c>
      <c r="BJ426" s="17" t="s">
        <v>88</v>
      </c>
      <c r="BK426" s="191">
        <f>ROUND(I426*H426,2)</f>
        <v>0</v>
      </c>
      <c r="BL426" s="17" t="s">
        <v>88</v>
      </c>
      <c r="BM426" s="190" t="s">
        <v>669</v>
      </c>
    </row>
    <row r="427" spans="1:65" s="13" customFormat="1" ht="11.25">
      <c r="B427" s="192"/>
      <c r="C427" s="193"/>
      <c r="D427" s="194" t="s">
        <v>193</v>
      </c>
      <c r="E427" s="195" t="s">
        <v>43</v>
      </c>
      <c r="F427" s="196" t="s">
        <v>554</v>
      </c>
      <c r="G427" s="193"/>
      <c r="H427" s="195" t="s">
        <v>43</v>
      </c>
      <c r="I427" s="197"/>
      <c r="J427" s="193"/>
      <c r="K427" s="193"/>
      <c r="L427" s="198"/>
      <c r="M427" s="199"/>
      <c r="N427" s="200"/>
      <c r="O427" s="200"/>
      <c r="P427" s="200"/>
      <c r="Q427" s="200"/>
      <c r="R427" s="200"/>
      <c r="S427" s="200"/>
      <c r="T427" s="201"/>
      <c r="AT427" s="202" t="s">
        <v>193</v>
      </c>
      <c r="AU427" s="202" t="s">
        <v>90</v>
      </c>
      <c r="AV427" s="13" t="s">
        <v>88</v>
      </c>
      <c r="AW427" s="13" t="s">
        <v>41</v>
      </c>
      <c r="AX427" s="13" t="s">
        <v>80</v>
      </c>
      <c r="AY427" s="202" t="s">
        <v>182</v>
      </c>
    </row>
    <row r="428" spans="1:65" s="13" customFormat="1" ht="11.25">
      <c r="B428" s="192"/>
      <c r="C428" s="193"/>
      <c r="D428" s="194" t="s">
        <v>193</v>
      </c>
      <c r="E428" s="195" t="s">
        <v>43</v>
      </c>
      <c r="F428" s="196" t="s">
        <v>670</v>
      </c>
      <c r="G428" s="193"/>
      <c r="H428" s="195" t="s">
        <v>43</v>
      </c>
      <c r="I428" s="197"/>
      <c r="J428" s="193"/>
      <c r="K428" s="193"/>
      <c r="L428" s="198"/>
      <c r="M428" s="199"/>
      <c r="N428" s="200"/>
      <c r="O428" s="200"/>
      <c r="P428" s="200"/>
      <c r="Q428" s="200"/>
      <c r="R428" s="200"/>
      <c r="S428" s="200"/>
      <c r="T428" s="201"/>
      <c r="AT428" s="202" t="s">
        <v>193</v>
      </c>
      <c r="AU428" s="202" t="s">
        <v>90</v>
      </c>
      <c r="AV428" s="13" t="s">
        <v>88</v>
      </c>
      <c r="AW428" s="13" t="s">
        <v>41</v>
      </c>
      <c r="AX428" s="13" t="s">
        <v>80</v>
      </c>
      <c r="AY428" s="202" t="s">
        <v>182</v>
      </c>
    </row>
    <row r="429" spans="1:65" s="14" customFormat="1" ht="11.25">
      <c r="B429" s="203"/>
      <c r="C429" s="204"/>
      <c r="D429" s="194" t="s">
        <v>193</v>
      </c>
      <c r="E429" s="205" t="s">
        <v>43</v>
      </c>
      <c r="F429" s="206" t="s">
        <v>671</v>
      </c>
      <c r="G429" s="204"/>
      <c r="H429" s="207">
        <v>26.25</v>
      </c>
      <c r="I429" s="208"/>
      <c r="J429" s="204"/>
      <c r="K429" s="204"/>
      <c r="L429" s="209"/>
      <c r="M429" s="210"/>
      <c r="N429" s="211"/>
      <c r="O429" s="211"/>
      <c r="P429" s="211"/>
      <c r="Q429" s="211"/>
      <c r="R429" s="211"/>
      <c r="S429" s="211"/>
      <c r="T429" s="212"/>
      <c r="AT429" s="213" t="s">
        <v>193</v>
      </c>
      <c r="AU429" s="213" t="s">
        <v>90</v>
      </c>
      <c r="AV429" s="14" t="s">
        <v>90</v>
      </c>
      <c r="AW429" s="14" t="s">
        <v>41</v>
      </c>
      <c r="AX429" s="14" t="s">
        <v>88</v>
      </c>
      <c r="AY429" s="213" t="s">
        <v>182</v>
      </c>
    </row>
    <row r="430" spans="1:65" s="2" customFormat="1" ht="37.9" customHeight="1">
      <c r="A430" s="35"/>
      <c r="B430" s="36"/>
      <c r="C430" s="179" t="s">
        <v>672</v>
      </c>
      <c r="D430" s="179" t="s">
        <v>187</v>
      </c>
      <c r="E430" s="180" t="s">
        <v>673</v>
      </c>
      <c r="F430" s="181" t="s">
        <v>674</v>
      </c>
      <c r="G430" s="182" t="s">
        <v>481</v>
      </c>
      <c r="H430" s="183">
        <v>20</v>
      </c>
      <c r="I430" s="184"/>
      <c r="J430" s="185">
        <f>ROUND(I430*H430,2)</f>
        <v>0</v>
      </c>
      <c r="K430" s="181" t="s">
        <v>191</v>
      </c>
      <c r="L430" s="40"/>
      <c r="M430" s="186" t="s">
        <v>43</v>
      </c>
      <c r="N430" s="187" t="s">
        <v>51</v>
      </c>
      <c r="O430" s="65"/>
      <c r="P430" s="188">
        <f>O430*H430</f>
        <v>0</v>
      </c>
      <c r="Q430" s="188">
        <v>0</v>
      </c>
      <c r="R430" s="188">
        <f>Q430*H430</f>
        <v>0</v>
      </c>
      <c r="S430" s="188">
        <v>0</v>
      </c>
      <c r="T430" s="189">
        <f>S430*H430</f>
        <v>0</v>
      </c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R430" s="190" t="s">
        <v>88</v>
      </c>
      <c r="AT430" s="190" t="s">
        <v>187</v>
      </c>
      <c r="AU430" s="190" t="s">
        <v>90</v>
      </c>
      <c r="AY430" s="17" t="s">
        <v>182</v>
      </c>
      <c r="BE430" s="191">
        <f>IF(N430="základní",J430,0)</f>
        <v>0</v>
      </c>
      <c r="BF430" s="191">
        <f>IF(N430="snížená",J430,0)</f>
        <v>0</v>
      </c>
      <c r="BG430" s="191">
        <f>IF(N430="zákl. přenesená",J430,0)</f>
        <v>0</v>
      </c>
      <c r="BH430" s="191">
        <f>IF(N430="sníž. přenesená",J430,0)</f>
        <v>0</v>
      </c>
      <c r="BI430" s="191">
        <f>IF(N430="nulová",J430,0)</f>
        <v>0</v>
      </c>
      <c r="BJ430" s="17" t="s">
        <v>88</v>
      </c>
      <c r="BK430" s="191">
        <f>ROUND(I430*H430,2)</f>
        <v>0</v>
      </c>
      <c r="BL430" s="17" t="s">
        <v>88</v>
      </c>
      <c r="BM430" s="190" t="s">
        <v>675</v>
      </c>
    </row>
    <row r="431" spans="1:65" s="13" customFormat="1" ht="11.25">
      <c r="B431" s="192"/>
      <c r="C431" s="193"/>
      <c r="D431" s="194" t="s">
        <v>193</v>
      </c>
      <c r="E431" s="195" t="s">
        <v>43</v>
      </c>
      <c r="F431" s="196" t="s">
        <v>532</v>
      </c>
      <c r="G431" s="193"/>
      <c r="H431" s="195" t="s">
        <v>43</v>
      </c>
      <c r="I431" s="197"/>
      <c r="J431" s="193"/>
      <c r="K431" s="193"/>
      <c r="L431" s="198"/>
      <c r="M431" s="199"/>
      <c r="N431" s="200"/>
      <c r="O431" s="200"/>
      <c r="P431" s="200"/>
      <c r="Q431" s="200"/>
      <c r="R431" s="200"/>
      <c r="S431" s="200"/>
      <c r="T431" s="201"/>
      <c r="AT431" s="202" t="s">
        <v>193</v>
      </c>
      <c r="AU431" s="202" t="s">
        <v>90</v>
      </c>
      <c r="AV431" s="13" t="s">
        <v>88</v>
      </c>
      <c r="AW431" s="13" t="s">
        <v>41</v>
      </c>
      <c r="AX431" s="13" t="s">
        <v>80</v>
      </c>
      <c r="AY431" s="202" t="s">
        <v>182</v>
      </c>
    </row>
    <row r="432" spans="1:65" s="14" customFormat="1" ht="11.25">
      <c r="B432" s="203"/>
      <c r="C432" s="204"/>
      <c r="D432" s="194" t="s">
        <v>193</v>
      </c>
      <c r="E432" s="205" t="s">
        <v>43</v>
      </c>
      <c r="F432" s="206" t="s">
        <v>281</v>
      </c>
      <c r="G432" s="204"/>
      <c r="H432" s="207">
        <v>20</v>
      </c>
      <c r="I432" s="208"/>
      <c r="J432" s="204"/>
      <c r="K432" s="204"/>
      <c r="L432" s="209"/>
      <c r="M432" s="210"/>
      <c r="N432" s="211"/>
      <c r="O432" s="211"/>
      <c r="P432" s="211"/>
      <c r="Q432" s="211"/>
      <c r="R432" s="211"/>
      <c r="S432" s="211"/>
      <c r="T432" s="212"/>
      <c r="AT432" s="213" t="s">
        <v>193</v>
      </c>
      <c r="AU432" s="213" t="s">
        <v>90</v>
      </c>
      <c r="AV432" s="14" t="s">
        <v>90</v>
      </c>
      <c r="AW432" s="14" t="s">
        <v>41</v>
      </c>
      <c r="AX432" s="14" t="s">
        <v>88</v>
      </c>
      <c r="AY432" s="213" t="s">
        <v>182</v>
      </c>
    </row>
    <row r="433" spans="1:65" s="2" customFormat="1" ht="37.9" customHeight="1">
      <c r="A433" s="35"/>
      <c r="B433" s="36"/>
      <c r="C433" s="179" t="s">
        <v>676</v>
      </c>
      <c r="D433" s="179" t="s">
        <v>187</v>
      </c>
      <c r="E433" s="180" t="s">
        <v>677</v>
      </c>
      <c r="F433" s="181" t="s">
        <v>678</v>
      </c>
      <c r="G433" s="182" t="s">
        <v>481</v>
      </c>
      <c r="H433" s="183">
        <v>50</v>
      </c>
      <c r="I433" s="184"/>
      <c r="J433" s="185">
        <f>ROUND(I433*H433,2)</f>
        <v>0</v>
      </c>
      <c r="K433" s="181" t="s">
        <v>191</v>
      </c>
      <c r="L433" s="40"/>
      <c r="M433" s="186" t="s">
        <v>43</v>
      </c>
      <c r="N433" s="187" t="s">
        <v>51</v>
      </c>
      <c r="O433" s="65"/>
      <c r="P433" s="188">
        <f>O433*H433</f>
        <v>0</v>
      </c>
      <c r="Q433" s="188">
        <v>0</v>
      </c>
      <c r="R433" s="188">
        <f>Q433*H433</f>
        <v>0</v>
      </c>
      <c r="S433" s="188">
        <v>0</v>
      </c>
      <c r="T433" s="189">
        <f>S433*H433</f>
        <v>0</v>
      </c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R433" s="190" t="s">
        <v>88</v>
      </c>
      <c r="AT433" s="190" t="s">
        <v>187</v>
      </c>
      <c r="AU433" s="190" t="s">
        <v>90</v>
      </c>
      <c r="AY433" s="17" t="s">
        <v>182</v>
      </c>
      <c r="BE433" s="191">
        <f>IF(N433="základní",J433,0)</f>
        <v>0</v>
      </c>
      <c r="BF433" s="191">
        <f>IF(N433="snížená",J433,0)</f>
        <v>0</v>
      </c>
      <c r="BG433" s="191">
        <f>IF(N433="zákl. přenesená",J433,0)</f>
        <v>0</v>
      </c>
      <c r="BH433" s="191">
        <f>IF(N433="sníž. přenesená",J433,0)</f>
        <v>0</v>
      </c>
      <c r="BI433" s="191">
        <f>IF(N433="nulová",J433,0)</f>
        <v>0</v>
      </c>
      <c r="BJ433" s="17" t="s">
        <v>88</v>
      </c>
      <c r="BK433" s="191">
        <f>ROUND(I433*H433,2)</f>
        <v>0</v>
      </c>
      <c r="BL433" s="17" t="s">
        <v>88</v>
      </c>
      <c r="BM433" s="190" t="s">
        <v>679</v>
      </c>
    </row>
    <row r="434" spans="1:65" s="13" customFormat="1" ht="11.25">
      <c r="B434" s="192"/>
      <c r="C434" s="193"/>
      <c r="D434" s="194" t="s">
        <v>193</v>
      </c>
      <c r="E434" s="195" t="s">
        <v>43</v>
      </c>
      <c r="F434" s="196" t="s">
        <v>532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4" customFormat="1" ht="11.25">
      <c r="B435" s="203"/>
      <c r="C435" s="204"/>
      <c r="D435" s="194" t="s">
        <v>193</v>
      </c>
      <c r="E435" s="205" t="s">
        <v>43</v>
      </c>
      <c r="F435" s="206" t="s">
        <v>598</v>
      </c>
      <c r="G435" s="204"/>
      <c r="H435" s="207">
        <v>50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193</v>
      </c>
      <c r="AU435" s="213" t="s">
        <v>90</v>
      </c>
      <c r="AV435" s="14" t="s">
        <v>90</v>
      </c>
      <c r="AW435" s="14" t="s">
        <v>41</v>
      </c>
      <c r="AX435" s="14" t="s">
        <v>88</v>
      </c>
      <c r="AY435" s="213" t="s">
        <v>182</v>
      </c>
    </row>
    <row r="436" spans="1:65" s="2" customFormat="1" ht="37.9" customHeight="1">
      <c r="A436" s="35"/>
      <c r="B436" s="36"/>
      <c r="C436" s="179" t="s">
        <v>680</v>
      </c>
      <c r="D436" s="179" t="s">
        <v>187</v>
      </c>
      <c r="E436" s="180" t="s">
        <v>681</v>
      </c>
      <c r="F436" s="181" t="s">
        <v>682</v>
      </c>
      <c r="G436" s="182" t="s">
        <v>481</v>
      </c>
      <c r="H436" s="183">
        <v>45</v>
      </c>
      <c r="I436" s="184"/>
      <c r="J436" s="185">
        <f>ROUND(I436*H436,2)</f>
        <v>0</v>
      </c>
      <c r="K436" s="181" t="s">
        <v>191</v>
      </c>
      <c r="L436" s="40"/>
      <c r="M436" s="186" t="s">
        <v>43</v>
      </c>
      <c r="N436" s="187" t="s">
        <v>51</v>
      </c>
      <c r="O436" s="65"/>
      <c r="P436" s="188">
        <f>O436*H436</f>
        <v>0</v>
      </c>
      <c r="Q436" s="188">
        <v>0</v>
      </c>
      <c r="R436" s="188">
        <f>Q436*H436</f>
        <v>0</v>
      </c>
      <c r="S436" s="188">
        <v>0</v>
      </c>
      <c r="T436" s="189">
        <f>S436*H436</f>
        <v>0</v>
      </c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R436" s="190" t="s">
        <v>88</v>
      </c>
      <c r="AT436" s="190" t="s">
        <v>187</v>
      </c>
      <c r="AU436" s="190" t="s">
        <v>90</v>
      </c>
      <c r="AY436" s="17" t="s">
        <v>182</v>
      </c>
      <c r="BE436" s="191">
        <f>IF(N436="základní",J436,0)</f>
        <v>0</v>
      </c>
      <c r="BF436" s="191">
        <f>IF(N436="snížená",J436,0)</f>
        <v>0</v>
      </c>
      <c r="BG436" s="191">
        <f>IF(N436="zákl. přenesená",J436,0)</f>
        <v>0</v>
      </c>
      <c r="BH436" s="191">
        <f>IF(N436="sníž. přenesená",J436,0)</f>
        <v>0</v>
      </c>
      <c r="BI436" s="191">
        <f>IF(N436="nulová",J436,0)</f>
        <v>0</v>
      </c>
      <c r="BJ436" s="17" t="s">
        <v>88</v>
      </c>
      <c r="BK436" s="191">
        <f>ROUND(I436*H436,2)</f>
        <v>0</v>
      </c>
      <c r="BL436" s="17" t="s">
        <v>88</v>
      </c>
      <c r="BM436" s="190" t="s">
        <v>683</v>
      </c>
    </row>
    <row r="437" spans="1:65" s="13" customFormat="1" ht="11.25">
      <c r="B437" s="192"/>
      <c r="C437" s="193"/>
      <c r="D437" s="194" t="s">
        <v>193</v>
      </c>
      <c r="E437" s="195" t="s">
        <v>43</v>
      </c>
      <c r="F437" s="196" t="s">
        <v>554</v>
      </c>
      <c r="G437" s="193"/>
      <c r="H437" s="195" t="s">
        <v>43</v>
      </c>
      <c r="I437" s="197"/>
      <c r="J437" s="193"/>
      <c r="K437" s="193"/>
      <c r="L437" s="198"/>
      <c r="M437" s="199"/>
      <c r="N437" s="200"/>
      <c r="O437" s="200"/>
      <c r="P437" s="200"/>
      <c r="Q437" s="200"/>
      <c r="R437" s="200"/>
      <c r="S437" s="200"/>
      <c r="T437" s="201"/>
      <c r="AT437" s="202" t="s">
        <v>193</v>
      </c>
      <c r="AU437" s="202" t="s">
        <v>90</v>
      </c>
      <c r="AV437" s="13" t="s">
        <v>88</v>
      </c>
      <c r="AW437" s="13" t="s">
        <v>41</v>
      </c>
      <c r="AX437" s="13" t="s">
        <v>80</v>
      </c>
      <c r="AY437" s="202" t="s">
        <v>182</v>
      </c>
    </row>
    <row r="438" spans="1:65" s="13" customFormat="1" ht="11.25">
      <c r="B438" s="192"/>
      <c r="C438" s="193"/>
      <c r="D438" s="194" t="s">
        <v>193</v>
      </c>
      <c r="E438" s="195" t="s">
        <v>43</v>
      </c>
      <c r="F438" s="196" t="s">
        <v>684</v>
      </c>
      <c r="G438" s="193"/>
      <c r="H438" s="195" t="s">
        <v>43</v>
      </c>
      <c r="I438" s="197"/>
      <c r="J438" s="193"/>
      <c r="K438" s="193"/>
      <c r="L438" s="198"/>
      <c r="M438" s="199"/>
      <c r="N438" s="200"/>
      <c r="O438" s="200"/>
      <c r="P438" s="200"/>
      <c r="Q438" s="200"/>
      <c r="R438" s="200"/>
      <c r="S438" s="200"/>
      <c r="T438" s="201"/>
      <c r="AT438" s="202" t="s">
        <v>193</v>
      </c>
      <c r="AU438" s="202" t="s">
        <v>90</v>
      </c>
      <c r="AV438" s="13" t="s">
        <v>88</v>
      </c>
      <c r="AW438" s="13" t="s">
        <v>41</v>
      </c>
      <c r="AX438" s="13" t="s">
        <v>80</v>
      </c>
      <c r="AY438" s="202" t="s">
        <v>182</v>
      </c>
    </row>
    <row r="439" spans="1:65" s="14" customFormat="1" ht="11.25">
      <c r="B439" s="203"/>
      <c r="C439" s="204"/>
      <c r="D439" s="194" t="s">
        <v>193</v>
      </c>
      <c r="E439" s="205" t="s">
        <v>43</v>
      </c>
      <c r="F439" s="206" t="s">
        <v>574</v>
      </c>
      <c r="G439" s="204"/>
      <c r="H439" s="207">
        <v>45</v>
      </c>
      <c r="I439" s="208"/>
      <c r="J439" s="204"/>
      <c r="K439" s="204"/>
      <c r="L439" s="209"/>
      <c r="M439" s="210"/>
      <c r="N439" s="211"/>
      <c r="O439" s="211"/>
      <c r="P439" s="211"/>
      <c r="Q439" s="211"/>
      <c r="R439" s="211"/>
      <c r="S439" s="211"/>
      <c r="T439" s="212"/>
      <c r="AT439" s="213" t="s">
        <v>193</v>
      </c>
      <c r="AU439" s="213" t="s">
        <v>90</v>
      </c>
      <c r="AV439" s="14" t="s">
        <v>90</v>
      </c>
      <c r="AW439" s="14" t="s">
        <v>41</v>
      </c>
      <c r="AX439" s="14" t="s">
        <v>88</v>
      </c>
      <c r="AY439" s="213" t="s">
        <v>182</v>
      </c>
    </row>
    <row r="440" spans="1:65" s="2" customFormat="1" ht="14.45" customHeight="1">
      <c r="A440" s="35"/>
      <c r="B440" s="36"/>
      <c r="C440" s="214" t="s">
        <v>685</v>
      </c>
      <c r="D440" s="214" t="s">
        <v>179</v>
      </c>
      <c r="E440" s="215" t="s">
        <v>686</v>
      </c>
      <c r="F440" s="216" t="s">
        <v>687</v>
      </c>
      <c r="G440" s="217" t="s">
        <v>481</v>
      </c>
      <c r="H440" s="218">
        <v>47.25</v>
      </c>
      <c r="I440" s="219"/>
      <c r="J440" s="220">
        <f>ROUND(I440*H440,2)</f>
        <v>0</v>
      </c>
      <c r="K440" s="216" t="s">
        <v>198</v>
      </c>
      <c r="L440" s="221"/>
      <c r="M440" s="222" t="s">
        <v>43</v>
      </c>
      <c r="N440" s="223" t="s">
        <v>51</v>
      </c>
      <c r="O440" s="65"/>
      <c r="P440" s="188">
        <f>O440*H440</f>
        <v>0</v>
      </c>
      <c r="Q440" s="188">
        <v>0</v>
      </c>
      <c r="R440" s="188">
        <f>Q440*H440</f>
        <v>0</v>
      </c>
      <c r="S440" s="188">
        <v>0</v>
      </c>
      <c r="T440" s="189">
        <f>S440*H440</f>
        <v>0</v>
      </c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R440" s="190" t="s">
        <v>90</v>
      </c>
      <c r="AT440" s="190" t="s">
        <v>179</v>
      </c>
      <c r="AU440" s="190" t="s">
        <v>90</v>
      </c>
      <c r="AY440" s="17" t="s">
        <v>182</v>
      </c>
      <c r="BE440" s="191">
        <f>IF(N440="základní",J440,0)</f>
        <v>0</v>
      </c>
      <c r="BF440" s="191">
        <f>IF(N440="snížená",J440,0)</f>
        <v>0</v>
      </c>
      <c r="BG440" s="191">
        <f>IF(N440="zákl. přenesená",J440,0)</f>
        <v>0</v>
      </c>
      <c r="BH440" s="191">
        <f>IF(N440="sníž. přenesená",J440,0)</f>
        <v>0</v>
      </c>
      <c r="BI440" s="191">
        <f>IF(N440="nulová",J440,0)</f>
        <v>0</v>
      </c>
      <c r="BJ440" s="17" t="s">
        <v>88</v>
      </c>
      <c r="BK440" s="191">
        <f>ROUND(I440*H440,2)</f>
        <v>0</v>
      </c>
      <c r="BL440" s="17" t="s">
        <v>88</v>
      </c>
      <c r="BM440" s="190" t="s">
        <v>688</v>
      </c>
    </row>
    <row r="441" spans="1:65" s="13" customFormat="1" ht="11.25">
      <c r="B441" s="192"/>
      <c r="C441" s="193"/>
      <c r="D441" s="194" t="s">
        <v>193</v>
      </c>
      <c r="E441" s="195" t="s">
        <v>43</v>
      </c>
      <c r="F441" s="196" t="s">
        <v>554</v>
      </c>
      <c r="G441" s="193"/>
      <c r="H441" s="195" t="s">
        <v>43</v>
      </c>
      <c r="I441" s="197"/>
      <c r="J441" s="193"/>
      <c r="K441" s="193"/>
      <c r="L441" s="198"/>
      <c r="M441" s="199"/>
      <c r="N441" s="200"/>
      <c r="O441" s="200"/>
      <c r="P441" s="200"/>
      <c r="Q441" s="200"/>
      <c r="R441" s="200"/>
      <c r="S441" s="200"/>
      <c r="T441" s="201"/>
      <c r="AT441" s="202" t="s">
        <v>193</v>
      </c>
      <c r="AU441" s="202" t="s">
        <v>90</v>
      </c>
      <c r="AV441" s="13" t="s">
        <v>88</v>
      </c>
      <c r="AW441" s="13" t="s">
        <v>41</v>
      </c>
      <c r="AX441" s="13" t="s">
        <v>80</v>
      </c>
      <c r="AY441" s="202" t="s">
        <v>182</v>
      </c>
    </row>
    <row r="442" spans="1:65" s="13" customFormat="1" ht="11.25">
      <c r="B442" s="192"/>
      <c r="C442" s="193"/>
      <c r="D442" s="194" t="s">
        <v>193</v>
      </c>
      <c r="E442" s="195" t="s">
        <v>43</v>
      </c>
      <c r="F442" s="196" t="s">
        <v>689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4" customFormat="1" ht="11.25">
      <c r="B443" s="203"/>
      <c r="C443" s="204"/>
      <c r="D443" s="194" t="s">
        <v>193</v>
      </c>
      <c r="E443" s="205" t="s">
        <v>43</v>
      </c>
      <c r="F443" s="206" t="s">
        <v>690</v>
      </c>
      <c r="G443" s="204"/>
      <c r="H443" s="207">
        <v>47.25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88</v>
      </c>
      <c r="AY443" s="213" t="s">
        <v>182</v>
      </c>
    </row>
    <row r="444" spans="1:65" s="12" customFormat="1" ht="22.9" customHeight="1">
      <c r="B444" s="163"/>
      <c r="C444" s="164"/>
      <c r="D444" s="165" t="s">
        <v>79</v>
      </c>
      <c r="E444" s="177" t="s">
        <v>183</v>
      </c>
      <c r="F444" s="177" t="s">
        <v>184</v>
      </c>
      <c r="G444" s="164"/>
      <c r="H444" s="164"/>
      <c r="I444" s="167"/>
      <c r="J444" s="178">
        <f>BK444</f>
        <v>0</v>
      </c>
      <c r="K444" s="164"/>
      <c r="L444" s="169"/>
      <c r="M444" s="170"/>
      <c r="N444" s="171"/>
      <c r="O444" s="171"/>
      <c r="P444" s="172">
        <f>SUM(P445:P825)</f>
        <v>0</v>
      </c>
      <c r="Q444" s="171"/>
      <c r="R444" s="172">
        <f>SUM(R445:R825)</f>
        <v>5.5455364000000005</v>
      </c>
      <c r="S444" s="171"/>
      <c r="T444" s="173">
        <f>SUM(T445:T825)</f>
        <v>0</v>
      </c>
      <c r="AR444" s="174" t="s">
        <v>181</v>
      </c>
      <c r="AT444" s="175" t="s">
        <v>79</v>
      </c>
      <c r="AU444" s="175" t="s">
        <v>88</v>
      </c>
      <c r="AY444" s="174" t="s">
        <v>182</v>
      </c>
      <c r="BK444" s="176">
        <f>SUM(BK445:BK825)</f>
        <v>0</v>
      </c>
    </row>
    <row r="445" spans="1:65" s="2" customFormat="1" ht="37.9" customHeight="1">
      <c r="A445" s="35"/>
      <c r="B445" s="36"/>
      <c r="C445" s="179" t="s">
        <v>691</v>
      </c>
      <c r="D445" s="179" t="s">
        <v>187</v>
      </c>
      <c r="E445" s="180" t="s">
        <v>692</v>
      </c>
      <c r="F445" s="181" t="s">
        <v>693</v>
      </c>
      <c r="G445" s="182" t="s">
        <v>481</v>
      </c>
      <c r="H445" s="183">
        <v>6</v>
      </c>
      <c r="I445" s="184"/>
      <c r="J445" s="185">
        <f>ROUND(I445*H445,2)</f>
        <v>0</v>
      </c>
      <c r="K445" s="181" t="s">
        <v>191</v>
      </c>
      <c r="L445" s="40"/>
      <c r="M445" s="186" t="s">
        <v>43</v>
      </c>
      <c r="N445" s="187" t="s">
        <v>51</v>
      </c>
      <c r="O445" s="65"/>
      <c r="P445" s="188">
        <f>O445*H445</f>
        <v>0</v>
      </c>
      <c r="Q445" s="188">
        <v>0</v>
      </c>
      <c r="R445" s="188">
        <f>Q445*H445</f>
        <v>0</v>
      </c>
      <c r="S445" s="188">
        <v>0</v>
      </c>
      <c r="T445" s="189">
        <f>S445*H445</f>
        <v>0</v>
      </c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R445" s="190" t="s">
        <v>88</v>
      </c>
      <c r="AT445" s="190" t="s">
        <v>187</v>
      </c>
      <c r="AU445" s="190" t="s">
        <v>90</v>
      </c>
      <c r="AY445" s="17" t="s">
        <v>182</v>
      </c>
      <c r="BE445" s="191">
        <f>IF(N445="základní",J445,0)</f>
        <v>0</v>
      </c>
      <c r="BF445" s="191">
        <f>IF(N445="snížená",J445,0)</f>
        <v>0</v>
      </c>
      <c r="BG445" s="191">
        <f>IF(N445="zákl. přenesená",J445,0)</f>
        <v>0</v>
      </c>
      <c r="BH445" s="191">
        <f>IF(N445="sníž. přenesená",J445,0)</f>
        <v>0</v>
      </c>
      <c r="BI445" s="191">
        <f>IF(N445="nulová",J445,0)</f>
        <v>0</v>
      </c>
      <c r="BJ445" s="17" t="s">
        <v>88</v>
      </c>
      <c r="BK445" s="191">
        <f>ROUND(I445*H445,2)</f>
        <v>0</v>
      </c>
      <c r="BL445" s="17" t="s">
        <v>88</v>
      </c>
      <c r="BM445" s="190" t="s">
        <v>694</v>
      </c>
    </row>
    <row r="446" spans="1:65" s="13" customFormat="1" ht="11.25">
      <c r="B446" s="192"/>
      <c r="C446" s="193"/>
      <c r="D446" s="194" t="s">
        <v>193</v>
      </c>
      <c r="E446" s="195" t="s">
        <v>43</v>
      </c>
      <c r="F446" s="196" t="s">
        <v>554</v>
      </c>
      <c r="G446" s="193"/>
      <c r="H446" s="195" t="s">
        <v>43</v>
      </c>
      <c r="I446" s="197"/>
      <c r="J446" s="193"/>
      <c r="K446" s="193"/>
      <c r="L446" s="198"/>
      <c r="M446" s="199"/>
      <c r="N446" s="200"/>
      <c r="O446" s="200"/>
      <c r="P446" s="200"/>
      <c r="Q446" s="200"/>
      <c r="R446" s="200"/>
      <c r="S446" s="200"/>
      <c r="T446" s="201"/>
      <c r="AT446" s="202" t="s">
        <v>193</v>
      </c>
      <c r="AU446" s="202" t="s">
        <v>90</v>
      </c>
      <c r="AV446" s="13" t="s">
        <v>88</v>
      </c>
      <c r="AW446" s="13" t="s">
        <v>41</v>
      </c>
      <c r="AX446" s="13" t="s">
        <v>80</v>
      </c>
      <c r="AY446" s="202" t="s">
        <v>182</v>
      </c>
    </row>
    <row r="447" spans="1:65" s="13" customFormat="1" ht="11.25">
      <c r="B447" s="192"/>
      <c r="C447" s="193"/>
      <c r="D447" s="194" t="s">
        <v>193</v>
      </c>
      <c r="E447" s="195" t="s">
        <v>43</v>
      </c>
      <c r="F447" s="196" t="s">
        <v>695</v>
      </c>
      <c r="G447" s="193"/>
      <c r="H447" s="195" t="s">
        <v>43</v>
      </c>
      <c r="I447" s="197"/>
      <c r="J447" s="193"/>
      <c r="K447" s="193"/>
      <c r="L447" s="198"/>
      <c r="M447" s="199"/>
      <c r="N447" s="200"/>
      <c r="O447" s="200"/>
      <c r="P447" s="200"/>
      <c r="Q447" s="200"/>
      <c r="R447" s="200"/>
      <c r="S447" s="200"/>
      <c r="T447" s="201"/>
      <c r="AT447" s="202" t="s">
        <v>193</v>
      </c>
      <c r="AU447" s="202" t="s">
        <v>90</v>
      </c>
      <c r="AV447" s="13" t="s">
        <v>88</v>
      </c>
      <c r="AW447" s="13" t="s">
        <v>41</v>
      </c>
      <c r="AX447" s="13" t="s">
        <v>80</v>
      </c>
      <c r="AY447" s="202" t="s">
        <v>182</v>
      </c>
    </row>
    <row r="448" spans="1:65" s="14" customFormat="1" ht="11.25">
      <c r="B448" s="203"/>
      <c r="C448" s="204"/>
      <c r="D448" s="194" t="s">
        <v>193</v>
      </c>
      <c r="E448" s="205" t="s">
        <v>43</v>
      </c>
      <c r="F448" s="206" t="s">
        <v>696</v>
      </c>
      <c r="G448" s="204"/>
      <c r="H448" s="207">
        <v>5</v>
      </c>
      <c r="I448" s="208"/>
      <c r="J448" s="204"/>
      <c r="K448" s="204"/>
      <c r="L448" s="209"/>
      <c r="M448" s="210"/>
      <c r="N448" s="211"/>
      <c r="O448" s="211"/>
      <c r="P448" s="211"/>
      <c r="Q448" s="211"/>
      <c r="R448" s="211"/>
      <c r="S448" s="211"/>
      <c r="T448" s="212"/>
      <c r="AT448" s="213" t="s">
        <v>193</v>
      </c>
      <c r="AU448" s="213" t="s">
        <v>90</v>
      </c>
      <c r="AV448" s="14" t="s">
        <v>90</v>
      </c>
      <c r="AW448" s="14" t="s">
        <v>41</v>
      </c>
      <c r="AX448" s="14" t="s">
        <v>80</v>
      </c>
      <c r="AY448" s="213" t="s">
        <v>182</v>
      </c>
    </row>
    <row r="449" spans="1:65" s="13" customFormat="1" ht="11.25">
      <c r="B449" s="192"/>
      <c r="C449" s="193"/>
      <c r="D449" s="194" t="s">
        <v>193</v>
      </c>
      <c r="E449" s="195" t="s">
        <v>43</v>
      </c>
      <c r="F449" s="196" t="s">
        <v>697</v>
      </c>
      <c r="G449" s="193"/>
      <c r="H449" s="195" t="s">
        <v>43</v>
      </c>
      <c r="I449" s="197"/>
      <c r="J449" s="193"/>
      <c r="K449" s="193"/>
      <c r="L449" s="198"/>
      <c r="M449" s="199"/>
      <c r="N449" s="200"/>
      <c r="O449" s="200"/>
      <c r="P449" s="200"/>
      <c r="Q449" s="200"/>
      <c r="R449" s="200"/>
      <c r="S449" s="200"/>
      <c r="T449" s="201"/>
      <c r="AT449" s="202" t="s">
        <v>193</v>
      </c>
      <c r="AU449" s="202" t="s">
        <v>90</v>
      </c>
      <c r="AV449" s="13" t="s">
        <v>88</v>
      </c>
      <c r="AW449" s="13" t="s">
        <v>41</v>
      </c>
      <c r="AX449" s="13" t="s">
        <v>80</v>
      </c>
      <c r="AY449" s="202" t="s">
        <v>182</v>
      </c>
    </row>
    <row r="450" spans="1:65" s="14" customFormat="1" ht="11.25">
      <c r="B450" s="203"/>
      <c r="C450" s="204"/>
      <c r="D450" s="194" t="s">
        <v>193</v>
      </c>
      <c r="E450" s="205" t="s">
        <v>43</v>
      </c>
      <c r="F450" s="206" t="s">
        <v>88</v>
      </c>
      <c r="G450" s="204"/>
      <c r="H450" s="207">
        <v>1</v>
      </c>
      <c r="I450" s="208"/>
      <c r="J450" s="204"/>
      <c r="K450" s="204"/>
      <c r="L450" s="209"/>
      <c r="M450" s="210"/>
      <c r="N450" s="211"/>
      <c r="O450" s="211"/>
      <c r="P450" s="211"/>
      <c r="Q450" s="211"/>
      <c r="R450" s="211"/>
      <c r="S450" s="211"/>
      <c r="T450" s="212"/>
      <c r="AT450" s="213" t="s">
        <v>193</v>
      </c>
      <c r="AU450" s="213" t="s">
        <v>90</v>
      </c>
      <c r="AV450" s="14" t="s">
        <v>90</v>
      </c>
      <c r="AW450" s="14" t="s">
        <v>41</v>
      </c>
      <c r="AX450" s="14" t="s">
        <v>80</v>
      </c>
      <c r="AY450" s="213" t="s">
        <v>182</v>
      </c>
    </row>
    <row r="451" spans="1:65" s="15" customFormat="1" ht="11.25">
      <c r="B451" s="227"/>
      <c r="C451" s="228"/>
      <c r="D451" s="194" t="s">
        <v>193</v>
      </c>
      <c r="E451" s="229" t="s">
        <v>43</v>
      </c>
      <c r="F451" s="230" t="s">
        <v>436</v>
      </c>
      <c r="G451" s="228"/>
      <c r="H451" s="231">
        <v>6</v>
      </c>
      <c r="I451" s="232"/>
      <c r="J451" s="228"/>
      <c r="K451" s="228"/>
      <c r="L451" s="233"/>
      <c r="M451" s="234"/>
      <c r="N451" s="235"/>
      <c r="O451" s="235"/>
      <c r="P451" s="235"/>
      <c r="Q451" s="235"/>
      <c r="R451" s="235"/>
      <c r="S451" s="235"/>
      <c r="T451" s="236"/>
      <c r="AT451" s="237" t="s">
        <v>193</v>
      </c>
      <c r="AU451" s="237" t="s">
        <v>90</v>
      </c>
      <c r="AV451" s="15" t="s">
        <v>205</v>
      </c>
      <c r="AW451" s="15" t="s">
        <v>41</v>
      </c>
      <c r="AX451" s="15" t="s">
        <v>88</v>
      </c>
      <c r="AY451" s="237" t="s">
        <v>182</v>
      </c>
    </row>
    <row r="452" spans="1:65" s="2" customFormat="1" ht="37.9" customHeight="1">
      <c r="A452" s="35"/>
      <c r="B452" s="36"/>
      <c r="C452" s="179" t="s">
        <v>698</v>
      </c>
      <c r="D452" s="179" t="s">
        <v>187</v>
      </c>
      <c r="E452" s="180" t="s">
        <v>699</v>
      </c>
      <c r="F452" s="181" t="s">
        <v>700</v>
      </c>
      <c r="G452" s="182" t="s">
        <v>190</v>
      </c>
      <c r="H452" s="183">
        <v>6</v>
      </c>
      <c r="I452" s="184"/>
      <c r="J452" s="185">
        <f>ROUND(I452*H452,2)</f>
        <v>0</v>
      </c>
      <c r="K452" s="181" t="s">
        <v>191</v>
      </c>
      <c r="L452" s="40"/>
      <c r="M452" s="186" t="s">
        <v>43</v>
      </c>
      <c r="N452" s="187" t="s">
        <v>51</v>
      </c>
      <c r="O452" s="65"/>
      <c r="P452" s="188">
        <f>O452*H452</f>
        <v>0</v>
      </c>
      <c r="Q452" s="188">
        <v>0</v>
      </c>
      <c r="R452" s="188">
        <f>Q452*H452</f>
        <v>0</v>
      </c>
      <c r="S452" s="188">
        <v>0</v>
      </c>
      <c r="T452" s="189">
        <f>S452*H452</f>
        <v>0</v>
      </c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R452" s="190" t="s">
        <v>88</v>
      </c>
      <c r="AT452" s="190" t="s">
        <v>187</v>
      </c>
      <c r="AU452" s="190" t="s">
        <v>90</v>
      </c>
      <c r="AY452" s="17" t="s">
        <v>182</v>
      </c>
      <c r="BE452" s="191">
        <f>IF(N452="základní",J452,0)</f>
        <v>0</v>
      </c>
      <c r="BF452" s="191">
        <f>IF(N452="snížená",J452,0)</f>
        <v>0</v>
      </c>
      <c r="BG452" s="191">
        <f>IF(N452="zákl. přenesená",J452,0)</f>
        <v>0</v>
      </c>
      <c r="BH452" s="191">
        <f>IF(N452="sníž. přenesená",J452,0)</f>
        <v>0</v>
      </c>
      <c r="BI452" s="191">
        <f>IF(N452="nulová",J452,0)</f>
        <v>0</v>
      </c>
      <c r="BJ452" s="17" t="s">
        <v>88</v>
      </c>
      <c r="BK452" s="191">
        <f>ROUND(I452*H452,2)</f>
        <v>0</v>
      </c>
      <c r="BL452" s="17" t="s">
        <v>88</v>
      </c>
      <c r="BM452" s="190" t="s">
        <v>701</v>
      </c>
    </row>
    <row r="453" spans="1:65" s="13" customFormat="1" ht="11.25">
      <c r="B453" s="192"/>
      <c r="C453" s="193"/>
      <c r="D453" s="194" t="s">
        <v>193</v>
      </c>
      <c r="E453" s="195" t="s">
        <v>43</v>
      </c>
      <c r="F453" s="196" t="s">
        <v>554</v>
      </c>
      <c r="G453" s="193"/>
      <c r="H453" s="195" t="s">
        <v>43</v>
      </c>
      <c r="I453" s="197"/>
      <c r="J453" s="193"/>
      <c r="K453" s="193"/>
      <c r="L453" s="198"/>
      <c r="M453" s="199"/>
      <c r="N453" s="200"/>
      <c r="O453" s="200"/>
      <c r="P453" s="200"/>
      <c r="Q453" s="200"/>
      <c r="R453" s="200"/>
      <c r="S453" s="200"/>
      <c r="T453" s="201"/>
      <c r="AT453" s="202" t="s">
        <v>193</v>
      </c>
      <c r="AU453" s="202" t="s">
        <v>90</v>
      </c>
      <c r="AV453" s="13" t="s">
        <v>88</v>
      </c>
      <c r="AW453" s="13" t="s">
        <v>41</v>
      </c>
      <c r="AX453" s="13" t="s">
        <v>80</v>
      </c>
      <c r="AY453" s="202" t="s">
        <v>182</v>
      </c>
    </row>
    <row r="454" spans="1:65" s="13" customFormat="1" ht="11.25">
      <c r="B454" s="192"/>
      <c r="C454" s="193"/>
      <c r="D454" s="194" t="s">
        <v>193</v>
      </c>
      <c r="E454" s="195" t="s">
        <v>43</v>
      </c>
      <c r="F454" s="196" t="s">
        <v>702</v>
      </c>
      <c r="G454" s="193"/>
      <c r="H454" s="195" t="s">
        <v>43</v>
      </c>
      <c r="I454" s="197"/>
      <c r="J454" s="193"/>
      <c r="K454" s="193"/>
      <c r="L454" s="198"/>
      <c r="M454" s="199"/>
      <c r="N454" s="200"/>
      <c r="O454" s="200"/>
      <c r="P454" s="200"/>
      <c r="Q454" s="200"/>
      <c r="R454" s="200"/>
      <c r="S454" s="200"/>
      <c r="T454" s="201"/>
      <c r="AT454" s="202" t="s">
        <v>193</v>
      </c>
      <c r="AU454" s="202" t="s">
        <v>90</v>
      </c>
      <c r="AV454" s="13" t="s">
        <v>88</v>
      </c>
      <c r="AW454" s="13" t="s">
        <v>41</v>
      </c>
      <c r="AX454" s="13" t="s">
        <v>80</v>
      </c>
      <c r="AY454" s="202" t="s">
        <v>182</v>
      </c>
    </row>
    <row r="455" spans="1:65" s="14" customFormat="1" ht="11.25">
      <c r="B455" s="203"/>
      <c r="C455" s="204"/>
      <c r="D455" s="194" t="s">
        <v>193</v>
      </c>
      <c r="E455" s="205" t="s">
        <v>43</v>
      </c>
      <c r="F455" s="206" t="s">
        <v>696</v>
      </c>
      <c r="G455" s="204"/>
      <c r="H455" s="207">
        <v>5</v>
      </c>
      <c r="I455" s="208"/>
      <c r="J455" s="204"/>
      <c r="K455" s="204"/>
      <c r="L455" s="209"/>
      <c r="M455" s="210"/>
      <c r="N455" s="211"/>
      <c r="O455" s="211"/>
      <c r="P455" s="211"/>
      <c r="Q455" s="211"/>
      <c r="R455" s="211"/>
      <c r="S455" s="211"/>
      <c r="T455" s="212"/>
      <c r="AT455" s="213" t="s">
        <v>193</v>
      </c>
      <c r="AU455" s="213" t="s">
        <v>90</v>
      </c>
      <c r="AV455" s="14" t="s">
        <v>90</v>
      </c>
      <c r="AW455" s="14" t="s">
        <v>41</v>
      </c>
      <c r="AX455" s="14" t="s">
        <v>80</v>
      </c>
      <c r="AY455" s="213" t="s">
        <v>182</v>
      </c>
    </row>
    <row r="456" spans="1:65" s="14" customFormat="1" ht="11.25">
      <c r="B456" s="203"/>
      <c r="C456" s="204"/>
      <c r="D456" s="194" t="s">
        <v>193</v>
      </c>
      <c r="E456" s="205" t="s">
        <v>43</v>
      </c>
      <c r="F456" s="206" t="s">
        <v>88</v>
      </c>
      <c r="G456" s="204"/>
      <c r="H456" s="207">
        <v>1</v>
      </c>
      <c r="I456" s="208"/>
      <c r="J456" s="204"/>
      <c r="K456" s="204"/>
      <c r="L456" s="209"/>
      <c r="M456" s="210"/>
      <c r="N456" s="211"/>
      <c r="O456" s="211"/>
      <c r="P456" s="211"/>
      <c r="Q456" s="211"/>
      <c r="R456" s="211"/>
      <c r="S456" s="211"/>
      <c r="T456" s="212"/>
      <c r="AT456" s="213" t="s">
        <v>193</v>
      </c>
      <c r="AU456" s="213" t="s">
        <v>90</v>
      </c>
      <c r="AV456" s="14" t="s">
        <v>90</v>
      </c>
      <c r="AW456" s="14" t="s">
        <v>41</v>
      </c>
      <c r="AX456" s="14" t="s">
        <v>80</v>
      </c>
      <c r="AY456" s="213" t="s">
        <v>182</v>
      </c>
    </row>
    <row r="457" spans="1:65" s="15" customFormat="1" ht="11.25">
      <c r="B457" s="227"/>
      <c r="C457" s="228"/>
      <c r="D457" s="194" t="s">
        <v>193</v>
      </c>
      <c r="E457" s="229" t="s">
        <v>43</v>
      </c>
      <c r="F457" s="230" t="s">
        <v>436</v>
      </c>
      <c r="G457" s="228"/>
      <c r="H457" s="231">
        <v>6</v>
      </c>
      <c r="I457" s="232"/>
      <c r="J457" s="228"/>
      <c r="K457" s="228"/>
      <c r="L457" s="233"/>
      <c r="M457" s="234"/>
      <c r="N457" s="235"/>
      <c r="O457" s="235"/>
      <c r="P457" s="235"/>
      <c r="Q457" s="235"/>
      <c r="R457" s="235"/>
      <c r="S457" s="235"/>
      <c r="T457" s="236"/>
      <c r="AT457" s="237" t="s">
        <v>193</v>
      </c>
      <c r="AU457" s="237" t="s">
        <v>90</v>
      </c>
      <c r="AV457" s="15" t="s">
        <v>205</v>
      </c>
      <c r="AW457" s="15" t="s">
        <v>41</v>
      </c>
      <c r="AX457" s="15" t="s">
        <v>88</v>
      </c>
      <c r="AY457" s="237" t="s">
        <v>182</v>
      </c>
    </row>
    <row r="458" spans="1:65" s="2" customFormat="1" ht="14.45" customHeight="1">
      <c r="A458" s="35"/>
      <c r="B458" s="36"/>
      <c r="C458" s="214" t="s">
        <v>703</v>
      </c>
      <c r="D458" s="214" t="s">
        <v>179</v>
      </c>
      <c r="E458" s="215" t="s">
        <v>704</v>
      </c>
      <c r="F458" s="216" t="s">
        <v>705</v>
      </c>
      <c r="G458" s="217" t="s">
        <v>190</v>
      </c>
      <c r="H458" s="218">
        <v>6</v>
      </c>
      <c r="I458" s="219"/>
      <c r="J458" s="220">
        <f>ROUND(I458*H458,2)</f>
        <v>0</v>
      </c>
      <c r="K458" s="216" t="s">
        <v>198</v>
      </c>
      <c r="L458" s="221"/>
      <c r="M458" s="222" t="s">
        <v>43</v>
      </c>
      <c r="N458" s="223" t="s">
        <v>51</v>
      </c>
      <c r="O458" s="65"/>
      <c r="P458" s="188">
        <f>O458*H458</f>
        <v>0</v>
      </c>
      <c r="Q458" s="188">
        <v>0</v>
      </c>
      <c r="R458" s="188">
        <f>Q458*H458</f>
        <v>0</v>
      </c>
      <c r="S458" s="188">
        <v>0</v>
      </c>
      <c r="T458" s="189">
        <f>S458*H458</f>
        <v>0</v>
      </c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R458" s="190" t="s">
        <v>90</v>
      </c>
      <c r="AT458" s="190" t="s">
        <v>179</v>
      </c>
      <c r="AU458" s="190" t="s">
        <v>90</v>
      </c>
      <c r="AY458" s="17" t="s">
        <v>182</v>
      </c>
      <c r="BE458" s="191">
        <f>IF(N458="základní",J458,0)</f>
        <v>0</v>
      </c>
      <c r="BF458" s="191">
        <f>IF(N458="snížená",J458,0)</f>
        <v>0</v>
      </c>
      <c r="BG458" s="191">
        <f>IF(N458="zákl. přenesená",J458,0)</f>
        <v>0</v>
      </c>
      <c r="BH458" s="191">
        <f>IF(N458="sníž. přenesená",J458,0)</f>
        <v>0</v>
      </c>
      <c r="BI458" s="191">
        <f>IF(N458="nulová",J458,0)</f>
        <v>0</v>
      </c>
      <c r="BJ458" s="17" t="s">
        <v>88</v>
      </c>
      <c r="BK458" s="191">
        <f>ROUND(I458*H458,2)</f>
        <v>0</v>
      </c>
      <c r="BL458" s="17" t="s">
        <v>88</v>
      </c>
      <c r="BM458" s="190" t="s">
        <v>706</v>
      </c>
    </row>
    <row r="459" spans="1:65" s="13" customFormat="1" ht="11.25">
      <c r="B459" s="192"/>
      <c r="C459" s="193"/>
      <c r="D459" s="194" t="s">
        <v>193</v>
      </c>
      <c r="E459" s="195" t="s">
        <v>43</v>
      </c>
      <c r="F459" s="196" t="s">
        <v>554</v>
      </c>
      <c r="G459" s="193"/>
      <c r="H459" s="195" t="s">
        <v>43</v>
      </c>
      <c r="I459" s="197"/>
      <c r="J459" s="193"/>
      <c r="K459" s="193"/>
      <c r="L459" s="198"/>
      <c r="M459" s="199"/>
      <c r="N459" s="200"/>
      <c r="O459" s="200"/>
      <c r="P459" s="200"/>
      <c r="Q459" s="200"/>
      <c r="R459" s="200"/>
      <c r="S459" s="200"/>
      <c r="T459" s="201"/>
      <c r="AT459" s="202" t="s">
        <v>193</v>
      </c>
      <c r="AU459" s="202" t="s">
        <v>90</v>
      </c>
      <c r="AV459" s="13" t="s">
        <v>88</v>
      </c>
      <c r="AW459" s="13" t="s">
        <v>41</v>
      </c>
      <c r="AX459" s="13" t="s">
        <v>80</v>
      </c>
      <c r="AY459" s="202" t="s">
        <v>182</v>
      </c>
    </row>
    <row r="460" spans="1:65" s="13" customFormat="1" ht="11.25">
      <c r="B460" s="192"/>
      <c r="C460" s="193"/>
      <c r="D460" s="194" t="s">
        <v>193</v>
      </c>
      <c r="E460" s="195" t="s">
        <v>43</v>
      </c>
      <c r="F460" s="196" t="s">
        <v>702</v>
      </c>
      <c r="G460" s="193"/>
      <c r="H460" s="195" t="s">
        <v>43</v>
      </c>
      <c r="I460" s="197"/>
      <c r="J460" s="193"/>
      <c r="K460" s="193"/>
      <c r="L460" s="198"/>
      <c r="M460" s="199"/>
      <c r="N460" s="200"/>
      <c r="O460" s="200"/>
      <c r="P460" s="200"/>
      <c r="Q460" s="200"/>
      <c r="R460" s="200"/>
      <c r="S460" s="200"/>
      <c r="T460" s="201"/>
      <c r="AT460" s="202" t="s">
        <v>193</v>
      </c>
      <c r="AU460" s="202" t="s">
        <v>90</v>
      </c>
      <c r="AV460" s="13" t="s">
        <v>88</v>
      </c>
      <c r="AW460" s="13" t="s">
        <v>41</v>
      </c>
      <c r="AX460" s="13" t="s">
        <v>80</v>
      </c>
      <c r="AY460" s="202" t="s">
        <v>182</v>
      </c>
    </row>
    <row r="461" spans="1:65" s="14" customFormat="1" ht="11.25">
      <c r="B461" s="203"/>
      <c r="C461" s="204"/>
      <c r="D461" s="194" t="s">
        <v>193</v>
      </c>
      <c r="E461" s="205" t="s">
        <v>43</v>
      </c>
      <c r="F461" s="206" t="s">
        <v>696</v>
      </c>
      <c r="G461" s="204"/>
      <c r="H461" s="207">
        <v>5</v>
      </c>
      <c r="I461" s="208"/>
      <c r="J461" s="204"/>
      <c r="K461" s="204"/>
      <c r="L461" s="209"/>
      <c r="M461" s="210"/>
      <c r="N461" s="211"/>
      <c r="O461" s="211"/>
      <c r="P461" s="211"/>
      <c r="Q461" s="211"/>
      <c r="R461" s="211"/>
      <c r="S461" s="211"/>
      <c r="T461" s="212"/>
      <c r="AT461" s="213" t="s">
        <v>193</v>
      </c>
      <c r="AU461" s="213" t="s">
        <v>90</v>
      </c>
      <c r="AV461" s="14" t="s">
        <v>90</v>
      </c>
      <c r="AW461" s="14" t="s">
        <v>41</v>
      </c>
      <c r="AX461" s="14" t="s">
        <v>80</v>
      </c>
      <c r="AY461" s="213" t="s">
        <v>182</v>
      </c>
    </row>
    <row r="462" spans="1:65" s="14" customFormat="1" ht="11.25">
      <c r="B462" s="203"/>
      <c r="C462" s="204"/>
      <c r="D462" s="194" t="s">
        <v>193</v>
      </c>
      <c r="E462" s="205" t="s">
        <v>43</v>
      </c>
      <c r="F462" s="206" t="s">
        <v>88</v>
      </c>
      <c r="G462" s="204"/>
      <c r="H462" s="207">
        <v>1</v>
      </c>
      <c r="I462" s="208"/>
      <c r="J462" s="204"/>
      <c r="K462" s="204"/>
      <c r="L462" s="209"/>
      <c r="M462" s="210"/>
      <c r="N462" s="211"/>
      <c r="O462" s="211"/>
      <c r="P462" s="211"/>
      <c r="Q462" s="211"/>
      <c r="R462" s="211"/>
      <c r="S462" s="211"/>
      <c r="T462" s="212"/>
      <c r="AT462" s="213" t="s">
        <v>193</v>
      </c>
      <c r="AU462" s="213" t="s">
        <v>90</v>
      </c>
      <c r="AV462" s="14" t="s">
        <v>90</v>
      </c>
      <c r="AW462" s="14" t="s">
        <v>41</v>
      </c>
      <c r="AX462" s="14" t="s">
        <v>80</v>
      </c>
      <c r="AY462" s="213" t="s">
        <v>182</v>
      </c>
    </row>
    <row r="463" spans="1:65" s="15" customFormat="1" ht="11.25">
      <c r="B463" s="227"/>
      <c r="C463" s="228"/>
      <c r="D463" s="194" t="s">
        <v>193</v>
      </c>
      <c r="E463" s="229" t="s">
        <v>43</v>
      </c>
      <c r="F463" s="230" t="s">
        <v>436</v>
      </c>
      <c r="G463" s="228"/>
      <c r="H463" s="231">
        <v>6</v>
      </c>
      <c r="I463" s="232"/>
      <c r="J463" s="228"/>
      <c r="K463" s="228"/>
      <c r="L463" s="233"/>
      <c r="M463" s="234"/>
      <c r="N463" s="235"/>
      <c r="O463" s="235"/>
      <c r="P463" s="235"/>
      <c r="Q463" s="235"/>
      <c r="R463" s="235"/>
      <c r="S463" s="235"/>
      <c r="T463" s="236"/>
      <c r="AT463" s="237" t="s">
        <v>193</v>
      </c>
      <c r="AU463" s="237" t="s">
        <v>90</v>
      </c>
      <c r="AV463" s="15" t="s">
        <v>205</v>
      </c>
      <c r="AW463" s="15" t="s">
        <v>41</v>
      </c>
      <c r="AX463" s="15" t="s">
        <v>88</v>
      </c>
      <c r="AY463" s="237" t="s">
        <v>182</v>
      </c>
    </row>
    <row r="464" spans="1:65" s="2" customFormat="1" ht="62.65" customHeight="1">
      <c r="A464" s="35"/>
      <c r="B464" s="36"/>
      <c r="C464" s="179" t="s">
        <v>707</v>
      </c>
      <c r="D464" s="179" t="s">
        <v>187</v>
      </c>
      <c r="E464" s="180" t="s">
        <v>708</v>
      </c>
      <c r="F464" s="181" t="s">
        <v>709</v>
      </c>
      <c r="G464" s="182" t="s">
        <v>190</v>
      </c>
      <c r="H464" s="183">
        <v>64</v>
      </c>
      <c r="I464" s="184"/>
      <c r="J464" s="185">
        <f>ROUND(I464*H464,2)</f>
        <v>0</v>
      </c>
      <c r="K464" s="181" t="s">
        <v>191</v>
      </c>
      <c r="L464" s="40"/>
      <c r="M464" s="186" t="s">
        <v>43</v>
      </c>
      <c r="N464" s="187" t="s">
        <v>51</v>
      </c>
      <c r="O464" s="65"/>
      <c r="P464" s="188">
        <f>O464*H464</f>
        <v>0</v>
      </c>
      <c r="Q464" s="188">
        <v>0</v>
      </c>
      <c r="R464" s="188">
        <f>Q464*H464</f>
        <v>0</v>
      </c>
      <c r="S464" s="188">
        <v>0</v>
      </c>
      <c r="T464" s="189">
        <f>S464*H464</f>
        <v>0</v>
      </c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R464" s="190" t="s">
        <v>88</v>
      </c>
      <c r="AT464" s="190" t="s">
        <v>187</v>
      </c>
      <c r="AU464" s="190" t="s">
        <v>90</v>
      </c>
      <c r="AY464" s="17" t="s">
        <v>182</v>
      </c>
      <c r="BE464" s="191">
        <f>IF(N464="základní",J464,0)</f>
        <v>0</v>
      </c>
      <c r="BF464" s="191">
        <f>IF(N464="snížená",J464,0)</f>
        <v>0</v>
      </c>
      <c r="BG464" s="191">
        <f>IF(N464="zákl. přenesená",J464,0)</f>
        <v>0</v>
      </c>
      <c r="BH464" s="191">
        <f>IF(N464="sníž. přenesená",J464,0)</f>
        <v>0</v>
      </c>
      <c r="BI464" s="191">
        <f>IF(N464="nulová",J464,0)</f>
        <v>0</v>
      </c>
      <c r="BJ464" s="17" t="s">
        <v>88</v>
      </c>
      <c r="BK464" s="191">
        <f>ROUND(I464*H464,2)</f>
        <v>0</v>
      </c>
      <c r="BL464" s="17" t="s">
        <v>88</v>
      </c>
      <c r="BM464" s="190" t="s">
        <v>710</v>
      </c>
    </row>
    <row r="465" spans="1:65" s="13" customFormat="1" ht="11.25">
      <c r="B465" s="192"/>
      <c r="C465" s="193"/>
      <c r="D465" s="194" t="s">
        <v>193</v>
      </c>
      <c r="E465" s="195" t="s">
        <v>43</v>
      </c>
      <c r="F465" s="196" t="s">
        <v>554</v>
      </c>
      <c r="G465" s="193"/>
      <c r="H465" s="195" t="s">
        <v>43</v>
      </c>
      <c r="I465" s="197"/>
      <c r="J465" s="193"/>
      <c r="K465" s="193"/>
      <c r="L465" s="198"/>
      <c r="M465" s="199"/>
      <c r="N465" s="200"/>
      <c r="O465" s="200"/>
      <c r="P465" s="200"/>
      <c r="Q465" s="200"/>
      <c r="R465" s="200"/>
      <c r="S465" s="200"/>
      <c r="T465" s="201"/>
      <c r="AT465" s="202" t="s">
        <v>193</v>
      </c>
      <c r="AU465" s="202" t="s">
        <v>90</v>
      </c>
      <c r="AV465" s="13" t="s">
        <v>88</v>
      </c>
      <c r="AW465" s="13" t="s">
        <v>41</v>
      </c>
      <c r="AX465" s="13" t="s">
        <v>80</v>
      </c>
      <c r="AY465" s="202" t="s">
        <v>182</v>
      </c>
    </row>
    <row r="466" spans="1:65" s="13" customFormat="1" ht="11.25">
      <c r="B466" s="192"/>
      <c r="C466" s="193"/>
      <c r="D466" s="194" t="s">
        <v>193</v>
      </c>
      <c r="E466" s="195" t="s">
        <v>43</v>
      </c>
      <c r="F466" s="196" t="s">
        <v>711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1:65" s="14" customFormat="1" ht="11.25">
      <c r="B467" s="203"/>
      <c r="C467" s="204"/>
      <c r="D467" s="194" t="s">
        <v>193</v>
      </c>
      <c r="E467" s="205" t="s">
        <v>43</v>
      </c>
      <c r="F467" s="206" t="s">
        <v>712</v>
      </c>
      <c r="G467" s="204"/>
      <c r="H467" s="207">
        <v>64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88</v>
      </c>
      <c r="AY467" s="213" t="s">
        <v>182</v>
      </c>
    </row>
    <row r="468" spans="1:65" s="2" customFormat="1" ht="37.9" customHeight="1">
      <c r="A468" s="35"/>
      <c r="B468" s="36"/>
      <c r="C468" s="179" t="s">
        <v>713</v>
      </c>
      <c r="D468" s="179" t="s">
        <v>187</v>
      </c>
      <c r="E468" s="180" t="s">
        <v>714</v>
      </c>
      <c r="F468" s="181" t="s">
        <v>715</v>
      </c>
      <c r="G468" s="182" t="s">
        <v>190</v>
      </c>
      <c r="H468" s="183">
        <v>4</v>
      </c>
      <c r="I468" s="184"/>
      <c r="J468" s="185">
        <f>ROUND(I468*H468,2)</f>
        <v>0</v>
      </c>
      <c r="K468" s="181" t="s">
        <v>191</v>
      </c>
      <c r="L468" s="40"/>
      <c r="M468" s="186" t="s">
        <v>43</v>
      </c>
      <c r="N468" s="187" t="s">
        <v>51</v>
      </c>
      <c r="O468" s="65"/>
      <c r="P468" s="188">
        <f>O468*H468</f>
        <v>0</v>
      </c>
      <c r="Q468" s="188">
        <v>0</v>
      </c>
      <c r="R468" s="188">
        <f>Q468*H468</f>
        <v>0</v>
      </c>
      <c r="S468" s="188">
        <v>0</v>
      </c>
      <c r="T468" s="189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90" t="s">
        <v>88</v>
      </c>
      <c r="AT468" s="190" t="s">
        <v>187</v>
      </c>
      <c r="AU468" s="190" t="s">
        <v>90</v>
      </c>
      <c r="AY468" s="17" t="s">
        <v>182</v>
      </c>
      <c r="BE468" s="191">
        <f>IF(N468="základní",J468,0)</f>
        <v>0</v>
      </c>
      <c r="BF468" s="191">
        <f>IF(N468="snížená",J468,0)</f>
        <v>0</v>
      </c>
      <c r="BG468" s="191">
        <f>IF(N468="zákl. přenesená",J468,0)</f>
        <v>0</v>
      </c>
      <c r="BH468" s="191">
        <f>IF(N468="sníž. přenesená",J468,0)</f>
        <v>0</v>
      </c>
      <c r="BI468" s="191">
        <f>IF(N468="nulová",J468,0)</f>
        <v>0</v>
      </c>
      <c r="BJ468" s="17" t="s">
        <v>88</v>
      </c>
      <c r="BK468" s="191">
        <f>ROUND(I468*H468,2)</f>
        <v>0</v>
      </c>
      <c r="BL468" s="17" t="s">
        <v>88</v>
      </c>
      <c r="BM468" s="190" t="s">
        <v>716</v>
      </c>
    </row>
    <row r="469" spans="1:65" s="13" customFormat="1" ht="11.25">
      <c r="B469" s="192"/>
      <c r="C469" s="193"/>
      <c r="D469" s="194" t="s">
        <v>193</v>
      </c>
      <c r="E469" s="195" t="s">
        <v>43</v>
      </c>
      <c r="F469" s="196" t="s">
        <v>591</v>
      </c>
      <c r="G469" s="193"/>
      <c r="H469" s="195" t="s">
        <v>43</v>
      </c>
      <c r="I469" s="197"/>
      <c r="J469" s="193"/>
      <c r="K469" s="193"/>
      <c r="L469" s="198"/>
      <c r="M469" s="199"/>
      <c r="N469" s="200"/>
      <c r="O469" s="200"/>
      <c r="P469" s="200"/>
      <c r="Q469" s="200"/>
      <c r="R469" s="200"/>
      <c r="S469" s="200"/>
      <c r="T469" s="201"/>
      <c r="AT469" s="202" t="s">
        <v>193</v>
      </c>
      <c r="AU469" s="202" t="s">
        <v>90</v>
      </c>
      <c r="AV469" s="13" t="s">
        <v>88</v>
      </c>
      <c r="AW469" s="13" t="s">
        <v>41</v>
      </c>
      <c r="AX469" s="13" t="s">
        <v>80</v>
      </c>
      <c r="AY469" s="202" t="s">
        <v>182</v>
      </c>
    </row>
    <row r="470" spans="1:65" s="13" customFormat="1" ht="11.25">
      <c r="B470" s="192"/>
      <c r="C470" s="193"/>
      <c r="D470" s="194" t="s">
        <v>193</v>
      </c>
      <c r="E470" s="195" t="s">
        <v>43</v>
      </c>
      <c r="F470" s="196" t="s">
        <v>717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1:65" s="14" customFormat="1" ht="11.25">
      <c r="B471" s="203"/>
      <c r="C471" s="204"/>
      <c r="D471" s="194" t="s">
        <v>193</v>
      </c>
      <c r="E471" s="205" t="s">
        <v>43</v>
      </c>
      <c r="F471" s="206" t="s">
        <v>718</v>
      </c>
      <c r="G471" s="204"/>
      <c r="H471" s="207">
        <v>4</v>
      </c>
      <c r="I471" s="208"/>
      <c r="J471" s="204"/>
      <c r="K471" s="204"/>
      <c r="L471" s="209"/>
      <c r="M471" s="210"/>
      <c r="N471" s="211"/>
      <c r="O471" s="211"/>
      <c r="P471" s="211"/>
      <c r="Q471" s="211"/>
      <c r="R471" s="211"/>
      <c r="S471" s="211"/>
      <c r="T471" s="212"/>
      <c r="AT471" s="213" t="s">
        <v>193</v>
      </c>
      <c r="AU471" s="213" t="s">
        <v>90</v>
      </c>
      <c r="AV471" s="14" t="s">
        <v>90</v>
      </c>
      <c r="AW471" s="14" t="s">
        <v>41</v>
      </c>
      <c r="AX471" s="14" t="s">
        <v>88</v>
      </c>
      <c r="AY471" s="213" t="s">
        <v>182</v>
      </c>
    </row>
    <row r="472" spans="1:65" s="2" customFormat="1" ht="14.45" customHeight="1">
      <c r="A472" s="35"/>
      <c r="B472" s="36"/>
      <c r="C472" s="214" t="s">
        <v>719</v>
      </c>
      <c r="D472" s="214" t="s">
        <v>179</v>
      </c>
      <c r="E472" s="215" t="s">
        <v>720</v>
      </c>
      <c r="F472" s="216" t="s">
        <v>721</v>
      </c>
      <c r="G472" s="217" t="s">
        <v>190</v>
      </c>
      <c r="H472" s="218">
        <v>4</v>
      </c>
      <c r="I472" s="219"/>
      <c r="J472" s="220">
        <f>ROUND(I472*H472,2)</f>
        <v>0</v>
      </c>
      <c r="K472" s="216" t="s">
        <v>191</v>
      </c>
      <c r="L472" s="221"/>
      <c r="M472" s="222" t="s">
        <v>43</v>
      </c>
      <c r="N472" s="223" t="s">
        <v>51</v>
      </c>
      <c r="O472" s="65"/>
      <c r="P472" s="188">
        <f>O472*H472</f>
        <v>0</v>
      </c>
      <c r="Q472" s="188">
        <v>2.0000000000000001E-4</v>
      </c>
      <c r="R472" s="188">
        <f>Q472*H472</f>
        <v>8.0000000000000004E-4</v>
      </c>
      <c r="S472" s="188">
        <v>0</v>
      </c>
      <c r="T472" s="189">
        <f>S472*H472</f>
        <v>0</v>
      </c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R472" s="190" t="s">
        <v>90</v>
      </c>
      <c r="AT472" s="190" t="s">
        <v>179</v>
      </c>
      <c r="AU472" s="190" t="s">
        <v>90</v>
      </c>
      <c r="AY472" s="17" t="s">
        <v>182</v>
      </c>
      <c r="BE472" s="191">
        <f>IF(N472="základní",J472,0)</f>
        <v>0</v>
      </c>
      <c r="BF472" s="191">
        <f>IF(N472="snížená",J472,0)</f>
        <v>0</v>
      </c>
      <c r="BG472" s="191">
        <f>IF(N472="zákl. přenesená",J472,0)</f>
        <v>0</v>
      </c>
      <c r="BH472" s="191">
        <f>IF(N472="sníž. přenesená",J472,0)</f>
        <v>0</v>
      </c>
      <c r="BI472" s="191">
        <f>IF(N472="nulová",J472,0)</f>
        <v>0</v>
      </c>
      <c r="BJ472" s="17" t="s">
        <v>88</v>
      </c>
      <c r="BK472" s="191">
        <f>ROUND(I472*H472,2)</f>
        <v>0</v>
      </c>
      <c r="BL472" s="17" t="s">
        <v>88</v>
      </c>
      <c r="BM472" s="190" t="s">
        <v>722</v>
      </c>
    </row>
    <row r="473" spans="1:65" s="13" customFormat="1" ht="11.25">
      <c r="B473" s="192"/>
      <c r="C473" s="193"/>
      <c r="D473" s="194" t="s">
        <v>193</v>
      </c>
      <c r="E473" s="195" t="s">
        <v>43</v>
      </c>
      <c r="F473" s="196" t="s">
        <v>591</v>
      </c>
      <c r="G473" s="193"/>
      <c r="H473" s="195" t="s">
        <v>43</v>
      </c>
      <c r="I473" s="197"/>
      <c r="J473" s="193"/>
      <c r="K473" s="193"/>
      <c r="L473" s="198"/>
      <c r="M473" s="199"/>
      <c r="N473" s="200"/>
      <c r="O473" s="200"/>
      <c r="P473" s="200"/>
      <c r="Q473" s="200"/>
      <c r="R473" s="200"/>
      <c r="S473" s="200"/>
      <c r="T473" s="201"/>
      <c r="AT473" s="202" t="s">
        <v>193</v>
      </c>
      <c r="AU473" s="202" t="s">
        <v>90</v>
      </c>
      <c r="AV473" s="13" t="s">
        <v>88</v>
      </c>
      <c r="AW473" s="13" t="s">
        <v>41</v>
      </c>
      <c r="AX473" s="13" t="s">
        <v>80</v>
      </c>
      <c r="AY473" s="202" t="s">
        <v>182</v>
      </c>
    </row>
    <row r="474" spans="1:65" s="13" customFormat="1" ht="11.25">
      <c r="B474" s="192"/>
      <c r="C474" s="193"/>
      <c r="D474" s="194" t="s">
        <v>193</v>
      </c>
      <c r="E474" s="195" t="s">
        <v>43</v>
      </c>
      <c r="F474" s="196" t="s">
        <v>717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1:65" s="14" customFormat="1" ht="11.25">
      <c r="B475" s="203"/>
      <c r="C475" s="204"/>
      <c r="D475" s="194" t="s">
        <v>193</v>
      </c>
      <c r="E475" s="205" t="s">
        <v>43</v>
      </c>
      <c r="F475" s="206" t="s">
        <v>718</v>
      </c>
      <c r="G475" s="204"/>
      <c r="H475" s="207">
        <v>4</v>
      </c>
      <c r="I475" s="208"/>
      <c r="J475" s="204"/>
      <c r="K475" s="204"/>
      <c r="L475" s="209"/>
      <c r="M475" s="210"/>
      <c r="N475" s="211"/>
      <c r="O475" s="211"/>
      <c r="P475" s="211"/>
      <c r="Q475" s="211"/>
      <c r="R475" s="211"/>
      <c r="S475" s="211"/>
      <c r="T475" s="212"/>
      <c r="AT475" s="213" t="s">
        <v>193</v>
      </c>
      <c r="AU475" s="213" t="s">
        <v>90</v>
      </c>
      <c r="AV475" s="14" t="s">
        <v>90</v>
      </c>
      <c r="AW475" s="14" t="s">
        <v>41</v>
      </c>
      <c r="AX475" s="14" t="s">
        <v>88</v>
      </c>
      <c r="AY475" s="213" t="s">
        <v>182</v>
      </c>
    </row>
    <row r="476" spans="1:65" s="2" customFormat="1" ht="24.2" customHeight="1">
      <c r="A476" s="35"/>
      <c r="B476" s="36"/>
      <c r="C476" s="179" t="s">
        <v>723</v>
      </c>
      <c r="D476" s="179" t="s">
        <v>187</v>
      </c>
      <c r="E476" s="180" t="s">
        <v>724</v>
      </c>
      <c r="F476" s="181" t="s">
        <v>725</v>
      </c>
      <c r="G476" s="182" t="s">
        <v>481</v>
      </c>
      <c r="H476" s="183">
        <v>55</v>
      </c>
      <c r="I476" s="184"/>
      <c r="J476" s="185">
        <f>ROUND(I476*H476,2)</f>
        <v>0</v>
      </c>
      <c r="K476" s="181" t="s">
        <v>191</v>
      </c>
      <c r="L476" s="40"/>
      <c r="M476" s="186" t="s">
        <v>43</v>
      </c>
      <c r="N476" s="187" t="s">
        <v>51</v>
      </c>
      <c r="O476" s="65"/>
      <c r="P476" s="188">
        <f>O476*H476</f>
        <v>0</v>
      </c>
      <c r="Q476" s="188">
        <v>0</v>
      </c>
      <c r="R476" s="188">
        <f>Q476*H476</f>
        <v>0</v>
      </c>
      <c r="S476" s="188">
        <v>0</v>
      </c>
      <c r="T476" s="189">
        <f>S476*H476</f>
        <v>0</v>
      </c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R476" s="190" t="s">
        <v>88</v>
      </c>
      <c r="AT476" s="190" t="s">
        <v>187</v>
      </c>
      <c r="AU476" s="190" t="s">
        <v>90</v>
      </c>
      <c r="AY476" s="17" t="s">
        <v>182</v>
      </c>
      <c r="BE476" s="191">
        <f>IF(N476="základní",J476,0)</f>
        <v>0</v>
      </c>
      <c r="BF476" s="191">
        <f>IF(N476="snížená",J476,0)</f>
        <v>0</v>
      </c>
      <c r="BG476" s="191">
        <f>IF(N476="zákl. přenesená",J476,0)</f>
        <v>0</v>
      </c>
      <c r="BH476" s="191">
        <f>IF(N476="sníž. přenesená",J476,0)</f>
        <v>0</v>
      </c>
      <c r="BI476" s="191">
        <f>IF(N476="nulová",J476,0)</f>
        <v>0</v>
      </c>
      <c r="BJ476" s="17" t="s">
        <v>88</v>
      </c>
      <c r="BK476" s="191">
        <f>ROUND(I476*H476,2)</f>
        <v>0</v>
      </c>
      <c r="BL476" s="17" t="s">
        <v>88</v>
      </c>
      <c r="BM476" s="190" t="s">
        <v>726</v>
      </c>
    </row>
    <row r="477" spans="1:65" s="13" customFormat="1" ht="11.25">
      <c r="B477" s="192"/>
      <c r="C477" s="193"/>
      <c r="D477" s="194" t="s">
        <v>193</v>
      </c>
      <c r="E477" s="195" t="s">
        <v>43</v>
      </c>
      <c r="F477" s="196" t="s">
        <v>554</v>
      </c>
      <c r="G477" s="193"/>
      <c r="H477" s="195" t="s">
        <v>43</v>
      </c>
      <c r="I477" s="197"/>
      <c r="J477" s="193"/>
      <c r="K477" s="193"/>
      <c r="L477" s="198"/>
      <c r="M477" s="199"/>
      <c r="N477" s="200"/>
      <c r="O477" s="200"/>
      <c r="P477" s="200"/>
      <c r="Q477" s="200"/>
      <c r="R477" s="200"/>
      <c r="S477" s="200"/>
      <c r="T477" s="201"/>
      <c r="AT477" s="202" t="s">
        <v>193</v>
      </c>
      <c r="AU477" s="202" t="s">
        <v>90</v>
      </c>
      <c r="AV477" s="13" t="s">
        <v>88</v>
      </c>
      <c r="AW477" s="13" t="s">
        <v>41</v>
      </c>
      <c r="AX477" s="13" t="s">
        <v>80</v>
      </c>
      <c r="AY477" s="202" t="s">
        <v>182</v>
      </c>
    </row>
    <row r="478" spans="1:65" s="13" customFormat="1" ht="22.5">
      <c r="B478" s="192"/>
      <c r="C478" s="193"/>
      <c r="D478" s="194" t="s">
        <v>193</v>
      </c>
      <c r="E478" s="195" t="s">
        <v>43</v>
      </c>
      <c r="F478" s="196" t="s">
        <v>727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1:65" s="14" customFormat="1" ht="11.25">
      <c r="B479" s="203"/>
      <c r="C479" s="204"/>
      <c r="D479" s="194" t="s">
        <v>193</v>
      </c>
      <c r="E479" s="205" t="s">
        <v>43</v>
      </c>
      <c r="F479" s="206" t="s">
        <v>613</v>
      </c>
      <c r="G479" s="204"/>
      <c r="H479" s="207">
        <v>55</v>
      </c>
      <c r="I479" s="208"/>
      <c r="J479" s="204"/>
      <c r="K479" s="204"/>
      <c r="L479" s="209"/>
      <c r="M479" s="210"/>
      <c r="N479" s="211"/>
      <c r="O479" s="211"/>
      <c r="P479" s="211"/>
      <c r="Q479" s="211"/>
      <c r="R479" s="211"/>
      <c r="S479" s="211"/>
      <c r="T479" s="212"/>
      <c r="AT479" s="213" t="s">
        <v>193</v>
      </c>
      <c r="AU479" s="213" t="s">
        <v>90</v>
      </c>
      <c r="AV479" s="14" t="s">
        <v>90</v>
      </c>
      <c r="AW479" s="14" t="s">
        <v>41</v>
      </c>
      <c r="AX479" s="14" t="s">
        <v>88</v>
      </c>
      <c r="AY479" s="213" t="s">
        <v>182</v>
      </c>
    </row>
    <row r="480" spans="1:65" s="2" customFormat="1" ht="14.45" customHeight="1">
      <c r="A480" s="35"/>
      <c r="B480" s="36"/>
      <c r="C480" s="214" t="s">
        <v>728</v>
      </c>
      <c r="D480" s="214" t="s">
        <v>179</v>
      </c>
      <c r="E480" s="215" t="s">
        <v>729</v>
      </c>
      <c r="F480" s="216" t="s">
        <v>730</v>
      </c>
      <c r="G480" s="217" t="s">
        <v>481</v>
      </c>
      <c r="H480" s="218">
        <v>55</v>
      </c>
      <c r="I480" s="219"/>
      <c r="J480" s="220">
        <f>ROUND(I480*H480,2)</f>
        <v>0</v>
      </c>
      <c r="K480" s="216" t="s">
        <v>198</v>
      </c>
      <c r="L480" s="221"/>
      <c r="M480" s="222" t="s">
        <v>43</v>
      </c>
      <c r="N480" s="223" t="s">
        <v>51</v>
      </c>
      <c r="O480" s="65"/>
      <c r="P480" s="188">
        <f>O480*H480</f>
        <v>0</v>
      </c>
      <c r="Q480" s="188">
        <v>0</v>
      </c>
      <c r="R480" s="188">
        <f>Q480*H480</f>
        <v>0</v>
      </c>
      <c r="S480" s="188">
        <v>0</v>
      </c>
      <c r="T480" s="189">
        <f>S480*H480</f>
        <v>0</v>
      </c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R480" s="190" t="s">
        <v>90</v>
      </c>
      <c r="AT480" s="190" t="s">
        <v>179</v>
      </c>
      <c r="AU480" s="190" t="s">
        <v>90</v>
      </c>
      <c r="AY480" s="17" t="s">
        <v>182</v>
      </c>
      <c r="BE480" s="191">
        <f>IF(N480="základní",J480,0)</f>
        <v>0</v>
      </c>
      <c r="BF480" s="191">
        <f>IF(N480="snížená",J480,0)</f>
        <v>0</v>
      </c>
      <c r="BG480" s="191">
        <f>IF(N480="zákl. přenesená",J480,0)</f>
        <v>0</v>
      </c>
      <c r="BH480" s="191">
        <f>IF(N480="sníž. přenesená",J480,0)</f>
        <v>0</v>
      </c>
      <c r="BI480" s="191">
        <f>IF(N480="nulová",J480,0)</f>
        <v>0</v>
      </c>
      <c r="BJ480" s="17" t="s">
        <v>88</v>
      </c>
      <c r="BK480" s="191">
        <f>ROUND(I480*H480,2)</f>
        <v>0</v>
      </c>
      <c r="BL480" s="17" t="s">
        <v>88</v>
      </c>
      <c r="BM480" s="190" t="s">
        <v>731</v>
      </c>
    </row>
    <row r="481" spans="1:65" s="13" customFormat="1" ht="11.25">
      <c r="B481" s="192"/>
      <c r="C481" s="193"/>
      <c r="D481" s="194" t="s">
        <v>193</v>
      </c>
      <c r="E481" s="195" t="s">
        <v>43</v>
      </c>
      <c r="F481" s="196" t="s">
        <v>554</v>
      </c>
      <c r="G481" s="193"/>
      <c r="H481" s="195" t="s">
        <v>43</v>
      </c>
      <c r="I481" s="197"/>
      <c r="J481" s="193"/>
      <c r="K481" s="193"/>
      <c r="L481" s="198"/>
      <c r="M481" s="199"/>
      <c r="N481" s="200"/>
      <c r="O481" s="200"/>
      <c r="P481" s="200"/>
      <c r="Q481" s="200"/>
      <c r="R481" s="200"/>
      <c r="S481" s="200"/>
      <c r="T481" s="201"/>
      <c r="AT481" s="202" t="s">
        <v>193</v>
      </c>
      <c r="AU481" s="202" t="s">
        <v>90</v>
      </c>
      <c r="AV481" s="13" t="s">
        <v>88</v>
      </c>
      <c r="AW481" s="13" t="s">
        <v>41</v>
      </c>
      <c r="AX481" s="13" t="s">
        <v>80</v>
      </c>
      <c r="AY481" s="202" t="s">
        <v>182</v>
      </c>
    </row>
    <row r="482" spans="1:65" s="13" customFormat="1" ht="22.5">
      <c r="B482" s="192"/>
      <c r="C482" s="193"/>
      <c r="D482" s="194" t="s">
        <v>193</v>
      </c>
      <c r="E482" s="195" t="s">
        <v>43</v>
      </c>
      <c r="F482" s="196" t="s">
        <v>727</v>
      </c>
      <c r="G482" s="193"/>
      <c r="H482" s="195" t="s">
        <v>43</v>
      </c>
      <c r="I482" s="197"/>
      <c r="J482" s="193"/>
      <c r="K482" s="193"/>
      <c r="L482" s="198"/>
      <c r="M482" s="199"/>
      <c r="N482" s="200"/>
      <c r="O482" s="200"/>
      <c r="P482" s="200"/>
      <c r="Q482" s="200"/>
      <c r="R482" s="200"/>
      <c r="S482" s="200"/>
      <c r="T482" s="201"/>
      <c r="AT482" s="202" t="s">
        <v>193</v>
      </c>
      <c r="AU482" s="202" t="s">
        <v>90</v>
      </c>
      <c r="AV482" s="13" t="s">
        <v>88</v>
      </c>
      <c r="AW482" s="13" t="s">
        <v>41</v>
      </c>
      <c r="AX482" s="13" t="s">
        <v>80</v>
      </c>
      <c r="AY482" s="202" t="s">
        <v>182</v>
      </c>
    </row>
    <row r="483" spans="1:65" s="14" customFormat="1" ht="11.25">
      <c r="B483" s="203"/>
      <c r="C483" s="204"/>
      <c r="D483" s="194" t="s">
        <v>193</v>
      </c>
      <c r="E483" s="205" t="s">
        <v>43</v>
      </c>
      <c r="F483" s="206" t="s">
        <v>613</v>
      </c>
      <c r="G483" s="204"/>
      <c r="H483" s="207">
        <v>55</v>
      </c>
      <c r="I483" s="208"/>
      <c r="J483" s="204"/>
      <c r="K483" s="204"/>
      <c r="L483" s="209"/>
      <c r="M483" s="210"/>
      <c r="N483" s="211"/>
      <c r="O483" s="211"/>
      <c r="P483" s="211"/>
      <c r="Q483" s="211"/>
      <c r="R483" s="211"/>
      <c r="S483" s="211"/>
      <c r="T483" s="212"/>
      <c r="AT483" s="213" t="s">
        <v>193</v>
      </c>
      <c r="AU483" s="213" t="s">
        <v>90</v>
      </c>
      <c r="AV483" s="14" t="s">
        <v>90</v>
      </c>
      <c r="AW483" s="14" t="s">
        <v>41</v>
      </c>
      <c r="AX483" s="14" t="s">
        <v>88</v>
      </c>
      <c r="AY483" s="213" t="s">
        <v>182</v>
      </c>
    </row>
    <row r="484" spans="1:65" s="2" customFormat="1" ht="14.45" customHeight="1">
      <c r="A484" s="35"/>
      <c r="B484" s="36"/>
      <c r="C484" s="179" t="s">
        <v>732</v>
      </c>
      <c r="D484" s="179" t="s">
        <v>187</v>
      </c>
      <c r="E484" s="180" t="s">
        <v>733</v>
      </c>
      <c r="F484" s="181" t="s">
        <v>734</v>
      </c>
      <c r="G484" s="182" t="s">
        <v>190</v>
      </c>
      <c r="H484" s="183">
        <v>1</v>
      </c>
      <c r="I484" s="184"/>
      <c r="J484" s="185">
        <f>ROUND(I484*H484,2)</f>
        <v>0</v>
      </c>
      <c r="K484" s="181" t="s">
        <v>191</v>
      </c>
      <c r="L484" s="40"/>
      <c r="M484" s="186" t="s">
        <v>43</v>
      </c>
      <c r="N484" s="187" t="s">
        <v>51</v>
      </c>
      <c r="O484" s="65"/>
      <c r="P484" s="188">
        <f>O484*H484</f>
        <v>0</v>
      </c>
      <c r="Q484" s="188">
        <v>0</v>
      </c>
      <c r="R484" s="188">
        <f>Q484*H484</f>
        <v>0</v>
      </c>
      <c r="S484" s="188">
        <v>0</v>
      </c>
      <c r="T484" s="189">
        <f>S484*H484</f>
        <v>0</v>
      </c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R484" s="190" t="s">
        <v>88</v>
      </c>
      <c r="AT484" s="190" t="s">
        <v>187</v>
      </c>
      <c r="AU484" s="190" t="s">
        <v>90</v>
      </c>
      <c r="AY484" s="17" t="s">
        <v>182</v>
      </c>
      <c r="BE484" s="191">
        <f>IF(N484="základní",J484,0)</f>
        <v>0</v>
      </c>
      <c r="BF484" s="191">
        <f>IF(N484="snížená",J484,0)</f>
        <v>0</v>
      </c>
      <c r="BG484" s="191">
        <f>IF(N484="zákl. přenesená",J484,0)</f>
        <v>0</v>
      </c>
      <c r="BH484" s="191">
        <f>IF(N484="sníž. přenesená",J484,0)</f>
        <v>0</v>
      </c>
      <c r="BI484" s="191">
        <f>IF(N484="nulová",J484,0)</f>
        <v>0</v>
      </c>
      <c r="BJ484" s="17" t="s">
        <v>88</v>
      </c>
      <c r="BK484" s="191">
        <f>ROUND(I484*H484,2)</f>
        <v>0</v>
      </c>
      <c r="BL484" s="17" t="s">
        <v>88</v>
      </c>
      <c r="BM484" s="190" t="s">
        <v>735</v>
      </c>
    </row>
    <row r="485" spans="1:65" s="13" customFormat="1" ht="11.25">
      <c r="B485" s="192"/>
      <c r="C485" s="193"/>
      <c r="D485" s="194" t="s">
        <v>193</v>
      </c>
      <c r="E485" s="195" t="s">
        <v>43</v>
      </c>
      <c r="F485" s="196" t="s">
        <v>554</v>
      </c>
      <c r="G485" s="193"/>
      <c r="H485" s="195" t="s">
        <v>43</v>
      </c>
      <c r="I485" s="197"/>
      <c r="J485" s="193"/>
      <c r="K485" s="193"/>
      <c r="L485" s="198"/>
      <c r="M485" s="199"/>
      <c r="N485" s="200"/>
      <c r="O485" s="200"/>
      <c r="P485" s="200"/>
      <c r="Q485" s="200"/>
      <c r="R485" s="200"/>
      <c r="S485" s="200"/>
      <c r="T485" s="201"/>
      <c r="AT485" s="202" t="s">
        <v>193</v>
      </c>
      <c r="AU485" s="202" t="s">
        <v>90</v>
      </c>
      <c r="AV485" s="13" t="s">
        <v>88</v>
      </c>
      <c r="AW485" s="13" t="s">
        <v>41</v>
      </c>
      <c r="AX485" s="13" t="s">
        <v>80</v>
      </c>
      <c r="AY485" s="202" t="s">
        <v>182</v>
      </c>
    </row>
    <row r="486" spans="1:65" s="13" customFormat="1" ht="11.25">
      <c r="B486" s="192"/>
      <c r="C486" s="193"/>
      <c r="D486" s="194" t="s">
        <v>193</v>
      </c>
      <c r="E486" s="195" t="s">
        <v>43</v>
      </c>
      <c r="F486" s="196" t="s">
        <v>736</v>
      </c>
      <c r="G486" s="193"/>
      <c r="H486" s="195" t="s">
        <v>43</v>
      </c>
      <c r="I486" s="197"/>
      <c r="J486" s="193"/>
      <c r="K486" s="193"/>
      <c r="L486" s="198"/>
      <c r="M486" s="199"/>
      <c r="N486" s="200"/>
      <c r="O486" s="200"/>
      <c r="P486" s="200"/>
      <c r="Q486" s="200"/>
      <c r="R486" s="200"/>
      <c r="S486" s="200"/>
      <c r="T486" s="201"/>
      <c r="AT486" s="202" t="s">
        <v>193</v>
      </c>
      <c r="AU486" s="202" t="s">
        <v>90</v>
      </c>
      <c r="AV486" s="13" t="s">
        <v>88</v>
      </c>
      <c r="AW486" s="13" t="s">
        <v>41</v>
      </c>
      <c r="AX486" s="13" t="s">
        <v>80</v>
      </c>
      <c r="AY486" s="202" t="s">
        <v>182</v>
      </c>
    </row>
    <row r="487" spans="1:65" s="14" customFormat="1" ht="11.25">
      <c r="B487" s="203"/>
      <c r="C487" s="204"/>
      <c r="D487" s="194" t="s">
        <v>193</v>
      </c>
      <c r="E487" s="205" t="s">
        <v>43</v>
      </c>
      <c r="F487" s="206" t="s">
        <v>88</v>
      </c>
      <c r="G487" s="204"/>
      <c r="H487" s="207">
        <v>1</v>
      </c>
      <c r="I487" s="208"/>
      <c r="J487" s="204"/>
      <c r="K487" s="204"/>
      <c r="L487" s="209"/>
      <c r="M487" s="210"/>
      <c r="N487" s="211"/>
      <c r="O487" s="211"/>
      <c r="P487" s="211"/>
      <c r="Q487" s="211"/>
      <c r="R487" s="211"/>
      <c r="S487" s="211"/>
      <c r="T487" s="212"/>
      <c r="AT487" s="213" t="s">
        <v>193</v>
      </c>
      <c r="AU487" s="213" t="s">
        <v>90</v>
      </c>
      <c r="AV487" s="14" t="s">
        <v>90</v>
      </c>
      <c r="AW487" s="14" t="s">
        <v>41</v>
      </c>
      <c r="AX487" s="14" t="s">
        <v>88</v>
      </c>
      <c r="AY487" s="213" t="s">
        <v>182</v>
      </c>
    </row>
    <row r="488" spans="1:65" s="2" customFormat="1" ht="14.45" customHeight="1">
      <c r="A488" s="35"/>
      <c r="B488" s="36"/>
      <c r="C488" s="179" t="s">
        <v>737</v>
      </c>
      <c r="D488" s="179" t="s">
        <v>187</v>
      </c>
      <c r="E488" s="180" t="s">
        <v>738</v>
      </c>
      <c r="F488" s="181" t="s">
        <v>739</v>
      </c>
      <c r="G488" s="182" t="s">
        <v>740</v>
      </c>
      <c r="H488" s="183">
        <v>5.5E-2</v>
      </c>
      <c r="I488" s="184"/>
      <c r="J488" s="185">
        <f>ROUND(I488*H488,2)</f>
        <v>0</v>
      </c>
      <c r="K488" s="181" t="s">
        <v>191</v>
      </c>
      <c r="L488" s="40"/>
      <c r="M488" s="186" t="s">
        <v>43</v>
      </c>
      <c r="N488" s="187" t="s">
        <v>51</v>
      </c>
      <c r="O488" s="65"/>
      <c r="P488" s="188">
        <f>O488*H488</f>
        <v>0</v>
      </c>
      <c r="Q488" s="188">
        <v>0</v>
      </c>
      <c r="R488" s="188">
        <f>Q488*H488</f>
        <v>0</v>
      </c>
      <c r="S488" s="188">
        <v>0</v>
      </c>
      <c r="T488" s="189">
        <f>S488*H488</f>
        <v>0</v>
      </c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R488" s="190" t="s">
        <v>88</v>
      </c>
      <c r="AT488" s="190" t="s">
        <v>187</v>
      </c>
      <c r="AU488" s="190" t="s">
        <v>90</v>
      </c>
      <c r="AY488" s="17" t="s">
        <v>182</v>
      </c>
      <c r="BE488" s="191">
        <f>IF(N488="základní",J488,0)</f>
        <v>0</v>
      </c>
      <c r="BF488" s="191">
        <f>IF(N488="snížená",J488,0)</f>
        <v>0</v>
      </c>
      <c r="BG488" s="191">
        <f>IF(N488="zákl. přenesená",J488,0)</f>
        <v>0</v>
      </c>
      <c r="BH488" s="191">
        <f>IF(N488="sníž. přenesená",J488,0)</f>
        <v>0</v>
      </c>
      <c r="BI488" s="191">
        <f>IF(N488="nulová",J488,0)</f>
        <v>0</v>
      </c>
      <c r="BJ488" s="17" t="s">
        <v>88</v>
      </c>
      <c r="BK488" s="191">
        <f>ROUND(I488*H488,2)</f>
        <v>0</v>
      </c>
      <c r="BL488" s="17" t="s">
        <v>88</v>
      </c>
      <c r="BM488" s="190" t="s">
        <v>741</v>
      </c>
    </row>
    <row r="489" spans="1:65" s="13" customFormat="1" ht="11.25">
      <c r="B489" s="192"/>
      <c r="C489" s="193"/>
      <c r="D489" s="194" t="s">
        <v>193</v>
      </c>
      <c r="E489" s="195" t="s">
        <v>43</v>
      </c>
      <c r="F489" s="196" t="s">
        <v>554</v>
      </c>
      <c r="G489" s="193"/>
      <c r="H489" s="195" t="s">
        <v>43</v>
      </c>
      <c r="I489" s="197"/>
      <c r="J489" s="193"/>
      <c r="K489" s="193"/>
      <c r="L489" s="198"/>
      <c r="M489" s="199"/>
      <c r="N489" s="200"/>
      <c r="O489" s="200"/>
      <c r="P489" s="200"/>
      <c r="Q489" s="200"/>
      <c r="R489" s="200"/>
      <c r="S489" s="200"/>
      <c r="T489" s="201"/>
      <c r="AT489" s="202" t="s">
        <v>193</v>
      </c>
      <c r="AU489" s="202" t="s">
        <v>90</v>
      </c>
      <c r="AV489" s="13" t="s">
        <v>88</v>
      </c>
      <c r="AW489" s="13" t="s">
        <v>41</v>
      </c>
      <c r="AX489" s="13" t="s">
        <v>80</v>
      </c>
      <c r="AY489" s="202" t="s">
        <v>182</v>
      </c>
    </row>
    <row r="490" spans="1:65" s="13" customFormat="1" ht="22.5">
      <c r="B490" s="192"/>
      <c r="C490" s="193"/>
      <c r="D490" s="194" t="s">
        <v>193</v>
      </c>
      <c r="E490" s="195" t="s">
        <v>43</v>
      </c>
      <c r="F490" s="196" t="s">
        <v>727</v>
      </c>
      <c r="G490" s="193"/>
      <c r="H490" s="195" t="s">
        <v>43</v>
      </c>
      <c r="I490" s="197"/>
      <c r="J490" s="193"/>
      <c r="K490" s="193"/>
      <c r="L490" s="198"/>
      <c r="M490" s="199"/>
      <c r="N490" s="200"/>
      <c r="O490" s="200"/>
      <c r="P490" s="200"/>
      <c r="Q490" s="200"/>
      <c r="R490" s="200"/>
      <c r="S490" s="200"/>
      <c r="T490" s="201"/>
      <c r="AT490" s="202" t="s">
        <v>193</v>
      </c>
      <c r="AU490" s="202" t="s">
        <v>90</v>
      </c>
      <c r="AV490" s="13" t="s">
        <v>88</v>
      </c>
      <c r="AW490" s="13" t="s">
        <v>41</v>
      </c>
      <c r="AX490" s="13" t="s">
        <v>80</v>
      </c>
      <c r="AY490" s="202" t="s">
        <v>182</v>
      </c>
    </row>
    <row r="491" spans="1:65" s="14" customFormat="1" ht="11.25">
      <c r="B491" s="203"/>
      <c r="C491" s="204"/>
      <c r="D491" s="194" t="s">
        <v>193</v>
      </c>
      <c r="E491" s="205" t="s">
        <v>43</v>
      </c>
      <c r="F491" s="206" t="s">
        <v>742</v>
      </c>
      <c r="G491" s="204"/>
      <c r="H491" s="207">
        <v>5.5E-2</v>
      </c>
      <c r="I491" s="208"/>
      <c r="J491" s="204"/>
      <c r="K491" s="204"/>
      <c r="L491" s="209"/>
      <c r="M491" s="210"/>
      <c r="N491" s="211"/>
      <c r="O491" s="211"/>
      <c r="P491" s="211"/>
      <c r="Q491" s="211"/>
      <c r="R491" s="211"/>
      <c r="S491" s="211"/>
      <c r="T491" s="212"/>
      <c r="AT491" s="213" t="s">
        <v>193</v>
      </c>
      <c r="AU491" s="213" t="s">
        <v>90</v>
      </c>
      <c r="AV491" s="14" t="s">
        <v>90</v>
      </c>
      <c r="AW491" s="14" t="s">
        <v>41</v>
      </c>
      <c r="AX491" s="14" t="s">
        <v>88</v>
      </c>
      <c r="AY491" s="213" t="s">
        <v>182</v>
      </c>
    </row>
    <row r="492" spans="1:65" s="2" customFormat="1" ht="24.2" customHeight="1">
      <c r="A492" s="35"/>
      <c r="B492" s="36"/>
      <c r="C492" s="179" t="s">
        <v>743</v>
      </c>
      <c r="D492" s="179" t="s">
        <v>187</v>
      </c>
      <c r="E492" s="180" t="s">
        <v>744</v>
      </c>
      <c r="F492" s="181" t="s">
        <v>745</v>
      </c>
      <c r="G492" s="182" t="s">
        <v>190</v>
      </c>
      <c r="H492" s="183">
        <v>2</v>
      </c>
      <c r="I492" s="184"/>
      <c r="J492" s="185">
        <f>ROUND(I492*H492,2)</f>
        <v>0</v>
      </c>
      <c r="K492" s="181" t="s">
        <v>191</v>
      </c>
      <c r="L492" s="40"/>
      <c r="M492" s="186" t="s">
        <v>43</v>
      </c>
      <c r="N492" s="187" t="s">
        <v>51</v>
      </c>
      <c r="O492" s="65"/>
      <c r="P492" s="188">
        <f>O492*H492</f>
        <v>0</v>
      </c>
      <c r="Q492" s="188">
        <v>0</v>
      </c>
      <c r="R492" s="188">
        <f>Q492*H492</f>
        <v>0</v>
      </c>
      <c r="S492" s="188">
        <v>0</v>
      </c>
      <c r="T492" s="189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90" t="s">
        <v>88</v>
      </c>
      <c r="AT492" s="190" t="s">
        <v>187</v>
      </c>
      <c r="AU492" s="190" t="s">
        <v>90</v>
      </c>
      <c r="AY492" s="17" t="s">
        <v>182</v>
      </c>
      <c r="BE492" s="191">
        <f>IF(N492="základní",J492,0)</f>
        <v>0</v>
      </c>
      <c r="BF492" s="191">
        <f>IF(N492="snížená",J492,0)</f>
        <v>0</v>
      </c>
      <c r="BG492" s="191">
        <f>IF(N492="zákl. přenesená",J492,0)</f>
        <v>0</v>
      </c>
      <c r="BH492" s="191">
        <f>IF(N492="sníž. přenesená",J492,0)</f>
        <v>0</v>
      </c>
      <c r="BI492" s="191">
        <f>IF(N492="nulová",J492,0)</f>
        <v>0</v>
      </c>
      <c r="BJ492" s="17" t="s">
        <v>88</v>
      </c>
      <c r="BK492" s="191">
        <f>ROUND(I492*H492,2)</f>
        <v>0</v>
      </c>
      <c r="BL492" s="17" t="s">
        <v>88</v>
      </c>
      <c r="BM492" s="190" t="s">
        <v>746</v>
      </c>
    </row>
    <row r="493" spans="1:65" s="13" customFormat="1" ht="11.25">
      <c r="B493" s="192"/>
      <c r="C493" s="193"/>
      <c r="D493" s="194" t="s">
        <v>193</v>
      </c>
      <c r="E493" s="195" t="s">
        <v>43</v>
      </c>
      <c r="F493" s="196" t="s">
        <v>554</v>
      </c>
      <c r="G493" s="193"/>
      <c r="H493" s="195" t="s">
        <v>43</v>
      </c>
      <c r="I493" s="197"/>
      <c r="J493" s="193"/>
      <c r="K493" s="193"/>
      <c r="L493" s="198"/>
      <c r="M493" s="199"/>
      <c r="N493" s="200"/>
      <c r="O493" s="200"/>
      <c r="P493" s="200"/>
      <c r="Q493" s="200"/>
      <c r="R493" s="200"/>
      <c r="S493" s="200"/>
      <c r="T493" s="201"/>
      <c r="AT493" s="202" t="s">
        <v>193</v>
      </c>
      <c r="AU493" s="202" t="s">
        <v>90</v>
      </c>
      <c r="AV493" s="13" t="s">
        <v>88</v>
      </c>
      <c r="AW493" s="13" t="s">
        <v>41</v>
      </c>
      <c r="AX493" s="13" t="s">
        <v>80</v>
      </c>
      <c r="AY493" s="202" t="s">
        <v>182</v>
      </c>
    </row>
    <row r="494" spans="1:65" s="13" customFormat="1" ht="11.25">
      <c r="B494" s="192"/>
      <c r="C494" s="193"/>
      <c r="D494" s="194" t="s">
        <v>193</v>
      </c>
      <c r="E494" s="195" t="s">
        <v>43</v>
      </c>
      <c r="F494" s="196" t="s">
        <v>736</v>
      </c>
      <c r="G494" s="193"/>
      <c r="H494" s="195" t="s">
        <v>43</v>
      </c>
      <c r="I494" s="197"/>
      <c r="J494" s="193"/>
      <c r="K494" s="193"/>
      <c r="L494" s="198"/>
      <c r="M494" s="199"/>
      <c r="N494" s="200"/>
      <c r="O494" s="200"/>
      <c r="P494" s="200"/>
      <c r="Q494" s="200"/>
      <c r="R494" s="200"/>
      <c r="S494" s="200"/>
      <c r="T494" s="201"/>
      <c r="AT494" s="202" t="s">
        <v>193</v>
      </c>
      <c r="AU494" s="202" t="s">
        <v>90</v>
      </c>
      <c r="AV494" s="13" t="s">
        <v>88</v>
      </c>
      <c r="AW494" s="13" t="s">
        <v>41</v>
      </c>
      <c r="AX494" s="13" t="s">
        <v>80</v>
      </c>
      <c r="AY494" s="202" t="s">
        <v>182</v>
      </c>
    </row>
    <row r="495" spans="1:65" s="14" customFormat="1" ht="11.25">
      <c r="B495" s="203"/>
      <c r="C495" s="204"/>
      <c r="D495" s="194" t="s">
        <v>193</v>
      </c>
      <c r="E495" s="205" t="s">
        <v>43</v>
      </c>
      <c r="F495" s="206" t="s">
        <v>478</v>
      </c>
      <c r="G495" s="204"/>
      <c r="H495" s="207">
        <v>2</v>
      </c>
      <c r="I495" s="208"/>
      <c r="J495" s="204"/>
      <c r="K495" s="204"/>
      <c r="L495" s="209"/>
      <c r="M495" s="210"/>
      <c r="N495" s="211"/>
      <c r="O495" s="211"/>
      <c r="P495" s="211"/>
      <c r="Q495" s="211"/>
      <c r="R495" s="211"/>
      <c r="S495" s="211"/>
      <c r="T495" s="212"/>
      <c r="AT495" s="213" t="s">
        <v>193</v>
      </c>
      <c r="AU495" s="213" t="s">
        <v>90</v>
      </c>
      <c r="AV495" s="14" t="s">
        <v>90</v>
      </c>
      <c r="AW495" s="14" t="s">
        <v>41</v>
      </c>
      <c r="AX495" s="14" t="s">
        <v>88</v>
      </c>
      <c r="AY495" s="213" t="s">
        <v>182</v>
      </c>
    </row>
    <row r="496" spans="1:65" s="2" customFormat="1" ht="14.45" customHeight="1">
      <c r="A496" s="35"/>
      <c r="B496" s="36"/>
      <c r="C496" s="214" t="s">
        <v>747</v>
      </c>
      <c r="D496" s="214" t="s">
        <v>179</v>
      </c>
      <c r="E496" s="215" t="s">
        <v>748</v>
      </c>
      <c r="F496" s="216" t="s">
        <v>749</v>
      </c>
      <c r="G496" s="217" t="s">
        <v>190</v>
      </c>
      <c r="H496" s="218">
        <v>1</v>
      </c>
      <c r="I496" s="219"/>
      <c r="J496" s="220">
        <f>ROUND(I496*H496,2)</f>
        <v>0</v>
      </c>
      <c r="K496" s="216" t="s">
        <v>198</v>
      </c>
      <c r="L496" s="221"/>
      <c r="M496" s="222" t="s">
        <v>43</v>
      </c>
      <c r="N496" s="223" t="s">
        <v>51</v>
      </c>
      <c r="O496" s="65"/>
      <c r="P496" s="188">
        <f>O496*H496</f>
        <v>0</v>
      </c>
      <c r="Q496" s="188">
        <v>0</v>
      </c>
      <c r="R496" s="188">
        <f>Q496*H496</f>
        <v>0</v>
      </c>
      <c r="S496" s="188">
        <v>0</v>
      </c>
      <c r="T496" s="189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90" t="s">
        <v>90</v>
      </c>
      <c r="AT496" s="190" t="s">
        <v>179</v>
      </c>
      <c r="AU496" s="190" t="s">
        <v>90</v>
      </c>
      <c r="AY496" s="17" t="s">
        <v>182</v>
      </c>
      <c r="BE496" s="191">
        <f>IF(N496="základní",J496,0)</f>
        <v>0</v>
      </c>
      <c r="BF496" s="191">
        <f>IF(N496="snížená",J496,0)</f>
        <v>0</v>
      </c>
      <c r="BG496" s="191">
        <f>IF(N496="zákl. přenesená",J496,0)</f>
        <v>0</v>
      </c>
      <c r="BH496" s="191">
        <f>IF(N496="sníž. přenesená",J496,0)</f>
        <v>0</v>
      </c>
      <c r="BI496" s="191">
        <f>IF(N496="nulová",J496,0)</f>
        <v>0</v>
      </c>
      <c r="BJ496" s="17" t="s">
        <v>88</v>
      </c>
      <c r="BK496" s="191">
        <f>ROUND(I496*H496,2)</f>
        <v>0</v>
      </c>
      <c r="BL496" s="17" t="s">
        <v>88</v>
      </c>
      <c r="BM496" s="190" t="s">
        <v>750</v>
      </c>
    </row>
    <row r="497" spans="1:65" s="13" customFormat="1" ht="11.25">
      <c r="B497" s="192"/>
      <c r="C497" s="193"/>
      <c r="D497" s="194" t="s">
        <v>193</v>
      </c>
      <c r="E497" s="195" t="s">
        <v>43</v>
      </c>
      <c r="F497" s="196" t="s">
        <v>554</v>
      </c>
      <c r="G497" s="193"/>
      <c r="H497" s="195" t="s">
        <v>43</v>
      </c>
      <c r="I497" s="197"/>
      <c r="J497" s="193"/>
      <c r="K497" s="193"/>
      <c r="L497" s="198"/>
      <c r="M497" s="199"/>
      <c r="N497" s="200"/>
      <c r="O497" s="200"/>
      <c r="P497" s="200"/>
      <c r="Q497" s="200"/>
      <c r="R497" s="200"/>
      <c r="S497" s="200"/>
      <c r="T497" s="201"/>
      <c r="AT497" s="202" t="s">
        <v>193</v>
      </c>
      <c r="AU497" s="202" t="s">
        <v>90</v>
      </c>
      <c r="AV497" s="13" t="s">
        <v>88</v>
      </c>
      <c r="AW497" s="13" t="s">
        <v>41</v>
      </c>
      <c r="AX497" s="13" t="s">
        <v>80</v>
      </c>
      <c r="AY497" s="202" t="s">
        <v>182</v>
      </c>
    </row>
    <row r="498" spans="1:65" s="13" customFormat="1" ht="11.25">
      <c r="B498" s="192"/>
      <c r="C498" s="193"/>
      <c r="D498" s="194" t="s">
        <v>193</v>
      </c>
      <c r="E498" s="195" t="s">
        <v>43</v>
      </c>
      <c r="F498" s="196" t="s">
        <v>736</v>
      </c>
      <c r="G498" s="193"/>
      <c r="H498" s="195" t="s">
        <v>43</v>
      </c>
      <c r="I498" s="197"/>
      <c r="J498" s="193"/>
      <c r="K498" s="193"/>
      <c r="L498" s="198"/>
      <c r="M498" s="199"/>
      <c r="N498" s="200"/>
      <c r="O498" s="200"/>
      <c r="P498" s="200"/>
      <c r="Q498" s="200"/>
      <c r="R498" s="200"/>
      <c r="S498" s="200"/>
      <c r="T498" s="201"/>
      <c r="AT498" s="202" t="s">
        <v>193</v>
      </c>
      <c r="AU498" s="202" t="s">
        <v>90</v>
      </c>
      <c r="AV498" s="13" t="s">
        <v>88</v>
      </c>
      <c r="AW498" s="13" t="s">
        <v>41</v>
      </c>
      <c r="AX498" s="13" t="s">
        <v>80</v>
      </c>
      <c r="AY498" s="202" t="s">
        <v>182</v>
      </c>
    </row>
    <row r="499" spans="1:65" s="14" customFormat="1" ht="11.25">
      <c r="B499" s="203"/>
      <c r="C499" s="204"/>
      <c r="D499" s="194" t="s">
        <v>193</v>
      </c>
      <c r="E499" s="205" t="s">
        <v>43</v>
      </c>
      <c r="F499" s="206" t="s">
        <v>88</v>
      </c>
      <c r="G499" s="204"/>
      <c r="H499" s="207">
        <v>1</v>
      </c>
      <c r="I499" s="208"/>
      <c r="J499" s="204"/>
      <c r="K499" s="204"/>
      <c r="L499" s="209"/>
      <c r="M499" s="210"/>
      <c r="N499" s="211"/>
      <c r="O499" s="211"/>
      <c r="P499" s="211"/>
      <c r="Q499" s="211"/>
      <c r="R499" s="211"/>
      <c r="S499" s="211"/>
      <c r="T499" s="212"/>
      <c r="AT499" s="213" t="s">
        <v>193</v>
      </c>
      <c r="AU499" s="213" t="s">
        <v>90</v>
      </c>
      <c r="AV499" s="14" t="s">
        <v>90</v>
      </c>
      <c r="AW499" s="14" t="s">
        <v>41</v>
      </c>
      <c r="AX499" s="14" t="s">
        <v>88</v>
      </c>
      <c r="AY499" s="213" t="s">
        <v>182</v>
      </c>
    </row>
    <row r="500" spans="1:65" s="2" customFormat="1" ht="14.45" customHeight="1">
      <c r="A500" s="35"/>
      <c r="B500" s="36"/>
      <c r="C500" s="214" t="s">
        <v>751</v>
      </c>
      <c r="D500" s="214" t="s">
        <v>179</v>
      </c>
      <c r="E500" s="215" t="s">
        <v>752</v>
      </c>
      <c r="F500" s="216" t="s">
        <v>753</v>
      </c>
      <c r="G500" s="217" t="s">
        <v>190</v>
      </c>
      <c r="H500" s="218">
        <v>1</v>
      </c>
      <c r="I500" s="219"/>
      <c r="J500" s="220">
        <f>ROUND(I500*H500,2)</f>
        <v>0</v>
      </c>
      <c r="K500" s="216" t="s">
        <v>198</v>
      </c>
      <c r="L500" s="221"/>
      <c r="M500" s="222" t="s">
        <v>43</v>
      </c>
      <c r="N500" s="223" t="s">
        <v>51</v>
      </c>
      <c r="O500" s="65"/>
      <c r="P500" s="188">
        <f>O500*H500</f>
        <v>0</v>
      </c>
      <c r="Q500" s="188">
        <v>0</v>
      </c>
      <c r="R500" s="188">
        <f>Q500*H500</f>
        <v>0</v>
      </c>
      <c r="S500" s="188">
        <v>0</v>
      </c>
      <c r="T500" s="189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90" t="s">
        <v>90</v>
      </c>
      <c r="AT500" s="190" t="s">
        <v>179</v>
      </c>
      <c r="AU500" s="190" t="s">
        <v>90</v>
      </c>
      <c r="AY500" s="17" t="s">
        <v>182</v>
      </c>
      <c r="BE500" s="191">
        <f>IF(N500="základní",J500,0)</f>
        <v>0</v>
      </c>
      <c r="BF500" s="191">
        <f>IF(N500="snížená",J500,0)</f>
        <v>0</v>
      </c>
      <c r="BG500" s="191">
        <f>IF(N500="zákl. přenesená",J500,0)</f>
        <v>0</v>
      </c>
      <c r="BH500" s="191">
        <f>IF(N500="sníž. přenesená",J500,0)</f>
        <v>0</v>
      </c>
      <c r="BI500" s="191">
        <f>IF(N500="nulová",J500,0)</f>
        <v>0</v>
      </c>
      <c r="BJ500" s="17" t="s">
        <v>88</v>
      </c>
      <c r="BK500" s="191">
        <f>ROUND(I500*H500,2)</f>
        <v>0</v>
      </c>
      <c r="BL500" s="17" t="s">
        <v>88</v>
      </c>
      <c r="BM500" s="190" t="s">
        <v>754</v>
      </c>
    </row>
    <row r="501" spans="1:65" s="13" customFormat="1" ht="11.25">
      <c r="B501" s="192"/>
      <c r="C501" s="193"/>
      <c r="D501" s="194" t="s">
        <v>193</v>
      </c>
      <c r="E501" s="195" t="s">
        <v>43</v>
      </c>
      <c r="F501" s="196" t="s">
        <v>554</v>
      </c>
      <c r="G501" s="193"/>
      <c r="H501" s="195" t="s">
        <v>43</v>
      </c>
      <c r="I501" s="197"/>
      <c r="J501" s="193"/>
      <c r="K501" s="193"/>
      <c r="L501" s="198"/>
      <c r="M501" s="199"/>
      <c r="N501" s="200"/>
      <c r="O501" s="200"/>
      <c r="P501" s="200"/>
      <c r="Q501" s="200"/>
      <c r="R501" s="200"/>
      <c r="S501" s="200"/>
      <c r="T501" s="201"/>
      <c r="AT501" s="202" t="s">
        <v>193</v>
      </c>
      <c r="AU501" s="202" t="s">
        <v>90</v>
      </c>
      <c r="AV501" s="13" t="s">
        <v>88</v>
      </c>
      <c r="AW501" s="13" t="s">
        <v>41</v>
      </c>
      <c r="AX501" s="13" t="s">
        <v>80</v>
      </c>
      <c r="AY501" s="202" t="s">
        <v>182</v>
      </c>
    </row>
    <row r="502" spans="1:65" s="13" customFormat="1" ht="11.25">
      <c r="B502" s="192"/>
      <c r="C502" s="193"/>
      <c r="D502" s="194" t="s">
        <v>193</v>
      </c>
      <c r="E502" s="195" t="s">
        <v>43</v>
      </c>
      <c r="F502" s="196" t="s">
        <v>736</v>
      </c>
      <c r="G502" s="193"/>
      <c r="H502" s="195" t="s">
        <v>43</v>
      </c>
      <c r="I502" s="197"/>
      <c r="J502" s="193"/>
      <c r="K502" s="193"/>
      <c r="L502" s="198"/>
      <c r="M502" s="199"/>
      <c r="N502" s="200"/>
      <c r="O502" s="200"/>
      <c r="P502" s="200"/>
      <c r="Q502" s="200"/>
      <c r="R502" s="200"/>
      <c r="S502" s="200"/>
      <c r="T502" s="201"/>
      <c r="AT502" s="202" t="s">
        <v>193</v>
      </c>
      <c r="AU502" s="202" t="s">
        <v>90</v>
      </c>
      <c r="AV502" s="13" t="s">
        <v>88</v>
      </c>
      <c r="AW502" s="13" t="s">
        <v>41</v>
      </c>
      <c r="AX502" s="13" t="s">
        <v>80</v>
      </c>
      <c r="AY502" s="202" t="s">
        <v>182</v>
      </c>
    </row>
    <row r="503" spans="1:65" s="14" customFormat="1" ht="11.25">
      <c r="B503" s="203"/>
      <c r="C503" s="204"/>
      <c r="D503" s="194" t="s">
        <v>193</v>
      </c>
      <c r="E503" s="205" t="s">
        <v>43</v>
      </c>
      <c r="F503" s="206" t="s">
        <v>88</v>
      </c>
      <c r="G503" s="204"/>
      <c r="H503" s="207">
        <v>1</v>
      </c>
      <c r="I503" s="208"/>
      <c r="J503" s="204"/>
      <c r="K503" s="204"/>
      <c r="L503" s="209"/>
      <c r="M503" s="210"/>
      <c r="N503" s="211"/>
      <c r="O503" s="211"/>
      <c r="P503" s="211"/>
      <c r="Q503" s="211"/>
      <c r="R503" s="211"/>
      <c r="S503" s="211"/>
      <c r="T503" s="212"/>
      <c r="AT503" s="213" t="s">
        <v>193</v>
      </c>
      <c r="AU503" s="213" t="s">
        <v>90</v>
      </c>
      <c r="AV503" s="14" t="s">
        <v>90</v>
      </c>
      <c r="AW503" s="14" t="s">
        <v>41</v>
      </c>
      <c r="AX503" s="14" t="s">
        <v>88</v>
      </c>
      <c r="AY503" s="213" t="s">
        <v>182</v>
      </c>
    </row>
    <row r="504" spans="1:65" s="2" customFormat="1" ht="14.45" customHeight="1">
      <c r="A504" s="35"/>
      <c r="B504" s="36"/>
      <c r="C504" s="179" t="s">
        <v>755</v>
      </c>
      <c r="D504" s="179" t="s">
        <v>187</v>
      </c>
      <c r="E504" s="180" t="s">
        <v>756</v>
      </c>
      <c r="F504" s="181" t="s">
        <v>757</v>
      </c>
      <c r="G504" s="182" t="s">
        <v>481</v>
      </c>
      <c r="H504" s="183">
        <v>55</v>
      </c>
      <c r="I504" s="184"/>
      <c r="J504" s="185">
        <f>ROUND(I504*H504,2)</f>
        <v>0</v>
      </c>
      <c r="K504" s="181" t="s">
        <v>198</v>
      </c>
      <c r="L504" s="40"/>
      <c r="M504" s="186" t="s">
        <v>43</v>
      </c>
      <c r="N504" s="187" t="s">
        <v>51</v>
      </c>
      <c r="O504" s="65"/>
      <c r="P504" s="188">
        <f>O504*H504</f>
        <v>0</v>
      </c>
      <c r="Q504" s="188">
        <v>0</v>
      </c>
      <c r="R504" s="188">
        <f>Q504*H504</f>
        <v>0</v>
      </c>
      <c r="S504" s="188">
        <v>0</v>
      </c>
      <c r="T504" s="189">
        <f>S504*H504</f>
        <v>0</v>
      </c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R504" s="190" t="s">
        <v>88</v>
      </c>
      <c r="AT504" s="190" t="s">
        <v>187</v>
      </c>
      <c r="AU504" s="190" t="s">
        <v>90</v>
      </c>
      <c r="AY504" s="17" t="s">
        <v>182</v>
      </c>
      <c r="BE504" s="191">
        <f>IF(N504="základní",J504,0)</f>
        <v>0</v>
      </c>
      <c r="BF504" s="191">
        <f>IF(N504="snížená",J504,0)</f>
        <v>0</v>
      </c>
      <c r="BG504" s="191">
        <f>IF(N504="zákl. přenesená",J504,0)</f>
        <v>0</v>
      </c>
      <c r="BH504" s="191">
        <f>IF(N504="sníž. přenesená",J504,0)</f>
        <v>0</v>
      </c>
      <c r="BI504" s="191">
        <f>IF(N504="nulová",J504,0)</f>
        <v>0</v>
      </c>
      <c r="BJ504" s="17" t="s">
        <v>88</v>
      </c>
      <c r="BK504" s="191">
        <f>ROUND(I504*H504,2)</f>
        <v>0</v>
      </c>
      <c r="BL504" s="17" t="s">
        <v>88</v>
      </c>
      <c r="BM504" s="190" t="s">
        <v>758</v>
      </c>
    </row>
    <row r="505" spans="1:65" s="13" customFormat="1" ht="11.25">
      <c r="B505" s="192"/>
      <c r="C505" s="193"/>
      <c r="D505" s="194" t="s">
        <v>193</v>
      </c>
      <c r="E505" s="195" t="s">
        <v>43</v>
      </c>
      <c r="F505" s="196" t="s">
        <v>554</v>
      </c>
      <c r="G505" s="193"/>
      <c r="H505" s="195" t="s">
        <v>43</v>
      </c>
      <c r="I505" s="197"/>
      <c r="J505" s="193"/>
      <c r="K505" s="193"/>
      <c r="L505" s="198"/>
      <c r="M505" s="199"/>
      <c r="N505" s="200"/>
      <c r="O505" s="200"/>
      <c r="P505" s="200"/>
      <c r="Q505" s="200"/>
      <c r="R505" s="200"/>
      <c r="S505" s="200"/>
      <c r="T505" s="201"/>
      <c r="AT505" s="202" t="s">
        <v>193</v>
      </c>
      <c r="AU505" s="202" t="s">
        <v>90</v>
      </c>
      <c r="AV505" s="13" t="s">
        <v>88</v>
      </c>
      <c r="AW505" s="13" t="s">
        <v>41</v>
      </c>
      <c r="AX505" s="13" t="s">
        <v>80</v>
      </c>
      <c r="AY505" s="202" t="s">
        <v>182</v>
      </c>
    </row>
    <row r="506" spans="1:65" s="13" customFormat="1" ht="11.25">
      <c r="B506" s="192"/>
      <c r="C506" s="193"/>
      <c r="D506" s="194" t="s">
        <v>193</v>
      </c>
      <c r="E506" s="195" t="s">
        <v>43</v>
      </c>
      <c r="F506" s="196" t="s">
        <v>759</v>
      </c>
      <c r="G506" s="193"/>
      <c r="H506" s="195" t="s">
        <v>43</v>
      </c>
      <c r="I506" s="197"/>
      <c r="J506" s="193"/>
      <c r="K506" s="193"/>
      <c r="L506" s="198"/>
      <c r="M506" s="199"/>
      <c r="N506" s="200"/>
      <c r="O506" s="200"/>
      <c r="P506" s="200"/>
      <c r="Q506" s="200"/>
      <c r="R506" s="200"/>
      <c r="S506" s="200"/>
      <c r="T506" s="201"/>
      <c r="AT506" s="202" t="s">
        <v>193</v>
      </c>
      <c r="AU506" s="202" t="s">
        <v>90</v>
      </c>
      <c r="AV506" s="13" t="s">
        <v>88</v>
      </c>
      <c r="AW506" s="13" t="s">
        <v>41</v>
      </c>
      <c r="AX506" s="13" t="s">
        <v>80</v>
      </c>
      <c r="AY506" s="202" t="s">
        <v>182</v>
      </c>
    </row>
    <row r="507" spans="1:65" s="14" customFormat="1" ht="11.25">
      <c r="B507" s="203"/>
      <c r="C507" s="204"/>
      <c r="D507" s="194" t="s">
        <v>193</v>
      </c>
      <c r="E507" s="205" t="s">
        <v>43</v>
      </c>
      <c r="F507" s="206" t="s">
        <v>613</v>
      </c>
      <c r="G507" s="204"/>
      <c r="H507" s="207">
        <v>55</v>
      </c>
      <c r="I507" s="208"/>
      <c r="J507" s="204"/>
      <c r="K507" s="204"/>
      <c r="L507" s="209"/>
      <c r="M507" s="210"/>
      <c r="N507" s="211"/>
      <c r="O507" s="211"/>
      <c r="P507" s="211"/>
      <c r="Q507" s="211"/>
      <c r="R507" s="211"/>
      <c r="S507" s="211"/>
      <c r="T507" s="212"/>
      <c r="AT507" s="213" t="s">
        <v>193</v>
      </c>
      <c r="AU507" s="213" t="s">
        <v>90</v>
      </c>
      <c r="AV507" s="14" t="s">
        <v>90</v>
      </c>
      <c r="AW507" s="14" t="s">
        <v>41</v>
      </c>
      <c r="AX507" s="14" t="s">
        <v>88</v>
      </c>
      <c r="AY507" s="213" t="s">
        <v>182</v>
      </c>
    </row>
    <row r="508" spans="1:65" s="2" customFormat="1" ht="14.45" customHeight="1">
      <c r="A508" s="35"/>
      <c r="B508" s="36"/>
      <c r="C508" s="214" t="s">
        <v>760</v>
      </c>
      <c r="D508" s="214" t="s">
        <v>179</v>
      </c>
      <c r="E508" s="215" t="s">
        <v>761</v>
      </c>
      <c r="F508" s="216" t="s">
        <v>762</v>
      </c>
      <c r="G508" s="217" t="s">
        <v>481</v>
      </c>
      <c r="H508" s="218">
        <v>57.75</v>
      </c>
      <c r="I508" s="219"/>
      <c r="J508" s="220">
        <f>ROUND(I508*H508,2)</f>
        <v>0</v>
      </c>
      <c r="K508" s="216" t="s">
        <v>198</v>
      </c>
      <c r="L508" s="221"/>
      <c r="M508" s="222" t="s">
        <v>43</v>
      </c>
      <c r="N508" s="223" t="s">
        <v>51</v>
      </c>
      <c r="O508" s="65"/>
      <c r="P508" s="188">
        <f>O508*H508</f>
        <v>0</v>
      </c>
      <c r="Q508" s="188">
        <v>0</v>
      </c>
      <c r="R508" s="188">
        <f>Q508*H508</f>
        <v>0</v>
      </c>
      <c r="S508" s="188">
        <v>0</v>
      </c>
      <c r="T508" s="189">
        <f>S508*H508</f>
        <v>0</v>
      </c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R508" s="190" t="s">
        <v>90</v>
      </c>
      <c r="AT508" s="190" t="s">
        <v>179</v>
      </c>
      <c r="AU508" s="190" t="s">
        <v>90</v>
      </c>
      <c r="AY508" s="17" t="s">
        <v>182</v>
      </c>
      <c r="BE508" s="191">
        <f>IF(N508="základní",J508,0)</f>
        <v>0</v>
      </c>
      <c r="BF508" s="191">
        <f>IF(N508="snížená",J508,0)</f>
        <v>0</v>
      </c>
      <c r="BG508" s="191">
        <f>IF(N508="zákl. přenesená",J508,0)</f>
        <v>0</v>
      </c>
      <c r="BH508" s="191">
        <f>IF(N508="sníž. přenesená",J508,0)</f>
        <v>0</v>
      </c>
      <c r="BI508" s="191">
        <f>IF(N508="nulová",J508,0)</f>
        <v>0</v>
      </c>
      <c r="BJ508" s="17" t="s">
        <v>88</v>
      </c>
      <c r="BK508" s="191">
        <f>ROUND(I508*H508,2)</f>
        <v>0</v>
      </c>
      <c r="BL508" s="17" t="s">
        <v>88</v>
      </c>
      <c r="BM508" s="190" t="s">
        <v>763</v>
      </c>
    </row>
    <row r="509" spans="1:65" s="13" customFormat="1" ht="11.25">
      <c r="B509" s="192"/>
      <c r="C509" s="193"/>
      <c r="D509" s="194" t="s">
        <v>193</v>
      </c>
      <c r="E509" s="195" t="s">
        <v>43</v>
      </c>
      <c r="F509" s="196" t="s">
        <v>554</v>
      </c>
      <c r="G509" s="193"/>
      <c r="H509" s="195" t="s">
        <v>43</v>
      </c>
      <c r="I509" s="197"/>
      <c r="J509" s="193"/>
      <c r="K509" s="193"/>
      <c r="L509" s="198"/>
      <c r="M509" s="199"/>
      <c r="N509" s="200"/>
      <c r="O509" s="200"/>
      <c r="P509" s="200"/>
      <c r="Q509" s="200"/>
      <c r="R509" s="200"/>
      <c r="S509" s="200"/>
      <c r="T509" s="201"/>
      <c r="AT509" s="202" t="s">
        <v>193</v>
      </c>
      <c r="AU509" s="202" t="s">
        <v>90</v>
      </c>
      <c r="AV509" s="13" t="s">
        <v>88</v>
      </c>
      <c r="AW509" s="13" t="s">
        <v>41</v>
      </c>
      <c r="AX509" s="13" t="s">
        <v>80</v>
      </c>
      <c r="AY509" s="202" t="s">
        <v>182</v>
      </c>
    </row>
    <row r="510" spans="1:65" s="13" customFormat="1" ht="11.25">
      <c r="B510" s="192"/>
      <c r="C510" s="193"/>
      <c r="D510" s="194" t="s">
        <v>193</v>
      </c>
      <c r="E510" s="195" t="s">
        <v>43</v>
      </c>
      <c r="F510" s="196" t="s">
        <v>764</v>
      </c>
      <c r="G510" s="193"/>
      <c r="H510" s="195" t="s">
        <v>43</v>
      </c>
      <c r="I510" s="197"/>
      <c r="J510" s="193"/>
      <c r="K510" s="193"/>
      <c r="L510" s="198"/>
      <c r="M510" s="199"/>
      <c r="N510" s="200"/>
      <c r="O510" s="200"/>
      <c r="P510" s="200"/>
      <c r="Q510" s="200"/>
      <c r="R510" s="200"/>
      <c r="S510" s="200"/>
      <c r="T510" s="201"/>
      <c r="AT510" s="202" t="s">
        <v>193</v>
      </c>
      <c r="AU510" s="202" t="s">
        <v>90</v>
      </c>
      <c r="AV510" s="13" t="s">
        <v>88</v>
      </c>
      <c r="AW510" s="13" t="s">
        <v>41</v>
      </c>
      <c r="AX510" s="13" t="s">
        <v>80</v>
      </c>
      <c r="AY510" s="202" t="s">
        <v>182</v>
      </c>
    </row>
    <row r="511" spans="1:65" s="14" customFormat="1" ht="11.25">
      <c r="B511" s="203"/>
      <c r="C511" s="204"/>
      <c r="D511" s="194" t="s">
        <v>193</v>
      </c>
      <c r="E511" s="205" t="s">
        <v>43</v>
      </c>
      <c r="F511" s="206" t="s">
        <v>619</v>
      </c>
      <c r="G511" s="204"/>
      <c r="H511" s="207">
        <v>57.75</v>
      </c>
      <c r="I511" s="208"/>
      <c r="J511" s="204"/>
      <c r="K511" s="204"/>
      <c r="L511" s="209"/>
      <c r="M511" s="210"/>
      <c r="N511" s="211"/>
      <c r="O511" s="211"/>
      <c r="P511" s="211"/>
      <c r="Q511" s="211"/>
      <c r="R511" s="211"/>
      <c r="S511" s="211"/>
      <c r="T511" s="212"/>
      <c r="AT511" s="213" t="s">
        <v>193</v>
      </c>
      <c r="AU511" s="213" t="s">
        <v>90</v>
      </c>
      <c r="AV511" s="14" t="s">
        <v>90</v>
      </c>
      <c r="AW511" s="14" t="s">
        <v>41</v>
      </c>
      <c r="AX511" s="14" t="s">
        <v>88</v>
      </c>
      <c r="AY511" s="213" t="s">
        <v>182</v>
      </c>
    </row>
    <row r="512" spans="1:65" s="2" customFormat="1" ht="14.45" customHeight="1">
      <c r="A512" s="35"/>
      <c r="B512" s="36"/>
      <c r="C512" s="214" t="s">
        <v>765</v>
      </c>
      <c r="D512" s="214" t="s">
        <v>179</v>
      </c>
      <c r="E512" s="215" t="s">
        <v>766</v>
      </c>
      <c r="F512" s="216" t="s">
        <v>767</v>
      </c>
      <c r="G512" s="217" t="s">
        <v>190</v>
      </c>
      <c r="H512" s="218">
        <v>2</v>
      </c>
      <c r="I512" s="219"/>
      <c r="J512" s="220">
        <f>ROUND(I512*H512,2)</f>
        <v>0</v>
      </c>
      <c r="K512" s="216" t="s">
        <v>198</v>
      </c>
      <c r="L512" s="221"/>
      <c r="M512" s="222" t="s">
        <v>43</v>
      </c>
      <c r="N512" s="223" t="s">
        <v>51</v>
      </c>
      <c r="O512" s="65"/>
      <c r="P512" s="188">
        <f>O512*H512</f>
        <v>0</v>
      </c>
      <c r="Q512" s="188">
        <v>0</v>
      </c>
      <c r="R512" s="188">
        <f>Q512*H512</f>
        <v>0</v>
      </c>
      <c r="S512" s="188">
        <v>0</v>
      </c>
      <c r="T512" s="189">
        <f>S512*H512</f>
        <v>0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90" t="s">
        <v>90</v>
      </c>
      <c r="AT512" s="190" t="s">
        <v>179</v>
      </c>
      <c r="AU512" s="190" t="s">
        <v>90</v>
      </c>
      <c r="AY512" s="17" t="s">
        <v>182</v>
      </c>
      <c r="BE512" s="191">
        <f>IF(N512="základní",J512,0)</f>
        <v>0</v>
      </c>
      <c r="BF512" s="191">
        <f>IF(N512="snížená",J512,0)</f>
        <v>0</v>
      </c>
      <c r="BG512" s="191">
        <f>IF(N512="zákl. přenesená",J512,0)</f>
        <v>0</v>
      </c>
      <c r="BH512" s="191">
        <f>IF(N512="sníž. přenesená",J512,0)</f>
        <v>0</v>
      </c>
      <c r="BI512" s="191">
        <f>IF(N512="nulová",J512,0)</f>
        <v>0</v>
      </c>
      <c r="BJ512" s="17" t="s">
        <v>88</v>
      </c>
      <c r="BK512" s="191">
        <f>ROUND(I512*H512,2)</f>
        <v>0</v>
      </c>
      <c r="BL512" s="17" t="s">
        <v>88</v>
      </c>
      <c r="BM512" s="190" t="s">
        <v>768</v>
      </c>
    </row>
    <row r="513" spans="1:65" s="13" customFormat="1" ht="11.25">
      <c r="B513" s="192"/>
      <c r="C513" s="193"/>
      <c r="D513" s="194" t="s">
        <v>193</v>
      </c>
      <c r="E513" s="195" t="s">
        <v>43</v>
      </c>
      <c r="F513" s="196" t="s">
        <v>769</v>
      </c>
      <c r="G513" s="193"/>
      <c r="H513" s="195" t="s">
        <v>43</v>
      </c>
      <c r="I513" s="197"/>
      <c r="J513" s="193"/>
      <c r="K513" s="193"/>
      <c r="L513" s="198"/>
      <c r="M513" s="199"/>
      <c r="N513" s="200"/>
      <c r="O513" s="200"/>
      <c r="P513" s="200"/>
      <c r="Q513" s="200"/>
      <c r="R513" s="200"/>
      <c r="S513" s="200"/>
      <c r="T513" s="201"/>
      <c r="AT513" s="202" t="s">
        <v>193</v>
      </c>
      <c r="AU513" s="202" t="s">
        <v>90</v>
      </c>
      <c r="AV513" s="13" t="s">
        <v>88</v>
      </c>
      <c r="AW513" s="13" t="s">
        <v>41</v>
      </c>
      <c r="AX513" s="13" t="s">
        <v>80</v>
      </c>
      <c r="AY513" s="202" t="s">
        <v>182</v>
      </c>
    </row>
    <row r="514" spans="1:65" s="14" customFormat="1" ht="11.25">
      <c r="B514" s="203"/>
      <c r="C514" s="204"/>
      <c r="D514" s="194" t="s">
        <v>193</v>
      </c>
      <c r="E514" s="205" t="s">
        <v>43</v>
      </c>
      <c r="F514" s="206" t="s">
        <v>90</v>
      </c>
      <c r="G514" s="204"/>
      <c r="H514" s="207">
        <v>2</v>
      </c>
      <c r="I514" s="208"/>
      <c r="J514" s="204"/>
      <c r="K514" s="204"/>
      <c r="L514" s="209"/>
      <c r="M514" s="210"/>
      <c r="N514" s="211"/>
      <c r="O514" s="211"/>
      <c r="P514" s="211"/>
      <c r="Q514" s="211"/>
      <c r="R514" s="211"/>
      <c r="S514" s="211"/>
      <c r="T514" s="212"/>
      <c r="AT514" s="213" t="s">
        <v>193</v>
      </c>
      <c r="AU514" s="213" t="s">
        <v>90</v>
      </c>
      <c r="AV514" s="14" t="s">
        <v>90</v>
      </c>
      <c r="AW514" s="14" t="s">
        <v>41</v>
      </c>
      <c r="AX514" s="14" t="s">
        <v>88</v>
      </c>
      <c r="AY514" s="213" t="s">
        <v>182</v>
      </c>
    </row>
    <row r="515" spans="1:65" s="2" customFormat="1" ht="24.2" customHeight="1">
      <c r="A515" s="35"/>
      <c r="B515" s="36"/>
      <c r="C515" s="179" t="s">
        <v>770</v>
      </c>
      <c r="D515" s="179" t="s">
        <v>187</v>
      </c>
      <c r="E515" s="180" t="s">
        <v>771</v>
      </c>
      <c r="F515" s="181" t="s">
        <v>772</v>
      </c>
      <c r="G515" s="182" t="s">
        <v>190</v>
      </c>
      <c r="H515" s="183">
        <v>126</v>
      </c>
      <c r="I515" s="184"/>
      <c r="J515" s="185">
        <f>ROUND(I515*H515,2)</f>
        <v>0</v>
      </c>
      <c r="K515" s="181" t="s">
        <v>191</v>
      </c>
      <c r="L515" s="40"/>
      <c r="M515" s="186" t="s">
        <v>43</v>
      </c>
      <c r="N515" s="187" t="s">
        <v>51</v>
      </c>
      <c r="O515" s="65"/>
      <c r="P515" s="188">
        <f>O515*H515</f>
        <v>0</v>
      </c>
      <c r="Q515" s="188">
        <v>0</v>
      </c>
      <c r="R515" s="188">
        <f>Q515*H515</f>
        <v>0</v>
      </c>
      <c r="S515" s="188">
        <v>0</v>
      </c>
      <c r="T515" s="189">
        <f>S515*H515</f>
        <v>0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R515" s="190" t="s">
        <v>88</v>
      </c>
      <c r="AT515" s="190" t="s">
        <v>187</v>
      </c>
      <c r="AU515" s="190" t="s">
        <v>90</v>
      </c>
      <c r="AY515" s="17" t="s">
        <v>182</v>
      </c>
      <c r="BE515" s="191">
        <f>IF(N515="základní",J515,0)</f>
        <v>0</v>
      </c>
      <c r="BF515" s="191">
        <f>IF(N515="snížená",J515,0)</f>
        <v>0</v>
      </c>
      <c r="BG515" s="191">
        <f>IF(N515="zákl. přenesená",J515,0)</f>
        <v>0</v>
      </c>
      <c r="BH515" s="191">
        <f>IF(N515="sníž. přenesená",J515,0)</f>
        <v>0</v>
      </c>
      <c r="BI515" s="191">
        <f>IF(N515="nulová",J515,0)</f>
        <v>0</v>
      </c>
      <c r="BJ515" s="17" t="s">
        <v>88</v>
      </c>
      <c r="BK515" s="191">
        <f>ROUND(I515*H515,2)</f>
        <v>0</v>
      </c>
      <c r="BL515" s="17" t="s">
        <v>88</v>
      </c>
      <c r="BM515" s="190" t="s">
        <v>773</v>
      </c>
    </row>
    <row r="516" spans="1:65" s="13" customFormat="1" ht="11.25">
      <c r="B516" s="192"/>
      <c r="C516" s="193"/>
      <c r="D516" s="194" t="s">
        <v>193</v>
      </c>
      <c r="E516" s="195" t="s">
        <v>43</v>
      </c>
      <c r="F516" s="196" t="s">
        <v>431</v>
      </c>
      <c r="G516" s="193"/>
      <c r="H516" s="195" t="s">
        <v>43</v>
      </c>
      <c r="I516" s="197"/>
      <c r="J516" s="193"/>
      <c r="K516" s="193"/>
      <c r="L516" s="198"/>
      <c r="M516" s="199"/>
      <c r="N516" s="200"/>
      <c r="O516" s="200"/>
      <c r="P516" s="200"/>
      <c r="Q516" s="200"/>
      <c r="R516" s="200"/>
      <c r="S516" s="200"/>
      <c r="T516" s="201"/>
      <c r="AT516" s="202" t="s">
        <v>193</v>
      </c>
      <c r="AU516" s="202" t="s">
        <v>90</v>
      </c>
      <c r="AV516" s="13" t="s">
        <v>88</v>
      </c>
      <c r="AW516" s="13" t="s">
        <v>41</v>
      </c>
      <c r="AX516" s="13" t="s">
        <v>80</v>
      </c>
      <c r="AY516" s="202" t="s">
        <v>182</v>
      </c>
    </row>
    <row r="517" spans="1:65" s="13" customFormat="1" ht="11.25">
      <c r="B517" s="192"/>
      <c r="C517" s="193"/>
      <c r="D517" s="194" t="s">
        <v>193</v>
      </c>
      <c r="E517" s="195" t="s">
        <v>43</v>
      </c>
      <c r="F517" s="196" t="s">
        <v>638</v>
      </c>
      <c r="G517" s="193"/>
      <c r="H517" s="195" t="s">
        <v>43</v>
      </c>
      <c r="I517" s="197"/>
      <c r="J517" s="193"/>
      <c r="K517" s="193"/>
      <c r="L517" s="198"/>
      <c r="M517" s="199"/>
      <c r="N517" s="200"/>
      <c r="O517" s="200"/>
      <c r="P517" s="200"/>
      <c r="Q517" s="200"/>
      <c r="R517" s="200"/>
      <c r="S517" s="200"/>
      <c r="T517" s="201"/>
      <c r="AT517" s="202" t="s">
        <v>193</v>
      </c>
      <c r="AU517" s="202" t="s">
        <v>90</v>
      </c>
      <c r="AV517" s="13" t="s">
        <v>88</v>
      </c>
      <c r="AW517" s="13" t="s">
        <v>41</v>
      </c>
      <c r="AX517" s="13" t="s">
        <v>80</v>
      </c>
      <c r="AY517" s="202" t="s">
        <v>182</v>
      </c>
    </row>
    <row r="518" spans="1:65" s="14" customFormat="1" ht="11.25">
      <c r="B518" s="203"/>
      <c r="C518" s="204"/>
      <c r="D518" s="194" t="s">
        <v>193</v>
      </c>
      <c r="E518" s="205" t="s">
        <v>43</v>
      </c>
      <c r="F518" s="206" t="s">
        <v>774</v>
      </c>
      <c r="G518" s="204"/>
      <c r="H518" s="207">
        <v>92</v>
      </c>
      <c r="I518" s="208"/>
      <c r="J518" s="204"/>
      <c r="K518" s="204"/>
      <c r="L518" s="209"/>
      <c r="M518" s="210"/>
      <c r="N518" s="211"/>
      <c r="O518" s="211"/>
      <c r="P518" s="211"/>
      <c r="Q518" s="211"/>
      <c r="R518" s="211"/>
      <c r="S518" s="211"/>
      <c r="T518" s="212"/>
      <c r="AT518" s="213" t="s">
        <v>193</v>
      </c>
      <c r="AU518" s="213" t="s">
        <v>90</v>
      </c>
      <c r="AV518" s="14" t="s">
        <v>90</v>
      </c>
      <c r="AW518" s="14" t="s">
        <v>41</v>
      </c>
      <c r="AX518" s="14" t="s">
        <v>80</v>
      </c>
      <c r="AY518" s="213" t="s">
        <v>182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640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4" customFormat="1" ht="11.25">
      <c r="B520" s="203"/>
      <c r="C520" s="204"/>
      <c r="D520" s="194" t="s">
        <v>193</v>
      </c>
      <c r="E520" s="205" t="s">
        <v>43</v>
      </c>
      <c r="F520" s="206" t="s">
        <v>775</v>
      </c>
      <c r="G520" s="204"/>
      <c r="H520" s="207">
        <v>34</v>
      </c>
      <c r="I520" s="208"/>
      <c r="J520" s="204"/>
      <c r="K520" s="204"/>
      <c r="L520" s="209"/>
      <c r="M520" s="210"/>
      <c r="N520" s="211"/>
      <c r="O520" s="211"/>
      <c r="P520" s="211"/>
      <c r="Q520" s="211"/>
      <c r="R520" s="211"/>
      <c r="S520" s="211"/>
      <c r="T520" s="212"/>
      <c r="AT520" s="213" t="s">
        <v>193</v>
      </c>
      <c r="AU520" s="213" t="s">
        <v>90</v>
      </c>
      <c r="AV520" s="14" t="s">
        <v>90</v>
      </c>
      <c r="AW520" s="14" t="s">
        <v>41</v>
      </c>
      <c r="AX520" s="14" t="s">
        <v>80</v>
      </c>
      <c r="AY520" s="213" t="s">
        <v>182</v>
      </c>
    </row>
    <row r="521" spans="1:65" s="15" customFormat="1" ht="11.25">
      <c r="B521" s="227"/>
      <c r="C521" s="228"/>
      <c r="D521" s="194" t="s">
        <v>193</v>
      </c>
      <c r="E521" s="229" t="s">
        <v>43</v>
      </c>
      <c r="F521" s="230" t="s">
        <v>436</v>
      </c>
      <c r="G521" s="228"/>
      <c r="H521" s="231">
        <v>126</v>
      </c>
      <c r="I521" s="232"/>
      <c r="J521" s="228"/>
      <c r="K521" s="228"/>
      <c r="L521" s="233"/>
      <c r="M521" s="234"/>
      <c r="N521" s="235"/>
      <c r="O521" s="235"/>
      <c r="P521" s="235"/>
      <c r="Q521" s="235"/>
      <c r="R521" s="235"/>
      <c r="S521" s="235"/>
      <c r="T521" s="236"/>
      <c r="AT521" s="237" t="s">
        <v>193</v>
      </c>
      <c r="AU521" s="237" t="s">
        <v>90</v>
      </c>
      <c r="AV521" s="15" t="s">
        <v>205</v>
      </c>
      <c r="AW521" s="15" t="s">
        <v>41</v>
      </c>
      <c r="AX521" s="15" t="s">
        <v>88</v>
      </c>
      <c r="AY521" s="237" t="s">
        <v>182</v>
      </c>
    </row>
    <row r="522" spans="1:65" s="2" customFormat="1" ht="62.65" customHeight="1">
      <c r="A522" s="35"/>
      <c r="B522" s="36"/>
      <c r="C522" s="179" t="s">
        <v>776</v>
      </c>
      <c r="D522" s="179" t="s">
        <v>187</v>
      </c>
      <c r="E522" s="180" t="s">
        <v>777</v>
      </c>
      <c r="F522" s="181" t="s">
        <v>778</v>
      </c>
      <c r="G522" s="182" t="s">
        <v>190</v>
      </c>
      <c r="H522" s="183">
        <v>2</v>
      </c>
      <c r="I522" s="184"/>
      <c r="J522" s="185">
        <f>ROUND(I522*H522,2)</f>
        <v>0</v>
      </c>
      <c r="K522" s="181" t="s">
        <v>191</v>
      </c>
      <c r="L522" s="40"/>
      <c r="M522" s="186" t="s">
        <v>43</v>
      </c>
      <c r="N522" s="187" t="s">
        <v>51</v>
      </c>
      <c r="O522" s="65"/>
      <c r="P522" s="188">
        <f>O522*H522</f>
        <v>0</v>
      </c>
      <c r="Q522" s="188">
        <v>0</v>
      </c>
      <c r="R522" s="188">
        <f>Q522*H522</f>
        <v>0</v>
      </c>
      <c r="S522" s="188">
        <v>0</v>
      </c>
      <c r="T522" s="189">
        <f>S522*H522</f>
        <v>0</v>
      </c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R522" s="190" t="s">
        <v>88</v>
      </c>
      <c r="AT522" s="190" t="s">
        <v>187</v>
      </c>
      <c r="AU522" s="190" t="s">
        <v>90</v>
      </c>
      <c r="AY522" s="17" t="s">
        <v>182</v>
      </c>
      <c r="BE522" s="191">
        <f>IF(N522="základní",J522,0)</f>
        <v>0</v>
      </c>
      <c r="BF522" s="191">
        <f>IF(N522="snížená",J522,0)</f>
        <v>0</v>
      </c>
      <c r="BG522" s="191">
        <f>IF(N522="zákl. přenesená",J522,0)</f>
        <v>0</v>
      </c>
      <c r="BH522" s="191">
        <f>IF(N522="sníž. přenesená",J522,0)</f>
        <v>0</v>
      </c>
      <c r="BI522" s="191">
        <f>IF(N522="nulová",J522,0)</f>
        <v>0</v>
      </c>
      <c r="BJ522" s="17" t="s">
        <v>88</v>
      </c>
      <c r="BK522" s="191">
        <f>ROUND(I522*H522,2)</f>
        <v>0</v>
      </c>
      <c r="BL522" s="17" t="s">
        <v>88</v>
      </c>
      <c r="BM522" s="190" t="s">
        <v>779</v>
      </c>
    </row>
    <row r="523" spans="1:65" s="13" customFormat="1" ht="11.25">
      <c r="B523" s="192"/>
      <c r="C523" s="193"/>
      <c r="D523" s="194" t="s">
        <v>193</v>
      </c>
      <c r="E523" s="195" t="s">
        <v>43</v>
      </c>
      <c r="F523" s="196" t="s">
        <v>554</v>
      </c>
      <c r="G523" s="193"/>
      <c r="H523" s="195" t="s">
        <v>43</v>
      </c>
      <c r="I523" s="197"/>
      <c r="J523" s="193"/>
      <c r="K523" s="193"/>
      <c r="L523" s="198"/>
      <c r="M523" s="199"/>
      <c r="N523" s="200"/>
      <c r="O523" s="200"/>
      <c r="P523" s="200"/>
      <c r="Q523" s="200"/>
      <c r="R523" s="200"/>
      <c r="S523" s="200"/>
      <c r="T523" s="201"/>
      <c r="AT523" s="202" t="s">
        <v>193</v>
      </c>
      <c r="AU523" s="202" t="s">
        <v>90</v>
      </c>
      <c r="AV523" s="13" t="s">
        <v>88</v>
      </c>
      <c r="AW523" s="13" t="s">
        <v>41</v>
      </c>
      <c r="AX523" s="13" t="s">
        <v>80</v>
      </c>
      <c r="AY523" s="202" t="s">
        <v>182</v>
      </c>
    </row>
    <row r="524" spans="1:65" s="13" customFormat="1" ht="11.25">
      <c r="B524" s="192"/>
      <c r="C524" s="193"/>
      <c r="D524" s="194" t="s">
        <v>193</v>
      </c>
      <c r="E524" s="195" t="s">
        <v>43</v>
      </c>
      <c r="F524" s="196" t="s">
        <v>780</v>
      </c>
      <c r="G524" s="193"/>
      <c r="H524" s="195" t="s">
        <v>43</v>
      </c>
      <c r="I524" s="197"/>
      <c r="J524" s="193"/>
      <c r="K524" s="193"/>
      <c r="L524" s="198"/>
      <c r="M524" s="199"/>
      <c r="N524" s="200"/>
      <c r="O524" s="200"/>
      <c r="P524" s="200"/>
      <c r="Q524" s="200"/>
      <c r="R524" s="200"/>
      <c r="S524" s="200"/>
      <c r="T524" s="201"/>
      <c r="AT524" s="202" t="s">
        <v>193</v>
      </c>
      <c r="AU524" s="202" t="s">
        <v>90</v>
      </c>
      <c r="AV524" s="13" t="s">
        <v>88</v>
      </c>
      <c r="AW524" s="13" t="s">
        <v>41</v>
      </c>
      <c r="AX524" s="13" t="s">
        <v>80</v>
      </c>
      <c r="AY524" s="202" t="s">
        <v>182</v>
      </c>
    </row>
    <row r="525" spans="1:65" s="14" customFormat="1" ht="11.25">
      <c r="B525" s="203"/>
      <c r="C525" s="204"/>
      <c r="D525" s="194" t="s">
        <v>193</v>
      </c>
      <c r="E525" s="205" t="s">
        <v>43</v>
      </c>
      <c r="F525" s="206" t="s">
        <v>478</v>
      </c>
      <c r="G525" s="204"/>
      <c r="H525" s="207">
        <v>2</v>
      </c>
      <c r="I525" s="208"/>
      <c r="J525" s="204"/>
      <c r="K525" s="204"/>
      <c r="L525" s="209"/>
      <c r="M525" s="210"/>
      <c r="N525" s="211"/>
      <c r="O525" s="211"/>
      <c r="P525" s="211"/>
      <c r="Q525" s="211"/>
      <c r="R525" s="211"/>
      <c r="S525" s="211"/>
      <c r="T525" s="212"/>
      <c r="AT525" s="213" t="s">
        <v>193</v>
      </c>
      <c r="AU525" s="213" t="s">
        <v>90</v>
      </c>
      <c r="AV525" s="14" t="s">
        <v>90</v>
      </c>
      <c r="AW525" s="14" t="s">
        <v>41</v>
      </c>
      <c r="AX525" s="14" t="s">
        <v>88</v>
      </c>
      <c r="AY525" s="213" t="s">
        <v>182</v>
      </c>
    </row>
    <row r="526" spans="1:65" s="2" customFormat="1" ht="37.9" customHeight="1">
      <c r="A526" s="35"/>
      <c r="B526" s="36"/>
      <c r="C526" s="179" t="s">
        <v>781</v>
      </c>
      <c r="D526" s="179" t="s">
        <v>187</v>
      </c>
      <c r="E526" s="180" t="s">
        <v>782</v>
      </c>
      <c r="F526" s="181" t="s">
        <v>783</v>
      </c>
      <c r="G526" s="182" t="s">
        <v>190</v>
      </c>
      <c r="H526" s="183">
        <v>2</v>
      </c>
      <c r="I526" s="184"/>
      <c r="J526" s="185">
        <f>ROUND(I526*H526,2)</f>
        <v>0</v>
      </c>
      <c r="K526" s="181" t="s">
        <v>191</v>
      </c>
      <c r="L526" s="40"/>
      <c r="M526" s="186" t="s">
        <v>43</v>
      </c>
      <c r="N526" s="187" t="s">
        <v>51</v>
      </c>
      <c r="O526" s="65"/>
      <c r="P526" s="188">
        <f>O526*H526</f>
        <v>0</v>
      </c>
      <c r="Q526" s="188">
        <v>0</v>
      </c>
      <c r="R526" s="188">
        <f>Q526*H526</f>
        <v>0</v>
      </c>
      <c r="S526" s="188">
        <v>0</v>
      </c>
      <c r="T526" s="189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90" t="s">
        <v>88</v>
      </c>
      <c r="AT526" s="190" t="s">
        <v>187</v>
      </c>
      <c r="AU526" s="190" t="s">
        <v>90</v>
      </c>
      <c r="AY526" s="17" t="s">
        <v>182</v>
      </c>
      <c r="BE526" s="191">
        <f>IF(N526="základní",J526,0)</f>
        <v>0</v>
      </c>
      <c r="BF526" s="191">
        <f>IF(N526="snížená",J526,0)</f>
        <v>0</v>
      </c>
      <c r="BG526" s="191">
        <f>IF(N526="zákl. přenesená",J526,0)</f>
        <v>0</v>
      </c>
      <c r="BH526" s="191">
        <f>IF(N526="sníž. přenesená",J526,0)</f>
        <v>0</v>
      </c>
      <c r="BI526" s="191">
        <f>IF(N526="nulová",J526,0)</f>
        <v>0</v>
      </c>
      <c r="BJ526" s="17" t="s">
        <v>88</v>
      </c>
      <c r="BK526" s="191">
        <f>ROUND(I526*H526,2)</f>
        <v>0</v>
      </c>
      <c r="BL526" s="17" t="s">
        <v>88</v>
      </c>
      <c r="BM526" s="190" t="s">
        <v>784</v>
      </c>
    </row>
    <row r="527" spans="1:65" s="13" customFormat="1" ht="11.25">
      <c r="B527" s="192"/>
      <c r="C527" s="193"/>
      <c r="D527" s="194" t="s">
        <v>193</v>
      </c>
      <c r="E527" s="195" t="s">
        <v>43</v>
      </c>
      <c r="F527" s="196" t="s">
        <v>554</v>
      </c>
      <c r="G527" s="193"/>
      <c r="H527" s="195" t="s">
        <v>43</v>
      </c>
      <c r="I527" s="197"/>
      <c r="J527" s="193"/>
      <c r="K527" s="193"/>
      <c r="L527" s="198"/>
      <c r="M527" s="199"/>
      <c r="N527" s="200"/>
      <c r="O527" s="200"/>
      <c r="P527" s="200"/>
      <c r="Q527" s="200"/>
      <c r="R527" s="200"/>
      <c r="S527" s="200"/>
      <c r="T527" s="201"/>
      <c r="AT527" s="202" t="s">
        <v>193</v>
      </c>
      <c r="AU527" s="202" t="s">
        <v>90</v>
      </c>
      <c r="AV527" s="13" t="s">
        <v>88</v>
      </c>
      <c r="AW527" s="13" t="s">
        <v>41</v>
      </c>
      <c r="AX527" s="13" t="s">
        <v>80</v>
      </c>
      <c r="AY527" s="202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780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1:65" s="14" customFormat="1" ht="11.25">
      <c r="B529" s="203"/>
      <c r="C529" s="204"/>
      <c r="D529" s="194" t="s">
        <v>193</v>
      </c>
      <c r="E529" s="205" t="s">
        <v>43</v>
      </c>
      <c r="F529" s="206" t="s">
        <v>478</v>
      </c>
      <c r="G529" s="204"/>
      <c r="H529" s="207">
        <v>2</v>
      </c>
      <c r="I529" s="208"/>
      <c r="J529" s="204"/>
      <c r="K529" s="204"/>
      <c r="L529" s="209"/>
      <c r="M529" s="210"/>
      <c r="N529" s="211"/>
      <c r="O529" s="211"/>
      <c r="P529" s="211"/>
      <c r="Q529" s="211"/>
      <c r="R529" s="211"/>
      <c r="S529" s="211"/>
      <c r="T529" s="212"/>
      <c r="AT529" s="213" t="s">
        <v>193</v>
      </c>
      <c r="AU529" s="213" t="s">
        <v>90</v>
      </c>
      <c r="AV529" s="14" t="s">
        <v>90</v>
      </c>
      <c r="AW529" s="14" t="s">
        <v>41</v>
      </c>
      <c r="AX529" s="14" t="s">
        <v>88</v>
      </c>
      <c r="AY529" s="213" t="s">
        <v>182</v>
      </c>
    </row>
    <row r="530" spans="1:65" s="2" customFormat="1" ht="24.2" customHeight="1">
      <c r="A530" s="35"/>
      <c r="B530" s="36"/>
      <c r="C530" s="214" t="s">
        <v>785</v>
      </c>
      <c r="D530" s="214" t="s">
        <v>179</v>
      </c>
      <c r="E530" s="215" t="s">
        <v>786</v>
      </c>
      <c r="F530" s="216" t="s">
        <v>787</v>
      </c>
      <c r="G530" s="217" t="s">
        <v>481</v>
      </c>
      <c r="H530" s="218">
        <v>0.2</v>
      </c>
      <c r="I530" s="219"/>
      <c r="J530" s="220">
        <f>ROUND(I530*H530,2)</f>
        <v>0</v>
      </c>
      <c r="K530" s="216" t="s">
        <v>191</v>
      </c>
      <c r="L530" s="221"/>
      <c r="M530" s="222" t="s">
        <v>43</v>
      </c>
      <c r="N530" s="223" t="s">
        <v>51</v>
      </c>
      <c r="O530" s="65"/>
      <c r="P530" s="188">
        <f>O530*H530</f>
        <v>0</v>
      </c>
      <c r="Q530" s="188">
        <v>1E-4</v>
      </c>
      <c r="R530" s="188">
        <f>Q530*H530</f>
        <v>2.0000000000000002E-5</v>
      </c>
      <c r="S530" s="188">
        <v>0</v>
      </c>
      <c r="T530" s="189">
        <f>S530*H530</f>
        <v>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R530" s="190" t="s">
        <v>90</v>
      </c>
      <c r="AT530" s="190" t="s">
        <v>179</v>
      </c>
      <c r="AU530" s="190" t="s">
        <v>90</v>
      </c>
      <c r="AY530" s="17" t="s">
        <v>182</v>
      </c>
      <c r="BE530" s="191">
        <f>IF(N530="základní",J530,0)</f>
        <v>0</v>
      </c>
      <c r="BF530" s="191">
        <f>IF(N530="snížená",J530,0)</f>
        <v>0</v>
      </c>
      <c r="BG530" s="191">
        <f>IF(N530="zákl. přenesená",J530,0)</f>
        <v>0</v>
      </c>
      <c r="BH530" s="191">
        <f>IF(N530="sníž. přenesená",J530,0)</f>
        <v>0</v>
      </c>
      <c r="BI530" s="191">
        <f>IF(N530="nulová",J530,0)</f>
        <v>0</v>
      </c>
      <c r="BJ530" s="17" t="s">
        <v>88</v>
      </c>
      <c r="BK530" s="191">
        <f>ROUND(I530*H530,2)</f>
        <v>0</v>
      </c>
      <c r="BL530" s="17" t="s">
        <v>88</v>
      </c>
      <c r="BM530" s="190" t="s">
        <v>788</v>
      </c>
    </row>
    <row r="531" spans="1:65" s="13" customFormat="1" ht="11.25">
      <c r="B531" s="192"/>
      <c r="C531" s="193"/>
      <c r="D531" s="194" t="s">
        <v>193</v>
      </c>
      <c r="E531" s="195" t="s">
        <v>43</v>
      </c>
      <c r="F531" s="196" t="s">
        <v>554</v>
      </c>
      <c r="G531" s="193"/>
      <c r="H531" s="195" t="s">
        <v>43</v>
      </c>
      <c r="I531" s="197"/>
      <c r="J531" s="193"/>
      <c r="K531" s="193"/>
      <c r="L531" s="198"/>
      <c r="M531" s="199"/>
      <c r="N531" s="200"/>
      <c r="O531" s="200"/>
      <c r="P531" s="200"/>
      <c r="Q531" s="200"/>
      <c r="R531" s="200"/>
      <c r="S531" s="200"/>
      <c r="T531" s="201"/>
      <c r="AT531" s="202" t="s">
        <v>193</v>
      </c>
      <c r="AU531" s="202" t="s">
        <v>90</v>
      </c>
      <c r="AV531" s="13" t="s">
        <v>88</v>
      </c>
      <c r="AW531" s="13" t="s">
        <v>41</v>
      </c>
      <c r="AX531" s="13" t="s">
        <v>80</v>
      </c>
      <c r="AY531" s="202" t="s">
        <v>182</v>
      </c>
    </row>
    <row r="532" spans="1:65" s="13" customFormat="1" ht="11.25">
      <c r="B532" s="192"/>
      <c r="C532" s="193"/>
      <c r="D532" s="194" t="s">
        <v>193</v>
      </c>
      <c r="E532" s="195" t="s">
        <v>43</v>
      </c>
      <c r="F532" s="196" t="s">
        <v>780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1:65" s="14" customFormat="1" ht="11.25">
      <c r="B533" s="203"/>
      <c r="C533" s="204"/>
      <c r="D533" s="194" t="s">
        <v>193</v>
      </c>
      <c r="E533" s="205" t="s">
        <v>43</v>
      </c>
      <c r="F533" s="206" t="s">
        <v>789</v>
      </c>
      <c r="G533" s="204"/>
      <c r="H533" s="207">
        <v>0.2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193</v>
      </c>
      <c r="AU533" s="213" t="s">
        <v>90</v>
      </c>
      <c r="AV533" s="14" t="s">
        <v>90</v>
      </c>
      <c r="AW533" s="14" t="s">
        <v>41</v>
      </c>
      <c r="AX533" s="14" t="s">
        <v>88</v>
      </c>
      <c r="AY533" s="213" t="s">
        <v>182</v>
      </c>
    </row>
    <row r="534" spans="1:65" s="2" customFormat="1" ht="62.65" customHeight="1">
      <c r="A534" s="35"/>
      <c r="B534" s="36"/>
      <c r="C534" s="179" t="s">
        <v>790</v>
      </c>
      <c r="D534" s="179" t="s">
        <v>187</v>
      </c>
      <c r="E534" s="180" t="s">
        <v>777</v>
      </c>
      <c r="F534" s="181" t="s">
        <v>778</v>
      </c>
      <c r="G534" s="182" t="s">
        <v>190</v>
      </c>
      <c r="H534" s="183">
        <v>2</v>
      </c>
      <c r="I534" s="184"/>
      <c r="J534" s="185">
        <f>ROUND(I534*H534,2)</f>
        <v>0</v>
      </c>
      <c r="K534" s="181" t="s">
        <v>191</v>
      </c>
      <c r="L534" s="40"/>
      <c r="M534" s="186" t="s">
        <v>43</v>
      </c>
      <c r="N534" s="187" t="s">
        <v>51</v>
      </c>
      <c r="O534" s="65"/>
      <c r="P534" s="188">
        <f>O534*H534</f>
        <v>0</v>
      </c>
      <c r="Q534" s="188">
        <v>0</v>
      </c>
      <c r="R534" s="188">
        <f>Q534*H534</f>
        <v>0</v>
      </c>
      <c r="S534" s="188">
        <v>0</v>
      </c>
      <c r="T534" s="189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90" t="s">
        <v>88</v>
      </c>
      <c r="AT534" s="190" t="s">
        <v>187</v>
      </c>
      <c r="AU534" s="190" t="s">
        <v>90</v>
      </c>
      <c r="AY534" s="17" t="s">
        <v>182</v>
      </c>
      <c r="BE534" s="191">
        <f>IF(N534="základní",J534,0)</f>
        <v>0</v>
      </c>
      <c r="BF534" s="191">
        <f>IF(N534="snížená",J534,0)</f>
        <v>0</v>
      </c>
      <c r="BG534" s="191">
        <f>IF(N534="zákl. přenesená",J534,0)</f>
        <v>0</v>
      </c>
      <c r="BH534" s="191">
        <f>IF(N534="sníž. přenesená",J534,0)</f>
        <v>0</v>
      </c>
      <c r="BI534" s="191">
        <f>IF(N534="nulová",J534,0)</f>
        <v>0</v>
      </c>
      <c r="BJ534" s="17" t="s">
        <v>88</v>
      </c>
      <c r="BK534" s="191">
        <f>ROUND(I534*H534,2)</f>
        <v>0</v>
      </c>
      <c r="BL534" s="17" t="s">
        <v>88</v>
      </c>
      <c r="BM534" s="190" t="s">
        <v>791</v>
      </c>
    </row>
    <row r="535" spans="1:65" s="13" customFormat="1" ht="11.25">
      <c r="B535" s="192"/>
      <c r="C535" s="193"/>
      <c r="D535" s="194" t="s">
        <v>193</v>
      </c>
      <c r="E535" s="195" t="s">
        <v>43</v>
      </c>
      <c r="F535" s="196" t="s">
        <v>554</v>
      </c>
      <c r="G535" s="193"/>
      <c r="H535" s="195" t="s">
        <v>43</v>
      </c>
      <c r="I535" s="197"/>
      <c r="J535" s="193"/>
      <c r="K535" s="193"/>
      <c r="L535" s="198"/>
      <c r="M535" s="199"/>
      <c r="N535" s="200"/>
      <c r="O535" s="200"/>
      <c r="P535" s="200"/>
      <c r="Q535" s="200"/>
      <c r="R535" s="200"/>
      <c r="S535" s="200"/>
      <c r="T535" s="201"/>
      <c r="AT535" s="202" t="s">
        <v>193</v>
      </c>
      <c r="AU535" s="202" t="s">
        <v>90</v>
      </c>
      <c r="AV535" s="13" t="s">
        <v>88</v>
      </c>
      <c r="AW535" s="13" t="s">
        <v>41</v>
      </c>
      <c r="AX535" s="13" t="s">
        <v>80</v>
      </c>
      <c r="AY535" s="202" t="s">
        <v>182</v>
      </c>
    </row>
    <row r="536" spans="1:65" s="13" customFormat="1" ht="11.25">
      <c r="B536" s="192"/>
      <c r="C536" s="193"/>
      <c r="D536" s="194" t="s">
        <v>193</v>
      </c>
      <c r="E536" s="195" t="s">
        <v>43</v>
      </c>
      <c r="F536" s="196" t="s">
        <v>792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1:65" s="14" customFormat="1" ht="11.25">
      <c r="B537" s="203"/>
      <c r="C537" s="204"/>
      <c r="D537" s="194" t="s">
        <v>193</v>
      </c>
      <c r="E537" s="205" t="s">
        <v>43</v>
      </c>
      <c r="F537" s="206" t="s">
        <v>478</v>
      </c>
      <c r="G537" s="204"/>
      <c r="H537" s="207">
        <v>2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88</v>
      </c>
      <c r="AY537" s="213" t="s">
        <v>182</v>
      </c>
    </row>
    <row r="538" spans="1:65" s="2" customFormat="1" ht="37.9" customHeight="1">
      <c r="A538" s="35"/>
      <c r="B538" s="36"/>
      <c r="C538" s="179" t="s">
        <v>793</v>
      </c>
      <c r="D538" s="179" t="s">
        <v>187</v>
      </c>
      <c r="E538" s="180" t="s">
        <v>794</v>
      </c>
      <c r="F538" s="181" t="s">
        <v>795</v>
      </c>
      <c r="G538" s="182" t="s">
        <v>190</v>
      </c>
      <c r="H538" s="183">
        <v>2</v>
      </c>
      <c r="I538" s="184"/>
      <c r="J538" s="185">
        <f>ROUND(I538*H538,2)</f>
        <v>0</v>
      </c>
      <c r="K538" s="181" t="s">
        <v>191</v>
      </c>
      <c r="L538" s="40"/>
      <c r="M538" s="186" t="s">
        <v>43</v>
      </c>
      <c r="N538" s="187" t="s">
        <v>51</v>
      </c>
      <c r="O538" s="65"/>
      <c r="P538" s="188">
        <f>O538*H538</f>
        <v>0</v>
      </c>
      <c r="Q538" s="188">
        <v>0</v>
      </c>
      <c r="R538" s="188">
        <f>Q538*H538</f>
        <v>0</v>
      </c>
      <c r="S538" s="188">
        <v>0</v>
      </c>
      <c r="T538" s="189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90" t="s">
        <v>88</v>
      </c>
      <c r="AT538" s="190" t="s">
        <v>187</v>
      </c>
      <c r="AU538" s="190" t="s">
        <v>90</v>
      </c>
      <c r="AY538" s="17" t="s">
        <v>182</v>
      </c>
      <c r="BE538" s="191">
        <f>IF(N538="základní",J538,0)</f>
        <v>0</v>
      </c>
      <c r="BF538" s="191">
        <f>IF(N538="snížená",J538,0)</f>
        <v>0</v>
      </c>
      <c r="BG538" s="191">
        <f>IF(N538="zákl. přenesená",J538,0)</f>
        <v>0</v>
      </c>
      <c r="BH538" s="191">
        <f>IF(N538="sníž. přenesená",J538,0)</f>
        <v>0</v>
      </c>
      <c r="BI538" s="191">
        <f>IF(N538="nulová",J538,0)</f>
        <v>0</v>
      </c>
      <c r="BJ538" s="17" t="s">
        <v>88</v>
      </c>
      <c r="BK538" s="191">
        <f>ROUND(I538*H538,2)</f>
        <v>0</v>
      </c>
      <c r="BL538" s="17" t="s">
        <v>88</v>
      </c>
      <c r="BM538" s="190" t="s">
        <v>796</v>
      </c>
    </row>
    <row r="539" spans="1:65" s="13" customFormat="1" ht="11.25">
      <c r="B539" s="192"/>
      <c r="C539" s="193"/>
      <c r="D539" s="194" t="s">
        <v>193</v>
      </c>
      <c r="E539" s="195" t="s">
        <v>43</v>
      </c>
      <c r="F539" s="196" t="s">
        <v>554</v>
      </c>
      <c r="G539" s="193"/>
      <c r="H539" s="195" t="s">
        <v>43</v>
      </c>
      <c r="I539" s="197"/>
      <c r="J539" s="193"/>
      <c r="K539" s="193"/>
      <c r="L539" s="198"/>
      <c r="M539" s="199"/>
      <c r="N539" s="200"/>
      <c r="O539" s="200"/>
      <c r="P539" s="200"/>
      <c r="Q539" s="200"/>
      <c r="R539" s="200"/>
      <c r="S539" s="200"/>
      <c r="T539" s="201"/>
      <c r="AT539" s="202" t="s">
        <v>193</v>
      </c>
      <c r="AU539" s="202" t="s">
        <v>90</v>
      </c>
      <c r="AV539" s="13" t="s">
        <v>88</v>
      </c>
      <c r="AW539" s="13" t="s">
        <v>41</v>
      </c>
      <c r="AX539" s="13" t="s">
        <v>80</v>
      </c>
      <c r="AY539" s="202" t="s">
        <v>182</v>
      </c>
    </row>
    <row r="540" spans="1:65" s="13" customFormat="1" ht="11.25">
      <c r="B540" s="192"/>
      <c r="C540" s="193"/>
      <c r="D540" s="194" t="s">
        <v>193</v>
      </c>
      <c r="E540" s="195" t="s">
        <v>43</v>
      </c>
      <c r="F540" s="196" t="s">
        <v>792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1:65" s="14" customFormat="1" ht="11.25">
      <c r="B541" s="203"/>
      <c r="C541" s="204"/>
      <c r="D541" s="194" t="s">
        <v>193</v>
      </c>
      <c r="E541" s="205" t="s">
        <v>43</v>
      </c>
      <c r="F541" s="206" t="s">
        <v>478</v>
      </c>
      <c r="G541" s="204"/>
      <c r="H541" s="207">
        <v>2</v>
      </c>
      <c r="I541" s="208"/>
      <c r="J541" s="204"/>
      <c r="K541" s="204"/>
      <c r="L541" s="209"/>
      <c r="M541" s="210"/>
      <c r="N541" s="211"/>
      <c r="O541" s="211"/>
      <c r="P541" s="211"/>
      <c r="Q541" s="211"/>
      <c r="R541" s="211"/>
      <c r="S541" s="211"/>
      <c r="T541" s="212"/>
      <c r="AT541" s="213" t="s">
        <v>193</v>
      </c>
      <c r="AU541" s="213" t="s">
        <v>90</v>
      </c>
      <c r="AV541" s="14" t="s">
        <v>90</v>
      </c>
      <c r="AW541" s="14" t="s">
        <v>41</v>
      </c>
      <c r="AX541" s="14" t="s">
        <v>88</v>
      </c>
      <c r="AY541" s="213" t="s">
        <v>182</v>
      </c>
    </row>
    <row r="542" spans="1:65" s="2" customFormat="1" ht="24.2" customHeight="1">
      <c r="A542" s="35"/>
      <c r="B542" s="36"/>
      <c r="C542" s="214" t="s">
        <v>797</v>
      </c>
      <c r="D542" s="214" t="s">
        <v>179</v>
      </c>
      <c r="E542" s="215" t="s">
        <v>798</v>
      </c>
      <c r="F542" s="216" t="s">
        <v>799</v>
      </c>
      <c r="G542" s="217" t="s">
        <v>481</v>
      </c>
      <c r="H542" s="218">
        <v>0.2</v>
      </c>
      <c r="I542" s="219"/>
      <c r="J542" s="220">
        <f>ROUND(I542*H542,2)</f>
        <v>0</v>
      </c>
      <c r="K542" s="216" t="s">
        <v>191</v>
      </c>
      <c r="L542" s="221"/>
      <c r="M542" s="222" t="s">
        <v>43</v>
      </c>
      <c r="N542" s="223" t="s">
        <v>51</v>
      </c>
      <c r="O542" s="65"/>
      <c r="P542" s="188">
        <f>O542*H542</f>
        <v>0</v>
      </c>
      <c r="Q542" s="188">
        <v>1.2E-4</v>
      </c>
      <c r="R542" s="188">
        <f>Q542*H542</f>
        <v>2.4000000000000001E-5</v>
      </c>
      <c r="S542" s="188">
        <v>0</v>
      </c>
      <c r="T542" s="189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90" t="s">
        <v>90</v>
      </c>
      <c r="AT542" s="190" t="s">
        <v>179</v>
      </c>
      <c r="AU542" s="190" t="s">
        <v>90</v>
      </c>
      <c r="AY542" s="17" t="s">
        <v>182</v>
      </c>
      <c r="BE542" s="191">
        <f>IF(N542="základní",J542,0)</f>
        <v>0</v>
      </c>
      <c r="BF542" s="191">
        <f>IF(N542="snížená",J542,0)</f>
        <v>0</v>
      </c>
      <c r="BG542" s="191">
        <f>IF(N542="zákl. přenesená",J542,0)</f>
        <v>0</v>
      </c>
      <c r="BH542" s="191">
        <f>IF(N542="sníž. přenesená",J542,0)</f>
        <v>0</v>
      </c>
      <c r="BI542" s="191">
        <f>IF(N542="nulová",J542,0)</f>
        <v>0</v>
      </c>
      <c r="BJ542" s="17" t="s">
        <v>88</v>
      </c>
      <c r="BK542" s="191">
        <f>ROUND(I542*H542,2)</f>
        <v>0</v>
      </c>
      <c r="BL542" s="17" t="s">
        <v>88</v>
      </c>
      <c r="BM542" s="190" t="s">
        <v>800</v>
      </c>
    </row>
    <row r="543" spans="1:65" s="13" customFormat="1" ht="11.25">
      <c r="B543" s="192"/>
      <c r="C543" s="193"/>
      <c r="D543" s="194" t="s">
        <v>193</v>
      </c>
      <c r="E543" s="195" t="s">
        <v>43</v>
      </c>
      <c r="F543" s="196" t="s">
        <v>554</v>
      </c>
      <c r="G543" s="193"/>
      <c r="H543" s="195" t="s">
        <v>43</v>
      </c>
      <c r="I543" s="197"/>
      <c r="J543" s="193"/>
      <c r="K543" s="193"/>
      <c r="L543" s="198"/>
      <c r="M543" s="199"/>
      <c r="N543" s="200"/>
      <c r="O543" s="200"/>
      <c r="P543" s="200"/>
      <c r="Q543" s="200"/>
      <c r="R543" s="200"/>
      <c r="S543" s="200"/>
      <c r="T543" s="201"/>
      <c r="AT543" s="202" t="s">
        <v>193</v>
      </c>
      <c r="AU543" s="202" t="s">
        <v>90</v>
      </c>
      <c r="AV543" s="13" t="s">
        <v>88</v>
      </c>
      <c r="AW543" s="13" t="s">
        <v>41</v>
      </c>
      <c r="AX543" s="13" t="s">
        <v>80</v>
      </c>
      <c r="AY543" s="202" t="s">
        <v>182</v>
      </c>
    </row>
    <row r="544" spans="1:65" s="13" customFormat="1" ht="11.25">
      <c r="B544" s="192"/>
      <c r="C544" s="193"/>
      <c r="D544" s="194" t="s">
        <v>193</v>
      </c>
      <c r="E544" s="195" t="s">
        <v>43</v>
      </c>
      <c r="F544" s="196" t="s">
        <v>792</v>
      </c>
      <c r="G544" s="193"/>
      <c r="H544" s="195" t="s">
        <v>43</v>
      </c>
      <c r="I544" s="197"/>
      <c r="J544" s="193"/>
      <c r="K544" s="193"/>
      <c r="L544" s="198"/>
      <c r="M544" s="199"/>
      <c r="N544" s="200"/>
      <c r="O544" s="200"/>
      <c r="P544" s="200"/>
      <c r="Q544" s="200"/>
      <c r="R544" s="200"/>
      <c r="S544" s="200"/>
      <c r="T544" s="201"/>
      <c r="AT544" s="202" t="s">
        <v>193</v>
      </c>
      <c r="AU544" s="202" t="s">
        <v>90</v>
      </c>
      <c r="AV544" s="13" t="s">
        <v>88</v>
      </c>
      <c r="AW544" s="13" t="s">
        <v>41</v>
      </c>
      <c r="AX544" s="13" t="s">
        <v>80</v>
      </c>
      <c r="AY544" s="202" t="s">
        <v>182</v>
      </c>
    </row>
    <row r="545" spans="1:65" s="14" customFormat="1" ht="11.25">
      <c r="B545" s="203"/>
      <c r="C545" s="204"/>
      <c r="D545" s="194" t="s">
        <v>193</v>
      </c>
      <c r="E545" s="205" t="s">
        <v>43</v>
      </c>
      <c r="F545" s="206" t="s">
        <v>789</v>
      </c>
      <c r="G545" s="204"/>
      <c r="H545" s="207">
        <v>0.2</v>
      </c>
      <c r="I545" s="208"/>
      <c r="J545" s="204"/>
      <c r="K545" s="204"/>
      <c r="L545" s="209"/>
      <c r="M545" s="210"/>
      <c r="N545" s="211"/>
      <c r="O545" s="211"/>
      <c r="P545" s="211"/>
      <c r="Q545" s="211"/>
      <c r="R545" s="211"/>
      <c r="S545" s="211"/>
      <c r="T545" s="212"/>
      <c r="AT545" s="213" t="s">
        <v>193</v>
      </c>
      <c r="AU545" s="213" t="s">
        <v>90</v>
      </c>
      <c r="AV545" s="14" t="s">
        <v>90</v>
      </c>
      <c r="AW545" s="14" t="s">
        <v>41</v>
      </c>
      <c r="AX545" s="14" t="s">
        <v>88</v>
      </c>
      <c r="AY545" s="213" t="s">
        <v>182</v>
      </c>
    </row>
    <row r="546" spans="1:65" s="2" customFormat="1" ht="24.2" customHeight="1">
      <c r="A546" s="35"/>
      <c r="B546" s="36"/>
      <c r="C546" s="179" t="s">
        <v>801</v>
      </c>
      <c r="D546" s="179" t="s">
        <v>187</v>
      </c>
      <c r="E546" s="180" t="s">
        <v>802</v>
      </c>
      <c r="F546" s="181" t="s">
        <v>803</v>
      </c>
      <c r="G546" s="182" t="s">
        <v>190</v>
      </c>
      <c r="H546" s="183">
        <v>44</v>
      </c>
      <c r="I546" s="184"/>
      <c r="J546" s="185">
        <f>ROUND(I546*H546,2)</f>
        <v>0</v>
      </c>
      <c r="K546" s="181" t="s">
        <v>191</v>
      </c>
      <c r="L546" s="40"/>
      <c r="M546" s="186" t="s">
        <v>43</v>
      </c>
      <c r="N546" s="187" t="s">
        <v>51</v>
      </c>
      <c r="O546" s="65"/>
      <c r="P546" s="188">
        <f>O546*H546</f>
        <v>0</v>
      </c>
      <c r="Q546" s="188">
        <v>0</v>
      </c>
      <c r="R546" s="188">
        <f>Q546*H546</f>
        <v>0</v>
      </c>
      <c r="S546" s="188">
        <v>0</v>
      </c>
      <c r="T546" s="189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90" t="s">
        <v>88</v>
      </c>
      <c r="AT546" s="190" t="s">
        <v>187</v>
      </c>
      <c r="AU546" s="190" t="s">
        <v>90</v>
      </c>
      <c r="AY546" s="17" t="s">
        <v>182</v>
      </c>
      <c r="BE546" s="191">
        <f>IF(N546="základní",J546,0)</f>
        <v>0</v>
      </c>
      <c r="BF546" s="191">
        <f>IF(N546="snížená",J546,0)</f>
        <v>0</v>
      </c>
      <c r="BG546" s="191">
        <f>IF(N546="zákl. přenesená",J546,0)</f>
        <v>0</v>
      </c>
      <c r="BH546" s="191">
        <f>IF(N546="sníž. přenesená",J546,0)</f>
        <v>0</v>
      </c>
      <c r="BI546" s="191">
        <f>IF(N546="nulová",J546,0)</f>
        <v>0</v>
      </c>
      <c r="BJ546" s="17" t="s">
        <v>88</v>
      </c>
      <c r="BK546" s="191">
        <f>ROUND(I546*H546,2)</f>
        <v>0</v>
      </c>
      <c r="BL546" s="17" t="s">
        <v>88</v>
      </c>
      <c r="BM546" s="190" t="s">
        <v>804</v>
      </c>
    </row>
    <row r="547" spans="1:65" s="13" customFormat="1" ht="11.25">
      <c r="B547" s="192"/>
      <c r="C547" s="193"/>
      <c r="D547" s="194" t="s">
        <v>193</v>
      </c>
      <c r="E547" s="195" t="s">
        <v>43</v>
      </c>
      <c r="F547" s="196" t="s">
        <v>431</v>
      </c>
      <c r="G547" s="193"/>
      <c r="H547" s="195" t="s">
        <v>43</v>
      </c>
      <c r="I547" s="197"/>
      <c r="J547" s="193"/>
      <c r="K547" s="193"/>
      <c r="L547" s="198"/>
      <c r="M547" s="199"/>
      <c r="N547" s="200"/>
      <c r="O547" s="200"/>
      <c r="P547" s="200"/>
      <c r="Q547" s="200"/>
      <c r="R547" s="200"/>
      <c r="S547" s="200"/>
      <c r="T547" s="201"/>
      <c r="AT547" s="202" t="s">
        <v>193</v>
      </c>
      <c r="AU547" s="202" t="s">
        <v>90</v>
      </c>
      <c r="AV547" s="13" t="s">
        <v>88</v>
      </c>
      <c r="AW547" s="13" t="s">
        <v>41</v>
      </c>
      <c r="AX547" s="13" t="s">
        <v>80</v>
      </c>
      <c r="AY547" s="202" t="s">
        <v>182</v>
      </c>
    </row>
    <row r="548" spans="1:65" s="13" customFormat="1" ht="11.25">
      <c r="B548" s="192"/>
      <c r="C548" s="193"/>
      <c r="D548" s="194" t="s">
        <v>193</v>
      </c>
      <c r="E548" s="195" t="s">
        <v>43</v>
      </c>
      <c r="F548" s="196" t="s">
        <v>638</v>
      </c>
      <c r="G548" s="193"/>
      <c r="H548" s="195" t="s">
        <v>43</v>
      </c>
      <c r="I548" s="197"/>
      <c r="J548" s="193"/>
      <c r="K548" s="193"/>
      <c r="L548" s="198"/>
      <c r="M548" s="199"/>
      <c r="N548" s="200"/>
      <c r="O548" s="200"/>
      <c r="P548" s="200"/>
      <c r="Q548" s="200"/>
      <c r="R548" s="200"/>
      <c r="S548" s="200"/>
      <c r="T548" s="201"/>
      <c r="AT548" s="202" t="s">
        <v>193</v>
      </c>
      <c r="AU548" s="202" t="s">
        <v>90</v>
      </c>
      <c r="AV548" s="13" t="s">
        <v>88</v>
      </c>
      <c r="AW548" s="13" t="s">
        <v>41</v>
      </c>
      <c r="AX548" s="13" t="s">
        <v>80</v>
      </c>
      <c r="AY548" s="202" t="s">
        <v>182</v>
      </c>
    </row>
    <row r="549" spans="1:65" s="14" customFormat="1" ht="11.25">
      <c r="B549" s="203"/>
      <c r="C549" s="204"/>
      <c r="D549" s="194" t="s">
        <v>193</v>
      </c>
      <c r="E549" s="205" t="s">
        <v>43</v>
      </c>
      <c r="F549" s="206" t="s">
        <v>805</v>
      </c>
      <c r="G549" s="204"/>
      <c r="H549" s="207">
        <v>32</v>
      </c>
      <c r="I549" s="208"/>
      <c r="J549" s="204"/>
      <c r="K549" s="204"/>
      <c r="L549" s="209"/>
      <c r="M549" s="210"/>
      <c r="N549" s="211"/>
      <c r="O549" s="211"/>
      <c r="P549" s="211"/>
      <c r="Q549" s="211"/>
      <c r="R549" s="211"/>
      <c r="S549" s="211"/>
      <c r="T549" s="212"/>
      <c r="AT549" s="213" t="s">
        <v>193</v>
      </c>
      <c r="AU549" s="213" t="s">
        <v>90</v>
      </c>
      <c r="AV549" s="14" t="s">
        <v>90</v>
      </c>
      <c r="AW549" s="14" t="s">
        <v>41</v>
      </c>
      <c r="AX549" s="14" t="s">
        <v>80</v>
      </c>
      <c r="AY549" s="213" t="s">
        <v>182</v>
      </c>
    </row>
    <row r="550" spans="1:65" s="13" customFormat="1" ht="11.25">
      <c r="B550" s="192"/>
      <c r="C550" s="193"/>
      <c r="D550" s="194" t="s">
        <v>193</v>
      </c>
      <c r="E550" s="195" t="s">
        <v>43</v>
      </c>
      <c r="F550" s="196" t="s">
        <v>640</v>
      </c>
      <c r="G550" s="193"/>
      <c r="H550" s="195" t="s">
        <v>43</v>
      </c>
      <c r="I550" s="197"/>
      <c r="J550" s="193"/>
      <c r="K550" s="193"/>
      <c r="L550" s="198"/>
      <c r="M550" s="199"/>
      <c r="N550" s="200"/>
      <c r="O550" s="200"/>
      <c r="P550" s="200"/>
      <c r="Q550" s="200"/>
      <c r="R550" s="200"/>
      <c r="S550" s="200"/>
      <c r="T550" s="201"/>
      <c r="AT550" s="202" t="s">
        <v>193</v>
      </c>
      <c r="AU550" s="202" t="s">
        <v>90</v>
      </c>
      <c r="AV550" s="13" t="s">
        <v>88</v>
      </c>
      <c r="AW550" s="13" t="s">
        <v>41</v>
      </c>
      <c r="AX550" s="13" t="s">
        <v>80</v>
      </c>
      <c r="AY550" s="202" t="s">
        <v>182</v>
      </c>
    </row>
    <row r="551" spans="1:65" s="14" customFormat="1" ht="11.25">
      <c r="B551" s="203"/>
      <c r="C551" s="204"/>
      <c r="D551" s="194" t="s">
        <v>193</v>
      </c>
      <c r="E551" s="205" t="s">
        <v>43</v>
      </c>
      <c r="F551" s="206" t="s">
        <v>806</v>
      </c>
      <c r="G551" s="204"/>
      <c r="H551" s="207">
        <v>12</v>
      </c>
      <c r="I551" s="208"/>
      <c r="J551" s="204"/>
      <c r="K551" s="204"/>
      <c r="L551" s="209"/>
      <c r="M551" s="210"/>
      <c r="N551" s="211"/>
      <c r="O551" s="211"/>
      <c r="P551" s="211"/>
      <c r="Q551" s="211"/>
      <c r="R551" s="211"/>
      <c r="S551" s="211"/>
      <c r="T551" s="212"/>
      <c r="AT551" s="213" t="s">
        <v>193</v>
      </c>
      <c r="AU551" s="213" t="s">
        <v>90</v>
      </c>
      <c r="AV551" s="14" t="s">
        <v>90</v>
      </c>
      <c r="AW551" s="14" t="s">
        <v>41</v>
      </c>
      <c r="AX551" s="14" t="s">
        <v>80</v>
      </c>
      <c r="AY551" s="213" t="s">
        <v>182</v>
      </c>
    </row>
    <row r="552" spans="1:65" s="15" customFormat="1" ht="11.25">
      <c r="B552" s="227"/>
      <c r="C552" s="228"/>
      <c r="D552" s="194" t="s">
        <v>193</v>
      </c>
      <c r="E552" s="229" t="s">
        <v>43</v>
      </c>
      <c r="F552" s="230" t="s">
        <v>436</v>
      </c>
      <c r="G552" s="228"/>
      <c r="H552" s="231">
        <v>44</v>
      </c>
      <c r="I552" s="232"/>
      <c r="J552" s="228"/>
      <c r="K552" s="228"/>
      <c r="L552" s="233"/>
      <c r="M552" s="234"/>
      <c r="N552" s="235"/>
      <c r="O552" s="235"/>
      <c r="P552" s="235"/>
      <c r="Q552" s="235"/>
      <c r="R552" s="235"/>
      <c r="S552" s="235"/>
      <c r="T552" s="236"/>
      <c r="AT552" s="237" t="s">
        <v>193</v>
      </c>
      <c r="AU552" s="237" t="s">
        <v>90</v>
      </c>
      <c r="AV552" s="15" t="s">
        <v>205</v>
      </c>
      <c r="AW552" s="15" t="s">
        <v>41</v>
      </c>
      <c r="AX552" s="15" t="s">
        <v>88</v>
      </c>
      <c r="AY552" s="237" t="s">
        <v>182</v>
      </c>
    </row>
    <row r="553" spans="1:65" s="2" customFormat="1" ht="49.15" customHeight="1">
      <c r="A553" s="35"/>
      <c r="B553" s="36"/>
      <c r="C553" s="179" t="s">
        <v>807</v>
      </c>
      <c r="D553" s="179" t="s">
        <v>187</v>
      </c>
      <c r="E553" s="180" t="s">
        <v>808</v>
      </c>
      <c r="F553" s="181" t="s">
        <v>809</v>
      </c>
      <c r="G553" s="182" t="s">
        <v>190</v>
      </c>
      <c r="H553" s="183">
        <v>1</v>
      </c>
      <c r="I553" s="184"/>
      <c r="J553" s="185">
        <f>ROUND(I553*H553,2)</f>
        <v>0</v>
      </c>
      <c r="K553" s="181" t="s">
        <v>191</v>
      </c>
      <c r="L553" s="40"/>
      <c r="M553" s="186" t="s">
        <v>43</v>
      </c>
      <c r="N553" s="187" t="s">
        <v>51</v>
      </c>
      <c r="O553" s="65"/>
      <c r="P553" s="188">
        <f>O553*H553</f>
        <v>0</v>
      </c>
      <c r="Q553" s="188">
        <v>0.57010000000000005</v>
      </c>
      <c r="R553" s="188">
        <f>Q553*H553</f>
        <v>0.57010000000000005</v>
      </c>
      <c r="S553" s="188">
        <v>0</v>
      </c>
      <c r="T553" s="189">
        <f>S553*H553</f>
        <v>0</v>
      </c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R553" s="190" t="s">
        <v>88</v>
      </c>
      <c r="AT553" s="190" t="s">
        <v>187</v>
      </c>
      <c r="AU553" s="190" t="s">
        <v>90</v>
      </c>
      <c r="AY553" s="17" t="s">
        <v>182</v>
      </c>
      <c r="BE553" s="191">
        <f>IF(N553="základní",J553,0)</f>
        <v>0</v>
      </c>
      <c r="BF553" s="191">
        <f>IF(N553="snížená",J553,0)</f>
        <v>0</v>
      </c>
      <c r="BG553" s="191">
        <f>IF(N553="zákl. přenesená",J553,0)</f>
        <v>0</v>
      </c>
      <c r="BH553" s="191">
        <f>IF(N553="sníž. přenesená",J553,0)</f>
        <v>0</v>
      </c>
      <c r="BI553" s="191">
        <f>IF(N553="nulová",J553,0)</f>
        <v>0</v>
      </c>
      <c r="BJ553" s="17" t="s">
        <v>88</v>
      </c>
      <c r="BK553" s="191">
        <f>ROUND(I553*H553,2)</f>
        <v>0</v>
      </c>
      <c r="BL553" s="17" t="s">
        <v>88</v>
      </c>
      <c r="BM553" s="190" t="s">
        <v>810</v>
      </c>
    </row>
    <row r="554" spans="1:65" s="13" customFormat="1" ht="11.25">
      <c r="B554" s="192"/>
      <c r="C554" s="193"/>
      <c r="D554" s="194" t="s">
        <v>193</v>
      </c>
      <c r="E554" s="195" t="s">
        <v>43</v>
      </c>
      <c r="F554" s="196" t="s">
        <v>532</v>
      </c>
      <c r="G554" s="193"/>
      <c r="H554" s="195" t="s">
        <v>43</v>
      </c>
      <c r="I554" s="197"/>
      <c r="J554" s="193"/>
      <c r="K554" s="193"/>
      <c r="L554" s="198"/>
      <c r="M554" s="199"/>
      <c r="N554" s="200"/>
      <c r="O554" s="200"/>
      <c r="P554" s="200"/>
      <c r="Q554" s="200"/>
      <c r="R554" s="200"/>
      <c r="S554" s="200"/>
      <c r="T554" s="201"/>
      <c r="AT554" s="202" t="s">
        <v>193</v>
      </c>
      <c r="AU554" s="202" t="s">
        <v>90</v>
      </c>
      <c r="AV554" s="13" t="s">
        <v>88</v>
      </c>
      <c r="AW554" s="13" t="s">
        <v>41</v>
      </c>
      <c r="AX554" s="13" t="s">
        <v>80</v>
      </c>
      <c r="AY554" s="202" t="s">
        <v>182</v>
      </c>
    </row>
    <row r="555" spans="1:65" s="13" customFormat="1" ht="11.25">
      <c r="B555" s="192"/>
      <c r="C555" s="193"/>
      <c r="D555" s="194" t="s">
        <v>193</v>
      </c>
      <c r="E555" s="195" t="s">
        <v>43</v>
      </c>
      <c r="F555" s="196" t="s">
        <v>362</v>
      </c>
      <c r="G555" s="193"/>
      <c r="H555" s="195" t="s">
        <v>43</v>
      </c>
      <c r="I555" s="197"/>
      <c r="J555" s="193"/>
      <c r="K555" s="193"/>
      <c r="L555" s="198"/>
      <c r="M555" s="199"/>
      <c r="N555" s="200"/>
      <c r="O555" s="200"/>
      <c r="P555" s="200"/>
      <c r="Q555" s="200"/>
      <c r="R555" s="200"/>
      <c r="S555" s="200"/>
      <c r="T555" s="201"/>
      <c r="AT555" s="202" t="s">
        <v>193</v>
      </c>
      <c r="AU555" s="202" t="s">
        <v>90</v>
      </c>
      <c r="AV555" s="13" t="s">
        <v>88</v>
      </c>
      <c r="AW555" s="13" t="s">
        <v>41</v>
      </c>
      <c r="AX555" s="13" t="s">
        <v>80</v>
      </c>
      <c r="AY555" s="202" t="s">
        <v>182</v>
      </c>
    </row>
    <row r="556" spans="1:65" s="14" customFormat="1" ht="11.25">
      <c r="B556" s="203"/>
      <c r="C556" s="204"/>
      <c r="D556" s="194" t="s">
        <v>193</v>
      </c>
      <c r="E556" s="205" t="s">
        <v>43</v>
      </c>
      <c r="F556" s="206" t="s">
        <v>88</v>
      </c>
      <c r="G556" s="204"/>
      <c r="H556" s="207">
        <v>1</v>
      </c>
      <c r="I556" s="208"/>
      <c r="J556" s="204"/>
      <c r="K556" s="204"/>
      <c r="L556" s="209"/>
      <c r="M556" s="210"/>
      <c r="N556" s="211"/>
      <c r="O556" s="211"/>
      <c r="P556" s="211"/>
      <c r="Q556" s="211"/>
      <c r="R556" s="211"/>
      <c r="S556" s="211"/>
      <c r="T556" s="212"/>
      <c r="AT556" s="213" t="s">
        <v>193</v>
      </c>
      <c r="AU556" s="213" t="s">
        <v>90</v>
      </c>
      <c r="AV556" s="14" t="s">
        <v>90</v>
      </c>
      <c r="AW556" s="14" t="s">
        <v>41</v>
      </c>
      <c r="AX556" s="14" t="s">
        <v>88</v>
      </c>
      <c r="AY556" s="213" t="s">
        <v>182</v>
      </c>
    </row>
    <row r="557" spans="1:65" s="2" customFormat="1" ht="49.15" customHeight="1">
      <c r="A557" s="35"/>
      <c r="B557" s="36"/>
      <c r="C557" s="179" t="s">
        <v>811</v>
      </c>
      <c r="D557" s="179" t="s">
        <v>187</v>
      </c>
      <c r="E557" s="180" t="s">
        <v>812</v>
      </c>
      <c r="F557" s="181" t="s">
        <v>813</v>
      </c>
      <c r="G557" s="182" t="s">
        <v>190</v>
      </c>
      <c r="H557" s="183">
        <v>1</v>
      </c>
      <c r="I557" s="184"/>
      <c r="J557" s="185">
        <f>ROUND(I557*H557,2)</f>
        <v>0</v>
      </c>
      <c r="K557" s="181" t="s">
        <v>191</v>
      </c>
      <c r="L557" s="40"/>
      <c r="M557" s="186" t="s">
        <v>43</v>
      </c>
      <c r="N557" s="187" t="s">
        <v>51</v>
      </c>
      <c r="O557" s="65"/>
      <c r="P557" s="188">
        <f>O557*H557</f>
        <v>0</v>
      </c>
      <c r="Q557" s="188">
        <v>0.57010000000000005</v>
      </c>
      <c r="R557" s="188">
        <f>Q557*H557</f>
        <v>0.57010000000000005</v>
      </c>
      <c r="S557" s="188">
        <v>0</v>
      </c>
      <c r="T557" s="189">
        <f>S557*H557</f>
        <v>0</v>
      </c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R557" s="190" t="s">
        <v>88</v>
      </c>
      <c r="AT557" s="190" t="s">
        <v>187</v>
      </c>
      <c r="AU557" s="190" t="s">
        <v>90</v>
      </c>
      <c r="AY557" s="17" t="s">
        <v>182</v>
      </c>
      <c r="BE557" s="191">
        <f>IF(N557="základní",J557,0)</f>
        <v>0</v>
      </c>
      <c r="BF557" s="191">
        <f>IF(N557="snížená",J557,0)</f>
        <v>0</v>
      </c>
      <c r="BG557" s="191">
        <f>IF(N557="zákl. přenesená",J557,0)</f>
        <v>0</v>
      </c>
      <c r="BH557" s="191">
        <f>IF(N557="sníž. přenesená",J557,0)</f>
        <v>0</v>
      </c>
      <c r="BI557" s="191">
        <f>IF(N557="nulová",J557,0)</f>
        <v>0</v>
      </c>
      <c r="BJ557" s="17" t="s">
        <v>88</v>
      </c>
      <c r="BK557" s="191">
        <f>ROUND(I557*H557,2)</f>
        <v>0</v>
      </c>
      <c r="BL557" s="17" t="s">
        <v>88</v>
      </c>
      <c r="BM557" s="190" t="s">
        <v>814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431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3" customFormat="1" ht="11.25">
      <c r="B559" s="192"/>
      <c r="C559" s="193"/>
      <c r="D559" s="194" t="s">
        <v>193</v>
      </c>
      <c r="E559" s="195" t="s">
        <v>43</v>
      </c>
      <c r="F559" s="196" t="s">
        <v>640</v>
      </c>
      <c r="G559" s="193"/>
      <c r="H559" s="195" t="s">
        <v>43</v>
      </c>
      <c r="I559" s="197"/>
      <c r="J559" s="193"/>
      <c r="K559" s="193"/>
      <c r="L559" s="198"/>
      <c r="M559" s="199"/>
      <c r="N559" s="200"/>
      <c r="O559" s="200"/>
      <c r="P559" s="200"/>
      <c r="Q559" s="200"/>
      <c r="R559" s="200"/>
      <c r="S559" s="200"/>
      <c r="T559" s="201"/>
      <c r="AT559" s="202" t="s">
        <v>193</v>
      </c>
      <c r="AU559" s="202" t="s">
        <v>90</v>
      </c>
      <c r="AV559" s="13" t="s">
        <v>88</v>
      </c>
      <c r="AW559" s="13" t="s">
        <v>41</v>
      </c>
      <c r="AX559" s="13" t="s">
        <v>80</v>
      </c>
      <c r="AY559" s="202" t="s">
        <v>182</v>
      </c>
    </row>
    <row r="560" spans="1:65" s="14" customFormat="1" ht="11.25">
      <c r="B560" s="203"/>
      <c r="C560" s="204"/>
      <c r="D560" s="194" t="s">
        <v>193</v>
      </c>
      <c r="E560" s="205" t="s">
        <v>43</v>
      </c>
      <c r="F560" s="206" t="s">
        <v>88</v>
      </c>
      <c r="G560" s="204"/>
      <c r="H560" s="207">
        <v>1</v>
      </c>
      <c r="I560" s="208"/>
      <c r="J560" s="204"/>
      <c r="K560" s="204"/>
      <c r="L560" s="209"/>
      <c r="M560" s="210"/>
      <c r="N560" s="211"/>
      <c r="O560" s="211"/>
      <c r="P560" s="211"/>
      <c r="Q560" s="211"/>
      <c r="R560" s="211"/>
      <c r="S560" s="211"/>
      <c r="T560" s="212"/>
      <c r="AT560" s="213" t="s">
        <v>193</v>
      </c>
      <c r="AU560" s="213" t="s">
        <v>90</v>
      </c>
      <c r="AV560" s="14" t="s">
        <v>90</v>
      </c>
      <c r="AW560" s="14" t="s">
        <v>41</v>
      </c>
      <c r="AX560" s="14" t="s">
        <v>88</v>
      </c>
      <c r="AY560" s="213" t="s">
        <v>182</v>
      </c>
    </row>
    <row r="561" spans="1:65" s="2" customFormat="1" ht="14.45" customHeight="1">
      <c r="A561" s="35"/>
      <c r="B561" s="36"/>
      <c r="C561" s="214" t="s">
        <v>815</v>
      </c>
      <c r="D561" s="214" t="s">
        <v>179</v>
      </c>
      <c r="E561" s="215" t="s">
        <v>816</v>
      </c>
      <c r="F561" s="216" t="s">
        <v>817</v>
      </c>
      <c r="G561" s="217" t="s">
        <v>190</v>
      </c>
      <c r="H561" s="218">
        <v>1</v>
      </c>
      <c r="I561" s="219"/>
      <c r="J561" s="220">
        <f>ROUND(I561*H561,2)</f>
        <v>0</v>
      </c>
      <c r="K561" s="216" t="s">
        <v>198</v>
      </c>
      <c r="L561" s="221"/>
      <c r="M561" s="222" t="s">
        <v>43</v>
      </c>
      <c r="N561" s="223" t="s">
        <v>51</v>
      </c>
      <c r="O561" s="65"/>
      <c r="P561" s="188">
        <f>O561*H561</f>
        <v>0</v>
      </c>
      <c r="Q561" s="188">
        <v>0</v>
      </c>
      <c r="R561" s="188">
        <f>Q561*H561</f>
        <v>0</v>
      </c>
      <c r="S561" s="188">
        <v>0</v>
      </c>
      <c r="T561" s="189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90" t="s">
        <v>90</v>
      </c>
      <c r="AT561" s="190" t="s">
        <v>179</v>
      </c>
      <c r="AU561" s="190" t="s">
        <v>90</v>
      </c>
      <c r="AY561" s="17" t="s">
        <v>182</v>
      </c>
      <c r="BE561" s="191">
        <f>IF(N561="základní",J561,0)</f>
        <v>0</v>
      </c>
      <c r="BF561" s="191">
        <f>IF(N561="snížená",J561,0)</f>
        <v>0</v>
      </c>
      <c r="BG561" s="191">
        <f>IF(N561="zákl. přenesená",J561,0)</f>
        <v>0</v>
      </c>
      <c r="BH561" s="191">
        <f>IF(N561="sníž. přenesená",J561,0)</f>
        <v>0</v>
      </c>
      <c r="BI561" s="191">
        <f>IF(N561="nulová",J561,0)</f>
        <v>0</v>
      </c>
      <c r="BJ561" s="17" t="s">
        <v>88</v>
      </c>
      <c r="BK561" s="191">
        <f>ROUND(I561*H561,2)</f>
        <v>0</v>
      </c>
      <c r="BL561" s="17" t="s">
        <v>88</v>
      </c>
      <c r="BM561" s="190" t="s">
        <v>818</v>
      </c>
    </row>
    <row r="562" spans="1:65" s="13" customFormat="1" ht="11.25">
      <c r="B562" s="192"/>
      <c r="C562" s="193"/>
      <c r="D562" s="194" t="s">
        <v>193</v>
      </c>
      <c r="E562" s="195" t="s">
        <v>43</v>
      </c>
      <c r="F562" s="196" t="s">
        <v>431</v>
      </c>
      <c r="G562" s="193"/>
      <c r="H562" s="195" t="s">
        <v>43</v>
      </c>
      <c r="I562" s="197"/>
      <c r="J562" s="193"/>
      <c r="K562" s="193"/>
      <c r="L562" s="198"/>
      <c r="M562" s="199"/>
      <c r="N562" s="200"/>
      <c r="O562" s="200"/>
      <c r="P562" s="200"/>
      <c r="Q562" s="200"/>
      <c r="R562" s="200"/>
      <c r="S562" s="200"/>
      <c r="T562" s="201"/>
      <c r="AT562" s="202" t="s">
        <v>193</v>
      </c>
      <c r="AU562" s="202" t="s">
        <v>90</v>
      </c>
      <c r="AV562" s="13" t="s">
        <v>88</v>
      </c>
      <c r="AW562" s="13" t="s">
        <v>41</v>
      </c>
      <c r="AX562" s="13" t="s">
        <v>80</v>
      </c>
      <c r="AY562" s="202" t="s">
        <v>182</v>
      </c>
    </row>
    <row r="563" spans="1:65" s="13" customFormat="1" ht="11.25">
      <c r="B563" s="192"/>
      <c r="C563" s="193"/>
      <c r="D563" s="194" t="s">
        <v>193</v>
      </c>
      <c r="E563" s="195" t="s">
        <v>43</v>
      </c>
      <c r="F563" s="196" t="s">
        <v>640</v>
      </c>
      <c r="G563" s="193"/>
      <c r="H563" s="195" t="s">
        <v>43</v>
      </c>
      <c r="I563" s="197"/>
      <c r="J563" s="193"/>
      <c r="K563" s="193"/>
      <c r="L563" s="198"/>
      <c r="M563" s="199"/>
      <c r="N563" s="200"/>
      <c r="O563" s="200"/>
      <c r="P563" s="200"/>
      <c r="Q563" s="200"/>
      <c r="R563" s="200"/>
      <c r="S563" s="200"/>
      <c r="T563" s="201"/>
      <c r="AT563" s="202" t="s">
        <v>193</v>
      </c>
      <c r="AU563" s="202" t="s">
        <v>90</v>
      </c>
      <c r="AV563" s="13" t="s">
        <v>88</v>
      </c>
      <c r="AW563" s="13" t="s">
        <v>41</v>
      </c>
      <c r="AX563" s="13" t="s">
        <v>80</v>
      </c>
      <c r="AY563" s="202" t="s">
        <v>182</v>
      </c>
    </row>
    <row r="564" spans="1:65" s="14" customFormat="1" ht="11.25">
      <c r="B564" s="203"/>
      <c r="C564" s="204"/>
      <c r="D564" s="194" t="s">
        <v>193</v>
      </c>
      <c r="E564" s="205" t="s">
        <v>43</v>
      </c>
      <c r="F564" s="206" t="s">
        <v>88</v>
      </c>
      <c r="G564" s="204"/>
      <c r="H564" s="207">
        <v>1</v>
      </c>
      <c r="I564" s="208"/>
      <c r="J564" s="204"/>
      <c r="K564" s="204"/>
      <c r="L564" s="209"/>
      <c r="M564" s="210"/>
      <c r="N564" s="211"/>
      <c r="O564" s="211"/>
      <c r="P564" s="211"/>
      <c r="Q564" s="211"/>
      <c r="R564" s="211"/>
      <c r="S564" s="211"/>
      <c r="T564" s="212"/>
      <c r="AT564" s="213" t="s">
        <v>193</v>
      </c>
      <c r="AU564" s="213" t="s">
        <v>90</v>
      </c>
      <c r="AV564" s="14" t="s">
        <v>90</v>
      </c>
      <c r="AW564" s="14" t="s">
        <v>41</v>
      </c>
      <c r="AX564" s="14" t="s">
        <v>88</v>
      </c>
      <c r="AY564" s="213" t="s">
        <v>182</v>
      </c>
    </row>
    <row r="565" spans="1:65" s="2" customFormat="1" ht="14.45" customHeight="1">
      <c r="A565" s="35"/>
      <c r="B565" s="36"/>
      <c r="C565" s="214" t="s">
        <v>819</v>
      </c>
      <c r="D565" s="214" t="s">
        <v>179</v>
      </c>
      <c r="E565" s="215" t="s">
        <v>820</v>
      </c>
      <c r="F565" s="216" t="s">
        <v>821</v>
      </c>
      <c r="G565" s="217" t="s">
        <v>190</v>
      </c>
      <c r="H565" s="218">
        <v>1</v>
      </c>
      <c r="I565" s="219"/>
      <c r="J565" s="220">
        <f>ROUND(I565*H565,2)</f>
        <v>0</v>
      </c>
      <c r="K565" s="216" t="s">
        <v>198</v>
      </c>
      <c r="L565" s="221"/>
      <c r="M565" s="222" t="s">
        <v>43</v>
      </c>
      <c r="N565" s="223" t="s">
        <v>51</v>
      </c>
      <c r="O565" s="65"/>
      <c r="P565" s="188">
        <f>O565*H565</f>
        <v>0</v>
      </c>
      <c r="Q565" s="188">
        <v>0</v>
      </c>
      <c r="R565" s="188">
        <f>Q565*H565</f>
        <v>0</v>
      </c>
      <c r="S565" s="188">
        <v>0</v>
      </c>
      <c r="T565" s="189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90" t="s">
        <v>90</v>
      </c>
      <c r="AT565" s="190" t="s">
        <v>179</v>
      </c>
      <c r="AU565" s="190" t="s">
        <v>90</v>
      </c>
      <c r="AY565" s="17" t="s">
        <v>182</v>
      </c>
      <c r="BE565" s="191">
        <f>IF(N565="základní",J565,0)</f>
        <v>0</v>
      </c>
      <c r="BF565" s="191">
        <f>IF(N565="snížená",J565,0)</f>
        <v>0</v>
      </c>
      <c r="BG565" s="191">
        <f>IF(N565="zákl. přenesená",J565,0)</f>
        <v>0</v>
      </c>
      <c r="BH565" s="191">
        <f>IF(N565="sníž. přenesená",J565,0)</f>
        <v>0</v>
      </c>
      <c r="BI565" s="191">
        <f>IF(N565="nulová",J565,0)</f>
        <v>0</v>
      </c>
      <c r="BJ565" s="17" t="s">
        <v>88</v>
      </c>
      <c r="BK565" s="191">
        <f>ROUND(I565*H565,2)</f>
        <v>0</v>
      </c>
      <c r="BL565" s="17" t="s">
        <v>88</v>
      </c>
      <c r="BM565" s="190" t="s">
        <v>822</v>
      </c>
    </row>
    <row r="566" spans="1:65" s="13" customFormat="1" ht="11.25">
      <c r="B566" s="192"/>
      <c r="C566" s="193"/>
      <c r="D566" s="194" t="s">
        <v>193</v>
      </c>
      <c r="E566" s="195" t="s">
        <v>43</v>
      </c>
      <c r="F566" s="196" t="s">
        <v>431</v>
      </c>
      <c r="G566" s="193"/>
      <c r="H566" s="195" t="s">
        <v>43</v>
      </c>
      <c r="I566" s="197"/>
      <c r="J566" s="193"/>
      <c r="K566" s="193"/>
      <c r="L566" s="198"/>
      <c r="M566" s="199"/>
      <c r="N566" s="200"/>
      <c r="O566" s="200"/>
      <c r="P566" s="200"/>
      <c r="Q566" s="200"/>
      <c r="R566" s="200"/>
      <c r="S566" s="200"/>
      <c r="T566" s="201"/>
      <c r="AT566" s="202" t="s">
        <v>193</v>
      </c>
      <c r="AU566" s="202" t="s">
        <v>90</v>
      </c>
      <c r="AV566" s="13" t="s">
        <v>88</v>
      </c>
      <c r="AW566" s="13" t="s">
        <v>41</v>
      </c>
      <c r="AX566" s="13" t="s">
        <v>80</v>
      </c>
      <c r="AY566" s="202" t="s">
        <v>182</v>
      </c>
    </row>
    <row r="567" spans="1:65" s="13" customFormat="1" ht="11.25">
      <c r="B567" s="192"/>
      <c r="C567" s="193"/>
      <c r="D567" s="194" t="s">
        <v>193</v>
      </c>
      <c r="E567" s="195" t="s">
        <v>43</v>
      </c>
      <c r="F567" s="196" t="s">
        <v>640</v>
      </c>
      <c r="G567" s="193"/>
      <c r="H567" s="195" t="s">
        <v>43</v>
      </c>
      <c r="I567" s="197"/>
      <c r="J567" s="193"/>
      <c r="K567" s="193"/>
      <c r="L567" s="198"/>
      <c r="M567" s="199"/>
      <c r="N567" s="200"/>
      <c r="O567" s="200"/>
      <c r="P567" s="200"/>
      <c r="Q567" s="200"/>
      <c r="R567" s="200"/>
      <c r="S567" s="200"/>
      <c r="T567" s="201"/>
      <c r="AT567" s="202" t="s">
        <v>193</v>
      </c>
      <c r="AU567" s="202" t="s">
        <v>90</v>
      </c>
      <c r="AV567" s="13" t="s">
        <v>88</v>
      </c>
      <c r="AW567" s="13" t="s">
        <v>41</v>
      </c>
      <c r="AX567" s="13" t="s">
        <v>80</v>
      </c>
      <c r="AY567" s="202" t="s">
        <v>182</v>
      </c>
    </row>
    <row r="568" spans="1:65" s="14" customFormat="1" ht="11.25">
      <c r="B568" s="203"/>
      <c r="C568" s="204"/>
      <c r="D568" s="194" t="s">
        <v>193</v>
      </c>
      <c r="E568" s="205" t="s">
        <v>43</v>
      </c>
      <c r="F568" s="206" t="s">
        <v>88</v>
      </c>
      <c r="G568" s="204"/>
      <c r="H568" s="207">
        <v>1</v>
      </c>
      <c r="I568" s="208"/>
      <c r="J568" s="204"/>
      <c r="K568" s="204"/>
      <c r="L568" s="209"/>
      <c r="M568" s="210"/>
      <c r="N568" s="211"/>
      <c r="O568" s="211"/>
      <c r="P568" s="211"/>
      <c r="Q568" s="211"/>
      <c r="R568" s="211"/>
      <c r="S568" s="211"/>
      <c r="T568" s="212"/>
      <c r="AT568" s="213" t="s">
        <v>193</v>
      </c>
      <c r="AU568" s="213" t="s">
        <v>90</v>
      </c>
      <c r="AV568" s="14" t="s">
        <v>90</v>
      </c>
      <c r="AW568" s="14" t="s">
        <v>41</v>
      </c>
      <c r="AX568" s="14" t="s">
        <v>88</v>
      </c>
      <c r="AY568" s="213" t="s">
        <v>182</v>
      </c>
    </row>
    <row r="569" spans="1:65" s="2" customFormat="1" ht="49.15" customHeight="1">
      <c r="A569" s="35"/>
      <c r="B569" s="36"/>
      <c r="C569" s="179" t="s">
        <v>823</v>
      </c>
      <c r="D569" s="179" t="s">
        <v>187</v>
      </c>
      <c r="E569" s="180" t="s">
        <v>824</v>
      </c>
      <c r="F569" s="181" t="s">
        <v>825</v>
      </c>
      <c r="G569" s="182" t="s">
        <v>190</v>
      </c>
      <c r="H569" s="183">
        <v>1</v>
      </c>
      <c r="I569" s="184"/>
      <c r="J569" s="185">
        <f>ROUND(I569*H569,2)</f>
        <v>0</v>
      </c>
      <c r="K569" s="181" t="s">
        <v>191</v>
      </c>
      <c r="L569" s="40"/>
      <c r="M569" s="186" t="s">
        <v>43</v>
      </c>
      <c r="N569" s="187" t="s">
        <v>51</v>
      </c>
      <c r="O569" s="65"/>
      <c r="P569" s="188">
        <f>O569*H569</f>
        <v>0</v>
      </c>
      <c r="Q569" s="188">
        <v>2.2001499999999998</v>
      </c>
      <c r="R569" s="188">
        <f>Q569*H569</f>
        <v>2.2001499999999998</v>
      </c>
      <c r="S569" s="188">
        <v>0</v>
      </c>
      <c r="T569" s="189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90" t="s">
        <v>88</v>
      </c>
      <c r="AT569" s="190" t="s">
        <v>187</v>
      </c>
      <c r="AU569" s="190" t="s">
        <v>90</v>
      </c>
      <c r="AY569" s="17" t="s">
        <v>182</v>
      </c>
      <c r="BE569" s="191">
        <f>IF(N569="základní",J569,0)</f>
        <v>0</v>
      </c>
      <c r="BF569" s="191">
        <f>IF(N569="snížená",J569,0)</f>
        <v>0</v>
      </c>
      <c r="BG569" s="191">
        <f>IF(N569="zákl. přenesená",J569,0)</f>
        <v>0</v>
      </c>
      <c r="BH569" s="191">
        <f>IF(N569="sníž. přenesená",J569,0)</f>
        <v>0</v>
      </c>
      <c r="BI569" s="191">
        <f>IF(N569="nulová",J569,0)</f>
        <v>0</v>
      </c>
      <c r="BJ569" s="17" t="s">
        <v>88</v>
      </c>
      <c r="BK569" s="191">
        <f>ROUND(I569*H569,2)</f>
        <v>0</v>
      </c>
      <c r="BL569" s="17" t="s">
        <v>88</v>
      </c>
      <c r="BM569" s="190" t="s">
        <v>826</v>
      </c>
    </row>
    <row r="570" spans="1:65" s="13" customFormat="1" ht="11.25">
      <c r="B570" s="192"/>
      <c r="C570" s="193"/>
      <c r="D570" s="194" t="s">
        <v>193</v>
      </c>
      <c r="E570" s="195" t="s">
        <v>43</v>
      </c>
      <c r="F570" s="196" t="s">
        <v>532</v>
      </c>
      <c r="G570" s="193"/>
      <c r="H570" s="195" t="s">
        <v>43</v>
      </c>
      <c r="I570" s="197"/>
      <c r="J570" s="193"/>
      <c r="K570" s="193"/>
      <c r="L570" s="198"/>
      <c r="M570" s="199"/>
      <c r="N570" s="200"/>
      <c r="O570" s="200"/>
      <c r="P570" s="200"/>
      <c r="Q570" s="200"/>
      <c r="R570" s="200"/>
      <c r="S570" s="200"/>
      <c r="T570" s="201"/>
      <c r="AT570" s="202" t="s">
        <v>193</v>
      </c>
      <c r="AU570" s="202" t="s">
        <v>90</v>
      </c>
      <c r="AV570" s="13" t="s">
        <v>88</v>
      </c>
      <c r="AW570" s="13" t="s">
        <v>41</v>
      </c>
      <c r="AX570" s="13" t="s">
        <v>80</v>
      </c>
      <c r="AY570" s="202" t="s">
        <v>182</v>
      </c>
    </row>
    <row r="571" spans="1:65" s="13" customFormat="1" ht="11.25">
      <c r="B571" s="192"/>
      <c r="C571" s="193"/>
      <c r="D571" s="194" t="s">
        <v>193</v>
      </c>
      <c r="E571" s="195" t="s">
        <v>43</v>
      </c>
      <c r="F571" s="196" t="s">
        <v>362</v>
      </c>
      <c r="G571" s="193"/>
      <c r="H571" s="195" t="s">
        <v>43</v>
      </c>
      <c r="I571" s="197"/>
      <c r="J571" s="193"/>
      <c r="K571" s="193"/>
      <c r="L571" s="198"/>
      <c r="M571" s="199"/>
      <c r="N571" s="200"/>
      <c r="O571" s="200"/>
      <c r="P571" s="200"/>
      <c r="Q571" s="200"/>
      <c r="R571" s="200"/>
      <c r="S571" s="200"/>
      <c r="T571" s="201"/>
      <c r="AT571" s="202" t="s">
        <v>193</v>
      </c>
      <c r="AU571" s="202" t="s">
        <v>90</v>
      </c>
      <c r="AV571" s="13" t="s">
        <v>88</v>
      </c>
      <c r="AW571" s="13" t="s">
        <v>41</v>
      </c>
      <c r="AX571" s="13" t="s">
        <v>80</v>
      </c>
      <c r="AY571" s="202" t="s">
        <v>182</v>
      </c>
    </row>
    <row r="572" spans="1:65" s="14" customFormat="1" ht="11.25">
      <c r="B572" s="203"/>
      <c r="C572" s="204"/>
      <c r="D572" s="194" t="s">
        <v>193</v>
      </c>
      <c r="E572" s="205" t="s">
        <v>43</v>
      </c>
      <c r="F572" s="206" t="s">
        <v>88</v>
      </c>
      <c r="G572" s="204"/>
      <c r="H572" s="207">
        <v>1</v>
      </c>
      <c r="I572" s="208"/>
      <c r="J572" s="204"/>
      <c r="K572" s="204"/>
      <c r="L572" s="209"/>
      <c r="M572" s="210"/>
      <c r="N572" s="211"/>
      <c r="O572" s="211"/>
      <c r="P572" s="211"/>
      <c r="Q572" s="211"/>
      <c r="R572" s="211"/>
      <c r="S572" s="211"/>
      <c r="T572" s="212"/>
      <c r="AT572" s="213" t="s">
        <v>193</v>
      </c>
      <c r="AU572" s="213" t="s">
        <v>90</v>
      </c>
      <c r="AV572" s="14" t="s">
        <v>90</v>
      </c>
      <c r="AW572" s="14" t="s">
        <v>41</v>
      </c>
      <c r="AX572" s="14" t="s">
        <v>88</v>
      </c>
      <c r="AY572" s="213" t="s">
        <v>182</v>
      </c>
    </row>
    <row r="573" spans="1:65" s="2" customFormat="1" ht="49.15" customHeight="1">
      <c r="A573" s="35"/>
      <c r="B573" s="36"/>
      <c r="C573" s="179" t="s">
        <v>827</v>
      </c>
      <c r="D573" s="179" t="s">
        <v>187</v>
      </c>
      <c r="E573" s="180" t="s">
        <v>828</v>
      </c>
      <c r="F573" s="181" t="s">
        <v>829</v>
      </c>
      <c r="G573" s="182" t="s">
        <v>190</v>
      </c>
      <c r="H573" s="183">
        <v>1</v>
      </c>
      <c r="I573" s="184"/>
      <c r="J573" s="185">
        <f>ROUND(I573*H573,2)</f>
        <v>0</v>
      </c>
      <c r="K573" s="181" t="s">
        <v>191</v>
      </c>
      <c r="L573" s="40"/>
      <c r="M573" s="186" t="s">
        <v>43</v>
      </c>
      <c r="N573" s="187" t="s">
        <v>51</v>
      </c>
      <c r="O573" s="65"/>
      <c r="P573" s="188">
        <f>O573*H573</f>
        <v>0</v>
      </c>
      <c r="Q573" s="188">
        <v>0</v>
      </c>
      <c r="R573" s="188">
        <f>Q573*H573</f>
        <v>0</v>
      </c>
      <c r="S573" s="188">
        <v>0</v>
      </c>
      <c r="T573" s="189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90" t="s">
        <v>88</v>
      </c>
      <c r="AT573" s="190" t="s">
        <v>187</v>
      </c>
      <c r="AU573" s="190" t="s">
        <v>90</v>
      </c>
      <c r="AY573" s="17" t="s">
        <v>182</v>
      </c>
      <c r="BE573" s="191">
        <f>IF(N573="základní",J573,0)</f>
        <v>0</v>
      </c>
      <c r="BF573" s="191">
        <f>IF(N573="snížená",J573,0)</f>
        <v>0</v>
      </c>
      <c r="BG573" s="191">
        <f>IF(N573="zákl. přenesená",J573,0)</f>
        <v>0</v>
      </c>
      <c r="BH573" s="191">
        <f>IF(N573="sníž. přenesená",J573,0)</f>
        <v>0</v>
      </c>
      <c r="BI573" s="191">
        <f>IF(N573="nulová",J573,0)</f>
        <v>0</v>
      </c>
      <c r="BJ573" s="17" t="s">
        <v>88</v>
      </c>
      <c r="BK573" s="191">
        <f>ROUND(I573*H573,2)</f>
        <v>0</v>
      </c>
      <c r="BL573" s="17" t="s">
        <v>88</v>
      </c>
      <c r="BM573" s="190" t="s">
        <v>830</v>
      </c>
    </row>
    <row r="574" spans="1:65" s="13" customFormat="1" ht="11.25">
      <c r="B574" s="192"/>
      <c r="C574" s="193"/>
      <c r="D574" s="194" t="s">
        <v>193</v>
      </c>
      <c r="E574" s="195" t="s">
        <v>43</v>
      </c>
      <c r="F574" s="196" t="s">
        <v>532</v>
      </c>
      <c r="G574" s="193"/>
      <c r="H574" s="195" t="s">
        <v>43</v>
      </c>
      <c r="I574" s="197"/>
      <c r="J574" s="193"/>
      <c r="K574" s="193"/>
      <c r="L574" s="198"/>
      <c r="M574" s="199"/>
      <c r="N574" s="200"/>
      <c r="O574" s="200"/>
      <c r="P574" s="200"/>
      <c r="Q574" s="200"/>
      <c r="R574" s="200"/>
      <c r="S574" s="200"/>
      <c r="T574" s="201"/>
      <c r="AT574" s="202" t="s">
        <v>193</v>
      </c>
      <c r="AU574" s="202" t="s">
        <v>90</v>
      </c>
      <c r="AV574" s="13" t="s">
        <v>88</v>
      </c>
      <c r="AW574" s="13" t="s">
        <v>41</v>
      </c>
      <c r="AX574" s="13" t="s">
        <v>80</v>
      </c>
      <c r="AY574" s="202" t="s">
        <v>182</v>
      </c>
    </row>
    <row r="575" spans="1:65" s="13" customFormat="1" ht="11.25">
      <c r="B575" s="192"/>
      <c r="C575" s="193"/>
      <c r="D575" s="194" t="s">
        <v>193</v>
      </c>
      <c r="E575" s="195" t="s">
        <v>43</v>
      </c>
      <c r="F575" s="196" t="s">
        <v>362</v>
      </c>
      <c r="G575" s="193"/>
      <c r="H575" s="195" t="s">
        <v>43</v>
      </c>
      <c r="I575" s="197"/>
      <c r="J575" s="193"/>
      <c r="K575" s="193"/>
      <c r="L575" s="198"/>
      <c r="M575" s="199"/>
      <c r="N575" s="200"/>
      <c r="O575" s="200"/>
      <c r="P575" s="200"/>
      <c r="Q575" s="200"/>
      <c r="R575" s="200"/>
      <c r="S575" s="200"/>
      <c r="T575" s="201"/>
      <c r="AT575" s="202" t="s">
        <v>193</v>
      </c>
      <c r="AU575" s="202" t="s">
        <v>90</v>
      </c>
      <c r="AV575" s="13" t="s">
        <v>88</v>
      </c>
      <c r="AW575" s="13" t="s">
        <v>41</v>
      </c>
      <c r="AX575" s="13" t="s">
        <v>80</v>
      </c>
      <c r="AY575" s="202" t="s">
        <v>182</v>
      </c>
    </row>
    <row r="576" spans="1:65" s="14" customFormat="1" ht="11.25">
      <c r="B576" s="203"/>
      <c r="C576" s="204"/>
      <c r="D576" s="194" t="s">
        <v>193</v>
      </c>
      <c r="E576" s="205" t="s">
        <v>43</v>
      </c>
      <c r="F576" s="206" t="s">
        <v>88</v>
      </c>
      <c r="G576" s="204"/>
      <c r="H576" s="207">
        <v>1</v>
      </c>
      <c r="I576" s="208"/>
      <c r="J576" s="204"/>
      <c r="K576" s="204"/>
      <c r="L576" s="209"/>
      <c r="M576" s="210"/>
      <c r="N576" s="211"/>
      <c r="O576" s="211"/>
      <c r="P576" s="211"/>
      <c r="Q576" s="211"/>
      <c r="R576" s="211"/>
      <c r="S576" s="211"/>
      <c r="T576" s="212"/>
      <c r="AT576" s="213" t="s">
        <v>193</v>
      </c>
      <c r="AU576" s="213" t="s">
        <v>90</v>
      </c>
      <c r="AV576" s="14" t="s">
        <v>90</v>
      </c>
      <c r="AW576" s="14" t="s">
        <v>41</v>
      </c>
      <c r="AX576" s="14" t="s">
        <v>88</v>
      </c>
      <c r="AY576" s="213" t="s">
        <v>182</v>
      </c>
    </row>
    <row r="577" spans="1:65" s="2" customFormat="1" ht="49.15" customHeight="1">
      <c r="A577" s="35"/>
      <c r="B577" s="36"/>
      <c r="C577" s="179" t="s">
        <v>831</v>
      </c>
      <c r="D577" s="179" t="s">
        <v>187</v>
      </c>
      <c r="E577" s="180" t="s">
        <v>832</v>
      </c>
      <c r="F577" s="181" t="s">
        <v>833</v>
      </c>
      <c r="G577" s="182" t="s">
        <v>190</v>
      </c>
      <c r="H577" s="183">
        <v>1</v>
      </c>
      <c r="I577" s="184"/>
      <c r="J577" s="185">
        <f>ROUND(I577*H577,2)</f>
        <v>0</v>
      </c>
      <c r="K577" s="181" t="s">
        <v>191</v>
      </c>
      <c r="L577" s="40"/>
      <c r="M577" s="186" t="s">
        <v>43</v>
      </c>
      <c r="N577" s="187" t="s">
        <v>51</v>
      </c>
      <c r="O577" s="65"/>
      <c r="P577" s="188">
        <f>O577*H577</f>
        <v>0</v>
      </c>
      <c r="Q577" s="188">
        <v>2.2001499999999998</v>
      </c>
      <c r="R577" s="188">
        <f>Q577*H577</f>
        <v>2.2001499999999998</v>
      </c>
      <c r="S577" s="188">
        <v>0</v>
      </c>
      <c r="T577" s="189">
        <f>S577*H577</f>
        <v>0</v>
      </c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R577" s="190" t="s">
        <v>88</v>
      </c>
      <c r="AT577" s="190" t="s">
        <v>187</v>
      </c>
      <c r="AU577" s="190" t="s">
        <v>90</v>
      </c>
      <c r="AY577" s="17" t="s">
        <v>182</v>
      </c>
      <c r="BE577" s="191">
        <f>IF(N577="základní",J577,0)</f>
        <v>0</v>
      </c>
      <c r="BF577" s="191">
        <f>IF(N577="snížená",J577,0)</f>
        <v>0</v>
      </c>
      <c r="BG577" s="191">
        <f>IF(N577="zákl. přenesená",J577,0)</f>
        <v>0</v>
      </c>
      <c r="BH577" s="191">
        <f>IF(N577="sníž. přenesená",J577,0)</f>
        <v>0</v>
      </c>
      <c r="BI577" s="191">
        <f>IF(N577="nulová",J577,0)</f>
        <v>0</v>
      </c>
      <c r="BJ577" s="17" t="s">
        <v>88</v>
      </c>
      <c r="BK577" s="191">
        <f>ROUND(I577*H577,2)</f>
        <v>0</v>
      </c>
      <c r="BL577" s="17" t="s">
        <v>88</v>
      </c>
      <c r="BM577" s="190" t="s">
        <v>834</v>
      </c>
    </row>
    <row r="578" spans="1:65" s="13" customFormat="1" ht="11.25">
      <c r="B578" s="192"/>
      <c r="C578" s="193"/>
      <c r="D578" s="194" t="s">
        <v>193</v>
      </c>
      <c r="E578" s="195" t="s">
        <v>43</v>
      </c>
      <c r="F578" s="196" t="s">
        <v>431</v>
      </c>
      <c r="G578" s="193"/>
      <c r="H578" s="195" t="s">
        <v>43</v>
      </c>
      <c r="I578" s="197"/>
      <c r="J578" s="193"/>
      <c r="K578" s="193"/>
      <c r="L578" s="198"/>
      <c r="M578" s="199"/>
      <c r="N578" s="200"/>
      <c r="O578" s="200"/>
      <c r="P578" s="200"/>
      <c r="Q578" s="200"/>
      <c r="R578" s="200"/>
      <c r="S578" s="200"/>
      <c r="T578" s="201"/>
      <c r="AT578" s="202" t="s">
        <v>193</v>
      </c>
      <c r="AU578" s="202" t="s">
        <v>90</v>
      </c>
      <c r="AV578" s="13" t="s">
        <v>88</v>
      </c>
      <c r="AW578" s="13" t="s">
        <v>41</v>
      </c>
      <c r="AX578" s="13" t="s">
        <v>80</v>
      </c>
      <c r="AY578" s="202" t="s">
        <v>182</v>
      </c>
    </row>
    <row r="579" spans="1:65" s="13" customFormat="1" ht="11.25">
      <c r="B579" s="192"/>
      <c r="C579" s="193"/>
      <c r="D579" s="194" t="s">
        <v>193</v>
      </c>
      <c r="E579" s="195" t="s">
        <v>43</v>
      </c>
      <c r="F579" s="196" t="s">
        <v>638</v>
      </c>
      <c r="G579" s="193"/>
      <c r="H579" s="195" t="s">
        <v>43</v>
      </c>
      <c r="I579" s="197"/>
      <c r="J579" s="193"/>
      <c r="K579" s="193"/>
      <c r="L579" s="198"/>
      <c r="M579" s="199"/>
      <c r="N579" s="200"/>
      <c r="O579" s="200"/>
      <c r="P579" s="200"/>
      <c r="Q579" s="200"/>
      <c r="R579" s="200"/>
      <c r="S579" s="200"/>
      <c r="T579" s="201"/>
      <c r="AT579" s="202" t="s">
        <v>193</v>
      </c>
      <c r="AU579" s="202" t="s">
        <v>90</v>
      </c>
      <c r="AV579" s="13" t="s">
        <v>88</v>
      </c>
      <c r="AW579" s="13" t="s">
        <v>41</v>
      </c>
      <c r="AX579" s="13" t="s">
        <v>80</v>
      </c>
      <c r="AY579" s="202" t="s">
        <v>182</v>
      </c>
    </row>
    <row r="580" spans="1:65" s="14" customFormat="1" ht="11.25">
      <c r="B580" s="203"/>
      <c r="C580" s="204"/>
      <c r="D580" s="194" t="s">
        <v>193</v>
      </c>
      <c r="E580" s="205" t="s">
        <v>43</v>
      </c>
      <c r="F580" s="206" t="s">
        <v>88</v>
      </c>
      <c r="G580" s="204"/>
      <c r="H580" s="207">
        <v>1</v>
      </c>
      <c r="I580" s="208"/>
      <c r="J580" s="204"/>
      <c r="K580" s="204"/>
      <c r="L580" s="209"/>
      <c r="M580" s="210"/>
      <c r="N580" s="211"/>
      <c r="O580" s="211"/>
      <c r="P580" s="211"/>
      <c r="Q580" s="211"/>
      <c r="R580" s="211"/>
      <c r="S580" s="211"/>
      <c r="T580" s="212"/>
      <c r="AT580" s="213" t="s">
        <v>193</v>
      </c>
      <c r="AU580" s="213" t="s">
        <v>90</v>
      </c>
      <c r="AV580" s="14" t="s">
        <v>90</v>
      </c>
      <c r="AW580" s="14" t="s">
        <v>41</v>
      </c>
      <c r="AX580" s="14" t="s">
        <v>88</v>
      </c>
      <c r="AY580" s="213" t="s">
        <v>182</v>
      </c>
    </row>
    <row r="581" spans="1:65" s="2" customFormat="1" ht="49.15" customHeight="1">
      <c r="A581" s="35"/>
      <c r="B581" s="36"/>
      <c r="C581" s="179" t="s">
        <v>835</v>
      </c>
      <c r="D581" s="179" t="s">
        <v>187</v>
      </c>
      <c r="E581" s="180" t="s">
        <v>836</v>
      </c>
      <c r="F581" s="181" t="s">
        <v>837</v>
      </c>
      <c r="G581" s="182" t="s">
        <v>190</v>
      </c>
      <c r="H581" s="183">
        <v>1</v>
      </c>
      <c r="I581" s="184"/>
      <c r="J581" s="185">
        <f>ROUND(I581*H581,2)</f>
        <v>0</v>
      </c>
      <c r="K581" s="181" t="s">
        <v>191</v>
      </c>
      <c r="L581" s="40"/>
      <c r="M581" s="186" t="s">
        <v>43</v>
      </c>
      <c r="N581" s="187" t="s">
        <v>51</v>
      </c>
      <c r="O581" s="65"/>
      <c r="P581" s="188">
        <f>O581*H581</f>
        <v>0</v>
      </c>
      <c r="Q581" s="188">
        <v>0</v>
      </c>
      <c r="R581" s="188">
        <f>Q581*H581</f>
        <v>0</v>
      </c>
      <c r="S581" s="188">
        <v>0</v>
      </c>
      <c r="T581" s="189">
        <f>S581*H581</f>
        <v>0</v>
      </c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R581" s="190" t="s">
        <v>88</v>
      </c>
      <c r="AT581" s="190" t="s">
        <v>187</v>
      </c>
      <c r="AU581" s="190" t="s">
        <v>90</v>
      </c>
      <c r="AY581" s="17" t="s">
        <v>182</v>
      </c>
      <c r="BE581" s="191">
        <f>IF(N581="základní",J581,0)</f>
        <v>0</v>
      </c>
      <c r="BF581" s="191">
        <f>IF(N581="snížená",J581,0)</f>
        <v>0</v>
      </c>
      <c r="BG581" s="191">
        <f>IF(N581="zákl. přenesená",J581,0)</f>
        <v>0</v>
      </c>
      <c r="BH581" s="191">
        <f>IF(N581="sníž. přenesená",J581,0)</f>
        <v>0</v>
      </c>
      <c r="BI581" s="191">
        <f>IF(N581="nulová",J581,0)</f>
        <v>0</v>
      </c>
      <c r="BJ581" s="17" t="s">
        <v>88</v>
      </c>
      <c r="BK581" s="191">
        <f>ROUND(I581*H581,2)</f>
        <v>0</v>
      </c>
      <c r="BL581" s="17" t="s">
        <v>88</v>
      </c>
      <c r="BM581" s="190" t="s">
        <v>838</v>
      </c>
    </row>
    <row r="582" spans="1:65" s="13" customFormat="1" ht="11.25">
      <c r="B582" s="192"/>
      <c r="C582" s="193"/>
      <c r="D582" s="194" t="s">
        <v>193</v>
      </c>
      <c r="E582" s="195" t="s">
        <v>43</v>
      </c>
      <c r="F582" s="196" t="s">
        <v>431</v>
      </c>
      <c r="G582" s="193"/>
      <c r="H582" s="195" t="s">
        <v>43</v>
      </c>
      <c r="I582" s="197"/>
      <c r="J582" s="193"/>
      <c r="K582" s="193"/>
      <c r="L582" s="198"/>
      <c r="M582" s="199"/>
      <c r="N582" s="200"/>
      <c r="O582" s="200"/>
      <c r="P582" s="200"/>
      <c r="Q582" s="200"/>
      <c r="R582" s="200"/>
      <c r="S582" s="200"/>
      <c r="T582" s="201"/>
      <c r="AT582" s="202" t="s">
        <v>193</v>
      </c>
      <c r="AU582" s="202" t="s">
        <v>90</v>
      </c>
      <c r="AV582" s="13" t="s">
        <v>88</v>
      </c>
      <c r="AW582" s="13" t="s">
        <v>41</v>
      </c>
      <c r="AX582" s="13" t="s">
        <v>80</v>
      </c>
      <c r="AY582" s="202" t="s">
        <v>182</v>
      </c>
    </row>
    <row r="583" spans="1:65" s="13" customFormat="1" ht="11.25">
      <c r="B583" s="192"/>
      <c r="C583" s="193"/>
      <c r="D583" s="194" t="s">
        <v>193</v>
      </c>
      <c r="E583" s="195" t="s">
        <v>43</v>
      </c>
      <c r="F583" s="196" t="s">
        <v>638</v>
      </c>
      <c r="G583" s="193"/>
      <c r="H583" s="195" t="s">
        <v>43</v>
      </c>
      <c r="I583" s="197"/>
      <c r="J583" s="193"/>
      <c r="K583" s="193"/>
      <c r="L583" s="198"/>
      <c r="M583" s="199"/>
      <c r="N583" s="200"/>
      <c r="O583" s="200"/>
      <c r="P583" s="200"/>
      <c r="Q583" s="200"/>
      <c r="R583" s="200"/>
      <c r="S583" s="200"/>
      <c r="T583" s="201"/>
      <c r="AT583" s="202" t="s">
        <v>193</v>
      </c>
      <c r="AU583" s="202" t="s">
        <v>90</v>
      </c>
      <c r="AV583" s="13" t="s">
        <v>88</v>
      </c>
      <c r="AW583" s="13" t="s">
        <v>41</v>
      </c>
      <c r="AX583" s="13" t="s">
        <v>80</v>
      </c>
      <c r="AY583" s="202" t="s">
        <v>182</v>
      </c>
    </row>
    <row r="584" spans="1:65" s="14" customFormat="1" ht="11.25">
      <c r="B584" s="203"/>
      <c r="C584" s="204"/>
      <c r="D584" s="194" t="s">
        <v>193</v>
      </c>
      <c r="E584" s="205" t="s">
        <v>43</v>
      </c>
      <c r="F584" s="206" t="s">
        <v>88</v>
      </c>
      <c r="G584" s="204"/>
      <c r="H584" s="207">
        <v>1</v>
      </c>
      <c r="I584" s="208"/>
      <c r="J584" s="204"/>
      <c r="K584" s="204"/>
      <c r="L584" s="209"/>
      <c r="M584" s="210"/>
      <c r="N584" s="211"/>
      <c r="O584" s="211"/>
      <c r="P584" s="211"/>
      <c r="Q584" s="211"/>
      <c r="R584" s="211"/>
      <c r="S584" s="211"/>
      <c r="T584" s="212"/>
      <c r="AT584" s="213" t="s">
        <v>193</v>
      </c>
      <c r="AU584" s="213" t="s">
        <v>90</v>
      </c>
      <c r="AV584" s="14" t="s">
        <v>90</v>
      </c>
      <c r="AW584" s="14" t="s">
        <v>41</v>
      </c>
      <c r="AX584" s="14" t="s">
        <v>88</v>
      </c>
      <c r="AY584" s="213" t="s">
        <v>182</v>
      </c>
    </row>
    <row r="585" spans="1:65" s="2" customFormat="1" ht="14.45" customHeight="1">
      <c r="A585" s="35"/>
      <c r="B585" s="36"/>
      <c r="C585" s="214" t="s">
        <v>839</v>
      </c>
      <c r="D585" s="214" t="s">
        <v>179</v>
      </c>
      <c r="E585" s="215" t="s">
        <v>840</v>
      </c>
      <c r="F585" s="216" t="s">
        <v>841</v>
      </c>
      <c r="G585" s="217" t="s">
        <v>190</v>
      </c>
      <c r="H585" s="218">
        <v>1</v>
      </c>
      <c r="I585" s="219"/>
      <c r="J585" s="220">
        <f>ROUND(I585*H585,2)</f>
        <v>0</v>
      </c>
      <c r="K585" s="216" t="s">
        <v>198</v>
      </c>
      <c r="L585" s="221"/>
      <c r="M585" s="222" t="s">
        <v>43</v>
      </c>
      <c r="N585" s="223" t="s">
        <v>51</v>
      </c>
      <c r="O585" s="65"/>
      <c r="P585" s="188">
        <f>O585*H585</f>
        <v>0</v>
      </c>
      <c r="Q585" s="188">
        <v>0</v>
      </c>
      <c r="R585" s="188">
        <f>Q585*H585</f>
        <v>0</v>
      </c>
      <c r="S585" s="188">
        <v>0</v>
      </c>
      <c r="T585" s="189">
        <f>S585*H585</f>
        <v>0</v>
      </c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R585" s="190" t="s">
        <v>90</v>
      </c>
      <c r="AT585" s="190" t="s">
        <v>179</v>
      </c>
      <c r="AU585" s="190" t="s">
        <v>90</v>
      </c>
      <c r="AY585" s="17" t="s">
        <v>182</v>
      </c>
      <c r="BE585" s="191">
        <f>IF(N585="základní",J585,0)</f>
        <v>0</v>
      </c>
      <c r="BF585" s="191">
        <f>IF(N585="snížená",J585,0)</f>
        <v>0</v>
      </c>
      <c r="BG585" s="191">
        <f>IF(N585="zákl. přenesená",J585,0)</f>
        <v>0</v>
      </c>
      <c r="BH585" s="191">
        <f>IF(N585="sníž. přenesená",J585,0)</f>
        <v>0</v>
      </c>
      <c r="BI585" s="191">
        <f>IF(N585="nulová",J585,0)</f>
        <v>0</v>
      </c>
      <c r="BJ585" s="17" t="s">
        <v>88</v>
      </c>
      <c r="BK585" s="191">
        <f>ROUND(I585*H585,2)</f>
        <v>0</v>
      </c>
      <c r="BL585" s="17" t="s">
        <v>88</v>
      </c>
      <c r="BM585" s="190" t="s">
        <v>842</v>
      </c>
    </row>
    <row r="586" spans="1:65" s="13" customFormat="1" ht="11.25">
      <c r="B586" s="192"/>
      <c r="C586" s="193"/>
      <c r="D586" s="194" t="s">
        <v>193</v>
      </c>
      <c r="E586" s="195" t="s">
        <v>43</v>
      </c>
      <c r="F586" s="196" t="s">
        <v>431</v>
      </c>
      <c r="G586" s="193"/>
      <c r="H586" s="195" t="s">
        <v>43</v>
      </c>
      <c r="I586" s="197"/>
      <c r="J586" s="193"/>
      <c r="K586" s="193"/>
      <c r="L586" s="198"/>
      <c r="M586" s="199"/>
      <c r="N586" s="200"/>
      <c r="O586" s="200"/>
      <c r="P586" s="200"/>
      <c r="Q586" s="200"/>
      <c r="R586" s="200"/>
      <c r="S586" s="200"/>
      <c r="T586" s="201"/>
      <c r="AT586" s="202" t="s">
        <v>193</v>
      </c>
      <c r="AU586" s="202" t="s">
        <v>90</v>
      </c>
      <c r="AV586" s="13" t="s">
        <v>88</v>
      </c>
      <c r="AW586" s="13" t="s">
        <v>41</v>
      </c>
      <c r="AX586" s="13" t="s">
        <v>80</v>
      </c>
      <c r="AY586" s="202" t="s">
        <v>182</v>
      </c>
    </row>
    <row r="587" spans="1:65" s="13" customFormat="1" ht="11.25">
      <c r="B587" s="192"/>
      <c r="C587" s="193"/>
      <c r="D587" s="194" t="s">
        <v>193</v>
      </c>
      <c r="E587" s="195" t="s">
        <v>43</v>
      </c>
      <c r="F587" s="196" t="s">
        <v>638</v>
      </c>
      <c r="G587" s="193"/>
      <c r="H587" s="195" t="s">
        <v>43</v>
      </c>
      <c r="I587" s="197"/>
      <c r="J587" s="193"/>
      <c r="K587" s="193"/>
      <c r="L587" s="198"/>
      <c r="M587" s="199"/>
      <c r="N587" s="200"/>
      <c r="O587" s="200"/>
      <c r="P587" s="200"/>
      <c r="Q587" s="200"/>
      <c r="R587" s="200"/>
      <c r="S587" s="200"/>
      <c r="T587" s="201"/>
      <c r="AT587" s="202" t="s">
        <v>193</v>
      </c>
      <c r="AU587" s="202" t="s">
        <v>90</v>
      </c>
      <c r="AV587" s="13" t="s">
        <v>88</v>
      </c>
      <c r="AW587" s="13" t="s">
        <v>41</v>
      </c>
      <c r="AX587" s="13" t="s">
        <v>80</v>
      </c>
      <c r="AY587" s="202" t="s">
        <v>182</v>
      </c>
    </row>
    <row r="588" spans="1:65" s="14" customFormat="1" ht="11.25">
      <c r="B588" s="203"/>
      <c r="C588" s="204"/>
      <c r="D588" s="194" t="s">
        <v>193</v>
      </c>
      <c r="E588" s="205" t="s">
        <v>43</v>
      </c>
      <c r="F588" s="206" t="s">
        <v>88</v>
      </c>
      <c r="G588" s="204"/>
      <c r="H588" s="207">
        <v>1</v>
      </c>
      <c r="I588" s="208"/>
      <c r="J588" s="204"/>
      <c r="K588" s="204"/>
      <c r="L588" s="209"/>
      <c r="M588" s="210"/>
      <c r="N588" s="211"/>
      <c r="O588" s="211"/>
      <c r="P588" s="211"/>
      <c r="Q588" s="211"/>
      <c r="R588" s="211"/>
      <c r="S588" s="211"/>
      <c r="T588" s="212"/>
      <c r="AT588" s="213" t="s">
        <v>193</v>
      </c>
      <c r="AU588" s="213" t="s">
        <v>90</v>
      </c>
      <c r="AV588" s="14" t="s">
        <v>90</v>
      </c>
      <c r="AW588" s="14" t="s">
        <v>41</v>
      </c>
      <c r="AX588" s="14" t="s">
        <v>88</v>
      </c>
      <c r="AY588" s="213" t="s">
        <v>182</v>
      </c>
    </row>
    <row r="589" spans="1:65" s="2" customFormat="1" ht="14.45" customHeight="1">
      <c r="A589" s="35"/>
      <c r="B589" s="36"/>
      <c r="C589" s="179" t="s">
        <v>843</v>
      </c>
      <c r="D589" s="179" t="s">
        <v>187</v>
      </c>
      <c r="E589" s="180" t="s">
        <v>844</v>
      </c>
      <c r="F589" s="181" t="s">
        <v>845</v>
      </c>
      <c r="G589" s="182" t="s">
        <v>190</v>
      </c>
      <c r="H589" s="183">
        <v>2</v>
      </c>
      <c r="I589" s="184"/>
      <c r="J589" s="185">
        <f>ROUND(I589*H589,2)</f>
        <v>0</v>
      </c>
      <c r="K589" s="181" t="s">
        <v>191</v>
      </c>
      <c r="L589" s="40"/>
      <c r="M589" s="186" t="s">
        <v>43</v>
      </c>
      <c r="N589" s="187" t="s">
        <v>51</v>
      </c>
      <c r="O589" s="65"/>
      <c r="P589" s="188">
        <f>O589*H589</f>
        <v>0</v>
      </c>
      <c r="Q589" s="188">
        <v>0</v>
      </c>
      <c r="R589" s="188">
        <f>Q589*H589</f>
        <v>0</v>
      </c>
      <c r="S589" s="188">
        <v>0</v>
      </c>
      <c r="T589" s="189">
        <f>S589*H589</f>
        <v>0</v>
      </c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R589" s="190" t="s">
        <v>88</v>
      </c>
      <c r="AT589" s="190" t="s">
        <v>187</v>
      </c>
      <c r="AU589" s="190" t="s">
        <v>90</v>
      </c>
      <c r="AY589" s="17" t="s">
        <v>182</v>
      </c>
      <c r="BE589" s="191">
        <f>IF(N589="základní",J589,0)</f>
        <v>0</v>
      </c>
      <c r="BF589" s="191">
        <f>IF(N589="snížená",J589,0)</f>
        <v>0</v>
      </c>
      <c r="BG589" s="191">
        <f>IF(N589="zákl. přenesená",J589,0)</f>
        <v>0</v>
      </c>
      <c r="BH589" s="191">
        <f>IF(N589="sníž. přenesená",J589,0)</f>
        <v>0</v>
      </c>
      <c r="BI589" s="191">
        <f>IF(N589="nulová",J589,0)</f>
        <v>0</v>
      </c>
      <c r="BJ589" s="17" t="s">
        <v>88</v>
      </c>
      <c r="BK589" s="191">
        <f>ROUND(I589*H589,2)</f>
        <v>0</v>
      </c>
      <c r="BL589" s="17" t="s">
        <v>88</v>
      </c>
      <c r="BM589" s="190" t="s">
        <v>846</v>
      </c>
    </row>
    <row r="590" spans="1:65" s="13" customFormat="1" ht="11.25">
      <c r="B590" s="192"/>
      <c r="C590" s="193"/>
      <c r="D590" s="194" t="s">
        <v>193</v>
      </c>
      <c r="E590" s="195" t="s">
        <v>43</v>
      </c>
      <c r="F590" s="196" t="s">
        <v>532</v>
      </c>
      <c r="G590" s="193"/>
      <c r="H590" s="195" t="s">
        <v>43</v>
      </c>
      <c r="I590" s="197"/>
      <c r="J590" s="193"/>
      <c r="K590" s="193"/>
      <c r="L590" s="198"/>
      <c r="M590" s="199"/>
      <c r="N590" s="200"/>
      <c r="O590" s="200"/>
      <c r="P590" s="200"/>
      <c r="Q590" s="200"/>
      <c r="R590" s="200"/>
      <c r="S590" s="200"/>
      <c r="T590" s="201"/>
      <c r="AT590" s="202" t="s">
        <v>193</v>
      </c>
      <c r="AU590" s="202" t="s">
        <v>90</v>
      </c>
      <c r="AV590" s="13" t="s">
        <v>88</v>
      </c>
      <c r="AW590" s="13" t="s">
        <v>41</v>
      </c>
      <c r="AX590" s="13" t="s">
        <v>80</v>
      </c>
      <c r="AY590" s="202" t="s">
        <v>182</v>
      </c>
    </row>
    <row r="591" spans="1:65" s="13" customFormat="1" ht="11.25">
      <c r="B591" s="192"/>
      <c r="C591" s="193"/>
      <c r="D591" s="194" t="s">
        <v>193</v>
      </c>
      <c r="E591" s="195" t="s">
        <v>43</v>
      </c>
      <c r="F591" s="196" t="s">
        <v>362</v>
      </c>
      <c r="G591" s="193"/>
      <c r="H591" s="195" t="s">
        <v>43</v>
      </c>
      <c r="I591" s="197"/>
      <c r="J591" s="193"/>
      <c r="K591" s="193"/>
      <c r="L591" s="198"/>
      <c r="M591" s="199"/>
      <c r="N591" s="200"/>
      <c r="O591" s="200"/>
      <c r="P591" s="200"/>
      <c r="Q591" s="200"/>
      <c r="R591" s="200"/>
      <c r="S591" s="200"/>
      <c r="T591" s="201"/>
      <c r="AT591" s="202" t="s">
        <v>193</v>
      </c>
      <c r="AU591" s="202" t="s">
        <v>90</v>
      </c>
      <c r="AV591" s="13" t="s">
        <v>88</v>
      </c>
      <c r="AW591" s="13" t="s">
        <v>41</v>
      </c>
      <c r="AX591" s="13" t="s">
        <v>80</v>
      </c>
      <c r="AY591" s="202" t="s">
        <v>182</v>
      </c>
    </row>
    <row r="592" spans="1:65" s="14" customFormat="1" ht="11.25">
      <c r="B592" s="203"/>
      <c r="C592" s="204"/>
      <c r="D592" s="194" t="s">
        <v>193</v>
      </c>
      <c r="E592" s="205" t="s">
        <v>43</v>
      </c>
      <c r="F592" s="206" t="s">
        <v>90</v>
      </c>
      <c r="G592" s="204"/>
      <c r="H592" s="207">
        <v>2</v>
      </c>
      <c r="I592" s="208"/>
      <c r="J592" s="204"/>
      <c r="K592" s="204"/>
      <c r="L592" s="209"/>
      <c r="M592" s="210"/>
      <c r="N592" s="211"/>
      <c r="O592" s="211"/>
      <c r="P592" s="211"/>
      <c r="Q592" s="211"/>
      <c r="R592" s="211"/>
      <c r="S592" s="211"/>
      <c r="T592" s="212"/>
      <c r="AT592" s="213" t="s">
        <v>193</v>
      </c>
      <c r="AU592" s="213" t="s">
        <v>90</v>
      </c>
      <c r="AV592" s="14" t="s">
        <v>90</v>
      </c>
      <c r="AW592" s="14" t="s">
        <v>41</v>
      </c>
      <c r="AX592" s="14" t="s">
        <v>88</v>
      </c>
      <c r="AY592" s="213" t="s">
        <v>182</v>
      </c>
    </row>
    <row r="593" spans="1:65" s="2" customFormat="1" ht="14.45" customHeight="1">
      <c r="A593" s="35"/>
      <c r="B593" s="36"/>
      <c r="C593" s="179" t="s">
        <v>847</v>
      </c>
      <c r="D593" s="179" t="s">
        <v>187</v>
      </c>
      <c r="E593" s="180" t="s">
        <v>848</v>
      </c>
      <c r="F593" s="181" t="s">
        <v>849</v>
      </c>
      <c r="G593" s="182" t="s">
        <v>190</v>
      </c>
      <c r="H593" s="183">
        <v>2</v>
      </c>
      <c r="I593" s="184"/>
      <c r="J593" s="185">
        <f>ROUND(I593*H593,2)</f>
        <v>0</v>
      </c>
      <c r="K593" s="181" t="s">
        <v>191</v>
      </c>
      <c r="L593" s="40"/>
      <c r="M593" s="186" t="s">
        <v>43</v>
      </c>
      <c r="N593" s="187" t="s">
        <v>51</v>
      </c>
      <c r="O593" s="65"/>
      <c r="P593" s="188">
        <f>O593*H593</f>
        <v>0</v>
      </c>
      <c r="Q593" s="188">
        <v>0</v>
      </c>
      <c r="R593" s="188">
        <f>Q593*H593</f>
        <v>0</v>
      </c>
      <c r="S593" s="188">
        <v>0</v>
      </c>
      <c r="T593" s="189">
        <f>S593*H593</f>
        <v>0</v>
      </c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R593" s="190" t="s">
        <v>88</v>
      </c>
      <c r="AT593" s="190" t="s">
        <v>187</v>
      </c>
      <c r="AU593" s="190" t="s">
        <v>90</v>
      </c>
      <c r="AY593" s="17" t="s">
        <v>182</v>
      </c>
      <c r="BE593" s="191">
        <f>IF(N593="základní",J593,0)</f>
        <v>0</v>
      </c>
      <c r="BF593" s="191">
        <f>IF(N593="snížená",J593,0)</f>
        <v>0</v>
      </c>
      <c r="BG593" s="191">
        <f>IF(N593="zákl. přenesená",J593,0)</f>
        <v>0</v>
      </c>
      <c r="BH593" s="191">
        <f>IF(N593="sníž. přenesená",J593,0)</f>
        <v>0</v>
      </c>
      <c r="BI593" s="191">
        <f>IF(N593="nulová",J593,0)</f>
        <v>0</v>
      </c>
      <c r="BJ593" s="17" t="s">
        <v>88</v>
      </c>
      <c r="BK593" s="191">
        <f>ROUND(I593*H593,2)</f>
        <v>0</v>
      </c>
      <c r="BL593" s="17" t="s">
        <v>88</v>
      </c>
      <c r="BM593" s="190" t="s">
        <v>850</v>
      </c>
    </row>
    <row r="594" spans="1:65" s="13" customFormat="1" ht="11.25">
      <c r="B594" s="192"/>
      <c r="C594" s="193"/>
      <c r="D594" s="194" t="s">
        <v>193</v>
      </c>
      <c r="E594" s="195" t="s">
        <v>43</v>
      </c>
      <c r="F594" s="196" t="s">
        <v>431</v>
      </c>
      <c r="G594" s="193"/>
      <c r="H594" s="195" t="s">
        <v>43</v>
      </c>
      <c r="I594" s="197"/>
      <c r="J594" s="193"/>
      <c r="K594" s="193"/>
      <c r="L594" s="198"/>
      <c r="M594" s="199"/>
      <c r="N594" s="200"/>
      <c r="O594" s="200"/>
      <c r="P594" s="200"/>
      <c r="Q594" s="200"/>
      <c r="R594" s="200"/>
      <c r="S594" s="200"/>
      <c r="T594" s="201"/>
      <c r="AT594" s="202" t="s">
        <v>193</v>
      </c>
      <c r="AU594" s="202" t="s">
        <v>90</v>
      </c>
      <c r="AV594" s="13" t="s">
        <v>88</v>
      </c>
      <c r="AW594" s="13" t="s">
        <v>41</v>
      </c>
      <c r="AX594" s="13" t="s">
        <v>80</v>
      </c>
      <c r="AY594" s="202" t="s">
        <v>182</v>
      </c>
    </row>
    <row r="595" spans="1:65" s="13" customFormat="1" ht="11.25">
      <c r="B595" s="192"/>
      <c r="C595" s="193"/>
      <c r="D595" s="194" t="s">
        <v>193</v>
      </c>
      <c r="E595" s="195" t="s">
        <v>43</v>
      </c>
      <c r="F595" s="196" t="s">
        <v>638</v>
      </c>
      <c r="G595" s="193"/>
      <c r="H595" s="195" t="s">
        <v>43</v>
      </c>
      <c r="I595" s="197"/>
      <c r="J595" s="193"/>
      <c r="K595" s="193"/>
      <c r="L595" s="198"/>
      <c r="M595" s="199"/>
      <c r="N595" s="200"/>
      <c r="O595" s="200"/>
      <c r="P595" s="200"/>
      <c r="Q595" s="200"/>
      <c r="R595" s="200"/>
      <c r="S595" s="200"/>
      <c r="T595" s="201"/>
      <c r="AT595" s="202" t="s">
        <v>193</v>
      </c>
      <c r="AU595" s="202" t="s">
        <v>90</v>
      </c>
      <c r="AV595" s="13" t="s">
        <v>88</v>
      </c>
      <c r="AW595" s="13" t="s">
        <v>41</v>
      </c>
      <c r="AX595" s="13" t="s">
        <v>80</v>
      </c>
      <c r="AY595" s="202" t="s">
        <v>182</v>
      </c>
    </row>
    <row r="596" spans="1:65" s="14" customFormat="1" ht="11.25">
      <c r="B596" s="203"/>
      <c r="C596" s="204"/>
      <c r="D596" s="194" t="s">
        <v>193</v>
      </c>
      <c r="E596" s="205" t="s">
        <v>43</v>
      </c>
      <c r="F596" s="206" t="s">
        <v>88</v>
      </c>
      <c r="G596" s="204"/>
      <c r="H596" s="207">
        <v>1</v>
      </c>
      <c r="I596" s="208"/>
      <c r="J596" s="204"/>
      <c r="K596" s="204"/>
      <c r="L596" s="209"/>
      <c r="M596" s="210"/>
      <c r="N596" s="211"/>
      <c r="O596" s="211"/>
      <c r="P596" s="211"/>
      <c r="Q596" s="211"/>
      <c r="R596" s="211"/>
      <c r="S596" s="211"/>
      <c r="T596" s="212"/>
      <c r="AT596" s="213" t="s">
        <v>193</v>
      </c>
      <c r="AU596" s="213" t="s">
        <v>90</v>
      </c>
      <c r="AV596" s="14" t="s">
        <v>90</v>
      </c>
      <c r="AW596" s="14" t="s">
        <v>41</v>
      </c>
      <c r="AX596" s="14" t="s">
        <v>80</v>
      </c>
      <c r="AY596" s="213" t="s">
        <v>182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640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4" customFormat="1" ht="11.25">
      <c r="B598" s="203"/>
      <c r="C598" s="204"/>
      <c r="D598" s="194" t="s">
        <v>193</v>
      </c>
      <c r="E598" s="205" t="s">
        <v>43</v>
      </c>
      <c r="F598" s="206" t="s">
        <v>88</v>
      </c>
      <c r="G598" s="204"/>
      <c r="H598" s="207">
        <v>1</v>
      </c>
      <c r="I598" s="208"/>
      <c r="J598" s="204"/>
      <c r="K598" s="204"/>
      <c r="L598" s="209"/>
      <c r="M598" s="210"/>
      <c r="N598" s="211"/>
      <c r="O598" s="211"/>
      <c r="P598" s="211"/>
      <c r="Q598" s="211"/>
      <c r="R598" s="211"/>
      <c r="S598" s="211"/>
      <c r="T598" s="212"/>
      <c r="AT598" s="213" t="s">
        <v>193</v>
      </c>
      <c r="AU598" s="213" t="s">
        <v>90</v>
      </c>
      <c r="AV598" s="14" t="s">
        <v>90</v>
      </c>
      <c r="AW598" s="14" t="s">
        <v>41</v>
      </c>
      <c r="AX598" s="14" t="s">
        <v>80</v>
      </c>
      <c r="AY598" s="213" t="s">
        <v>182</v>
      </c>
    </row>
    <row r="599" spans="1:65" s="15" customFormat="1" ht="11.25">
      <c r="B599" s="227"/>
      <c r="C599" s="228"/>
      <c r="D599" s="194" t="s">
        <v>193</v>
      </c>
      <c r="E599" s="229" t="s">
        <v>43</v>
      </c>
      <c r="F599" s="230" t="s">
        <v>436</v>
      </c>
      <c r="G599" s="228"/>
      <c r="H599" s="231">
        <v>2</v>
      </c>
      <c r="I599" s="232"/>
      <c r="J599" s="228"/>
      <c r="K599" s="228"/>
      <c r="L599" s="233"/>
      <c r="M599" s="234"/>
      <c r="N599" s="235"/>
      <c r="O599" s="235"/>
      <c r="P599" s="235"/>
      <c r="Q599" s="235"/>
      <c r="R599" s="235"/>
      <c r="S599" s="235"/>
      <c r="T599" s="236"/>
      <c r="AT599" s="237" t="s">
        <v>193</v>
      </c>
      <c r="AU599" s="237" t="s">
        <v>90</v>
      </c>
      <c r="AV599" s="15" t="s">
        <v>205</v>
      </c>
      <c r="AW599" s="15" t="s">
        <v>41</v>
      </c>
      <c r="AX599" s="15" t="s">
        <v>88</v>
      </c>
      <c r="AY599" s="237" t="s">
        <v>182</v>
      </c>
    </row>
    <row r="600" spans="1:65" s="2" customFormat="1" ht="14.45" customHeight="1">
      <c r="A600" s="35"/>
      <c r="B600" s="36"/>
      <c r="C600" s="214" t="s">
        <v>851</v>
      </c>
      <c r="D600" s="214" t="s">
        <v>179</v>
      </c>
      <c r="E600" s="215" t="s">
        <v>852</v>
      </c>
      <c r="F600" s="216" t="s">
        <v>853</v>
      </c>
      <c r="G600" s="217" t="s">
        <v>190</v>
      </c>
      <c r="H600" s="218">
        <v>2</v>
      </c>
      <c r="I600" s="219"/>
      <c r="J600" s="220">
        <f>ROUND(I600*H600,2)</f>
        <v>0</v>
      </c>
      <c r="K600" s="216" t="s">
        <v>198</v>
      </c>
      <c r="L600" s="221"/>
      <c r="M600" s="222" t="s">
        <v>43</v>
      </c>
      <c r="N600" s="223" t="s">
        <v>51</v>
      </c>
      <c r="O600" s="65"/>
      <c r="P600" s="188">
        <f>O600*H600</f>
        <v>0</v>
      </c>
      <c r="Q600" s="188">
        <v>0</v>
      </c>
      <c r="R600" s="188">
        <f>Q600*H600</f>
        <v>0</v>
      </c>
      <c r="S600" s="188">
        <v>0</v>
      </c>
      <c r="T600" s="189">
        <f>S600*H600</f>
        <v>0</v>
      </c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R600" s="190" t="s">
        <v>90</v>
      </c>
      <c r="AT600" s="190" t="s">
        <v>179</v>
      </c>
      <c r="AU600" s="190" t="s">
        <v>90</v>
      </c>
      <c r="AY600" s="17" t="s">
        <v>182</v>
      </c>
      <c r="BE600" s="191">
        <f>IF(N600="základní",J600,0)</f>
        <v>0</v>
      </c>
      <c r="BF600" s="191">
        <f>IF(N600="snížená",J600,0)</f>
        <v>0</v>
      </c>
      <c r="BG600" s="191">
        <f>IF(N600="zákl. přenesená",J600,0)</f>
        <v>0</v>
      </c>
      <c r="BH600" s="191">
        <f>IF(N600="sníž. přenesená",J600,0)</f>
        <v>0</v>
      </c>
      <c r="BI600" s="191">
        <f>IF(N600="nulová",J600,0)</f>
        <v>0</v>
      </c>
      <c r="BJ600" s="17" t="s">
        <v>88</v>
      </c>
      <c r="BK600" s="191">
        <f>ROUND(I600*H600,2)</f>
        <v>0</v>
      </c>
      <c r="BL600" s="17" t="s">
        <v>88</v>
      </c>
      <c r="BM600" s="190" t="s">
        <v>854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431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3" customFormat="1" ht="11.25">
      <c r="B602" s="192"/>
      <c r="C602" s="193"/>
      <c r="D602" s="194" t="s">
        <v>193</v>
      </c>
      <c r="E602" s="195" t="s">
        <v>43</v>
      </c>
      <c r="F602" s="196" t="s">
        <v>638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4" customFormat="1" ht="11.25">
      <c r="B603" s="203"/>
      <c r="C603" s="204"/>
      <c r="D603" s="194" t="s">
        <v>193</v>
      </c>
      <c r="E603" s="205" t="s">
        <v>43</v>
      </c>
      <c r="F603" s="206" t="s">
        <v>88</v>
      </c>
      <c r="G603" s="204"/>
      <c r="H603" s="207">
        <v>1</v>
      </c>
      <c r="I603" s="208"/>
      <c r="J603" s="204"/>
      <c r="K603" s="204"/>
      <c r="L603" s="209"/>
      <c r="M603" s="210"/>
      <c r="N603" s="211"/>
      <c r="O603" s="211"/>
      <c r="P603" s="211"/>
      <c r="Q603" s="211"/>
      <c r="R603" s="211"/>
      <c r="S603" s="211"/>
      <c r="T603" s="212"/>
      <c r="AT603" s="213" t="s">
        <v>193</v>
      </c>
      <c r="AU603" s="213" t="s">
        <v>90</v>
      </c>
      <c r="AV603" s="14" t="s">
        <v>90</v>
      </c>
      <c r="AW603" s="14" t="s">
        <v>41</v>
      </c>
      <c r="AX603" s="14" t="s">
        <v>80</v>
      </c>
      <c r="AY603" s="213" t="s">
        <v>182</v>
      </c>
    </row>
    <row r="604" spans="1:65" s="13" customFormat="1" ht="11.25">
      <c r="B604" s="192"/>
      <c r="C604" s="193"/>
      <c r="D604" s="194" t="s">
        <v>193</v>
      </c>
      <c r="E604" s="195" t="s">
        <v>43</v>
      </c>
      <c r="F604" s="196" t="s">
        <v>640</v>
      </c>
      <c r="G604" s="193"/>
      <c r="H604" s="195" t="s">
        <v>43</v>
      </c>
      <c r="I604" s="197"/>
      <c r="J604" s="193"/>
      <c r="K604" s="193"/>
      <c r="L604" s="198"/>
      <c r="M604" s="199"/>
      <c r="N604" s="200"/>
      <c r="O604" s="200"/>
      <c r="P604" s="200"/>
      <c r="Q604" s="200"/>
      <c r="R604" s="200"/>
      <c r="S604" s="200"/>
      <c r="T604" s="201"/>
      <c r="AT604" s="202" t="s">
        <v>193</v>
      </c>
      <c r="AU604" s="202" t="s">
        <v>90</v>
      </c>
      <c r="AV604" s="13" t="s">
        <v>88</v>
      </c>
      <c r="AW604" s="13" t="s">
        <v>41</v>
      </c>
      <c r="AX604" s="13" t="s">
        <v>80</v>
      </c>
      <c r="AY604" s="202" t="s">
        <v>182</v>
      </c>
    </row>
    <row r="605" spans="1:65" s="14" customFormat="1" ht="11.25">
      <c r="B605" s="203"/>
      <c r="C605" s="204"/>
      <c r="D605" s="194" t="s">
        <v>193</v>
      </c>
      <c r="E605" s="205" t="s">
        <v>43</v>
      </c>
      <c r="F605" s="206" t="s">
        <v>88</v>
      </c>
      <c r="G605" s="204"/>
      <c r="H605" s="207">
        <v>1</v>
      </c>
      <c r="I605" s="208"/>
      <c r="J605" s="204"/>
      <c r="K605" s="204"/>
      <c r="L605" s="209"/>
      <c r="M605" s="210"/>
      <c r="N605" s="211"/>
      <c r="O605" s="211"/>
      <c r="P605" s="211"/>
      <c r="Q605" s="211"/>
      <c r="R605" s="211"/>
      <c r="S605" s="211"/>
      <c r="T605" s="212"/>
      <c r="AT605" s="213" t="s">
        <v>193</v>
      </c>
      <c r="AU605" s="213" t="s">
        <v>90</v>
      </c>
      <c r="AV605" s="14" t="s">
        <v>90</v>
      </c>
      <c r="AW605" s="14" t="s">
        <v>41</v>
      </c>
      <c r="AX605" s="14" t="s">
        <v>80</v>
      </c>
      <c r="AY605" s="213" t="s">
        <v>182</v>
      </c>
    </row>
    <row r="606" spans="1:65" s="15" customFormat="1" ht="11.25">
      <c r="B606" s="227"/>
      <c r="C606" s="228"/>
      <c r="D606" s="194" t="s">
        <v>193</v>
      </c>
      <c r="E606" s="229" t="s">
        <v>43</v>
      </c>
      <c r="F606" s="230" t="s">
        <v>436</v>
      </c>
      <c r="G606" s="228"/>
      <c r="H606" s="231">
        <v>2</v>
      </c>
      <c r="I606" s="232"/>
      <c r="J606" s="228"/>
      <c r="K606" s="228"/>
      <c r="L606" s="233"/>
      <c r="M606" s="234"/>
      <c r="N606" s="235"/>
      <c r="O606" s="235"/>
      <c r="P606" s="235"/>
      <c r="Q606" s="235"/>
      <c r="R606" s="235"/>
      <c r="S606" s="235"/>
      <c r="T606" s="236"/>
      <c r="AT606" s="237" t="s">
        <v>193</v>
      </c>
      <c r="AU606" s="237" t="s">
        <v>90</v>
      </c>
      <c r="AV606" s="15" t="s">
        <v>205</v>
      </c>
      <c r="AW606" s="15" t="s">
        <v>41</v>
      </c>
      <c r="AX606" s="15" t="s">
        <v>88</v>
      </c>
      <c r="AY606" s="237" t="s">
        <v>182</v>
      </c>
    </row>
    <row r="607" spans="1:65" s="2" customFormat="1" ht="76.349999999999994" customHeight="1">
      <c r="A607" s="35"/>
      <c r="B607" s="36"/>
      <c r="C607" s="179" t="s">
        <v>855</v>
      </c>
      <c r="D607" s="179" t="s">
        <v>187</v>
      </c>
      <c r="E607" s="180" t="s">
        <v>856</v>
      </c>
      <c r="F607" s="181" t="s">
        <v>857</v>
      </c>
      <c r="G607" s="182" t="s">
        <v>190</v>
      </c>
      <c r="H607" s="183">
        <v>2</v>
      </c>
      <c r="I607" s="184"/>
      <c r="J607" s="185">
        <f>ROUND(I607*H607,2)</f>
        <v>0</v>
      </c>
      <c r="K607" s="181" t="s">
        <v>191</v>
      </c>
      <c r="L607" s="40"/>
      <c r="M607" s="186" t="s">
        <v>43</v>
      </c>
      <c r="N607" s="187" t="s">
        <v>51</v>
      </c>
      <c r="O607" s="65"/>
      <c r="P607" s="188">
        <f>O607*H607</f>
        <v>0</v>
      </c>
      <c r="Q607" s="188">
        <v>0</v>
      </c>
      <c r="R607" s="188">
        <f>Q607*H607</f>
        <v>0</v>
      </c>
      <c r="S607" s="188">
        <v>0</v>
      </c>
      <c r="T607" s="189">
        <f>S607*H607</f>
        <v>0</v>
      </c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R607" s="190" t="s">
        <v>88</v>
      </c>
      <c r="AT607" s="190" t="s">
        <v>187</v>
      </c>
      <c r="AU607" s="190" t="s">
        <v>90</v>
      </c>
      <c r="AY607" s="17" t="s">
        <v>182</v>
      </c>
      <c r="BE607" s="191">
        <f>IF(N607="základní",J607,0)</f>
        <v>0</v>
      </c>
      <c r="BF607" s="191">
        <f>IF(N607="snížená",J607,0)</f>
        <v>0</v>
      </c>
      <c r="BG607" s="191">
        <f>IF(N607="zákl. přenesená",J607,0)</f>
        <v>0</v>
      </c>
      <c r="BH607" s="191">
        <f>IF(N607="sníž. přenesená",J607,0)</f>
        <v>0</v>
      </c>
      <c r="BI607" s="191">
        <f>IF(N607="nulová",J607,0)</f>
        <v>0</v>
      </c>
      <c r="BJ607" s="17" t="s">
        <v>88</v>
      </c>
      <c r="BK607" s="191">
        <f>ROUND(I607*H607,2)</f>
        <v>0</v>
      </c>
      <c r="BL607" s="17" t="s">
        <v>88</v>
      </c>
      <c r="BM607" s="190" t="s">
        <v>858</v>
      </c>
    </row>
    <row r="608" spans="1:65" s="13" customFormat="1" ht="11.25">
      <c r="B608" s="192"/>
      <c r="C608" s="193"/>
      <c r="D608" s="194" t="s">
        <v>193</v>
      </c>
      <c r="E608" s="195" t="s">
        <v>43</v>
      </c>
      <c r="F608" s="196" t="s">
        <v>532</v>
      </c>
      <c r="G608" s="193"/>
      <c r="H608" s="195" t="s">
        <v>43</v>
      </c>
      <c r="I608" s="197"/>
      <c r="J608" s="193"/>
      <c r="K608" s="193"/>
      <c r="L608" s="198"/>
      <c r="M608" s="199"/>
      <c r="N608" s="200"/>
      <c r="O608" s="200"/>
      <c r="P608" s="200"/>
      <c r="Q608" s="200"/>
      <c r="R608" s="200"/>
      <c r="S608" s="200"/>
      <c r="T608" s="201"/>
      <c r="AT608" s="202" t="s">
        <v>193</v>
      </c>
      <c r="AU608" s="202" t="s">
        <v>90</v>
      </c>
      <c r="AV608" s="13" t="s">
        <v>88</v>
      </c>
      <c r="AW608" s="13" t="s">
        <v>41</v>
      </c>
      <c r="AX608" s="13" t="s">
        <v>80</v>
      </c>
      <c r="AY608" s="202" t="s">
        <v>182</v>
      </c>
    </row>
    <row r="609" spans="1:65" s="13" customFormat="1" ht="11.25">
      <c r="B609" s="192"/>
      <c r="C609" s="193"/>
      <c r="D609" s="194" t="s">
        <v>193</v>
      </c>
      <c r="E609" s="195" t="s">
        <v>43</v>
      </c>
      <c r="F609" s="196" t="s">
        <v>362</v>
      </c>
      <c r="G609" s="193"/>
      <c r="H609" s="195" t="s">
        <v>43</v>
      </c>
      <c r="I609" s="197"/>
      <c r="J609" s="193"/>
      <c r="K609" s="193"/>
      <c r="L609" s="198"/>
      <c r="M609" s="199"/>
      <c r="N609" s="200"/>
      <c r="O609" s="200"/>
      <c r="P609" s="200"/>
      <c r="Q609" s="200"/>
      <c r="R609" s="200"/>
      <c r="S609" s="200"/>
      <c r="T609" s="201"/>
      <c r="AT609" s="202" t="s">
        <v>193</v>
      </c>
      <c r="AU609" s="202" t="s">
        <v>90</v>
      </c>
      <c r="AV609" s="13" t="s">
        <v>88</v>
      </c>
      <c r="AW609" s="13" t="s">
        <v>41</v>
      </c>
      <c r="AX609" s="13" t="s">
        <v>80</v>
      </c>
      <c r="AY609" s="202" t="s">
        <v>182</v>
      </c>
    </row>
    <row r="610" spans="1:65" s="14" customFormat="1" ht="11.25">
      <c r="B610" s="203"/>
      <c r="C610" s="204"/>
      <c r="D610" s="194" t="s">
        <v>193</v>
      </c>
      <c r="E610" s="205" t="s">
        <v>43</v>
      </c>
      <c r="F610" s="206" t="s">
        <v>90</v>
      </c>
      <c r="G610" s="204"/>
      <c r="H610" s="207">
        <v>2</v>
      </c>
      <c r="I610" s="208"/>
      <c r="J610" s="204"/>
      <c r="K610" s="204"/>
      <c r="L610" s="209"/>
      <c r="M610" s="210"/>
      <c r="N610" s="211"/>
      <c r="O610" s="211"/>
      <c r="P610" s="211"/>
      <c r="Q610" s="211"/>
      <c r="R610" s="211"/>
      <c r="S610" s="211"/>
      <c r="T610" s="212"/>
      <c r="AT610" s="213" t="s">
        <v>193</v>
      </c>
      <c r="AU610" s="213" t="s">
        <v>90</v>
      </c>
      <c r="AV610" s="14" t="s">
        <v>90</v>
      </c>
      <c r="AW610" s="14" t="s">
        <v>41</v>
      </c>
      <c r="AX610" s="14" t="s">
        <v>88</v>
      </c>
      <c r="AY610" s="213" t="s">
        <v>182</v>
      </c>
    </row>
    <row r="611" spans="1:65" s="2" customFormat="1" ht="76.349999999999994" customHeight="1">
      <c r="A611" s="35"/>
      <c r="B611" s="36"/>
      <c r="C611" s="179" t="s">
        <v>859</v>
      </c>
      <c r="D611" s="179" t="s">
        <v>187</v>
      </c>
      <c r="E611" s="180" t="s">
        <v>860</v>
      </c>
      <c r="F611" s="181" t="s">
        <v>861</v>
      </c>
      <c r="G611" s="182" t="s">
        <v>190</v>
      </c>
      <c r="H611" s="183">
        <v>2</v>
      </c>
      <c r="I611" s="184"/>
      <c r="J611" s="185">
        <f>ROUND(I611*H611,2)</f>
        <v>0</v>
      </c>
      <c r="K611" s="181" t="s">
        <v>191</v>
      </c>
      <c r="L611" s="40"/>
      <c r="M611" s="186" t="s">
        <v>43</v>
      </c>
      <c r="N611" s="187" t="s">
        <v>51</v>
      </c>
      <c r="O611" s="65"/>
      <c r="P611" s="188">
        <f>O611*H611</f>
        <v>0</v>
      </c>
      <c r="Q611" s="188">
        <v>0</v>
      </c>
      <c r="R611" s="188">
        <f>Q611*H611</f>
        <v>0</v>
      </c>
      <c r="S611" s="188">
        <v>0</v>
      </c>
      <c r="T611" s="189">
        <f>S611*H611</f>
        <v>0</v>
      </c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R611" s="190" t="s">
        <v>88</v>
      </c>
      <c r="AT611" s="190" t="s">
        <v>187</v>
      </c>
      <c r="AU611" s="190" t="s">
        <v>90</v>
      </c>
      <c r="AY611" s="17" t="s">
        <v>182</v>
      </c>
      <c r="BE611" s="191">
        <f>IF(N611="základní",J611,0)</f>
        <v>0</v>
      </c>
      <c r="BF611" s="191">
        <f>IF(N611="snížená",J611,0)</f>
        <v>0</v>
      </c>
      <c r="BG611" s="191">
        <f>IF(N611="zákl. přenesená",J611,0)</f>
        <v>0</v>
      </c>
      <c r="BH611" s="191">
        <f>IF(N611="sníž. přenesená",J611,0)</f>
        <v>0</v>
      </c>
      <c r="BI611" s="191">
        <f>IF(N611="nulová",J611,0)</f>
        <v>0</v>
      </c>
      <c r="BJ611" s="17" t="s">
        <v>88</v>
      </c>
      <c r="BK611" s="191">
        <f>ROUND(I611*H611,2)</f>
        <v>0</v>
      </c>
      <c r="BL611" s="17" t="s">
        <v>88</v>
      </c>
      <c r="BM611" s="190" t="s">
        <v>862</v>
      </c>
    </row>
    <row r="612" spans="1:65" s="13" customFormat="1" ht="11.25">
      <c r="B612" s="192"/>
      <c r="C612" s="193"/>
      <c r="D612" s="194" t="s">
        <v>193</v>
      </c>
      <c r="E612" s="195" t="s">
        <v>43</v>
      </c>
      <c r="F612" s="196" t="s">
        <v>431</v>
      </c>
      <c r="G612" s="193"/>
      <c r="H612" s="195" t="s">
        <v>43</v>
      </c>
      <c r="I612" s="197"/>
      <c r="J612" s="193"/>
      <c r="K612" s="193"/>
      <c r="L612" s="198"/>
      <c r="M612" s="199"/>
      <c r="N612" s="200"/>
      <c r="O612" s="200"/>
      <c r="P612" s="200"/>
      <c r="Q612" s="200"/>
      <c r="R612" s="200"/>
      <c r="S612" s="200"/>
      <c r="T612" s="201"/>
      <c r="AT612" s="202" t="s">
        <v>193</v>
      </c>
      <c r="AU612" s="202" t="s">
        <v>90</v>
      </c>
      <c r="AV612" s="13" t="s">
        <v>88</v>
      </c>
      <c r="AW612" s="13" t="s">
        <v>41</v>
      </c>
      <c r="AX612" s="13" t="s">
        <v>80</v>
      </c>
      <c r="AY612" s="202" t="s">
        <v>182</v>
      </c>
    </row>
    <row r="613" spans="1:65" s="13" customFormat="1" ht="11.25">
      <c r="B613" s="192"/>
      <c r="C613" s="193"/>
      <c r="D613" s="194" t="s">
        <v>193</v>
      </c>
      <c r="E613" s="195" t="s">
        <v>43</v>
      </c>
      <c r="F613" s="196" t="s">
        <v>638</v>
      </c>
      <c r="G613" s="193"/>
      <c r="H613" s="195" t="s">
        <v>43</v>
      </c>
      <c r="I613" s="197"/>
      <c r="J613" s="193"/>
      <c r="K613" s="193"/>
      <c r="L613" s="198"/>
      <c r="M613" s="199"/>
      <c r="N613" s="200"/>
      <c r="O613" s="200"/>
      <c r="P613" s="200"/>
      <c r="Q613" s="200"/>
      <c r="R613" s="200"/>
      <c r="S613" s="200"/>
      <c r="T613" s="201"/>
      <c r="AT613" s="202" t="s">
        <v>193</v>
      </c>
      <c r="AU613" s="202" t="s">
        <v>90</v>
      </c>
      <c r="AV613" s="13" t="s">
        <v>88</v>
      </c>
      <c r="AW613" s="13" t="s">
        <v>41</v>
      </c>
      <c r="AX613" s="13" t="s">
        <v>80</v>
      </c>
      <c r="AY613" s="202" t="s">
        <v>182</v>
      </c>
    </row>
    <row r="614" spans="1:65" s="14" customFormat="1" ht="11.25">
      <c r="B614" s="203"/>
      <c r="C614" s="204"/>
      <c r="D614" s="194" t="s">
        <v>193</v>
      </c>
      <c r="E614" s="205" t="s">
        <v>43</v>
      </c>
      <c r="F614" s="206" t="s">
        <v>88</v>
      </c>
      <c r="G614" s="204"/>
      <c r="H614" s="207">
        <v>1</v>
      </c>
      <c r="I614" s="208"/>
      <c r="J614" s="204"/>
      <c r="K614" s="204"/>
      <c r="L614" s="209"/>
      <c r="M614" s="210"/>
      <c r="N614" s="211"/>
      <c r="O614" s="211"/>
      <c r="P614" s="211"/>
      <c r="Q614" s="211"/>
      <c r="R614" s="211"/>
      <c r="S614" s="211"/>
      <c r="T614" s="212"/>
      <c r="AT614" s="213" t="s">
        <v>193</v>
      </c>
      <c r="AU614" s="213" t="s">
        <v>90</v>
      </c>
      <c r="AV614" s="14" t="s">
        <v>90</v>
      </c>
      <c r="AW614" s="14" t="s">
        <v>41</v>
      </c>
      <c r="AX614" s="14" t="s">
        <v>80</v>
      </c>
      <c r="AY614" s="213" t="s">
        <v>182</v>
      </c>
    </row>
    <row r="615" spans="1:65" s="13" customFormat="1" ht="11.25">
      <c r="B615" s="192"/>
      <c r="C615" s="193"/>
      <c r="D615" s="194" t="s">
        <v>193</v>
      </c>
      <c r="E615" s="195" t="s">
        <v>43</v>
      </c>
      <c r="F615" s="196" t="s">
        <v>640</v>
      </c>
      <c r="G615" s="193"/>
      <c r="H615" s="195" t="s">
        <v>43</v>
      </c>
      <c r="I615" s="197"/>
      <c r="J615" s="193"/>
      <c r="K615" s="193"/>
      <c r="L615" s="198"/>
      <c r="M615" s="199"/>
      <c r="N615" s="200"/>
      <c r="O615" s="200"/>
      <c r="P615" s="200"/>
      <c r="Q615" s="200"/>
      <c r="R615" s="200"/>
      <c r="S615" s="200"/>
      <c r="T615" s="201"/>
      <c r="AT615" s="202" t="s">
        <v>193</v>
      </c>
      <c r="AU615" s="202" t="s">
        <v>90</v>
      </c>
      <c r="AV615" s="13" t="s">
        <v>88</v>
      </c>
      <c r="AW615" s="13" t="s">
        <v>41</v>
      </c>
      <c r="AX615" s="13" t="s">
        <v>80</v>
      </c>
      <c r="AY615" s="202" t="s">
        <v>182</v>
      </c>
    </row>
    <row r="616" spans="1:65" s="14" customFormat="1" ht="11.25">
      <c r="B616" s="203"/>
      <c r="C616" s="204"/>
      <c r="D616" s="194" t="s">
        <v>193</v>
      </c>
      <c r="E616" s="205" t="s">
        <v>43</v>
      </c>
      <c r="F616" s="206" t="s">
        <v>88</v>
      </c>
      <c r="G616" s="204"/>
      <c r="H616" s="207">
        <v>1</v>
      </c>
      <c r="I616" s="208"/>
      <c r="J616" s="204"/>
      <c r="K616" s="204"/>
      <c r="L616" s="209"/>
      <c r="M616" s="210"/>
      <c r="N616" s="211"/>
      <c r="O616" s="211"/>
      <c r="P616" s="211"/>
      <c r="Q616" s="211"/>
      <c r="R616" s="211"/>
      <c r="S616" s="211"/>
      <c r="T616" s="212"/>
      <c r="AT616" s="213" t="s">
        <v>193</v>
      </c>
      <c r="AU616" s="213" t="s">
        <v>90</v>
      </c>
      <c r="AV616" s="14" t="s">
        <v>90</v>
      </c>
      <c r="AW616" s="14" t="s">
        <v>41</v>
      </c>
      <c r="AX616" s="14" t="s">
        <v>80</v>
      </c>
      <c r="AY616" s="213" t="s">
        <v>182</v>
      </c>
    </row>
    <row r="617" spans="1:65" s="15" customFormat="1" ht="11.25">
      <c r="B617" s="227"/>
      <c r="C617" s="228"/>
      <c r="D617" s="194" t="s">
        <v>193</v>
      </c>
      <c r="E617" s="229" t="s">
        <v>43</v>
      </c>
      <c r="F617" s="230" t="s">
        <v>436</v>
      </c>
      <c r="G617" s="228"/>
      <c r="H617" s="231">
        <v>2</v>
      </c>
      <c r="I617" s="232"/>
      <c r="J617" s="228"/>
      <c r="K617" s="228"/>
      <c r="L617" s="233"/>
      <c r="M617" s="234"/>
      <c r="N617" s="235"/>
      <c r="O617" s="235"/>
      <c r="P617" s="235"/>
      <c r="Q617" s="235"/>
      <c r="R617" s="235"/>
      <c r="S617" s="235"/>
      <c r="T617" s="236"/>
      <c r="AT617" s="237" t="s">
        <v>193</v>
      </c>
      <c r="AU617" s="237" t="s">
        <v>90</v>
      </c>
      <c r="AV617" s="15" t="s">
        <v>205</v>
      </c>
      <c r="AW617" s="15" t="s">
        <v>41</v>
      </c>
      <c r="AX617" s="15" t="s">
        <v>88</v>
      </c>
      <c r="AY617" s="237" t="s">
        <v>182</v>
      </c>
    </row>
    <row r="618" spans="1:65" s="2" customFormat="1" ht="24.2" customHeight="1">
      <c r="A618" s="35"/>
      <c r="B618" s="36"/>
      <c r="C618" s="214" t="s">
        <v>863</v>
      </c>
      <c r="D618" s="214" t="s">
        <v>179</v>
      </c>
      <c r="E618" s="215" t="s">
        <v>864</v>
      </c>
      <c r="F618" s="216" t="s">
        <v>865</v>
      </c>
      <c r="G618" s="217" t="s">
        <v>190</v>
      </c>
      <c r="H618" s="218">
        <v>2</v>
      </c>
      <c r="I618" s="219"/>
      <c r="J618" s="220">
        <f>ROUND(I618*H618,2)</f>
        <v>0</v>
      </c>
      <c r="K618" s="216" t="s">
        <v>198</v>
      </c>
      <c r="L618" s="221"/>
      <c r="M618" s="222" t="s">
        <v>43</v>
      </c>
      <c r="N618" s="223" t="s">
        <v>51</v>
      </c>
      <c r="O618" s="65"/>
      <c r="P618" s="188">
        <f>O618*H618</f>
        <v>0</v>
      </c>
      <c r="Q618" s="188">
        <v>0</v>
      </c>
      <c r="R618" s="188">
        <f>Q618*H618</f>
        <v>0</v>
      </c>
      <c r="S618" s="188">
        <v>0</v>
      </c>
      <c r="T618" s="189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90" t="s">
        <v>90</v>
      </c>
      <c r="AT618" s="190" t="s">
        <v>179</v>
      </c>
      <c r="AU618" s="190" t="s">
        <v>90</v>
      </c>
      <c r="AY618" s="17" t="s">
        <v>182</v>
      </c>
      <c r="BE618" s="191">
        <f>IF(N618="základní",J618,0)</f>
        <v>0</v>
      </c>
      <c r="BF618" s="191">
        <f>IF(N618="snížená",J618,0)</f>
        <v>0</v>
      </c>
      <c r="BG618" s="191">
        <f>IF(N618="zákl. přenesená",J618,0)</f>
        <v>0</v>
      </c>
      <c r="BH618" s="191">
        <f>IF(N618="sníž. přenesená",J618,0)</f>
        <v>0</v>
      </c>
      <c r="BI618" s="191">
        <f>IF(N618="nulová",J618,0)</f>
        <v>0</v>
      </c>
      <c r="BJ618" s="17" t="s">
        <v>88</v>
      </c>
      <c r="BK618" s="191">
        <f>ROUND(I618*H618,2)</f>
        <v>0</v>
      </c>
      <c r="BL618" s="17" t="s">
        <v>88</v>
      </c>
      <c r="BM618" s="190" t="s">
        <v>866</v>
      </c>
    </row>
    <row r="619" spans="1:65" s="13" customFormat="1" ht="11.25">
      <c r="B619" s="192"/>
      <c r="C619" s="193"/>
      <c r="D619" s="194" t="s">
        <v>193</v>
      </c>
      <c r="E619" s="195" t="s">
        <v>43</v>
      </c>
      <c r="F619" s="196" t="s">
        <v>431</v>
      </c>
      <c r="G619" s="193"/>
      <c r="H619" s="195" t="s">
        <v>43</v>
      </c>
      <c r="I619" s="197"/>
      <c r="J619" s="193"/>
      <c r="K619" s="193"/>
      <c r="L619" s="198"/>
      <c r="M619" s="199"/>
      <c r="N619" s="200"/>
      <c r="O619" s="200"/>
      <c r="P619" s="200"/>
      <c r="Q619" s="200"/>
      <c r="R619" s="200"/>
      <c r="S619" s="200"/>
      <c r="T619" s="201"/>
      <c r="AT619" s="202" t="s">
        <v>193</v>
      </c>
      <c r="AU619" s="202" t="s">
        <v>90</v>
      </c>
      <c r="AV619" s="13" t="s">
        <v>88</v>
      </c>
      <c r="AW619" s="13" t="s">
        <v>41</v>
      </c>
      <c r="AX619" s="13" t="s">
        <v>80</v>
      </c>
      <c r="AY619" s="202" t="s">
        <v>182</v>
      </c>
    </row>
    <row r="620" spans="1:65" s="13" customFormat="1" ht="11.25">
      <c r="B620" s="192"/>
      <c r="C620" s="193"/>
      <c r="D620" s="194" t="s">
        <v>193</v>
      </c>
      <c r="E620" s="195" t="s">
        <v>43</v>
      </c>
      <c r="F620" s="196" t="s">
        <v>638</v>
      </c>
      <c r="G620" s="193"/>
      <c r="H620" s="195" t="s">
        <v>43</v>
      </c>
      <c r="I620" s="197"/>
      <c r="J620" s="193"/>
      <c r="K620" s="193"/>
      <c r="L620" s="198"/>
      <c r="M620" s="199"/>
      <c r="N620" s="200"/>
      <c r="O620" s="200"/>
      <c r="P620" s="200"/>
      <c r="Q620" s="200"/>
      <c r="R620" s="200"/>
      <c r="S620" s="200"/>
      <c r="T620" s="201"/>
      <c r="AT620" s="202" t="s">
        <v>193</v>
      </c>
      <c r="AU620" s="202" t="s">
        <v>90</v>
      </c>
      <c r="AV620" s="13" t="s">
        <v>88</v>
      </c>
      <c r="AW620" s="13" t="s">
        <v>41</v>
      </c>
      <c r="AX620" s="13" t="s">
        <v>80</v>
      </c>
      <c r="AY620" s="202" t="s">
        <v>182</v>
      </c>
    </row>
    <row r="621" spans="1:65" s="14" customFormat="1" ht="11.25">
      <c r="B621" s="203"/>
      <c r="C621" s="204"/>
      <c r="D621" s="194" t="s">
        <v>193</v>
      </c>
      <c r="E621" s="205" t="s">
        <v>43</v>
      </c>
      <c r="F621" s="206" t="s">
        <v>88</v>
      </c>
      <c r="G621" s="204"/>
      <c r="H621" s="207">
        <v>1</v>
      </c>
      <c r="I621" s="208"/>
      <c r="J621" s="204"/>
      <c r="K621" s="204"/>
      <c r="L621" s="209"/>
      <c r="M621" s="210"/>
      <c r="N621" s="211"/>
      <c r="O621" s="211"/>
      <c r="P621" s="211"/>
      <c r="Q621" s="211"/>
      <c r="R621" s="211"/>
      <c r="S621" s="211"/>
      <c r="T621" s="212"/>
      <c r="AT621" s="213" t="s">
        <v>193</v>
      </c>
      <c r="AU621" s="213" t="s">
        <v>90</v>
      </c>
      <c r="AV621" s="14" t="s">
        <v>90</v>
      </c>
      <c r="AW621" s="14" t="s">
        <v>41</v>
      </c>
      <c r="AX621" s="14" t="s">
        <v>80</v>
      </c>
      <c r="AY621" s="213" t="s">
        <v>182</v>
      </c>
    </row>
    <row r="622" spans="1:65" s="13" customFormat="1" ht="11.25">
      <c r="B622" s="192"/>
      <c r="C622" s="193"/>
      <c r="D622" s="194" t="s">
        <v>193</v>
      </c>
      <c r="E622" s="195" t="s">
        <v>43</v>
      </c>
      <c r="F622" s="196" t="s">
        <v>640</v>
      </c>
      <c r="G622" s="193"/>
      <c r="H622" s="195" t="s">
        <v>43</v>
      </c>
      <c r="I622" s="197"/>
      <c r="J622" s="193"/>
      <c r="K622" s="193"/>
      <c r="L622" s="198"/>
      <c r="M622" s="199"/>
      <c r="N622" s="200"/>
      <c r="O622" s="200"/>
      <c r="P622" s="200"/>
      <c r="Q622" s="200"/>
      <c r="R622" s="200"/>
      <c r="S622" s="200"/>
      <c r="T622" s="201"/>
      <c r="AT622" s="202" t="s">
        <v>193</v>
      </c>
      <c r="AU622" s="202" t="s">
        <v>90</v>
      </c>
      <c r="AV622" s="13" t="s">
        <v>88</v>
      </c>
      <c r="AW622" s="13" t="s">
        <v>41</v>
      </c>
      <c r="AX622" s="13" t="s">
        <v>80</v>
      </c>
      <c r="AY622" s="202" t="s">
        <v>182</v>
      </c>
    </row>
    <row r="623" spans="1:65" s="14" customFormat="1" ht="11.25">
      <c r="B623" s="203"/>
      <c r="C623" s="204"/>
      <c r="D623" s="194" t="s">
        <v>193</v>
      </c>
      <c r="E623" s="205" t="s">
        <v>43</v>
      </c>
      <c r="F623" s="206" t="s">
        <v>88</v>
      </c>
      <c r="G623" s="204"/>
      <c r="H623" s="207">
        <v>1</v>
      </c>
      <c r="I623" s="208"/>
      <c r="J623" s="204"/>
      <c r="K623" s="204"/>
      <c r="L623" s="209"/>
      <c r="M623" s="210"/>
      <c r="N623" s="211"/>
      <c r="O623" s="211"/>
      <c r="P623" s="211"/>
      <c r="Q623" s="211"/>
      <c r="R623" s="211"/>
      <c r="S623" s="211"/>
      <c r="T623" s="212"/>
      <c r="AT623" s="213" t="s">
        <v>193</v>
      </c>
      <c r="AU623" s="213" t="s">
        <v>90</v>
      </c>
      <c r="AV623" s="14" t="s">
        <v>90</v>
      </c>
      <c r="AW623" s="14" t="s">
        <v>41</v>
      </c>
      <c r="AX623" s="14" t="s">
        <v>80</v>
      </c>
      <c r="AY623" s="213" t="s">
        <v>182</v>
      </c>
    </row>
    <row r="624" spans="1:65" s="15" customFormat="1" ht="11.25">
      <c r="B624" s="227"/>
      <c r="C624" s="228"/>
      <c r="D624" s="194" t="s">
        <v>193</v>
      </c>
      <c r="E624" s="229" t="s">
        <v>43</v>
      </c>
      <c r="F624" s="230" t="s">
        <v>436</v>
      </c>
      <c r="G624" s="228"/>
      <c r="H624" s="231">
        <v>2</v>
      </c>
      <c r="I624" s="232"/>
      <c r="J624" s="228"/>
      <c r="K624" s="228"/>
      <c r="L624" s="233"/>
      <c r="M624" s="234"/>
      <c r="N624" s="235"/>
      <c r="O624" s="235"/>
      <c r="P624" s="235"/>
      <c r="Q624" s="235"/>
      <c r="R624" s="235"/>
      <c r="S624" s="235"/>
      <c r="T624" s="236"/>
      <c r="AT624" s="237" t="s">
        <v>193</v>
      </c>
      <c r="AU624" s="237" t="s">
        <v>90</v>
      </c>
      <c r="AV624" s="15" t="s">
        <v>205</v>
      </c>
      <c r="AW624" s="15" t="s">
        <v>41</v>
      </c>
      <c r="AX624" s="15" t="s">
        <v>88</v>
      </c>
      <c r="AY624" s="237" t="s">
        <v>182</v>
      </c>
    </row>
    <row r="625" spans="1:65" s="2" customFormat="1" ht="14.45" customHeight="1">
      <c r="A625" s="35"/>
      <c r="B625" s="36"/>
      <c r="C625" s="214" t="s">
        <v>867</v>
      </c>
      <c r="D625" s="214" t="s">
        <v>179</v>
      </c>
      <c r="E625" s="215" t="s">
        <v>868</v>
      </c>
      <c r="F625" s="216" t="s">
        <v>869</v>
      </c>
      <c r="G625" s="217" t="s">
        <v>190</v>
      </c>
      <c r="H625" s="218">
        <v>2</v>
      </c>
      <c r="I625" s="219"/>
      <c r="J625" s="220">
        <f>ROUND(I625*H625,2)</f>
        <v>0</v>
      </c>
      <c r="K625" s="216" t="s">
        <v>198</v>
      </c>
      <c r="L625" s="221"/>
      <c r="M625" s="222" t="s">
        <v>43</v>
      </c>
      <c r="N625" s="223" t="s">
        <v>51</v>
      </c>
      <c r="O625" s="65"/>
      <c r="P625" s="188">
        <f>O625*H625</f>
        <v>0</v>
      </c>
      <c r="Q625" s="188">
        <v>0</v>
      </c>
      <c r="R625" s="188">
        <f>Q625*H625</f>
        <v>0</v>
      </c>
      <c r="S625" s="188">
        <v>0</v>
      </c>
      <c r="T625" s="189">
        <f>S625*H625</f>
        <v>0</v>
      </c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R625" s="190" t="s">
        <v>90</v>
      </c>
      <c r="AT625" s="190" t="s">
        <v>179</v>
      </c>
      <c r="AU625" s="190" t="s">
        <v>90</v>
      </c>
      <c r="AY625" s="17" t="s">
        <v>182</v>
      </c>
      <c r="BE625" s="191">
        <f>IF(N625="základní",J625,0)</f>
        <v>0</v>
      </c>
      <c r="BF625" s="191">
        <f>IF(N625="snížená",J625,0)</f>
        <v>0</v>
      </c>
      <c r="BG625" s="191">
        <f>IF(N625="zákl. přenesená",J625,0)</f>
        <v>0</v>
      </c>
      <c r="BH625" s="191">
        <f>IF(N625="sníž. přenesená",J625,0)</f>
        <v>0</v>
      </c>
      <c r="BI625" s="191">
        <f>IF(N625="nulová",J625,0)</f>
        <v>0</v>
      </c>
      <c r="BJ625" s="17" t="s">
        <v>88</v>
      </c>
      <c r="BK625" s="191">
        <f>ROUND(I625*H625,2)</f>
        <v>0</v>
      </c>
      <c r="BL625" s="17" t="s">
        <v>88</v>
      </c>
      <c r="BM625" s="190" t="s">
        <v>870</v>
      </c>
    </row>
    <row r="626" spans="1:65" s="13" customFormat="1" ht="11.25">
      <c r="B626" s="192"/>
      <c r="C626" s="193"/>
      <c r="D626" s="194" t="s">
        <v>193</v>
      </c>
      <c r="E626" s="195" t="s">
        <v>43</v>
      </c>
      <c r="F626" s="196" t="s">
        <v>431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3" customFormat="1" ht="11.25">
      <c r="B627" s="192"/>
      <c r="C627" s="193"/>
      <c r="D627" s="194" t="s">
        <v>193</v>
      </c>
      <c r="E627" s="195" t="s">
        <v>43</v>
      </c>
      <c r="F627" s="196" t="s">
        <v>638</v>
      </c>
      <c r="G627" s="193"/>
      <c r="H627" s="195" t="s">
        <v>43</v>
      </c>
      <c r="I627" s="197"/>
      <c r="J627" s="193"/>
      <c r="K627" s="193"/>
      <c r="L627" s="198"/>
      <c r="M627" s="199"/>
      <c r="N627" s="200"/>
      <c r="O627" s="200"/>
      <c r="P627" s="200"/>
      <c r="Q627" s="200"/>
      <c r="R627" s="200"/>
      <c r="S627" s="200"/>
      <c r="T627" s="201"/>
      <c r="AT627" s="202" t="s">
        <v>193</v>
      </c>
      <c r="AU627" s="202" t="s">
        <v>90</v>
      </c>
      <c r="AV627" s="13" t="s">
        <v>88</v>
      </c>
      <c r="AW627" s="13" t="s">
        <v>41</v>
      </c>
      <c r="AX627" s="13" t="s">
        <v>80</v>
      </c>
      <c r="AY627" s="202" t="s">
        <v>182</v>
      </c>
    </row>
    <row r="628" spans="1:65" s="14" customFormat="1" ht="11.25">
      <c r="B628" s="203"/>
      <c r="C628" s="204"/>
      <c r="D628" s="194" t="s">
        <v>193</v>
      </c>
      <c r="E628" s="205" t="s">
        <v>43</v>
      </c>
      <c r="F628" s="206" t="s">
        <v>88</v>
      </c>
      <c r="G628" s="204"/>
      <c r="H628" s="207">
        <v>1</v>
      </c>
      <c r="I628" s="208"/>
      <c r="J628" s="204"/>
      <c r="K628" s="204"/>
      <c r="L628" s="209"/>
      <c r="M628" s="210"/>
      <c r="N628" s="211"/>
      <c r="O628" s="211"/>
      <c r="P628" s="211"/>
      <c r="Q628" s="211"/>
      <c r="R628" s="211"/>
      <c r="S628" s="211"/>
      <c r="T628" s="212"/>
      <c r="AT628" s="213" t="s">
        <v>193</v>
      </c>
      <c r="AU628" s="213" t="s">
        <v>90</v>
      </c>
      <c r="AV628" s="14" t="s">
        <v>90</v>
      </c>
      <c r="AW628" s="14" t="s">
        <v>41</v>
      </c>
      <c r="AX628" s="14" t="s">
        <v>80</v>
      </c>
      <c r="AY628" s="213" t="s">
        <v>182</v>
      </c>
    </row>
    <row r="629" spans="1:65" s="13" customFormat="1" ht="11.25">
      <c r="B629" s="192"/>
      <c r="C629" s="193"/>
      <c r="D629" s="194" t="s">
        <v>193</v>
      </c>
      <c r="E629" s="195" t="s">
        <v>43</v>
      </c>
      <c r="F629" s="196" t="s">
        <v>640</v>
      </c>
      <c r="G629" s="193"/>
      <c r="H629" s="195" t="s">
        <v>43</v>
      </c>
      <c r="I629" s="197"/>
      <c r="J629" s="193"/>
      <c r="K629" s="193"/>
      <c r="L629" s="198"/>
      <c r="M629" s="199"/>
      <c r="N629" s="200"/>
      <c r="O629" s="200"/>
      <c r="P629" s="200"/>
      <c r="Q629" s="200"/>
      <c r="R629" s="200"/>
      <c r="S629" s="200"/>
      <c r="T629" s="201"/>
      <c r="AT629" s="202" t="s">
        <v>193</v>
      </c>
      <c r="AU629" s="202" t="s">
        <v>90</v>
      </c>
      <c r="AV629" s="13" t="s">
        <v>88</v>
      </c>
      <c r="AW629" s="13" t="s">
        <v>41</v>
      </c>
      <c r="AX629" s="13" t="s">
        <v>80</v>
      </c>
      <c r="AY629" s="202" t="s">
        <v>182</v>
      </c>
    </row>
    <row r="630" spans="1:65" s="14" customFormat="1" ht="11.25">
      <c r="B630" s="203"/>
      <c r="C630" s="204"/>
      <c r="D630" s="194" t="s">
        <v>193</v>
      </c>
      <c r="E630" s="205" t="s">
        <v>43</v>
      </c>
      <c r="F630" s="206" t="s">
        <v>88</v>
      </c>
      <c r="G630" s="204"/>
      <c r="H630" s="207">
        <v>1</v>
      </c>
      <c r="I630" s="208"/>
      <c r="J630" s="204"/>
      <c r="K630" s="204"/>
      <c r="L630" s="209"/>
      <c r="M630" s="210"/>
      <c r="N630" s="211"/>
      <c r="O630" s="211"/>
      <c r="P630" s="211"/>
      <c r="Q630" s="211"/>
      <c r="R630" s="211"/>
      <c r="S630" s="211"/>
      <c r="T630" s="212"/>
      <c r="AT630" s="213" t="s">
        <v>193</v>
      </c>
      <c r="AU630" s="213" t="s">
        <v>90</v>
      </c>
      <c r="AV630" s="14" t="s">
        <v>90</v>
      </c>
      <c r="AW630" s="14" t="s">
        <v>41</v>
      </c>
      <c r="AX630" s="14" t="s">
        <v>80</v>
      </c>
      <c r="AY630" s="213" t="s">
        <v>182</v>
      </c>
    </row>
    <row r="631" spans="1:65" s="15" customFormat="1" ht="11.25">
      <c r="B631" s="227"/>
      <c r="C631" s="228"/>
      <c r="D631" s="194" t="s">
        <v>193</v>
      </c>
      <c r="E631" s="229" t="s">
        <v>43</v>
      </c>
      <c r="F631" s="230" t="s">
        <v>436</v>
      </c>
      <c r="G631" s="228"/>
      <c r="H631" s="231">
        <v>2</v>
      </c>
      <c r="I631" s="232"/>
      <c r="J631" s="228"/>
      <c r="K631" s="228"/>
      <c r="L631" s="233"/>
      <c r="M631" s="234"/>
      <c r="N631" s="235"/>
      <c r="O631" s="235"/>
      <c r="P631" s="235"/>
      <c r="Q631" s="235"/>
      <c r="R631" s="235"/>
      <c r="S631" s="235"/>
      <c r="T631" s="236"/>
      <c r="AT631" s="237" t="s">
        <v>193</v>
      </c>
      <c r="AU631" s="237" t="s">
        <v>90</v>
      </c>
      <c r="AV631" s="15" t="s">
        <v>205</v>
      </c>
      <c r="AW631" s="15" t="s">
        <v>41</v>
      </c>
      <c r="AX631" s="15" t="s">
        <v>88</v>
      </c>
      <c r="AY631" s="237" t="s">
        <v>182</v>
      </c>
    </row>
    <row r="632" spans="1:65" s="2" customFormat="1" ht="14.45" customHeight="1">
      <c r="A632" s="35"/>
      <c r="B632" s="36"/>
      <c r="C632" s="214" t="s">
        <v>871</v>
      </c>
      <c r="D632" s="214" t="s">
        <v>179</v>
      </c>
      <c r="E632" s="215" t="s">
        <v>872</v>
      </c>
      <c r="F632" s="216" t="s">
        <v>873</v>
      </c>
      <c r="G632" s="217" t="s">
        <v>190</v>
      </c>
      <c r="H632" s="218">
        <v>2</v>
      </c>
      <c r="I632" s="219"/>
      <c r="J632" s="220">
        <f>ROUND(I632*H632,2)</f>
        <v>0</v>
      </c>
      <c r="K632" s="216" t="s">
        <v>198</v>
      </c>
      <c r="L632" s="221"/>
      <c r="M632" s="222" t="s">
        <v>43</v>
      </c>
      <c r="N632" s="223" t="s">
        <v>51</v>
      </c>
      <c r="O632" s="65"/>
      <c r="P632" s="188">
        <f>O632*H632</f>
        <v>0</v>
      </c>
      <c r="Q632" s="188">
        <v>0</v>
      </c>
      <c r="R632" s="188">
        <f>Q632*H632</f>
        <v>0</v>
      </c>
      <c r="S632" s="188">
        <v>0</v>
      </c>
      <c r="T632" s="189">
        <f>S632*H632</f>
        <v>0</v>
      </c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R632" s="190" t="s">
        <v>90</v>
      </c>
      <c r="AT632" s="190" t="s">
        <v>179</v>
      </c>
      <c r="AU632" s="190" t="s">
        <v>90</v>
      </c>
      <c r="AY632" s="17" t="s">
        <v>182</v>
      </c>
      <c r="BE632" s="191">
        <f>IF(N632="základní",J632,0)</f>
        <v>0</v>
      </c>
      <c r="BF632" s="191">
        <f>IF(N632="snížená",J632,0)</f>
        <v>0</v>
      </c>
      <c r="BG632" s="191">
        <f>IF(N632="zákl. přenesená",J632,0)</f>
        <v>0</v>
      </c>
      <c r="BH632" s="191">
        <f>IF(N632="sníž. přenesená",J632,0)</f>
        <v>0</v>
      </c>
      <c r="BI632" s="191">
        <f>IF(N632="nulová",J632,0)</f>
        <v>0</v>
      </c>
      <c r="BJ632" s="17" t="s">
        <v>88</v>
      </c>
      <c r="BK632" s="191">
        <f>ROUND(I632*H632,2)</f>
        <v>0</v>
      </c>
      <c r="BL632" s="17" t="s">
        <v>88</v>
      </c>
      <c r="BM632" s="190" t="s">
        <v>874</v>
      </c>
    </row>
    <row r="633" spans="1:65" s="13" customFormat="1" ht="11.25">
      <c r="B633" s="192"/>
      <c r="C633" s="193"/>
      <c r="D633" s="194" t="s">
        <v>193</v>
      </c>
      <c r="E633" s="195" t="s">
        <v>43</v>
      </c>
      <c r="F633" s="196" t="s">
        <v>431</v>
      </c>
      <c r="G633" s="193"/>
      <c r="H633" s="195" t="s">
        <v>43</v>
      </c>
      <c r="I633" s="197"/>
      <c r="J633" s="193"/>
      <c r="K633" s="193"/>
      <c r="L633" s="198"/>
      <c r="M633" s="199"/>
      <c r="N633" s="200"/>
      <c r="O633" s="200"/>
      <c r="P633" s="200"/>
      <c r="Q633" s="200"/>
      <c r="R633" s="200"/>
      <c r="S633" s="200"/>
      <c r="T633" s="201"/>
      <c r="AT633" s="202" t="s">
        <v>193</v>
      </c>
      <c r="AU633" s="202" t="s">
        <v>90</v>
      </c>
      <c r="AV633" s="13" t="s">
        <v>88</v>
      </c>
      <c r="AW633" s="13" t="s">
        <v>41</v>
      </c>
      <c r="AX633" s="13" t="s">
        <v>80</v>
      </c>
      <c r="AY633" s="202" t="s">
        <v>182</v>
      </c>
    </row>
    <row r="634" spans="1:65" s="13" customFormat="1" ht="11.25">
      <c r="B634" s="192"/>
      <c r="C634" s="193"/>
      <c r="D634" s="194" t="s">
        <v>193</v>
      </c>
      <c r="E634" s="195" t="s">
        <v>43</v>
      </c>
      <c r="F634" s="196" t="s">
        <v>638</v>
      </c>
      <c r="G634" s="193"/>
      <c r="H634" s="195" t="s">
        <v>43</v>
      </c>
      <c r="I634" s="197"/>
      <c r="J634" s="193"/>
      <c r="K634" s="193"/>
      <c r="L634" s="198"/>
      <c r="M634" s="199"/>
      <c r="N634" s="200"/>
      <c r="O634" s="200"/>
      <c r="P634" s="200"/>
      <c r="Q634" s="200"/>
      <c r="R634" s="200"/>
      <c r="S634" s="200"/>
      <c r="T634" s="201"/>
      <c r="AT634" s="202" t="s">
        <v>193</v>
      </c>
      <c r="AU634" s="202" t="s">
        <v>90</v>
      </c>
      <c r="AV634" s="13" t="s">
        <v>88</v>
      </c>
      <c r="AW634" s="13" t="s">
        <v>41</v>
      </c>
      <c r="AX634" s="13" t="s">
        <v>80</v>
      </c>
      <c r="AY634" s="202" t="s">
        <v>182</v>
      </c>
    </row>
    <row r="635" spans="1:65" s="14" customFormat="1" ht="11.25">
      <c r="B635" s="203"/>
      <c r="C635" s="204"/>
      <c r="D635" s="194" t="s">
        <v>193</v>
      </c>
      <c r="E635" s="205" t="s">
        <v>43</v>
      </c>
      <c r="F635" s="206" t="s">
        <v>88</v>
      </c>
      <c r="G635" s="204"/>
      <c r="H635" s="207">
        <v>1</v>
      </c>
      <c r="I635" s="208"/>
      <c r="J635" s="204"/>
      <c r="K635" s="204"/>
      <c r="L635" s="209"/>
      <c r="M635" s="210"/>
      <c r="N635" s="211"/>
      <c r="O635" s="211"/>
      <c r="P635" s="211"/>
      <c r="Q635" s="211"/>
      <c r="R635" s="211"/>
      <c r="S635" s="211"/>
      <c r="T635" s="212"/>
      <c r="AT635" s="213" t="s">
        <v>193</v>
      </c>
      <c r="AU635" s="213" t="s">
        <v>90</v>
      </c>
      <c r="AV635" s="14" t="s">
        <v>90</v>
      </c>
      <c r="AW635" s="14" t="s">
        <v>41</v>
      </c>
      <c r="AX635" s="14" t="s">
        <v>80</v>
      </c>
      <c r="AY635" s="213" t="s">
        <v>182</v>
      </c>
    </row>
    <row r="636" spans="1:65" s="13" customFormat="1" ht="11.25">
      <c r="B636" s="192"/>
      <c r="C636" s="193"/>
      <c r="D636" s="194" t="s">
        <v>193</v>
      </c>
      <c r="E636" s="195" t="s">
        <v>43</v>
      </c>
      <c r="F636" s="196" t="s">
        <v>640</v>
      </c>
      <c r="G636" s="193"/>
      <c r="H636" s="195" t="s">
        <v>43</v>
      </c>
      <c r="I636" s="197"/>
      <c r="J636" s="193"/>
      <c r="K636" s="193"/>
      <c r="L636" s="198"/>
      <c r="M636" s="199"/>
      <c r="N636" s="200"/>
      <c r="O636" s="200"/>
      <c r="P636" s="200"/>
      <c r="Q636" s="200"/>
      <c r="R636" s="200"/>
      <c r="S636" s="200"/>
      <c r="T636" s="201"/>
      <c r="AT636" s="202" t="s">
        <v>193</v>
      </c>
      <c r="AU636" s="202" t="s">
        <v>90</v>
      </c>
      <c r="AV636" s="13" t="s">
        <v>88</v>
      </c>
      <c r="AW636" s="13" t="s">
        <v>41</v>
      </c>
      <c r="AX636" s="13" t="s">
        <v>80</v>
      </c>
      <c r="AY636" s="202" t="s">
        <v>182</v>
      </c>
    </row>
    <row r="637" spans="1:65" s="14" customFormat="1" ht="11.25">
      <c r="B637" s="203"/>
      <c r="C637" s="204"/>
      <c r="D637" s="194" t="s">
        <v>193</v>
      </c>
      <c r="E637" s="205" t="s">
        <v>43</v>
      </c>
      <c r="F637" s="206" t="s">
        <v>88</v>
      </c>
      <c r="G637" s="204"/>
      <c r="H637" s="207">
        <v>1</v>
      </c>
      <c r="I637" s="208"/>
      <c r="J637" s="204"/>
      <c r="K637" s="204"/>
      <c r="L637" s="209"/>
      <c r="M637" s="210"/>
      <c r="N637" s="211"/>
      <c r="O637" s="211"/>
      <c r="P637" s="211"/>
      <c r="Q637" s="211"/>
      <c r="R637" s="211"/>
      <c r="S637" s="211"/>
      <c r="T637" s="212"/>
      <c r="AT637" s="213" t="s">
        <v>193</v>
      </c>
      <c r="AU637" s="213" t="s">
        <v>90</v>
      </c>
      <c r="AV637" s="14" t="s">
        <v>90</v>
      </c>
      <c r="AW637" s="14" t="s">
        <v>41</v>
      </c>
      <c r="AX637" s="14" t="s">
        <v>80</v>
      </c>
      <c r="AY637" s="213" t="s">
        <v>182</v>
      </c>
    </row>
    <row r="638" spans="1:65" s="15" customFormat="1" ht="11.25">
      <c r="B638" s="227"/>
      <c r="C638" s="228"/>
      <c r="D638" s="194" t="s">
        <v>193</v>
      </c>
      <c r="E638" s="229" t="s">
        <v>43</v>
      </c>
      <c r="F638" s="230" t="s">
        <v>436</v>
      </c>
      <c r="G638" s="228"/>
      <c r="H638" s="231">
        <v>2</v>
      </c>
      <c r="I638" s="232"/>
      <c r="J638" s="228"/>
      <c r="K638" s="228"/>
      <c r="L638" s="233"/>
      <c r="M638" s="234"/>
      <c r="N638" s="235"/>
      <c r="O638" s="235"/>
      <c r="P638" s="235"/>
      <c r="Q638" s="235"/>
      <c r="R638" s="235"/>
      <c r="S638" s="235"/>
      <c r="T638" s="236"/>
      <c r="AT638" s="237" t="s">
        <v>193</v>
      </c>
      <c r="AU638" s="237" t="s">
        <v>90</v>
      </c>
      <c r="AV638" s="15" t="s">
        <v>205</v>
      </c>
      <c r="AW638" s="15" t="s">
        <v>41</v>
      </c>
      <c r="AX638" s="15" t="s">
        <v>88</v>
      </c>
      <c r="AY638" s="237" t="s">
        <v>182</v>
      </c>
    </row>
    <row r="639" spans="1:65" s="2" customFormat="1" ht="76.349999999999994" customHeight="1">
      <c r="A639" s="35"/>
      <c r="B639" s="36"/>
      <c r="C639" s="179" t="s">
        <v>875</v>
      </c>
      <c r="D639" s="179" t="s">
        <v>187</v>
      </c>
      <c r="E639" s="180" t="s">
        <v>876</v>
      </c>
      <c r="F639" s="181" t="s">
        <v>877</v>
      </c>
      <c r="G639" s="182" t="s">
        <v>190</v>
      </c>
      <c r="H639" s="183">
        <v>2</v>
      </c>
      <c r="I639" s="184"/>
      <c r="J639" s="185">
        <f>ROUND(I639*H639,2)</f>
        <v>0</v>
      </c>
      <c r="K639" s="181" t="s">
        <v>191</v>
      </c>
      <c r="L639" s="40"/>
      <c r="M639" s="186" t="s">
        <v>43</v>
      </c>
      <c r="N639" s="187" t="s">
        <v>51</v>
      </c>
      <c r="O639" s="65"/>
      <c r="P639" s="188">
        <f>O639*H639</f>
        <v>0</v>
      </c>
      <c r="Q639" s="188">
        <v>0</v>
      </c>
      <c r="R639" s="188">
        <f>Q639*H639</f>
        <v>0</v>
      </c>
      <c r="S639" s="188">
        <v>0</v>
      </c>
      <c r="T639" s="189">
        <f>S639*H639</f>
        <v>0</v>
      </c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R639" s="190" t="s">
        <v>88</v>
      </c>
      <c r="AT639" s="190" t="s">
        <v>187</v>
      </c>
      <c r="AU639" s="190" t="s">
        <v>90</v>
      </c>
      <c r="AY639" s="17" t="s">
        <v>182</v>
      </c>
      <c r="BE639" s="191">
        <f>IF(N639="základní",J639,0)</f>
        <v>0</v>
      </c>
      <c r="BF639" s="191">
        <f>IF(N639="snížená",J639,0)</f>
        <v>0</v>
      </c>
      <c r="BG639" s="191">
        <f>IF(N639="zákl. přenesená",J639,0)</f>
        <v>0</v>
      </c>
      <c r="BH639" s="191">
        <f>IF(N639="sníž. přenesená",J639,0)</f>
        <v>0</v>
      </c>
      <c r="BI639" s="191">
        <f>IF(N639="nulová",J639,0)</f>
        <v>0</v>
      </c>
      <c r="BJ639" s="17" t="s">
        <v>88</v>
      </c>
      <c r="BK639" s="191">
        <f>ROUND(I639*H639,2)</f>
        <v>0</v>
      </c>
      <c r="BL639" s="17" t="s">
        <v>88</v>
      </c>
      <c r="BM639" s="190" t="s">
        <v>878</v>
      </c>
    </row>
    <row r="640" spans="1:65" s="13" customFormat="1" ht="11.25">
      <c r="B640" s="192"/>
      <c r="C640" s="193"/>
      <c r="D640" s="194" t="s">
        <v>193</v>
      </c>
      <c r="E640" s="195" t="s">
        <v>43</v>
      </c>
      <c r="F640" s="196" t="s">
        <v>532</v>
      </c>
      <c r="G640" s="193"/>
      <c r="H640" s="195" t="s">
        <v>43</v>
      </c>
      <c r="I640" s="197"/>
      <c r="J640" s="193"/>
      <c r="K640" s="193"/>
      <c r="L640" s="198"/>
      <c r="M640" s="199"/>
      <c r="N640" s="200"/>
      <c r="O640" s="200"/>
      <c r="P640" s="200"/>
      <c r="Q640" s="200"/>
      <c r="R640" s="200"/>
      <c r="S640" s="200"/>
      <c r="T640" s="201"/>
      <c r="AT640" s="202" t="s">
        <v>193</v>
      </c>
      <c r="AU640" s="202" t="s">
        <v>90</v>
      </c>
      <c r="AV640" s="13" t="s">
        <v>88</v>
      </c>
      <c r="AW640" s="13" t="s">
        <v>41</v>
      </c>
      <c r="AX640" s="13" t="s">
        <v>80</v>
      </c>
      <c r="AY640" s="202" t="s">
        <v>182</v>
      </c>
    </row>
    <row r="641" spans="1:65" s="13" customFormat="1" ht="11.25">
      <c r="B641" s="192"/>
      <c r="C641" s="193"/>
      <c r="D641" s="194" t="s">
        <v>193</v>
      </c>
      <c r="E641" s="195" t="s">
        <v>43</v>
      </c>
      <c r="F641" s="196" t="s">
        <v>362</v>
      </c>
      <c r="G641" s="193"/>
      <c r="H641" s="195" t="s">
        <v>43</v>
      </c>
      <c r="I641" s="197"/>
      <c r="J641" s="193"/>
      <c r="K641" s="193"/>
      <c r="L641" s="198"/>
      <c r="M641" s="199"/>
      <c r="N641" s="200"/>
      <c r="O641" s="200"/>
      <c r="P641" s="200"/>
      <c r="Q641" s="200"/>
      <c r="R641" s="200"/>
      <c r="S641" s="200"/>
      <c r="T641" s="201"/>
      <c r="AT641" s="202" t="s">
        <v>193</v>
      </c>
      <c r="AU641" s="202" t="s">
        <v>90</v>
      </c>
      <c r="AV641" s="13" t="s">
        <v>88</v>
      </c>
      <c r="AW641" s="13" t="s">
        <v>41</v>
      </c>
      <c r="AX641" s="13" t="s">
        <v>80</v>
      </c>
      <c r="AY641" s="202" t="s">
        <v>182</v>
      </c>
    </row>
    <row r="642" spans="1:65" s="14" customFormat="1" ht="11.25">
      <c r="B642" s="203"/>
      <c r="C642" s="204"/>
      <c r="D642" s="194" t="s">
        <v>193</v>
      </c>
      <c r="E642" s="205" t="s">
        <v>43</v>
      </c>
      <c r="F642" s="206" t="s">
        <v>90</v>
      </c>
      <c r="G642" s="204"/>
      <c r="H642" s="207">
        <v>2</v>
      </c>
      <c r="I642" s="208"/>
      <c r="J642" s="204"/>
      <c r="K642" s="204"/>
      <c r="L642" s="209"/>
      <c r="M642" s="210"/>
      <c r="N642" s="211"/>
      <c r="O642" s="211"/>
      <c r="P642" s="211"/>
      <c r="Q642" s="211"/>
      <c r="R642" s="211"/>
      <c r="S642" s="211"/>
      <c r="T642" s="212"/>
      <c r="AT642" s="213" t="s">
        <v>193</v>
      </c>
      <c r="AU642" s="213" t="s">
        <v>90</v>
      </c>
      <c r="AV642" s="14" t="s">
        <v>90</v>
      </c>
      <c r="AW642" s="14" t="s">
        <v>41</v>
      </c>
      <c r="AX642" s="14" t="s">
        <v>88</v>
      </c>
      <c r="AY642" s="213" t="s">
        <v>182</v>
      </c>
    </row>
    <row r="643" spans="1:65" s="2" customFormat="1" ht="76.349999999999994" customHeight="1">
      <c r="A643" s="35"/>
      <c r="B643" s="36"/>
      <c r="C643" s="179" t="s">
        <v>879</v>
      </c>
      <c r="D643" s="179" t="s">
        <v>187</v>
      </c>
      <c r="E643" s="180" t="s">
        <v>880</v>
      </c>
      <c r="F643" s="181" t="s">
        <v>881</v>
      </c>
      <c r="G643" s="182" t="s">
        <v>190</v>
      </c>
      <c r="H643" s="183">
        <v>2</v>
      </c>
      <c r="I643" s="184"/>
      <c r="J643" s="185">
        <f>ROUND(I643*H643,2)</f>
        <v>0</v>
      </c>
      <c r="K643" s="181" t="s">
        <v>191</v>
      </c>
      <c r="L643" s="40"/>
      <c r="M643" s="186" t="s">
        <v>43</v>
      </c>
      <c r="N643" s="187" t="s">
        <v>51</v>
      </c>
      <c r="O643" s="65"/>
      <c r="P643" s="188">
        <f>O643*H643</f>
        <v>0</v>
      </c>
      <c r="Q643" s="188">
        <v>0</v>
      </c>
      <c r="R643" s="188">
        <f>Q643*H643</f>
        <v>0</v>
      </c>
      <c r="S643" s="188">
        <v>0</v>
      </c>
      <c r="T643" s="189">
        <f>S643*H643</f>
        <v>0</v>
      </c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R643" s="190" t="s">
        <v>88</v>
      </c>
      <c r="AT643" s="190" t="s">
        <v>187</v>
      </c>
      <c r="AU643" s="190" t="s">
        <v>90</v>
      </c>
      <c r="AY643" s="17" t="s">
        <v>182</v>
      </c>
      <c r="BE643" s="191">
        <f>IF(N643="základní",J643,0)</f>
        <v>0</v>
      </c>
      <c r="BF643" s="191">
        <f>IF(N643="snížená",J643,0)</f>
        <v>0</v>
      </c>
      <c r="BG643" s="191">
        <f>IF(N643="zákl. přenesená",J643,0)</f>
        <v>0</v>
      </c>
      <c r="BH643" s="191">
        <f>IF(N643="sníž. přenesená",J643,0)</f>
        <v>0</v>
      </c>
      <c r="BI643" s="191">
        <f>IF(N643="nulová",J643,0)</f>
        <v>0</v>
      </c>
      <c r="BJ643" s="17" t="s">
        <v>88</v>
      </c>
      <c r="BK643" s="191">
        <f>ROUND(I643*H643,2)</f>
        <v>0</v>
      </c>
      <c r="BL643" s="17" t="s">
        <v>88</v>
      </c>
      <c r="BM643" s="190" t="s">
        <v>882</v>
      </c>
    </row>
    <row r="644" spans="1:65" s="13" customFormat="1" ht="11.25">
      <c r="B644" s="192"/>
      <c r="C644" s="193"/>
      <c r="D644" s="194" t="s">
        <v>193</v>
      </c>
      <c r="E644" s="195" t="s">
        <v>43</v>
      </c>
      <c r="F644" s="196" t="s">
        <v>532</v>
      </c>
      <c r="G644" s="193"/>
      <c r="H644" s="195" t="s">
        <v>43</v>
      </c>
      <c r="I644" s="197"/>
      <c r="J644" s="193"/>
      <c r="K644" s="193"/>
      <c r="L644" s="198"/>
      <c r="M644" s="199"/>
      <c r="N644" s="200"/>
      <c r="O644" s="200"/>
      <c r="P644" s="200"/>
      <c r="Q644" s="200"/>
      <c r="R644" s="200"/>
      <c r="S644" s="200"/>
      <c r="T644" s="201"/>
      <c r="AT644" s="202" t="s">
        <v>193</v>
      </c>
      <c r="AU644" s="202" t="s">
        <v>90</v>
      </c>
      <c r="AV644" s="13" t="s">
        <v>88</v>
      </c>
      <c r="AW644" s="13" t="s">
        <v>41</v>
      </c>
      <c r="AX644" s="13" t="s">
        <v>80</v>
      </c>
      <c r="AY644" s="202" t="s">
        <v>182</v>
      </c>
    </row>
    <row r="645" spans="1:65" s="13" customFormat="1" ht="11.25">
      <c r="B645" s="192"/>
      <c r="C645" s="193"/>
      <c r="D645" s="194" t="s">
        <v>193</v>
      </c>
      <c r="E645" s="195" t="s">
        <v>43</v>
      </c>
      <c r="F645" s="196" t="s">
        <v>362</v>
      </c>
      <c r="G645" s="193"/>
      <c r="H645" s="195" t="s">
        <v>43</v>
      </c>
      <c r="I645" s="197"/>
      <c r="J645" s="193"/>
      <c r="K645" s="193"/>
      <c r="L645" s="198"/>
      <c r="M645" s="199"/>
      <c r="N645" s="200"/>
      <c r="O645" s="200"/>
      <c r="P645" s="200"/>
      <c r="Q645" s="200"/>
      <c r="R645" s="200"/>
      <c r="S645" s="200"/>
      <c r="T645" s="201"/>
      <c r="AT645" s="202" t="s">
        <v>193</v>
      </c>
      <c r="AU645" s="202" t="s">
        <v>90</v>
      </c>
      <c r="AV645" s="13" t="s">
        <v>88</v>
      </c>
      <c r="AW645" s="13" t="s">
        <v>41</v>
      </c>
      <c r="AX645" s="13" t="s">
        <v>80</v>
      </c>
      <c r="AY645" s="202" t="s">
        <v>182</v>
      </c>
    </row>
    <row r="646" spans="1:65" s="14" customFormat="1" ht="11.25">
      <c r="B646" s="203"/>
      <c r="C646" s="204"/>
      <c r="D646" s="194" t="s">
        <v>193</v>
      </c>
      <c r="E646" s="205" t="s">
        <v>43</v>
      </c>
      <c r="F646" s="206" t="s">
        <v>90</v>
      </c>
      <c r="G646" s="204"/>
      <c r="H646" s="207">
        <v>2</v>
      </c>
      <c r="I646" s="208"/>
      <c r="J646" s="204"/>
      <c r="K646" s="204"/>
      <c r="L646" s="209"/>
      <c r="M646" s="210"/>
      <c r="N646" s="211"/>
      <c r="O646" s="211"/>
      <c r="P646" s="211"/>
      <c r="Q646" s="211"/>
      <c r="R646" s="211"/>
      <c r="S646" s="211"/>
      <c r="T646" s="212"/>
      <c r="AT646" s="213" t="s">
        <v>193</v>
      </c>
      <c r="AU646" s="213" t="s">
        <v>90</v>
      </c>
      <c r="AV646" s="14" t="s">
        <v>90</v>
      </c>
      <c r="AW646" s="14" t="s">
        <v>41</v>
      </c>
      <c r="AX646" s="14" t="s">
        <v>88</v>
      </c>
      <c r="AY646" s="213" t="s">
        <v>182</v>
      </c>
    </row>
    <row r="647" spans="1:65" s="2" customFormat="1" ht="76.349999999999994" customHeight="1">
      <c r="A647" s="35"/>
      <c r="B647" s="36"/>
      <c r="C647" s="179" t="s">
        <v>883</v>
      </c>
      <c r="D647" s="179" t="s">
        <v>187</v>
      </c>
      <c r="E647" s="180" t="s">
        <v>884</v>
      </c>
      <c r="F647" s="181" t="s">
        <v>885</v>
      </c>
      <c r="G647" s="182" t="s">
        <v>190</v>
      </c>
      <c r="H647" s="183">
        <v>2</v>
      </c>
      <c r="I647" s="184"/>
      <c r="J647" s="185">
        <f>ROUND(I647*H647,2)</f>
        <v>0</v>
      </c>
      <c r="K647" s="181" t="s">
        <v>191</v>
      </c>
      <c r="L647" s="40"/>
      <c r="M647" s="186" t="s">
        <v>43</v>
      </c>
      <c r="N647" s="187" t="s">
        <v>51</v>
      </c>
      <c r="O647" s="65"/>
      <c r="P647" s="188">
        <f>O647*H647</f>
        <v>0</v>
      </c>
      <c r="Q647" s="188">
        <v>0</v>
      </c>
      <c r="R647" s="188">
        <f>Q647*H647</f>
        <v>0</v>
      </c>
      <c r="S647" s="188">
        <v>0</v>
      </c>
      <c r="T647" s="189">
        <f>S647*H647</f>
        <v>0</v>
      </c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R647" s="190" t="s">
        <v>88</v>
      </c>
      <c r="AT647" s="190" t="s">
        <v>187</v>
      </c>
      <c r="AU647" s="190" t="s">
        <v>90</v>
      </c>
      <c r="AY647" s="17" t="s">
        <v>182</v>
      </c>
      <c r="BE647" s="191">
        <f>IF(N647="základní",J647,0)</f>
        <v>0</v>
      </c>
      <c r="BF647" s="191">
        <f>IF(N647="snížená",J647,0)</f>
        <v>0</v>
      </c>
      <c r="BG647" s="191">
        <f>IF(N647="zákl. přenesená",J647,0)</f>
        <v>0</v>
      </c>
      <c r="BH647" s="191">
        <f>IF(N647="sníž. přenesená",J647,0)</f>
        <v>0</v>
      </c>
      <c r="BI647" s="191">
        <f>IF(N647="nulová",J647,0)</f>
        <v>0</v>
      </c>
      <c r="BJ647" s="17" t="s">
        <v>88</v>
      </c>
      <c r="BK647" s="191">
        <f>ROUND(I647*H647,2)</f>
        <v>0</v>
      </c>
      <c r="BL647" s="17" t="s">
        <v>88</v>
      </c>
      <c r="BM647" s="190" t="s">
        <v>886</v>
      </c>
    </row>
    <row r="648" spans="1:65" s="13" customFormat="1" ht="11.25">
      <c r="B648" s="192"/>
      <c r="C648" s="193"/>
      <c r="D648" s="194" t="s">
        <v>193</v>
      </c>
      <c r="E648" s="195" t="s">
        <v>43</v>
      </c>
      <c r="F648" s="196" t="s">
        <v>431</v>
      </c>
      <c r="G648" s="193"/>
      <c r="H648" s="195" t="s">
        <v>43</v>
      </c>
      <c r="I648" s="197"/>
      <c r="J648" s="193"/>
      <c r="K648" s="193"/>
      <c r="L648" s="198"/>
      <c r="M648" s="199"/>
      <c r="N648" s="200"/>
      <c r="O648" s="200"/>
      <c r="P648" s="200"/>
      <c r="Q648" s="200"/>
      <c r="R648" s="200"/>
      <c r="S648" s="200"/>
      <c r="T648" s="201"/>
      <c r="AT648" s="202" t="s">
        <v>193</v>
      </c>
      <c r="AU648" s="202" t="s">
        <v>90</v>
      </c>
      <c r="AV648" s="13" t="s">
        <v>88</v>
      </c>
      <c r="AW648" s="13" t="s">
        <v>41</v>
      </c>
      <c r="AX648" s="13" t="s">
        <v>80</v>
      </c>
      <c r="AY648" s="202" t="s">
        <v>182</v>
      </c>
    </row>
    <row r="649" spans="1:65" s="13" customFormat="1" ht="11.25">
      <c r="B649" s="192"/>
      <c r="C649" s="193"/>
      <c r="D649" s="194" t="s">
        <v>193</v>
      </c>
      <c r="E649" s="195" t="s">
        <v>43</v>
      </c>
      <c r="F649" s="196" t="s">
        <v>638</v>
      </c>
      <c r="G649" s="193"/>
      <c r="H649" s="195" t="s">
        <v>43</v>
      </c>
      <c r="I649" s="197"/>
      <c r="J649" s="193"/>
      <c r="K649" s="193"/>
      <c r="L649" s="198"/>
      <c r="M649" s="199"/>
      <c r="N649" s="200"/>
      <c r="O649" s="200"/>
      <c r="P649" s="200"/>
      <c r="Q649" s="200"/>
      <c r="R649" s="200"/>
      <c r="S649" s="200"/>
      <c r="T649" s="201"/>
      <c r="AT649" s="202" t="s">
        <v>193</v>
      </c>
      <c r="AU649" s="202" t="s">
        <v>90</v>
      </c>
      <c r="AV649" s="13" t="s">
        <v>88</v>
      </c>
      <c r="AW649" s="13" t="s">
        <v>41</v>
      </c>
      <c r="AX649" s="13" t="s">
        <v>80</v>
      </c>
      <c r="AY649" s="202" t="s">
        <v>182</v>
      </c>
    </row>
    <row r="650" spans="1:65" s="14" customFormat="1" ht="11.25">
      <c r="B650" s="203"/>
      <c r="C650" s="204"/>
      <c r="D650" s="194" t="s">
        <v>193</v>
      </c>
      <c r="E650" s="205" t="s">
        <v>43</v>
      </c>
      <c r="F650" s="206" t="s">
        <v>88</v>
      </c>
      <c r="G650" s="204"/>
      <c r="H650" s="207">
        <v>1</v>
      </c>
      <c r="I650" s="208"/>
      <c r="J650" s="204"/>
      <c r="K650" s="204"/>
      <c r="L650" s="209"/>
      <c r="M650" s="210"/>
      <c r="N650" s="211"/>
      <c r="O650" s="211"/>
      <c r="P650" s="211"/>
      <c r="Q650" s="211"/>
      <c r="R650" s="211"/>
      <c r="S650" s="211"/>
      <c r="T650" s="212"/>
      <c r="AT650" s="213" t="s">
        <v>193</v>
      </c>
      <c r="AU650" s="213" t="s">
        <v>90</v>
      </c>
      <c r="AV650" s="14" t="s">
        <v>90</v>
      </c>
      <c r="AW650" s="14" t="s">
        <v>41</v>
      </c>
      <c r="AX650" s="14" t="s">
        <v>80</v>
      </c>
      <c r="AY650" s="213" t="s">
        <v>182</v>
      </c>
    </row>
    <row r="651" spans="1:65" s="13" customFormat="1" ht="11.25">
      <c r="B651" s="192"/>
      <c r="C651" s="193"/>
      <c r="D651" s="194" t="s">
        <v>193</v>
      </c>
      <c r="E651" s="195" t="s">
        <v>43</v>
      </c>
      <c r="F651" s="196" t="s">
        <v>640</v>
      </c>
      <c r="G651" s="193"/>
      <c r="H651" s="195" t="s">
        <v>43</v>
      </c>
      <c r="I651" s="197"/>
      <c r="J651" s="193"/>
      <c r="K651" s="193"/>
      <c r="L651" s="198"/>
      <c r="M651" s="199"/>
      <c r="N651" s="200"/>
      <c r="O651" s="200"/>
      <c r="P651" s="200"/>
      <c r="Q651" s="200"/>
      <c r="R651" s="200"/>
      <c r="S651" s="200"/>
      <c r="T651" s="201"/>
      <c r="AT651" s="202" t="s">
        <v>193</v>
      </c>
      <c r="AU651" s="202" t="s">
        <v>90</v>
      </c>
      <c r="AV651" s="13" t="s">
        <v>88</v>
      </c>
      <c r="AW651" s="13" t="s">
        <v>41</v>
      </c>
      <c r="AX651" s="13" t="s">
        <v>80</v>
      </c>
      <c r="AY651" s="202" t="s">
        <v>182</v>
      </c>
    </row>
    <row r="652" spans="1:65" s="14" customFormat="1" ht="11.25">
      <c r="B652" s="203"/>
      <c r="C652" s="204"/>
      <c r="D652" s="194" t="s">
        <v>193</v>
      </c>
      <c r="E652" s="205" t="s">
        <v>43</v>
      </c>
      <c r="F652" s="206" t="s">
        <v>88</v>
      </c>
      <c r="G652" s="204"/>
      <c r="H652" s="207">
        <v>1</v>
      </c>
      <c r="I652" s="208"/>
      <c r="J652" s="204"/>
      <c r="K652" s="204"/>
      <c r="L652" s="209"/>
      <c r="M652" s="210"/>
      <c r="N652" s="211"/>
      <c r="O652" s="211"/>
      <c r="P652" s="211"/>
      <c r="Q652" s="211"/>
      <c r="R652" s="211"/>
      <c r="S652" s="211"/>
      <c r="T652" s="212"/>
      <c r="AT652" s="213" t="s">
        <v>193</v>
      </c>
      <c r="AU652" s="213" t="s">
        <v>90</v>
      </c>
      <c r="AV652" s="14" t="s">
        <v>90</v>
      </c>
      <c r="AW652" s="14" t="s">
        <v>41</v>
      </c>
      <c r="AX652" s="14" t="s">
        <v>80</v>
      </c>
      <c r="AY652" s="213" t="s">
        <v>182</v>
      </c>
    </row>
    <row r="653" spans="1:65" s="15" customFormat="1" ht="11.25">
      <c r="B653" s="227"/>
      <c r="C653" s="228"/>
      <c r="D653" s="194" t="s">
        <v>193</v>
      </c>
      <c r="E653" s="229" t="s">
        <v>43</v>
      </c>
      <c r="F653" s="230" t="s">
        <v>436</v>
      </c>
      <c r="G653" s="228"/>
      <c r="H653" s="231">
        <v>2</v>
      </c>
      <c r="I653" s="232"/>
      <c r="J653" s="228"/>
      <c r="K653" s="228"/>
      <c r="L653" s="233"/>
      <c r="M653" s="234"/>
      <c r="N653" s="235"/>
      <c r="O653" s="235"/>
      <c r="P653" s="235"/>
      <c r="Q653" s="235"/>
      <c r="R653" s="235"/>
      <c r="S653" s="235"/>
      <c r="T653" s="236"/>
      <c r="AT653" s="237" t="s">
        <v>193</v>
      </c>
      <c r="AU653" s="237" t="s">
        <v>90</v>
      </c>
      <c r="AV653" s="15" t="s">
        <v>205</v>
      </c>
      <c r="AW653" s="15" t="s">
        <v>41</v>
      </c>
      <c r="AX653" s="15" t="s">
        <v>88</v>
      </c>
      <c r="AY653" s="237" t="s">
        <v>182</v>
      </c>
    </row>
    <row r="654" spans="1:65" s="2" customFormat="1" ht="76.349999999999994" customHeight="1">
      <c r="A654" s="35"/>
      <c r="B654" s="36"/>
      <c r="C654" s="179" t="s">
        <v>887</v>
      </c>
      <c r="D654" s="179" t="s">
        <v>187</v>
      </c>
      <c r="E654" s="180" t="s">
        <v>888</v>
      </c>
      <c r="F654" s="181" t="s">
        <v>889</v>
      </c>
      <c r="G654" s="182" t="s">
        <v>190</v>
      </c>
      <c r="H654" s="183">
        <v>2</v>
      </c>
      <c r="I654" s="184"/>
      <c r="J654" s="185">
        <f>ROUND(I654*H654,2)</f>
        <v>0</v>
      </c>
      <c r="K654" s="181" t="s">
        <v>191</v>
      </c>
      <c r="L654" s="40"/>
      <c r="M654" s="186" t="s">
        <v>43</v>
      </c>
      <c r="N654" s="187" t="s">
        <v>51</v>
      </c>
      <c r="O654" s="65"/>
      <c r="P654" s="188">
        <f>O654*H654</f>
        <v>0</v>
      </c>
      <c r="Q654" s="188">
        <v>0</v>
      </c>
      <c r="R654" s="188">
        <f>Q654*H654</f>
        <v>0</v>
      </c>
      <c r="S654" s="188">
        <v>0</v>
      </c>
      <c r="T654" s="189">
        <f>S654*H654</f>
        <v>0</v>
      </c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R654" s="190" t="s">
        <v>88</v>
      </c>
      <c r="AT654" s="190" t="s">
        <v>187</v>
      </c>
      <c r="AU654" s="190" t="s">
        <v>90</v>
      </c>
      <c r="AY654" s="17" t="s">
        <v>182</v>
      </c>
      <c r="BE654" s="191">
        <f>IF(N654="základní",J654,0)</f>
        <v>0</v>
      </c>
      <c r="BF654" s="191">
        <f>IF(N654="snížená",J654,0)</f>
        <v>0</v>
      </c>
      <c r="BG654" s="191">
        <f>IF(N654="zákl. přenesená",J654,0)</f>
        <v>0</v>
      </c>
      <c r="BH654" s="191">
        <f>IF(N654="sníž. přenesená",J654,0)</f>
        <v>0</v>
      </c>
      <c r="BI654" s="191">
        <f>IF(N654="nulová",J654,0)</f>
        <v>0</v>
      </c>
      <c r="BJ654" s="17" t="s">
        <v>88</v>
      </c>
      <c r="BK654" s="191">
        <f>ROUND(I654*H654,2)</f>
        <v>0</v>
      </c>
      <c r="BL654" s="17" t="s">
        <v>88</v>
      </c>
      <c r="BM654" s="190" t="s">
        <v>890</v>
      </c>
    </row>
    <row r="655" spans="1:65" s="13" customFormat="1" ht="11.25">
      <c r="B655" s="192"/>
      <c r="C655" s="193"/>
      <c r="D655" s="194" t="s">
        <v>193</v>
      </c>
      <c r="E655" s="195" t="s">
        <v>43</v>
      </c>
      <c r="F655" s="196" t="s">
        <v>431</v>
      </c>
      <c r="G655" s="193"/>
      <c r="H655" s="195" t="s">
        <v>43</v>
      </c>
      <c r="I655" s="197"/>
      <c r="J655" s="193"/>
      <c r="K655" s="193"/>
      <c r="L655" s="198"/>
      <c r="M655" s="199"/>
      <c r="N655" s="200"/>
      <c r="O655" s="200"/>
      <c r="P655" s="200"/>
      <c r="Q655" s="200"/>
      <c r="R655" s="200"/>
      <c r="S655" s="200"/>
      <c r="T655" s="201"/>
      <c r="AT655" s="202" t="s">
        <v>193</v>
      </c>
      <c r="AU655" s="202" t="s">
        <v>90</v>
      </c>
      <c r="AV655" s="13" t="s">
        <v>88</v>
      </c>
      <c r="AW655" s="13" t="s">
        <v>41</v>
      </c>
      <c r="AX655" s="13" t="s">
        <v>80</v>
      </c>
      <c r="AY655" s="202" t="s">
        <v>182</v>
      </c>
    </row>
    <row r="656" spans="1:65" s="13" customFormat="1" ht="11.25">
      <c r="B656" s="192"/>
      <c r="C656" s="193"/>
      <c r="D656" s="194" t="s">
        <v>193</v>
      </c>
      <c r="E656" s="195" t="s">
        <v>43</v>
      </c>
      <c r="F656" s="196" t="s">
        <v>638</v>
      </c>
      <c r="G656" s="193"/>
      <c r="H656" s="195" t="s">
        <v>43</v>
      </c>
      <c r="I656" s="197"/>
      <c r="J656" s="193"/>
      <c r="K656" s="193"/>
      <c r="L656" s="198"/>
      <c r="M656" s="199"/>
      <c r="N656" s="200"/>
      <c r="O656" s="200"/>
      <c r="P656" s="200"/>
      <c r="Q656" s="200"/>
      <c r="R656" s="200"/>
      <c r="S656" s="200"/>
      <c r="T656" s="201"/>
      <c r="AT656" s="202" t="s">
        <v>193</v>
      </c>
      <c r="AU656" s="202" t="s">
        <v>90</v>
      </c>
      <c r="AV656" s="13" t="s">
        <v>88</v>
      </c>
      <c r="AW656" s="13" t="s">
        <v>41</v>
      </c>
      <c r="AX656" s="13" t="s">
        <v>80</v>
      </c>
      <c r="AY656" s="202" t="s">
        <v>182</v>
      </c>
    </row>
    <row r="657" spans="1:65" s="14" customFormat="1" ht="11.25">
      <c r="B657" s="203"/>
      <c r="C657" s="204"/>
      <c r="D657" s="194" t="s">
        <v>193</v>
      </c>
      <c r="E657" s="205" t="s">
        <v>43</v>
      </c>
      <c r="F657" s="206" t="s">
        <v>891</v>
      </c>
      <c r="G657" s="204"/>
      <c r="H657" s="207">
        <v>2</v>
      </c>
      <c r="I657" s="208"/>
      <c r="J657" s="204"/>
      <c r="K657" s="204"/>
      <c r="L657" s="209"/>
      <c r="M657" s="210"/>
      <c r="N657" s="211"/>
      <c r="O657" s="211"/>
      <c r="P657" s="211"/>
      <c r="Q657" s="211"/>
      <c r="R657" s="211"/>
      <c r="S657" s="211"/>
      <c r="T657" s="212"/>
      <c r="AT657" s="213" t="s">
        <v>193</v>
      </c>
      <c r="AU657" s="213" t="s">
        <v>90</v>
      </c>
      <c r="AV657" s="14" t="s">
        <v>90</v>
      </c>
      <c r="AW657" s="14" t="s">
        <v>41</v>
      </c>
      <c r="AX657" s="14" t="s">
        <v>88</v>
      </c>
      <c r="AY657" s="213" t="s">
        <v>182</v>
      </c>
    </row>
    <row r="658" spans="1:65" s="2" customFormat="1" ht="24.2" customHeight="1">
      <c r="A658" s="35"/>
      <c r="B658" s="36"/>
      <c r="C658" s="214" t="s">
        <v>892</v>
      </c>
      <c r="D658" s="214" t="s">
        <v>179</v>
      </c>
      <c r="E658" s="215" t="s">
        <v>893</v>
      </c>
      <c r="F658" s="216" t="s">
        <v>894</v>
      </c>
      <c r="G658" s="217" t="s">
        <v>190</v>
      </c>
      <c r="H658" s="218">
        <v>4</v>
      </c>
      <c r="I658" s="219"/>
      <c r="J658" s="220">
        <f>ROUND(I658*H658,2)</f>
        <v>0</v>
      </c>
      <c r="K658" s="216" t="s">
        <v>198</v>
      </c>
      <c r="L658" s="221"/>
      <c r="M658" s="222" t="s">
        <v>43</v>
      </c>
      <c r="N658" s="223" t="s">
        <v>51</v>
      </c>
      <c r="O658" s="65"/>
      <c r="P658" s="188">
        <f>O658*H658</f>
        <v>0</v>
      </c>
      <c r="Q658" s="188">
        <v>0</v>
      </c>
      <c r="R658" s="188">
        <f>Q658*H658</f>
        <v>0</v>
      </c>
      <c r="S658" s="188">
        <v>0</v>
      </c>
      <c r="T658" s="189">
        <f>S658*H658</f>
        <v>0</v>
      </c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R658" s="190" t="s">
        <v>90</v>
      </c>
      <c r="AT658" s="190" t="s">
        <v>179</v>
      </c>
      <c r="AU658" s="190" t="s">
        <v>90</v>
      </c>
      <c r="AY658" s="17" t="s">
        <v>182</v>
      </c>
      <c r="BE658" s="191">
        <f>IF(N658="základní",J658,0)</f>
        <v>0</v>
      </c>
      <c r="BF658" s="191">
        <f>IF(N658="snížená",J658,0)</f>
        <v>0</v>
      </c>
      <c r="BG658" s="191">
        <f>IF(N658="zákl. přenesená",J658,0)</f>
        <v>0</v>
      </c>
      <c r="BH658" s="191">
        <f>IF(N658="sníž. přenesená",J658,0)</f>
        <v>0</v>
      </c>
      <c r="BI658" s="191">
        <f>IF(N658="nulová",J658,0)</f>
        <v>0</v>
      </c>
      <c r="BJ658" s="17" t="s">
        <v>88</v>
      </c>
      <c r="BK658" s="191">
        <f>ROUND(I658*H658,2)</f>
        <v>0</v>
      </c>
      <c r="BL658" s="17" t="s">
        <v>88</v>
      </c>
      <c r="BM658" s="190" t="s">
        <v>895</v>
      </c>
    </row>
    <row r="659" spans="1:65" s="13" customFormat="1" ht="11.25">
      <c r="B659" s="192"/>
      <c r="C659" s="193"/>
      <c r="D659" s="194" t="s">
        <v>193</v>
      </c>
      <c r="E659" s="195" t="s">
        <v>43</v>
      </c>
      <c r="F659" s="196" t="s">
        <v>431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3" customFormat="1" ht="11.25">
      <c r="B660" s="192"/>
      <c r="C660" s="193"/>
      <c r="D660" s="194" t="s">
        <v>193</v>
      </c>
      <c r="E660" s="195" t="s">
        <v>43</v>
      </c>
      <c r="F660" s="196" t="s">
        <v>638</v>
      </c>
      <c r="G660" s="193"/>
      <c r="H660" s="195" t="s">
        <v>43</v>
      </c>
      <c r="I660" s="197"/>
      <c r="J660" s="193"/>
      <c r="K660" s="193"/>
      <c r="L660" s="198"/>
      <c r="M660" s="199"/>
      <c r="N660" s="200"/>
      <c r="O660" s="200"/>
      <c r="P660" s="200"/>
      <c r="Q660" s="200"/>
      <c r="R660" s="200"/>
      <c r="S660" s="200"/>
      <c r="T660" s="201"/>
      <c r="AT660" s="202" t="s">
        <v>193</v>
      </c>
      <c r="AU660" s="202" t="s">
        <v>90</v>
      </c>
      <c r="AV660" s="13" t="s">
        <v>88</v>
      </c>
      <c r="AW660" s="13" t="s">
        <v>41</v>
      </c>
      <c r="AX660" s="13" t="s">
        <v>80</v>
      </c>
      <c r="AY660" s="202" t="s">
        <v>182</v>
      </c>
    </row>
    <row r="661" spans="1:65" s="14" customFormat="1" ht="11.25">
      <c r="B661" s="203"/>
      <c r="C661" s="204"/>
      <c r="D661" s="194" t="s">
        <v>193</v>
      </c>
      <c r="E661" s="205" t="s">
        <v>43</v>
      </c>
      <c r="F661" s="206" t="s">
        <v>896</v>
      </c>
      <c r="G661" s="204"/>
      <c r="H661" s="207">
        <v>3</v>
      </c>
      <c r="I661" s="208"/>
      <c r="J661" s="204"/>
      <c r="K661" s="204"/>
      <c r="L661" s="209"/>
      <c r="M661" s="210"/>
      <c r="N661" s="211"/>
      <c r="O661" s="211"/>
      <c r="P661" s="211"/>
      <c r="Q661" s="211"/>
      <c r="R661" s="211"/>
      <c r="S661" s="211"/>
      <c r="T661" s="212"/>
      <c r="AT661" s="213" t="s">
        <v>193</v>
      </c>
      <c r="AU661" s="213" t="s">
        <v>90</v>
      </c>
      <c r="AV661" s="14" t="s">
        <v>90</v>
      </c>
      <c r="AW661" s="14" t="s">
        <v>41</v>
      </c>
      <c r="AX661" s="14" t="s">
        <v>80</v>
      </c>
      <c r="AY661" s="213" t="s">
        <v>182</v>
      </c>
    </row>
    <row r="662" spans="1:65" s="13" customFormat="1" ht="11.25">
      <c r="B662" s="192"/>
      <c r="C662" s="193"/>
      <c r="D662" s="194" t="s">
        <v>193</v>
      </c>
      <c r="E662" s="195" t="s">
        <v>43</v>
      </c>
      <c r="F662" s="196" t="s">
        <v>640</v>
      </c>
      <c r="G662" s="193"/>
      <c r="H662" s="195" t="s">
        <v>43</v>
      </c>
      <c r="I662" s="197"/>
      <c r="J662" s="193"/>
      <c r="K662" s="193"/>
      <c r="L662" s="198"/>
      <c r="M662" s="199"/>
      <c r="N662" s="200"/>
      <c r="O662" s="200"/>
      <c r="P662" s="200"/>
      <c r="Q662" s="200"/>
      <c r="R662" s="200"/>
      <c r="S662" s="200"/>
      <c r="T662" s="201"/>
      <c r="AT662" s="202" t="s">
        <v>193</v>
      </c>
      <c r="AU662" s="202" t="s">
        <v>90</v>
      </c>
      <c r="AV662" s="13" t="s">
        <v>88</v>
      </c>
      <c r="AW662" s="13" t="s">
        <v>41</v>
      </c>
      <c r="AX662" s="13" t="s">
        <v>80</v>
      </c>
      <c r="AY662" s="202" t="s">
        <v>182</v>
      </c>
    </row>
    <row r="663" spans="1:65" s="14" customFormat="1" ht="11.25">
      <c r="B663" s="203"/>
      <c r="C663" s="204"/>
      <c r="D663" s="194" t="s">
        <v>193</v>
      </c>
      <c r="E663" s="205" t="s">
        <v>43</v>
      </c>
      <c r="F663" s="206" t="s">
        <v>88</v>
      </c>
      <c r="G663" s="204"/>
      <c r="H663" s="207">
        <v>1</v>
      </c>
      <c r="I663" s="208"/>
      <c r="J663" s="204"/>
      <c r="K663" s="204"/>
      <c r="L663" s="209"/>
      <c r="M663" s="210"/>
      <c r="N663" s="211"/>
      <c r="O663" s="211"/>
      <c r="P663" s="211"/>
      <c r="Q663" s="211"/>
      <c r="R663" s="211"/>
      <c r="S663" s="211"/>
      <c r="T663" s="212"/>
      <c r="AT663" s="213" t="s">
        <v>193</v>
      </c>
      <c r="AU663" s="213" t="s">
        <v>90</v>
      </c>
      <c r="AV663" s="14" t="s">
        <v>90</v>
      </c>
      <c r="AW663" s="14" t="s">
        <v>41</v>
      </c>
      <c r="AX663" s="14" t="s">
        <v>80</v>
      </c>
      <c r="AY663" s="213" t="s">
        <v>182</v>
      </c>
    </row>
    <row r="664" spans="1:65" s="15" customFormat="1" ht="11.25">
      <c r="B664" s="227"/>
      <c r="C664" s="228"/>
      <c r="D664" s="194" t="s">
        <v>193</v>
      </c>
      <c r="E664" s="229" t="s">
        <v>43</v>
      </c>
      <c r="F664" s="230" t="s">
        <v>436</v>
      </c>
      <c r="G664" s="228"/>
      <c r="H664" s="231">
        <v>4</v>
      </c>
      <c r="I664" s="232"/>
      <c r="J664" s="228"/>
      <c r="K664" s="228"/>
      <c r="L664" s="233"/>
      <c r="M664" s="234"/>
      <c r="N664" s="235"/>
      <c r="O664" s="235"/>
      <c r="P664" s="235"/>
      <c r="Q664" s="235"/>
      <c r="R664" s="235"/>
      <c r="S664" s="235"/>
      <c r="T664" s="236"/>
      <c r="AT664" s="237" t="s">
        <v>193</v>
      </c>
      <c r="AU664" s="237" t="s">
        <v>90</v>
      </c>
      <c r="AV664" s="15" t="s">
        <v>205</v>
      </c>
      <c r="AW664" s="15" t="s">
        <v>41</v>
      </c>
      <c r="AX664" s="15" t="s">
        <v>88</v>
      </c>
      <c r="AY664" s="237" t="s">
        <v>182</v>
      </c>
    </row>
    <row r="665" spans="1:65" s="2" customFormat="1" ht="14.45" customHeight="1">
      <c r="A665" s="35"/>
      <c r="B665" s="36"/>
      <c r="C665" s="214" t="s">
        <v>897</v>
      </c>
      <c r="D665" s="214" t="s">
        <v>179</v>
      </c>
      <c r="E665" s="215" t="s">
        <v>898</v>
      </c>
      <c r="F665" s="216" t="s">
        <v>899</v>
      </c>
      <c r="G665" s="217" t="s">
        <v>190</v>
      </c>
      <c r="H665" s="218">
        <v>2</v>
      </c>
      <c r="I665" s="219"/>
      <c r="J665" s="220">
        <f>ROUND(I665*H665,2)</f>
        <v>0</v>
      </c>
      <c r="K665" s="216" t="s">
        <v>198</v>
      </c>
      <c r="L665" s="221"/>
      <c r="M665" s="222" t="s">
        <v>43</v>
      </c>
      <c r="N665" s="223" t="s">
        <v>51</v>
      </c>
      <c r="O665" s="65"/>
      <c r="P665" s="188">
        <f>O665*H665</f>
        <v>0</v>
      </c>
      <c r="Q665" s="188">
        <v>0</v>
      </c>
      <c r="R665" s="188">
        <f>Q665*H665</f>
        <v>0</v>
      </c>
      <c r="S665" s="188">
        <v>0</v>
      </c>
      <c r="T665" s="189">
        <f>S665*H665</f>
        <v>0</v>
      </c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R665" s="190" t="s">
        <v>90</v>
      </c>
      <c r="AT665" s="190" t="s">
        <v>179</v>
      </c>
      <c r="AU665" s="190" t="s">
        <v>90</v>
      </c>
      <c r="AY665" s="17" t="s">
        <v>182</v>
      </c>
      <c r="BE665" s="191">
        <f>IF(N665="základní",J665,0)</f>
        <v>0</v>
      </c>
      <c r="BF665" s="191">
        <f>IF(N665="snížená",J665,0)</f>
        <v>0</v>
      </c>
      <c r="BG665" s="191">
        <f>IF(N665="zákl. přenesená",J665,0)</f>
        <v>0</v>
      </c>
      <c r="BH665" s="191">
        <f>IF(N665="sníž. přenesená",J665,0)</f>
        <v>0</v>
      </c>
      <c r="BI665" s="191">
        <f>IF(N665="nulová",J665,0)</f>
        <v>0</v>
      </c>
      <c r="BJ665" s="17" t="s">
        <v>88</v>
      </c>
      <c r="BK665" s="191">
        <f>ROUND(I665*H665,2)</f>
        <v>0</v>
      </c>
      <c r="BL665" s="17" t="s">
        <v>88</v>
      </c>
      <c r="BM665" s="190" t="s">
        <v>900</v>
      </c>
    </row>
    <row r="666" spans="1:65" s="13" customFormat="1" ht="11.25">
      <c r="B666" s="192"/>
      <c r="C666" s="193"/>
      <c r="D666" s="194" t="s">
        <v>193</v>
      </c>
      <c r="E666" s="195" t="s">
        <v>43</v>
      </c>
      <c r="F666" s="196" t="s">
        <v>431</v>
      </c>
      <c r="G666" s="193"/>
      <c r="H666" s="195" t="s">
        <v>43</v>
      </c>
      <c r="I666" s="197"/>
      <c r="J666" s="193"/>
      <c r="K666" s="193"/>
      <c r="L666" s="198"/>
      <c r="M666" s="199"/>
      <c r="N666" s="200"/>
      <c r="O666" s="200"/>
      <c r="P666" s="200"/>
      <c r="Q666" s="200"/>
      <c r="R666" s="200"/>
      <c r="S666" s="200"/>
      <c r="T666" s="201"/>
      <c r="AT666" s="202" t="s">
        <v>193</v>
      </c>
      <c r="AU666" s="202" t="s">
        <v>90</v>
      </c>
      <c r="AV666" s="13" t="s">
        <v>88</v>
      </c>
      <c r="AW666" s="13" t="s">
        <v>41</v>
      </c>
      <c r="AX666" s="13" t="s">
        <v>80</v>
      </c>
      <c r="AY666" s="202" t="s">
        <v>182</v>
      </c>
    </row>
    <row r="667" spans="1:65" s="13" customFormat="1" ht="11.25">
      <c r="B667" s="192"/>
      <c r="C667" s="193"/>
      <c r="D667" s="194" t="s">
        <v>193</v>
      </c>
      <c r="E667" s="195" t="s">
        <v>43</v>
      </c>
      <c r="F667" s="196" t="s">
        <v>638</v>
      </c>
      <c r="G667" s="193"/>
      <c r="H667" s="195" t="s">
        <v>43</v>
      </c>
      <c r="I667" s="197"/>
      <c r="J667" s="193"/>
      <c r="K667" s="193"/>
      <c r="L667" s="198"/>
      <c r="M667" s="199"/>
      <c r="N667" s="200"/>
      <c r="O667" s="200"/>
      <c r="P667" s="200"/>
      <c r="Q667" s="200"/>
      <c r="R667" s="200"/>
      <c r="S667" s="200"/>
      <c r="T667" s="201"/>
      <c r="AT667" s="202" t="s">
        <v>193</v>
      </c>
      <c r="AU667" s="202" t="s">
        <v>90</v>
      </c>
      <c r="AV667" s="13" t="s">
        <v>88</v>
      </c>
      <c r="AW667" s="13" t="s">
        <v>41</v>
      </c>
      <c r="AX667" s="13" t="s">
        <v>80</v>
      </c>
      <c r="AY667" s="202" t="s">
        <v>182</v>
      </c>
    </row>
    <row r="668" spans="1:65" s="14" customFormat="1" ht="11.25">
      <c r="B668" s="203"/>
      <c r="C668" s="204"/>
      <c r="D668" s="194" t="s">
        <v>193</v>
      </c>
      <c r="E668" s="205" t="s">
        <v>43</v>
      </c>
      <c r="F668" s="206" t="s">
        <v>90</v>
      </c>
      <c r="G668" s="204"/>
      <c r="H668" s="207">
        <v>2</v>
      </c>
      <c r="I668" s="208"/>
      <c r="J668" s="204"/>
      <c r="K668" s="204"/>
      <c r="L668" s="209"/>
      <c r="M668" s="210"/>
      <c r="N668" s="211"/>
      <c r="O668" s="211"/>
      <c r="P668" s="211"/>
      <c r="Q668" s="211"/>
      <c r="R668" s="211"/>
      <c r="S668" s="211"/>
      <c r="T668" s="212"/>
      <c r="AT668" s="213" t="s">
        <v>193</v>
      </c>
      <c r="AU668" s="213" t="s">
        <v>90</v>
      </c>
      <c r="AV668" s="14" t="s">
        <v>90</v>
      </c>
      <c r="AW668" s="14" t="s">
        <v>41</v>
      </c>
      <c r="AX668" s="14" t="s">
        <v>88</v>
      </c>
      <c r="AY668" s="213" t="s">
        <v>182</v>
      </c>
    </row>
    <row r="669" spans="1:65" s="2" customFormat="1" ht="14.45" customHeight="1">
      <c r="A669" s="35"/>
      <c r="B669" s="36"/>
      <c r="C669" s="214" t="s">
        <v>901</v>
      </c>
      <c r="D669" s="214" t="s">
        <v>179</v>
      </c>
      <c r="E669" s="215" t="s">
        <v>902</v>
      </c>
      <c r="F669" s="216" t="s">
        <v>903</v>
      </c>
      <c r="G669" s="217" t="s">
        <v>190</v>
      </c>
      <c r="H669" s="218">
        <v>12</v>
      </c>
      <c r="I669" s="219"/>
      <c r="J669" s="220">
        <f>ROUND(I669*H669,2)</f>
        <v>0</v>
      </c>
      <c r="K669" s="216" t="s">
        <v>198</v>
      </c>
      <c r="L669" s="221"/>
      <c r="M669" s="222" t="s">
        <v>43</v>
      </c>
      <c r="N669" s="223" t="s">
        <v>51</v>
      </c>
      <c r="O669" s="65"/>
      <c r="P669" s="188">
        <f>O669*H669</f>
        <v>0</v>
      </c>
      <c r="Q669" s="188">
        <v>0</v>
      </c>
      <c r="R669" s="188">
        <f>Q669*H669</f>
        <v>0</v>
      </c>
      <c r="S669" s="188">
        <v>0</v>
      </c>
      <c r="T669" s="189">
        <f>S669*H669</f>
        <v>0</v>
      </c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R669" s="190" t="s">
        <v>90</v>
      </c>
      <c r="AT669" s="190" t="s">
        <v>179</v>
      </c>
      <c r="AU669" s="190" t="s">
        <v>90</v>
      </c>
      <c r="AY669" s="17" t="s">
        <v>182</v>
      </c>
      <c r="BE669" s="191">
        <f>IF(N669="základní",J669,0)</f>
        <v>0</v>
      </c>
      <c r="BF669" s="191">
        <f>IF(N669="snížená",J669,0)</f>
        <v>0</v>
      </c>
      <c r="BG669" s="191">
        <f>IF(N669="zákl. přenesená",J669,0)</f>
        <v>0</v>
      </c>
      <c r="BH669" s="191">
        <f>IF(N669="sníž. přenesená",J669,0)</f>
        <v>0</v>
      </c>
      <c r="BI669" s="191">
        <f>IF(N669="nulová",J669,0)</f>
        <v>0</v>
      </c>
      <c r="BJ669" s="17" t="s">
        <v>88</v>
      </c>
      <c r="BK669" s="191">
        <f>ROUND(I669*H669,2)</f>
        <v>0</v>
      </c>
      <c r="BL669" s="17" t="s">
        <v>88</v>
      </c>
      <c r="BM669" s="190" t="s">
        <v>904</v>
      </c>
    </row>
    <row r="670" spans="1:65" s="13" customFormat="1" ht="11.25">
      <c r="B670" s="192"/>
      <c r="C670" s="193"/>
      <c r="D670" s="194" t="s">
        <v>193</v>
      </c>
      <c r="E670" s="195" t="s">
        <v>43</v>
      </c>
      <c r="F670" s="196" t="s">
        <v>431</v>
      </c>
      <c r="G670" s="193"/>
      <c r="H670" s="195" t="s">
        <v>43</v>
      </c>
      <c r="I670" s="197"/>
      <c r="J670" s="193"/>
      <c r="K670" s="193"/>
      <c r="L670" s="198"/>
      <c r="M670" s="199"/>
      <c r="N670" s="200"/>
      <c r="O670" s="200"/>
      <c r="P670" s="200"/>
      <c r="Q670" s="200"/>
      <c r="R670" s="200"/>
      <c r="S670" s="200"/>
      <c r="T670" s="201"/>
      <c r="AT670" s="202" t="s">
        <v>193</v>
      </c>
      <c r="AU670" s="202" t="s">
        <v>90</v>
      </c>
      <c r="AV670" s="13" t="s">
        <v>88</v>
      </c>
      <c r="AW670" s="13" t="s">
        <v>41</v>
      </c>
      <c r="AX670" s="13" t="s">
        <v>80</v>
      </c>
      <c r="AY670" s="202" t="s">
        <v>182</v>
      </c>
    </row>
    <row r="671" spans="1:65" s="13" customFormat="1" ht="11.25">
      <c r="B671" s="192"/>
      <c r="C671" s="193"/>
      <c r="D671" s="194" t="s">
        <v>193</v>
      </c>
      <c r="E671" s="195" t="s">
        <v>43</v>
      </c>
      <c r="F671" s="196" t="s">
        <v>638</v>
      </c>
      <c r="G671" s="193"/>
      <c r="H671" s="195" t="s">
        <v>43</v>
      </c>
      <c r="I671" s="197"/>
      <c r="J671" s="193"/>
      <c r="K671" s="193"/>
      <c r="L671" s="198"/>
      <c r="M671" s="199"/>
      <c r="N671" s="200"/>
      <c r="O671" s="200"/>
      <c r="P671" s="200"/>
      <c r="Q671" s="200"/>
      <c r="R671" s="200"/>
      <c r="S671" s="200"/>
      <c r="T671" s="201"/>
      <c r="AT671" s="202" t="s">
        <v>193</v>
      </c>
      <c r="AU671" s="202" t="s">
        <v>90</v>
      </c>
      <c r="AV671" s="13" t="s">
        <v>88</v>
      </c>
      <c r="AW671" s="13" t="s">
        <v>41</v>
      </c>
      <c r="AX671" s="13" t="s">
        <v>80</v>
      </c>
      <c r="AY671" s="202" t="s">
        <v>182</v>
      </c>
    </row>
    <row r="672" spans="1:65" s="14" customFormat="1" ht="11.25">
      <c r="B672" s="203"/>
      <c r="C672" s="204"/>
      <c r="D672" s="194" t="s">
        <v>193</v>
      </c>
      <c r="E672" s="205" t="s">
        <v>43</v>
      </c>
      <c r="F672" s="206" t="s">
        <v>905</v>
      </c>
      <c r="G672" s="204"/>
      <c r="H672" s="207">
        <v>8</v>
      </c>
      <c r="I672" s="208"/>
      <c r="J672" s="204"/>
      <c r="K672" s="204"/>
      <c r="L672" s="209"/>
      <c r="M672" s="210"/>
      <c r="N672" s="211"/>
      <c r="O672" s="211"/>
      <c r="P672" s="211"/>
      <c r="Q672" s="211"/>
      <c r="R672" s="211"/>
      <c r="S672" s="211"/>
      <c r="T672" s="212"/>
      <c r="AT672" s="213" t="s">
        <v>193</v>
      </c>
      <c r="AU672" s="213" t="s">
        <v>90</v>
      </c>
      <c r="AV672" s="14" t="s">
        <v>90</v>
      </c>
      <c r="AW672" s="14" t="s">
        <v>41</v>
      </c>
      <c r="AX672" s="14" t="s">
        <v>80</v>
      </c>
      <c r="AY672" s="213" t="s">
        <v>182</v>
      </c>
    </row>
    <row r="673" spans="1:65" s="13" customFormat="1" ht="11.25">
      <c r="B673" s="192"/>
      <c r="C673" s="193"/>
      <c r="D673" s="194" t="s">
        <v>193</v>
      </c>
      <c r="E673" s="195" t="s">
        <v>43</v>
      </c>
      <c r="F673" s="196" t="s">
        <v>640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1:65" s="14" customFormat="1" ht="11.25">
      <c r="B674" s="203"/>
      <c r="C674" s="204"/>
      <c r="D674" s="194" t="s">
        <v>193</v>
      </c>
      <c r="E674" s="205" t="s">
        <v>43</v>
      </c>
      <c r="F674" s="206" t="s">
        <v>906</v>
      </c>
      <c r="G674" s="204"/>
      <c r="H674" s="207">
        <v>4</v>
      </c>
      <c r="I674" s="208"/>
      <c r="J674" s="204"/>
      <c r="K674" s="204"/>
      <c r="L674" s="209"/>
      <c r="M674" s="210"/>
      <c r="N674" s="211"/>
      <c r="O674" s="211"/>
      <c r="P674" s="211"/>
      <c r="Q674" s="211"/>
      <c r="R674" s="211"/>
      <c r="S674" s="211"/>
      <c r="T674" s="212"/>
      <c r="AT674" s="213" t="s">
        <v>193</v>
      </c>
      <c r="AU674" s="213" t="s">
        <v>90</v>
      </c>
      <c r="AV674" s="14" t="s">
        <v>90</v>
      </c>
      <c r="AW674" s="14" t="s">
        <v>41</v>
      </c>
      <c r="AX674" s="14" t="s">
        <v>80</v>
      </c>
      <c r="AY674" s="213" t="s">
        <v>182</v>
      </c>
    </row>
    <row r="675" spans="1:65" s="15" customFormat="1" ht="11.25">
      <c r="B675" s="227"/>
      <c r="C675" s="228"/>
      <c r="D675" s="194" t="s">
        <v>193</v>
      </c>
      <c r="E675" s="229" t="s">
        <v>43</v>
      </c>
      <c r="F675" s="230" t="s">
        <v>436</v>
      </c>
      <c r="G675" s="228"/>
      <c r="H675" s="231">
        <v>12</v>
      </c>
      <c r="I675" s="232"/>
      <c r="J675" s="228"/>
      <c r="K675" s="228"/>
      <c r="L675" s="233"/>
      <c r="M675" s="234"/>
      <c r="N675" s="235"/>
      <c r="O675" s="235"/>
      <c r="P675" s="235"/>
      <c r="Q675" s="235"/>
      <c r="R675" s="235"/>
      <c r="S675" s="235"/>
      <c r="T675" s="236"/>
      <c r="AT675" s="237" t="s">
        <v>193</v>
      </c>
      <c r="AU675" s="237" t="s">
        <v>90</v>
      </c>
      <c r="AV675" s="15" t="s">
        <v>205</v>
      </c>
      <c r="AW675" s="15" t="s">
        <v>41</v>
      </c>
      <c r="AX675" s="15" t="s">
        <v>88</v>
      </c>
      <c r="AY675" s="237" t="s">
        <v>182</v>
      </c>
    </row>
    <row r="676" spans="1:65" s="2" customFormat="1" ht="14.45" customHeight="1">
      <c r="A676" s="35"/>
      <c r="B676" s="36"/>
      <c r="C676" s="214" t="s">
        <v>907</v>
      </c>
      <c r="D676" s="214" t="s">
        <v>179</v>
      </c>
      <c r="E676" s="215" t="s">
        <v>908</v>
      </c>
      <c r="F676" s="216" t="s">
        <v>909</v>
      </c>
      <c r="G676" s="217" t="s">
        <v>910</v>
      </c>
      <c r="H676" s="218">
        <v>6</v>
      </c>
      <c r="I676" s="219"/>
      <c r="J676" s="220">
        <f>ROUND(I676*H676,2)</f>
        <v>0</v>
      </c>
      <c r="K676" s="216" t="s">
        <v>198</v>
      </c>
      <c r="L676" s="221"/>
      <c r="M676" s="222" t="s">
        <v>43</v>
      </c>
      <c r="N676" s="223" t="s">
        <v>51</v>
      </c>
      <c r="O676" s="65"/>
      <c r="P676" s="188">
        <f>O676*H676</f>
        <v>0</v>
      </c>
      <c r="Q676" s="188">
        <v>0</v>
      </c>
      <c r="R676" s="188">
        <f>Q676*H676</f>
        <v>0</v>
      </c>
      <c r="S676" s="188">
        <v>0</v>
      </c>
      <c r="T676" s="189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90" t="s">
        <v>90</v>
      </c>
      <c r="AT676" s="190" t="s">
        <v>179</v>
      </c>
      <c r="AU676" s="190" t="s">
        <v>90</v>
      </c>
      <c r="AY676" s="17" t="s">
        <v>182</v>
      </c>
      <c r="BE676" s="191">
        <f>IF(N676="základní",J676,0)</f>
        <v>0</v>
      </c>
      <c r="BF676" s="191">
        <f>IF(N676="snížená",J676,0)</f>
        <v>0</v>
      </c>
      <c r="BG676" s="191">
        <f>IF(N676="zákl. přenesená",J676,0)</f>
        <v>0</v>
      </c>
      <c r="BH676" s="191">
        <f>IF(N676="sníž. přenesená",J676,0)</f>
        <v>0</v>
      </c>
      <c r="BI676" s="191">
        <f>IF(N676="nulová",J676,0)</f>
        <v>0</v>
      </c>
      <c r="BJ676" s="17" t="s">
        <v>88</v>
      </c>
      <c r="BK676" s="191">
        <f>ROUND(I676*H676,2)</f>
        <v>0</v>
      </c>
      <c r="BL676" s="17" t="s">
        <v>88</v>
      </c>
      <c r="BM676" s="190" t="s">
        <v>911</v>
      </c>
    </row>
    <row r="677" spans="1:65" s="13" customFormat="1" ht="11.25">
      <c r="B677" s="192"/>
      <c r="C677" s="193"/>
      <c r="D677" s="194" t="s">
        <v>193</v>
      </c>
      <c r="E677" s="195" t="s">
        <v>43</v>
      </c>
      <c r="F677" s="196" t="s">
        <v>431</v>
      </c>
      <c r="G677" s="193"/>
      <c r="H677" s="195" t="s">
        <v>43</v>
      </c>
      <c r="I677" s="197"/>
      <c r="J677" s="193"/>
      <c r="K677" s="193"/>
      <c r="L677" s="198"/>
      <c r="M677" s="199"/>
      <c r="N677" s="200"/>
      <c r="O677" s="200"/>
      <c r="P677" s="200"/>
      <c r="Q677" s="200"/>
      <c r="R677" s="200"/>
      <c r="S677" s="200"/>
      <c r="T677" s="201"/>
      <c r="AT677" s="202" t="s">
        <v>193</v>
      </c>
      <c r="AU677" s="202" t="s">
        <v>90</v>
      </c>
      <c r="AV677" s="13" t="s">
        <v>88</v>
      </c>
      <c r="AW677" s="13" t="s">
        <v>41</v>
      </c>
      <c r="AX677" s="13" t="s">
        <v>80</v>
      </c>
      <c r="AY677" s="202" t="s">
        <v>182</v>
      </c>
    </row>
    <row r="678" spans="1:65" s="13" customFormat="1" ht="11.25">
      <c r="B678" s="192"/>
      <c r="C678" s="193"/>
      <c r="D678" s="194" t="s">
        <v>193</v>
      </c>
      <c r="E678" s="195" t="s">
        <v>43</v>
      </c>
      <c r="F678" s="196" t="s">
        <v>638</v>
      </c>
      <c r="G678" s="193"/>
      <c r="H678" s="195" t="s">
        <v>43</v>
      </c>
      <c r="I678" s="197"/>
      <c r="J678" s="193"/>
      <c r="K678" s="193"/>
      <c r="L678" s="198"/>
      <c r="M678" s="199"/>
      <c r="N678" s="200"/>
      <c r="O678" s="200"/>
      <c r="P678" s="200"/>
      <c r="Q678" s="200"/>
      <c r="R678" s="200"/>
      <c r="S678" s="200"/>
      <c r="T678" s="201"/>
      <c r="AT678" s="202" t="s">
        <v>193</v>
      </c>
      <c r="AU678" s="202" t="s">
        <v>90</v>
      </c>
      <c r="AV678" s="13" t="s">
        <v>88</v>
      </c>
      <c r="AW678" s="13" t="s">
        <v>41</v>
      </c>
      <c r="AX678" s="13" t="s">
        <v>80</v>
      </c>
      <c r="AY678" s="202" t="s">
        <v>182</v>
      </c>
    </row>
    <row r="679" spans="1:65" s="14" customFormat="1" ht="11.25">
      <c r="B679" s="203"/>
      <c r="C679" s="204"/>
      <c r="D679" s="194" t="s">
        <v>193</v>
      </c>
      <c r="E679" s="205" t="s">
        <v>43</v>
      </c>
      <c r="F679" s="206" t="s">
        <v>205</v>
      </c>
      <c r="G679" s="204"/>
      <c r="H679" s="207">
        <v>4</v>
      </c>
      <c r="I679" s="208"/>
      <c r="J679" s="204"/>
      <c r="K679" s="204"/>
      <c r="L679" s="209"/>
      <c r="M679" s="210"/>
      <c r="N679" s="211"/>
      <c r="O679" s="211"/>
      <c r="P679" s="211"/>
      <c r="Q679" s="211"/>
      <c r="R679" s="211"/>
      <c r="S679" s="211"/>
      <c r="T679" s="212"/>
      <c r="AT679" s="213" t="s">
        <v>193</v>
      </c>
      <c r="AU679" s="213" t="s">
        <v>90</v>
      </c>
      <c r="AV679" s="14" t="s">
        <v>90</v>
      </c>
      <c r="AW679" s="14" t="s">
        <v>41</v>
      </c>
      <c r="AX679" s="14" t="s">
        <v>80</v>
      </c>
      <c r="AY679" s="213" t="s">
        <v>182</v>
      </c>
    </row>
    <row r="680" spans="1:65" s="13" customFormat="1" ht="11.25">
      <c r="B680" s="192"/>
      <c r="C680" s="193"/>
      <c r="D680" s="194" t="s">
        <v>193</v>
      </c>
      <c r="E680" s="195" t="s">
        <v>43</v>
      </c>
      <c r="F680" s="196" t="s">
        <v>640</v>
      </c>
      <c r="G680" s="193"/>
      <c r="H680" s="195" t="s">
        <v>43</v>
      </c>
      <c r="I680" s="197"/>
      <c r="J680" s="193"/>
      <c r="K680" s="193"/>
      <c r="L680" s="198"/>
      <c r="M680" s="199"/>
      <c r="N680" s="200"/>
      <c r="O680" s="200"/>
      <c r="P680" s="200"/>
      <c r="Q680" s="200"/>
      <c r="R680" s="200"/>
      <c r="S680" s="200"/>
      <c r="T680" s="201"/>
      <c r="AT680" s="202" t="s">
        <v>193</v>
      </c>
      <c r="AU680" s="202" t="s">
        <v>90</v>
      </c>
      <c r="AV680" s="13" t="s">
        <v>88</v>
      </c>
      <c r="AW680" s="13" t="s">
        <v>41</v>
      </c>
      <c r="AX680" s="13" t="s">
        <v>80</v>
      </c>
      <c r="AY680" s="202" t="s">
        <v>182</v>
      </c>
    </row>
    <row r="681" spans="1:65" s="14" customFormat="1" ht="11.25">
      <c r="B681" s="203"/>
      <c r="C681" s="204"/>
      <c r="D681" s="194" t="s">
        <v>193</v>
      </c>
      <c r="E681" s="205" t="s">
        <v>43</v>
      </c>
      <c r="F681" s="206" t="s">
        <v>90</v>
      </c>
      <c r="G681" s="204"/>
      <c r="H681" s="207">
        <v>2</v>
      </c>
      <c r="I681" s="208"/>
      <c r="J681" s="204"/>
      <c r="K681" s="204"/>
      <c r="L681" s="209"/>
      <c r="M681" s="210"/>
      <c r="N681" s="211"/>
      <c r="O681" s="211"/>
      <c r="P681" s="211"/>
      <c r="Q681" s="211"/>
      <c r="R681" s="211"/>
      <c r="S681" s="211"/>
      <c r="T681" s="212"/>
      <c r="AT681" s="213" t="s">
        <v>193</v>
      </c>
      <c r="AU681" s="213" t="s">
        <v>90</v>
      </c>
      <c r="AV681" s="14" t="s">
        <v>90</v>
      </c>
      <c r="AW681" s="14" t="s">
        <v>41</v>
      </c>
      <c r="AX681" s="14" t="s">
        <v>80</v>
      </c>
      <c r="AY681" s="213" t="s">
        <v>182</v>
      </c>
    </row>
    <row r="682" spans="1:65" s="15" customFormat="1" ht="11.25">
      <c r="B682" s="227"/>
      <c r="C682" s="228"/>
      <c r="D682" s="194" t="s">
        <v>193</v>
      </c>
      <c r="E682" s="229" t="s">
        <v>43</v>
      </c>
      <c r="F682" s="230" t="s">
        <v>436</v>
      </c>
      <c r="G682" s="228"/>
      <c r="H682" s="231">
        <v>6</v>
      </c>
      <c r="I682" s="232"/>
      <c r="J682" s="228"/>
      <c r="K682" s="228"/>
      <c r="L682" s="233"/>
      <c r="M682" s="234"/>
      <c r="N682" s="235"/>
      <c r="O682" s="235"/>
      <c r="P682" s="235"/>
      <c r="Q682" s="235"/>
      <c r="R682" s="235"/>
      <c r="S682" s="235"/>
      <c r="T682" s="236"/>
      <c r="AT682" s="237" t="s">
        <v>193</v>
      </c>
      <c r="AU682" s="237" t="s">
        <v>90</v>
      </c>
      <c r="AV682" s="15" t="s">
        <v>205</v>
      </c>
      <c r="AW682" s="15" t="s">
        <v>41</v>
      </c>
      <c r="AX682" s="15" t="s">
        <v>88</v>
      </c>
      <c r="AY682" s="237" t="s">
        <v>182</v>
      </c>
    </row>
    <row r="683" spans="1:65" s="2" customFormat="1" ht="14.45" customHeight="1">
      <c r="A683" s="35"/>
      <c r="B683" s="36"/>
      <c r="C683" s="214" t="s">
        <v>912</v>
      </c>
      <c r="D683" s="214" t="s">
        <v>179</v>
      </c>
      <c r="E683" s="215" t="s">
        <v>479</v>
      </c>
      <c r="F683" s="216" t="s">
        <v>480</v>
      </c>
      <c r="G683" s="217" t="s">
        <v>481</v>
      </c>
      <c r="H683" s="218">
        <v>6.28</v>
      </c>
      <c r="I683" s="219"/>
      <c r="J683" s="220">
        <f>ROUND(I683*H683,2)</f>
        <v>0</v>
      </c>
      <c r="K683" s="216" t="s">
        <v>191</v>
      </c>
      <c r="L683" s="221"/>
      <c r="M683" s="222" t="s">
        <v>43</v>
      </c>
      <c r="N683" s="223" t="s">
        <v>51</v>
      </c>
      <c r="O683" s="65"/>
      <c r="P683" s="188">
        <f>O683*H683</f>
        <v>0</v>
      </c>
      <c r="Q683" s="188">
        <v>8.0000000000000007E-5</v>
      </c>
      <c r="R683" s="188">
        <f>Q683*H683</f>
        <v>5.0240000000000007E-4</v>
      </c>
      <c r="S683" s="188">
        <v>0</v>
      </c>
      <c r="T683" s="189">
        <f>S683*H683</f>
        <v>0</v>
      </c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R683" s="190" t="s">
        <v>90</v>
      </c>
      <c r="AT683" s="190" t="s">
        <v>179</v>
      </c>
      <c r="AU683" s="190" t="s">
        <v>90</v>
      </c>
      <c r="AY683" s="17" t="s">
        <v>182</v>
      </c>
      <c r="BE683" s="191">
        <f>IF(N683="základní",J683,0)</f>
        <v>0</v>
      </c>
      <c r="BF683" s="191">
        <f>IF(N683="snížená",J683,0)</f>
        <v>0</v>
      </c>
      <c r="BG683" s="191">
        <f>IF(N683="zákl. přenesená",J683,0)</f>
        <v>0</v>
      </c>
      <c r="BH683" s="191">
        <f>IF(N683="sníž. přenesená",J683,0)</f>
        <v>0</v>
      </c>
      <c r="BI683" s="191">
        <f>IF(N683="nulová",J683,0)</f>
        <v>0</v>
      </c>
      <c r="BJ683" s="17" t="s">
        <v>88</v>
      </c>
      <c r="BK683" s="191">
        <f>ROUND(I683*H683,2)</f>
        <v>0</v>
      </c>
      <c r="BL683" s="17" t="s">
        <v>88</v>
      </c>
      <c r="BM683" s="190" t="s">
        <v>913</v>
      </c>
    </row>
    <row r="684" spans="1:65" s="13" customFormat="1" ht="11.25">
      <c r="B684" s="192"/>
      <c r="C684" s="193"/>
      <c r="D684" s="194" t="s">
        <v>193</v>
      </c>
      <c r="E684" s="195" t="s">
        <v>43</v>
      </c>
      <c r="F684" s="196" t="s">
        <v>431</v>
      </c>
      <c r="G684" s="193"/>
      <c r="H684" s="195" t="s">
        <v>43</v>
      </c>
      <c r="I684" s="197"/>
      <c r="J684" s="193"/>
      <c r="K684" s="193"/>
      <c r="L684" s="198"/>
      <c r="M684" s="199"/>
      <c r="N684" s="200"/>
      <c r="O684" s="200"/>
      <c r="P684" s="200"/>
      <c r="Q684" s="200"/>
      <c r="R684" s="200"/>
      <c r="S684" s="200"/>
      <c r="T684" s="201"/>
      <c r="AT684" s="202" t="s">
        <v>193</v>
      </c>
      <c r="AU684" s="202" t="s">
        <v>90</v>
      </c>
      <c r="AV684" s="13" t="s">
        <v>88</v>
      </c>
      <c r="AW684" s="13" t="s">
        <v>41</v>
      </c>
      <c r="AX684" s="13" t="s">
        <v>80</v>
      </c>
      <c r="AY684" s="202" t="s">
        <v>182</v>
      </c>
    </row>
    <row r="685" spans="1:65" s="13" customFormat="1" ht="11.25">
      <c r="B685" s="192"/>
      <c r="C685" s="193"/>
      <c r="D685" s="194" t="s">
        <v>193</v>
      </c>
      <c r="E685" s="195" t="s">
        <v>43</v>
      </c>
      <c r="F685" s="196" t="s">
        <v>638</v>
      </c>
      <c r="G685" s="193"/>
      <c r="H685" s="195" t="s">
        <v>43</v>
      </c>
      <c r="I685" s="197"/>
      <c r="J685" s="193"/>
      <c r="K685" s="193"/>
      <c r="L685" s="198"/>
      <c r="M685" s="199"/>
      <c r="N685" s="200"/>
      <c r="O685" s="200"/>
      <c r="P685" s="200"/>
      <c r="Q685" s="200"/>
      <c r="R685" s="200"/>
      <c r="S685" s="200"/>
      <c r="T685" s="201"/>
      <c r="AT685" s="202" t="s">
        <v>193</v>
      </c>
      <c r="AU685" s="202" t="s">
        <v>90</v>
      </c>
      <c r="AV685" s="13" t="s">
        <v>88</v>
      </c>
      <c r="AW685" s="13" t="s">
        <v>41</v>
      </c>
      <c r="AX685" s="13" t="s">
        <v>80</v>
      </c>
      <c r="AY685" s="202" t="s">
        <v>182</v>
      </c>
    </row>
    <row r="686" spans="1:65" s="14" customFormat="1" ht="11.25">
      <c r="B686" s="203"/>
      <c r="C686" s="204"/>
      <c r="D686" s="194" t="s">
        <v>193</v>
      </c>
      <c r="E686" s="205" t="s">
        <v>43</v>
      </c>
      <c r="F686" s="206" t="s">
        <v>914</v>
      </c>
      <c r="G686" s="204"/>
      <c r="H686" s="207">
        <v>5.024</v>
      </c>
      <c r="I686" s="208"/>
      <c r="J686" s="204"/>
      <c r="K686" s="204"/>
      <c r="L686" s="209"/>
      <c r="M686" s="210"/>
      <c r="N686" s="211"/>
      <c r="O686" s="211"/>
      <c r="P686" s="211"/>
      <c r="Q686" s="211"/>
      <c r="R686" s="211"/>
      <c r="S686" s="211"/>
      <c r="T686" s="212"/>
      <c r="AT686" s="213" t="s">
        <v>193</v>
      </c>
      <c r="AU686" s="213" t="s">
        <v>90</v>
      </c>
      <c r="AV686" s="14" t="s">
        <v>90</v>
      </c>
      <c r="AW686" s="14" t="s">
        <v>41</v>
      </c>
      <c r="AX686" s="14" t="s">
        <v>80</v>
      </c>
      <c r="AY686" s="213" t="s">
        <v>182</v>
      </c>
    </row>
    <row r="687" spans="1:65" s="13" customFormat="1" ht="11.25">
      <c r="B687" s="192"/>
      <c r="C687" s="193"/>
      <c r="D687" s="194" t="s">
        <v>193</v>
      </c>
      <c r="E687" s="195" t="s">
        <v>43</v>
      </c>
      <c r="F687" s="196" t="s">
        <v>640</v>
      </c>
      <c r="G687" s="193"/>
      <c r="H687" s="195" t="s">
        <v>43</v>
      </c>
      <c r="I687" s="197"/>
      <c r="J687" s="193"/>
      <c r="K687" s="193"/>
      <c r="L687" s="198"/>
      <c r="M687" s="199"/>
      <c r="N687" s="200"/>
      <c r="O687" s="200"/>
      <c r="P687" s="200"/>
      <c r="Q687" s="200"/>
      <c r="R687" s="200"/>
      <c r="S687" s="200"/>
      <c r="T687" s="201"/>
      <c r="AT687" s="202" t="s">
        <v>193</v>
      </c>
      <c r="AU687" s="202" t="s">
        <v>90</v>
      </c>
      <c r="AV687" s="13" t="s">
        <v>88</v>
      </c>
      <c r="AW687" s="13" t="s">
        <v>41</v>
      </c>
      <c r="AX687" s="13" t="s">
        <v>80</v>
      </c>
      <c r="AY687" s="202" t="s">
        <v>182</v>
      </c>
    </row>
    <row r="688" spans="1:65" s="14" customFormat="1" ht="11.25">
      <c r="B688" s="203"/>
      <c r="C688" s="204"/>
      <c r="D688" s="194" t="s">
        <v>193</v>
      </c>
      <c r="E688" s="205" t="s">
        <v>43</v>
      </c>
      <c r="F688" s="206" t="s">
        <v>915</v>
      </c>
      <c r="G688" s="204"/>
      <c r="H688" s="207">
        <v>1.256</v>
      </c>
      <c r="I688" s="208"/>
      <c r="J688" s="204"/>
      <c r="K688" s="204"/>
      <c r="L688" s="209"/>
      <c r="M688" s="210"/>
      <c r="N688" s="211"/>
      <c r="O688" s="211"/>
      <c r="P688" s="211"/>
      <c r="Q688" s="211"/>
      <c r="R688" s="211"/>
      <c r="S688" s="211"/>
      <c r="T688" s="212"/>
      <c r="AT688" s="213" t="s">
        <v>193</v>
      </c>
      <c r="AU688" s="213" t="s">
        <v>90</v>
      </c>
      <c r="AV688" s="14" t="s">
        <v>90</v>
      </c>
      <c r="AW688" s="14" t="s">
        <v>41</v>
      </c>
      <c r="AX688" s="14" t="s">
        <v>80</v>
      </c>
      <c r="AY688" s="213" t="s">
        <v>182</v>
      </c>
    </row>
    <row r="689" spans="1:65" s="15" customFormat="1" ht="11.25">
      <c r="B689" s="227"/>
      <c r="C689" s="228"/>
      <c r="D689" s="194" t="s">
        <v>193</v>
      </c>
      <c r="E689" s="229" t="s">
        <v>43</v>
      </c>
      <c r="F689" s="230" t="s">
        <v>436</v>
      </c>
      <c r="G689" s="228"/>
      <c r="H689" s="231">
        <v>6.28</v>
      </c>
      <c r="I689" s="232"/>
      <c r="J689" s="228"/>
      <c r="K689" s="228"/>
      <c r="L689" s="233"/>
      <c r="M689" s="234"/>
      <c r="N689" s="235"/>
      <c r="O689" s="235"/>
      <c r="P689" s="235"/>
      <c r="Q689" s="235"/>
      <c r="R689" s="235"/>
      <c r="S689" s="235"/>
      <c r="T689" s="236"/>
      <c r="AT689" s="237" t="s">
        <v>193</v>
      </c>
      <c r="AU689" s="237" t="s">
        <v>90</v>
      </c>
      <c r="AV689" s="15" t="s">
        <v>205</v>
      </c>
      <c r="AW689" s="15" t="s">
        <v>41</v>
      </c>
      <c r="AX689" s="15" t="s">
        <v>88</v>
      </c>
      <c r="AY689" s="237" t="s">
        <v>182</v>
      </c>
    </row>
    <row r="690" spans="1:65" s="2" customFormat="1" ht="24.2" customHeight="1">
      <c r="A690" s="35"/>
      <c r="B690" s="36"/>
      <c r="C690" s="214" t="s">
        <v>916</v>
      </c>
      <c r="D690" s="214" t="s">
        <v>179</v>
      </c>
      <c r="E690" s="215" t="s">
        <v>484</v>
      </c>
      <c r="F690" s="216" t="s">
        <v>485</v>
      </c>
      <c r="G690" s="217" t="s">
        <v>486</v>
      </c>
      <c r="H690" s="218">
        <v>0.1</v>
      </c>
      <c r="I690" s="219"/>
      <c r="J690" s="220">
        <f>ROUND(I690*H690,2)</f>
        <v>0</v>
      </c>
      <c r="K690" s="216" t="s">
        <v>191</v>
      </c>
      <c r="L690" s="221"/>
      <c r="M690" s="222" t="s">
        <v>43</v>
      </c>
      <c r="N690" s="223" t="s">
        <v>51</v>
      </c>
      <c r="O690" s="65"/>
      <c r="P690" s="188">
        <f>O690*H690</f>
        <v>0</v>
      </c>
      <c r="Q690" s="188">
        <v>5.0000000000000001E-4</v>
      </c>
      <c r="R690" s="188">
        <f>Q690*H690</f>
        <v>5.0000000000000002E-5</v>
      </c>
      <c r="S690" s="188">
        <v>0</v>
      </c>
      <c r="T690" s="189">
        <f>S690*H690</f>
        <v>0</v>
      </c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R690" s="190" t="s">
        <v>90</v>
      </c>
      <c r="AT690" s="190" t="s">
        <v>179</v>
      </c>
      <c r="AU690" s="190" t="s">
        <v>90</v>
      </c>
      <c r="AY690" s="17" t="s">
        <v>182</v>
      </c>
      <c r="BE690" s="191">
        <f>IF(N690="základní",J690,0)</f>
        <v>0</v>
      </c>
      <c r="BF690" s="191">
        <f>IF(N690="snížená",J690,0)</f>
        <v>0</v>
      </c>
      <c r="BG690" s="191">
        <f>IF(N690="zákl. přenesená",J690,0)</f>
        <v>0</v>
      </c>
      <c r="BH690" s="191">
        <f>IF(N690="sníž. přenesená",J690,0)</f>
        <v>0</v>
      </c>
      <c r="BI690" s="191">
        <f>IF(N690="nulová",J690,0)</f>
        <v>0</v>
      </c>
      <c r="BJ690" s="17" t="s">
        <v>88</v>
      </c>
      <c r="BK690" s="191">
        <f>ROUND(I690*H690,2)</f>
        <v>0</v>
      </c>
      <c r="BL690" s="17" t="s">
        <v>88</v>
      </c>
      <c r="BM690" s="190" t="s">
        <v>917</v>
      </c>
    </row>
    <row r="691" spans="1:65" s="13" customFormat="1" ht="11.25">
      <c r="B691" s="192"/>
      <c r="C691" s="193"/>
      <c r="D691" s="194" t="s">
        <v>193</v>
      </c>
      <c r="E691" s="195" t="s">
        <v>43</v>
      </c>
      <c r="F691" s="196" t="s">
        <v>431</v>
      </c>
      <c r="G691" s="193"/>
      <c r="H691" s="195" t="s">
        <v>43</v>
      </c>
      <c r="I691" s="197"/>
      <c r="J691" s="193"/>
      <c r="K691" s="193"/>
      <c r="L691" s="198"/>
      <c r="M691" s="199"/>
      <c r="N691" s="200"/>
      <c r="O691" s="200"/>
      <c r="P691" s="200"/>
      <c r="Q691" s="200"/>
      <c r="R691" s="200"/>
      <c r="S691" s="200"/>
      <c r="T691" s="201"/>
      <c r="AT691" s="202" t="s">
        <v>193</v>
      </c>
      <c r="AU691" s="202" t="s">
        <v>90</v>
      </c>
      <c r="AV691" s="13" t="s">
        <v>88</v>
      </c>
      <c r="AW691" s="13" t="s">
        <v>41</v>
      </c>
      <c r="AX691" s="13" t="s">
        <v>80</v>
      </c>
      <c r="AY691" s="202" t="s">
        <v>182</v>
      </c>
    </row>
    <row r="692" spans="1:65" s="13" customFormat="1" ht="11.25">
      <c r="B692" s="192"/>
      <c r="C692" s="193"/>
      <c r="D692" s="194" t="s">
        <v>193</v>
      </c>
      <c r="E692" s="195" t="s">
        <v>43</v>
      </c>
      <c r="F692" s="196" t="s">
        <v>638</v>
      </c>
      <c r="G692" s="193"/>
      <c r="H692" s="195" t="s">
        <v>43</v>
      </c>
      <c r="I692" s="197"/>
      <c r="J692" s="193"/>
      <c r="K692" s="193"/>
      <c r="L692" s="198"/>
      <c r="M692" s="199"/>
      <c r="N692" s="200"/>
      <c r="O692" s="200"/>
      <c r="P692" s="200"/>
      <c r="Q692" s="200"/>
      <c r="R692" s="200"/>
      <c r="S692" s="200"/>
      <c r="T692" s="201"/>
      <c r="AT692" s="202" t="s">
        <v>193</v>
      </c>
      <c r="AU692" s="202" t="s">
        <v>90</v>
      </c>
      <c r="AV692" s="13" t="s">
        <v>88</v>
      </c>
      <c r="AW692" s="13" t="s">
        <v>41</v>
      </c>
      <c r="AX692" s="13" t="s">
        <v>80</v>
      </c>
      <c r="AY692" s="202" t="s">
        <v>182</v>
      </c>
    </row>
    <row r="693" spans="1:65" s="14" customFormat="1" ht="11.25">
      <c r="B693" s="203"/>
      <c r="C693" s="204"/>
      <c r="D693" s="194" t="s">
        <v>193</v>
      </c>
      <c r="E693" s="205" t="s">
        <v>43</v>
      </c>
      <c r="F693" s="206" t="s">
        <v>918</v>
      </c>
      <c r="G693" s="204"/>
      <c r="H693" s="207">
        <v>0.08</v>
      </c>
      <c r="I693" s="208"/>
      <c r="J693" s="204"/>
      <c r="K693" s="204"/>
      <c r="L693" s="209"/>
      <c r="M693" s="210"/>
      <c r="N693" s="211"/>
      <c r="O693" s="211"/>
      <c r="P693" s="211"/>
      <c r="Q693" s="211"/>
      <c r="R693" s="211"/>
      <c r="S693" s="211"/>
      <c r="T693" s="212"/>
      <c r="AT693" s="213" t="s">
        <v>193</v>
      </c>
      <c r="AU693" s="213" t="s">
        <v>90</v>
      </c>
      <c r="AV693" s="14" t="s">
        <v>90</v>
      </c>
      <c r="AW693" s="14" t="s">
        <v>41</v>
      </c>
      <c r="AX693" s="14" t="s">
        <v>80</v>
      </c>
      <c r="AY693" s="213" t="s">
        <v>182</v>
      </c>
    </row>
    <row r="694" spans="1:65" s="13" customFormat="1" ht="11.25">
      <c r="B694" s="192"/>
      <c r="C694" s="193"/>
      <c r="D694" s="194" t="s">
        <v>193</v>
      </c>
      <c r="E694" s="195" t="s">
        <v>43</v>
      </c>
      <c r="F694" s="196" t="s">
        <v>640</v>
      </c>
      <c r="G694" s="193"/>
      <c r="H694" s="195" t="s">
        <v>43</v>
      </c>
      <c r="I694" s="197"/>
      <c r="J694" s="193"/>
      <c r="K694" s="193"/>
      <c r="L694" s="198"/>
      <c r="M694" s="199"/>
      <c r="N694" s="200"/>
      <c r="O694" s="200"/>
      <c r="P694" s="200"/>
      <c r="Q694" s="200"/>
      <c r="R694" s="200"/>
      <c r="S694" s="200"/>
      <c r="T694" s="201"/>
      <c r="AT694" s="202" t="s">
        <v>193</v>
      </c>
      <c r="AU694" s="202" t="s">
        <v>90</v>
      </c>
      <c r="AV694" s="13" t="s">
        <v>88</v>
      </c>
      <c r="AW694" s="13" t="s">
        <v>41</v>
      </c>
      <c r="AX694" s="13" t="s">
        <v>80</v>
      </c>
      <c r="AY694" s="202" t="s">
        <v>182</v>
      </c>
    </row>
    <row r="695" spans="1:65" s="14" customFormat="1" ht="11.25">
      <c r="B695" s="203"/>
      <c r="C695" s="204"/>
      <c r="D695" s="194" t="s">
        <v>193</v>
      </c>
      <c r="E695" s="205" t="s">
        <v>43</v>
      </c>
      <c r="F695" s="206" t="s">
        <v>919</v>
      </c>
      <c r="G695" s="204"/>
      <c r="H695" s="207">
        <v>0.02</v>
      </c>
      <c r="I695" s="208"/>
      <c r="J695" s="204"/>
      <c r="K695" s="204"/>
      <c r="L695" s="209"/>
      <c r="M695" s="210"/>
      <c r="N695" s="211"/>
      <c r="O695" s="211"/>
      <c r="P695" s="211"/>
      <c r="Q695" s="211"/>
      <c r="R695" s="211"/>
      <c r="S695" s="211"/>
      <c r="T695" s="212"/>
      <c r="AT695" s="213" t="s">
        <v>193</v>
      </c>
      <c r="AU695" s="213" t="s">
        <v>90</v>
      </c>
      <c r="AV695" s="14" t="s">
        <v>90</v>
      </c>
      <c r="AW695" s="14" t="s">
        <v>41</v>
      </c>
      <c r="AX695" s="14" t="s">
        <v>80</v>
      </c>
      <c r="AY695" s="213" t="s">
        <v>182</v>
      </c>
    </row>
    <row r="696" spans="1:65" s="15" customFormat="1" ht="11.25">
      <c r="B696" s="227"/>
      <c r="C696" s="228"/>
      <c r="D696" s="194" t="s">
        <v>193</v>
      </c>
      <c r="E696" s="229" t="s">
        <v>43</v>
      </c>
      <c r="F696" s="230" t="s">
        <v>436</v>
      </c>
      <c r="G696" s="228"/>
      <c r="H696" s="231">
        <v>0.1</v>
      </c>
      <c r="I696" s="232"/>
      <c r="J696" s="228"/>
      <c r="K696" s="228"/>
      <c r="L696" s="233"/>
      <c r="M696" s="234"/>
      <c r="N696" s="235"/>
      <c r="O696" s="235"/>
      <c r="P696" s="235"/>
      <c r="Q696" s="235"/>
      <c r="R696" s="235"/>
      <c r="S696" s="235"/>
      <c r="T696" s="236"/>
      <c r="AT696" s="237" t="s">
        <v>193</v>
      </c>
      <c r="AU696" s="237" t="s">
        <v>90</v>
      </c>
      <c r="AV696" s="15" t="s">
        <v>205</v>
      </c>
      <c r="AW696" s="15" t="s">
        <v>41</v>
      </c>
      <c r="AX696" s="15" t="s">
        <v>88</v>
      </c>
      <c r="AY696" s="237" t="s">
        <v>182</v>
      </c>
    </row>
    <row r="697" spans="1:65" s="2" customFormat="1" ht="24.2" customHeight="1">
      <c r="A697" s="35"/>
      <c r="B697" s="36"/>
      <c r="C697" s="179" t="s">
        <v>920</v>
      </c>
      <c r="D697" s="179" t="s">
        <v>187</v>
      </c>
      <c r="E697" s="180" t="s">
        <v>921</v>
      </c>
      <c r="F697" s="181" t="s">
        <v>922</v>
      </c>
      <c r="G697" s="182" t="s">
        <v>190</v>
      </c>
      <c r="H697" s="183">
        <v>2</v>
      </c>
      <c r="I697" s="184"/>
      <c r="J697" s="185">
        <f>ROUND(I697*H697,2)</f>
        <v>0</v>
      </c>
      <c r="K697" s="181" t="s">
        <v>191</v>
      </c>
      <c r="L697" s="40"/>
      <c r="M697" s="186" t="s">
        <v>43</v>
      </c>
      <c r="N697" s="187" t="s">
        <v>51</v>
      </c>
      <c r="O697" s="65"/>
      <c r="P697" s="188">
        <f>O697*H697</f>
        <v>0</v>
      </c>
      <c r="Q697" s="188">
        <v>0</v>
      </c>
      <c r="R697" s="188">
        <f>Q697*H697</f>
        <v>0</v>
      </c>
      <c r="S697" s="188">
        <v>0</v>
      </c>
      <c r="T697" s="189">
        <f>S697*H697</f>
        <v>0</v>
      </c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R697" s="190" t="s">
        <v>88</v>
      </c>
      <c r="AT697" s="190" t="s">
        <v>187</v>
      </c>
      <c r="AU697" s="190" t="s">
        <v>90</v>
      </c>
      <c r="AY697" s="17" t="s">
        <v>182</v>
      </c>
      <c r="BE697" s="191">
        <f>IF(N697="základní",J697,0)</f>
        <v>0</v>
      </c>
      <c r="BF697" s="191">
        <f>IF(N697="snížená",J697,0)</f>
        <v>0</v>
      </c>
      <c r="BG697" s="191">
        <f>IF(N697="zákl. přenesená",J697,0)</f>
        <v>0</v>
      </c>
      <c r="BH697" s="191">
        <f>IF(N697="sníž. přenesená",J697,0)</f>
        <v>0</v>
      </c>
      <c r="BI697" s="191">
        <f>IF(N697="nulová",J697,0)</f>
        <v>0</v>
      </c>
      <c r="BJ697" s="17" t="s">
        <v>88</v>
      </c>
      <c r="BK697" s="191">
        <f>ROUND(I697*H697,2)</f>
        <v>0</v>
      </c>
      <c r="BL697" s="17" t="s">
        <v>88</v>
      </c>
      <c r="BM697" s="190" t="s">
        <v>923</v>
      </c>
    </row>
    <row r="698" spans="1:65" s="13" customFormat="1" ht="11.25">
      <c r="B698" s="192"/>
      <c r="C698" s="193"/>
      <c r="D698" s="194" t="s">
        <v>193</v>
      </c>
      <c r="E698" s="195" t="s">
        <v>43</v>
      </c>
      <c r="F698" s="196" t="s">
        <v>532</v>
      </c>
      <c r="G698" s="193"/>
      <c r="H698" s="195" t="s">
        <v>43</v>
      </c>
      <c r="I698" s="197"/>
      <c r="J698" s="193"/>
      <c r="K698" s="193"/>
      <c r="L698" s="198"/>
      <c r="M698" s="199"/>
      <c r="N698" s="200"/>
      <c r="O698" s="200"/>
      <c r="P698" s="200"/>
      <c r="Q698" s="200"/>
      <c r="R698" s="200"/>
      <c r="S698" s="200"/>
      <c r="T698" s="201"/>
      <c r="AT698" s="202" t="s">
        <v>193</v>
      </c>
      <c r="AU698" s="202" t="s">
        <v>90</v>
      </c>
      <c r="AV698" s="13" t="s">
        <v>88</v>
      </c>
      <c r="AW698" s="13" t="s">
        <v>41</v>
      </c>
      <c r="AX698" s="13" t="s">
        <v>80</v>
      </c>
      <c r="AY698" s="202" t="s">
        <v>182</v>
      </c>
    </row>
    <row r="699" spans="1:65" s="13" customFormat="1" ht="11.25">
      <c r="B699" s="192"/>
      <c r="C699" s="193"/>
      <c r="D699" s="194" t="s">
        <v>193</v>
      </c>
      <c r="E699" s="195" t="s">
        <v>43</v>
      </c>
      <c r="F699" s="196" t="s">
        <v>362</v>
      </c>
      <c r="G699" s="193"/>
      <c r="H699" s="195" t="s">
        <v>43</v>
      </c>
      <c r="I699" s="197"/>
      <c r="J699" s="193"/>
      <c r="K699" s="193"/>
      <c r="L699" s="198"/>
      <c r="M699" s="199"/>
      <c r="N699" s="200"/>
      <c r="O699" s="200"/>
      <c r="P699" s="200"/>
      <c r="Q699" s="200"/>
      <c r="R699" s="200"/>
      <c r="S699" s="200"/>
      <c r="T699" s="201"/>
      <c r="AT699" s="202" t="s">
        <v>193</v>
      </c>
      <c r="AU699" s="202" t="s">
        <v>90</v>
      </c>
      <c r="AV699" s="13" t="s">
        <v>88</v>
      </c>
      <c r="AW699" s="13" t="s">
        <v>41</v>
      </c>
      <c r="AX699" s="13" t="s">
        <v>80</v>
      </c>
      <c r="AY699" s="202" t="s">
        <v>182</v>
      </c>
    </row>
    <row r="700" spans="1:65" s="14" customFormat="1" ht="11.25">
      <c r="B700" s="203"/>
      <c r="C700" s="204"/>
      <c r="D700" s="194" t="s">
        <v>193</v>
      </c>
      <c r="E700" s="205" t="s">
        <v>43</v>
      </c>
      <c r="F700" s="206" t="s">
        <v>90</v>
      </c>
      <c r="G700" s="204"/>
      <c r="H700" s="207">
        <v>2</v>
      </c>
      <c r="I700" s="208"/>
      <c r="J700" s="204"/>
      <c r="K700" s="204"/>
      <c r="L700" s="209"/>
      <c r="M700" s="210"/>
      <c r="N700" s="211"/>
      <c r="O700" s="211"/>
      <c r="P700" s="211"/>
      <c r="Q700" s="211"/>
      <c r="R700" s="211"/>
      <c r="S700" s="211"/>
      <c r="T700" s="212"/>
      <c r="AT700" s="213" t="s">
        <v>193</v>
      </c>
      <c r="AU700" s="213" t="s">
        <v>90</v>
      </c>
      <c r="AV700" s="14" t="s">
        <v>90</v>
      </c>
      <c r="AW700" s="14" t="s">
        <v>41</v>
      </c>
      <c r="AX700" s="14" t="s">
        <v>88</v>
      </c>
      <c r="AY700" s="213" t="s">
        <v>182</v>
      </c>
    </row>
    <row r="701" spans="1:65" s="2" customFormat="1" ht="24.2" customHeight="1">
      <c r="A701" s="35"/>
      <c r="B701" s="36"/>
      <c r="C701" s="179" t="s">
        <v>924</v>
      </c>
      <c r="D701" s="179" t="s">
        <v>187</v>
      </c>
      <c r="E701" s="180" t="s">
        <v>925</v>
      </c>
      <c r="F701" s="181" t="s">
        <v>926</v>
      </c>
      <c r="G701" s="182" t="s">
        <v>190</v>
      </c>
      <c r="H701" s="183">
        <v>2</v>
      </c>
      <c r="I701" s="184"/>
      <c r="J701" s="185">
        <f>ROUND(I701*H701,2)</f>
        <v>0</v>
      </c>
      <c r="K701" s="181" t="s">
        <v>191</v>
      </c>
      <c r="L701" s="40"/>
      <c r="M701" s="186" t="s">
        <v>43</v>
      </c>
      <c r="N701" s="187" t="s">
        <v>51</v>
      </c>
      <c r="O701" s="65"/>
      <c r="P701" s="188">
        <f>O701*H701</f>
        <v>0</v>
      </c>
      <c r="Q701" s="188">
        <v>0</v>
      </c>
      <c r="R701" s="188">
        <f>Q701*H701</f>
        <v>0</v>
      </c>
      <c r="S701" s="188">
        <v>0</v>
      </c>
      <c r="T701" s="189">
        <f>S701*H701</f>
        <v>0</v>
      </c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R701" s="190" t="s">
        <v>88</v>
      </c>
      <c r="AT701" s="190" t="s">
        <v>187</v>
      </c>
      <c r="AU701" s="190" t="s">
        <v>90</v>
      </c>
      <c r="AY701" s="17" t="s">
        <v>182</v>
      </c>
      <c r="BE701" s="191">
        <f>IF(N701="základní",J701,0)</f>
        <v>0</v>
      </c>
      <c r="BF701" s="191">
        <f>IF(N701="snížená",J701,0)</f>
        <v>0</v>
      </c>
      <c r="BG701" s="191">
        <f>IF(N701="zákl. přenesená",J701,0)</f>
        <v>0</v>
      </c>
      <c r="BH701" s="191">
        <f>IF(N701="sníž. přenesená",J701,0)</f>
        <v>0</v>
      </c>
      <c r="BI701" s="191">
        <f>IF(N701="nulová",J701,0)</f>
        <v>0</v>
      </c>
      <c r="BJ701" s="17" t="s">
        <v>88</v>
      </c>
      <c r="BK701" s="191">
        <f>ROUND(I701*H701,2)</f>
        <v>0</v>
      </c>
      <c r="BL701" s="17" t="s">
        <v>88</v>
      </c>
      <c r="BM701" s="190" t="s">
        <v>927</v>
      </c>
    </row>
    <row r="702" spans="1:65" s="13" customFormat="1" ht="11.25">
      <c r="B702" s="192"/>
      <c r="C702" s="193"/>
      <c r="D702" s="194" t="s">
        <v>193</v>
      </c>
      <c r="E702" s="195" t="s">
        <v>43</v>
      </c>
      <c r="F702" s="196" t="s">
        <v>431</v>
      </c>
      <c r="G702" s="193"/>
      <c r="H702" s="195" t="s">
        <v>43</v>
      </c>
      <c r="I702" s="197"/>
      <c r="J702" s="193"/>
      <c r="K702" s="193"/>
      <c r="L702" s="198"/>
      <c r="M702" s="199"/>
      <c r="N702" s="200"/>
      <c r="O702" s="200"/>
      <c r="P702" s="200"/>
      <c r="Q702" s="200"/>
      <c r="R702" s="200"/>
      <c r="S702" s="200"/>
      <c r="T702" s="201"/>
      <c r="AT702" s="202" t="s">
        <v>193</v>
      </c>
      <c r="AU702" s="202" t="s">
        <v>90</v>
      </c>
      <c r="AV702" s="13" t="s">
        <v>88</v>
      </c>
      <c r="AW702" s="13" t="s">
        <v>41</v>
      </c>
      <c r="AX702" s="13" t="s">
        <v>80</v>
      </c>
      <c r="AY702" s="202" t="s">
        <v>182</v>
      </c>
    </row>
    <row r="703" spans="1:65" s="13" customFormat="1" ht="11.25">
      <c r="B703" s="192"/>
      <c r="C703" s="193"/>
      <c r="D703" s="194" t="s">
        <v>193</v>
      </c>
      <c r="E703" s="195" t="s">
        <v>43</v>
      </c>
      <c r="F703" s="196" t="s">
        <v>638</v>
      </c>
      <c r="G703" s="193"/>
      <c r="H703" s="195" t="s">
        <v>43</v>
      </c>
      <c r="I703" s="197"/>
      <c r="J703" s="193"/>
      <c r="K703" s="193"/>
      <c r="L703" s="198"/>
      <c r="M703" s="199"/>
      <c r="N703" s="200"/>
      <c r="O703" s="200"/>
      <c r="P703" s="200"/>
      <c r="Q703" s="200"/>
      <c r="R703" s="200"/>
      <c r="S703" s="200"/>
      <c r="T703" s="201"/>
      <c r="AT703" s="202" t="s">
        <v>193</v>
      </c>
      <c r="AU703" s="202" t="s">
        <v>90</v>
      </c>
      <c r="AV703" s="13" t="s">
        <v>88</v>
      </c>
      <c r="AW703" s="13" t="s">
        <v>41</v>
      </c>
      <c r="AX703" s="13" t="s">
        <v>80</v>
      </c>
      <c r="AY703" s="202" t="s">
        <v>182</v>
      </c>
    </row>
    <row r="704" spans="1:65" s="14" customFormat="1" ht="11.25">
      <c r="B704" s="203"/>
      <c r="C704" s="204"/>
      <c r="D704" s="194" t="s">
        <v>193</v>
      </c>
      <c r="E704" s="205" t="s">
        <v>43</v>
      </c>
      <c r="F704" s="206" t="s">
        <v>88</v>
      </c>
      <c r="G704" s="204"/>
      <c r="H704" s="207">
        <v>1</v>
      </c>
      <c r="I704" s="208"/>
      <c r="J704" s="204"/>
      <c r="K704" s="204"/>
      <c r="L704" s="209"/>
      <c r="M704" s="210"/>
      <c r="N704" s="211"/>
      <c r="O704" s="211"/>
      <c r="P704" s="211"/>
      <c r="Q704" s="211"/>
      <c r="R704" s="211"/>
      <c r="S704" s="211"/>
      <c r="T704" s="212"/>
      <c r="AT704" s="213" t="s">
        <v>193</v>
      </c>
      <c r="AU704" s="213" t="s">
        <v>90</v>
      </c>
      <c r="AV704" s="14" t="s">
        <v>90</v>
      </c>
      <c r="AW704" s="14" t="s">
        <v>41</v>
      </c>
      <c r="AX704" s="14" t="s">
        <v>80</v>
      </c>
      <c r="AY704" s="213" t="s">
        <v>182</v>
      </c>
    </row>
    <row r="705" spans="1:65" s="13" customFormat="1" ht="11.25">
      <c r="B705" s="192"/>
      <c r="C705" s="193"/>
      <c r="D705" s="194" t="s">
        <v>193</v>
      </c>
      <c r="E705" s="195" t="s">
        <v>43</v>
      </c>
      <c r="F705" s="196" t="s">
        <v>640</v>
      </c>
      <c r="G705" s="193"/>
      <c r="H705" s="195" t="s">
        <v>43</v>
      </c>
      <c r="I705" s="197"/>
      <c r="J705" s="193"/>
      <c r="K705" s="193"/>
      <c r="L705" s="198"/>
      <c r="M705" s="199"/>
      <c r="N705" s="200"/>
      <c r="O705" s="200"/>
      <c r="P705" s="200"/>
      <c r="Q705" s="200"/>
      <c r="R705" s="200"/>
      <c r="S705" s="200"/>
      <c r="T705" s="201"/>
      <c r="AT705" s="202" t="s">
        <v>193</v>
      </c>
      <c r="AU705" s="202" t="s">
        <v>90</v>
      </c>
      <c r="AV705" s="13" t="s">
        <v>88</v>
      </c>
      <c r="AW705" s="13" t="s">
        <v>41</v>
      </c>
      <c r="AX705" s="13" t="s">
        <v>80</v>
      </c>
      <c r="AY705" s="202" t="s">
        <v>182</v>
      </c>
    </row>
    <row r="706" spans="1:65" s="14" customFormat="1" ht="11.25">
      <c r="B706" s="203"/>
      <c r="C706" s="204"/>
      <c r="D706" s="194" t="s">
        <v>193</v>
      </c>
      <c r="E706" s="205" t="s">
        <v>43</v>
      </c>
      <c r="F706" s="206" t="s">
        <v>88</v>
      </c>
      <c r="G706" s="204"/>
      <c r="H706" s="207">
        <v>1</v>
      </c>
      <c r="I706" s="208"/>
      <c r="J706" s="204"/>
      <c r="K706" s="204"/>
      <c r="L706" s="209"/>
      <c r="M706" s="210"/>
      <c r="N706" s="211"/>
      <c r="O706" s="211"/>
      <c r="P706" s="211"/>
      <c r="Q706" s="211"/>
      <c r="R706" s="211"/>
      <c r="S706" s="211"/>
      <c r="T706" s="212"/>
      <c r="AT706" s="213" t="s">
        <v>193</v>
      </c>
      <c r="AU706" s="213" t="s">
        <v>90</v>
      </c>
      <c r="AV706" s="14" t="s">
        <v>90</v>
      </c>
      <c r="AW706" s="14" t="s">
        <v>41</v>
      </c>
      <c r="AX706" s="14" t="s">
        <v>80</v>
      </c>
      <c r="AY706" s="213" t="s">
        <v>182</v>
      </c>
    </row>
    <row r="707" spans="1:65" s="15" customFormat="1" ht="11.25">
      <c r="B707" s="227"/>
      <c r="C707" s="228"/>
      <c r="D707" s="194" t="s">
        <v>193</v>
      </c>
      <c r="E707" s="229" t="s">
        <v>43</v>
      </c>
      <c r="F707" s="230" t="s">
        <v>436</v>
      </c>
      <c r="G707" s="228"/>
      <c r="H707" s="231">
        <v>2</v>
      </c>
      <c r="I707" s="232"/>
      <c r="J707" s="228"/>
      <c r="K707" s="228"/>
      <c r="L707" s="233"/>
      <c r="M707" s="234"/>
      <c r="N707" s="235"/>
      <c r="O707" s="235"/>
      <c r="P707" s="235"/>
      <c r="Q707" s="235"/>
      <c r="R707" s="235"/>
      <c r="S707" s="235"/>
      <c r="T707" s="236"/>
      <c r="AT707" s="237" t="s">
        <v>193</v>
      </c>
      <c r="AU707" s="237" t="s">
        <v>90</v>
      </c>
      <c r="AV707" s="15" t="s">
        <v>205</v>
      </c>
      <c r="AW707" s="15" t="s">
        <v>41</v>
      </c>
      <c r="AX707" s="15" t="s">
        <v>88</v>
      </c>
      <c r="AY707" s="237" t="s">
        <v>182</v>
      </c>
    </row>
    <row r="708" spans="1:65" s="2" customFormat="1" ht="14.45" customHeight="1">
      <c r="A708" s="35"/>
      <c r="B708" s="36"/>
      <c r="C708" s="214" t="s">
        <v>928</v>
      </c>
      <c r="D708" s="214" t="s">
        <v>179</v>
      </c>
      <c r="E708" s="215" t="s">
        <v>929</v>
      </c>
      <c r="F708" s="216" t="s">
        <v>930</v>
      </c>
      <c r="G708" s="217" t="s">
        <v>190</v>
      </c>
      <c r="H708" s="218">
        <v>2</v>
      </c>
      <c r="I708" s="219"/>
      <c r="J708" s="220">
        <f>ROUND(I708*H708,2)</f>
        <v>0</v>
      </c>
      <c r="K708" s="216" t="s">
        <v>198</v>
      </c>
      <c r="L708" s="221"/>
      <c r="M708" s="222" t="s">
        <v>43</v>
      </c>
      <c r="N708" s="223" t="s">
        <v>51</v>
      </c>
      <c r="O708" s="65"/>
      <c r="P708" s="188">
        <f>O708*H708</f>
        <v>0</v>
      </c>
      <c r="Q708" s="188">
        <v>0</v>
      </c>
      <c r="R708" s="188">
        <f>Q708*H708</f>
        <v>0</v>
      </c>
      <c r="S708" s="188">
        <v>0</v>
      </c>
      <c r="T708" s="189">
        <f>S708*H708</f>
        <v>0</v>
      </c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R708" s="190" t="s">
        <v>90</v>
      </c>
      <c r="AT708" s="190" t="s">
        <v>179</v>
      </c>
      <c r="AU708" s="190" t="s">
        <v>90</v>
      </c>
      <c r="AY708" s="17" t="s">
        <v>182</v>
      </c>
      <c r="BE708" s="191">
        <f>IF(N708="základní",J708,0)</f>
        <v>0</v>
      </c>
      <c r="BF708" s="191">
        <f>IF(N708="snížená",J708,0)</f>
        <v>0</v>
      </c>
      <c r="BG708" s="191">
        <f>IF(N708="zákl. přenesená",J708,0)</f>
        <v>0</v>
      </c>
      <c r="BH708" s="191">
        <f>IF(N708="sníž. přenesená",J708,0)</f>
        <v>0</v>
      </c>
      <c r="BI708" s="191">
        <f>IF(N708="nulová",J708,0)</f>
        <v>0</v>
      </c>
      <c r="BJ708" s="17" t="s">
        <v>88</v>
      </c>
      <c r="BK708" s="191">
        <f>ROUND(I708*H708,2)</f>
        <v>0</v>
      </c>
      <c r="BL708" s="17" t="s">
        <v>88</v>
      </c>
      <c r="BM708" s="190" t="s">
        <v>931</v>
      </c>
    </row>
    <row r="709" spans="1:65" s="13" customFormat="1" ht="11.25">
      <c r="B709" s="192"/>
      <c r="C709" s="193"/>
      <c r="D709" s="194" t="s">
        <v>193</v>
      </c>
      <c r="E709" s="195" t="s">
        <v>43</v>
      </c>
      <c r="F709" s="196" t="s">
        <v>431</v>
      </c>
      <c r="G709" s="193"/>
      <c r="H709" s="195" t="s">
        <v>43</v>
      </c>
      <c r="I709" s="197"/>
      <c r="J709" s="193"/>
      <c r="K709" s="193"/>
      <c r="L709" s="198"/>
      <c r="M709" s="199"/>
      <c r="N709" s="200"/>
      <c r="O709" s="200"/>
      <c r="P709" s="200"/>
      <c r="Q709" s="200"/>
      <c r="R709" s="200"/>
      <c r="S709" s="200"/>
      <c r="T709" s="201"/>
      <c r="AT709" s="202" t="s">
        <v>193</v>
      </c>
      <c r="AU709" s="202" t="s">
        <v>90</v>
      </c>
      <c r="AV709" s="13" t="s">
        <v>88</v>
      </c>
      <c r="AW709" s="13" t="s">
        <v>41</v>
      </c>
      <c r="AX709" s="13" t="s">
        <v>80</v>
      </c>
      <c r="AY709" s="202" t="s">
        <v>182</v>
      </c>
    </row>
    <row r="710" spans="1:65" s="13" customFormat="1" ht="11.25">
      <c r="B710" s="192"/>
      <c r="C710" s="193"/>
      <c r="D710" s="194" t="s">
        <v>193</v>
      </c>
      <c r="E710" s="195" t="s">
        <v>43</v>
      </c>
      <c r="F710" s="196" t="s">
        <v>638</v>
      </c>
      <c r="G710" s="193"/>
      <c r="H710" s="195" t="s">
        <v>43</v>
      </c>
      <c r="I710" s="197"/>
      <c r="J710" s="193"/>
      <c r="K710" s="193"/>
      <c r="L710" s="198"/>
      <c r="M710" s="199"/>
      <c r="N710" s="200"/>
      <c r="O710" s="200"/>
      <c r="P710" s="200"/>
      <c r="Q710" s="200"/>
      <c r="R710" s="200"/>
      <c r="S710" s="200"/>
      <c r="T710" s="201"/>
      <c r="AT710" s="202" t="s">
        <v>193</v>
      </c>
      <c r="AU710" s="202" t="s">
        <v>90</v>
      </c>
      <c r="AV710" s="13" t="s">
        <v>88</v>
      </c>
      <c r="AW710" s="13" t="s">
        <v>41</v>
      </c>
      <c r="AX710" s="13" t="s">
        <v>80</v>
      </c>
      <c r="AY710" s="202" t="s">
        <v>182</v>
      </c>
    </row>
    <row r="711" spans="1:65" s="14" customFormat="1" ht="11.25">
      <c r="B711" s="203"/>
      <c r="C711" s="204"/>
      <c r="D711" s="194" t="s">
        <v>193</v>
      </c>
      <c r="E711" s="205" t="s">
        <v>43</v>
      </c>
      <c r="F711" s="206" t="s">
        <v>88</v>
      </c>
      <c r="G711" s="204"/>
      <c r="H711" s="207">
        <v>1</v>
      </c>
      <c r="I711" s="208"/>
      <c r="J711" s="204"/>
      <c r="K711" s="204"/>
      <c r="L711" s="209"/>
      <c r="M711" s="210"/>
      <c r="N711" s="211"/>
      <c r="O711" s="211"/>
      <c r="P711" s="211"/>
      <c r="Q711" s="211"/>
      <c r="R711" s="211"/>
      <c r="S711" s="211"/>
      <c r="T711" s="212"/>
      <c r="AT711" s="213" t="s">
        <v>193</v>
      </c>
      <c r="AU711" s="213" t="s">
        <v>90</v>
      </c>
      <c r="AV711" s="14" t="s">
        <v>90</v>
      </c>
      <c r="AW711" s="14" t="s">
        <v>41</v>
      </c>
      <c r="AX711" s="14" t="s">
        <v>80</v>
      </c>
      <c r="AY711" s="213" t="s">
        <v>182</v>
      </c>
    </row>
    <row r="712" spans="1:65" s="13" customFormat="1" ht="11.25">
      <c r="B712" s="192"/>
      <c r="C712" s="193"/>
      <c r="D712" s="194" t="s">
        <v>193</v>
      </c>
      <c r="E712" s="195" t="s">
        <v>43</v>
      </c>
      <c r="F712" s="196" t="s">
        <v>640</v>
      </c>
      <c r="G712" s="193"/>
      <c r="H712" s="195" t="s">
        <v>43</v>
      </c>
      <c r="I712" s="197"/>
      <c r="J712" s="193"/>
      <c r="K712" s="193"/>
      <c r="L712" s="198"/>
      <c r="M712" s="199"/>
      <c r="N712" s="200"/>
      <c r="O712" s="200"/>
      <c r="P712" s="200"/>
      <c r="Q712" s="200"/>
      <c r="R712" s="200"/>
      <c r="S712" s="200"/>
      <c r="T712" s="201"/>
      <c r="AT712" s="202" t="s">
        <v>193</v>
      </c>
      <c r="AU712" s="202" t="s">
        <v>90</v>
      </c>
      <c r="AV712" s="13" t="s">
        <v>88</v>
      </c>
      <c r="AW712" s="13" t="s">
        <v>41</v>
      </c>
      <c r="AX712" s="13" t="s">
        <v>80</v>
      </c>
      <c r="AY712" s="202" t="s">
        <v>182</v>
      </c>
    </row>
    <row r="713" spans="1:65" s="14" customFormat="1" ht="11.25">
      <c r="B713" s="203"/>
      <c r="C713" s="204"/>
      <c r="D713" s="194" t="s">
        <v>193</v>
      </c>
      <c r="E713" s="205" t="s">
        <v>43</v>
      </c>
      <c r="F713" s="206" t="s">
        <v>88</v>
      </c>
      <c r="G713" s="204"/>
      <c r="H713" s="207">
        <v>1</v>
      </c>
      <c r="I713" s="208"/>
      <c r="J713" s="204"/>
      <c r="K713" s="204"/>
      <c r="L713" s="209"/>
      <c r="M713" s="210"/>
      <c r="N713" s="211"/>
      <c r="O713" s="211"/>
      <c r="P713" s="211"/>
      <c r="Q713" s="211"/>
      <c r="R713" s="211"/>
      <c r="S713" s="211"/>
      <c r="T713" s="212"/>
      <c r="AT713" s="213" t="s">
        <v>193</v>
      </c>
      <c r="AU713" s="213" t="s">
        <v>90</v>
      </c>
      <c r="AV713" s="14" t="s">
        <v>90</v>
      </c>
      <c r="AW713" s="14" t="s">
        <v>41</v>
      </c>
      <c r="AX713" s="14" t="s">
        <v>80</v>
      </c>
      <c r="AY713" s="213" t="s">
        <v>182</v>
      </c>
    </row>
    <row r="714" spans="1:65" s="15" customFormat="1" ht="11.25">
      <c r="B714" s="227"/>
      <c r="C714" s="228"/>
      <c r="D714" s="194" t="s">
        <v>193</v>
      </c>
      <c r="E714" s="229" t="s">
        <v>43</v>
      </c>
      <c r="F714" s="230" t="s">
        <v>436</v>
      </c>
      <c r="G714" s="228"/>
      <c r="H714" s="231">
        <v>2</v>
      </c>
      <c r="I714" s="232"/>
      <c r="J714" s="228"/>
      <c r="K714" s="228"/>
      <c r="L714" s="233"/>
      <c r="M714" s="234"/>
      <c r="N714" s="235"/>
      <c r="O714" s="235"/>
      <c r="P714" s="235"/>
      <c r="Q714" s="235"/>
      <c r="R714" s="235"/>
      <c r="S714" s="235"/>
      <c r="T714" s="236"/>
      <c r="AT714" s="237" t="s">
        <v>193</v>
      </c>
      <c r="AU714" s="237" t="s">
        <v>90</v>
      </c>
      <c r="AV714" s="15" t="s">
        <v>205</v>
      </c>
      <c r="AW714" s="15" t="s">
        <v>41</v>
      </c>
      <c r="AX714" s="15" t="s">
        <v>88</v>
      </c>
      <c r="AY714" s="237" t="s">
        <v>182</v>
      </c>
    </row>
    <row r="715" spans="1:65" s="2" customFormat="1" ht="49.15" customHeight="1">
      <c r="A715" s="35"/>
      <c r="B715" s="36"/>
      <c r="C715" s="179" t="s">
        <v>932</v>
      </c>
      <c r="D715" s="179" t="s">
        <v>187</v>
      </c>
      <c r="E715" s="180" t="s">
        <v>933</v>
      </c>
      <c r="F715" s="181" t="s">
        <v>934</v>
      </c>
      <c r="G715" s="182" t="s">
        <v>190</v>
      </c>
      <c r="H715" s="183">
        <v>1</v>
      </c>
      <c r="I715" s="184"/>
      <c r="J715" s="185">
        <f>ROUND(I715*H715,2)</f>
        <v>0</v>
      </c>
      <c r="K715" s="181" t="s">
        <v>198</v>
      </c>
      <c r="L715" s="40"/>
      <c r="M715" s="186" t="s">
        <v>43</v>
      </c>
      <c r="N715" s="187" t="s">
        <v>51</v>
      </c>
      <c r="O715" s="65"/>
      <c r="P715" s="188">
        <f>O715*H715</f>
        <v>0</v>
      </c>
      <c r="Q715" s="188">
        <v>0</v>
      </c>
      <c r="R715" s="188">
        <f>Q715*H715</f>
        <v>0</v>
      </c>
      <c r="S715" s="188">
        <v>0</v>
      </c>
      <c r="T715" s="189">
        <f>S715*H715</f>
        <v>0</v>
      </c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R715" s="190" t="s">
        <v>88</v>
      </c>
      <c r="AT715" s="190" t="s">
        <v>187</v>
      </c>
      <c r="AU715" s="190" t="s">
        <v>90</v>
      </c>
      <c r="AY715" s="17" t="s">
        <v>182</v>
      </c>
      <c r="BE715" s="191">
        <f>IF(N715="základní",J715,0)</f>
        <v>0</v>
      </c>
      <c r="BF715" s="191">
        <f>IF(N715="snížená",J715,0)</f>
        <v>0</v>
      </c>
      <c r="BG715" s="191">
        <f>IF(N715="zákl. přenesená",J715,0)</f>
        <v>0</v>
      </c>
      <c r="BH715" s="191">
        <f>IF(N715="sníž. přenesená",J715,0)</f>
        <v>0</v>
      </c>
      <c r="BI715" s="191">
        <f>IF(N715="nulová",J715,0)</f>
        <v>0</v>
      </c>
      <c r="BJ715" s="17" t="s">
        <v>88</v>
      </c>
      <c r="BK715" s="191">
        <f>ROUND(I715*H715,2)</f>
        <v>0</v>
      </c>
      <c r="BL715" s="17" t="s">
        <v>88</v>
      </c>
      <c r="BM715" s="190" t="s">
        <v>935</v>
      </c>
    </row>
    <row r="716" spans="1:65" s="13" customFormat="1" ht="11.25">
      <c r="B716" s="192"/>
      <c r="C716" s="193"/>
      <c r="D716" s="194" t="s">
        <v>193</v>
      </c>
      <c r="E716" s="195" t="s">
        <v>43</v>
      </c>
      <c r="F716" s="196" t="s">
        <v>431</v>
      </c>
      <c r="G716" s="193"/>
      <c r="H716" s="195" t="s">
        <v>43</v>
      </c>
      <c r="I716" s="197"/>
      <c r="J716" s="193"/>
      <c r="K716" s="193"/>
      <c r="L716" s="198"/>
      <c r="M716" s="199"/>
      <c r="N716" s="200"/>
      <c r="O716" s="200"/>
      <c r="P716" s="200"/>
      <c r="Q716" s="200"/>
      <c r="R716" s="200"/>
      <c r="S716" s="200"/>
      <c r="T716" s="201"/>
      <c r="AT716" s="202" t="s">
        <v>193</v>
      </c>
      <c r="AU716" s="202" t="s">
        <v>90</v>
      </c>
      <c r="AV716" s="13" t="s">
        <v>88</v>
      </c>
      <c r="AW716" s="13" t="s">
        <v>41</v>
      </c>
      <c r="AX716" s="13" t="s">
        <v>80</v>
      </c>
      <c r="AY716" s="202" t="s">
        <v>182</v>
      </c>
    </row>
    <row r="717" spans="1:65" s="13" customFormat="1" ht="11.25">
      <c r="B717" s="192"/>
      <c r="C717" s="193"/>
      <c r="D717" s="194" t="s">
        <v>193</v>
      </c>
      <c r="E717" s="195" t="s">
        <v>43</v>
      </c>
      <c r="F717" s="196" t="s">
        <v>638</v>
      </c>
      <c r="G717" s="193"/>
      <c r="H717" s="195" t="s">
        <v>43</v>
      </c>
      <c r="I717" s="197"/>
      <c r="J717" s="193"/>
      <c r="K717" s="193"/>
      <c r="L717" s="198"/>
      <c r="M717" s="199"/>
      <c r="N717" s="200"/>
      <c r="O717" s="200"/>
      <c r="P717" s="200"/>
      <c r="Q717" s="200"/>
      <c r="R717" s="200"/>
      <c r="S717" s="200"/>
      <c r="T717" s="201"/>
      <c r="AT717" s="202" t="s">
        <v>193</v>
      </c>
      <c r="AU717" s="202" t="s">
        <v>90</v>
      </c>
      <c r="AV717" s="13" t="s">
        <v>88</v>
      </c>
      <c r="AW717" s="13" t="s">
        <v>41</v>
      </c>
      <c r="AX717" s="13" t="s">
        <v>80</v>
      </c>
      <c r="AY717" s="202" t="s">
        <v>182</v>
      </c>
    </row>
    <row r="718" spans="1:65" s="14" customFormat="1" ht="11.25">
      <c r="B718" s="203"/>
      <c r="C718" s="204"/>
      <c r="D718" s="194" t="s">
        <v>193</v>
      </c>
      <c r="E718" s="205" t="s">
        <v>43</v>
      </c>
      <c r="F718" s="206" t="s">
        <v>88</v>
      </c>
      <c r="G718" s="204"/>
      <c r="H718" s="207">
        <v>1</v>
      </c>
      <c r="I718" s="208"/>
      <c r="J718" s="204"/>
      <c r="K718" s="204"/>
      <c r="L718" s="209"/>
      <c r="M718" s="210"/>
      <c r="N718" s="211"/>
      <c r="O718" s="211"/>
      <c r="P718" s="211"/>
      <c r="Q718" s="211"/>
      <c r="R718" s="211"/>
      <c r="S718" s="211"/>
      <c r="T718" s="212"/>
      <c r="AT718" s="213" t="s">
        <v>193</v>
      </c>
      <c r="AU718" s="213" t="s">
        <v>90</v>
      </c>
      <c r="AV718" s="14" t="s">
        <v>90</v>
      </c>
      <c r="AW718" s="14" t="s">
        <v>41</v>
      </c>
      <c r="AX718" s="14" t="s">
        <v>88</v>
      </c>
      <c r="AY718" s="213" t="s">
        <v>182</v>
      </c>
    </row>
    <row r="719" spans="1:65" s="2" customFormat="1" ht="14.45" customHeight="1">
      <c r="A719" s="35"/>
      <c r="B719" s="36"/>
      <c r="C719" s="214" t="s">
        <v>936</v>
      </c>
      <c r="D719" s="214" t="s">
        <v>179</v>
      </c>
      <c r="E719" s="215" t="s">
        <v>937</v>
      </c>
      <c r="F719" s="216" t="s">
        <v>938</v>
      </c>
      <c r="G719" s="217" t="s">
        <v>190</v>
      </c>
      <c r="H719" s="218">
        <v>1</v>
      </c>
      <c r="I719" s="219"/>
      <c r="J719" s="220">
        <f>ROUND(I719*H719,2)</f>
        <v>0</v>
      </c>
      <c r="K719" s="216" t="s">
        <v>198</v>
      </c>
      <c r="L719" s="221"/>
      <c r="M719" s="222" t="s">
        <v>43</v>
      </c>
      <c r="N719" s="223" t="s">
        <v>51</v>
      </c>
      <c r="O719" s="65"/>
      <c r="P719" s="188">
        <f>O719*H719</f>
        <v>0</v>
      </c>
      <c r="Q719" s="188">
        <v>0</v>
      </c>
      <c r="R719" s="188">
        <f>Q719*H719</f>
        <v>0</v>
      </c>
      <c r="S719" s="188">
        <v>0</v>
      </c>
      <c r="T719" s="189">
        <f>S719*H719</f>
        <v>0</v>
      </c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R719" s="190" t="s">
        <v>90</v>
      </c>
      <c r="AT719" s="190" t="s">
        <v>179</v>
      </c>
      <c r="AU719" s="190" t="s">
        <v>90</v>
      </c>
      <c r="AY719" s="17" t="s">
        <v>182</v>
      </c>
      <c r="BE719" s="191">
        <f>IF(N719="základní",J719,0)</f>
        <v>0</v>
      </c>
      <c r="BF719" s="191">
        <f>IF(N719="snížená",J719,0)</f>
        <v>0</v>
      </c>
      <c r="BG719" s="191">
        <f>IF(N719="zákl. přenesená",J719,0)</f>
        <v>0</v>
      </c>
      <c r="BH719" s="191">
        <f>IF(N719="sníž. přenesená",J719,0)</f>
        <v>0</v>
      </c>
      <c r="BI719" s="191">
        <f>IF(N719="nulová",J719,0)</f>
        <v>0</v>
      </c>
      <c r="BJ719" s="17" t="s">
        <v>88</v>
      </c>
      <c r="BK719" s="191">
        <f>ROUND(I719*H719,2)</f>
        <v>0</v>
      </c>
      <c r="BL719" s="17" t="s">
        <v>88</v>
      </c>
      <c r="BM719" s="190" t="s">
        <v>939</v>
      </c>
    </row>
    <row r="720" spans="1:65" s="13" customFormat="1" ht="11.25">
      <c r="B720" s="192"/>
      <c r="C720" s="193"/>
      <c r="D720" s="194" t="s">
        <v>193</v>
      </c>
      <c r="E720" s="195" t="s">
        <v>43</v>
      </c>
      <c r="F720" s="196" t="s">
        <v>431</v>
      </c>
      <c r="G720" s="193"/>
      <c r="H720" s="195" t="s">
        <v>43</v>
      </c>
      <c r="I720" s="197"/>
      <c r="J720" s="193"/>
      <c r="K720" s="193"/>
      <c r="L720" s="198"/>
      <c r="M720" s="199"/>
      <c r="N720" s="200"/>
      <c r="O720" s="200"/>
      <c r="P720" s="200"/>
      <c r="Q720" s="200"/>
      <c r="R720" s="200"/>
      <c r="S720" s="200"/>
      <c r="T720" s="201"/>
      <c r="AT720" s="202" t="s">
        <v>193</v>
      </c>
      <c r="AU720" s="202" t="s">
        <v>90</v>
      </c>
      <c r="AV720" s="13" t="s">
        <v>88</v>
      </c>
      <c r="AW720" s="13" t="s">
        <v>41</v>
      </c>
      <c r="AX720" s="13" t="s">
        <v>80</v>
      </c>
      <c r="AY720" s="202" t="s">
        <v>182</v>
      </c>
    </row>
    <row r="721" spans="1:65" s="13" customFormat="1" ht="11.25">
      <c r="B721" s="192"/>
      <c r="C721" s="193"/>
      <c r="D721" s="194" t="s">
        <v>193</v>
      </c>
      <c r="E721" s="195" t="s">
        <v>43</v>
      </c>
      <c r="F721" s="196" t="s">
        <v>638</v>
      </c>
      <c r="G721" s="193"/>
      <c r="H721" s="195" t="s">
        <v>43</v>
      </c>
      <c r="I721" s="197"/>
      <c r="J721" s="193"/>
      <c r="K721" s="193"/>
      <c r="L721" s="198"/>
      <c r="M721" s="199"/>
      <c r="N721" s="200"/>
      <c r="O721" s="200"/>
      <c r="P721" s="200"/>
      <c r="Q721" s="200"/>
      <c r="R721" s="200"/>
      <c r="S721" s="200"/>
      <c r="T721" s="201"/>
      <c r="AT721" s="202" t="s">
        <v>193</v>
      </c>
      <c r="AU721" s="202" t="s">
        <v>90</v>
      </c>
      <c r="AV721" s="13" t="s">
        <v>88</v>
      </c>
      <c r="AW721" s="13" t="s">
        <v>41</v>
      </c>
      <c r="AX721" s="13" t="s">
        <v>80</v>
      </c>
      <c r="AY721" s="202" t="s">
        <v>182</v>
      </c>
    </row>
    <row r="722" spans="1:65" s="14" customFormat="1" ht="11.25">
      <c r="B722" s="203"/>
      <c r="C722" s="204"/>
      <c r="D722" s="194" t="s">
        <v>193</v>
      </c>
      <c r="E722" s="205" t="s">
        <v>43</v>
      </c>
      <c r="F722" s="206" t="s">
        <v>88</v>
      </c>
      <c r="G722" s="204"/>
      <c r="H722" s="207">
        <v>1</v>
      </c>
      <c r="I722" s="208"/>
      <c r="J722" s="204"/>
      <c r="K722" s="204"/>
      <c r="L722" s="209"/>
      <c r="M722" s="210"/>
      <c r="N722" s="211"/>
      <c r="O722" s="211"/>
      <c r="P722" s="211"/>
      <c r="Q722" s="211"/>
      <c r="R722" s="211"/>
      <c r="S722" s="211"/>
      <c r="T722" s="212"/>
      <c r="AT722" s="213" t="s">
        <v>193</v>
      </c>
      <c r="AU722" s="213" t="s">
        <v>90</v>
      </c>
      <c r="AV722" s="14" t="s">
        <v>90</v>
      </c>
      <c r="AW722" s="14" t="s">
        <v>41</v>
      </c>
      <c r="AX722" s="14" t="s">
        <v>88</v>
      </c>
      <c r="AY722" s="213" t="s">
        <v>182</v>
      </c>
    </row>
    <row r="723" spans="1:65" s="2" customFormat="1" ht="24.2" customHeight="1">
      <c r="A723" s="35"/>
      <c r="B723" s="36"/>
      <c r="C723" s="214" t="s">
        <v>940</v>
      </c>
      <c r="D723" s="214" t="s">
        <v>179</v>
      </c>
      <c r="E723" s="215" t="s">
        <v>941</v>
      </c>
      <c r="F723" s="216" t="s">
        <v>942</v>
      </c>
      <c r="G723" s="217" t="s">
        <v>190</v>
      </c>
      <c r="H723" s="218">
        <v>1</v>
      </c>
      <c r="I723" s="219"/>
      <c r="J723" s="220">
        <f>ROUND(I723*H723,2)</f>
        <v>0</v>
      </c>
      <c r="K723" s="216" t="s">
        <v>198</v>
      </c>
      <c r="L723" s="221"/>
      <c r="M723" s="222" t="s">
        <v>43</v>
      </c>
      <c r="N723" s="223" t="s">
        <v>51</v>
      </c>
      <c r="O723" s="65"/>
      <c r="P723" s="188">
        <f>O723*H723</f>
        <v>0</v>
      </c>
      <c r="Q723" s="188">
        <v>0</v>
      </c>
      <c r="R723" s="188">
        <f>Q723*H723</f>
        <v>0</v>
      </c>
      <c r="S723" s="188">
        <v>0</v>
      </c>
      <c r="T723" s="189">
        <f>S723*H723</f>
        <v>0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90" t="s">
        <v>90</v>
      </c>
      <c r="AT723" s="190" t="s">
        <v>179</v>
      </c>
      <c r="AU723" s="190" t="s">
        <v>90</v>
      </c>
      <c r="AY723" s="17" t="s">
        <v>182</v>
      </c>
      <c r="BE723" s="191">
        <f>IF(N723="základní",J723,0)</f>
        <v>0</v>
      </c>
      <c r="BF723" s="191">
        <f>IF(N723="snížená",J723,0)</f>
        <v>0</v>
      </c>
      <c r="BG723" s="191">
        <f>IF(N723="zákl. přenesená",J723,0)</f>
        <v>0</v>
      </c>
      <c r="BH723" s="191">
        <f>IF(N723="sníž. přenesená",J723,0)</f>
        <v>0</v>
      </c>
      <c r="BI723" s="191">
        <f>IF(N723="nulová",J723,0)</f>
        <v>0</v>
      </c>
      <c r="BJ723" s="17" t="s">
        <v>88</v>
      </c>
      <c r="BK723" s="191">
        <f>ROUND(I723*H723,2)</f>
        <v>0</v>
      </c>
      <c r="BL723" s="17" t="s">
        <v>88</v>
      </c>
      <c r="BM723" s="190" t="s">
        <v>943</v>
      </c>
    </row>
    <row r="724" spans="1:65" s="13" customFormat="1" ht="11.25">
      <c r="B724" s="192"/>
      <c r="C724" s="193"/>
      <c r="D724" s="194" t="s">
        <v>193</v>
      </c>
      <c r="E724" s="195" t="s">
        <v>43</v>
      </c>
      <c r="F724" s="196" t="s">
        <v>532</v>
      </c>
      <c r="G724" s="193"/>
      <c r="H724" s="195" t="s">
        <v>43</v>
      </c>
      <c r="I724" s="197"/>
      <c r="J724" s="193"/>
      <c r="K724" s="193"/>
      <c r="L724" s="198"/>
      <c r="M724" s="199"/>
      <c r="N724" s="200"/>
      <c r="O724" s="200"/>
      <c r="P724" s="200"/>
      <c r="Q724" s="200"/>
      <c r="R724" s="200"/>
      <c r="S724" s="200"/>
      <c r="T724" s="201"/>
      <c r="AT724" s="202" t="s">
        <v>193</v>
      </c>
      <c r="AU724" s="202" t="s">
        <v>90</v>
      </c>
      <c r="AV724" s="13" t="s">
        <v>88</v>
      </c>
      <c r="AW724" s="13" t="s">
        <v>41</v>
      </c>
      <c r="AX724" s="13" t="s">
        <v>80</v>
      </c>
      <c r="AY724" s="202" t="s">
        <v>182</v>
      </c>
    </row>
    <row r="725" spans="1:65" s="14" customFormat="1" ht="11.25">
      <c r="B725" s="203"/>
      <c r="C725" s="204"/>
      <c r="D725" s="194" t="s">
        <v>193</v>
      </c>
      <c r="E725" s="205" t="s">
        <v>43</v>
      </c>
      <c r="F725" s="206" t="s">
        <v>88</v>
      </c>
      <c r="G725" s="204"/>
      <c r="H725" s="207">
        <v>1</v>
      </c>
      <c r="I725" s="208"/>
      <c r="J725" s="204"/>
      <c r="K725" s="204"/>
      <c r="L725" s="209"/>
      <c r="M725" s="210"/>
      <c r="N725" s="211"/>
      <c r="O725" s="211"/>
      <c r="P725" s="211"/>
      <c r="Q725" s="211"/>
      <c r="R725" s="211"/>
      <c r="S725" s="211"/>
      <c r="T725" s="212"/>
      <c r="AT725" s="213" t="s">
        <v>193</v>
      </c>
      <c r="AU725" s="213" t="s">
        <v>90</v>
      </c>
      <c r="AV725" s="14" t="s">
        <v>90</v>
      </c>
      <c r="AW725" s="14" t="s">
        <v>41</v>
      </c>
      <c r="AX725" s="14" t="s">
        <v>88</v>
      </c>
      <c r="AY725" s="213" t="s">
        <v>182</v>
      </c>
    </row>
    <row r="726" spans="1:65" s="2" customFormat="1" ht="62.65" customHeight="1">
      <c r="A726" s="35"/>
      <c r="B726" s="36"/>
      <c r="C726" s="179" t="s">
        <v>944</v>
      </c>
      <c r="D726" s="179" t="s">
        <v>187</v>
      </c>
      <c r="E726" s="180" t="s">
        <v>945</v>
      </c>
      <c r="F726" s="181" t="s">
        <v>946</v>
      </c>
      <c r="G726" s="182" t="s">
        <v>190</v>
      </c>
      <c r="H726" s="183">
        <v>2</v>
      </c>
      <c r="I726" s="184"/>
      <c r="J726" s="185">
        <f>ROUND(I726*H726,2)</f>
        <v>0</v>
      </c>
      <c r="K726" s="181" t="s">
        <v>191</v>
      </c>
      <c r="L726" s="40"/>
      <c r="M726" s="186" t="s">
        <v>43</v>
      </c>
      <c r="N726" s="187" t="s">
        <v>51</v>
      </c>
      <c r="O726" s="65"/>
      <c r="P726" s="188">
        <f>O726*H726</f>
        <v>0</v>
      </c>
      <c r="Q726" s="188">
        <v>0</v>
      </c>
      <c r="R726" s="188">
        <f>Q726*H726</f>
        <v>0</v>
      </c>
      <c r="S726" s="188">
        <v>0</v>
      </c>
      <c r="T726" s="189">
        <f>S726*H726</f>
        <v>0</v>
      </c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R726" s="190" t="s">
        <v>88</v>
      </c>
      <c r="AT726" s="190" t="s">
        <v>187</v>
      </c>
      <c r="AU726" s="190" t="s">
        <v>90</v>
      </c>
      <c r="AY726" s="17" t="s">
        <v>182</v>
      </c>
      <c r="BE726" s="191">
        <f>IF(N726="základní",J726,0)</f>
        <v>0</v>
      </c>
      <c r="BF726" s="191">
        <f>IF(N726="snížená",J726,0)</f>
        <v>0</v>
      </c>
      <c r="BG726" s="191">
        <f>IF(N726="zákl. přenesená",J726,0)</f>
        <v>0</v>
      </c>
      <c r="BH726" s="191">
        <f>IF(N726="sníž. přenesená",J726,0)</f>
        <v>0</v>
      </c>
      <c r="BI726" s="191">
        <f>IF(N726="nulová",J726,0)</f>
        <v>0</v>
      </c>
      <c r="BJ726" s="17" t="s">
        <v>88</v>
      </c>
      <c r="BK726" s="191">
        <f>ROUND(I726*H726,2)</f>
        <v>0</v>
      </c>
      <c r="BL726" s="17" t="s">
        <v>88</v>
      </c>
      <c r="BM726" s="190" t="s">
        <v>947</v>
      </c>
    </row>
    <row r="727" spans="1:65" s="13" customFormat="1" ht="11.25">
      <c r="B727" s="192"/>
      <c r="C727" s="193"/>
      <c r="D727" s="194" t="s">
        <v>193</v>
      </c>
      <c r="E727" s="195" t="s">
        <v>43</v>
      </c>
      <c r="F727" s="196" t="s">
        <v>431</v>
      </c>
      <c r="G727" s="193"/>
      <c r="H727" s="195" t="s">
        <v>43</v>
      </c>
      <c r="I727" s="197"/>
      <c r="J727" s="193"/>
      <c r="K727" s="193"/>
      <c r="L727" s="198"/>
      <c r="M727" s="199"/>
      <c r="N727" s="200"/>
      <c r="O727" s="200"/>
      <c r="P727" s="200"/>
      <c r="Q727" s="200"/>
      <c r="R727" s="200"/>
      <c r="S727" s="200"/>
      <c r="T727" s="201"/>
      <c r="AT727" s="202" t="s">
        <v>193</v>
      </c>
      <c r="AU727" s="202" t="s">
        <v>90</v>
      </c>
      <c r="AV727" s="13" t="s">
        <v>88</v>
      </c>
      <c r="AW727" s="13" t="s">
        <v>41</v>
      </c>
      <c r="AX727" s="13" t="s">
        <v>80</v>
      </c>
      <c r="AY727" s="202" t="s">
        <v>182</v>
      </c>
    </row>
    <row r="728" spans="1:65" s="13" customFormat="1" ht="11.25">
      <c r="B728" s="192"/>
      <c r="C728" s="193"/>
      <c r="D728" s="194" t="s">
        <v>193</v>
      </c>
      <c r="E728" s="195" t="s">
        <v>43</v>
      </c>
      <c r="F728" s="196" t="s">
        <v>638</v>
      </c>
      <c r="G728" s="193"/>
      <c r="H728" s="195" t="s">
        <v>43</v>
      </c>
      <c r="I728" s="197"/>
      <c r="J728" s="193"/>
      <c r="K728" s="193"/>
      <c r="L728" s="198"/>
      <c r="M728" s="199"/>
      <c r="N728" s="200"/>
      <c r="O728" s="200"/>
      <c r="P728" s="200"/>
      <c r="Q728" s="200"/>
      <c r="R728" s="200"/>
      <c r="S728" s="200"/>
      <c r="T728" s="201"/>
      <c r="AT728" s="202" t="s">
        <v>193</v>
      </c>
      <c r="AU728" s="202" t="s">
        <v>90</v>
      </c>
      <c r="AV728" s="13" t="s">
        <v>88</v>
      </c>
      <c r="AW728" s="13" t="s">
        <v>41</v>
      </c>
      <c r="AX728" s="13" t="s">
        <v>80</v>
      </c>
      <c r="AY728" s="202" t="s">
        <v>182</v>
      </c>
    </row>
    <row r="729" spans="1:65" s="14" customFormat="1" ht="11.25">
      <c r="B729" s="203"/>
      <c r="C729" s="204"/>
      <c r="D729" s="194" t="s">
        <v>193</v>
      </c>
      <c r="E729" s="205" t="s">
        <v>43</v>
      </c>
      <c r="F729" s="206" t="s">
        <v>90</v>
      </c>
      <c r="G729" s="204"/>
      <c r="H729" s="207">
        <v>2</v>
      </c>
      <c r="I729" s="208"/>
      <c r="J729" s="204"/>
      <c r="K729" s="204"/>
      <c r="L729" s="209"/>
      <c r="M729" s="210"/>
      <c r="N729" s="211"/>
      <c r="O729" s="211"/>
      <c r="P729" s="211"/>
      <c r="Q729" s="211"/>
      <c r="R729" s="211"/>
      <c r="S729" s="211"/>
      <c r="T729" s="212"/>
      <c r="AT729" s="213" t="s">
        <v>193</v>
      </c>
      <c r="AU729" s="213" t="s">
        <v>90</v>
      </c>
      <c r="AV729" s="14" t="s">
        <v>90</v>
      </c>
      <c r="AW729" s="14" t="s">
        <v>41</v>
      </c>
      <c r="AX729" s="14" t="s">
        <v>88</v>
      </c>
      <c r="AY729" s="213" t="s">
        <v>182</v>
      </c>
    </row>
    <row r="730" spans="1:65" s="2" customFormat="1" ht="24.2" customHeight="1">
      <c r="A730" s="35"/>
      <c r="B730" s="36"/>
      <c r="C730" s="179" t="s">
        <v>948</v>
      </c>
      <c r="D730" s="179" t="s">
        <v>187</v>
      </c>
      <c r="E730" s="180" t="s">
        <v>949</v>
      </c>
      <c r="F730" s="181" t="s">
        <v>950</v>
      </c>
      <c r="G730" s="182" t="s">
        <v>190</v>
      </c>
      <c r="H730" s="183">
        <v>2</v>
      </c>
      <c r="I730" s="184"/>
      <c r="J730" s="185">
        <f>ROUND(I730*H730,2)</f>
        <v>0</v>
      </c>
      <c r="K730" s="181" t="s">
        <v>191</v>
      </c>
      <c r="L730" s="40"/>
      <c r="M730" s="186" t="s">
        <v>43</v>
      </c>
      <c r="N730" s="187" t="s">
        <v>51</v>
      </c>
      <c r="O730" s="65"/>
      <c r="P730" s="188">
        <f>O730*H730</f>
        <v>0</v>
      </c>
      <c r="Q730" s="188">
        <v>0</v>
      </c>
      <c r="R730" s="188">
        <f>Q730*H730</f>
        <v>0</v>
      </c>
      <c r="S730" s="188">
        <v>0</v>
      </c>
      <c r="T730" s="189">
        <f>S730*H730</f>
        <v>0</v>
      </c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R730" s="190" t="s">
        <v>88</v>
      </c>
      <c r="AT730" s="190" t="s">
        <v>187</v>
      </c>
      <c r="AU730" s="190" t="s">
        <v>90</v>
      </c>
      <c r="AY730" s="17" t="s">
        <v>182</v>
      </c>
      <c r="BE730" s="191">
        <f>IF(N730="základní",J730,0)</f>
        <v>0</v>
      </c>
      <c r="BF730" s="191">
        <f>IF(N730="snížená",J730,0)</f>
        <v>0</v>
      </c>
      <c r="BG730" s="191">
        <f>IF(N730="zákl. přenesená",J730,0)</f>
        <v>0</v>
      </c>
      <c r="BH730" s="191">
        <f>IF(N730="sníž. přenesená",J730,0)</f>
        <v>0</v>
      </c>
      <c r="BI730" s="191">
        <f>IF(N730="nulová",J730,0)</f>
        <v>0</v>
      </c>
      <c r="BJ730" s="17" t="s">
        <v>88</v>
      </c>
      <c r="BK730" s="191">
        <f>ROUND(I730*H730,2)</f>
        <v>0</v>
      </c>
      <c r="BL730" s="17" t="s">
        <v>88</v>
      </c>
      <c r="BM730" s="190" t="s">
        <v>951</v>
      </c>
    </row>
    <row r="731" spans="1:65" s="13" customFormat="1" ht="11.25">
      <c r="B731" s="192"/>
      <c r="C731" s="193"/>
      <c r="D731" s="194" t="s">
        <v>193</v>
      </c>
      <c r="E731" s="195" t="s">
        <v>43</v>
      </c>
      <c r="F731" s="196" t="s">
        <v>431</v>
      </c>
      <c r="G731" s="193"/>
      <c r="H731" s="195" t="s">
        <v>43</v>
      </c>
      <c r="I731" s="197"/>
      <c r="J731" s="193"/>
      <c r="K731" s="193"/>
      <c r="L731" s="198"/>
      <c r="M731" s="199"/>
      <c r="N731" s="200"/>
      <c r="O731" s="200"/>
      <c r="P731" s="200"/>
      <c r="Q731" s="200"/>
      <c r="R731" s="200"/>
      <c r="S731" s="200"/>
      <c r="T731" s="201"/>
      <c r="AT731" s="202" t="s">
        <v>193</v>
      </c>
      <c r="AU731" s="202" t="s">
        <v>90</v>
      </c>
      <c r="AV731" s="13" t="s">
        <v>88</v>
      </c>
      <c r="AW731" s="13" t="s">
        <v>41</v>
      </c>
      <c r="AX731" s="13" t="s">
        <v>80</v>
      </c>
      <c r="AY731" s="202" t="s">
        <v>182</v>
      </c>
    </row>
    <row r="732" spans="1:65" s="13" customFormat="1" ht="11.25">
      <c r="B732" s="192"/>
      <c r="C732" s="193"/>
      <c r="D732" s="194" t="s">
        <v>193</v>
      </c>
      <c r="E732" s="195" t="s">
        <v>43</v>
      </c>
      <c r="F732" s="196" t="s">
        <v>638</v>
      </c>
      <c r="G732" s="193"/>
      <c r="H732" s="195" t="s">
        <v>43</v>
      </c>
      <c r="I732" s="197"/>
      <c r="J732" s="193"/>
      <c r="K732" s="193"/>
      <c r="L732" s="198"/>
      <c r="M732" s="199"/>
      <c r="N732" s="200"/>
      <c r="O732" s="200"/>
      <c r="P732" s="200"/>
      <c r="Q732" s="200"/>
      <c r="R732" s="200"/>
      <c r="S732" s="200"/>
      <c r="T732" s="201"/>
      <c r="AT732" s="202" t="s">
        <v>193</v>
      </c>
      <c r="AU732" s="202" t="s">
        <v>90</v>
      </c>
      <c r="AV732" s="13" t="s">
        <v>88</v>
      </c>
      <c r="AW732" s="13" t="s">
        <v>41</v>
      </c>
      <c r="AX732" s="13" t="s">
        <v>80</v>
      </c>
      <c r="AY732" s="202" t="s">
        <v>182</v>
      </c>
    </row>
    <row r="733" spans="1:65" s="14" customFormat="1" ht="11.25">
      <c r="B733" s="203"/>
      <c r="C733" s="204"/>
      <c r="D733" s="194" t="s">
        <v>193</v>
      </c>
      <c r="E733" s="205" t="s">
        <v>43</v>
      </c>
      <c r="F733" s="206" t="s">
        <v>90</v>
      </c>
      <c r="G733" s="204"/>
      <c r="H733" s="207">
        <v>2</v>
      </c>
      <c r="I733" s="208"/>
      <c r="J733" s="204"/>
      <c r="K733" s="204"/>
      <c r="L733" s="209"/>
      <c r="M733" s="210"/>
      <c r="N733" s="211"/>
      <c r="O733" s="211"/>
      <c r="P733" s="211"/>
      <c r="Q733" s="211"/>
      <c r="R733" s="211"/>
      <c r="S733" s="211"/>
      <c r="T733" s="212"/>
      <c r="AT733" s="213" t="s">
        <v>193</v>
      </c>
      <c r="AU733" s="213" t="s">
        <v>90</v>
      </c>
      <c r="AV733" s="14" t="s">
        <v>90</v>
      </c>
      <c r="AW733" s="14" t="s">
        <v>41</v>
      </c>
      <c r="AX733" s="14" t="s">
        <v>88</v>
      </c>
      <c r="AY733" s="213" t="s">
        <v>182</v>
      </c>
    </row>
    <row r="734" spans="1:65" s="2" customFormat="1" ht="14.45" customHeight="1">
      <c r="A734" s="35"/>
      <c r="B734" s="36"/>
      <c r="C734" s="214" t="s">
        <v>952</v>
      </c>
      <c r="D734" s="214" t="s">
        <v>179</v>
      </c>
      <c r="E734" s="215" t="s">
        <v>953</v>
      </c>
      <c r="F734" s="216" t="s">
        <v>954</v>
      </c>
      <c r="G734" s="217" t="s">
        <v>190</v>
      </c>
      <c r="H734" s="218">
        <v>2</v>
      </c>
      <c r="I734" s="219"/>
      <c r="J734" s="220">
        <f>ROUND(I734*H734,2)</f>
        <v>0</v>
      </c>
      <c r="K734" s="216" t="s">
        <v>198</v>
      </c>
      <c r="L734" s="221"/>
      <c r="M734" s="222" t="s">
        <v>43</v>
      </c>
      <c r="N734" s="223" t="s">
        <v>51</v>
      </c>
      <c r="O734" s="65"/>
      <c r="P734" s="188">
        <f>O734*H734</f>
        <v>0</v>
      </c>
      <c r="Q734" s="188">
        <v>0</v>
      </c>
      <c r="R734" s="188">
        <f>Q734*H734</f>
        <v>0</v>
      </c>
      <c r="S734" s="188">
        <v>0</v>
      </c>
      <c r="T734" s="189">
        <f>S734*H734</f>
        <v>0</v>
      </c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R734" s="190" t="s">
        <v>90</v>
      </c>
      <c r="AT734" s="190" t="s">
        <v>179</v>
      </c>
      <c r="AU734" s="190" t="s">
        <v>90</v>
      </c>
      <c r="AY734" s="17" t="s">
        <v>182</v>
      </c>
      <c r="BE734" s="191">
        <f>IF(N734="základní",J734,0)</f>
        <v>0</v>
      </c>
      <c r="BF734" s="191">
        <f>IF(N734="snížená",J734,0)</f>
        <v>0</v>
      </c>
      <c r="BG734" s="191">
        <f>IF(N734="zákl. přenesená",J734,0)</f>
        <v>0</v>
      </c>
      <c r="BH734" s="191">
        <f>IF(N734="sníž. přenesená",J734,0)</f>
        <v>0</v>
      </c>
      <c r="BI734" s="191">
        <f>IF(N734="nulová",J734,0)</f>
        <v>0</v>
      </c>
      <c r="BJ734" s="17" t="s">
        <v>88</v>
      </c>
      <c r="BK734" s="191">
        <f>ROUND(I734*H734,2)</f>
        <v>0</v>
      </c>
      <c r="BL734" s="17" t="s">
        <v>88</v>
      </c>
      <c r="BM734" s="190" t="s">
        <v>955</v>
      </c>
    </row>
    <row r="735" spans="1:65" s="13" customFormat="1" ht="11.25">
      <c r="B735" s="192"/>
      <c r="C735" s="193"/>
      <c r="D735" s="194" t="s">
        <v>193</v>
      </c>
      <c r="E735" s="195" t="s">
        <v>43</v>
      </c>
      <c r="F735" s="196" t="s">
        <v>431</v>
      </c>
      <c r="G735" s="193"/>
      <c r="H735" s="195" t="s">
        <v>43</v>
      </c>
      <c r="I735" s="197"/>
      <c r="J735" s="193"/>
      <c r="K735" s="193"/>
      <c r="L735" s="198"/>
      <c r="M735" s="199"/>
      <c r="N735" s="200"/>
      <c r="O735" s="200"/>
      <c r="P735" s="200"/>
      <c r="Q735" s="200"/>
      <c r="R735" s="200"/>
      <c r="S735" s="200"/>
      <c r="T735" s="201"/>
      <c r="AT735" s="202" t="s">
        <v>193</v>
      </c>
      <c r="AU735" s="202" t="s">
        <v>90</v>
      </c>
      <c r="AV735" s="13" t="s">
        <v>88</v>
      </c>
      <c r="AW735" s="13" t="s">
        <v>41</v>
      </c>
      <c r="AX735" s="13" t="s">
        <v>80</v>
      </c>
      <c r="AY735" s="202" t="s">
        <v>182</v>
      </c>
    </row>
    <row r="736" spans="1:65" s="13" customFormat="1" ht="11.25">
      <c r="B736" s="192"/>
      <c r="C736" s="193"/>
      <c r="D736" s="194" t="s">
        <v>193</v>
      </c>
      <c r="E736" s="195" t="s">
        <v>43</v>
      </c>
      <c r="F736" s="196" t="s">
        <v>638</v>
      </c>
      <c r="G736" s="193"/>
      <c r="H736" s="195" t="s">
        <v>43</v>
      </c>
      <c r="I736" s="197"/>
      <c r="J736" s="193"/>
      <c r="K736" s="193"/>
      <c r="L736" s="198"/>
      <c r="M736" s="199"/>
      <c r="N736" s="200"/>
      <c r="O736" s="200"/>
      <c r="P736" s="200"/>
      <c r="Q736" s="200"/>
      <c r="R736" s="200"/>
      <c r="S736" s="200"/>
      <c r="T736" s="201"/>
      <c r="AT736" s="202" t="s">
        <v>193</v>
      </c>
      <c r="AU736" s="202" t="s">
        <v>90</v>
      </c>
      <c r="AV736" s="13" t="s">
        <v>88</v>
      </c>
      <c r="AW736" s="13" t="s">
        <v>41</v>
      </c>
      <c r="AX736" s="13" t="s">
        <v>80</v>
      </c>
      <c r="AY736" s="202" t="s">
        <v>182</v>
      </c>
    </row>
    <row r="737" spans="1:65" s="14" customFormat="1" ht="11.25">
      <c r="B737" s="203"/>
      <c r="C737" s="204"/>
      <c r="D737" s="194" t="s">
        <v>193</v>
      </c>
      <c r="E737" s="205" t="s">
        <v>43</v>
      </c>
      <c r="F737" s="206" t="s">
        <v>90</v>
      </c>
      <c r="G737" s="204"/>
      <c r="H737" s="207">
        <v>2</v>
      </c>
      <c r="I737" s="208"/>
      <c r="J737" s="204"/>
      <c r="K737" s="204"/>
      <c r="L737" s="209"/>
      <c r="M737" s="210"/>
      <c r="N737" s="211"/>
      <c r="O737" s="211"/>
      <c r="P737" s="211"/>
      <c r="Q737" s="211"/>
      <c r="R737" s="211"/>
      <c r="S737" s="211"/>
      <c r="T737" s="212"/>
      <c r="AT737" s="213" t="s">
        <v>193</v>
      </c>
      <c r="AU737" s="213" t="s">
        <v>90</v>
      </c>
      <c r="AV737" s="14" t="s">
        <v>90</v>
      </c>
      <c r="AW737" s="14" t="s">
        <v>41</v>
      </c>
      <c r="AX737" s="14" t="s">
        <v>88</v>
      </c>
      <c r="AY737" s="213" t="s">
        <v>182</v>
      </c>
    </row>
    <row r="738" spans="1:65" s="2" customFormat="1" ht="49.15" customHeight="1">
      <c r="A738" s="35"/>
      <c r="B738" s="36"/>
      <c r="C738" s="179" t="s">
        <v>956</v>
      </c>
      <c r="D738" s="179" t="s">
        <v>187</v>
      </c>
      <c r="E738" s="180" t="s">
        <v>957</v>
      </c>
      <c r="F738" s="181" t="s">
        <v>958</v>
      </c>
      <c r="G738" s="182" t="s">
        <v>190</v>
      </c>
      <c r="H738" s="183">
        <v>2</v>
      </c>
      <c r="I738" s="184"/>
      <c r="J738" s="185">
        <f>ROUND(I738*H738,2)</f>
        <v>0</v>
      </c>
      <c r="K738" s="181" t="s">
        <v>191</v>
      </c>
      <c r="L738" s="40"/>
      <c r="M738" s="186" t="s">
        <v>43</v>
      </c>
      <c r="N738" s="187" t="s">
        <v>51</v>
      </c>
      <c r="O738" s="65"/>
      <c r="P738" s="188">
        <f>O738*H738</f>
        <v>0</v>
      </c>
      <c r="Q738" s="188">
        <v>0</v>
      </c>
      <c r="R738" s="188">
        <f>Q738*H738</f>
        <v>0</v>
      </c>
      <c r="S738" s="188">
        <v>0</v>
      </c>
      <c r="T738" s="189">
        <f>S738*H738</f>
        <v>0</v>
      </c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R738" s="190" t="s">
        <v>88</v>
      </c>
      <c r="AT738" s="190" t="s">
        <v>187</v>
      </c>
      <c r="AU738" s="190" t="s">
        <v>90</v>
      </c>
      <c r="AY738" s="17" t="s">
        <v>182</v>
      </c>
      <c r="BE738" s="191">
        <f>IF(N738="základní",J738,0)</f>
        <v>0</v>
      </c>
      <c r="BF738" s="191">
        <f>IF(N738="snížená",J738,0)</f>
        <v>0</v>
      </c>
      <c r="BG738" s="191">
        <f>IF(N738="zákl. přenesená",J738,0)</f>
        <v>0</v>
      </c>
      <c r="BH738" s="191">
        <f>IF(N738="sníž. přenesená",J738,0)</f>
        <v>0</v>
      </c>
      <c r="BI738" s="191">
        <f>IF(N738="nulová",J738,0)</f>
        <v>0</v>
      </c>
      <c r="BJ738" s="17" t="s">
        <v>88</v>
      </c>
      <c r="BK738" s="191">
        <f>ROUND(I738*H738,2)</f>
        <v>0</v>
      </c>
      <c r="BL738" s="17" t="s">
        <v>88</v>
      </c>
      <c r="BM738" s="190" t="s">
        <v>959</v>
      </c>
    </row>
    <row r="739" spans="1:65" s="13" customFormat="1" ht="11.25">
      <c r="B739" s="192"/>
      <c r="C739" s="193"/>
      <c r="D739" s="194" t="s">
        <v>193</v>
      </c>
      <c r="E739" s="195" t="s">
        <v>43</v>
      </c>
      <c r="F739" s="196" t="s">
        <v>532</v>
      </c>
      <c r="G739" s="193"/>
      <c r="H739" s="195" t="s">
        <v>43</v>
      </c>
      <c r="I739" s="197"/>
      <c r="J739" s="193"/>
      <c r="K739" s="193"/>
      <c r="L739" s="198"/>
      <c r="M739" s="199"/>
      <c r="N739" s="200"/>
      <c r="O739" s="200"/>
      <c r="P739" s="200"/>
      <c r="Q739" s="200"/>
      <c r="R739" s="200"/>
      <c r="S739" s="200"/>
      <c r="T739" s="201"/>
      <c r="AT739" s="202" t="s">
        <v>193</v>
      </c>
      <c r="AU739" s="202" t="s">
        <v>90</v>
      </c>
      <c r="AV739" s="13" t="s">
        <v>88</v>
      </c>
      <c r="AW739" s="13" t="s">
        <v>41</v>
      </c>
      <c r="AX739" s="13" t="s">
        <v>80</v>
      </c>
      <c r="AY739" s="202" t="s">
        <v>182</v>
      </c>
    </row>
    <row r="740" spans="1:65" s="13" customFormat="1" ht="11.25">
      <c r="B740" s="192"/>
      <c r="C740" s="193"/>
      <c r="D740" s="194" t="s">
        <v>193</v>
      </c>
      <c r="E740" s="195" t="s">
        <v>43</v>
      </c>
      <c r="F740" s="196" t="s">
        <v>362</v>
      </c>
      <c r="G740" s="193"/>
      <c r="H740" s="195" t="s">
        <v>43</v>
      </c>
      <c r="I740" s="197"/>
      <c r="J740" s="193"/>
      <c r="K740" s="193"/>
      <c r="L740" s="198"/>
      <c r="M740" s="199"/>
      <c r="N740" s="200"/>
      <c r="O740" s="200"/>
      <c r="P740" s="200"/>
      <c r="Q740" s="200"/>
      <c r="R740" s="200"/>
      <c r="S740" s="200"/>
      <c r="T740" s="201"/>
      <c r="AT740" s="202" t="s">
        <v>193</v>
      </c>
      <c r="AU740" s="202" t="s">
        <v>90</v>
      </c>
      <c r="AV740" s="13" t="s">
        <v>88</v>
      </c>
      <c r="AW740" s="13" t="s">
        <v>41</v>
      </c>
      <c r="AX740" s="13" t="s">
        <v>80</v>
      </c>
      <c r="AY740" s="202" t="s">
        <v>182</v>
      </c>
    </row>
    <row r="741" spans="1:65" s="14" customFormat="1" ht="11.25">
      <c r="B741" s="203"/>
      <c r="C741" s="204"/>
      <c r="D741" s="194" t="s">
        <v>193</v>
      </c>
      <c r="E741" s="205" t="s">
        <v>43</v>
      </c>
      <c r="F741" s="206" t="s">
        <v>90</v>
      </c>
      <c r="G741" s="204"/>
      <c r="H741" s="207">
        <v>2</v>
      </c>
      <c r="I741" s="208"/>
      <c r="J741" s="204"/>
      <c r="K741" s="204"/>
      <c r="L741" s="209"/>
      <c r="M741" s="210"/>
      <c r="N741" s="211"/>
      <c r="O741" s="211"/>
      <c r="P741" s="211"/>
      <c r="Q741" s="211"/>
      <c r="R741" s="211"/>
      <c r="S741" s="211"/>
      <c r="T741" s="212"/>
      <c r="AT741" s="213" t="s">
        <v>193</v>
      </c>
      <c r="AU741" s="213" t="s">
        <v>90</v>
      </c>
      <c r="AV741" s="14" t="s">
        <v>90</v>
      </c>
      <c r="AW741" s="14" t="s">
        <v>41</v>
      </c>
      <c r="AX741" s="14" t="s">
        <v>88</v>
      </c>
      <c r="AY741" s="213" t="s">
        <v>182</v>
      </c>
    </row>
    <row r="742" spans="1:65" s="2" customFormat="1" ht="49.15" customHeight="1">
      <c r="A742" s="35"/>
      <c r="B742" s="36"/>
      <c r="C742" s="179" t="s">
        <v>960</v>
      </c>
      <c r="D742" s="179" t="s">
        <v>187</v>
      </c>
      <c r="E742" s="180" t="s">
        <v>961</v>
      </c>
      <c r="F742" s="181" t="s">
        <v>962</v>
      </c>
      <c r="G742" s="182" t="s">
        <v>190</v>
      </c>
      <c r="H742" s="183">
        <v>2</v>
      </c>
      <c r="I742" s="184"/>
      <c r="J742" s="185">
        <f>ROUND(I742*H742,2)</f>
        <v>0</v>
      </c>
      <c r="K742" s="181" t="s">
        <v>191</v>
      </c>
      <c r="L742" s="40"/>
      <c r="M742" s="186" t="s">
        <v>43</v>
      </c>
      <c r="N742" s="187" t="s">
        <v>51</v>
      </c>
      <c r="O742" s="65"/>
      <c r="P742" s="188">
        <f>O742*H742</f>
        <v>0</v>
      </c>
      <c r="Q742" s="188">
        <v>0</v>
      </c>
      <c r="R742" s="188">
        <f>Q742*H742</f>
        <v>0</v>
      </c>
      <c r="S742" s="188">
        <v>0</v>
      </c>
      <c r="T742" s="189">
        <f>S742*H742</f>
        <v>0</v>
      </c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R742" s="190" t="s">
        <v>88</v>
      </c>
      <c r="AT742" s="190" t="s">
        <v>187</v>
      </c>
      <c r="AU742" s="190" t="s">
        <v>90</v>
      </c>
      <c r="AY742" s="17" t="s">
        <v>182</v>
      </c>
      <c r="BE742" s="191">
        <f>IF(N742="základní",J742,0)</f>
        <v>0</v>
      </c>
      <c r="BF742" s="191">
        <f>IF(N742="snížená",J742,0)</f>
        <v>0</v>
      </c>
      <c r="BG742" s="191">
        <f>IF(N742="zákl. přenesená",J742,0)</f>
        <v>0</v>
      </c>
      <c r="BH742" s="191">
        <f>IF(N742="sníž. přenesená",J742,0)</f>
        <v>0</v>
      </c>
      <c r="BI742" s="191">
        <f>IF(N742="nulová",J742,0)</f>
        <v>0</v>
      </c>
      <c r="BJ742" s="17" t="s">
        <v>88</v>
      </c>
      <c r="BK742" s="191">
        <f>ROUND(I742*H742,2)</f>
        <v>0</v>
      </c>
      <c r="BL742" s="17" t="s">
        <v>88</v>
      </c>
      <c r="BM742" s="190" t="s">
        <v>963</v>
      </c>
    </row>
    <row r="743" spans="1:65" s="13" customFormat="1" ht="11.25">
      <c r="B743" s="192"/>
      <c r="C743" s="193"/>
      <c r="D743" s="194" t="s">
        <v>193</v>
      </c>
      <c r="E743" s="195" t="s">
        <v>43</v>
      </c>
      <c r="F743" s="196" t="s">
        <v>431</v>
      </c>
      <c r="G743" s="193"/>
      <c r="H743" s="195" t="s">
        <v>43</v>
      </c>
      <c r="I743" s="197"/>
      <c r="J743" s="193"/>
      <c r="K743" s="193"/>
      <c r="L743" s="198"/>
      <c r="M743" s="199"/>
      <c r="N743" s="200"/>
      <c r="O743" s="200"/>
      <c r="P743" s="200"/>
      <c r="Q743" s="200"/>
      <c r="R743" s="200"/>
      <c r="S743" s="200"/>
      <c r="T743" s="201"/>
      <c r="AT743" s="202" t="s">
        <v>193</v>
      </c>
      <c r="AU743" s="202" t="s">
        <v>90</v>
      </c>
      <c r="AV743" s="13" t="s">
        <v>88</v>
      </c>
      <c r="AW743" s="13" t="s">
        <v>41</v>
      </c>
      <c r="AX743" s="13" t="s">
        <v>80</v>
      </c>
      <c r="AY743" s="202" t="s">
        <v>182</v>
      </c>
    </row>
    <row r="744" spans="1:65" s="13" customFormat="1" ht="11.25">
      <c r="B744" s="192"/>
      <c r="C744" s="193"/>
      <c r="D744" s="194" t="s">
        <v>193</v>
      </c>
      <c r="E744" s="195" t="s">
        <v>43</v>
      </c>
      <c r="F744" s="196" t="s">
        <v>638</v>
      </c>
      <c r="G744" s="193"/>
      <c r="H744" s="195" t="s">
        <v>43</v>
      </c>
      <c r="I744" s="197"/>
      <c r="J744" s="193"/>
      <c r="K744" s="193"/>
      <c r="L744" s="198"/>
      <c r="M744" s="199"/>
      <c r="N744" s="200"/>
      <c r="O744" s="200"/>
      <c r="P744" s="200"/>
      <c r="Q744" s="200"/>
      <c r="R744" s="200"/>
      <c r="S744" s="200"/>
      <c r="T744" s="201"/>
      <c r="AT744" s="202" t="s">
        <v>193</v>
      </c>
      <c r="AU744" s="202" t="s">
        <v>90</v>
      </c>
      <c r="AV744" s="13" t="s">
        <v>88</v>
      </c>
      <c r="AW744" s="13" t="s">
        <v>41</v>
      </c>
      <c r="AX744" s="13" t="s">
        <v>80</v>
      </c>
      <c r="AY744" s="202" t="s">
        <v>182</v>
      </c>
    </row>
    <row r="745" spans="1:65" s="14" customFormat="1" ht="11.25">
      <c r="B745" s="203"/>
      <c r="C745" s="204"/>
      <c r="D745" s="194" t="s">
        <v>193</v>
      </c>
      <c r="E745" s="205" t="s">
        <v>43</v>
      </c>
      <c r="F745" s="206" t="s">
        <v>88</v>
      </c>
      <c r="G745" s="204"/>
      <c r="H745" s="207">
        <v>1</v>
      </c>
      <c r="I745" s="208"/>
      <c r="J745" s="204"/>
      <c r="K745" s="204"/>
      <c r="L745" s="209"/>
      <c r="M745" s="210"/>
      <c r="N745" s="211"/>
      <c r="O745" s="211"/>
      <c r="P745" s="211"/>
      <c r="Q745" s="211"/>
      <c r="R745" s="211"/>
      <c r="S745" s="211"/>
      <c r="T745" s="212"/>
      <c r="AT745" s="213" t="s">
        <v>193</v>
      </c>
      <c r="AU745" s="213" t="s">
        <v>90</v>
      </c>
      <c r="AV745" s="14" t="s">
        <v>90</v>
      </c>
      <c r="AW745" s="14" t="s">
        <v>41</v>
      </c>
      <c r="AX745" s="14" t="s">
        <v>80</v>
      </c>
      <c r="AY745" s="213" t="s">
        <v>182</v>
      </c>
    </row>
    <row r="746" spans="1:65" s="13" customFormat="1" ht="11.25">
      <c r="B746" s="192"/>
      <c r="C746" s="193"/>
      <c r="D746" s="194" t="s">
        <v>193</v>
      </c>
      <c r="E746" s="195" t="s">
        <v>43</v>
      </c>
      <c r="F746" s="196" t="s">
        <v>640</v>
      </c>
      <c r="G746" s="193"/>
      <c r="H746" s="195" t="s">
        <v>43</v>
      </c>
      <c r="I746" s="197"/>
      <c r="J746" s="193"/>
      <c r="K746" s="193"/>
      <c r="L746" s="198"/>
      <c r="M746" s="199"/>
      <c r="N746" s="200"/>
      <c r="O746" s="200"/>
      <c r="P746" s="200"/>
      <c r="Q746" s="200"/>
      <c r="R746" s="200"/>
      <c r="S746" s="200"/>
      <c r="T746" s="201"/>
      <c r="AT746" s="202" t="s">
        <v>193</v>
      </c>
      <c r="AU746" s="202" t="s">
        <v>90</v>
      </c>
      <c r="AV746" s="13" t="s">
        <v>88</v>
      </c>
      <c r="AW746" s="13" t="s">
        <v>41</v>
      </c>
      <c r="AX746" s="13" t="s">
        <v>80</v>
      </c>
      <c r="AY746" s="202" t="s">
        <v>182</v>
      </c>
    </row>
    <row r="747" spans="1:65" s="14" customFormat="1" ht="11.25">
      <c r="B747" s="203"/>
      <c r="C747" s="204"/>
      <c r="D747" s="194" t="s">
        <v>193</v>
      </c>
      <c r="E747" s="205" t="s">
        <v>43</v>
      </c>
      <c r="F747" s="206" t="s">
        <v>88</v>
      </c>
      <c r="G747" s="204"/>
      <c r="H747" s="207">
        <v>1</v>
      </c>
      <c r="I747" s="208"/>
      <c r="J747" s="204"/>
      <c r="K747" s="204"/>
      <c r="L747" s="209"/>
      <c r="M747" s="210"/>
      <c r="N747" s="211"/>
      <c r="O747" s="211"/>
      <c r="P747" s="211"/>
      <c r="Q747" s="211"/>
      <c r="R747" s="211"/>
      <c r="S747" s="211"/>
      <c r="T747" s="212"/>
      <c r="AT747" s="213" t="s">
        <v>193</v>
      </c>
      <c r="AU747" s="213" t="s">
        <v>90</v>
      </c>
      <c r="AV747" s="14" t="s">
        <v>90</v>
      </c>
      <c r="AW747" s="14" t="s">
        <v>41</v>
      </c>
      <c r="AX747" s="14" t="s">
        <v>80</v>
      </c>
      <c r="AY747" s="213" t="s">
        <v>182</v>
      </c>
    </row>
    <row r="748" spans="1:65" s="15" customFormat="1" ht="11.25">
      <c r="B748" s="227"/>
      <c r="C748" s="228"/>
      <c r="D748" s="194" t="s">
        <v>193</v>
      </c>
      <c r="E748" s="229" t="s">
        <v>43</v>
      </c>
      <c r="F748" s="230" t="s">
        <v>436</v>
      </c>
      <c r="G748" s="228"/>
      <c r="H748" s="231">
        <v>2</v>
      </c>
      <c r="I748" s="232"/>
      <c r="J748" s="228"/>
      <c r="K748" s="228"/>
      <c r="L748" s="233"/>
      <c r="M748" s="234"/>
      <c r="N748" s="235"/>
      <c r="O748" s="235"/>
      <c r="P748" s="235"/>
      <c r="Q748" s="235"/>
      <c r="R748" s="235"/>
      <c r="S748" s="235"/>
      <c r="T748" s="236"/>
      <c r="AT748" s="237" t="s">
        <v>193</v>
      </c>
      <c r="AU748" s="237" t="s">
        <v>90</v>
      </c>
      <c r="AV748" s="15" t="s">
        <v>205</v>
      </c>
      <c r="AW748" s="15" t="s">
        <v>41</v>
      </c>
      <c r="AX748" s="15" t="s">
        <v>88</v>
      </c>
      <c r="AY748" s="237" t="s">
        <v>182</v>
      </c>
    </row>
    <row r="749" spans="1:65" s="2" customFormat="1" ht="14.45" customHeight="1">
      <c r="A749" s="35"/>
      <c r="B749" s="36"/>
      <c r="C749" s="214" t="s">
        <v>964</v>
      </c>
      <c r="D749" s="214" t="s">
        <v>179</v>
      </c>
      <c r="E749" s="215" t="s">
        <v>965</v>
      </c>
      <c r="F749" s="216" t="s">
        <v>966</v>
      </c>
      <c r="G749" s="217" t="s">
        <v>190</v>
      </c>
      <c r="H749" s="218">
        <v>2</v>
      </c>
      <c r="I749" s="219"/>
      <c r="J749" s="220">
        <f>ROUND(I749*H749,2)</f>
        <v>0</v>
      </c>
      <c r="K749" s="216" t="s">
        <v>198</v>
      </c>
      <c r="L749" s="221"/>
      <c r="M749" s="222" t="s">
        <v>43</v>
      </c>
      <c r="N749" s="223" t="s">
        <v>51</v>
      </c>
      <c r="O749" s="65"/>
      <c r="P749" s="188">
        <f>O749*H749</f>
        <v>0</v>
      </c>
      <c r="Q749" s="188">
        <v>0</v>
      </c>
      <c r="R749" s="188">
        <f>Q749*H749</f>
        <v>0</v>
      </c>
      <c r="S749" s="188">
        <v>0</v>
      </c>
      <c r="T749" s="189">
        <f>S749*H749</f>
        <v>0</v>
      </c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R749" s="190" t="s">
        <v>90</v>
      </c>
      <c r="AT749" s="190" t="s">
        <v>179</v>
      </c>
      <c r="AU749" s="190" t="s">
        <v>90</v>
      </c>
      <c r="AY749" s="17" t="s">
        <v>182</v>
      </c>
      <c r="BE749" s="191">
        <f>IF(N749="základní",J749,0)</f>
        <v>0</v>
      </c>
      <c r="BF749" s="191">
        <f>IF(N749="snížená",J749,0)</f>
        <v>0</v>
      </c>
      <c r="BG749" s="191">
        <f>IF(N749="zákl. přenesená",J749,0)</f>
        <v>0</v>
      </c>
      <c r="BH749" s="191">
        <f>IF(N749="sníž. přenesená",J749,0)</f>
        <v>0</v>
      </c>
      <c r="BI749" s="191">
        <f>IF(N749="nulová",J749,0)</f>
        <v>0</v>
      </c>
      <c r="BJ749" s="17" t="s">
        <v>88</v>
      </c>
      <c r="BK749" s="191">
        <f>ROUND(I749*H749,2)</f>
        <v>0</v>
      </c>
      <c r="BL749" s="17" t="s">
        <v>88</v>
      </c>
      <c r="BM749" s="190" t="s">
        <v>967</v>
      </c>
    </row>
    <row r="750" spans="1:65" s="13" customFormat="1" ht="11.25">
      <c r="B750" s="192"/>
      <c r="C750" s="193"/>
      <c r="D750" s="194" t="s">
        <v>193</v>
      </c>
      <c r="E750" s="195" t="s">
        <v>43</v>
      </c>
      <c r="F750" s="196" t="s">
        <v>431</v>
      </c>
      <c r="G750" s="193"/>
      <c r="H750" s="195" t="s">
        <v>43</v>
      </c>
      <c r="I750" s="197"/>
      <c r="J750" s="193"/>
      <c r="K750" s="193"/>
      <c r="L750" s="198"/>
      <c r="M750" s="199"/>
      <c r="N750" s="200"/>
      <c r="O750" s="200"/>
      <c r="P750" s="200"/>
      <c r="Q750" s="200"/>
      <c r="R750" s="200"/>
      <c r="S750" s="200"/>
      <c r="T750" s="201"/>
      <c r="AT750" s="202" t="s">
        <v>193</v>
      </c>
      <c r="AU750" s="202" t="s">
        <v>90</v>
      </c>
      <c r="AV750" s="13" t="s">
        <v>88</v>
      </c>
      <c r="AW750" s="13" t="s">
        <v>41</v>
      </c>
      <c r="AX750" s="13" t="s">
        <v>80</v>
      </c>
      <c r="AY750" s="202" t="s">
        <v>182</v>
      </c>
    </row>
    <row r="751" spans="1:65" s="13" customFormat="1" ht="11.25">
      <c r="B751" s="192"/>
      <c r="C751" s="193"/>
      <c r="D751" s="194" t="s">
        <v>193</v>
      </c>
      <c r="E751" s="195" t="s">
        <v>43</v>
      </c>
      <c r="F751" s="196" t="s">
        <v>638</v>
      </c>
      <c r="G751" s="193"/>
      <c r="H751" s="195" t="s">
        <v>43</v>
      </c>
      <c r="I751" s="197"/>
      <c r="J751" s="193"/>
      <c r="K751" s="193"/>
      <c r="L751" s="198"/>
      <c r="M751" s="199"/>
      <c r="N751" s="200"/>
      <c r="O751" s="200"/>
      <c r="P751" s="200"/>
      <c r="Q751" s="200"/>
      <c r="R751" s="200"/>
      <c r="S751" s="200"/>
      <c r="T751" s="201"/>
      <c r="AT751" s="202" t="s">
        <v>193</v>
      </c>
      <c r="AU751" s="202" t="s">
        <v>90</v>
      </c>
      <c r="AV751" s="13" t="s">
        <v>88</v>
      </c>
      <c r="AW751" s="13" t="s">
        <v>41</v>
      </c>
      <c r="AX751" s="13" t="s">
        <v>80</v>
      </c>
      <c r="AY751" s="202" t="s">
        <v>182</v>
      </c>
    </row>
    <row r="752" spans="1:65" s="14" customFormat="1" ht="11.25">
      <c r="B752" s="203"/>
      <c r="C752" s="204"/>
      <c r="D752" s="194" t="s">
        <v>193</v>
      </c>
      <c r="E752" s="205" t="s">
        <v>43</v>
      </c>
      <c r="F752" s="206" t="s">
        <v>88</v>
      </c>
      <c r="G752" s="204"/>
      <c r="H752" s="207">
        <v>1</v>
      </c>
      <c r="I752" s="208"/>
      <c r="J752" s="204"/>
      <c r="K752" s="204"/>
      <c r="L752" s="209"/>
      <c r="M752" s="210"/>
      <c r="N752" s="211"/>
      <c r="O752" s="211"/>
      <c r="P752" s="211"/>
      <c r="Q752" s="211"/>
      <c r="R752" s="211"/>
      <c r="S752" s="211"/>
      <c r="T752" s="212"/>
      <c r="AT752" s="213" t="s">
        <v>193</v>
      </c>
      <c r="AU752" s="213" t="s">
        <v>90</v>
      </c>
      <c r="AV752" s="14" t="s">
        <v>90</v>
      </c>
      <c r="AW752" s="14" t="s">
        <v>41</v>
      </c>
      <c r="AX752" s="14" t="s">
        <v>80</v>
      </c>
      <c r="AY752" s="213" t="s">
        <v>182</v>
      </c>
    </row>
    <row r="753" spans="1:65" s="13" customFormat="1" ht="11.25">
      <c r="B753" s="192"/>
      <c r="C753" s="193"/>
      <c r="D753" s="194" t="s">
        <v>193</v>
      </c>
      <c r="E753" s="195" t="s">
        <v>43</v>
      </c>
      <c r="F753" s="196" t="s">
        <v>640</v>
      </c>
      <c r="G753" s="193"/>
      <c r="H753" s="195" t="s">
        <v>43</v>
      </c>
      <c r="I753" s="197"/>
      <c r="J753" s="193"/>
      <c r="K753" s="193"/>
      <c r="L753" s="198"/>
      <c r="M753" s="199"/>
      <c r="N753" s="200"/>
      <c r="O753" s="200"/>
      <c r="P753" s="200"/>
      <c r="Q753" s="200"/>
      <c r="R753" s="200"/>
      <c r="S753" s="200"/>
      <c r="T753" s="201"/>
      <c r="AT753" s="202" t="s">
        <v>193</v>
      </c>
      <c r="AU753" s="202" t="s">
        <v>90</v>
      </c>
      <c r="AV753" s="13" t="s">
        <v>88</v>
      </c>
      <c r="AW753" s="13" t="s">
        <v>41</v>
      </c>
      <c r="AX753" s="13" t="s">
        <v>80</v>
      </c>
      <c r="AY753" s="202" t="s">
        <v>182</v>
      </c>
    </row>
    <row r="754" spans="1:65" s="14" customFormat="1" ht="11.25">
      <c r="B754" s="203"/>
      <c r="C754" s="204"/>
      <c r="D754" s="194" t="s">
        <v>193</v>
      </c>
      <c r="E754" s="205" t="s">
        <v>43</v>
      </c>
      <c r="F754" s="206" t="s">
        <v>88</v>
      </c>
      <c r="G754" s="204"/>
      <c r="H754" s="207">
        <v>1</v>
      </c>
      <c r="I754" s="208"/>
      <c r="J754" s="204"/>
      <c r="K754" s="204"/>
      <c r="L754" s="209"/>
      <c r="M754" s="210"/>
      <c r="N754" s="211"/>
      <c r="O754" s="211"/>
      <c r="P754" s="211"/>
      <c r="Q754" s="211"/>
      <c r="R754" s="211"/>
      <c r="S754" s="211"/>
      <c r="T754" s="212"/>
      <c r="AT754" s="213" t="s">
        <v>193</v>
      </c>
      <c r="AU754" s="213" t="s">
        <v>90</v>
      </c>
      <c r="AV754" s="14" t="s">
        <v>90</v>
      </c>
      <c r="AW754" s="14" t="s">
        <v>41</v>
      </c>
      <c r="AX754" s="14" t="s">
        <v>80</v>
      </c>
      <c r="AY754" s="213" t="s">
        <v>182</v>
      </c>
    </row>
    <row r="755" spans="1:65" s="15" customFormat="1" ht="11.25">
      <c r="B755" s="227"/>
      <c r="C755" s="228"/>
      <c r="D755" s="194" t="s">
        <v>193</v>
      </c>
      <c r="E755" s="229" t="s">
        <v>43</v>
      </c>
      <c r="F755" s="230" t="s">
        <v>436</v>
      </c>
      <c r="G755" s="228"/>
      <c r="H755" s="231">
        <v>2</v>
      </c>
      <c r="I755" s="232"/>
      <c r="J755" s="228"/>
      <c r="K755" s="228"/>
      <c r="L755" s="233"/>
      <c r="M755" s="234"/>
      <c r="N755" s="235"/>
      <c r="O755" s="235"/>
      <c r="P755" s="235"/>
      <c r="Q755" s="235"/>
      <c r="R755" s="235"/>
      <c r="S755" s="235"/>
      <c r="T755" s="236"/>
      <c r="AT755" s="237" t="s">
        <v>193</v>
      </c>
      <c r="AU755" s="237" t="s">
        <v>90</v>
      </c>
      <c r="AV755" s="15" t="s">
        <v>205</v>
      </c>
      <c r="AW755" s="15" t="s">
        <v>41</v>
      </c>
      <c r="AX755" s="15" t="s">
        <v>88</v>
      </c>
      <c r="AY755" s="237" t="s">
        <v>182</v>
      </c>
    </row>
    <row r="756" spans="1:65" s="2" customFormat="1" ht="24.2" customHeight="1">
      <c r="A756" s="35"/>
      <c r="B756" s="36"/>
      <c r="C756" s="179" t="s">
        <v>968</v>
      </c>
      <c r="D756" s="179" t="s">
        <v>187</v>
      </c>
      <c r="E756" s="180" t="s">
        <v>969</v>
      </c>
      <c r="F756" s="181" t="s">
        <v>970</v>
      </c>
      <c r="G756" s="182" t="s">
        <v>190</v>
      </c>
      <c r="H756" s="183">
        <v>2</v>
      </c>
      <c r="I756" s="184"/>
      <c r="J756" s="185">
        <f>ROUND(I756*H756,2)</f>
        <v>0</v>
      </c>
      <c r="K756" s="181" t="s">
        <v>191</v>
      </c>
      <c r="L756" s="40"/>
      <c r="M756" s="186" t="s">
        <v>43</v>
      </c>
      <c r="N756" s="187" t="s">
        <v>51</v>
      </c>
      <c r="O756" s="65"/>
      <c r="P756" s="188">
        <f>O756*H756</f>
        <v>0</v>
      </c>
      <c r="Q756" s="188">
        <v>0</v>
      </c>
      <c r="R756" s="188">
        <f>Q756*H756</f>
        <v>0</v>
      </c>
      <c r="S756" s="188">
        <v>0</v>
      </c>
      <c r="T756" s="189">
        <f>S756*H756</f>
        <v>0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90" t="s">
        <v>88</v>
      </c>
      <c r="AT756" s="190" t="s">
        <v>187</v>
      </c>
      <c r="AU756" s="190" t="s">
        <v>90</v>
      </c>
      <c r="AY756" s="17" t="s">
        <v>182</v>
      </c>
      <c r="BE756" s="191">
        <f>IF(N756="základní",J756,0)</f>
        <v>0</v>
      </c>
      <c r="BF756" s="191">
        <f>IF(N756="snížená",J756,0)</f>
        <v>0</v>
      </c>
      <c r="BG756" s="191">
        <f>IF(N756="zákl. přenesená",J756,0)</f>
        <v>0</v>
      </c>
      <c r="BH756" s="191">
        <f>IF(N756="sníž. přenesená",J756,0)</f>
        <v>0</v>
      </c>
      <c r="BI756" s="191">
        <f>IF(N756="nulová",J756,0)</f>
        <v>0</v>
      </c>
      <c r="BJ756" s="17" t="s">
        <v>88</v>
      </c>
      <c r="BK756" s="191">
        <f>ROUND(I756*H756,2)</f>
        <v>0</v>
      </c>
      <c r="BL756" s="17" t="s">
        <v>88</v>
      </c>
      <c r="BM756" s="190" t="s">
        <v>971</v>
      </c>
    </row>
    <row r="757" spans="1:65" s="13" customFormat="1" ht="11.25">
      <c r="B757" s="192"/>
      <c r="C757" s="193"/>
      <c r="D757" s="194" t="s">
        <v>193</v>
      </c>
      <c r="E757" s="195" t="s">
        <v>43</v>
      </c>
      <c r="F757" s="196" t="s">
        <v>532</v>
      </c>
      <c r="G757" s="193"/>
      <c r="H757" s="195" t="s">
        <v>43</v>
      </c>
      <c r="I757" s="197"/>
      <c r="J757" s="193"/>
      <c r="K757" s="193"/>
      <c r="L757" s="198"/>
      <c r="M757" s="199"/>
      <c r="N757" s="200"/>
      <c r="O757" s="200"/>
      <c r="P757" s="200"/>
      <c r="Q757" s="200"/>
      <c r="R757" s="200"/>
      <c r="S757" s="200"/>
      <c r="T757" s="201"/>
      <c r="AT757" s="202" t="s">
        <v>193</v>
      </c>
      <c r="AU757" s="202" t="s">
        <v>90</v>
      </c>
      <c r="AV757" s="13" t="s">
        <v>88</v>
      </c>
      <c r="AW757" s="13" t="s">
        <v>41</v>
      </c>
      <c r="AX757" s="13" t="s">
        <v>80</v>
      </c>
      <c r="AY757" s="202" t="s">
        <v>182</v>
      </c>
    </row>
    <row r="758" spans="1:65" s="13" customFormat="1" ht="11.25">
      <c r="B758" s="192"/>
      <c r="C758" s="193"/>
      <c r="D758" s="194" t="s">
        <v>193</v>
      </c>
      <c r="E758" s="195" t="s">
        <v>43</v>
      </c>
      <c r="F758" s="196" t="s">
        <v>362</v>
      </c>
      <c r="G758" s="193"/>
      <c r="H758" s="195" t="s">
        <v>43</v>
      </c>
      <c r="I758" s="197"/>
      <c r="J758" s="193"/>
      <c r="K758" s="193"/>
      <c r="L758" s="198"/>
      <c r="M758" s="199"/>
      <c r="N758" s="200"/>
      <c r="O758" s="200"/>
      <c r="P758" s="200"/>
      <c r="Q758" s="200"/>
      <c r="R758" s="200"/>
      <c r="S758" s="200"/>
      <c r="T758" s="201"/>
      <c r="AT758" s="202" t="s">
        <v>193</v>
      </c>
      <c r="AU758" s="202" t="s">
        <v>90</v>
      </c>
      <c r="AV758" s="13" t="s">
        <v>88</v>
      </c>
      <c r="AW758" s="13" t="s">
        <v>41</v>
      </c>
      <c r="AX758" s="13" t="s">
        <v>80</v>
      </c>
      <c r="AY758" s="202" t="s">
        <v>182</v>
      </c>
    </row>
    <row r="759" spans="1:65" s="14" customFormat="1" ht="11.25">
      <c r="B759" s="203"/>
      <c r="C759" s="204"/>
      <c r="D759" s="194" t="s">
        <v>193</v>
      </c>
      <c r="E759" s="205" t="s">
        <v>43</v>
      </c>
      <c r="F759" s="206" t="s">
        <v>90</v>
      </c>
      <c r="G759" s="204"/>
      <c r="H759" s="207">
        <v>2</v>
      </c>
      <c r="I759" s="208"/>
      <c r="J759" s="204"/>
      <c r="K759" s="204"/>
      <c r="L759" s="209"/>
      <c r="M759" s="210"/>
      <c r="N759" s="211"/>
      <c r="O759" s="211"/>
      <c r="P759" s="211"/>
      <c r="Q759" s="211"/>
      <c r="R759" s="211"/>
      <c r="S759" s="211"/>
      <c r="T759" s="212"/>
      <c r="AT759" s="213" t="s">
        <v>193</v>
      </c>
      <c r="AU759" s="213" t="s">
        <v>90</v>
      </c>
      <c r="AV759" s="14" t="s">
        <v>90</v>
      </c>
      <c r="AW759" s="14" t="s">
        <v>41</v>
      </c>
      <c r="AX759" s="14" t="s">
        <v>88</v>
      </c>
      <c r="AY759" s="213" t="s">
        <v>182</v>
      </c>
    </row>
    <row r="760" spans="1:65" s="2" customFormat="1" ht="24.2" customHeight="1">
      <c r="A760" s="35"/>
      <c r="B760" s="36"/>
      <c r="C760" s="179" t="s">
        <v>972</v>
      </c>
      <c r="D760" s="179" t="s">
        <v>187</v>
      </c>
      <c r="E760" s="180" t="s">
        <v>973</v>
      </c>
      <c r="F760" s="181" t="s">
        <v>974</v>
      </c>
      <c r="G760" s="182" t="s">
        <v>190</v>
      </c>
      <c r="H760" s="183">
        <v>2</v>
      </c>
      <c r="I760" s="184"/>
      <c r="J760" s="185">
        <f>ROUND(I760*H760,2)</f>
        <v>0</v>
      </c>
      <c r="K760" s="181" t="s">
        <v>191</v>
      </c>
      <c r="L760" s="40"/>
      <c r="M760" s="186" t="s">
        <v>43</v>
      </c>
      <c r="N760" s="187" t="s">
        <v>51</v>
      </c>
      <c r="O760" s="65"/>
      <c r="P760" s="188">
        <f>O760*H760</f>
        <v>0</v>
      </c>
      <c r="Q760" s="188">
        <v>0</v>
      </c>
      <c r="R760" s="188">
        <f>Q760*H760</f>
        <v>0</v>
      </c>
      <c r="S760" s="188">
        <v>0</v>
      </c>
      <c r="T760" s="189">
        <f>S760*H760</f>
        <v>0</v>
      </c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R760" s="190" t="s">
        <v>88</v>
      </c>
      <c r="AT760" s="190" t="s">
        <v>187</v>
      </c>
      <c r="AU760" s="190" t="s">
        <v>90</v>
      </c>
      <c r="AY760" s="17" t="s">
        <v>182</v>
      </c>
      <c r="BE760" s="191">
        <f>IF(N760="základní",J760,0)</f>
        <v>0</v>
      </c>
      <c r="BF760" s="191">
        <f>IF(N760="snížená",J760,0)</f>
        <v>0</v>
      </c>
      <c r="BG760" s="191">
        <f>IF(N760="zákl. přenesená",J760,0)</f>
        <v>0</v>
      </c>
      <c r="BH760" s="191">
        <f>IF(N760="sníž. přenesená",J760,0)</f>
        <v>0</v>
      </c>
      <c r="BI760" s="191">
        <f>IF(N760="nulová",J760,0)</f>
        <v>0</v>
      </c>
      <c r="BJ760" s="17" t="s">
        <v>88</v>
      </c>
      <c r="BK760" s="191">
        <f>ROUND(I760*H760,2)</f>
        <v>0</v>
      </c>
      <c r="BL760" s="17" t="s">
        <v>88</v>
      </c>
      <c r="BM760" s="190" t="s">
        <v>975</v>
      </c>
    </row>
    <row r="761" spans="1:65" s="13" customFormat="1" ht="11.25">
      <c r="B761" s="192"/>
      <c r="C761" s="193"/>
      <c r="D761" s="194" t="s">
        <v>193</v>
      </c>
      <c r="E761" s="195" t="s">
        <v>43</v>
      </c>
      <c r="F761" s="196" t="s">
        <v>431</v>
      </c>
      <c r="G761" s="193"/>
      <c r="H761" s="195" t="s">
        <v>43</v>
      </c>
      <c r="I761" s="197"/>
      <c r="J761" s="193"/>
      <c r="K761" s="193"/>
      <c r="L761" s="198"/>
      <c r="M761" s="199"/>
      <c r="N761" s="200"/>
      <c r="O761" s="200"/>
      <c r="P761" s="200"/>
      <c r="Q761" s="200"/>
      <c r="R761" s="200"/>
      <c r="S761" s="200"/>
      <c r="T761" s="201"/>
      <c r="AT761" s="202" t="s">
        <v>193</v>
      </c>
      <c r="AU761" s="202" t="s">
        <v>90</v>
      </c>
      <c r="AV761" s="13" t="s">
        <v>88</v>
      </c>
      <c r="AW761" s="13" t="s">
        <v>41</v>
      </c>
      <c r="AX761" s="13" t="s">
        <v>80</v>
      </c>
      <c r="AY761" s="202" t="s">
        <v>182</v>
      </c>
    </row>
    <row r="762" spans="1:65" s="13" customFormat="1" ht="11.25">
      <c r="B762" s="192"/>
      <c r="C762" s="193"/>
      <c r="D762" s="194" t="s">
        <v>193</v>
      </c>
      <c r="E762" s="195" t="s">
        <v>43</v>
      </c>
      <c r="F762" s="196" t="s">
        <v>638</v>
      </c>
      <c r="G762" s="193"/>
      <c r="H762" s="195" t="s">
        <v>43</v>
      </c>
      <c r="I762" s="197"/>
      <c r="J762" s="193"/>
      <c r="K762" s="193"/>
      <c r="L762" s="198"/>
      <c r="M762" s="199"/>
      <c r="N762" s="200"/>
      <c r="O762" s="200"/>
      <c r="P762" s="200"/>
      <c r="Q762" s="200"/>
      <c r="R762" s="200"/>
      <c r="S762" s="200"/>
      <c r="T762" s="201"/>
      <c r="AT762" s="202" t="s">
        <v>193</v>
      </c>
      <c r="AU762" s="202" t="s">
        <v>90</v>
      </c>
      <c r="AV762" s="13" t="s">
        <v>88</v>
      </c>
      <c r="AW762" s="13" t="s">
        <v>41</v>
      </c>
      <c r="AX762" s="13" t="s">
        <v>80</v>
      </c>
      <c r="AY762" s="202" t="s">
        <v>182</v>
      </c>
    </row>
    <row r="763" spans="1:65" s="14" customFormat="1" ht="11.25">
      <c r="B763" s="203"/>
      <c r="C763" s="204"/>
      <c r="D763" s="194" t="s">
        <v>193</v>
      </c>
      <c r="E763" s="205" t="s">
        <v>43</v>
      </c>
      <c r="F763" s="206" t="s">
        <v>90</v>
      </c>
      <c r="G763" s="204"/>
      <c r="H763" s="207">
        <v>2</v>
      </c>
      <c r="I763" s="208"/>
      <c r="J763" s="204"/>
      <c r="K763" s="204"/>
      <c r="L763" s="209"/>
      <c r="M763" s="210"/>
      <c r="N763" s="211"/>
      <c r="O763" s="211"/>
      <c r="P763" s="211"/>
      <c r="Q763" s="211"/>
      <c r="R763" s="211"/>
      <c r="S763" s="211"/>
      <c r="T763" s="212"/>
      <c r="AT763" s="213" t="s">
        <v>193</v>
      </c>
      <c r="AU763" s="213" t="s">
        <v>90</v>
      </c>
      <c r="AV763" s="14" t="s">
        <v>90</v>
      </c>
      <c r="AW763" s="14" t="s">
        <v>41</v>
      </c>
      <c r="AX763" s="14" t="s">
        <v>88</v>
      </c>
      <c r="AY763" s="213" t="s">
        <v>182</v>
      </c>
    </row>
    <row r="764" spans="1:65" s="2" customFormat="1" ht="14.45" customHeight="1">
      <c r="A764" s="35"/>
      <c r="B764" s="36"/>
      <c r="C764" s="214" t="s">
        <v>976</v>
      </c>
      <c r="D764" s="214" t="s">
        <v>179</v>
      </c>
      <c r="E764" s="215" t="s">
        <v>977</v>
      </c>
      <c r="F764" s="216" t="s">
        <v>978</v>
      </c>
      <c r="G764" s="217" t="s">
        <v>190</v>
      </c>
      <c r="H764" s="218">
        <v>2</v>
      </c>
      <c r="I764" s="219"/>
      <c r="J764" s="220">
        <f>ROUND(I764*H764,2)</f>
        <v>0</v>
      </c>
      <c r="K764" s="216" t="s">
        <v>198</v>
      </c>
      <c r="L764" s="221"/>
      <c r="M764" s="222" t="s">
        <v>43</v>
      </c>
      <c r="N764" s="223" t="s">
        <v>51</v>
      </c>
      <c r="O764" s="65"/>
      <c r="P764" s="188">
        <f>O764*H764</f>
        <v>0</v>
      </c>
      <c r="Q764" s="188">
        <v>0</v>
      </c>
      <c r="R764" s="188">
        <f>Q764*H764</f>
        <v>0</v>
      </c>
      <c r="S764" s="188">
        <v>0</v>
      </c>
      <c r="T764" s="189">
        <f>S764*H764</f>
        <v>0</v>
      </c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R764" s="190" t="s">
        <v>90</v>
      </c>
      <c r="AT764" s="190" t="s">
        <v>179</v>
      </c>
      <c r="AU764" s="190" t="s">
        <v>90</v>
      </c>
      <c r="AY764" s="17" t="s">
        <v>182</v>
      </c>
      <c r="BE764" s="191">
        <f>IF(N764="základní",J764,0)</f>
        <v>0</v>
      </c>
      <c r="BF764" s="191">
        <f>IF(N764="snížená",J764,0)</f>
        <v>0</v>
      </c>
      <c r="BG764" s="191">
        <f>IF(N764="zákl. přenesená",J764,0)</f>
        <v>0</v>
      </c>
      <c r="BH764" s="191">
        <f>IF(N764="sníž. přenesená",J764,0)</f>
        <v>0</v>
      </c>
      <c r="BI764" s="191">
        <f>IF(N764="nulová",J764,0)</f>
        <v>0</v>
      </c>
      <c r="BJ764" s="17" t="s">
        <v>88</v>
      </c>
      <c r="BK764" s="191">
        <f>ROUND(I764*H764,2)</f>
        <v>0</v>
      </c>
      <c r="BL764" s="17" t="s">
        <v>88</v>
      </c>
      <c r="BM764" s="190" t="s">
        <v>979</v>
      </c>
    </row>
    <row r="765" spans="1:65" s="13" customFormat="1" ht="11.25">
      <c r="B765" s="192"/>
      <c r="C765" s="193"/>
      <c r="D765" s="194" t="s">
        <v>193</v>
      </c>
      <c r="E765" s="195" t="s">
        <v>43</v>
      </c>
      <c r="F765" s="196" t="s">
        <v>431</v>
      </c>
      <c r="G765" s="193"/>
      <c r="H765" s="195" t="s">
        <v>43</v>
      </c>
      <c r="I765" s="197"/>
      <c r="J765" s="193"/>
      <c r="K765" s="193"/>
      <c r="L765" s="198"/>
      <c r="M765" s="199"/>
      <c r="N765" s="200"/>
      <c r="O765" s="200"/>
      <c r="P765" s="200"/>
      <c r="Q765" s="200"/>
      <c r="R765" s="200"/>
      <c r="S765" s="200"/>
      <c r="T765" s="201"/>
      <c r="AT765" s="202" t="s">
        <v>193</v>
      </c>
      <c r="AU765" s="202" t="s">
        <v>90</v>
      </c>
      <c r="AV765" s="13" t="s">
        <v>88</v>
      </c>
      <c r="AW765" s="13" t="s">
        <v>41</v>
      </c>
      <c r="AX765" s="13" t="s">
        <v>80</v>
      </c>
      <c r="AY765" s="202" t="s">
        <v>182</v>
      </c>
    </row>
    <row r="766" spans="1:65" s="13" customFormat="1" ht="11.25">
      <c r="B766" s="192"/>
      <c r="C766" s="193"/>
      <c r="D766" s="194" t="s">
        <v>193</v>
      </c>
      <c r="E766" s="195" t="s">
        <v>43</v>
      </c>
      <c r="F766" s="196" t="s">
        <v>638</v>
      </c>
      <c r="G766" s="193"/>
      <c r="H766" s="195" t="s">
        <v>43</v>
      </c>
      <c r="I766" s="197"/>
      <c r="J766" s="193"/>
      <c r="K766" s="193"/>
      <c r="L766" s="198"/>
      <c r="M766" s="199"/>
      <c r="N766" s="200"/>
      <c r="O766" s="200"/>
      <c r="P766" s="200"/>
      <c r="Q766" s="200"/>
      <c r="R766" s="200"/>
      <c r="S766" s="200"/>
      <c r="T766" s="201"/>
      <c r="AT766" s="202" t="s">
        <v>193</v>
      </c>
      <c r="AU766" s="202" t="s">
        <v>90</v>
      </c>
      <c r="AV766" s="13" t="s">
        <v>88</v>
      </c>
      <c r="AW766" s="13" t="s">
        <v>41</v>
      </c>
      <c r="AX766" s="13" t="s">
        <v>80</v>
      </c>
      <c r="AY766" s="202" t="s">
        <v>182</v>
      </c>
    </row>
    <row r="767" spans="1:65" s="14" customFormat="1" ht="11.25">
      <c r="B767" s="203"/>
      <c r="C767" s="204"/>
      <c r="D767" s="194" t="s">
        <v>193</v>
      </c>
      <c r="E767" s="205" t="s">
        <v>43</v>
      </c>
      <c r="F767" s="206" t="s">
        <v>90</v>
      </c>
      <c r="G767" s="204"/>
      <c r="H767" s="207">
        <v>2</v>
      </c>
      <c r="I767" s="208"/>
      <c r="J767" s="204"/>
      <c r="K767" s="204"/>
      <c r="L767" s="209"/>
      <c r="M767" s="210"/>
      <c r="N767" s="211"/>
      <c r="O767" s="211"/>
      <c r="P767" s="211"/>
      <c r="Q767" s="211"/>
      <c r="R767" s="211"/>
      <c r="S767" s="211"/>
      <c r="T767" s="212"/>
      <c r="AT767" s="213" t="s">
        <v>193</v>
      </c>
      <c r="AU767" s="213" t="s">
        <v>90</v>
      </c>
      <c r="AV767" s="14" t="s">
        <v>90</v>
      </c>
      <c r="AW767" s="14" t="s">
        <v>41</v>
      </c>
      <c r="AX767" s="14" t="s">
        <v>88</v>
      </c>
      <c r="AY767" s="213" t="s">
        <v>182</v>
      </c>
    </row>
    <row r="768" spans="1:65" s="2" customFormat="1" ht="24.2" customHeight="1">
      <c r="A768" s="35"/>
      <c r="B768" s="36"/>
      <c r="C768" s="179" t="s">
        <v>980</v>
      </c>
      <c r="D768" s="179" t="s">
        <v>187</v>
      </c>
      <c r="E768" s="180" t="s">
        <v>981</v>
      </c>
      <c r="F768" s="181" t="s">
        <v>982</v>
      </c>
      <c r="G768" s="182" t="s">
        <v>190</v>
      </c>
      <c r="H768" s="183">
        <v>1</v>
      </c>
      <c r="I768" s="184"/>
      <c r="J768" s="185">
        <f>ROUND(I768*H768,2)</f>
        <v>0</v>
      </c>
      <c r="K768" s="181" t="s">
        <v>191</v>
      </c>
      <c r="L768" s="40"/>
      <c r="M768" s="186" t="s">
        <v>43</v>
      </c>
      <c r="N768" s="187" t="s">
        <v>51</v>
      </c>
      <c r="O768" s="65"/>
      <c r="P768" s="188">
        <f>O768*H768</f>
        <v>0</v>
      </c>
      <c r="Q768" s="188">
        <v>1.82E-3</v>
      </c>
      <c r="R768" s="188">
        <f>Q768*H768</f>
        <v>1.82E-3</v>
      </c>
      <c r="S768" s="188">
        <v>0</v>
      </c>
      <c r="T768" s="189">
        <f>S768*H768</f>
        <v>0</v>
      </c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R768" s="190" t="s">
        <v>88</v>
      </c>
      <c r="AT768" s="190" t="s">
        <v>187</v>
      </c>
      <c r="AU768" s="190" t="s">
        <v>90</v>
      </c>
      <c r="AY768" s="17" t="s">
        <v>182</v>
      </c>
      <c r="BE768" s="191">
        <f>IF(N768="základní",J768,0)</f>
        <v>0</v>
      </c>
      <c r="BF768" s="191">
        <f>IF(N768="snížená",J768,0)</f>
        <v>0</v>
      </c>
      <c r="BG768" s="191">
        <f>IF(N768="zákl. přenesená",J768,0)</f>
        <v>0</v>
      </c>
      <c r="BH768" s="191">
        <f>IF(N768="sníž. přenesená",J768,0)</f>
        <v>0</v>
      </c>
      <c r="BI768" s="191">
        <f>IF(N768="nulová",J768,0)</f>
        <v>0</v>
      </c>
      <c r="BJ768" s="17" t="s">
        <v>88</v>
      </c>
      <c r="BK768" s="191">
        <f>ROUND(I768*H768,2)</f>
        <v>0</v>
      </c>
      <c r="BL768" s="17" t="s">
        <v>88</v>
      </c>
      <c r="BM768" s="190" t="s">
        <v>983</v>
      </c>
    </row>
    <row r="769" spans="1:65" s="13" customFormat="1" ht="11.25">
      <c r="B769" s="192"/>
      <c r="C769" s="193"/>
      <c r="D769" s="194" t="s">
        <v>193</v>
      </c>
      <c r="E769" s="195" t="s">
        <v>43</v>
      </c>
      <c r="F769" s="196" t="s">
        <v>532</v>
      </c>
      <c r="G769" s="193"/>
      <c r="H769" s="195" t="s">
        <v>43</v>
      </c>
      <c r="I769" s="197"/>
      <c r="J769" s="193"/>
      <c r="K769" s="193"/>
      <c r="L769" s="198"/>
      <c r="M769" s="199"/>
      <c r="N769" s="200"/>
      <c r="O769" s="200"/>
      <c r="P769" s="200"/>
      <c r="Q769" s="200"/>
      <c r="R769" s="200"/>
      <c r="S769" s="200"/>
      <c r="T769" s="201"/>
      <c r="AT769" s="202" t="s">
        <v>193</v>
      </c>
      <c r="AU769" s="202" t="s">
        <v>90</v>
      </c>
      <c r="AV769" s="13" t="s">
        <v>88</v>
      </c>
      <c r="AW769" s="13" t="s">
        <v>41</v>
      </c>
      <c r="AX769" s="13" t="s">
        <v>80</v>
      </c>
      <c r="AY769" s="202" t="s">
        <v>182</v>
      </c>
    </row>
    <row r="770" spans="1:65" s="13" customFormat="1" ht="11.25">
      <c r="B770" s="192"/>
      <c r="C770" s="193"/>
      <c r="D770" s="194" t="s">
        <v>193</v>
      </c>
      <c r="E770" s="195" t="s">
        <v>43</v>
      </c>
      <c r="F770" s="196" t="s">
        <v>362</v>
      </c>
      <c r="G770" s="193"/>
      <c r="H770" s="195" t="s">
        <v>43</v>
      </c>
      <c r="I770" s="197"/>
      <c r="J770" s="193"/>
      <c r="K770" s="193"/>
      <c r="L770" s="198"/>
      <c r="M770" s="199"/>
      <c r="N770" s="200"/>
      <c r="O770" s="200"/>
      <c r="P770" s="200"/>
      <c r="Q770" s="200"/>
      <c r="R770" s="200"/>
      <c r="S770" s="200"/>
      <c r="T770" s="201"/>
      <c r="AT770" s="202" t="s">
        <v>193</v>
      </c>
      <c r="AU770" s="202" t="s">
        <v>90</v>
      </c>
      <c r="AV770" s="13" t="s">
        <v>88</v>
      </c>
      <c r="AW770" s="13" t="s">
        <v>41</v>
      </c>
      <c r="AX770" s="13" t="s">
        <v>80</v>
      </c>
      <c r="AY770" s="202" t="s">
        <v>182</v>
      </c>
    </row>
    <row r="771" spans="1:65" s="14" customFormat="1" ht="11.25">
      <c r="B771" s="203"/>
      <c r="C771" s="204"/>
      <c r="D771" s="194" t="s">
        <v>193</v>
      </c>
      <c r="E771" s="205" t="s">
        <v>43</v>
      </c>
      <c r="F771" s="206" t="s">
        <v>88</v>
      </c>
      <c r="G771" s="204"/>
      <c r="H771" s="207">
        <v>1</v>
      </c>
      <c r="I771" s="208"/>
      <c r="J771" s="204"/>
      <c r="K771" s="204"/>
      <c r="L771" s="209"/>
      <c r="M771" s="210"/>
      <c r="N771" s="211"/>
      <c r="O771" s="211"/>
      <c r="P771" s="211"/>
      <c r="Q771" s="211"/>
      <c r="R771" s="211"/>
      <c r="S771" s="211"/>
      <c r="T771" s="212"/>
      <c r="AT771" s="213" t="s">
        <v>193</v>
      </c>
      <c r="AU771" s="213" t="s">
        <v>90</v>
      </c>
      <c r="AV771" s="14" t="s">
        <v>90</v>
      </c>
      <c r="AW771" s="14" t="s">
        <v>41</v>
      </c>
      <c r="AX771" s="14" t="s">
        <v>88</v>
      </c>
      <c r="AY771" s="213" t="s">
        <v>182</v>
      </c>
    </row>
    <row r="772" spans="1:65" s="2" customFormat="1" ht="24.2" customHeight="1">
      <c r="A772" s="35"/>
      <c r="B772" s="36"/>
      <c r="C772" s="179" t="s">
        <v>984</v>
      </c>
      <c r="D772" s="179" t="s">
        <v>187</v>
      </c>
      <c r="E772" s="180" t="s">
        <v>985</v>
      </c>
      <c r="F772" s="181" t="s">
        <v>986</v>
      </c>
      <c r="G772" s="182" t="s">
        <v>190</v>
      </c>
      <c r="H772" s="183">
        <v>1</v>
      </c>
      <c r="I772" s="184"/>
      <c r="J772" s="185">
        <f>ROUND(I772*H772,2)</f>
        <v>0</v>
      </c>
      <c r="K772" s="181" t="s">
        <v>191</v>
      </c>
      <c r="L772" s="40"/>
      <c r="M772" s="186" t="s">
        <v>43</v>
      </c>
      <c r="N772" s="187" t="s">
        <v>51</v>
      </c>
      <c r="O772" s="65"/>
      <c r="P772" s="188">
        <f>O772*H772</f>
        <v>0</v>
      </c>
      <c r="Q772" s="188">
        <v>1.82E-3</v>
      </c>
      <c r="R772" s="188">
        <f>Q772*H772</f>
        <v>1.82E-3</v>
      </c>
      <c r="S772" s="188">
        <v>0</v>
      </c>
      <c r="T772" s="189">
        <f>S772*H772</f>
        <v>0</v>
      </c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R772" s="190" t="s">
        <v>88</v>
      </c>
      <c r="AT772" s="190" t="s">
        <v>187</v>
      </c>
      <c r="AU772" s="190" t="s">
        <v>90</v>
      </c>
      <c r="AY772" s="17" t="s">
        <v>182</v>
      </c>
      <c r="BE772" s="191">
        <f>IF(N772="základní",J772,0)</f>
        <v>0</v>
      </c>
      <c r="BF772" s="191">
        <f>IF(N772="snížená",J772,0)</f>
        <v>0</v>
      </c>
      <c r="BG772" s="191">
        <f>IF(N772="zákl. přenesená",J772,0)</f>
        <v>0</v>
      </c>
      <c r="BH772" s="191">
        <f>IF(N772="sníž. přenesená",J772,0)</f>
        <v>0</v>
      </c>
      <c r="BI772" s="191">
        <f>IF(N772="nulová",J772,0)</f>
        <v>0</v>
      </c>
      <c r="BJ772" s="17" t="s">
        <v>88</v>
      </c>
      <c r="BK772" s="191">
        <f>ROUND(I772*H772,2)</f>
        <v>0</v>
      </c>
      <c r="BL772" s="17" t="s">
        <v>88</v>
      </c>
      <c r="BM772" s="190" t="s">
        <v>987</v>
      </c>
    </row>
    <row r="773" spans="1:65" s="13" customFormat="1" ht="11.25">
      <c r="B773" s="192"/>
      <c r="C773" s="193"/>
      <c r="D773" s="194" t="s">
        <v>193</v>
      </c>
      <c r="E773" s="195" t="s">
        <v>43</v>
      </c>
      <c r="F773" s="196" t="s">
        <v>532</v>
      </c>
      <c r="G773" s="193"/>
      <c r="H773" s="195" t="s">
        <v>43</v>
      </c>
      <c r="I773" s="197"/>
      <c r="J773" s="193"/>
      <c r="K773" s="193"/>
      <c r="L773" s="198"/>
      <c r="M773" s="199"/>
      <c r="N773" s="200"/>
      <c r="O773" s="200"/>
      <c r="P773" s="200"/>
      <c r="Q773" s="200"/>
      <c r="R773" s="200"/>
      <c r="S773" s="200"/>
      <c r="T773" s="201"/>
      <c r="AT773" s="202" t="s">
        <v>193</v>
      </c>
      <c r="AU773" s="202" t="s">
        <v>90</v>
      </c>
      <c r="AV773" s="13" t="s">
        <v>88</v>
      </c>
      <c r="AW773" s="13" t="s">
        <v>41</v>
      </c>
      <c r="AX773" s="13" t="s">
        <v>80</v>
      </c>
      <c r="AY773" s="202" t="s">
        <v>182</v>
      </c>
    </row>
    <row r="774" spans="1:65" s="14" customFormat="1" ht="11.25">
      <c r="B774" s="203"/>
      <c r="C774" s="204"/>
      <c r="D774" s="194" t="s">
        <v>193</v>
      </c>
      <c r="E774" s="205" t="s">
        <v>43</v>
      </c>
      <c r="F774" s="206" t="s">
        <v>88</v>
      </c>
      <c r="G774" s="204"/>
      <c r="H774" s="207">
        <v>1</v>
      </c>
      <c r="I774" s="208"/>
      <c r="J774" s="204"/>
      <c r="K774" s="204"/>
      <c r="L774" s="209"/>
      <c r="M774" s="210"/>
      <c r="N774" s="211"/>
      <c r="O774" s="211"/>
      <c r="P774" s="211"/>
      <c r="Q774" s="211"/>
      <c r="R774" s="211"/>
      <c r="S774" s="211"/>
      <c r="T774" s="212"/>
      <c r="AT774" s="213" t="s">
        <v>193</v>
      </c>
      <c r="AU774" s="213" t="s">
        <v>90</v>
      </c>
      <c r="AV774" s="14" t="s">
        <v>90</v>
      </c>
      <c r="AW774" s="14" t="s">
        <v>41</v>
      </c>
      <c r="AX774" s="14" t="s">
        <v>88</v>
      </c>
      <c r="AY774" s="213" t="s">
        <v>182</v>
      </c>
    </row>
    <row r="775" spans="1:65" s="2" customFormat="1" ht="14.45" customHeight="1">
      <c r="A775" s="35"/>
      <c r="B775" s="36"/>
      <c r="C775" s="214" t="s">
        <v>988</v>
      </c>
      <c r="D775" s="214" t="s">
        <v>179</v>
      </c>
      <c r="E775" s="215" t="s">
        <v>989</v>
      </c>
      <c r="F775" s="216" t="s">
        <v>990</v>
      </c>
      <c r="G775" s="217" t="s">
        <v>190</v>
      </c>
      <c r="H775" s="218">
        <v>1</v>
      </c>
      <c r="I775" s="219"/>
      <c r="J775" s="220">
        <f>ROUND(I775*H775,2)</f>
        <v>0</v>
      </c>
      <c r="K775" s="216" t="s">
        <v>198</v>
      </c>
      <c r="L775" s="221"/>
      <c r="M775" s="222" t="s">
        <v>43</v>
      </c>
      <c r="N775" s="223" t="s">
        <v>51</v>
      </c>
      <c r="O775" s="65"/>
      <c r="P775" s="188">
        <f>O775*H775</f>
        <v>0</v>
      </c>
      <c r="Q775" s="188">
        <v>0</v>
      </c>
      <c r="R775" s="188">
        <f>Q775*H775</f>
        <v>0</v>
      </c>
      <c r="S775" s="188">
        <v>0</v>
      </c>
      <c r="T775" s="189">
        <f>S775*H775</f>
        <v>0</v>
      </c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R775" s="190" t="s">
        <v>90</v>
      </c>
      <c r="AT775" s="190" t="s">
        <v>179</v>
      </c>
      <c r="AU775" s="190" t="s">
        <v>90</v>
      </c>
      <c r="AY775" s="17" t="s">
        <v>182</v>
      </c>
      <c r="BE775" s="191">
        <f>IF(N775="základní",J775,0)</f>
        <v>0</v>
      </c>
      <c r="BF775" s="191">
        <f>IF(N775="snížená",J775,0)</f>
        <v>0</v>
      </c>
      <c r="BG775" s="191">
        <f>IF(N775="zákl. přenesená",J775,0)</f>
        <v>0</v>
      </c>
      <c r="BH775" s="191">
        <f>IF(N775="sníž. přenesená",J775,0)</f>
        <v>0</v>
      </c>
      <c r="BI775" s="191">
        <f>IF(N775="nulová",J775,0)</f>
        <v>0</v>
      </c>
      <c r="BJ775" s="17" t="s">
        <v>88</v>
      </c>
      <c r="BK775" s="191">
        <f>ROUND(I775*H775,2)</f>
        <v>0</v>
      </c>
      <c r="BL775" s="17" t="s">
        <v>88</v>
      </c>
      <c r="BM775" s="190" t="s">
        <v>991</v>
      </c>
    </row>
    <row r="776" spans="1:65" s="13" customFormat="1" ht="11.25">
      <c r="B776" s="192"/>
      <c r="C776" s="193"/>
      <c r="D776" s="194" t="s">
        <v>193</v>
      </c>
      <c r="E776" s="195" t="s">
        <v>43</v>
      </c>
      <c r="F776" s="196" t="s">
        <v>532</v>
      </c>
      <c r="G776" s="193"/>
      <c r="H776" s="195" t="s">
        <v>43</v>
      </c>
      <c r="I776" s="197"/>
      <c r="J776" s="193"/>
      <c r="K776" s="193"/>
      <c r="L776" s="198"/>
      <c r="M776" s="199"/>
      <c r="N776" s="200"/>
      <c r="O776" s="200"/>
      <c r="P776" s="200"/>
      <c r="Q776" s="200"/>
      <c r="R776" s="200"/>
      <c r="S776" s="200"/>
      <c r="T776" s="201"/>
      <c r="AT776" s="202" t="s">
        <v>193</v>
      </c>
      <c r="AU776" s="202" t="s">
        <v>90</v>
      </c>
      <c r="AV776" s="13" t="s">
        <v>88</v>
      </c>
      <c r="AW776" s="13" t="s">
        <v>41</v>
      </c>
      <c r="AX776" s="13" t="s">
        <v>80</v>
      </c>
      <c r="AY776" s="202" t="s">
        <v>182</v>
      </c>
    </row>
    <row r="777" spans="1:65" s="14" customFormat="1" ht="11.25">
      <c r="B777" s="203"/>
      <c r="C777" s="204"/>
      <c r="D777" s="194" t="s">
        <v>193</v>
      </c>
      <c r="E777" s="205" t="s">
        <v>43</v>
      </c>
      <c r="F777" s="206" t="s">
        <v>88</v>
      </c>
      <c r="G777" s="204"/>
      <c r="H777" s="207">
        <v>1</v>
      </c>
      <c r="I777" s="208"/>
      <c r="J777" s="204"/>
      <c r="K777" s="204"/>
      <c r="L777" s="209"/>
      <c r="M777" s="210"/>
      <c r="N777" s="211"/>
      <c r="O777" s="211"/>
      <c r="P777" s="211"/>
      <c r="Q777" s="211"/>
      <c r="R777" s="211"/>
      <c r="S777" s="211"/>
      <c r="T777" s="212"/>
      <c r="AT777" s="213" t="s">
        <v>193</v>
      </c>
      <c r="AU777" s="213" t="s">
        <v>90</v>
      </c>
      <c r="AV777" s="14" t="s">
        <v>90</v>
      </c>
      <c r="AW777" s="14" t="s">
        <v>41</v>
      </c>
      <c r="AX777" s="14" t="s">
        <v>88</v>
      </c>
      <c r="AY777" s="213" t="s">
        <v>182</v>
      </c>
    </row>
    <row r="778" spans="1:65" s="2" customFormat="1" ht="14.45" customHeight="1">
      <c r="A778" s="35"/>
      <c r="B778" s="36"/>
      <c r="C778" s="214" t="s">
        <v>992</v>
      </c>
      <c r="D778" s="214" t="s">
        <v>179</v>
      </c>
      <c r="E778" s="215" t="s">
        <v>993</v>
      </c>
      <c r="F778" s="216" t="s">
        <v>994</v>
      </c>
      <c r="G778" s="217" t="s">
        <v>190</v>
      </c>
      <c r="H778" s="218">
        <v>1</v>
      </c>
      <c r="I778" s="219"/>
      <c r="J778" s="220">
        <f>ROUND(I778*H778,2)</f>
        <v>0</v>
      </c>
      <c r="K778" s="216" t="s">
        <v>198</v>
      </c>
      <c r="L778" s="221"/>
      <c r="M778" s="222" t="s">
        <v>43</v>
      </c>
      <c r="N778" s="223" t="s">
        <v>51</v>
      </c>
      <c r="O778" s="65"/>
      <c r="P778" s="188">
        <f>O778*H778</f>
        <v>0</v>
      </c>
      <c r="Q778" s="188">
        <v>0</v>
      </c>
      <c r="R778" s="188">
        <f>Q778*H778</f>
        <v>0</v>
      </c>
      <c r="S778" s="188">
        <v>0</v>
      </c>
      <c r="T778" s="189">
        <f>S778*H778</f>
        <v>0</v>
      </c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R778" s="190" t="s">
        <v>90</v>
      </c>
      <c r="AT778" s="190" t="s">
        <v>179</v>
      </c>
      <c r="AU778" s="190" t="s">
        <v>90</v>
      </c>
      <c r="AY778" s="17" t="s">
        <v>182</v>
      </c>
      <c r="BE778" s="191">
        <f>IF(N778="základní",J778,0)</f>
        <v>0</v>
      </c>
      <c r="BF778" s="191">
        <f>IF(N778="snížená",J778,0)</f>
        <v>0</v>
      </c>
      <c r="BG778" s="191">
        <f>IF(N778="zákl. přenesená",J778,0)</f>
        <v>0</v>
      </c>
      <c r="BH778" s="191">
        <f>IF(N778="sníž. přenesená",J778,0)</f>
        <v>0</v>
      </c>
      <c r="BI778" s="191">
        <f>IF(N778="nulová",J778,0)</f>
        <v>0</v>
      </c>
      <c r="BJ778" s="17" t="s">
        <v>88</v>
      </c>
      <c r="BK778" s="191">
        <f>ROUND(I778*H778,2)</f>
        <v>0</v>
      </c>
      <c r="BL778" s="17" t="s">
        <v>88</v>
      </c>
      <c r="BM778" s="190" t="s">
        <v>995</v>
      </c>
    </row>
    <row r="779" spans="1:65" s="13" customFormat="1" ht="11.25">
      <c r="B779" s="192"/>
      <c r="C779" s="193"/>
      <c r="D779" s="194" t="s">
        <v>193</v>
      </c>
      <c r="E779" s="195" t="s">
        <v>43</v>
      </c>
      <c r="F779" s="196" t="s">
        <v>532</v>
      </c>
      <c r="G779" s="193"/>
      <c r="H779" s="195" t="s">
        <v>43</v>
      </c>
      <c r="I779" s="197"/>
      <c r="J779" s="193"/>
      <c r="K779" s="193"/>
      <c r="L779" s="198"/>
      <c r="M779" s="199"/>
      <c r="N779" s="200"/>
      <c r="O779" s="200"/>
      <c r="P779" s="200"/>
      <c r="Q779" s="200"/>
      <c r="R779" s="200"/>
      <c r="S779" s="200"/>
      <c r="T779" s="201"/>
      <c r="AT779" s="202" t="s">
        <v>193</v>
      </c>
      <c r="AU779" s="202" t="s">
        <v>90</v>
      </c>
      <c r="AV779" s="13" t="s">
        <v>88</v>
      </c>
      <c r="AW779" s="13" t="s">
        <v>41</v>
      </c>
      <c r="AX779" s="13" t="s">
        <v>80</v>
      </c>
      <c r="AY779" s="202" t="s">
        <v>182</v>
      </c>
    </row>
    <row r="780" spans="1:65" s="14" customFormat="1" ht="11.25">
      <c r="B780" s="203"/>
      <c r="C780" s="204"/>
      <c r="D780" s="194" t="s">
        <v>193</v>
      </c>
      <c r="E780" s="205" t="s">
        <v>43</v>
      </c>
      <c r="F780" s="206" t="s">
        <v>88</v>
      </c>
      <c r="G780" s="204"/>
      <c r="H780" s="207">
        <v>1</v>
      </c>
      <c r="I780" s="208"/>
      <c r="J780" s="204"/>
      <c r="K780" s="204"/>
      <c r="L780" s="209"/>
      <c r="M780" s="210"/>
      <c r="N780" s="211"/>
      <c r="O780" s="211"/>
      <c r="P780" s="211"/>
      <c r="Q780" s="211"/>
      <c r="R780" s="211"/>
      <c r="S780" s="211"/>
      <c r="T780" s="212"/>
      <c r="AT780" s="213" t="s">
        <v>193</v>
      </c>
      <c r="AU780" s="213" t="s">
        <v>90</v>
      </c>
      <c r="AV780" s="14" t="s">
        <v>90</v>
      </c>
      <c r="AW780" s="14" t="s">
        <v>41</v>
      </c>
      <c r="AX780" s="14" t="s">
        <v>88</v>
      </c>
      <c r="AY780" s="213" t="s">
        <v>182</v>
      </c>
    </row>
    <row r="781" spans="1:65" s="2" customFormat="1" ht="24.2" customHeight="1">
      <c r="A781" s="35"/>
      <c r="B781" s="36"/>
      <c r="C781" s="214" t="s">
        <v>996</v>
      </c>
      <c r="D781" s="214" t="s">
        <v>179</v>
      </c>
      <c r="E781" s="215" t="s">
        <v>997</v>
      </c>
      <c r="F781" s="216" t="s">
        <v>998</v>
      </c>
      <c r="G781" s="217" t="s">
        <v>190</v>
      </c>
      <c r="H781" s="218">
        <v>1</v>
      </c>
      <c r="I781" s="219"/>
      <c r="J781" s="220">
        <f>ROUND(I781*H781,2)</f>
        <v>0</v>
      </c>
      <c r="K781" s="216" t="s">
        <v>198</v>
      </c>
      <c r="L781" s="221"/>
      <c r="M781" s="222" t="s">
        <v>43</v>
      </c>
      <c r="N781" s="223" t="s">
        <v>51</v>
      </c>
      <c r="O781" s="65"/>
      <c r="P781" s="188">
        <f>O781*H781</f>
        <v>0</v>
      </c>
      <c r="Q781" s="188">
        <v>0</v>
      </c>
      <c r="R781" s="188">
        <f>Q781*H781</f>
        <v>0</v>
      </c>
      <c r="S781" s="188">
        <v>0</v>
      </c>
      <c r="T781" s="189">
        <f>S781*H781</f>
        <v>0</v>
      </c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R781" s="190" t="s">
        <v>90</v>
      </c>
      <c r="AT781" s="190" t="s">
        <v>179</v>
      </c>
      <c r="AU781" s="190" t="s">
        <v>90</v>
      </c>
      <c r="AY781" s="17" t="s">
        <v>182</v>
      </c>
      <c r="BE781" s="191">
        <f>IF(N781="základní",J781,0)</f>
        <v>0</v>
      </c>
      <c r="BF781" s="191">
        <f>IF(N781="snížená",J781,0)</f>
        <v>0</v>
      </c>
      <c r="BG781" s="191">
        <f>IF(N781="zákl. přenesená",J781,0)</f>
        <v>0</v>
      </c>
      <c r="BH781" s="191">
        <f>IF(N781="sníž. přenesená",J781,0)</f>
        <v>0</v>
      </c>
      <c r="BI781" s="191">
        <f>IF(N781="nulová",J781,0)</f>
        <v>0</v>
      </c>
      <c r="BJ781" s="17" t="s">
        <v>88</v>
      </c>
      <c r="BK781" s="191">
        <f>ROUND(I781*H781,2)</f>
        <v>0</v>
      </c>
      <c r="BL781" s="17" t="s">
        <v>88</v>
      </c>
      <c r="BM781" s="190" t="s">
        <v>999</v>
      </c>
    </row>
    <row r="782" spans="1:65" s="13" customFormat="1" ht="11.25">
      <c r="B782" s="192"/>
      <c r="C782" s="193"/>
      <c r="D782" s="194" t="s">
        <v>193</v>
      </c>
      <c r="E782" s="195" t="s">
        <v>43</v>
      </c>
      <c r="F782" s="196" t="s">
        <v>532</v>
      </c>
      <c r="G782" s="193"/>
      <c r="H782" s="195" t="s">
        <v>43</v>
      </c>
      <c r="I782" s="197"/>
      <c r="J782" s="193"/>
      <c r="K782" s="193"/>
      <c r="L782" s="198"/>
      <c r="M782" s="199"/>
      <c r="N782" s="200"/>
      <c r="O782" s="200"/>
      <c r="P782" s="200"/>
      <c r="Q782" s="200"/>
      <c r="R782" s="200"/>
      <c r="S782" s="200"/>
      <c r="T782" s="201"/>
      <c r="AT782" s="202" t="s">
        <v>193</v>
      </c>
      <c r="AU782" s="202" t="s">
        <v>90</v>
      </c>
      <c r="AV782" s="13" t="s">
        <v>88</v>
      </c>
      <c r="AW782" s="13" t="s">
        <v>41</v>
      </c>
      <c r="AX782" s="13" t="s">
        <v>80</v>
      </c>
      <c r="AY782" s="202" t="s">
        <v>182</v>
      </c>
    </row>
    <row r="783" spans="1:65" s="14" customFormat="1" ht="11.25">
      <c r="B783" s="203"/>
      <c r="C783" s="204"/>
      <c r="D783" s="194" t="s">
        <v>193</v>
      </c>
      <c r="E783" s="205" t="s">
        <v>43</v>
      </c>
      <c r="F783" s="206" t="s">
        <v>88</v>
      </c>
      <c r="G783" s="204"/>
      <c r="H783" s="207">
        <v>1</v>
      </c>
      <c r="I783" s="208"/>
      <c r="J783" s="204"/>
      <c r="K783" s="204"/>
      <c r="L783" s="209"/>
      <c r="M783" s="210"/>
      <c r="N783" s="211"/>
      <c r="O783" s="211"/>
      <c r="P783" s="211"/>
      <c r="Q783" s="211"/>
      <c r="R783" s="211"/>
      <c r="S783" s="211"/>
      <c r="T783" s="212"/>
      <c r="AT783" s="213" t="s">
        <v>193</v>
      </c>
      <c r="AU783" s="213" t="s">
        <v>90</v>
      </c>
      <c r="AV783" s="14" t="s">
        <v>90</v>
      </c>
      <c r="AW783" s="14" t="s">
        <v>41</v>
      </c>
      <c r="AX783" s="14" t="s">
        <v>88</v>
      </c>
      <c r="AY783" s="213" t="s">
        <v>182</v>
      </c>
    </row>
    <row r="784" spans="1:65" s="2" customFormat="1" ht="24.2" customHeight="1">
      <c r="A784" s="35"/>
      <c r="B784" s="36"/>
      <c r="C784" s="179" t="s">
        <v>1000</v>
      </c>
      <c r="D784" s="179" t="s">
        <v>187</v>
      </c>
      <c r="E784" s="180" t="s">
        <v>1001</v>
      </c>
      <c r="F784" s="181" t="s">
        <v>1002</v>
      </c>
      <c r="G784" s="182" t="s">
        <v>190</v>
      </c>
      <c r="H784" s="183">
        <v>1</v>
      </c>
      <c r="I784" s="184"/>
      <c r="J784" s="185">
        <f>ROUND(I784*H784,2)</f>
        <v>0</v>
      </c>
      <c r="K784" s="181" t="s">
        <v>191</v>
      </c>
      <c r="L784" s="40"/>
      <c r="M784" s="186" t="s">
        <v>43</v>
      </c>
      <c r="N784" s="187" t="s">
        <v>51</v>
      </c>
      <c r="O784" s="65"/>
      <c r="P784" s="188">
        <f>O784*H784</f>
        <v>0</v>
      </c>
      <c r="Q784" s="188">
        <v>0</v>
      </c>
      <c r="R784" s="188">
        <f>Q784*H784</f>
        <v>0</v>
      </c>
      <c r="S784" s="188">
        <v>0</v>
      </c>
      <c r="T784" s="189">
        <f>S784*H784</f>
        <v>0</v>
      </c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R784" s="190" t="s">
        <v>88</v>
      </c>
      <c r="AT784" s="190" t="s">
        <v>187</v>
      </c>
      <c r="AU784" s="190" t="s">
        <v>90</v>
      </c>
      <c r="AY784" s="17" t="s">
        <v>182</v>
      </c>
      <c r="BE784" s="191">
        <f>IF(N784="základní",J784,0)</f>
        <v>0</v>
      </c>
      <c r="BF784" s="191">
        <f>IF(N784="snížená",J784,0)</f>
        <v>0</v>
      </c>
      <c r="BG784" s="191">
        <f>IF(N784="zákl. přenesená",J784,0)</f>
        <v>0</v>
      </c>
      <c r="BH784" s="191">
        <f>IF(N784="sníž. přenesená",J784,0)</f>
        <v>0</v>
      </c>
      <c r="BI784" s="191">
        <f>IF(N784="nulová",J784,0)</f>
        <v>0</v>
      </c>
      <c r="BJ784" s="17" t="s">
        <v>88</v>
      </c>
      <c r="BK784" s="191">
        <f>ROUND(I784*H784,2)</f>
        <v>0</v>
      </c>
      <c r="BL784" s="17" t="s">
        <v>88</v>
      </c>
      <c r="BM784" s="190" t="s">
        <v>1003</v>
      </c>
    </row>
    <row r="785" spans="1:65" s="13" customFormat="1" ht="11.25">
      <c r="B785" s="192"/>
      <c r="C785" s="193"/>
      <c r="D785" s="194" t="s">
        <v>193</v>
      </c>
      <c r="E785" s="195" t="s">
        <v>43</v>
      </c>
      <c r="F785" s="196" t="s">
        <v>532</v>
      </c>
      <c r="G785" s="193"/>
      <c r="H785" s="195" t="s">
        <v>43</v>
      </c>
      <c r="I785" s="197"/>
      <c r="J785" s="193"/>
      <c r="K785" s="193"/>
      <c r="L785" s="198"/>
      <c r="M785" s="199"/>
      <c r="N785" s="200"/>
      <c r="O785" s="200"/>
      <c r="P785" s="200"/>
      <c r="Q785" s="200"/>
      <c r="R785" s="200"/>
      <c r="S785" s="200"/>
      <c r="T785" s="201"/>
      <c r="AT785" s="202" t="s">
        <v>193</v>
      </c>
      <c r="AU785" s="202" t="s">
        <v>90</v>
      </c>
      <c r="AV785" s="13" t="s">
        <v>88</v>
      </c>
      <c r="AW785" s="13" t="s">
        <v>41</v>
      </c>
      <c r="AX785" s="13" t="s">
        <v>80</v>
      </c>
      <c r="AY785" s="202" t="s">
        <v>182</v>
      </c>
    </row>
    <row r="786" spans="1:65" s="13" customFormat="1" ht="11.25">
      <c r="B786" s="192"/>
      <c r="C786" s="193"/>
      <c r="D786" s="194" t="s">
        <v>193</v>
      </c>
      <c r="E786" s="195" t="s">
        <v>43</v>
      </c>
      <c r="F786" s="196" t="s">
        <v>431</v>
      </c>
      <c r="G786" s="193"/>
      <c r="H786" s="195" t="s">
        <v>43</v>
      </c>
      <c r="I786" s="197"/>
      <c r="J786" s="193"/>
      <c r="K786" s="193"/>
      <c r="L786" s="198"/>
      <c r="M786" s="199"/>
      <c r="N786" s="200"/>
      <c r="O786" s="200"/>
      <c r="P786" s="200"/>
      <c r="Q786" s="200"/>
      <c r="R786" s="200"/>
      <c r="S786" s="200"/>
      <c r="T786" s="201"/>
      <c r="AT786" s="202" t="s">
        <v>193</v>
      </c>
      <c r="AU786" s="202" t="s">
        <v>90</v>
      </c>
      <c r="AV786" s="13" t="s">
        <v>88</v>
      </c>
      <c r="AW786" s="13" t="s">
        <v>41</v>
      </c>
      <c r="AX786" s="13" t="s">
        <v>80</v>
      </c>
      <c r="AY786" s="202" t="s">
        <v>182</v>
      </c>
    </row>
    <row r="787" spans="1:65" s="13" customFormat="1" ht="11.25">
      <c r="B787" s="192"/>
      <c r="C787" s="193"/>
      <c r="D787" s="194" t="s">
        <v>193</v>
      </c>
      <c r="E787" s="195" t="s">
        <v>43</v>
      </c>
      <c r="F787" s="196" t="s">
        <v>1004</v>
      </c>
      <c r="G787" s="193"/>
      <c r="H787" s="195" t="s">
        <v>43</v>
      </c>
      <c r="I787" s="197"/>
      <c r="J787" s="193"/>
      <c r="K787" s="193"/>
      <c r="L787" s="198"/>
      <c r="M787" s="199"/>
      <c r="N787" s="200"/>
      <c r="O787" s="200"/>
      <c r="P787" s="200"/>
      <c r="Q787" s="200"/>
      <c r="R787" s="200"/>
      <c r="S787" s="200"/>
      <c r="T787" s="201"/>
      <c r="AT787" s="202" t="s">
        <v>193</v>
      </c>
      <c r="AU787" s="202" t="s">
        <v>90</v>
      </c>
      <c r="AV787" s="13" t="s">
        <v>88</v>
      </c>
      <c r="AW787" s="13" t="s">
        <v>41</v>
      </c>
      <c r="AX787" s="13" t="s">
        <v>80</v>
      </c>
      <c r="AY787" s="202" t="s">
        <v>182</v>
      </c>
    </row>
    <row r="788" spans="1:65" s="14" customFormat="1" ht="11.25">
      <c r="B788" s="203"/>
      <c r="C788" s="204"/>
      <c r="D788" s="194" t="s">
        <v>193</v>
      </c>
      <c r="E788" s="205" t="s">
        <v>43</v>
      </c>
      <c r="F788" s="206" t="s">
        <v>88</v>
      </c>
      <c r="G788" s="204"/>
      <c r="H788" s="207">
        <v>1</v>
      </c>
      <c r="I788" s="208"/>
      <c r="J788" s="204"/>
      <c r="K788" s="204"/>
      <c r="L788" s="209"/>
      <c r="M788" s="210"/>
      <c r="N788" s="211"/>
      <c r="O788" s="211"/>
      <c r="P788" s="211"/>
      <c r="Q788" s="211"/>
      <c r="R788" s="211"/>
      <c r="S788" s="211"/>
      <c r="T788" s="212"/>
      <c r="AT788" s="213" t="s">
        <v>193</v>
      </c>
      <c r="AU788" s="213" t="s">
        <v>90</v>
      </c>
      <c r="AV788" s="14" t="s">
        <v>90</v>
      </c>
      <c r="AW788" s="14" t="s">
        <v>41</v>
      </c>
      <c r="AX788" s="14" t="s">
        <v>88</v>
      </c>
      <c r="AY788" s="213" t="s">
        <v>182</v>
      </c>
    </row>
    <row r="789" spans="1:65" s="2" customFormat="1" ht="24.2" customHeight="1">
      <c r="A789" s="35"/>
      <c r="B789" s="36"/>
      <c r="C789" s="179" t="s">
        <v>1005</v>
      </c>
      <c r="D789" s="179" t="s">
        <v>187</v>
      </c>
      <c r="E789" s="180" t="s">
        <v>1006</v>
      </c>
      <c r="F789" s="181" t="s">
        <v>1007</v>
      </c>
      <c r="G789" s="182" t="s">
        <v>190</v>
      </c>
      <c r="H789" s="183">
        <v>1</v>
      </c>
      <c r="I789" s="184"/>
      <c r="J789" s="185">
        <f>ROUND(I789*H789,2)</f>
        <v>0</v>
      </c>
      <c r="K789" s="181" t="s">
        <v>191</v>
      </c>
      <c r="L789" s="40"/>
      <c r="M789" s="186" t="s">
        <v>43</v>
      </c>
      <c r="N789" s="187" t="s">
        <v>51</v>
      </c>
      <c r="O789" s="65"/>
      <c r="P789" s="188">
        <f>O789*H789</f>
        <v>0</v>
      </c>
      <c r="Q789" s="188">
        <v>0</v>
      </c>
      <c r="R789" s="188">
        <f>Q789*H789</f>
        <v>0</v>
      </c>
      <c r="S789" s="188">
        <v>0</v>
      </c>
      <c r="T789" s="189">
        <f>S789*H789</f>
        <v>0</v>
      </c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R789" s="190" t="s">
        <v>88</v>
      </c>
      <c r="AT789" s="190" t="s">
        <v>187</v>
      </c>
      <c r="AU789" s="190" t="s">
        <v>90</v>
      </c>
      <c r="AY789" s="17" t="s">
        <v>182</v>
      </c>
      <c r="BE789" s="191">
        <f>IF(N789="základní",J789,0)</f>
        <v>0</v>
      </c>
      <c r="BF789" s="191">
        <f>IF(N789="snížená",J789,0)</f>
        <v>0</v>
      </c>
      <c r="BG789" s="191">
        <f>IF(N789="zákl. přenesená",J789,0)</f>
        <v>0</v>
      </c>
      <c r="BH789" s="191">
        <f>IF(N789="sníž. přenesená",J789,0)</f>
        <v>0</v>
      </c>
      <c r="BI789" s="191">
        <f>IF(N789="nulová",J789,0)</f>
        <v>0</v>
      </c>
      <c r="BJ789" s="17" t="s">
        <v>88</v>
      </c>
      <c r="BK789" s="191">
        <f>ROUND(I789*H789,2)</f>
        <v>0</v>
      </c>
      <c r="BL789" s="17" t="s">
        <v>88</v>
      </c>
      <c r="BM789" s="190" t="s">
        <v>1008</v>
      </c>
    </row>
    <row r="790" spans="1:65" s="13" customFormat="1" ht="11.25">
      <c r="B790" s="192"/>
      <c r="C790" s="193"/>
      <c r="D790" s="194" t="s">
        <v>193</v>
      </c>
      <c r="E790" s="195" t="s">
        <v>43</v>
      </c>
      <c r="F790" s="196" t="s">
        <v>532</v>
      </c>
      <c r="G790" s="193"/>
      <c r="H790" s="195" t="s">
        <v>43</v>
      </c>
      <c r="I790" s="197"/>
      <c r="J790" s="193"/>
      <c r="K790" s="193"/>
      <c r="L790" s="198"/>
      <c r="M790" s="199"/>
      <c r="N790" s="200"/>
      <c r="O790" s="200"/>
      <c r="P790" s="200"/>
      <c r="Q790" s="200"/>
      <c r="R790" s="200"/>
      <c r="S790" s="200"/>
      <c r="T790" s="201"/>
      <c r="AT790" s="202" t="s">
        <v>193</v>
      </c>
      <c r="AU790" s="202" t="s">
        <v>90</v>
      </c>
      <c r="AV790" s="13" t="s">
        <v>88</v>
      </c>
      <c r="AW790" s="13" t="s">
        <v>41</v>
      </c>
      <c r="AX790" s="13" t="s">
        <v>80</v>
      </c>
      <c r="AY790" s="202" t="s">
        <v>182</v>
      </c>
    </row>
    <row r="791" spans="1:65" s="13" customFormat="1" ht="11.25">
      <c r="B791" s="192"/>
      <c r="C791" s="193"/>
      <c r="D791" s="194" t="s">
        <v>193</v>
      </c>
      <c r="E791" s="195" t="s">
        <v>43</v>
      </c>
      <c r="F791" s="196" t="s">
        <v>431</v>
      </c>
      <c r="G791" s="193"/>
      <c r="H791" s="195" t="s">
        <v>43</v>
      </c>
      <c r="I791" s="197"/>
      <c r="J791" s="193"/>
      <c r="K791" s="193"/>
      <c r="L791" s="198"/>
      <c r="M791" s="199"/>
      <c r="N791" s="200"/>
      <c r="O791" s="200"/>
      <c r="P791" s="200"/>
      <c r="Q791" s="200"/>
      <c r="R791" s="200"/>
      <c r="S791" s="200"/>
      <c r="T791" s="201"/>
      <c r="AT791" s="202" t="s">
        <v>193</v>
      </c>
      <c r="AU791" s="202" t="s">
        <v>90</v>
      </c>
      <c r="AV791" s="13" t="s">
        <v>88</v>
      </c>
      <c r="AW791" s="13" t="s">
        <v>41</v>
      </c>
      <c r="AX791" s="13" t="s">
        <v>80</v>
      </c>
      <c r="AY791" s="202" t="s">
        <v>182</v>
      </c>
    </row>
    <row r="792" spans="1:65" s="13" customFormat="1" ht="11.25">
      <c r="B792" s="192"/>
      <c r="C792" s="193"/>
      <c r="D792" s="194" t="s">
        <v>193</v>
      </c>
      <c r="E792" s="195" t="s">
        <v>43</v>
      </c>
      <c r="F792" s="196" t="s">
        <v>1009</v>
      </c>
      <c r="G792" s="193"/>
      <c r="H792" s="195" t="s">
        <v>43</v>
      </c>
      <c r="I792" s="197"/>
      <c r="J792" s="193"/>
      <c r="K792" s="193"/>
      <c r="L792" s="198"/>
      <c r="M792" s="199"/>
      <c r="N792" s="200"/>
      <c r="O792" s="200"/>
      <c r="P792" s="200"/>
      <c r="Q792" s="200"/>
      <c r="R792" s="200"/>
      <c r="S792" s="200"/>
      <c r="T792" s="201"/>
      <c r="AT792" s="202" t="s">
        <v>193</v>
      </c>
      <c r="AU792" s="202" t="s">
        <v>90</v>
      </c>
      <c r="AV792" s="13" t="s">
        <v>88</v>
      </c>
      <c r="AW792" s="13" t="s">
        <v>41</v>
      </c>
      <c r="AX792" s="13" t="s">
        <v>80</v>
      </c>
      <c r="AY792" s="202" t="s">
        <v>182</v>
      </c>
    </row>
    <row r="793" spans="1:65" s="14" customFormat="1" ht="11.25">
      <c r="B793" s="203"/>
      <c r="C793" s="204"/>
      <c r="D793" s="194" t="s">
        <v>193</v>
      </c>
      <c r="E793" s="205" t="s">
        <v>43</v>
      </c>
      <c r="F793" s="206" t="s">
        <v>88</v>
      </c>
      <c r="G793" s="204"/>
      <c r="H793" s="207">
        <v>1</v>
      </c>
      <c r="I793" s="208"/>
      <c r="J793" s="204"/>
      <c r="K793" s="204"/>
      <c r="L793" s="209"/>
      <c r="M793" s="210"/>
      <c r="N793" s="211"/>
      <c r="O793" s="211"/>
      <c r="P793" s="211"/>
      <c r="Q793" s="211"/>
      <c r="R793" s="211"/>
      <c r="S793" s="211"/>
      <c r="T793" s="212"/>
      <c r="AT793" s="213" t="s">
        <v>193</v>
      </c>
      <c r="AU793" s="213" t="s">
        <v>90</v>
      </c>
      <c r="AV793" s="14" t="s">
        <v>90</v>
      </c>
      <c r="AW793" s="14" t="s">
        <v>41</v>
      </c>
      <c r="AX793" s="14" t="s">
        <v>88</v>
      </c>
      <c r="AY793" s="213" t="s">
        <v>182</v>
      </c>
    </row>
    <row r="794" spans="1:65" s="2" customFormat="1" ht="24.2" customHeight="1">
      <c r="A794" s="35"/>
      <c r="B794" s="36"/>
      <c r="C794" s="179" t="s">
        <v>1010</v>
      </c>
      <c r="D794" s="179" t="s">
        <v>187</v>
      </c>
      <c r="E794" s="180" t="s">
        <v>1011</v>
      </c>
      <c r="F794" s="181" t="s">
        <v>1012</v>
      </c>
      <c r="G794" s="182" t="s">
        <v>190</v>
      </c>
      <c r="H794" s="183">
        <v>1</v>
      </c>
      <c r="I794" s="184"/>
      <c r="J794" s="185">
        <f>ROUND(I794*H794,2)</f>
        <v>0</v>
      </c>
      <c r="K794" s="181" t="s">
        <v>191</v>
      </c>
      <c r="L794" s="40"/>
      <c r="M794" s="186" t="s">
        <v>43</v>
      </c>
      <c r="N794" s="187" t="s">
        <v>51</v>
      </c>
      <c r="O794" s="65"/>
      <c r="P794" s="188">
        <f>O794*H794</f>
        <v>0</v>
      </c>
      <c r="Q794" s="188">
        <v>0</v>
      </c>
      <c r="R794" s="188">
        <f>Q794*H794</f>
        <v>0</v>
      </c>
      <c r="S794" s="188">
        <v>0</v>
      </c>
      <c r="T794" s="189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90" t="s">
        <v>88</v>
      </c>
      <c r="AT794" s="190" t="s">
        <v>187</v>
      </c>
      <c r="AU794" s="190" t="s">
        <v>90</v>
      </c>
      <c r="AY794" s="17" t="s">
        <v>182</v>
      </c>
      <c r="BE794" s="191">
        <f>IF(N794="základní",J794,0)</f>
        <v>0</v>
      </c>
      <c r="BF794" s="191">
        <f>IF(N794="snížená",J794,0)</f>
        <v>0</v>
      </c>
      <c r="BG794" s="191">
        <f>IF(N794="zákl. přenesená",J794,0)</f>
        <v>0</v>
      </c>
      <c r="BH794" s="191">
        <f>IF(N794="sníž. přenesená",J794,0)</f>
        <v>0</v>
      </c>
      <c r="BI794" s="191">
        <f>IF(N794="nulová",J794,0)</f>
        <v>0</v>
      </c>
      <c r="BJ794" s="17" t="s">
        <v>88</v>
      </c>
      <c r="BK794" s="191">
        <f>ROUND(I794*H794,2)</f>
        <v>0</v>
      </c>
      <c r="BL794" s="17" t="s">
        <v>88</v>
      </c>
      <c r="BM794" s="190" t="s">
        <v>1013</v>
      </c>
    </row>
    <row r="795" spans="1:65" s="13" customFormat="1" ht="11.25">
      <c r="B795" s="192"/>
      <c r="C795" s="193"/>
      <c r="D795" s="194" t="s">
        <v>193</v>
      </c>
      <c r="E795" s="195" t="s">
        <v>43</v>
      </c>
      <c r="F795" s="196" t="s">
        <v>532</v>
      </c>
      <c r="G795" s="193"/>
      <c r="H795" s="195" t="s">
        <v>43</v>
      </c>
      <c r="I795" s="197"/>
      <c r="J795" s="193"/>
      <c r="K795" s="193"/>
      <c r="L795" s="198"/>
      <c r="M795" s="199"/>
      <c r="N795" s="200"/>
      <c r="O795" s="200"/>
      <c r="P795" s="200"/>
      <c r="Q795" s="200"/>
      <c r="R795" s="200"/>
      <c r="S795" s="200"/>
      <c r="T795" s="201"/>
      <c r="AT795" s="202" t="s">
        <v>193</v>
      </c>
      <c r="AU795" s="202" t="s">
        <v>90</v>
      </c>
      <c r="AV795" s="13" t="s">
        <v>88</v>
      </c>
      <c r="AW795" s="13" t="s">
        <v>41</v>
      </c>
      <c r="AX795" s="13" t="s">
        <v>80</v>
      </c>
      <c r="AY795" s="202" t="s">
        <v>182</v>
      </c>
    </row>
    <row r="796" spans="1:65" s="13" customFormat="1" ht="11.25">
      <c r="B796" s="192"/>
      <c r="C796" s="193"/>
      <c r="D796" s="194" t="s">
        <v>193</v>
      </c>
      <c r="E796" s="195" t="s">
        <v>43</v>
      </c>
      <c r="F796" s="196" t="s">
        <v>431</v>
      </c>
      <c r="G796" s="193"/>
      <c r="H796" s="195" t="s">
        <v>43</v>
      </c>
      <c r="I796" s="197"/>
      <c r="J796" s="193"/>
      <c r="K796" s="193"/>
      <c r="L796" s="198"/>
      <c r="M796" s="199"/>
      <c r="N796" s="200"/>
      <c r="O796" s="200"/>
      <c r="P796" s="200"/>
      <c r="Q796" s="200"/>
      <c r="R796" s="200"/>
      <c r="S796" s="200"/>
      <c r="T796" s="201"/>
      <c r="AT796" s="202" t="s">
        <v>193</v>
      </c>
      <c r="AU796" s="202" t="s">
        <v>90</v>
      </c>
      <c r="AV796" s="13" t="s">
        <v>88</v>
      </c>
      <c r="AW796" s="13" t="s">
        <v>41</v>
      </c>
      <c r="AX796" s="13" t="s">
        <v>80</v>
      </c>
      <c r="AY796" s="202" t="s">
        <v>182</v>
      </c>
    </row>
    <row r="797" spans="1:65" s="13" customFormat="1" ht="11.25">
      <c r="B797" s="192"/>
      <c r="C797" s="193"/>
      <c r="D797" s="194" t="s">
        <v>193</v>
      </c>
      <c r="E797" s="195" t="s">
        <v>43</v>
      </c>
      <c r="F797" s="196" t="s">
        <v>1014</v>
      </c>
      <c r="G797" s="193"/>
      <c r="H797" s="195" t="s">
        <v>43</v>
      </c>
      <c r="I797" s="197"/>
      <c r="J797" s="193"/>
      <c r="K797" s="193"/>
      <c r="L797" s="198"/>
      <c r="M797" s="199"/>
      <c r="N797" s="200"/>
      <c r="O797" s="200"/>
      <c r="P797" s="200"/>
      <c r="Q797" s="200"/>
      <c r="R797" s="200"/>
      <c r="S797" s="200"/>
      <c r="T797" s="201"/>
      <c r="AT797" s="202" t="s">
        <v>193</v>
      </c>
      <c r="AU797" s="202" t="s">
        <v>90</v>
      </c>
      <c r="AV797" s="13" t="s">
        <v>88</v>
      </c>
      <c r="AW797" s="13" t="s">
        <v>41</v>
      </c>
      <c r="AX797" s="13" t="s">
        <v>80</v>
      </c>
      <c r="AY797" s="202" t="s">
        <v>182</v>
      </c>
    </row>
    <row r="798" spans="1:65" s="14" customFormat="1" ht="11.25">
      <c r="B798" s="203"/>
      <c r="C798" s="204"/>
      <c r="D798" s="194" t="s">
        <v>193</v>
      </c>
      <c r="E798" s="205" t="s">
        <v>43</v>
      </c>
      <c r="F798" s="206" t="s">
        <v>88</v>
      </c>
      <c r="G798" s="204"/>
      <c r="H798" s="207">
        <v>1</v>
      </c>
      <c r="I798" s="208"/>
      <c r="J798" s="204"/>
      <c r="K798" s="204"/>
      <c r="L798" s="209"/>
      <c r="M798" s="210"/>
      <c r="N798" s="211"/>
      <c r="O798" s="211"/>
      <c r="P798" s="211"/>
      <c r="Q798" s="211"/>
      <c r="R798" s="211"/>
      <c r="S798" s="211"/>
      <c r="T798" s="212"/>
      <c r="AT798" s="213" t="s">
        <v>193</v>
      </c>
      <c r="AU798" s="213" t="s">
        <v>90</v>
      </c>
      <c r="AV798" s="14" t="s">
        <v>90</v>
      </c>
      <c r="AW798" s="14" t="s">
        <v>41</v>
      </c>
      <c r="AX798" s="14" t="s">
        <v>88</v>
      </c>
      <c r="AY798" s="213" t="s">
        <v>182</v>
      </c>
    </row>
    <row r="799" spans="1:65" s="2" customFormat="1" ht="14.45" customHeight="1">
      <c r="A799" s="35"/>
      <c r="B799" s="36"/>
      <c r="C799" s="179" t="s">
        <v>1015</v>
      </c>
      <c r="D799" s="179" t="s">
        <v>187</v>
      </c>
      <c r="E799" s="180" t="s">
        <v>1016</v>
      </c>
      <c r="F799" s="181" t="s">
        <v>1017</v>
      </c>
      <c r="G799" s="182" t="s">
        <v>190</v>
      </c>
      <c r="H799" s="183">
        <v>5</v>
      </c>
      <c r="I799" s="184"/>
      <c r="J799" s="185">
        <f>ROUND(I799*H799,2)</f>
        <v>0</v>
      </c>
      <c r="K799" s="181" t="s">
        <v>191</v>
      </c>
      <c r="L799" s="40"/>
      <c r="M799" s="186" t="s">
        <v>43</v>
      </c>
      <c r="N799" s="187" t="s">
        <v>51</v>
      </c>
      <c r="O799" s="65"/>
      <c r="P799" s="188">
        <f>O799*H799</f>
        <v>0</v>
      </c>
      <c r="Q799" s="188">
        <v>0</v>
      </c>
      <c r="R799" s="188">
        <f>Q799*H799</f>
        <v>0</v>
      </c>
      <c r="S799" s="188">
        <v>0</v>
      </c>
      <c r="T799" s="189">
        <f>S799*H799</f>
        <v>0</v>
      </c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R799" s="190" t="s">
        <v>88</v>
      </c>
      <c r="AT799" s="190" t="s">
        <v>187</v>
      </c>
      <c r="AU799" s="190" t="s">
        <v>90</v>
      </c>
      <c r="AY799" s="17" t="s">
        <v>182</v>
      </c>
      <c r="BE799" s="191">
        <f>IF(N799="základní",J799,0)</f>
        <v>0</v>
      </c>
      <c r="BF799" s="191">
        <f>IF(N799="snížená",J799,0)</f>
        <v>0</v>
      </c>
      <c r="BG799" s="191">
        <f>IF(N799="zákl. přenesená",J799,0)</f>
        <v>0</v>
      </c>
      <c r="BH799" s="191">
        <f>IF(N799="sníž. přenesená",J799,0)</f>
        <v>0</v>
      </c>
      <c r="BI799" s="191">
        <f>IF(N799="nulová",J799,0)</f>
        <v>0</v>
      </c>
      <c r="BJ799" s="17" t="s">
        <v>88</v>
      </c>
      <c r="BK799" s="191">
        <f>ROUND(I799*H799,2)</f>
        <v>0</v>
      </c>
      <c r="BL799" s="17" t="s">
        <v>88</v>
      </c>
      <c r="BM799" s="190" t="s">
        <v>1018</v>
      </c>
    </row>
    <row r="800" spans="1:65" s="13" customFormat="1" ht="11.25">
      <c r="B800" s="192"/>
      <c r="C800" s="193"/>
      <c r="D800" s="194" t="s">
        <v>193</v>
      </c>
      <c r="E800" s="195" t="s">
        <v>43</v>
      </c>
      <c r="F800" s="196" t="s">
        <v>532</v>
      </c>
      <c r="G800" s="193"/>
      <c r="H800" s="195" t="s">
        <v>43</v>
      </c>
      <c r="I800" s="197"/>
      <c r="J800" s="193"/>
      <c r="K800" s="193"/>
      <c r="L800" s="198"/>
      <c r="M800" s="199"/>
      <c r="N800" s="200"/>
      <c r="O800" s="200"/>
      <c r="P800" s="200"/>
      <c r="Q800" s="200"/>
      <c r="R800" s="200"/>
      <c r="S800" s="200"/>
      <c r="T800" s="201"/>
      <c r="AT800" s="202" t="s">
        <v>193</v>
      </c>
      <c r="AU800" s="202" t="s">
        <v>90</v>
      </c>
      <c r="AV800" s="13" t="s">
        <v>88</v>
      </c>
      <c r="AW800" s="13" t="s">
        <v>41</v>
      </c>
      <c r="AX800" s="13" t="s">
        <v>80</v>
      </c>
      <c r="AY800" s="202" t="s">
        <v>182</v>
      </c>
    </row>
    <row r="801" spans="1:65" s="14" customFormat="1" ht="11.25">
      <c r="B801" s="203"/>
      <c r="C801" s="204"/>
      <c r="D801" s="194" t="s">
        <v>193</v>
      </c>
      <c r="E801" s="205" t="s">
        <v>43</v>
      </c>
      <c r="F801" s="206" t="s">
        <v>210</v>
      </c>
      <c r="G801" s="204"/>
      <c r="H801" s="207">
        <v>5</v>
      </c>
      <c r="I801" s="208"/>
      <c r="J801" s="204"/>
      <c r="K801" s="204"/>
      <c r="L801" s="209"/>
      <c r="M801" s="210"/>
      <c r="N801" s="211"/>
      <c r="O801" s="211"/>
      <c r="P801" s="211"/>
      <c r="Q801" s="211"/>
      <c r="R801" s="211"/>
      <c r="S801" s="211"/>
      <c r="T801" s="212"/>
      <c r="AT801" s="213" t="s">
        <v>193</v>
      </c>
      <c r="AU801" s="213" t="s">
        <v>90</v>
      </c>
      <c r="AV801" s="14" t="s">
        <v>90</v>
      </c>
      <c r="AW801" s="14" t="s">
        <v>41</v>
      </c>
      <c r="AX801" s="14" t="s">
        <v>88</v>
      </c>
      <c r="AY801" s="213" t="s">
        <v>182</v>
      </c>
    </row>
    <row r="802" spans="1:65" s="2" customFormat="1" ht="24.2" customHeight="1">
      <c r="A802" s="35"/>
      <c r="B802" s="36"/>
      <c r="C802" s="214" t="s">
        <v>1019</v>
      </c>
      <c r="D802" s="214" t="s">
        <v>179</v>
      </c>
      <c r="E802" s="215" t="s">
        <v>1020</v>
      </c>
      <c r="F802" s="216" t="s">
        <v>1021</v>
      </c>
      <c r="G802" s="217" t="s">
        <v>190</v>
      </c>
      <c r="H802" s="218">
        <v>5</v>
      </c>
      <c r="I802" s="219"/>
      <c r="J802" s="220">
        <f>ROUND(I802*H802,2)</f>
        <v>0</v>
      </c>
      <c r="K802" s="216" t="s">
        <v>198</v>
      </c>
      <c r="L802" s="221"/>
      <c r="M802" s="222" t="s">
        <v>43</v>
      </c>
      <c r="N802" s="223" t="s">
        <v>51</v>
      </c>
      <c r="O802" s="65"/>
      <c r="P802" s="188">
        <f>O802*H802</f>
        <v>0</v>
      </c>
      <c r="Q802" s="188">
        <v>0</v>
      </c>
      <c r="R802" s="188">
        <f>Q802*H802</f>
        <v>0</v>
      </c>
      <c r="S802" s="188">
        <v>0</v>
      </c>
      <c r="T802" s="18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90" t="s">
        <v>90</v>
      </c>
      <c r="AT802" s="190" t="s">
        <v>179</v>
      </c>
      <c r="AU802" s="190" t="s">
        <v>90</v>
      </c>
      <c r="AY802" s="17" t="s">
        <v>182</v>
      </c>
      <c r="BE802" s="191">
        <f>IF(N802="základní",J802,0)</f>
        <v>0</v>
      </c>
      <c r="BF802" s="191">
        <f>IF(N802="snížená",J802,0)</f>
        <v>0</v>
      </c>
      <c r="BG802" s="191">
        <f>IF(N802="zákl. přenesená",J802,0)</f>
        <v>0</v>
      </c>
      <c r="BH802" s="191">
        <f>IF(N802="sníž. přenesená",J802,0)</f>
        <v>0</v>
      </c>
      <c r="BI802" s="191">
        <f>IF(N802="nulová",J802,0)</f>
        <v>0</v>
      </c>
      <c r="BJ802" s="17" t="s">
        <v>88</v>
      </c>
      <c r="BK802" s="191">
        <f>ROUND(I802*H802,2)</f>
        <v>0</v>
      </c>
      <c r="BL802" s="17" t="s">
        <v>88</v>
      </c>
      <c r="BM802" s="190" t="s">
        <v>1022</v>
      </c>
    </row>
    <row r="803" spans="1:65" s="13" customFormat="1" ht="11.25">
      <c r="B803" s="192"/>
      <c r="C803" s="193"/>
      <c r="D803" s="194" t="s">
        <v>193</v>
      </c>
      <c r="E803" s="195" t="s">
        <v>43</v>
      </c>
      <c r="F803" s="196" t="s">
        <v>532</v>
      </c>
      <c r="G803" s="193"/>
      <c r="H803" s="195" t="s">
        <v>43</v>
      </c>
      <c r="I803" s="197"/>
      <c r="J803" s="193"/>
      <c r="K803" s="193"/>
      <c r="L803" s="198"/>
      <c r="M803" s="199"/>
      <c r="N803" s="200"/>
      <c r="O803" s="200"/>
      <c r="P803" s="200"/>
      <c r="Q803" s="200"/>
      <c r="R803" s="200"/>
      <c r="S803" s="200"/>
      <c r="T803" s="201"/>
      <c r="AT803" s="202" t="s">
        <v>193</v>
      </c>
      <c r="AU803" s="202" t="s">
        <v>90</v>
      </c>
      <c r="AV803" s="13" t="s">
        <v>88</v>
      </c>
      <c r="AW803" s="13" t="s">
        <v>41</v>
      </c>
      <c r="AX803" s="13" t="s">
        <v>80</v>
      </c>
      <c r="AY803" s="202" t="s">
        <v>182</v>
      </c>
    </row>
    <row r="804" spans="1:65" s="14" customFormat="1" ht="11.25">
      <c r="B804" s="203"/>
      <c r="C804" s="204"/>
      <c r="D804" s="194" t="s">
        <v>193</v>
      </c>
      <c r="E804" s="205" t="s">
        <v>43</v>
      </c>
      <c r="F804" s="206" t="s">
        <v>210</v>
      </c>
      <c r="G804" s="204"/>
      <c r="H804" s="207">
        <v>5</v>
      </c>
      <c r="I804" s="208"/>
      <c r="J804" s="204"/>
      <c r="K804" s="204"/>
      <c r="L804" s="209"/>
      <c r="M804" s="210"/>
      <c r="N804" s="211"/>
      <c r="O804" s="211"/>
      <c r="P804" s="211"/>
      <c r="Q804" s="211"/>
      <c r="R804" s="211"/>
      <c r="S804" s="211"/>
      <c r="T804" s="212"/>
      <c r="AT804" s="213" t="s">
        <v>193</v>
      </c>
      <c r="AU804" s="213" t="s">
        <v>90</v>
      </c>
      <c r="AV804" s="14" t="s">
        <v>90</v>
      </c>
      <c r="AW804" s="14" t="s">
        <v>41</v>
      </c>
      <c r="AX804" s="14" t="s">
        <v>88</v>
      </c>
      <c r="AY804" s="213" t="s">
        <v>182</v>
      </c>
    </row>
    <row r="805" spans="1:65" s="2" customFormat="1" ht="37.9" customHeight="1">
      <c r="A805" s="35"/>
      <c r="B805" s="36"/>
      <c r="C805" s="179" t="s">
        <v>1023</v>
      </c>
      <c r="D805" s="179" t="s">
        <v>187</v>
      </c>
      <c r="E805" s="180" t="s">
        <v>1024</v>
      </c>
      <c r="F805" s="181" t="s">
        <v>1025</v>
      </c>
      <c r="G805" s="182" t="s">
        <v>190</v>
      </c>
      <c r="H805" s="183">
        <v>1</v>
      </c>
      <c r="I805" s="184"/>
      <c r="J805" s="185">
        <f>ROUND(I805*H805,2)</f>
        <v>0</v>
      </c>
      <c r="K805" s="181" t="s">
        <v>191</v>
      </c>
      <c r="L805" s="40"/>
      <c r="M805" s="186" t="s">
        <v>43</v>
      </c>
      <c r="N805" s="187" t="s">
        <v>51</v>
      </c>
      <c r="O805" s="65"/>
      <c r="P805" s="188">
        <f>O805*H805</f>
        <v>0</v>
      </c>
      <c r="Q805" s="188">
        <v>0</v>
      </c>
      <c r="R805" s="188">
        <f>Q805*H805</f>
        <v>0</v>
      </c>
      <c r="S805" s="188">
        <v>0</v>
      </c>
      <c r="T805" s="189">
        <f>S805*H805</f>
        <v>0</v>
      </c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R805" s="190" t="s">
        <v>88</v>
      </c>
      <c r="AT805" s="190" t="s">
        <v>187</v>
      </c>
      <c r="AU805" s="190" t="s">
        <v>90</v>
      </c>
      <c r="AY805" s="17" t="s">
        <v>182</v>
      </c>
      <c r="BE805" s="191">
        <f>IF(N805="základní",J805,0)</f>
        <v>0</v>
      </c>
      <c r="BF805" s="191">
        <f>IF(N805="snížená",J805,0)</f>
        <v>0</v>
      </c>
      <c r="BG805" s="191">
        <f>IF(N805="zákl. přenesená",J805,0)</f>
        <v>0</v>
      </c>
      <c r="BH805" s="191">
        <f>IF(N805="sníž. přenesená",J805,0)</f>
        <v>0</v>
      </c>
      <c r="BI805" s="191">
        <f>IF(N805="nulová",J805,0)</f>
        <v>0</v>
      </c>
      <c r="BJ805" s="17" t="s">
        <v>88</v>
      </c>
      <c r="BK805" s="191">
        <f>ROUND(I805*H805,2)</f>
        <v>0</v>
      </c>
      <c r="BL805" s="17" t="s">
        <v>88</v>
      </c>
      <c r="BM805" s="190" t="s">
        <v>1026</v>
      </c>
    </row>
    <row r="806" spans="1:65" s="13" customFormat="1" ht="11.25">
      <c r="B806" s="192"/>
      <c r="C806" s="193"/>
      <c r="D806" s="194" t="s">
        <v>193</v>
      </c>
      <c r="E806" s="195" t="s">
        <v>43</v>
      </c>
      <c r="F806" s="196" t="s">
        <v>532</v>
      </c>
      <c r="G806" s="193"/>
      <c r="H806" s="195" t="s">
        <v>43</v>
      </c>
      <c r="I806" s="197"/>
      <c r="J806" s="193"/>
      <c r="K806" s="193"/>
      <c r="L806" s="198"/>
      <c r="M806" s="199"/>
      <c r="N806" s="200"/>
      <c r="O806" s="200"/>
      <c r="P806" s="200"/>
      <c r="Q806" s="200"/>
      <c r="R806" s="200"/>
      <c r="S806" s="200"/>
      <c r="T806" s="201"/>
      <c r="AT806" s="202" t="s">
        <v>193</v>
      </c>
      <c r="AU806" s="202" t="s">
        <v>90</v>
      </c>
      <c r="AV806" s="13" t="s">
        <v>88</v>
      </c>
      <c r="AW806" s="13" t="s">
        <v>41</v>
      </c>
      <c r="AX806" s="13" t="s">
        <v>80</v>
      </c>
      <c r="AY806" s="202" t="s">
        <v>182</v>
      </c>
    </row>
    <row r="807" spans="1:65" s="13" customFormat="1" ht="11.25">
      <c r="B807" s="192"/>
      <c r="C807" s="193"/>
      <c r="D807" s="194" t="s">
        <v>193</v>
      </c>
      <c r="E807" s="195" t="s">
        <v>43</v>
      </c>
      <c r="F807" s="196" t="s">
        <v>431</v>
      </c>
      <c r="G807" s="193"/>
      <c r="H807" s="195" t="s">
        <v>43</v>
      </c>
      <c r="I807" s="197"/>
      <c r="J807" s="193"/>
      <c r="K807" s="193"/>
      <c r="L807" s="198"/>
      <c r="M807" s="199"/>
      <c r="N807" s="200"/>
      <c r="O807" s="200"/>
      <c r="P807" s="200"/>
      <c r="Q807" s="200"/>
      <c r="R807" s="200"/>
      <c r="S807" s="200"/>
      <c r="T807" s="201"/>
      <c r="AT807" s="202" t="s">
        <v>193</v>
      </c>
      <c r="AU807" s="202" t="s">
        <v>90</v>
      </c>
      <c r="AV807" s="13" t="s">
        <v>88</v>
      </c>
      <c r="AW807" s="13" t="s">
        <v>41</v>
      </c>
      <c r="AX807" s="13" t="s">
        <v>80</v>
      </c>
      <c r="AY807" s="202" t="s">
        <v>182</v>
      </c>
    </row>
    <row r="808" spans="1:65" s="13" customFormat="1" ht="11.25">
      <c r="B808" s="192"/>
      <c r="C808" s="193"/>
      <c r="D808" s="194" t="s">
        <v>193</v>
      </c>
      <c r="E808" s="195" t="s">
        <v>43</v>
      </c>
      <c r="F808" s="196" t="s">
        <v>1004</v>
      </c>
      <c r="G808" s="193"/>
      <c r="H808" s="195" t="s">
        <v>43</v>
      </c>
      <c r="I808" s="197"/>
      <c r="J808" s="193"/>
      <c r="K808" s="193"/>
      <c r="L808" s="198"/>
      <c r="M808" s="199"/>
      <c r="N808" s="200"/>
      <c r="O808" s="200"/>
      <c r="P808" s="200"/>
      <c r="Q808" s="200"/>
      <c r="R808" s="200"/>
      <c r="S808" s="200"/>
      <c r="T808" s="201"/>
      <c r="AT808" s="202" t="s">
        <v>193</v>
      </c>
      <c r="AU808" s="202" t="s">
        <v>90</v>
      </c>
      <c r="AV808" s="13" t="s">
        <v>88</v>
      </c>
      <c r="AW808" s="13" t="s">
        <v>41</v>
      </c>
      <c r="AX808" s="13" t="s">
        <v>80</v>
      </c>
      <c r="AY808" s="202" t="s">
        <v>182</v>
      </c>
    </row>
    <row r="809" spans="1:65" s="14" customFormat="1" ht="11.25">
      <c r="B809" s="203"/>
      <c r="C809" s="204"/>
      <c r="D809" s="194" t="s">
        <v>193</v>
      </c>
      <c r="E809" s="205" t="s">
        <v>43</v>
      </c>
      <c r="F809" s="206" t="s">
        <v>88</v>
      </c>
      <c r="G809" s="204"/>
      <c r="H809" s="207">
        <v>1</v>
      </c>
      <c r="I809" s="208"/>
      <c r="J809" s="204"/>
      <c r="K809" s="204"/>
      <c r="L809" s="209"/>
      <c r="M809" s="210"/>
      <c r="N809" s="211"/>
      <c r="O809" s="211"/>
      <c r="P809" s="211"/>
      <c r="Q809" s="211"/>
      <c r="R809" s="211"/>
      <c r="S809" s="211"/>
      <c r="T809" s="212"/>
      <c r="AT809" s="213" t="s">
        <v>193</v>
      </c>
      <c r="AU809" s="213" t="s">
        <v>90</v>
      </c>
      <c r="AV809" s="14" t="s">
        <v>90</v>
      </c>
      <c r="AW809" s="14" t="s">
        <v>41</v>
      </c>
      <c r="AX809" s="14" t="s">
        <v>88</v>
      </c>
      <c r="AY809" s="213" t="s">
        <v>182</v>
      </c>
    </row>
    <row r="810" spans="1:65" s="2" customFormat="1" ht="37.9" customHeight="1">
      <c r="A810" s="35"/>
      <c r="B810" s="36"/>
      <c r="C810" s="179" t="s">
        <v>1027</v>
      </c>
      <c r="D810" s="179" t="s">
        <v>187</v>
      </c>
      <c r="E810" s="180" t="s">
        <v>1028</v>
      </c>
      <c r="F810" s="181" t="s">
        <v>1029</v>
      </c>
      <c r="G810" s="182" t="s">
        <v>190</v>
      </c>
      <c r="H810" s="183">
        <v>2</v>
      </c>
      <c r="I810" s="184"/>
      <c r="J810" s="185">
        <f>ROUND(I810*H810,2)</f>
        <v>0</v>
      </c>
      <c r="K810" s="181" t="s">
        <v>191</v>
      </c>
      <c r="L810" s="40"/>
      <c r="M810" s="186" t="s">
        <v>43</v>
      </c>
      <c r="N810" s="187" t="s">
        <v>51</v>
      </c>
      <c r="O810" s="65"/>
      <c r="P810" s="188">
        <f>O810*H810</f>
        <v>0</v>
      </c>
      <c r="Q810" s="188">
        <v>0</v>
      </c>
      <c r="R810" s="188">
        <f>Q810*H810</f>
        <v>0</v>
      </c>
      <c r="S810" s="188">
        <v>0</v>
      </c>
      <c r="T810" s="189">
        <f>S810*H810</f>
        <v>0</v>
      </c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R810" s="190" t="s">
        <v>88</v>
      </c>
      <c r="AT810" s="190" t="s">
        <v>187</v>
      </c>
      <c r="AU810" s="190" t="s">
        <v>90</v>
      </c>
      <c r="AY810" s="17" t="s">
        <v>182</v>
      </c>
      <c r="BE810" s="191">
        <f>IF(N810="základní",J810,0)</f>
        <v>0</v>
      </c>
      <c r="BF810" s="191">
        <f>IF(N810="snížená",J810,0)</f>
        <v>0</v>
      </c>
      <c r="BG810" s="191">
        <f>IF(N810="zákl. přenesená",J810,0)</f>
        <v>0</v>
      </c>
      <c r="BH810" s="191">
        <f>IF(N810="sníž. přenesená",J810,0)</f>
        <v>0</v>
      </c>
      <c r="BI810" s="191">
        <f>IF(N810="nulová",J810,0)</f>
        <v>0</v>
      </c>
      <c r="BJ810" s="17" t="s">
        <v>88</v>
      </c>
      <c r="BK810" s="191">
        <f>ROUND(I810*H810,2)</f>
        <v>0</v>
      </c>
      <c r="BL810" s="17" t="s">
        <v>88</v>
      </c>
      <c r="BM810" s="190" t="s">
        <v>1030</v>
      </c>
    </row>
    <row r="811" spans="1:65" s="13" customFormat="1" ht="11.25">
      <c r="B811" s="192"/>
      <c r="C811" s="193"/>
      <c r="D811" s="194" t="s">
        <v>193</v>
      </c>
      <c r="E811" s="195" t="s">
        <v>43</v>
      </c>
      <c r="F811" s="196" t="s">
        <v>532</v>
      </c>
      <c r="G811" s="193"/>
      <c r="H811" s="195" t="s">
        <v>43</v>
      </c>
      <c r="I811" s="197"/>
      <c r="J811" s="193"/>
      <c r="K811" s="193"/>
      <c r="L811" s="198"/>
      <c r="M811" s="199"/>
      <c r="N811" s="200"/>
      <c r="O811" s="200"/>
      <c r="P811" s="200"/>
      <c r="Q811" s="200"/>
      <c r="R811" s="200"/>
      <c r="S811" s="200"/>
      <c r="T811" s="201"/>
      <c r="AT811" s="202" t="s">
        <v>193</v>
      </c>
      <c r="AU811" s="202" t="s">
        <v>90</v>
      </c>
      <c r="AV811" s="13" t="s">
        <v>88</v>
      </c>
      <c r="AW811" s="13" t="s">
        <v>41</v>
      </c>
      <c r="AX811" s="13" t="s">
        <v>80</v>
      </c>
      <c r="AY811" s="202" t="s">
        <v>182</v>
      </c>
    </row>
    <row r="812" spans="1:65" s="13" customFormat="1" ht="11.25">
      <c r="B812" s="192"/>
      <c r="C812" s="193"/>
      <c r="D812" s="194" t="s">
        <v>193</v>
      </c>
      <c r="E812" s="195" t="s">
        <v>43</v>
      </c>
      <c r="F812" s="196" t="s">
        <v>431</v>
      </c>
      <c r="G812" s="193"/>
      <c r="H812" s="195" t="s">
        <v>43</v>
      </c>
      <c r="I812" s="197"/>
      <c r="J812" s="193"/>
      <c r="K812" s="193"/>
      <c r="L812" s="198"/>
      <c r="M812" s="199"/>
      <c r="N812" s="200"/>
      <c r="O812" s="200"/>
      <c r="P812" s="200"/>
      <c r="Q812" s="200"/>
      <c r="R812" s="200"/>
      <c r="S812" s="200"/>
      <c r="T812" s="201"/>
      <c r="AT812" s="202" t="s">
        <v>193</v>
      </c>
      <c r="AU812" s="202" t="s">
        <v>90</v>
      </c>
      <c r="AV812" s="13" t="s">
        <v>88</v>
      </c>
      <c r="AW812" s="13" t="s">
        <v>41</v>
      </c>
      <c r="AX812" s="13" t="s">
        <v>80</v>
      </c>
      <c r="AY812" s="202" t="s">
        <v>182</v>
      </c>
    </row>
    <row r="813" spans="1:65" s="13" customFormat="1" ht="11.25">
      <c r="B813" s="192"/>
      <c r="C813" s="193"/>
      <c r="D813" s="194" t="s">
        <v>193</v>
      </c>
      <c r="E813" s="195" t="s">
        <v>43</v>
      </c>
      <c r="F813" s="196" t="s">
        <v>1031</v>
      </c>
      <c r="G813" s="193"/>
      <c r="H813" s="195" t="s">
        <v>43</v>
      </c>
      <c r="I813" s="197"/>
      <c r="J813" s="193"/>
      <c r="K813" s="193"/>
      <c r="L813" s="198"/>
      <c r="M813" s="199"/>
      <c r="N813" s="200"/>
      <c r="O813" s="200"/>
      <c r="P813" s="200"/>
      <c r="Q813" s="200"/>
      <c r="R813" s="200"/>
      <c r="S813" s="200"/>
      <c r="T813" s="201"/>
      <c r="AT813" s="202" t="s">
        <v>193</v>
      </c>
      <c r="AU813" s="202" t="s">
        <v>90</v>
      </c>
      <c r="AV813" s="13" t="s">
        <v>88</v>
      </c>
      <c r="AW813" s="13" t="s">
        <v>41</v>
      </c>
      <c r="AX813" s="13" t="s">
        <v>80</v>
      </c>
      <c r="AY813" s="202" t="s">
        <v>182</v>
      </c>
    </row>
    <row r="814" spans="1:65" s="14" customFormat="1" ht="11.25">
      <c r="B814" s="203"/>
      <c r="C814" s="204"/>
      <c r="D814" s="194" t="s">
        <v>193</v>
      </c>
      <c r="E814" s="205" t="s">
        <v>43</v>
      </c>
      <c r="F814" s="206" t="s">
        <v>90</v>
      </c>
      <c r="G814" s="204"/>
      <c r="H814" s="207">
        <v>2</v>
      </c>
      <c r="I814" s="208"/>
      <c r="J814" s="204"/>
      <c r="K814" s="204"/>
      <c r="L814" s="209"/>
      <c r="M814" s="210"/>
      <c r="N814" s="211"/>
      <c r="O814" s="211"/>
      <c r="P814" s="211"/>
      <c r="Q814" s="211"/>
      <c r="R814" s="211"/>
      <c r="S814" s="211"/>
      <c r="T814" s="212"/>
      <c r="AT814" s="213" t="s">
        <v>193</v>
      </c>
      <c r="AU814" s="213" t="s">
        <v>90</v>
      </c>
      <c r="AV814" s="14" t="s">
        <v>90</v>
      </c>
      <c r="AW814" s="14" t="s">
        <v>41</v>
      </c>
      <c r="AX814" s="14" t="s">
        <v>88</v>
      </c>
      <c r="AY814" s="213" t="s">
        <v>182</v>
      </c>
    </row>
    <row r="815" spans="1:65" s="2" customFormat="1" ht="37.9" customHeight="1">
      <c r="A815" s="35"/>
      <c r="B815" s="36"/>
      <c r="C815" s="179" t="s">
        <v>1032</v>
      </c>
      <c r="D815" s="179" t="s">
        <v>187</v>
      </c>
      <c r="E815" s="180" t="s">
        <v>1033</v>
      </c>
      <c r="F815" s="181" t="s">
        <v>1034</v>
      </c>
      <c r="G815" s="182" t="s">
        <v>190</v>
      </c>
      <c r="H815" s="183">
        <v>1</v>
      </c>
      <c r="I815" s="184"/>
      <c r="J815" s="185">
        <f>ROUND(I815*H815,2)</f>
        <v>0</v>
      </c>
      <c r="K815" s="181" t="s">
        <v>191</v>
      </c>
      <c r="L815" s="40"/>
      <c r="M815" s="186" t="s">
        <v>43</v>
      </c>
      <c r="N815" s="187" t="s">
        <v>51</v>
      </c>
      <c r="O815" s="65"/>
      <c r="P815" s="188">
        <f>O815*H815</f>
        <v>0</v>
      </c>
      <c r="Q815" s="188">
        <v>0</v>
      </c>
      <c r="R815" s="188">
        <f>Q815*H815</f>
        <v>0</v>
      </c>
      <c r="S815" s="188">
        <v>0</v>
      </c>
      <c r="T815" s="189">
        <f>S815*H815</f>
        <v>0</v>
      </c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R815" s="190" t="s">
        <v>88</v>
      </c>
      <c r="AT815" s="190" t="s">
        <v>187</v>
      </c>
      <c r="AU815" s="190" t="s">
        <v>90</v>
      </c>
      <c r="AY815" s="17" t="s">
        <v>182</v>
      </c>
      <c r="BE815" s="191">
        <f>IF(N815="základní",J815,0)</f>
        <v>0</v>
      </c>
      <c r="BF815" s="191">
        <f>IF(N815="snížená",J815,0)</f>
        <v>0</v>
      </c>
      <c r="BG815" s="191">
        <f>IF(N815="zákl. přenesená",J815,0)</f>
        <v>0</v>
      </c>
      <c r="BH815" s="191">
        <f>IF(N815="sníž. přenesená",J815,0)</f>
        <v>0</v>
      </c>
      <c r="BI815" s="191">
        <f>IF(N815="nulová",J815,0)</f>
        <v>0</v>
      </c>
      <c r="BJ815" s="17" t="s">
        <v>88</v>
      </c>
      <c r="BK815" s="191">
        <f>ROUND(I815*H815,2)</f>
        <v>0</v>
      </c>
      <c r="BL815" s="17" t="s">
        <v>88</v>
      </c>
      <c r="BM815" s="190" t="s">
        <v>1035</v>
      </c>
    </row>
    <row r="816" spans="1:65" s="13" customFormat="1" ht="11.25">
      <c r="B816" s="192"/>
      <c r="C816" s="193"/>
      <c r="D816" s="194" t="s">
        <v>193</v>
      </c>
      <c r="E816" s="195" t="s">
        <v>43</v>
      </c>
      <c r="F816" s="196" t="s">
        <v>532</v>
      </c>
      <c r="G816" s="193"/>
      <c r="H816" s="195" t="s">
        <v>43</v>
      </c>
      <c r="I816" s="197"/>
      <c r="J816" s="193"/>
      <c r="K816" s="193"/>
      <c r="L816" s="198"/>
      <c r="M816" s="199"/>
      <c r="N816" s="200"/>
      <c r="O816" s="200"/>
      <c r="P816" s="200"/>
      <c r="Q816" s="200"/>
      <c r="R816" s="200"/>
      <c r="S816" s="200"/>
      <c r="T816" s="201"/>
      <c r="AT816" s="202" t="s">
        <v>193</v>
      </c>
      <c r="AU816" s="202" t="s">
        <v>90</v>
      </c>
      <c r="AV816" s="13" t="s">
        <v>88</v>
      </c>
      <c r="AW816" s="13" t="s">
        <v>41</v>
      </c>
      <c r="AX816" s="13" t="s">
        <v>80</v>
      </c>
      <c r="AY816" s="202" t="s">
        <v>182</v>
      </c>
    </row>
    <row r="817" spans="1:65" s="13" customFormat="1" ht="11.25">
      <c r="B817" s="192"/>
      <c r="C817" s="193"/>
      <c r="D817" s="194" t="s">
        <v>193</v>
      </c>
      <c r="E817" s="195" t="s">
        <v>43</v>
      </c>
      <c r="F817" s="196" t="s">
        <v>431</v>
      </c>
      <c r="G817" s="193"/>
      <c r="H817" s="195" t="s">
        <v>43</v>
      </c>
      <c r="I817" s="197"/>
      <c r="J817" s="193"/>
      <c r="K817" s="193"/>
      <c r="L817" s="198"/>
      <c r="M817" s="199"/>
      <c r="N817" s="200"/>
      <c r="O817" s="200"/>
      <c r="P817" s="200"/>
      <c r="Q817" s="200"/>
      <c r="R817" s="200"/>
      <c r="S817" s="200"/>
      <c r="T817" s="201"/>
      <c r="AT817" s="202" t="s">
        <v>193</v>
      </c>
      <c r="AU817" s="202" t="s">
        <v>90</v>
      </c>
      <c r="AV817" s="13" t="s">
        <v>88</v>
      </c>
      <c r="AW817" s="13" t="s">
        <v>41</v>
      </c>
      <c r="AX817" s="13" t="s">
        <v>80</v>
      </c>
      <c r="AY817" s="202" t="s">
        <v>182</v>
      </c>
    </row>
    <row r="818" spans="1:65" s="13" customFormat="1" ht="11.25">
      <c r="B818" s="192"/>
      <c r="C818" s="193"/>
      <c r="D818" s="194" t="s">
        <v>193</v>
      </c>
      <c r="E818" s="195" t="s">
        <v>43</v>
      </c>
      <c r="F818" s="196" t="s">
        <v>1036</v>
      </c>
      <c r="G818" s="193"/>
      <c r="H818" s="195" t="s">
        <v>43</v>
      </c>
      <c r="I818" s="197"/>
      <c r="J818" s="193"/>
      <c r="K818" s="193"/>
      <c r="L818" s="198"/>
      <c r="M818" s="199"/>
      <c r="N818" s="200"/>
      <c r="O818" s="200"/>
      <c r="P818" s="200"/>
      <c r="Q818" s="200"/>
      <c r="R818" s="200"/>
      <c r="S818" s="200"/>
      <c r="T818" s="201"/>
      <c r="AT818" s="202" t="s">
        <v>193</v>
      </c>
      <c r="AU818" s="202" t="s">
        <v>90</v>
      </c>
      <c r="AV818" s="13" t="s">
        <v>88</v>
      </c>
      <c r="AW818" s="13" t="s">
        <v>41</v>
      </c>
      <c r="AX818" s="13" t="s">
        <v>80</v>
      </c>
      <c r="AY818" s="202" t="s">
        <v>182</v>
      </c>
    </row>
    <row r="819" spans="1:65" s="14" customFormat="1" ht="11.25">
      <c r="B819" s="203"/>
      <c r="C819" s="204"/>
      <c r="D819" s="194" t="s">
        <v>193</v>
      </c>
      <c r="E819" s="205" t="s">
        <v>43</v>
      </c>
      <c r="F819" s="206" t="s">
        <v>88</v>
      </c>
      <c r="G819" s="204"/>
      <c r="H819" s="207">
        <v>1</v>
      </c>
      <c r="I819" s="208"/>
      <c r="J819" s="204"/>
      <c r="K819" s="204"/>
      <c r="L819" s="209"/>
      <c r="M819" s="210"/>
      <c r="N819" s="211"/>
      <c r="O819" s="211"/>
      <c r="P819" s="211"/>
      <c r="Q819" s="211"/>
      <c r="R819" s="211"/>
      <c r="S819" s="211"/>
      <c r="T819" s="212"/>
      <c r="AT819" s="213" t="s">
        <v>193</v>
      </c>
      <c r="AU819" s="213" t="s">
        <v>90</v>
      </c>
      <c r="AV819" s="14" t="s">
        <v>90</v>
      </c>
      <c r="AW819" s="14" t="s">
        <v>41</v>
      </c>
      <c r="AX819" s="14" t="s">
        <v>88</v>
      </c>
      <c r="AY819" s="213" t="s">
        <v>182</v>
      </c>
    </row>
    <row r="820" spans="1:65" s="2" customFormat="1" ht="49.15" customHeight="1">
      <c r="A820" s="35"/>
      <c r="B820" s="36"/>
      <c r="C820" s="179" t="s">
        <v>1037</v>
      </c>
      <c r="D820" s="179" t="s">
        <v>187</v>
      </c>
      <c r="E820" s="180" t="s">
        <v>1038</v>
      </c>
      <c r="F820" s="181" t="s">
        <v>1039</v>
      </c>
      <c r="G820" s="182" t="s">
        <v>190</v>
      </c>
      <c r="H820" s="183">
        <v>5</v>
      </c>
      <c r="I820" s="184"/>
      <c r="J820" s="185">
        <f>ROUND(I820*H820,2)</f>
        <v>0</v>
      </c>
      <c r="K820" s="181" t="s">
        <v>191</v>
      </c>
      <c r="L820" s="40"/>
      <c r="M820" s="186" t="s">
        <v>43</v>
      </c>
      <c r="N820" s="187" t="s">
        <v>51</v>
      </c>
      <c r="O820" s="65"/>
      <c r="P820" s="188">
        <f>O820*H820</f>
        <v>0</v>
      </c>
      <c r="Q820" s="188">
        <v>0</v>
      </c>
      <c r="R820" s="188">
        <f>Q820*H820</f>
        <v>0</v>
      </c>
      <c r="S820" s="188">
        <v>0</v>
      </c>
      <c r="T820" s="189">
        <f>S820*H820</f>
        <v>0</v>
      </c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R820" s="190" t="s">
        <v>88</v>
      </c>
      <c r="AT820" s="190" t="s">
        <v>187</v>
      </c>
      <c r="AU820" s="190" t="s">
        <v>90</v>
      </c>
      <c r="AY820" s="17" t="s">
        <v>182</v>
      </c>
      <c r="BE820" s="191">
        <f>IF(N820="základní",J820,0)</f>
        <v>0</v>
      </c>
      <c r="BF820" s="191">
        <f>IF(N820="snížená",J820,0)</f>
        <v>0</v>
      </c>
      <c r="BG820" s="191">
        <f>IF(N820="zákl. přenesená",J820,0)</f>
        <v>0</v>
      </c>
      <c r="BH820" s="191">
        <f>IF(N820="sníž. přenesená",J820,0)</f>
        <v>0</v>
      </c>
      <c r="BI820" s="191">
        <f>IF(N820="nulová",J820,0)</f>
        <v>0</v>
      </c>
      <c r="BJ820" s="17" t="s">
        <v>88</v>
      </c>
      <c r="BK820" s="191">
        <f>ROUND(I820*H820,2)</f>
        <v>0</v>
      </c>
      <c r="BL820" s="17" t="s">
        <v>88</v>
      </c>
      <c r="BM820" s="190" t="s">
        <v>1040</v>
      </c>
    </row>
    <row r="821" spans="1:65" s="13" customFormat="1" ht="11.25">
      <c r="B821" s="192"/>
      <c r="C821" s="193"/>
      <c r="D821" s="194" t="s">
        <v>193</v>
      </c>
      <c r="E821" s="195" t="s">
        <v>43</v>
      </c>
      <c r="F821" s="196" t="s">
        <v>532</v>
      </c>
      <c r="G821" s="193"/>
      <c r="H821" s="195" t="s">
        <v>43</v>
      </c>
      <c r="I821" s="197"/>
      <c r="J821" s="193"/>
      <c r="K821" s="193"/>
      <c r="L821" s="198"/>
      <c r="M821" s="199"/>
      <c r="N821" s="200"/>
      <c r="O821" s="200"/>
      <c r="P821" s="200"/>
      <c r="Q821" s="200"/>
      <c r="R821" s="200"/>
      <c r="S821" s="200"/>
      <c r="T821" s="201"/>
      <c r="AT821" s="202" t="s">
        <v>193</v>
      </c>
      <c r="AU821" s="202" t="s">
        <v>90</v>
      </c>
      <c r="AV821" s="13" t="s">
        <v>88</v>
      </c>
      <c r="AW821" s="13" t="s">
        <v>41</v>
      </c>
      <c r="AX821" s="13" t="s">
        <v>80</v>
      </c>
      <c r="AY821" s="202" t="s">
        <v>182</v>
      </c>
    </row>
    <row r="822" spans="1:65" s="14" customFormat="1" ht="11.25">
      <c r="B822" s="203"/>
      <c r="C822" s="204"/>
      <c r="D822" s="194" t="s">
        <v>193</v>
      </c>
      <c r="E822" s="205" t="s">
        <v>43</v>
      </c>
      <c r="F822" s="206" t="s">
        <v>210</v>
      </c>
      <c r="G822" s="204"/>
      <c r="H822" s="207">
        <v>5</v>
      </c>
      <c r="I822" s="208"/>
      <c r="J822" s="204"/>
      <c r="K822" s="204"/>
      <c r="L822" s="209"/>
      <c r="M822" s="210"/>
      <c r="N822" s="211"/>
      <c r="O822" s="211"/>
      <c r="P822" s="211"/>
      <c r="Q822" s="211"/>
      <c r="R822" s="211"/>
      <c r="S822" s="211"/>
      <c r="T822" s="212"/>
      <c r="AT822" s="213" t="s">
        <v>193</v>
      </c>
      <c r="AU822" s="213" t="s">
        <v>90</v>
      </c>
      <c r="AV822" s="14" t="s">
        <v>90</v>
      </c>
      <c r="AW822" s="14" t="s">
        <v>41</v>
      </c>
      <c r="AX822" s="14" t="s">
        <v>88</v>
      </c>
      <c r="AY822" s="213" t="s">
        <v>182</v>
      </c>
    </row>
    <row r="823" spans="1:65" s="2" customFormat="1" ht="76.349999999999994" customHeight="1">
      <c r="A823" s="35"/>
      <c r="B823" s="36"/>
      <c r="C823" s="179" t="s">
        <v>1041</v>
      </c>
      <c r="D823" s="179" t="s">
        <v>187</v>
      </c>
      <c r="E823" s="180" t="s">
        <v>1042</v>
      </c>
      <c r="F823" s="181" t="s">
        <v>1043</v>
      </c>
      <c r="G823" s="182" t="s">
        <v>190</v>
      </c>
      <c r="H823" s="183">
        <v>5</v>
      </c>
      <c r="I823" s="184"/>
      <c r="J823" s="185">
        <f>ROUND(I823*H823,2)</f>
        <v>0</v>
      </c>
      <c r="K823" s="181" t="s">
        <v>191</v>
      </c>
      <c r="L823" s="40"/>
      <c r="M823" s="186" t="s">
        <v>43</v>
      </c>
      <c r="N823" s="187" t="s">
        <v>51</v>
      </c>
      <c r="O823" s="65"/>
      <c r="P823" s="188">
        <f>O823*H823</f>
        <v>0</v>
      </c>
      <c r="Q823" s="188">
        <v>0</v>
      </c>
      <c r="R823" s="188">
        <f>Q823*H823</f>
        <v>0</v>
      </c>
      <c r="S823" s="188">
        <v>0</v>
      </c>
      <c r="T823" s="189">
        <f>S823*H823</f>
        <v>0</v>
      </c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R823" s="190" t="s">
        <v>88</v>
      </c>
      <c r="AT823" s="190" t="s">
        <v>187</v>
      </c>
      <c r="AU823" s="190" t="s">
        <v>90</v>
      </c>
      <c r="AY823" s="17" t="s">
        <v>182</v>
      </c>
      <c r="BE823" s="191">
        <f>IF(N823="základní",J823,0)</f>
        <v>0</v>
      </c>
      <c r="BF823" s="191">
        <f>IF(N823="snížená",J823,0)</f>
        <v>0</v>
      </c>
      <c r="BG823" s="191">
        <f>IF(N823="zákl. přenesená",J823,0)</f>
        <v>0</v>
      </c>
      <c r="BH823" s="191">
        <f>IF(N823="sníž. přenesená",J823,0)</f>
        <v>0</v>
      </c>
      <c r="BI823" s="191">
        <f>IF(N823="nulová",J823,0)</f>
        <v>0</v>
      </c>
      <c r="BJ823" s="17" t="s">
        <v>88</v>
      </c>
      <c r="BK823" s="191">
        <f>ROUND(I823*H823,2)</f>
        <v>0</v>
      </c>
      <c r="BL823" s="17" t="s">
        <v>88</v>
      </c>
      <c r="BM823" s="190" t="s">
        <v>1044</v>
      </c>
    </row>
    <row r="824" spans="1:65" s="13" customFormat="1" ht="11.25">
      <c r="B824" s="192"/>
      <c r="C824" s="193"/>
      <c r="D824" s="194" t="s">
        <v>193</v>
      </c>
      <c r="E824" s="195" t="s">
        <v>43</v>
      </c>
      <c r="F824" s="196" t="s">
        <v>532</v>
      </c>
      <c r="G824" s="193"/>
      <c r="H824" s="195" t="s">
        <v>43</v>
      </c>
      <c r="I824" s="197"/>
      <c r="J824" s="193"/>
      <c r="K824" s="193"/>
      <c r="L824" s="198"/>
      <c r="M824" s="199"/>
      <c r="N824" s="200"/>
      <c r="O824" s="200"/>
      <c r="P824" s="200"/>
      <c r="Q824" s="200"/>
      <c r="R824" s="200"/>
      <c r="S824" s="200"/>
      <c r="T824" s="201"/>
      <c r="AT824" s="202" t="s">
        <v>193</v>
      </c>
      <c r="AU824" s="202" t="s">
        <v>90</v>
      </c>
      <c r="AV824" s="13" t="s">
        <v>88</v>
      </c>
      <c r="AW824" s="13" t="s">
        <v>41</v>
      </c>
      <c r="AX824" s="13" t="s">
        <v>80</v>
      </c>
      <c r="AY824" s="202" t="s">
        <v>182</v>
      </c>
    </row>
    <row r="825" spans="1:65" s="14" customFormat="1" ht="11.25">
      <c r="B825" s="203"/>
      <c r="C825" s="204"/>
      <c r="D825" s="194" t="s">
        <v>193</v>
      </c>
      <c r="E825" s="205" t="s">
        <v>43</v>
      </c>
      <c r="F825" s="206" t="s">
        <v>210</v>
      </c>
      <c r="G825" s="204"/>
      <c r="H825" s="207">
        <v>5</v>
      </c>
      <c r="I825" s="208"/>
      <c r="J825" s="204"/>
      <c r="K825" s="204"/>
      <c r="L825" s="209"/>
      <c r="M825" s="210"/>
      <c r="N825" s="211"/>
      <c r="O825" s="211"/>
      <c r="P825" s="211"/>
      <c r="Q825" s="211"/>
      <c r="R825" s="211"/>
      <c r="S825" s="211"/>
      <c r="T825" s="212"/>
      <c r="AT825" s="213" t="s">
        <v>193</v>
      </c>
      <c r="AU825" s="213" t="s">
        <v>90</v>
      </c>
      <c r="AV825" s="14" t="s">
        <v>90</v>
      </c>
      <c r="AW825" s="14" t="s">
        <v>41</v>
      </c>
      <c r="AX825" s="14" t="s">
        <v>88</v>
      </c>
      <c r="AY825" s="213" t="s">
        <v>182</v>
      </c>
    </row>
    <row r="826" spans="1:65" s="12" customFormat="1" ht="22.9" customHeight="1">
      <c r="B826" s="163"/>
      <c r="C826" s="164"/>
      <c r="D826" s="165" t="s">
        <v>79</v>
      </c>
      <c r="E826" s="177" t="s">
        <v>1045</v>
      </c>
      <c r="F826" s="177" t="s">
        <v>1046</v>
      </c>
      <c r="G826" s="164"/>
      <c r="H826" s="164"/>
      <c r="I826" s="167"/>
      <c r="J826" s="178">
        <f>BK826</f>
        <v>0</v>
      </c>
      <c r="K826" s="164"/>
      <c r="L826" s="169"/>
      <c r="M826" s="170"/>
      <c r="N826" s="171"/>
      <c r="O826" s="171"/>
      <c r="P826" s="172">
        <f>SUM(P827:P993)</f>
        <v>0</v>
      </c>
      <c r="Q826" s="171"/>
      <c r="R826" s="172">
        <f>SUM(R827:R993)</f>
        <v>10.93716736</v>
      </c>
      <c r="S826" s="171"/>
      <c r="T826" s="173">
        <f>SUM(T827:T993)</f>
        <v>0</v>
      </c>
      <c r="AR826" s="174" t="s">
        <v>181</v>
      </c>
      <c r="AT826" s="175" t="s">
        <v>79</v>
      </c>
      <c r="AU826" s="175" t="s">
        <v>88</v>
      </c>
      <c r="AY826" s="174" t="s">
        <v>182</v>
      </c>
      <c r="BK826" s="176">
        <f>SUM(BK827:BK993)</f>
        <v>0</v>
      </c>
    </row>
    <row r="827" spans="1:65" s="2" customFormat="1" ht="24.2" customHeight="1">
      <c r="A827" s="35"/>
      <c r="B827" s="36"/>
      <c r="C827" s="179" t="s">
        <v>1047</v>
      </c>
      <c r="D827" s="179" t="s">
        <v>187</v>
      </c>
      <c r="E827" s="180" t="s">
        <v>1048</v>
      </c>
      <c r="F827" s="181" t="s">
        <v>1049</v>
      </c>
      <c r="G827" s="182" t="s">
        <v>740</v>
      </c>
      <c r="H827" s="183">
        <v>6.5000000000000002E-2</v>
      </c>
      <c r="I827" s="184"/>
      <c r="J827" s="185">
        <f>ROUND(I827*H827,2)</f>
        <v>0</v>
      </c>
      <c r="K827" s="181" t="s">
        <v>191</v>
      </c>
      <c r="L827" s="40"/>
      <c r="M827" s="186" t="s">
        <v>43</v>
      </c>
      <c r="N827" s="187" t="s">
        <v>51</v>
      </c>
      <c r="O827" s="65"/>
      <c r="P827" s="188">
        <f>O827*H827</f>
        <v>0</v>
      </c>
      <c r="Q827" s="188">
        <v>8.8000000000000005E-3</v>
      </c>
      <c r="R827" s="188">
        <f>Q827*H827</f>
        <v>5.7200000000000003E-4</v>
      </c>
      <c r="S827" s="188">
        <v>0</v>
      </c>
      <c r="T827" s="189">
        <f>S827*H827</f>
        <v>0</v>
      </c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R827" s="190" t="s">
        <v>88</v>
      </c>
      <c r="AT827" s="190" t="s">
        <v>187</v>
      </c>
      <c r="AU827" s="190" t="s">
        <v>90</v>
      </c>
      <c r="AY827" s="17" t="s">
        <v>182</v>
      </c>
      <c r="BE827" s="191">
        <f>IF(N827="základní",J827,0)</f>
        <v>0</v>
      </c>
      <c r="BF827" s="191">
        <f>IF(N827="snížená",J827,0)</f>
        <v>0</v>
      </c>
      <c r="BG827" s="191">
        <f>IF(N827="zákl. přenesená",J827,0)</f>
        <v>0</v>
      </c>
      <c r="BH827" s="191">
        <f>IF(N827="sníž. přenesená",J827,0)</f>
        <v>0</v>
      </c>
      <c r="BI827" s="191">
        <f>IF(N827="nulová",J827,0)</f>
        <v>0</v>
      </c>
      <c r="BJ827" s="17" t="s">
        <v>88</v>
      </c>
      <c r="BK827" s="191">
        <f>ROUND(I827*H827,2)</f>
        <v>0</v>
      </c>
      <c r="BL827" s="17" t="s">
        <v>88</v>
      </c>
      <c r="BM827" s="190" t="s">
        <v>1050</v>
      </c>
    </row>
    <row r="828" spans="1:65" s="13" customFormat="1" ht="11.25">
      <c r="B828" s="192"/>
      <c r="C828" s="193"/>
      <c r="D828" s="194" t="s">
        <v>193</v>
      </c>
      <c r="E828" s="195" t="s">
        <v>43</v>
      </c>
      <c r="F828" s="196" t="s">
        <v>362</v>
      </c>
      <c r="G828" s="193"/>
      <c r="H828" s="195" t="s">
        <v>43</v>
      </c>
      <c r="I828" s="197"/>
      <c r="J828" s="193"/>
      <c r="K828" s="193"/>
      <c r="L828" s="198"/>
      <c r="M828" s="199"/>
      <c r="N828" s="200"/>
      <c r="O828" s="200"/>
      <c r="P828" s="200"/>
      <c r="Q828" s="200"/>
      <c r="R828" s="200"/>
      <c r="S828" s="200"/>
      <c r="T828" s="201"/>
      <c r="AT828" s="202" t="s">
        <v>193</v>
      </c>
      <c r="AU828" s="202" t="s">
        <v>90</v>
      </c>
      <c r="AV828" s="13" t="s">
        <v>88</v>
      </c>
      <c r="AW828" s="13" t="s">
        <v>41</v>
      </c>
      <c r="AX828" s="13" t="s">
        <v>80</v>
      </c>
      <c r="AY828" s="202" t="s">
        <v>182</v>
      </c>
    </row>
    <row r="829" spans="1:65" s="13" customFormat="1" ht="11.25">
      <c r="B829" s="192"/>
      <c r="C829" s="193"/>
      <c r="D829" s="194" t="s">
        <v>193</v>
      </c>
      <c r="E829" s="195" t="s">
        <v>43</v>
      </c>
      <c r="F829" s="196" t="s">
        <v>1051</v>
      </c>
      <c r="G829" s="193"/>
      <c r="H829" s="195" t="s">
        <v>43</v>
      </c>
      <c r="I829" s="197"/>
      <c r="J829" s="193"/>
      <c r="K829" s="193"/>
      <c r="L829" s="198"/>
      <c r="M829" s="199"/>
      <c r="N829" s="200"/>
      <c r="O829" s="200"/>
      <c r="P829" s="200"/>
      <c r="Q829" s="200"/>
      <c r="R829" s="200"/>
      <c r="S829" s="200"/>
      <c r="T829" s="201"/>
      <c r="AT829" s="202" t="s">
        <v>193</v>
      </c>
      <c r="AU829" s="202" t="s">
        <v>90</v>
      </c>
      <c r="AV829" s="13" t="s">
        <v>88</v>
      </c>
      <c r="AW829" s="13" t="s">
        <v>41</v>
      </c>
      <c r="AX829" s="13" t="s">
        <v>80</v>
      </c>
      <c r="AY829" s="202" t="s">
        <v>182</v>
      </c>
    </row>
    <row r="830" spans="1:65" s="14" customFormat="1" ht="11.25">
      <c r="B830" s="203"/>
      <c r="C830" s="204"/>
      <c r="D830" s="194" t="s">
        <v>193</v>
      </c>
      <c r="E830" s="205" t="s">
        <v>43</v>
      </c>
      <c r="F830" s="206" t="s">
        <v>1052</v>
      </c>
      <c r="G830" s="204"/>
      <c r="H830" s="207">
        <v>2.5000000000000001E-2</v>
      </c>
      <c r="I830" s="208"/>
      <c r="J830" s="204"/>
      <c r="K830" s="204"/>
      <c r="L830" s="209"/>
      <c r="M830" s="210"/>
      <c r="N830" s="211"/>
      <c r="O830" s="211"/>
      <c r="P830" s="211"/>
      <c r="Q830" s="211"/>
      <c r="R830" s="211"/>
      <c r="S830" s="211"/>
      <c r="T830" s="212"/>
      <c r="AT830" s="213" t="s">
        <v>193</v>
      </c>
      <c r="AU830" s="213" t="s">
        <v>90</v>
      </c>
      <c r="AV830" s="14" t="s">
        <v>90</v>
      </c>
      <c r="AW830" s="14" t="s">
        <v>41</v>
      </c>
      <c r="AX830" s="14" t="s">
        <v>80</v>
      </c>
      <c r="AY830" s="213" t="s">
        <v>182</v>
      </c>
    </row>
    <row r="831" spans="1:65" s="13" customFormat="1" ht="11.25">
      <c r="B831" s="192"/>
      <c r="C831" s="193"/>
      <c r="D831" s="194" t="s">
        <v>193</v>
      </c>
      <c r="E831" s="195" t="s">
        <v>43</v>
      </c>
      <c r="F831" s="196" t="s">
        <v>1053</v>
      </c>
      <c r="G831" s="193"/>
      <c r="H831" s="195" t="s">
        <v>43</v>
      </c>
      <c r="I831" s="197"/>
      <c r="J831" s="193"/>
      <c r="K831" s="193"/>
      <c r="L831" s="198"/>
      <c r="M831" s="199"/>
      <c r="N831" s="200"/>
      <c r="O831" s="200"/>
      <c r="P831" s="200"/>
      <c r="Q831" s="200"/>
      <c r="R831" s="200"/>
      <c r="S831" s="200"/>
      <c r="T831" s="201"/>
      <c r="AT831" s="202" t="s">
        <v>193</v>
      </c>
      <c r="AU831" s="202" t="s">
        <v>90</v>
      </c>
      <c r="AV831" s="13" t="s">
        <v>88</v>
      </c>
      <c r="AW831" s="13" t="s">
        <v>41</v>
      </c>
      <c r="AX831" s="13" t="s">
        <v>80</v>
      </c>
      <c r="AY831" s="202" t="s">
        <v>182</v>
      </c>
    </row>
    <row r="832" spans="1:65" s="14" customFormat="1" ht="11.25">
      <c r="B832" s="203"/>
      <c r="C832" s="204"/>
      <c r="D832" s="194" t="s">
        <v>193</v>
      </c>
      <c r="E832" s="205" t="s">
        <v>43</v>
      </c>
      <c r="F832" s="206" t="s">
        <v>1054</v>
      </c>
      <c r="G832" s="204"/>
      <c r="H832" s="207">
        <v>1.4999999999999999E-2</v>
      </c>
      <c r="I832" s="208"/>
      <c r="J832" s="204"/>
      <c r="K832" s="204"/>
      <c r="L832" s="209"/>
      <c r="M832" s="210"/>
      <c r="N832" s="211"/>
      <c r="O832" s="211"/>
      <c r="P832" s="211"/>
      <c r="Q832" s="211"/>
      <c r="R832" s="211"/>
      <c r="S832" s="211"/>
      <c r="T832" s="212"/>
      <c r="AT832" s="213" t="s">
        <v>193</v>
      </c>
      <c r="AU832" s="213" t="s">
        <v>90</v>
      </c>
      <c r="AV832" s="14" t="s">
        <v>90</v>
      </c>
      <c r="AW832" s="14" t="s">
        <v>41</v>
      </c>
      <c r="AX832" s="14" t="s">
        <v>80</v>
      </c>
      <c r="AY832" s="213" t="s">
        <v>182</v>
      </c>
    </row>
    <row r="833" spans="1:65" s="13" customFormat="1" ht="11.25">
      <c r="B833" s="192"/>
      <c r="C833" s="193"/>
      <c r="D833" s="194" t="s">
        <v>193</v>
      </c>
      <c r="E833" s="195" t="s">
        <v>43</v>
      </c>
      <c r="F833" s="196" t="s">
        <v>1055</v>
      </c>
      <c r="G833" s="193"/>
      <c r="H833" s="195" t="s">
        <v>43</v>
      </c>
      <c r="I833" s="197"/>
      <c r="J833" s="193"/>
      <c r="K833" s="193"/>
      <c r="L833" s="198"/>
      <c r="M833" s="199"/>
      <c r="N833" s="200"/>
      <c r="O833" s="200"/>
      <c r="P833" s="200"/>
      <c r="Q833" s="200"/>
      <c r="R833" s="200"/>
      <c r="S833" s="200"/>
      <c r="T833" s="201"/>
      <c r="AT833" s="202" t="s">
        <v>193</v>
      </c>
      <c r="AU833" s="202" t="s">
        <v>90</v>
      </c>
      <c r="AV833" s="13" t="s">
        <v>88</v>
      </c>
      <c r="AW833" s="13" t="s">
        <v>41</v>
      </c>
      <c r="AX833" s="13" t="s">
        <v>80</v>
      </c>
      <c r="AY833" s="202" t="s">
        <v>182</v>
      </c>
    </row>
    <row r="834" spans="1:65" s="14" customFormat="1" ht="11.25">
      <c r="B834" s="203"/>
      <c r="C834" s="204"/>
      <c r="D834" s="194" t="s">
        <v>193</v>
      </c>
      <c r="E834" s="205" t="s">
        <v>43</v>
      </c>
      <c r="F834" s="206" t="s">
        <v>1056</v>
      </c>
      <c r="G834" s="204"/>
      <c r="H834" s="207">
        <v>1.2999999999999999E-2</v>
      </c>
      <c r="I834" s="208"/>
      <c r="J834" s="204"/>
      <c r="K834" s="204"/>
      <c r="L834" s="209"/>
      <c r="M834" s="210"/>
      <c r="N834" s="211"/>
      <c r="O834" s="211"/>
      <c r="P834" s="211"/>
      <c r="Q834" s="211"/>
      <c r="R834" s="211"/>
      <c r="S834" s="211"/>
      <c r="T834" s="212"/>
      <c r="AT834" s="213" t="s">
        <v>193</v>
      </c>
      <c r="AU834" s="213" t="s">
        <v>90</v>
      </c>
      <c r="AV834" s="14" t="s">
        <v>90</v>
      </c>
      <c r="AW834" s="14" t="s">
        <v>41</v>
      </c>
      <c r="AX834" s="14" t="s">
        <v>80</v>
      </c>
      <c r="AY834" s="213" t="s">
        <v>182</v>
      </c>
    </row>
    <row r="835" spans="1:65" s="13" customFormat="1" ht="11.25">
      <c r="B835" s="192"/>
      <c r="C835" s="193"/>
      <c r="D835" s="194" t="s">
        <v>193</v>
      </c>
      <c r="E835" s="195" t="s">
        <v>43</v>
      </c>
      <c r="F835" s="196" t="s">
        <v>1057</v>
      </c>
      <c r="G835" s="193"/>
      <c r="H835" s="195" t="s">
        <v>43</v>
      </c>
      <c r="I835" s="197"/>
      <c r="J835" s="193"/>
      <c r="K835" s="193"/>
      <c r="L835" s="198"/>
      <c r="M835" s="199"/>
      <c r="N835" s="200"/>
      <c r="O835" s="200"/>
      <c r="P835" s="200"/>
      <c r="Q835" s="200"/>
      <c r="R835" s="200"/>
      <c r="S835" s="200"/>
      <c r="T835" s="201"/>
      <c r="AT835" s="202" t="s">
        <v>193</v>
      </c>
      <c r="AU835" s="202" t="s">
        <v>90</v>
      </c>
      <c r="AV835" s="13" t="s">
        <v>88</v>
      </c>
      <c r="AW835" s="13" t="s">
        <v>41</v>
      </c>
      <c r="AX835" s="13" t="s">
        <v>80</v>
      </c>
      <c r="AY835" s="202" t="s">
        <v>182</v>
      </c>
    </row>
    <row r="836" spans="1:65" s="14" customFormat="1" ht="11.25">
      <c r="B836" s="203"/>
      <c r="C836" s="204"/>
      <c r="D836" s="194" t="s">
        <v>193</v>
      </c>
      <c r="E836" s="205" t="s">
        <v>43</v>
      </c>
      <c r="F836" s="206" t="s">
        <v>1058</v>
      </c>
      <c r="G836" s="204"/>
      <c r="H836" s="207">
        <v>1.2E-2</v>
      </c>
      <c r="I836" s="208"/>
      <c r="J836" s="204"/>
      <c r="K836" s="204"/>
      <c r="L836" s="209"/>
      <c r="M836" s="210"/>
      <c r="N836" s="211"/>
      <c r="O836" s="211"/>
      <c r="P836" s="211"/>
      <c r="Q836" s="211"/>
      <c r="R836" s="211"/>
      <c r="S836" s="211"/>
      <c r="T836" s="212"/>
      <c r="AT836" s="213" t="s">
        <v>193</v>
      </c>
      <c r="AU836" s="213" t="s">
        <v>90</v>
      </c>
      <c r="AV836" s="14" t="s">
        <v>90</v>
      </c>
      <c r="AW836" s="14" t="s">
        <v>41</v>
      </c>
      <c r="AX836" s="14" t="s">
        <v>80</v>
      </c>
      <c r="AY836" s="213" t="s">
        <v>182</v>
      </c>
    </row>
    <row r="837" spans="1:65" s="15" customFormat="1" ht="11.25">
      <c r="B837" s="227"/>
      <c r="C837" s="228"/>
      <c r="D837" s="194" t="s">
        <v>193</v>
      </c>
      <c r="E837" s="229" t="s">
        <v>43</v>
      </c>
      <c r="F837" s="230" t="s">
        <v>436</v>
      </c>
      <c r="G837" s="228"/>
      <c r="H837" s="231">
        <v>6.5000000000000002E-2</v>
      </c>
      <c r="I837" s="232"/>
      <c r="J837" s="228"/>
      <c r="K837" s="228"/>
      <c r="L837" s="233"/>
      <c r="M837" s="234"/>
      <c r="N837" s="235"/>
      <c r="O837" s="235"/>
      <c r="P837" s="235"/>
      <c r="Q837" s="235"/>
      <c r="R837" s="235"/>
      <c r="S837" s="235"/>
      <c r="T837" s="236"/>
      <c r="AT837" s="237" t="s">
        <v>193</v>
      </c>
      <c r="AU837" s="237" t="s">
        <v>90</v>
      </c>
      <c r="AV837" s="15" t="s">
        <v>205</v>
      </c>
      <c r="AW837" s="15" t="s">
        <v>41</v>
      </c>
      <c r="AX837" s="15" t="s">
        <v>88</v>
      </c>
      <c r="AY837" s="237" t="s">
        <v>182</v>
      </c>
    </row>
    <row r="838" spans="1:65" s="2" customFormat="1" ht="14.45" customHeight="1">
      <c r="A838" s="35"/>
      <c r="B838" s="36"/>
      <c r="C838" s="179" t="s">
        <v>1059</v>
      </c>
      <c r="D838" s="179" t="s">
        <v>187</v>
      </c>
      <c r="E838" s="180" t="s">
        <v>1060</v>
      </c>
      <c r="F838" s="181" t="s">
        <v>1061</v>
      </c>
      <c r="G838" s="182" t="s">
        <v>740</v>
      </c>
      <c r="H838" s="183">
        <v>6.5000000000000002E-2</v>
      </c>
      <c r="I838" s="184"/>
      <c r="J838" s="185">
        <f>ROUND(I838*H838,2)</f>
        <v>0</v>
      </c>
      <c r="K838" s="181" t="s">
        <v>191</v>
      </c>
      <c r="L838" s="40"/>
      <c r="M838" s="186" t="s">
        <v>43</v>
      </c>
      <c r="N838" s="187" t="s">
        <v>51</v>
      </c>
      <c r="O838" s="65"/>
      <c r="P838" s="188">
        <f>O838*H838</f>
        <v>0</v>
      </c>
      <c r="Q838" s="188">
        <v>9.9000000000000008E-3</v>
      </c>
      <c r="R838" s="188">
        <f>Q838*H838</f>
        <v>6.4350000000000008E-4</v>
      </c>
      <c r="S838" s="188">
        <v>0</v>
      </c>
      <c r="T838" s="189">
        <f>S838*H838</f>
        <v>0</v>
      </c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R838" s="190" t="s">
        <v>88</v>
      </c>
      <c r="AT838" s="190" t="s">
        <v>187</v>
      </c>
      <c r="AU838" s="190" t="s">
        <v>90</v>
      </c>
      <c r="AY838" s="17" t="s">
        <v>182</v>
      </c>
      <c r="BE838" s="191">
        <f>IF(N838="základní",J838,0)</f>
        <v>0</v>
      </c>
      <c r="BF838" s="191">
        <f>IF(N838="snížená",J838,0)</f>
        <v>0</v>
      </c>
      <c r="BG838" s="191">
        <f>IF(N838="zákl. přenesená",J838,0)</f>
        <v>0</v>
      </c>
      <c r="BH838" s="191">
        <f>IF(N838="sníž. přenesená",J838,0)</f>
        <v>0</v>
      </c>
      <c r="BI838" s="191">
        <f>IF(N838="nulová",J838,0)</f>
        <v>0</v>
      </c>
      <c r="BJ838" s="17" t="s">
        <v>88</v>
      </c>
      <c r="BK838" s="191">
        <f>ROUND(I838*H838,2)</f>
        <v>0</v>
      </c>
      <c r="BL838" s="17" t="s">
        <v>88</v>
      </c>
      <c r="BM838" s="190" t="s">
        <v>1062</v>
      </c>
    </row>
    <row r="839" spans="1:65" s="13" customFormat="1" ht="11.25">
      <c r="B839" s="192"/>
      <c r="C839" s="193"/>
      <c r="D839" s="194" t="s">
        <v>193</v>
      </c>
      <c r="E839" s="195" t="s">
        <v>43</v>
      </c>
      <c r="F839" s="196" t="s">
        <v>362</v>
      </c>
      <c r="G839" s="193"/>
      <c r="H839" s="195" t="s">
        <v>43</v>
      </c>
      <c r="I839" s="197"/>
      <c r="J839" s="193"/>
      <c r="K839" s="193"/>
      <c r="L839" s="198"/>
      <c r="M839" s="199"/>
      <c r="N839" s="200"/>
      <c r="O839" s="200"/>
      <c r="P839" s="200"/>
      <c r="Q839" s="200"/>
      <c r="R839" s="200"/>
      <c r="S839" s="200"/>
      <c r="T839" s="201"/>
      <c r="AT839" s="202" t="s">
        <v>193</v>
      </c>
      <c r="AU839" s="202" t="s">
        <v>90</v>
      </c>
      <c r="AV839" s="13" t="s">
        <v>88</v>
      </c>
      <c r="AW839" s="13" t="s">
        <v>41</v>
      </c>
      <c r="AX839" s="13" t="s">
        <v>80</v>
      </c>
      <c r="AY839" s="202" t="s">
        <v>182</v>
      </c>
    </row>
    <row r="840" spans="1:65" s="13" customFormat="1" ht="11.25">
      <c r="B840" s="192"/>
      <c r="C840" s="193"/>
      <c r="D840" s="194" t="s">
        <v>193</v>
      </c>
      <c r="E840" s="195" t="s">
        <v>43</v>
      </c>
      <c r="F840" s="196" t="s">
        <v>1051</v>
      </c>
      <c r="G840" s="193"/>
      <c r="H840" s="195" t="s">
        <v>43</v>
      </c>
      <c r="I840" s="197"/>
      <c r="J840" s="193"/>
      <c r="K840" s="193"/>
      <c r="L840" s="198"/>
      <c r="M840" s="199"/>
      <c r="N840" s="200"/>
      <c r="O840" s="200"/>
      <c r="P840" s="200"/>
      <c r="Q840" s="200"/>
      <c r="R840" s="200"/>
      <c r="S840" s="200"/>
      <c r="T840" s="201"/>
      <c r="AT840" s="202" t="s">
        <v>193</v>
      </c>
      <c r="AU840" s="202" t="s">
        <v>90</v>
      </c>
      <c r="AV840" s="13" t="s">
        <v>88</v>
      </c>
      <c r="AW840" s="13" t="s">
        <v>41</v>
      </c>
      <c r="AX840" s="13" t="s">
        <v>80</v>
      </c>
      <c r="AY840" s="202" t="s">
        <v>182</v>
      </c>
    </row>
    <row r="841" spans="1:65" s="14" customFormat="1" ht="11.25">
      <c r="B841" s="203"/>
      <c r="C841" s="204"/>
      <c r="D841" s="194" t="s">
        <v>193</v>
      </c>
      <c r="E841" s="205" t="s">
        <v>43</v>
      </c>
      <c r="F841" s="206" t="s">
        <v>1052</v>
      </c>
      <c r="G841" s="204"/>
      <c r="H841" s="207">
        <v>2.5000000000000001E-2</v>
      </c>
      <c r="I841" s="208"/>
      <c r="J841" s="204"/>
      <c r="K841" s="204"/>
      <c r="L841" s="209"/>
      <c r="M841" s="210"/>
      <c r="N841" s="211"/>
      <c r="O841" s="211"/>
      <c r="P841" s="211"/>
      <c r="Q841" s="211"/>
      <c r="R841" s="211"/>
      <c r="S841" s="211"/>
      <c r="T841" s="212"/>
      <c r="AT841" s="213" t="s">
        <v>193</v>
      </c>
      <c r="AU841" s="213" t="s">
        <v>90</v>
      </c>
      <c r="AV841" s="14" t="s">
        <v>90</v>
      </c>
      <c r="AW841" s="14" t="s">
        <v>41</v>
      </c>
      <c r="AX841" s="14" t="s">
        <v>80</v>
      </c>
      <c r="AY841" s="213" t="s">
        <v>182</v>
      </c>
    </row>
    <row r="842" spans="1:65" s="13" customFormat="1" ht="11.25">
      <c r="B842" s="192"/>
      <c r="C842" s="193"/>
      <c r="D842" s="194" t="s">
        <v>193</v>
      </c>
      <c r="E842" s="195" t="s">
        <v>43</v>
      </c>
      <c r="F842" s="196" t="s">
        <v>1053</v>
      </c>
      <c r="G842" s="193"/>
      <c r="H842" s="195" t="s">
        <v>43</v>
      </c>
      <c r="I842" s="197"/>
      <c r="J842" s="193"/>
      <c r="K842" s="193"/>
      <c r="L842" s="198"/>
      <c r="M842" s="199"/>
      <c r="N842" s="200"/>
      <c r="O842" s="200"/>
      <c r="P842" s="200"/>
      <c r="Q842" s="200"/>
      <c r="R842" s="200"/>
      <c r="S842" s="200"/>
      <c r="T842" s="201"/>
      <c r="AT842" s="202" t="s">
        <v>193</v>
      </c>
      <c r="AU842" s="202" t="s">
        <v>90</v>
      </c>
      <c r="AV842" s="13" t="s">
        <v>88</v>
      </c>
      <c r="AW842" s="13" t="s">
        <v>41</v>
      </c>
      <c r="AX842" s="13" t="s">
        <v>80</v>
      </c>
      <c r="AY842" s="202" t="s">
        <v>182</v>
      </c>
    </row>
    <row r="843" spans="1:65" s="14" customFormat="1" ht="11.25">
      <c r="B843" s="203"/>
      <c r="C843" s="204"/>
      <c r="D843" s="194" t="s">
        <v>193</v>
      </c>
      <c r="E843" s="205" t="s">
        <v>43</v>
      </c>
      <c r="F843" s="206" t="s">
        <v>1054</v>
      </c>
      <c r="G843" s="204"/>
      <c r="H843" s="207">
        <v>1.4999999999999999E-2</v>
      </c>
      <c r="I843" s="208"/>
      <c r="J843" s="204"/>
      <c r="K843" s="204"/>
      <c r="L843" s="209"/>
      <c r="M843" s="210"/>
      <c r="N843" s="211"/>
      <c r="O843" s="211"/>
      <c r="P843" s="211"/>
      <c r="Q843" s="211"/>
      <c r="R843" s="211"/>
      <c r="S843" s="211"/>
      <c r="T843" s="212"/>
      <c r="AT843" s="213" t="s">
        <v>193</v>
      </c>
      <c r="AU843" s="213" t="s">
        <v>90</v>
      </c>
      <c r="AV843" s="14" t="s">
        <v>90</v>
      </c>
      <c r="AW843" s="14" t="s">
        <v>41</v>
      </c>
      <c r="AX843" s="14" t="s">
        <v>80</v>
      </c>
      <c r="AY843" s="213" t="s">
        <v>182</v>
      </c>
    </row>
    <row r="844" spans="1:65" s="13" customFormat="1" ht="11.25">
      <c r="B844" s="192"/>
      <c r="C844" s="193"/>
      <c r="D844" s="194" t="s">
        <v>193</v>
      </c>
      <c r="E844" s="195" t="s">
        <v>43</v>
      </c>
      <c r="F844" s="196" t="s">
        <v>1055</v>
      </c>
      <c r="G844" s="193"/>
      <c r="H844" s="195" t="s">
        <v>43</v>
      </c>
      <c r="I844" s="197"/>
      <c r="J844" s="193"/>
      <c r="K844" s="193"/>
      <c r="L844" s="198"/>
      <c r="M844" s="199"/>
      <c r="N844" s="200"/>
      <c r="O844" s="200"/>
      <c r="P844" s="200"/>
      <c r="Q844" s="200"/>
      <c r="R844" s="200"/>
      <c r="S844" s="200"/>
      <c r="T844" s="201"/>
      <c r="AT844" s="202" t="s">
        <v>193</v>
      </c>
      <c r="AU844" s="202" t="s">
        <v>90</v>
      </c>
      <c r="AV844" s="13" t="s">
        <v>88</v>
      </c>
      <c r="AW844" s="13" t="s">
        <v>41</v>
      </c>
      <c r="AX844" s="13" t="s">
        <v>80</v>
      </c>
      <c r="AY844" s="202" t="s">
        <v>182</v>
      </c>
    </row>
    <row r="845" spans="1:65" s="14" customFormat="1" ht="11.25">
      <c r="B845" s="203"/>
      <c r="C845" s="204"/>
      <c r="D845" s="194" t="s">
        <v>193</v>
      </c>
      <c r="E845" s="205" t="s">
        <v>43</v>
      </c>
      <c r="F845" s="206" t="s">
        <v>1056</v>
      </c>
      <c r="G845" s="204"/>
      <c r="H845" s="207">
        <v>1.2999999999999999E-2</v>
      </c>
      <c r="I845" s="208"/>
      <c r="J845" s="204"/>
      <c r="K845" s="204"/>
      <c r="L845" s="209"/>
      <c r="M845" s="210"/>
      <c r="N845" s="211"/>
      <c r="O845" s="211"/>
      <c r="P845" s="211"/>
      <c r="Q845" s="211"/>
      <c r="R845" s="211"/>
      <c r="S845" s="211"/>
      <c r="T845" s="212"/>
      <c r="AT845" s="213" t="s">
        <v>193</v>
      </c>
      <c r="AU845" s="213" t="s">
        <v>90</v>
      </c>
      <c r="AV845" s="14" t="s">
        <v>90</v>
      </c>
      <c r="AW845" s="14" t="s">
        <v>41</v>
      </c>
      <c r="AX845" s="14" t="s">
        <v>80</v>
      </c>
      <c r="AY845" s="213" t="s">
        <v>182</v>
      </c>
    </row>
    <row r="846" spans="1:65" s="13" customFormat="1" ht="11.25">
      <c r="B846" s="192"/>
      <c r="C846" s="193"/>
      <c r="D846" s="194" t="s">
        <v>193</v>
      </c>
      <c r="E846" s="195" t="s">
        <v>43</v>
      </c>
      <c r="F846" s="196" t="s">
        <v>1057</v>
      </c>
      <c r="G846" s="193"/>
      <c r="H846" s="195" t="s">
        <v>43</v>
      </c>
      <c r="I846" s="197"/>
      <c r="J846" s="193"/>
      <c r="K846" s="193"/>
      <c r="L846" s="198"/>
      <c r="M846" s="199"/>
      <c r="N846" s="200"/>
      <c r="O846" s="200"/>
      <c r="P846" s="200"/>
      <c r="Q846" s="200"/>
      <c r="R846" s="200"/>
      <c r="S846" s="200"/>
      <c r="T846" s="201"/>
      <c r="AT846" s="202" t="s">
        <v>193</v>
      </c>
      <c r="AU846" s="202" t="s">
        <v>90</v>
      </c>
      <c r="AV846" s="13" t="s">
        <v>88</v>
      </c>
      <c r="AW846" s="13" t="s">
        <v>41</v>
      </c>
      <c r="AX846" s="13" t="s">
        <v>80</v>
      </c>
      <c r="AY846" s="202" t="s">
        <v>182</v>
      </c>
    </row>
    <row r="847" spans="1:65" s="14" customFormat="1" ht="11.25">
      <c r="B847" s="203"/>
      <c r="C847" s="204"/>
      <c r="D847" s="194" t="s">
        <v>193</v>
      </c>
      <c r="E847" s="205" t="s">
        <v>43</v>
      </c>
      <c r="F847" s="206" t="s">
        <v>1058</v>
      </c>
      <c r="G847" s="204"/>
      <c r="H847" s="207">
        <v>1.2E-2</v>
      </c>
      <c r="I847" s="208"/>
      <c r="J847" s="204"/>
      <c r="K847" s="204"/>
      <c r="L847" s="209"/>
      <c r="M847" s="210"/>
      <c r="N847" s="211"/>
      <c r="O847" s="211"/>
      <c r="P847" s="211"/>
      <c r="Q847" s="211"/>
      <c r="R847" s="211"/>
      <c r="S847" s="211"/>
      <c r="T847" s="212"/>
      <c r="AT847" s="213" t="s">
        <v>193</v>
      </c>
      <c r="AU847" s="213" t="s">
        <v>90</v>
      </c>
      <c r="AV847" s="14" t="s">
        <v>90</v>
      </c>
      <c r="AW847" s="14" t="s">
        <v>41</v>
      </c>
      <c r="AX847" s="14" t="s">
        <v>80</v>
      </c>
      <c r="AY847" s="213" t="s">
        <v>182</v>
      </c>
    </row>
    <row r="848" spans="1:65" s="15" customFormat="1" ht="11.25">
      <c r="B848" s="227"/>
      <c r="C848" s="228"/>
      <c r="D848" s="194" t="s">
        <v>193</v>
      </c>
      <c r="E848" s="229" t="s">
        <v>43</v>
      </c>
      <c r="F848" s="230" t="s">
        <v>436</v>
      </c>
      <c r="G848" s="228"/>
      <c r="H848" s="231">
        <v>6.5000000000000002E-2</v>
      </c>
      <c r="I848" s="232"/>
      <c r="J848" s="228"/>
      <c r="K848" s="228"/>
      <c r="L848" s="233"/>
      <c r="M848" s="234"/>
      <c r="N848" s="235"/>
      <c r="O848" s="235"/>
      <c r="P848" s="235"/>
      <c r="Q848" s="235"/>
      <c r="R848" s="235"/>
      <c r="S848" s="235"/>
      <c r="T848" s="236"/>
      <c r="AT848" s="237" t="s">
        <v>193</v>
      </c>
      <c r="AU848" s="237" t="s">
        <v>90</v>
      </c>
      <c r="AV848" s="15" t="s">
        <v>205</v>
      </c>
      <c r="AW848" s="15" t="s">
        <v>41</v>
      </c>
      <c r="AX848" s="15" t="s">
        <v>88</v>
      </c>
      <c r="AY848" s="237" t="s">
        <v>182</v>
      </c>
    </row>
    <row r="849" spans="1:65" s="2" customFormat="1" ht="90" customHeight="1">
      <c r="A849" s="35"/>
      <c r="B849" s="36"/>
      <c r="C849" s="179" t="s">
        <v>1063</v>
      </c>
      <c r="D849" s="179" t="s">
        <v>187</v>
      </c>
      <c r="E849" s="180" t="s">
        <v>1064</v>
      </c>
      <c r="F849" s="181" t="s">
        <v>1065</v>
      </c>
      <c r="G849" s="182" t="s">
        <v>190</v>
      </c>
      <c r="H849" s="183">
        <v>1</v>
      </c>
      <c r="I849" s="184"/>
      <c r="J849" s="185">
        <f>ROUND(I849*H849,2)</f>
        <v>0</v>
      </c>
      <c r="K849" s="181" t="s">
        <v>191</v>
      </c>
      <c r="L849" s="40"/>
      <c r="M849" s="186" t="s">
        <v>43</v>
      </c>
      <c r="N849" s="187" t="s">
        <v>51</v>
      </c>
      <c r="O849" s="65"/>
      <c r="P849" s="188">
        <f>O849*H849</f>
        <v>0</v>
      </c>
      <c r="Q849" s="188">
        <v>0</v>
      </c>
      <c r="R849" s="188">
        <f>Q849*H849</f>
        <v>0</v>
      </c>
      <c r="S849" s="188">
        <v>0</v>
      </c>
      <c r="T849" s="189">
        <f>S849*H849</f>
        <v>0</v>
      </c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R849" s="190" t="s">
        <v>88</v>
      </c>
      <c r="AT849" s="190" t="s">
        <v>187</v>
      </c>
      <c r="AU849" s="190" t="s">
        <v>90</v>
      </c>
      <c r="AY849" s="17" t="s">
        <v>182</v>
      </c>
      <c r="BE849" s="191">
        <f>IF(N849="základní",J849,0)</f>
        <v>0</v>
      </c>
      <c r="BF849" s="191">
        <f>IF(N849="snížená",J849,0)</f>
        <v>0</v>
      </c>
      <c r="BG849" s="191">
        <f>IF(N849="zákl. přenesená",J849,0)</f>
        <v>0</v>
      </c>
      <c r="BH849" s="191">
        <f>IF(N849="sníž. přenesená",J849,0)</f>
        <v>0</v>
      </c>
      <c r="BI849" s="191">
        <f>IF(N849="nulová",J849,0)</f>
        <v>0</v>
      </c>
      <c r="BJ849" s="17" t="s">
        <v>88</v>
      </c>
      <c r="BK849" s="191">
        <f>ROUND(I849*H849,2)</f>
        <v>0</v>
      </c>
      <c r="BL849" s="17" t="s">
        <v>88</v>
      </c>
      <c r="BM849" s="190" t="s">
        <v>1066</v>
      </c>
    </row>
    <row r="850" spans="1:65" s="13" customFormat="1" ht="11.25">
      <c r="B850" s="192"/>
      <c r="C850" s="193"/>
      <c r="D850" s="194" t="s">
        <v>193</v>
      </c>
      <c r="E850" s="195" t="s">
        <v>43</v>
      </c>
      <c r="F850" s="196" t="s">
        <v>362</v>
      </c>
      <c r="G850" s="193"/>
      <c r="H850" s="195" t="s">
        <v>43</v>
      </c>
      <c r="I850" s="197"/>
      <c r="J850" s="193"/>
      <c r="K850" s="193"/>
      <c r="L850" s="198"/>
      <c r="M850" s="199"/>
      <c r="N850" s="200"/>
      <c r="O850" s="200"/>
      <c r="P850" s="200"/>
      <c r="Q850" s="200"/>
      <c r="R850" s="200"/>
      <c r="S850" s="200"/>
      <c r="T850" s="201"/>
      <c r="AT850" s="202" t="s">
        <v>193</v>
      </c>
      <c r="AU850" s="202" t="s">
        <v>90</v>
      </c>
      <c r="AV850" s="13" t="s">
        <v>88</v>
      </c>
      <c r="AW850" s="13" t="s">
        <v>41</v>
      </c>
      <c r="AX850" s="13" t="s">
        <v>80</v>
      </c>
      <c r="AY850" s="202" t="s">
        <v>182</v>
      </c>
    </row>
    <row r="851" spans="1:65" s="13" customFormat="1" ht="11.25">
      <c r="B851" s="192"/>
      <c r="C851" s="193"/>
      <c r="D851" s="194" t="s">
        <v>193</v>
      </c>
      <c r="E851" s="195" t="s">
        <v>43</v>
      </c>
      <c r="F851" s="196" t="s">
        <v>431</v>
      </c>
      <c r="G851" s="193"/>
      <c r="H851" s="195" t="s">
        <v>43</v>
      </c>
      <c r="I851" s="197"/>
      <c r="J851" s="193"/>
      <c r="K851" s="193"/>
      <c r="L851" s="198"/>
      <c r="M851" s="199"/>
      <c r="N851" s="200"/>
      <c r="O851" s="200"/>
      <c r="P851" s="200"/>
      <c r="Q851" s="200"/>
      <c r="R851" s="200"/>
      <c r="S851" s="200"/>
      <c r="T851" s="201"/>
      <c r="AT851" s="202" t="s">
        <v>193</v>
      </c>
      <c r="AU851" s="202" t="s">
        <v>90</v>
      </c>
      <c r="AV851" s="13" t="s">
        <v>88</v>
      </c>
      <c r="AW851" s="13" t="s">
        <v>41</v>
      </c>
      <c r="AX851" s="13" t="s">
        <v>80</v>
      </c>
      <c r="AY851" s="202" t="s">
        <v>182</v>
      </c>
    </row>
    <row r="852" spans="1:65" s="13" customFormat="1" ht="11.25">
      <c r="B852" s="192"/>
      <c r="C852" s="193"/>
      <c r="D852" s="194" t="s">
        <v>193</v>
      </c>
      <c r="E852" s="195" t="s">
        <v>43</v>
      </c>
      <c r="F852" s="196" t="s">
        <v>1067</v>
      </c>
      <c r="G852" s="193"/>
      <c r="H852" s="195" t="s">
        <v>43</v>
      </c>
      <c r="I852" s="197"/>
      <c r="J852" s="193"/>
      <c r="K852" s="193"/>
      <c r="L852" s="198"/>
      <c r="M852" s="199"/>
      <c r="N852" s="200"/>
      <c r="O852" s="200"/>
      <c r="P852" s="200"/>
      <c r="Q852" s="200"/>
      <c r="R852" s="200"/>
      <c r="S852" s="200"/>
      <c r="T852" s="201"/>
      <c r="AT852" s="202" t="s">
        <v>193</v>
      </c>
      <c r="AU852" s="202" t="s">
        <v>90</v>
      </c>
      <c r="AV852" s="13" t="s">
        <v>88</v>
      </c>
      <c r="AW852" s="13" t="s">
        <v>41</v>
      </c>
      <c r="AX852" s="13" t="s">
        <v>80</v>
      </c>
      <c r="AY852" s="202" t="s">
        <v>182</v>
      </c>
    </row>
    <row r="853" spans="1:65" s="14" customFormat="1" ht="11.25">
      <c r="B853" s="203"/>
      <c r="C853" s="204"/>
      <c r="D853" s="194" t="s">
        <v>193</v>
      </c>
      <c r="E853" s="205" t="s">
        <v>43</v>
      </c>
      <c r="F853" s="206" t="s">
        <v>88</v>
      </c>
      <c r="G853" s="204"/>
      <c r="H853" s="207">
        <v>1</v>
      </c>
      <c r="I853" s="208"/>
      <c r="J853" s="204"/>
      <c r="K853" s="204"/>
      <c r="L853" s="209"/>
      <c r="M853" s="210"/>
      <c r="N853" s="211"/>
      <c r="O853" s="211"/>
      <c r="P853" s="211"/>
      <c r="Q853" s="211"/>
      <c r="R853" s="211"/>
      <c r="S853" s="211"/>
      <c r="T853" s="212"/>
      <c r="AT853" s="213" t="s">
        <v>193</v>
      </c>
      <c r="AU853" s="213" t="s">
        <v>90</v>
      </c>
      <c r="AV853" s="14" t="s">
        <v>90</v>
      </c>
      <c r="AW853" s="14" t="s">
        <v>41</v>
      </c>
      <c r="AX853" s="14" t="s">
        <v>88</v>
      </c>
      <c r="AY853" s="213" t="s">
        <v>182</v>
      </c>
    </row>
    <row r="854" spans="1:65" s="2" customFormat="1" ht="90" customHeight="1">
      <c r="A854" s="35"/>
      <c r="B854" s="36"/>
      <c r="C854" s="179" t="s">
        <v>1068</v>
      </c>
      <c r="D854" s="179" t="s">
        <v>187</v>
      </c>
      <c r="E854" s="180" t="s">
        <v>1069</v>
      </c>
      <c r="F854" s="181" t="s">
        <v>1070</v>
      </c>
      <c r="G854" s="182" t="s">
        <v>190</v>
      </c>
      <c r="H854" s="183">
        <v>1</v>
      </c>
      <c r="I854" s="184"/>
      <c r="J854" s="185">
        <f>ROUND(I854*H854,2)</f>
        <v>0</v>
      </c>
      <c r="K854" s="181" t="s">
        <v>191</v>
      </c>
      <c r="L854" s="40"/>
      <c r="M854" s="186" t="s">
        <v>43</v>
      </c>
      <c r="N854" s="187" t="s">
        <v>51</v>
      </c>
      <c r="O854" s="65"/>
      <c r="P854" s="188">
        <f>O854*H854</f>
        <v>0</v>
      </c>
      <c r="Q854" s="188">
        <v>0</v>
      </c>
      <c r="R854" s="188">
        <f>Q854*H854</f>
        <v>0</v>
      </c>
      <c r="S854" s="188">
        <v>0</v>
      </c>
      <c r="T854" s="189">
        <f>S854*H854</f>
        <v>0</v>
      </c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R854" s="190" t="s">
        <v>88</v>
      </c>
      <c r="AT854" s="190" t="s">
        <v>187</v>
      </c>
      <c r="AU854" s="190" t="s">
        <v>90</v>
      </c>
      <c r="AY854" s="17" t="s">
        <v>182</v>
      </c>
      <c r="BE854" s="191">
        <f>IF(N854="základní",J854,0)</f>
        <v>0</v>
      </c>
      <c r="BF854" s="191">
        <f>IF(N854="snížená",J854,0)</f>
        <v>0</v>
      </c>
      <c r="BG854" s="191">
        <f>IF(N854="zákl. přenesená",J854,0)</f>
        <v>0</v>
      </c>
      <c r="BH854" s="191">
        <f>IF(N854="sníž. přenesená",J854,0)</f>
        <v>0</v>
      </c>
      <c r="BI854" s="191">
        <f>IF(N854="nulová",J854,0)</f>
        <v>0</v>
      </c>
      <c r="BJ854" s="17" t="s">
        <v>88</v>
      </c>
      <c r="BK854" s="191">
        <f>ROUND(I854*H854,2)</f>
        <v>0</v>
      </c>
      <c r="BL854" s="17" t="s">
        <v>88</v>
      </c>
      <c r="BM854" s="190" t="s">
        <v>1071</v>
      </c>
    </row>
    <row r="855" spans="1:65" s="13" customFormat="1" ht="11.25">
      <c r="B855" s="192"/>
      <c r="C855" s="193"/>
      <c r="D855" s="194" t="s">
        <v>193</v>
      </c>
      <c r="E855" s="195" t="s">
        <v>43</v>
      </c>
      <c r="F855" s="196" t="s">
        <v>362</v>
      </c>
      <c r="G855" s="193"/>
      <c r="H855" s="195" t="s">
        <v>43</v>
      </c>
      <c r="I855" s="197"/>
      <c r="J855" s="193"/>
      <c r="K855" s="193"/>
      <c r="L855" s="198"/>
      <c r="M855" s="199"/>
      <c r="N855" s="200"/>
      <c r="O855" s="200"/>
      <c r="P855" s="200"/>
      <c r="Q855" s="200"/>
      <c r="R855" s="200"/>
      <c r="S855" s="200"/>
      <c r="T855" s="201"/>
      <c r="AT855" s="202" t="s">
        <v>193</v>
      </c>
      <c r="AU855" s="202" t="s">
        <v>90</v>
      </c>
      <c r="AV855" s="13" t="s">
        <v>88</v>
      </c>
      <c r="AW855" s="13" t="s">
        <v>41</v>
      </c>
      <c r="AX855" s="13" t="s">
        <v>80</v>
      </c>
      <c r="AY855" s="202" t="s">
        <v>182</v>
      </c>
    </row>
    <row r="856" spans="1:65" s="13" customFormat="1" ht="11.25">
      <c r="B856" s="192"/>
      <c r="C856" s="193"/>
      <c r="D856" s="194" t="s">
        <v>193</v>
      </c>
      <c r="E856" s="195" t="s">
        <v>43</v>
      </c>
      <c r="F856" s="196" t="s">
        <v>431</v>
      </c>
      <c r="G856" s="193"/>
      <c r="H856" s="195" t="s">
        <v>43</v>
      </c>
      <c r="I856" s="197"/>
      <c r="J856" s="193"/>
      <c r="K856" s="193"/>
      <c r="L856" s="198"/>
      <c r="M856" s="199"/>
      <c r="N856" s="200"/>
      <c r="O856" s="200"/>
      <c r="P856" s="200"/>
      <c r="Q856" s="200"/>
      <c r="R856" s="200"/>
      <c r="S856" s="200"/>
      <c r="T856" s="201"/>
      <c r="AT856" s="202" t="s">
        <v>193</v>
      </c>
      <c r="AU856" s="202" t="s">
        <v>90</v>
      </c>
      <c r="AV856" s="13" t="s">
        <v>88</v>
      </c>
      <c r="AW856" s="13" t="s">
        <v>41</v>
      </c>
      <c r="AX856" s="13" t="s">
        <v>80</v>
      </c>
      <c r="AY856" s="202" t="s">
        <v>182</v>
      </c>
    </row>
    <row r="857" spans="1:65" s="13" customFormat="1" ht="11.25">
      <c r="B857" s="192"/>
      <c r="C857" s="193"/>
      <c r="D857" s="194" t="s">
        <v>193</v>
      </c>
      <c r="E857" s="195" t="s">
        <v>43</v>
      </c>
      <c r="F857" s="196" t="s">
        <v>1072</v>
      </c>
      <c r="G857" s="193"/>
      <c r="H857" s="195" t="s">
        <v>43</v>
      </c>
      <c r="I857" s="197"/>
      <c r="J857" s="193"/>
      <c r="K857" s="193"/>
      <c r="L857" s="198"/>
      <c r="M857" s="199"/>
      <c r="N857" s="200"/>
      <c r="O857" s="200"/>
      <c r="P857" s="200"/>
      <c r="Q857" s="200"/>
      <c r="R857" s="200"/>
      <c r="S857" s="200"/>
      <c r="T857" s="201"/>
      <c r="AT857" s="202" t="s">
        <v>193</v>
      </c>
      <c r="AU857" s="202" t="s">
        <v>90</v>
      </c>
      <c r="AV857" s="13" t="s">
        <v>88</v>
      </c>
      <c r="AW857" s="13" t="s">
        <v>41</v>
      </c>
      <c r="AX857" s="13" t="s">
        <v>80</v>
      </c>
      <c r="AY857" s="202" t="s">
        <v>182</v>
      </c>
    </row>
    <row r="858" spans="1:65" s="14" customFormat="1" ht="11.25">
      <c r="B858" s="203"/>
      <c r="C858" s="204"/>
      <c r="D858" s="194" t="s">
        <v>193</v>
      </c>
      <c r="E858" s="205" t="s">
        <v>43</v>
      </c>
      <c r="F858" s="206" t="s">
        <v>88</v>
      </c>
      <c r="G858" s="204"/>
      <c r="H858" s="207">
        <v>1</v>
      </c>
      <c r="I858" s="208"/>
      <c r="J858" s="204"/>
      <c r="K858" s="204"/>
      <c r="L858" s="209"/>
      <c r="M858" s="210"/>
      <c r="N858" s="211"/>
      <c r="O858" s="211"/>
      <c r="P858" s="211"/>
      <c r="Q858" s="211"/>
      <c r="R858" s="211"/>
      <c r="S858" s="211"/>
      <c r="T858" s="212"/>
      <c r="AT858" s="213" t="s">
        <v>193</v>
      </c>
      <c r="AU858" s="213" t="s">
        <v>90</v>
      </c>
      <c r="AV858" s="14" t="s">
        <v>90</v>
      </c>
      <c r="AW858" s="14" t="s">
        <v>41</v>
      </c>
      <c r="AX858" s="14" t="s">
        <v>88</v>
      </c>
      <c r="AY858" s="213" t="s">
        <v>182</v>
      </c>
    </row>
    <row r="859" spans="1:65" s="2" customFormat="1" ht="62.65" customHeight="1">
      <c r="A859" s="35"/>
      <c r="B859" s="36"/>
      <c r="C859" s="179" t="s">
        <v>1073</v>
      </c>
      <c r="D859" s="179" t="s">
        <v>187</v>
      </c>
      <c r="E859" s="180" t="s">
        <v>1074</v>
      </c>
      <c r="F859" s="181" t="s">
        <v>1075</v>
      </c>
      <c r="G859" s="182" t="s">
        <v>190</v>
      </c>
      <c r="H859" s="183">
        <v>1</v>
      </c>
      <c r="I859" s="184"/>
      <c r="J859" s="185">
        <f>ROUND(I859*H859,2)</f>
        <v>0</v>
      </c>
      <c r="K859" s="181" t="s">
        <v>191</v>
      </c>
      <c r="L859" s="40"/>
      <c r="M859" s="186" t="s">
        <v>43</v>
      </c>
      <c r="N859" s="187" t="s">
        <v>51</v>
      </c>
      <c r="O859" s="65"/>
      <c r="P859" s="188">
        <f>O859*H859</f>
        <v>0</v>
      </c>
      <c r="Q859" s="188">
        <v>0</v>
      </c>
      <c r="R859" s="188">
        <f>Q859*H859</f>
        <v>0</v>
      </c>
      <c r="S859" s="188">
        <v>0</v>
      </c>
      <c r="T859" s="189">
        <f>S859*H859</f>
        <v>0</v>
      </c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R859" s="190" t="s">
        <v>88</v>
      </c>
      <c r="AT859" s="190" t="s">
        <v>187</v>
      </c>
      <c r="AU859" s="190" t="s">
        <v>90</v>
      </c>
      <c r="AY859" s="17" t="s">
        <v>182</v>
      </c>
      <c r="BE859" s="191">
        <f>IF(N859="základní",J859,0)</f>
        <v>0</v>
      </c>
      <c r="BF859" s="191">
        <f>IF(N859="snížená",J859,0)</f>
        <v>0</v>
      </c>
      <c r="BG859" s="191">
        <f>IF(N859="zákl. přenesená",J859,0)</f>
        <v>0</v>
      </c>
      <c r="BH859" s="191">
        <f>IF(N859="sníž. přenesená",J859,0)</f>
        <v>0</v>
      </c>
      <c r="BI859" s="191">
        <f>IF(N859="nulová",J859,0)</f>
        <v>0</v>
      </c>
      <c r="BJ859" s="17" t="s">
        <v>88</v>
      </c>
      <c r="BK859" s="191">
        <f>ROUND(I859*H859,2)</f>
        <v>0</v>
      </c>
      <c r="BL859" s="17" t="s">
        <v>88</v>
      </c>
      <c r="BM859" s="190" t="s">
        <v>1076</v>
      </c>
    </row>
    <row r="860" spans="1:65" s="13" customFormat="1" ht="11.25">
      <c r="B860" s="192"/>
      <c r="C860" s="193"/>
      <c r="D860" s="194" t="s">
        <v>193</v>
      </c>
      <c r="E860" s="195" t="s">
        <v>43</v>
      </c>
      <c r="F860" s="196" t="s">
        <v>532</v>
      </c>
      <c r="G860" s="193"/>
      <c r="H860" s="195" t="s">
        <v>43</v>
      </c>
      <c r="I860" s="197"/>
      <c r="J860" s="193"/>
      <c r="K860" s="193"/>
      <c r="L860" s="198"/>
      <c r="M860" s="199"/>
      <c r="N860" s="200"/>
      <c r="O860" s="200"/>
      <c r="P860" s="200"/>
      <c r="Q860" s="200"/>
      <c r="R860" s="200"/>
      <c r="S860" s="200"/>
      <c r="T860" s="201"/>
      <c r="AT860" s="202" t="s">
        <v>193</v>
      </c>
      <c r="AU860" s="202" t="s">
        <v>90</v>
      </c>
      <c r="AV860" s="13" t="s">
        <v>88</v>
      </c>
      <c r="AW860" s="13" t="s">
        <v>41</v>
      </c>
      <c r="AX860" s="13" t="s">
        <v>80</v>
      </c>
      <c r="AY860" s="202" t="s">
        <v>182</v>
      </c>
    </row>
    <row r="861" spans="1:65" s="13" customFormat="1" ht="11.25">
      <c r="B861" s="192"/>
      <c r="C861" s="193"/>
      <c r="D861" s="194" t="s">
        <v>193</v>
      </c>
      <c r="E861" s="195" t="s">
        <v>43</v>
      </c>
      <c r="F861" s="196" t="s">
        <v>362</v>
      </c>
      <c r="G861" s="193"/>
      <c r="H861" s="195" t="s">
        <v>43</v>
      </c>
      <c r="I861" s="197"/>
      <c r="J861" s="193"/>
      <c r="K861" s="193"/>
      <c r="L861" s="198"/>
      <c r="M861" s="199"/>
      <c r="N861" s="200"/>
      <c r="O861" s="200"/>
      <c r="P861" s="200"/>
      <c r="Q861" s="200"/>
      <c r="R861" s="200"/>
      <c r="S861" s="200"/>
      <c r="T861" s="201"/>
      <c r="AT861" s="202" t="s">
        <v>193</v>
      </c>
      <c r="AU861" s="202" t="s">
        <v>90</v>
      </c>
      <c r="AV861" s="13" t="s">
        <v>88</v>
      </c>
      <c r="AW861" s="13" t="s">
        <v>41</v>
      </c>
      <c r="AX861" s="13" t="s">
        <v>80</v>
      </c>
      <c r="AY861" s="202" t="s">
        <v>182</v>
      </c>
    </row>
    <row r="862" spans="1:65" s="13" customFormat="1" ht="11.25">
      <c r="B862" s="192"/>
      <c r="C862" s="193"/>
      <c r="D862" s="194" t="s">
        <v>193</v>
      </c>
      <c r="E862" s="195" t="s">
        <v>43</v>
      </c>
      <c r="F862" s="196" t="s">
        <v>1077</v>
      </c>
      <c r="G862" s="193"/>
      <c r="H862" s="195" t="s">
        <v>43</v>
      </c>
      <c r="I862" s="197"/>
      <c r="J862" s="193"/>
      <c r="K862" s="193"/>
      <c r="L862" s="198"/>
      <c r="M862" s="199"/>
      <c r="N862" s="200"/>
      <c r="O862" s="200"/>
      <c r="P862" s="200"/>
      <c r="Q862" s="200"/>
      <c r="R862" s="200"/>
      <c r="S862" s="200"/>
      <c r="T862" s="201"/>
      <c r="AT862" s="202" t="s">
        <v>193</v>
      </c>
      <c r="AU862" s="202" t="s">
        <v>90</v>
      </c>
      <c r="AV862" s="13" t="s">
        <v>88</v>
      </c>
      <c r="AW862" s="13" t="s">
        <v>41</v>
      </c>
      <c r="AX862" s="13" t="s">
        <v>80</v>
      </c>
      <c r="AY862" s="202" t="s">
        <v>182</v>
      </c>
    </row>
    <row r="863" spans="1:65" s="14" customFormat="1" ht="11.25">
      <c r="B863" s="203"/>
      <c r="C863" s="204"/>
      <c r="D863" s="194" t="s">
        <v>193</v>
      </c>
      <c r="E863" s="205" t="s">
        <v>43</v>
      </c>
      <c r="F863" s="206" t="s">
        <v>88</v>
      </c>
      <c r="G863" s="204"/>
      <c r="H863" s="207">
        <v>1</v>
      </c>
      <c r="I863" s="208"/>
      <c r="J863" s="204"/>
      <c r="K863" s="204"/>
      <c r="L863" s="209"/>
      <c r="M863" s="210"/>
      <c r="N863" s="211"/>
      <c r="O863" s="211"/>
      <c r="P863" s="211"/>
      <c r="Q863" s="211"/>
      <c r="R863" s="211"/>
      <c r="S863" s="211"/>
      <c r="T863" s="212"/>
      <c r="AT863" s="213" t="s">
        <v>193</v>
      </c>
      <c r="AU863" s="213" t="s">
        <v>90</v>
      </c>
      <c r="AV863" s="14" t="s">
        <v>90</v>
      </c>
      <c r="AW863" s="14" t="s">
        <v>41</v>
      </c>
      <c r="AX863" s="14" t="s">
        <v>88</v>
      </c>
      <c r="AY863" s="213" t="s">
        <v>182</v>
      </c>
    </row>
    <row r="864" spans="1:65" s="2" customFormat="1" ht="62.65" customHeight="1">
      <c r="A864" s="35"/>
      <c r="B864" s="36"/>
      <c r="C864" s="179" t="s">
        <v>1078</v>
      </c>
      <c r="D864" s="179" t="s">
        <v>187</v>
      </c>
      <c r="E864" s="180" t="s">
        <v>1079</v>
      </c>
      <c r="F864" s="181" t="s">
        <v>1080</v>
      </c>
      <c r="G864" s="182" t="s">
        <v>360</v>
      </c>
      <c r="H864" s="183">
        <v>5.4</v>
      </c>
      <c r="I864" s="184"/>
      <c r="J864" s="185">
        <f>ROUND(I864*H864,2)</f>
        <v>0</v>
      </c>
      <c r="K864" s="181" t="s">
        <v>191</v>
      </c>
      <c r="L864" s="40"/>
      <c r="M864" s="186" t="s">
        <v>43</v>
      </c>
      <c r="N864" s="187" t="s">
        <v>51</v>
      </c>
      <c r="O864" s="65"/>
      <c r="P864" s="188">
        <f>O864*H864</f>
        <v>0</v>
      </c>
      <c r="Q864" s="188">
        <v>0</v>
      </c>
      <c r="R864" s="188">
        <f>Q864*H864</f>
        <v>0</v>
      </c>
      <c r="S864" s="188">
        <v>0</v>
      </c>
      <c r="T864" s="189">
        <f>S864*H864</f>
        <v>0</v>
      </c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R864" s="190" t="s">
        <v>88</v>
      </c>
      <c r="AT864" s="190" t="s">
        <v>187</v>
      </c>
      <c r="AU864" s="190" t="s">
        <v>90</v>
      </c>
      <c r="AY864" s="17" t="s">
        <v>182</v>
      </c>
      <c r="BE864" s="191">
        <f>IF(N864="základní",J864,0)</f>
        <v>0</v>
      </c>
      <c r="BF864" s="191">
        <f>IF(N864="snížená",J864,0)</f>
        <v>0</v>
      </c>
      <c r="BG864" s="191">
        <f>IF(N864="zákl. přenesená",J864,0)</f>
        <v>0</v>
      </c>
      <c r="BH864" s="191">
        <f>IF(N864="sníž. přenesená",J864,0)</f>
        <v>0</v>
      </c>
      <c r="BI864" s="191">
        <f>IF(N864="nulová",J864,0)</f>
        <v>0</v>
      </c>
      <c r="BJ864" s="17" t="s">
        <v>88</v>
      </c>
      <c r="BK864" s="191">
        <f>ROUND(I864*H864,2)</f>
        <v>0</v>
      </c>
      <c r="BL864" s="17" t="s">
        <v>88</v>
      </c>
      <c r="BM864" s="190" t="s">
        <v>1081</v>
      </c>
    </row>
    <row r="865" spans="1:65" s="13" customFormat="1" ht="11.25">
      <c r="B865" s="192"/>
      <c r="C865" s="193"/>
      <c r="D865" s="194" t="s">
        <v>193</v>
      </c>
      <c r="E865" s="195" t="s">
        <v>43</v>
      </c>
      <c r="F865" s="196" t="s">
        <v>362</v>
      </c>
      <c r="G865" s="193"/>
      <c r="H865" s="195" t="s">
        <v>43</v>
      </c>
      <c r="I865" s="197"/>
      <c r="J865" s="193"/>
      <c r="K865" s="193"/>
      <c r="L865" s="198"/>
      <c r="M865" s="199"/>
      <c r="N865" s="200"/>
      <c r="O865" s="200"/>
      <c r="P865" s="200"/>
      <c r="Q865" s="200"/>
      <c r="R865" s="200"/>
      <c r="S865" s="200"/>
      <c r="T865" s="201"/>
      <c r="AT865" s="202" t="s">
        <v>193</v>
      </c>
      <c r="AU865" s="202" t="s">
        <v>90</v>
      </c>
      <c r="AV865" s="13" t="s">
        <v>88</v>
      </c>
      <c r="AW865" s="13" t="s">
        <v>41</v>
      </c>
      <c r="AX865" s="13" t="s">
        <v>80</v>
      </c>
      <c r="AY865" s="202" t="s">
        <v>182</v>
      </c>
    </row>
    <row r="866" spans="1:65" s="13" customFormat="1" ht="11.25">
      <c r="B866" s="192"/>
      <c r="C866" s="193"/>
      <c r="D866" s="194" t="s">
        <v>193</v>
      </c>
      <c r="E866" s="195" t="s">
        <v>43</v>
      </c>
      <c r="F866" s="196" t="s">
        <v>1082</v>
      </c>
      <c r="G866" s="193"/>
      <c r="H866" s="195" t="s">
        <v>43</v>
      </c>
      <c r="I866" s="197"/>
      <c r="J866" s="193"/>
      <c r="K866" s="193"/>
      <c r="L866" s="198"/>
      <c r="M866" s="199"/>
      <c r="N866" s="200"/>
      <c r="O866" s="200"/>
      <c r="P866" s="200"/>
      <c r="Q866" s="200"/>
      <c r="R866" s="200"/>
      <c r="S866" s="200"/>
      <c r="T866" s="201"/>
      <c r="AT866" s="202" t="s">
        <v>193</v>
      </c>
      <c r="AU866" s="202" t="s">
        <v>90</v>
      </c>
      <c r="AV866" s="13" t="s">
        <v>88</v>
      </c>
      <c r="AW866" s="13" t="s">
        <v>41</v>
      </c>
      <c r="AX866" s="13" t="s">
        <v>80</v>
      </c>
      <c r="AY866" s="202" t="s">
        <v>182</v>
      </c>
    </row>
    <row r="867" spans="1:65" s="14" customFormat="1" ht="11.25">
      <c r="B867" s="203"/>
      <c r="C867" s="204"/>
      <c r="D867" s="194" t="s">
        <v>193</v>
      </c>
      <c r="E867" s="205" t="s">
        <v>43</v>
      </c>
      <c r="F867" s="206" t="s">
        <v>1083</v>
      </c>
      <c r="G867" s="204"/>
      <c r="H867" s="207">
        <v>5.4</v>
      </c>
      <c r="I867" s="208"/>
      <c r="J867" s="204"/>
      <c r="K867" s="204"/>
      <c r="L867" s="209"/>
      <c r="M867" s="210"/>
      <c r="N867" s="211"/>
      <c r="O867" s="211"/>
      <c r="P867" s="211"/>
      <c r="Q867" s="211"/>
      <c r="R867" s="211"/>
      <c r="S867" s="211"/>
      <c r="T867" s="212"/>
      <c r="AT867" s="213" t="s">
        <v>193</v>
      </c>
      <c r="AU867" s="213" t="s">
        <v>90</v>
      </c>
      <c r="AV867" s="14" t="s">
        <v>90</v>
      </c>
      <c r="AW867" s="14" t="s">
        <v>41</v>
      </c>
      <c r="AX867" s="14" t="s">
        <v>88</v>
      </c>
      <c r="AY867" s="213" t="s">
        <v>182</v>
      </c>
    </row>
    <row r="868" spans="1:65" s="2" customFormat="1" ht="24.2" customHeight="1">
      <c r="A868" s="35"/>
      <c r="B868" s="36"/>
      <c r="C868" s="179" t="s">
        <v>1084</v>
      </c>
      <c r="D868" s="179" t="s">
        <v>187</v>
      </c>
      <c r="E868" s="180" t="s">
        <v>1085</v>
      </c>
      <c r="F868" s="181" t="s">
        <v>1086</v>
      </c>
      <c r="G868" s="182" t="s">
        <v>360</v>
      </c>
      <c r="H868" s="183">
        <v>1.4159999999999999</v>
      </c>
      <c r="I868" s="184"/>
      <c r="J868" s="185">
        <f>ROUND(I868*H868,2)</f>
        <v>0</v>
      </c>
      <c r="K868" s="181" t="s">
        <v>191</v>
      </c>
      <c r="L868" s="40"/>
      <c r="M868" s="186" t="s">
        <v>43</v>
      </c>
      <c r="N868" s="187" t="s">
        <v>51</v>
      </c>
      <c r="O868" s="65"/>
      <c r="P868" s="188">
        <f>O868*H868</f>
        <v>0</v>
      </c>
      <c r="Q868" s="188">
        <v>2.2563399999999998</v>
      </c>
      <c r="R868" s="188">
        <f>Q868*H868</f>
        <v>3.1949774399999997</v>
      </c>
      <c r="S868" s="188">
        <v>0</v>
      </c>
      <c r="T868" s="189">
        <f>S868*H868</f>
        <v>0</v>
      </c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R868" s="190" t="s">
        <v>88</v>
      </c>
      <c r="AT868" s="190" t="s">
        <v>187</v>
      </c>
      <c r="AU868" s="190" t="s">
        <v>90</v>
      </c>
      <c r="AY868" s="17" t="s">
        <v>182</v>
      </c>
      <c r="BE868" s="191">
        <f>IF(N868="základní",J868,0)</f>
        <v>0</v>
      </c>
      <c r="BF868" s="191">
        <f>IF(N868="snížená",J868,0)</f>
        <v>0</v>
      </c>
      <c r="BG868" s="191">
        <f>IF(N868="zákl. přenesená",J868,0)</f>
        <v>0</v>
      </c>
      <c r="BH868" s="191">
        <f>IF(N868="sníž. přenesená",J868,0)</f>
        <v>0</v>
      </c>
      <c r="BI868" s="191">
        <f>IF(N868="nulová",J868,0)</f>
        <v>0</v>
      </c>
      <c r="BJ868" s="17" t="s">
        <v>88</v>
      </c>
      <c r="BK868" s="191">
        <f>ROUND(I868*H868,2)</f>
        <v>0</v>
      </c>
      <c r="BL868" s="17" t="s">
        <v>88</v>
      </c>
      <c r="BM868" s="190" t="s">
        <v>1087</v>
      </c>
    </row>
    <row r="869" spans="1:65" s="13" customFormat="1" ht="11.25">
      <c r="B869" s="192"/>
      <c r="C869" s="193"/>
      <c r="D869" s="194" t="s">
        <v>193</v>
      </c>
      <c r="E869" s="195" t="s">
        <v>43</v>
      </c>
      <c r="F869" s="196" t="s">
        <v>362</v>
      </c>
      <c r="G869" s="193"/>
      <c r="H869" s="195" t="s">
        <v>43</v>
      </c>
      <c r="I869" s="197"/>
      <c r="J869" s="193"/>
      <c r="K869" s="193"/>
      <c r="L869" s="198"/>
      <c r="M869" s="199"/>
      <c r="N869" s="200"/>
      <c r="O869" s="200"/>
      <c r="P869" s="200"/>
      <c r="Q869" s="200"/>
      <c r="R869" s="200"/>
      <c r="S869" s="200"/>
      <c r="T869" s="201"/>
      <c r="AT869" s="202" t="s">
        <v>193</v>
      </c>
      <c r="AU869" s="202" t="s">
        <v>90</v>
      </c>
      <c r="AV869" s="13" t="s">
        <v>88</v>
      </c>
      <c r="AW869" s="13" t="s">
        <v>41</v>
      </c>
      <c r="AX869" s="13" t="s">
        <v>80</v>
      </c>
      <c r="AY869" s="202" t="s">
        <v>182</v>
      </c>
    </row>
    <row r="870" spans="1:65" s="13" customFormat="1" ht="11.25">
      <c r="B870" s="192"/>
      <c r="C870" s="193"/>
      <c r="D870" s="194" t="s">
        <v>193</v>
      </c>
      <c r="E870" s="195" t="s">
        <v>43</v>
      </c>
      <c r="F870" s="196" t="s">
        <v>431</v>
      </c>
      <c r="G870" s="193"/>
      <c r="H870" s="195" t="s">
        <v>43</v>
      </c>
      <c r="I870" s="197"/>
      <c r="J870" s="193"/>
      <c r="K870" s="193"/>
      <c r="L870" s="198"/>
      <c r="M870" s="199"/>
      <c r="N870" s="200"/>
      <c r="O870" s="200"/>
      <c r="P870" s="200"/>
      <c r="Q870" s="200"/>
      <c r="R870" s="200"/>
      <c r="S870" s="200"/>
      <c r="T870" s="201"/>
      <c r="AT870" s="202" t="s">
        <v>193</v>
      </c>
      <c r="AU870" s="202" t="s">
        <v>90</v>
      </c>
      <c r="AV870" s="13" t="s">
        <v>88</v>
      </c>
      <c r="AW870" s="13" t="s">
        <v>41</v>
      </c>
      <c r="AX870" s="13" t="s">
        <v>80</v>
      </c>
      <c r="AY870" s="202" t="s">
        <v>182</v>
      </c>
    </row>
    <row r="871" spans="1:65" s="13" customFormat="1" ht="11.25">
      <c r="B871" s="192"/>
      <c r="C871" s="193"/>
      <c r="D871" s="194" t="s">
        <v>193</v>
      </c>
      <c r="E871" s="195" t="s">
        <v>43</v>
      </c>
      <c r="F871" s="196" t="s">
        <v>1088</v>
      </c>
      <c r="G871" s="193"/>
      <c r="H871" s="195" t="s">
        <v>43</v>
      </c>
      <c r="I871" s="197"/>
      <c r="J871" s="193"/>
      <c r="K871" s="193"/>
      <c r="L871" s="198"/>
      <c r="M871" s="199"/>
      <c r="N871" s="200"/>
      <c r="O871" s="200"/>
      <c r="P871" s="200"/>
      <c r="Q871" s="200"/>
      <c r="R871" s="200"/>
      <c r="S871" s="200"/>
      <c r="T871" s="201"/>
      <c r="AT871" s="202" t="s">
        <v>193</v>
      </c>
      <c r="AU871" s="202" t="s">
        <v>90</v>
      </c>
      <c r="AV871" s="13" t="s">
        <v>88</v>
      </c>
      <c r="AW871" s="13" t="s">
        <v>41</v>
      </c>
      <c r="AX871" s="13" t="s">
        <v>80</v>
      </c>
      <c r="AY871" s="202" t="s">
        <v>182</v>
      </c>
    </row>
    <row r="872" spans="1:65" s="14" customFormat="1" ht="11.25">
      <c r="B872" s="203"/>
      <c r="C872" s="204"/>
      <c r="D872" s="194" t="s">
        <v>193</v>
      </c>
      <c r="E872" s="205" t="s">
        <v>43</v>
      </c>
      <c r="F872" s="206" t="s">
        <v>1089</v>
      </c>
      <c r="G872" s="204"/>
      <c r="H872" s="207">
        <v>0.216</v>
      </c>
      <c r="I872" s="208"/>
      <c r="J872" s="204"/>
      <c r="K872" s="204"/>
      <c r="L872" s="209"/>
      <c r="M872" s="210"/>
      <c r="N872" s="211"/>
      <c r="O872" s="211"/>
      <c r="P872" s="211"/>
      <c r="Q872" s="211"/>
      <c r="R872" s="211"/>
      <c r="S872" s="211"/>
      <c r="T872" s="212"/>
      <c r="AT872" s="213" t="s">
        <v>193</v>
      </c>
      <c r="AU872" s="213" t="s">
        <v>90</v>
      </c>
      <c r="AV872" s="14" t="s">
        <v>90</v>
      </c>
      <c r="AW872" s="14" t="s">
        <v>41</v>
      </c>
      <c r="AX872" s="14" t="s">
        <v>80</v>
      </c>
      <c r="AY872" s="213" t="s">
        <v>182</v>
      </c>
    </row>
    <row r="873" spans="1:65" s="13" customFormat="1" ht="11.25">
      <c r="B873" s="192"/>
      <c r="C873" s="193"/>
      <c r="D873" s="194" t="s">
        <v>193</v>
      </c>
      <c r="E873" s="195" t="s">
        <v>43</v>
      </c>
      <c r="F873" s="196" t="s">
        <v>362</v>
      </c>
      <c r="G873" s="193"/>
      <c r="H873" s="195" t="s">
        <v>43</v>
      </c>
      <c r="I873" s="197"/>
      <c r="J873" s="193"/>
      <c r="K873" s="193"/>
      <c r="L873" s="198"/>
      <c r="M873" s="199"/>
      <c r="N873" s="200"/>
      <c r="O873" s="200"/>
      <c r="P873" s="200"/>
      <c r="Q873" s="200"/>
      <c r="R873" s="200"/>
      <c r="S873" s="200"/>
      <c r="T873" s="201"/>
      <c r="AT873" s="202" t="s">
        <v>193</v>
      </c>
      <c r="AU873" s="202" t="s">
        <v>90</v>
      </c>
      <c r="AV873" s="13" t="s">
        <v>88</v>
      </c>
      <c r="AW873" s="13" t="s">
        <v>41</v>
      </c>
      <c r="AX873" s="13" t="s">
        <v>80</v>
      </c>
      <c r="AY873" s="202" t="s">
        <v>182</v>
      </c>
    </row>
    <row r="874" spans="1:65" s="13" customFormat="1" ht="11.25">
      <c r="B874" s="192"/>
      <c r="C874" s="193"/>
      <c r="D874" s="194" t="s">
        <v>193</v>
      </c>
      <c r="E874" s="195" t="s">
        <v>43</v>
      </c>
      <c r="F874" s="196" t="s">
        <v>1090</v>
      </c>
      <c r="G874" s="193"/>
      <c r="H874" s="195" t="s">
        <v>43</v>
      </c>
      <c r="I874" s="197"/>
      <c r="J874" s="193"/>
      <c r="K874" s="193"/>
      <c r="L874" s="198"/>
      <c r="M874" s="199"/>
      <c r="N874" s="200"/>
      <c r="O874" s="200"/>
      <c r="P874" s="200"/>
      <c r="Q874" s="200"/>
      <c r="R874" s="200"/>
      <c r="S874" s="200"/>
      <c r="T874" s="201"/>
      <c r="AT874" s="202" t="s">
        <v>193</v>
      </c>
      <c r="AU874" s="202" t="s">
        <v>90</v>
      </c>
      <c r="AV874" s="13" t="s">
        <v>88</v>
      </c>
      <c r="AW874" s="13" t="s">
        <v>41</v>
      </c>
      <c r="AX874" s="13" t="s">
        <v>80</v>
      </c>
      <c r="AY874" s="202" t="s">
        <v>182</v>
      </c>
    </row>
    <row r="875" spans="1:65" s="14" customFormat="1" ht="11.25">
      <c r="B875" s="203"/>
      <c r="C875" s="204"/>
      <c r="D875" s="194" t="s">
        <v>193</v>
      </c>
      <c r="E875" s="205" t="s">
        <v>43</v>
      </c>
      <c r="F875" s="206" t="s">
        <v>430</v>
      </c>
      <c r="G875" s="204"/>
      <c r="H875" s="207">
        <v>1.2</v>
      </c>
      <c r="I875" s="208"/>
      <c r="J875" s="204"/>
      <c r="K875" s="204"/>
      <c r="L875" s="209"/>
      <c r="M875" s="210"/>
      <c r="N875" s="211"/>
      <c r="O875" s="211"/>
      <c r="P875" s="211"/>
      <c r="Q875" s="211"/>
      <c r="R875" s="211"/>
      <c r="S875" s="211"/>
      <c r="T875" s="212"/>
      <c r="AT875" s="213" t="s">
        <v>193</v>
      </c>
      <c r="AU875" s="213" t="s">
        <v>90</v>
      </c>
      <c r="AV875" s="14" t="s">
        <v>90</v>
      </c>
      <c r="AW875" s="14" t="s">
        <v>41</v>
      </c>
      <c r="AX875" s="14" t="s">
        <v>80</v>
      </c>
      <c r="AY875" s="213" t="s">
        <v>182</v>
      </c>
    </row>
    <row r="876" spans="1:65" s="15" customFormat="1" ht="11.25">
      <c r="B876" s="227"/>
      <c r="C876" s="228"/>
      <c r="D876" s="194" t="s">
        <v>193</v>
      </c>
      <c r="E876" s="229" t="s">
        <v>43</v>
      </c>
      <c r="F876" s="230" t="s">
        <v>436</v>
      </c>
      <c r="G876" s="228"/>
      <c r="H876" s="231">
        <v>1.4159999999999999</v>
      </c>
      <c r="I876" s="232"/>
      <c r="J876" s="228"/>
      <c r="K876" s="228"/>
      <c r="L876" s="233"/>
      <c r="M876" s="234"/>
      <c r="N876" s="235"/>
      <c r="O876" s="235"/>
      <c r="P876" s="235"/>
      <c r="Q876" s="235"/>
      <c r="R876" s="235"/>
      <c r="S876" s="235"/>
      <c r="T876" s="236"/>
      <c r="AT876" s="237" t="s">
        <v>193</v>
      </c>
      <c r="AU876" s="237" t="s">
        <v>90</v>
      </c>
      <c r="AV876" s="15" t="s">
        <v>205</v>
      </c>
      <c r="AW876" s="15" t="s">
        <v>41</v>
      </c>
      <c r="AX876" s="15" t="s">
        <v>88</v>
      </c>
      <c r="AY876" s="237" t="s">
        <v>182</v>
      </c>
    </row>
    <row r="877" spans="1:65" s="2" customFormat="1" ht="37.9" customHeight="1">
      <c r="A877" s="35"/>
      <c r="B877" s="36"/>
      <c r="C877" s="179" t="s">
        <v>1091</v>
      </c>
      <c r="D877" s="179" t="s">
        <v>187</v>
      </c>
      <c r="E877" s="180" t="s">
        <v>1092</v>
      </c>
      <c r="F877" s="181" t="s">
        <v>1093</v>
      </c>
      <c r="G877" s="182" t="s">
        <v>360</v>
      </c>
      <c r="H877" s="183">
        <v>2.8730000000000002</v>
      </c>
      <c r="I877" s="184"/>
      <c r="J877" s="185">
        <f>ROUND(I877*H877,2)</f>
        <v>0</v>
      </c>
      <c r="K877" s="181" t="s">
        <v>191</v>
      </c>
      <c r="L877" s="40"/>
      <c r="M877" s="186" t="s">
        <v>43</v>
      </c>
      <c r="N877" s="187" t="s">
        <v>51</v>
      </c>
      <c r="O877" s="65"/>
      <c r="P877" s="188">
        <f>O877*H877</f>
        <v>0</v>
      </c>
      <c r="Q877" s="188">
        <v>2.45329</v>
      </c>
      <c r="R877" s="188">
        <f>Q877*H877</f>
        <v>7.0483021700000004</v>
      </c>
      <c r="S877" s="188">
        <v>0</v>
      </c>
      <c r="T877" s="189">
        <f>S877*H877</f>
        <v>0</v>
      </c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R877" s="190" t="s">
        <v>88</v>
      </c>
      <c r="AT877" s="190" t="s">
        <v>187</v>
      </c>
      <c r="AU877" s="190" t="s">
        <v>90</v>
      </c>
      <c r="AY877" s="17" t="s">
        <v>182</v>
      </c>
      <c r="BE877" s="191">
        <f>IF(N877="základní",J877,0)</f>
        <v>0</v>
      </c>
      <c r="BF877" s="191">
        <f>IF(N877="snížená",J877,0)</f>
        <v>0</v>
      </c>
      <c r="BG877" s="191">
        <f>IF(N877="zákl. přenesená",J877,0)</f>
        <v>0</v>
      </c>
      <c r="BH877" s="191">
        <f>IF(N877="sníž. přenesená",J877,0)</f>
        <v>0</v>
      </c>
      <c r="BI877" s="191">
        <f>IF(N877="nulová",J877,0)</f>
        <v>0</v>
      </c>
      <c r="BJ877" s="17" t="s">
        <v>88</v>
      </c>
      <c r="BK877" s="191">
        <f>ROUND(I877*H877,2)</f>
        <v>0</v>
      </c>
      <c r="BL877" s="17" t="s">
        <v>88</v>
      </c>
      <c r="BM877" s="190" t="s">
        <v>1094</v>
      </c>
    </row>
    <row r="878" spans="1:65" s="13" customFormat="1" ht="11.25">
      <c r="B878" s="192"/>
      <c r="C878" s="193"/>
      <c r="D878" s="194" t="s">
        <v>193</v>
      </c>
      <c r="E878" s="195" t="s">
        <v>43</v>
      </c>
      <c r="F878" s="196" t="s">
        <v>362</v>
      </c>
      <c r="G878" s="193"/>
      <c r="H878" s="195" t="s">
        <v>43</v>
      </c>
      <c r="I878" s="197"/>
      <c r="J878" s="193"/>
      <c r="K878" s="193"/>
      <c r="L878" s="198"/>
      <c r="M878" s="199"/>
      <c r="N878" s="200"/>
      <c r="O878" s="200"/>
      <c r="P878" s="200"/>
      <c r="Q878" s="200"/>
      <c r="R878" s="200"/>
      <c r="S878" s="200"/>
      <c r="T878" s="201"/>
      <c r="AT878" s="202" t="s">
        <v>193</v>
      </c>
      <c r="AU878" s="202" t="s">
        <v>90</v>
      </c>
      <c r="AV878" s="13" t="s">
        <v>88</v>
      </c>
      <c r="AW878" s="13" t="s">
        <v>41</v>
      </c>
      <c r="AX878" s="13" t="s">
        <v>80</v>
      </c>
      <c r="AY878" s="202" t="s">
        <v>182</v>
      </c>
    </row>
    <row r="879" spans="1:65" s="13" customFormat="1" ht="11.25">
      <c r="B879" s="192"/>
      <c r="C879" s="193"/>
      <c r="D879" s="194" t="s">
        <v>193</v>
      </c>
      <c r="E879" s="195" t="s">
        <v>43</v>
      </c>
      <c r="F879" s="196" t="s">
        <v>431</v>
      </c>
      <c r="G879" s="193"/>
      <c r="H879" s="195" t="s">
        <v>43</v>
      </c>
      <c r="I879" s="197"/>
      <c r="J879" s="193"/>
      <c r="K879" s="193"/>
      <c r="L879" s="198"/>
      <c r="M879" s="199"/>
      <c r="N879" s="200"/>
      <c r="O879" s="200"/>
      <c r="P879" s="200"/>
      <c r="Q879" s="200"/>
      <c r="R879" s="200"/>
      <c r="S879" s="200"/>
      <c r="T879" s="201"/>
      <c r="AT879" s="202" t="s">
        <v>193</v>
      </c>
      <c r="AU879" s="202" t="s">
        <v>90</v>
      </c>
      <c r="AV879" s="13" t="s">
        <v>88</v>
      </c>
      <c r="AW879" s="13" t="s">
        <v>41</v>
      </c>
      <c r="AX879" s="13" t="s">
        <v>80</v>
      </c>
      <c r="AY879" s="202" t="s">
        <v>182</v>
      </c>
    </row>
    <row r="880" spans="1:65" s="13" customFormat="1" ht="11.25">
      <c r="B880" s="192"/>
      <c r="C880" s="193"/>
      <c r="D880" s="194" t="s">
        <v>193</v>
      </c>
      <c r="E880" s="195" t="s">
        <v>43</v>
      </c>
      <c r="F880" s="196" t="s">
        <v>1095</v>
      </c>
      <c r="G880" s="193"/>
      <c r="H880" s="195" t="s">
        <v>43</v>
      </c>
      <c r="I880" s="197"/>
      <c r="J880" s="193"/>
      <c r="K880" s="193"/>
      <c r="L880" s="198"/>
      <c r="M880" s="199"/>
      <c r="N880" s="200"/>
      <c r="O880" s="200"/>
      <c r="P880" s="200"/>
      <c r="Q880" s="200"/>
      <c r="R880" s="200"/>
      <c r="S880" s="200"/>
      <c r="T880" s="201"/>
      <c r="AT880" s="202" t="s">
        <v>193</v>
      </c>
      <c r="AU880" s="202" t="s">
        <v>90</v>
      </c>
      <c r="AV880" s="13" t="s">
        <v>88</v>
      </c>
      <c r="AW880" s="13" t="s">
        <v>41</v>
      </c>
      <c r="AX880" s="13" t="s">
        <v>80</v>
      </c>
      <c r="AY880" s="202" t="s">
        <v>182</v>
      </c>
    </row>
    <row r="881" spans="1:65" s="14" customFormat="1" ht="11.25">
      <c r="B881" s="203"/>
      <c r="C881" s="204"/>
      <c r="D881" s="194" t="s">
        <v>193</v>
      </c>
      <c r="E881" s="205" t="s">
        <v>43</v>
      </c>
      <c r="F881" s="206" t="s">
        <v>1096</v>
      </c>
      <c r="G881" s="204"/>
      <c r="H881" s="207">
        <v>2.8730000000000002</v>
      </c>
      <c r="I881" s="208"/>
      <c r="J881" s="204"/>
      <c r="K881" s="204"/>
      <c r="L881" s="209"/>
      <c r="M881" s="210"/>
      <c r="N881" s="211"/>
      <c r="O881" s="211"/>
      <c r="P881" s="211"/>
      <c r="Q881" s="211"/>
      <c r="R881" s="211"/>
      <c r="S881" s="211"/>
      <c r="T881" s="212"/>
      <c r="AT881" s="213" t="s">
        <v>193</v>
      </c>
      <c r="AU881" s="213" t="s">
        <v>90</v>
      </c>
      <c r="AV881" s="14" t="s">
        <v>90</v>
      </c>
      <c r="AW881" s="14" t="s">
        <v>41</v>
      </c>
      <c r="AX881" s="14" t="s">
        <v>88</v>
      </c>
      <c r="AY881" s="213" t="s">
        <v>182</v>
      </c>
    </row>
    <row r="882" spans="1:65" s="2" customFormat="1" ht="24.2" customHeight="1">
      <c r="A882" s="35"/>
      <c r="B882" s="36"/>
      <c r="C882" s="179" t="s">
        <v>1097</v>
      </c>
      <c r="D882" s="179" t="s">
        <v>187</v>
      </c>
      <c r="E882" s="180" t="s">
        <v>1098</v>
      </c>
      <c r="F882" s="181" t="s">
        <v>1099</v>
      </c>
      <c r="G882" s="182" t="s">
        <v>439</v>
      </c>
      <c r="H882" s="183">
        <v>5.0000000000000001E-3</v>
      </c>
      <c r="I882" s="184"/>
      <c r="J882" s="185">
        <f>ROUND(I882*H882,2)</f>
        <v>0</v>
      </c>
      <c r="K882" s="181" t="s">
        <v>191</v>
      </c>
      <c r="L882" s="40"/>
      <c r="M882" s="186" t="s">
        <v>43</v>
      </c>
      <c r="N882" s="187" t="s">
        <v>51</v>
      </c>
      <c r="O882" s="65"/>
      <c r="P882" s="188">
        <f>O882*H882</f>
        <v>0</v>
      </c>
      <c r="Q882" s="188">
        <v>1.0601700000000001</v>
      </c>
      <c r="R882" s="188">
        <f>Q882*H882</f>
        <v>5.3008500000000002E-3</v>
      </c>
      <c r="S882" s="188">
        <v>0</v>
      </c>
      <c r="T882" s="189">
        <f>S882*H882</f>
        <v>0</v>
      </c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R882" s="190" t="s">
        <v>88</v>
      </c>
      <c r="AT882" s="190" t="s">
        <v>187</v>
      </c>
      <c r="AU882" s="190" t="s">
        <v>90</v>
      </c>
      <c r="AY882" s="17" t="s">
        <v>182</v>
      </c>
      <c r="BE882" s="191">
        <f>IF(N882="základní",J882,0)</f>
        <v>0</v>
      </c>
      <c r="BF882" s="191">
        <f>IF(N882="snížená",J882,0)</f>
        <v>0</v>
      </c>
      <c r="BG882" s="191">
        <f>IF(N882="zákl. přenesená",J882,0)</f>
        <v>0</v>
      </c>
      <c r="BH882" s="191">
        <f>IF(N882="sníž. přenesená",J882,0)</f>
        <v>0</v>
      </c>
      <c r="BI882" s="191">
        <f>IF(N882="nulová",J882,0)</f>
        <v>0</v>
      </c>
      <c r="BJ882" s="17" t="s">
        <v>88</v>
      </c>
      <c r="BK882" s="191">
        <f>ROUND(I882*H882,2)</f>
        <v>0</v>
      </c>
      <c r="BL882" s="17" t="s">
        <v>88</v>
      </c>
      <c r="BM882" s="190" t="s">
        <v>1100</v>
      </c>
    </row>
    <row r="883" spans="1:65" s="13" customFormat="1" ht="11.25">
      <c r="B883" s="192"/>
      <c r="C883" s="193"/>
      <c r="D883" s="194" t="s">
        <v>193</v>
      </c>
      <c r="E883" s="195" t="s">
        <v>43</v>
      </c>
      <c r="F883" s="196" t="s">
        <v>431</v>
      </c>
      <c r="G883" s="193"/>
      <c r="H883" s="195" t="s">
        <v>43</v>
      </c>
      <c r="I883" s="197"/>
      <c r="J883" s="193"/>
      <c r="K883" s="193"/>
      <c r="L883" s="198"/>
      <c r="M883" s="199"/>
      <c r="N883" s="200"/>
      <c r="O883" s="200"/>
      <c r="P883" s="200"/>
      <c r="Q883" s="200"/>
      <c r="R883" s="200"/>
      <c r="S883" s="200"/>
      <c r="T883" s="201"/>
      <c r="AT883" s="202" t="s">
        <v>193</v>
      </c>
      <c r="AU883" s="202" t="s">
        <v>90</v>
      </c>
      <c r="AV883" s="13" t="s">
        <v>88</v>
      </c>
      <c r="AW883" s="13" t="s">
        <v>41</v>
      </c>
      <c r="AX883" s="13" t="s">
        <v>80</v>
      </c>
      <c r="AY883" s="202" t="s">
        <v>182</v>
      </c>
    </row>
    <row r="884" spans="1:65" s="13" customFormat="1" ht="22.5">
      <c r="B884" s="192"/>
      <c r="C884" s="193"/>
      <c r="D884" s="194" t="s">
        <v>193</v>
      </c>
      <c r="E884" s="195" t="s">
        <v>43</v>
      </c>
      <c r="F884" s="196" t="s">
        <v>1101</v>
      </c>
      <c r="G884" s="193"/>
      <c r="H884" s="195" t="s">
        <v>43</v>
      </c>
      <c r="I884" s="197"/>
      <c r="J884" s="193"/>
      <c r="K884" s="193"/>
      <c r="L884" s="198"/>
      <c r="M884" s="199"/>
      <c r="N884" s="200"/>
      <c r="O884" s="200"/>
      <c r="P884" s="200"/>
      <c r="Q884" s="200"/>
      <c r="R884" s="200"/>
      <c r="S884" s="200"/>
      <c r="T884" s="201"/>
      <c r="AT884" s="202" t="s">
        <v>193</v>
      </c>
      <c r="AU884" s="202" t="s">
        <v>90</v>
      </c>
      <c r="AV884" s="13" t="s">
        <v>88</v>
      </c>
      <c r="AW884" s="13" t="s">
        <v>41</v>
      </c>
      <c r="AX884" s="13" t="s">
        <v>80</v>
      </c>
      <c r="AY884" s="202" t="s">
        <v>182</v>
      </c>
    </row>
    <row r="885" spans="1:65" s="14" customFormat="1" ht="11.25">
      <c r="B885" s="203"/>
      <c r="C885" s="204"/>
      <c r="D885" s="194" t="s">
        <v>193</v>
      </c>
      <c r="E885" s="205" t="s">
        <v>43</v>
      </c>
      <c r="F885" s="206" t="s">
        <v>1102</v>
      </c>
      <c r="G885" s="204"/>
      <c r="H885" s="207">
        <v>5.0000000000000001E-3</v>
      </c>
      <c r="I885" s="208"/>
      <c r="J885" s="204"/>
      <c r="K885" s="204"/>
      <c r="L885" s="209"/>
      <c r="M885" s="210"/>
      <c r="N885" s="211"/>
      <c r="O885" s="211"/>
      <c r="P885" s="211"/>
      <c r="Q885" s="211"/>
      <c r="R885" s="211"/>
      <c r="S885" s="211"/>
      <c r="T885" s="212"/>
      <c r="AT885" s="213" t="s">
        <v>193</v>
      </c>
      <c r="AU885" s="213" t="s">
        <v>90</v>
      </c>
      <c r="AV885" s="14" t="s">
        <v>90</v>
      </c>
      <c r="AW885" s="14" t="s">
        <v>41</v>
      </c>
      <c r="AX885" s="14" t="s">
        <v>88</v>
      </c>
      <c r="AY885" s="213" t="s">
        <v>182</v>
      </c>
    </row>
    <row r="886" spans="1:65" s="2" customFormat="1" ht="24.2" customHeight="1">
      <c r="A886" s="35"/>
      <c r="B886" s="36"/>
      <c r="C886" s="179" t="s">
        <v>1103</v>
      </c>
      <c r="D886" s="179" t="s">
        <v>187</v>
      </c>
      <c r="E886" s="180" t="s">
        <v>1104</v>
      </c>
      <c r="F886" s="181" t="s">
        <v>1105</v>
      </c>
      <c r="G886" s="182" t="s">
        <v>360</v>
      </c>
      <c r="H886" s="183">
        <v>1.4159999999999999</v>
      </c>
      <c r="I886" s="184"/>
      <c r="J886" s="185">
        <f>ROUND(I886*H886,2)</f>
        <v>0</v>
      </c>
      <c r="K886" s="181" t="s">
        <v>191</v>
      </c>
      <c r="L886" s="40"/>
      <c r="M886" s="186" t="s">
        <v>43</v>
      </c>
      <c r="N886" s="187" t="s">
        <v>51</v>
      </c>
      <c r="O886" s="65"/>
      <c r="P886" s="188">
        <f>O886*H886</f>
        <v>0</v>
      </c>
      <c r="Q886" s="188">
        <v>0</v>
      </c>
      <c r="R886" s="188">
        <f>Q886*H886</f>
        <v>0</v>
      </c>
      <c r="S886" s="188">
        <v>0</v>
      </c>
      <c r="T886" s="189">
        <f>S886*H886</f>
        <v>0</v>
      </c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R886" s="190" t="s">
        <v>88</v>
      </c>
      <c r="AT886" s="190" t="s">
        <v>187</v>
      </c>
      <c r="AU886" s="190" t="s">
        <v>90</v>
      </c>
      <c r="AY886" s="17" t="s">
        <v>182</v>
      </c>
      <c r="BE886" s="191">
        <f>IF(N886="základní",J886,0)</f>
        <v>0</v>
      </c>
      <c r="BF886" s="191">
        <f>IF(N886="snížená",J886,0)</f>
        <v>0</v>
      </c>
      <c r="BG886" s="191">
        <f>IF(N886="zákl. přenesená",J886,0)</f>
        <v>0</v>
      </c>
      <c r="BH886" s="191">
        <f>IF(N886="sníž. přenesená",J886,0)</f>
        <v>0</v>
      </c>
      <c r="BI886" s="191">
        <f>IF(N886="nulová",J886,0)</f>
        <v>0</v>
      </c>
      <c r="BJ886" s="17" t="s">
        <v>88</v>
      </c>
      <c r="BK886" s="191">
        <f>ROUND(I886*H886,2)</f>
        <v>0</v>
      </c>
      <c r="BL886" s="17" t="s">
        <v>88</v>
      </c>
      <c r="BM886" s="190" t="s">
        <v>1106</v>
      </c>
    </row>
    <row r="887" spans="1:65" s="13" customFormat="1" ht="11.25">
      <c r="B887" s="192"/>
      <c r="C887" s="193"/>
      <c r="D887" s="194" t="s">
        <v>193</v>
      </c>
      <c r="E887" s="195" t="s">
        <v>43</v>
      </c>
      <c r="F887" s="196" t="s">
        <v>362</v>
      </c>
      <c r="G887" s="193"/>
      <c r="H887" s="195" t="s">
        <v>43</v>
      </c>
      <c r="I887" s="197"/>
      <c r="J887" s="193"/>
      <c r="K887" s="193"/>
      <c r="L887" s="198"/>
      <c r="M887" s="199"/>
      <c r="N887" s="200"/>
      <c r="O887" s="200"/>
      <c r="P887" s="200"/>
      <c r="Q887" s="200"/>
      <c r="R887" s="200"/>
      <c r="S887" s="200"/>
      <c r="T887" s="201"/>
      <c r="AT887" s="202" t="s">
        <v>193</v>
      </c>
      <c r="AU887" s="202" t="s">
        <v>90</v>
      </c>
      <c r="AV887" s="13" t="s">
        <v>88</v>
      </c>
      <c r="AW887" s="13" t="s">
        <v>41</v>
      </c>
      <c r="AX887" s="13" t="s">
        <v>80</v>
      </c>
      <c r="AY887" s="202" t="s">
        <v>182</v>
      </c>
    </row>
    <row r="888" spans="1:65" s="13" customFormat="1" ht="11.25">
      <c r="B888" s="192"/>
      <c r="C888" s="193"/>
      <c r="D888" s="194" t="s">
        <v>193</v>
      </c>
      <c r="E888" s="195" t="s">
        <v>43</v>
      </c>
      <c r="F888" s="196" t="s">
        <v>431</v>
      </c>
      <c r="G888" s="193"/>
      <c r="H888" s="195" t="s">
        <v>43</v>
      </c>
      <c r="I888" s="197"/>
      <c r="J888" s="193"/>
      <c r="K888" s="193"/>
      <c r="L888" s="198"/>
      <c r="M888" s="199"/>
      <c r="N888" s="200"/>
      <c r="O888" s="200"/>
      <c r="P888" s="200"/>
      <c r="Q888" s="200"/>
      <c r="R888" s="200"/>
      <c r="S888" s="200"/>
      <c r="T888" s="201"/>
      <c r="AT888" s="202" t="s">
        <v>193</v>
      </c>
      <c r="AU888" s="202" t="s">
        <v>90</v>
      </c>
      <c r="AV888" s="13" t="s">
        <v>88</v>
      </c>
      <c r="AW888" s="13" t="s">
        <v>41</v>
      </c>
      <c r="AX888" s="13" t="s">
        <v>80</v>
      </c>
      <c r="AY888" s="202" t="s">
        <v>182</v>
      </c>
    </row>
    <row r="889" spans="1:65" s="13" customFormat="1" ht="11.25">
      <c r="B889" s="192"/>
      <c r="C889" s="193"/>
      <c r="D889" s="194" t="s">
        <v>193</v>
      </c>
      <c r="E889" s="195" t="s">
        <v>43</v>
      </c>
      <c r="F889" s="196" t="s">
        <v>1107</v>
      </c>
      <c r="G889" s="193"/>
      <c r="H889" s="195" t="s">
        <v>43</v>
      </c>
      <c r="I889" s="197"/>
      <c r="J889" s="193"/>
      <c r="K889" s="193"/>
      <c r="L889" s="198"/>
      <c r="M889" s="199"/>
      <c r="N889" s="200"/>
      <c r="O889" s="200"/>
      <c r="P889" s="200"/>
      <c r="Q889" s="200"/>
      <c r="R889" s="200"/>
      <c r="S889" s="200"/>
      <c r="T889" s="201"/>
      <c r="AT889" s="202" t="s">
        <v>193</v>
      </c>
      <c r="AU889" s="202" t="s">
        <v>90</v>
      </c>
      <c r="AV889" s="13" t="s">
        <v>88</v>
      </c>
      <c r="AW889" s="13" t="s">
        <v>41</v>
      </c>
      <c r="AX889" s="13" t="s">
        <v>80</v>
      </c>
      <c r="AY889" s="202" t="s">
        <v>182</v>
      </c>
    </row>
    <row r="890" spans="1:65" s="14" customFormat="1" ht="11.25">
      <c r="B890" s="203"/>
      <c r="C890" s="204"/>
      <c r="D890" s="194" t="s">
        <v>193</v>
      </c>
      <c r="E890" s="205" t="s">
        <v>43</v>
      </c>
      <c r="F890" s="206" t="s">
        <v>1089</v>
      </c>
      <c r="G890" s="204"/>
      <c r="H890" s="207">
        <v>0.216</v>
      </c>
      <c r="I890" s="208"/>
      <c r="J890" s="204"/>
      <c r="K890" s="204"/>
      <c r="L890" s="209"/>
      <c r="M890" s="210"/>
      <c r="N890" s="211"/>
      <c r="O890" s="211"/>
      <c r="P890" s="211"/>
      <c r="Q890" s="211"/>
      <c r="R890" s="211"/>
      <c r="S890" s="211"/>
      <c r="T890" s="212"/>
      <c r="AT890" s="213" t="s">
        <v>193</v>
      </c>
      <c r="AU890" s="213" t="s">
        <v>90</v>
      </c>
      <c r="AV890" s="14" t="s">
        <v>90</v>
      </c>
      <c r="AW890" s="14" t="s">
        <v>41</v>
      </c>
      <c r="AX890" s="14" t="s">
        <v>80</v>
      </c>
      <c r="AY890" s="213" t="s">
        <v>182</v>
      </c>
    </row>
    <row r="891" spans="1:65" s="13" customFormat="1" ht="11.25">
      <c r="B891" s="192"/>
      <c r="C891" s="193"/>
      <c r="D891" s="194" t="s">
        <v>193</v>
      </c>
      <c r="E891" s="195" t="s">
        <v>43</v>
      </c>
      <c r="F891" s="196" t="s">
        <v>362</v>
      </c>
      <c r="G891" s="193"/>
      <c r="H891" s="195" t="s">
        <v>43</v>
      </c>
      <c r="I891" s="197"/>
      <c r="J891" s="193"/>
      <c r="K891" s="193"/>
      <c r="L891" s="198"/>
      <c r="M891" s="199"/>
      <c r="N891" s="200"/>
      <c r="O891" s="200"/>
      <c r="P891" s="200"/>
      <c r="Q891" s="200"/>
      <c r="R891" s="200"/>
      <c r="S891" s="200"/>
      <c r="T891" s="201"/>
      <c r="AT891" s="202" t="s">
        <v>193</v>
      </c>
      <c r="AU891" s="202" t="s">
        <v>90</v>
      </c>
      <c r="AV891" s="13" t="s">
        <v>88</v>
      </c>
      <c r="AW891" s="13" t="s">
        <v>41</v>
      </c>
      <c r="AX891" s="13" t="s">
        <v>80</v>
      </c>
      <c r="AY891" s="202" t="s">
        <v>182</v>
      </c>
    </row>
    <row r="892" spans="1:65" s="13" customFormat="1" ht="11.25">
      <c r="B892" s="192"/>
      <c r="C892" s="193"/>
      <c r="D892" s="194" t="s">
        <v>193</v>
      </c>
      <c r="E892" s="195" t="s">
        <v>43</v>
      </c>
      <c r="F892" s="196" t="s">
        <v>1108</v>
      </c>
      <c r="G892" s="193"/>
      <c r="H892" s="195" t="s">
        <v>43</v>
      </c>
      <c r="I892" s="197"/>
      <c r="J892" s="193"/>
      <c r="K892" s="193"/>
      <c r="L892" s="198"/>
      <c r="M892" s="199"/>
      <c r="N892" s="200"/>
      <c r="O892" s="200"/>
      <c r="P892" s="200"/>
      <c r="Q892" s="200"/>
      <c r="R892" s="200"/>
      <c r="S892" s="200"/>
      <c r="T892" s="201"/>
      <c r="AT892" s="202" t="s">
        <v>193</v>
      </c>
      <c r="AU892" s="202" t="s">
        <v>90</v>
      </c>
      <c r="AV892" s="13" t="s">
        <v>88</v>
      </c>
      <c r="AW892" s="13" t="s">
        <v>41</v>
      </c>
      <c r="AX892" s="13" t="s">
        <v>80</v>
      </c>
      <c r="AY892" s="202" t="s">
        <v>182</v>
      </c>
    </row>
    <row r="893" spans="1:65" s="14" customFormat="1" ht="11.25">
      <c r="B893" s="203"/>
      <c r="C893" s="204"/>
      <c r="D893" s="194" t="s">
        <v>193</v>
      </c>
      <c r="E893" s="205" t="s">
        <v>43</v>
      </c>
      <c r="F893" s="206" t="s">
        <v>430</v>
      </c>
      <c r="G893" s="204"/>
      <c r="H893" s="207">
        <v>1.2</v>
      </c>
      <c r="I893" s="208"/>
      <c r="J893" s="204"/>
      <c r="K893" s="204"/>
      <c r="L893" s="209"/>
      <c r="M893" s="210"/>
      <c r="N893" s="211"/>
      <c r="O893" s="211"/>
      <c r="P893" s="211"/>
      <c r="Q893" s="211"/>
      <c r="R893" s="211"/>
      <c r="S893" s="211"/>
      <c r="T893" s="212"/>
      <c r="AT893" s="213" t="s">
        <v>193</v>
      </c>
      <c r="AU893" s="213" t="s">
        <v>90</v>
      </c>
      <c r="AV893" s="14" t="s">
        <v>90</v>
      </c>
      <c r="AW893" s="14" t="s">
        <v>41</v>
      </c>
      <c r="AX893" s="14" t="s">
        <v>80</v>
      </c>
      <c r="AY893" s="213" t="s">
        <v>182</v>
      </c>
    </row>
    <row r="894" spans="1:65" s="15" customFormat="1" ht="11.25">
      <c r="B894" s="227"/>
      <c r="C894" s="228"/>
      <c r="D894" s="194" t="s">
        <v>193</v>
      </c>
      <c r="E894" s="229" t="s">
        <v>43</v>
      </c>
      <c r="F894" s="230" t="s">
        <v>436</v>
      </c>
      <c r="G894" s="228"/>
      <c r="H894" s="231">
        <v>1.4159999999999999</v>
      </c>
      <c r="I894" s="232"/>
      <c r="J894" s="228"/>
      <c r="K894" s="228"/>
      <c r="L894" s="233"/>
      <c r="M894" s="234"/>
      <c r="N894" s="235"/>
      <c r="O894" s="235"/>
      <c r="P894" s="235"/>
      <c r="Q894" s="235"/>
      <c r="R894" s="235"/>
      <c r="S894" s="235"/>
      <c r="T894" s="236"/>
      <c r="AT894" s="237" t="s">
        <v>193</v>
      </c>
      <c r="AU894" s="237" t="s">
        <v>90</v>
      </c>
      <c r="AV894" s="15" t="s">
        <v>205</v>
      </c>
      <c r="AW894" s="15" t="s">
        <v>41</v>
      </c>
      <c r="AX894" s="15" t="s">
        <v>88</v>
      </c>
      <c r="AY894" s="237" t="s">
        <v>182</v>
      </c>
    </row>
    <row r="895" spans="1:65" s="2" customFormat="1" ht="24.2" customHeight="1">
      <c r="A895" s="35"/>
      <c r="B895" s="36"/>
      <c r="C895" s="179" t="s">
        <v>1109</v>
      </c>
      <c r="D895" s="179" t="s">
        <v>187</v>
      </c>
      <c r="E895" s="180" t="s">
        <v>1110</v>
      </c>
      <c r="F895" s="181" t="s">
        <v>1111</v>
      </c>
      <c r="G895" s="182" t="s">
        <v>360</v>
      </c>
      <c r="H895" s="183">
        <v>2.8730000000000002</v>
      </c>
      <c r="I895" s="184"/>
      <c r="J895" s="185">
        <f>ROUND(I895*H895,2)</f>
        <v>0</v>
      </c>
      <c r="K895" s="181" t="s">
        <v>191</v>
      </c>
      <c r="L895" s="40"/>
      <c r="M895" s="186" t="s">
        <v>43</v>
      </c>
      <c r="N895" s="187" t="s">
        <v>51</v>
      </c>
      <c r="O895" s="65"/>
      <c r="P895" s="188">
        <f>O895*H895</f>
        <v>0</v>
      </c>
      <c r="Q895" s="188">
        <v>0</v>
      </c>
      <c r="R895" s="188">
        <f>Q895*H895</f>
        <v>0</v>
      </c>
      <c r="S895" s="188">
        <v>0</v>
      </c>
      <c r="T895" s="189">
        <f>S895*H895</f>
        <v>0</v>
      </c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R895" s="190" t="s">
        <v>88</v>
      </c>
      <c r="AT895" s="190" t="s">
        <v>187</v>
      </c>
      <c r="AU895" s="190" t="s">
        <v>90</v>
      </c>
      <c r="AY895" s="17" t="s">
        <v>182</v>
      </c>
      <c r="BE895" s="191">
        <f>IF(N895="základní",J895,0)</f>
        <v>0</v>
      </c>
      <c r="BF895" s="191">
        <f>IF(N895="snížená",J895,0)</f>
        <v>0</v>
      </c>
      <c r="BG895" s="191">
        <f>IF(N895="zákl. přenesená",J895,0)</f>
        <v>0</v>
      </c>
      <c r="BH895" s="191">
        <f>IF(N895="sníž. přenesená",J895,0)</f>
        <v>0</v>
      </c>
      <c r="BI895" s="191">
        <f>IF(N895="nulová",J895,0)</f>
        <v>0</v>
      </c>
      <c r="BJ895" s="17" t="s">
        <v>88</v>
      </c>
      <c r="BK895" s="191">
        <f>ROUND(I895*H895,2)</f>
        <v>0</v>
      </c>
      <c r="BL895" s="17" t="s">
        <v>88</v>
      </c>
      <c r="BM895" s="190" t="s">
        <v>1112</v>
      </c>
    </row>
    <row r="896" spans="1:65" s="13" customFormat="1" ht="11.25">
      <c r="B896" s="192"/>
      <c r="C896" s="193"/>
      <c r="D896" s="194" t="s">
        <v>193</v>
      </c>
      <c r="E896" s="195" t="s">
        <v>43</v>
      </c>
      <c r="F896" s="196" t="s">
        <v>362</v>
      </c>
      <c r="G896" s="193"/>
      <c r="H896" s="195" t="s">
        <v>43</v>
      </c>
      <c r="I896" s="197"/>
      <c r="J896" s="193"/>
      <c r="K896" s="193"/>
      <c r="L896" s="198"/>
      <c r="M896" s="199"/>
      <c r="N896" s="200"/>
      <c r="O896" s="200"/>
      <c r="P896" s="200"/>
      <c r="Q896" s="200"/>
      <c r="R896" s="200"/>
      <c r="S896" s="200"/>
      <c r="T896" s="201"/>
      <c r="AT896" s="202" t="s">
        <v>193</v>
      </c>
      <c r="AU896" s="202" t="s">
        <v>90</v>
      </c>
      <c r="AV896" s="13" t="s">
        <v>88</v>
      </c>
      <c r="AW896" s="13" t="s">
        <v>41</v>
      </c>
      <c r="AX896" s="13" t="s">
        <v>80</v>
      </c>
      <c r="AY896" s="202" t="s">
        <v>182</v>
      </c>
    </row>
    <row r="897" spans="1:65" s="13" customFormat="1" ht="11.25">
      <c r="B897" s="192"/>
      <c r="C897" s="193"/>
      <c r="D897" s="194" t="s">
        <v>193</v>
      </c>
      <c r="E897" s="195" t="s">
        <v>43</v>
      </c>
      <c r="F897" s="196" t="s">
        <v>431</v>
      </c>
      <c r="G897" s="193"/>
      <c r="H897" s="195" t="s">
        <v>43</v>
      </c>
      <c r="I897" s="197"/>
      <c r="J897" s="193"/>
      <c r="K897" s="193"/>
      <c r="L897" s="198"/>
      <c r="M897" s="199"/>
      <c r="N897" s="200"/>
      <c r="O897" s="200"/>
      <c r="P897" s="200"/>
      <c r="Q897" s="200"/>
      <c r="R897" s="200"/>
      <c r="S897" s="200"/>
      <c r="T897" s="201"/>
      <c r="AT897" s="202" t="s">
        <v>193</v>
      </c>
      <c r="AU897" s="202" t="s">
        <v>90</v>
      </c>
      <c r="AV897" s="13" t="s">
        <v>88</v>
      </c>
      <c r="AW897" s="13" t="s">
        <v>41</v>
      </c>
      <c r="AX897" s="13" t="s">
        <v>80</v>
      </c>
      <c r="AY897" s="202" t="s">
        <v>182</v>
      </c>
    </row>
    <row r="898" spans="1:65" s="13" customFormat="1" ht="11.25">
      <c r="B898" s="192"/>
      <c r="C898" s="193"/>
      <c r="D898" s="194" t="s">
        <v>193</v>
      </c>
      <c r="E898" s="195" t="s">
        <v>43</v>
      </c>
      <c r="F898" s="196" t="s">
        <v>1113</v>
      </c>
      <c r="G898" s="193"/>
      <c r="H898" s="195" t="s">
        <v>43</v>
      </c>
      <c r="I898" s="197"/>
      <c r="J898" s="193"/>
      <c r="K898" s="193"/>
      <c r="L898" s="198"/>
      <c r="M898" s="199"/>
      <c r="N898" s="200"/>
      <c r="O898" s="200"/>
      <c r="P898" s="200"/>
      <c r="Q898" s="200"/>
      <c r="R898" s="200"/>
      <c r="S898" s="200"/>
      <c r="T898" s="201"/>
      <c r="AT898" s="202" t="s">
        <v>193</v>
      </c>
      <c r="AU898" s="202" t="s">
        <v>90</v>
      </c>
      <c r="AV898" s="13" t="s">
        <v>88</v>
      </c>
      <c r="AW898" s="13" t="s">
        <v>41</v>
      </c>
      <c r="AX898" s="13" t="s">
        <v>80</v>
      </c>
      <c r="AY898" s="202" t="s">
        <v>182</v>
      </c>
    </row>
    <row r="899" spans="1:65" s="14" customFormat="1" ht="11.25">
      <c r="B899" s="203"/>
      <c r="C899" s="204"/>
      <c r="D899" s="194" t="s">
        <v>193</v>
      </c>
      <c r="E899" s="205" t="s">
        <v>43</v>
      </c>
      <c r="F899" s="206" t="s">
        <v>1096</v>
      </c>
      <c r="G899" s="204"/>
      <c r="H899" s="207">
        <v>2.8730000000000002</v>
      </c>
      <c r="I899" s="208"/>
      <c r="J899" s="204"/>
      <c r="K899" s="204"/>
      <c r="L899" s="209"/>
      <c r="M899" s="210"/>
      <c r="N899" s="211"/>
      <c r="O899" s="211"/>
      <c r="P899" s="211"/>
      <c r="Q899" s="211"/>
      <c r="R899" s="211"/>
      <c r="S899" s="211"/>
      <c r="T899" s="212"/>
      <c r="AT899" s="213" t="s">
        <v>193</v>
      </c>
      <c r="AU899" s="213" t="s">
        <v>90</v>
      </c>
      <c r="AV899" s="14" t="s">
        <v>90</v>
      </c>
      <c r="AW899" s="14" t="s">
        <v>41</v>
      </c>
      <c r="AX899" s="14" t="s">
        <v>88</v>
      </c>
      <c r="AY899" s="213" t="s">
        <v>182</v>
      </c>
    </row>
    <row r="900" spans="1:65" s="2" customFormat="1" ht="24.2" customHeight="1">
      <c r="A900" s="35"/>
      <c r="B900" s="36"/>
      <c r="C900" s="179" t="s">
        <v>1114</v>
      </c>
      <c r="D900" s="179" t="s">
        <v>187</v>
      </c>
      <c r="E900" s="180" t="s">
        <v>1115</v>
      </c>
      <c r="F900" s="181" t="s">
        <v>1116</v>
      </c>
      <c r="G900" s="182" t="s">
        <v>367</v>
      </c>
      <c r="H900" s="183">
        <v>14.88</v>
      </c>
      <c r="I900" s="184"/>
      <c r="J900" s="185">
        <f>ROUND(I900*H900,2)</f>
        <v>0</v>
      </c>
      <c r="K900" s="181" t="s">
        <v>191</v>
      </c>
      <c r="L900" s="40"/>
      <c r="M900" s="186" t="s">
        <v>43</v>
      </c>
      <c r="N900" s="187" t="s">
        <v>51</v>
      </c>
      <c r="O900" s="65"/>
      <c r="P900" s="188">
        <f>O900*H900</f>
        <v>0</v>
      </c>
      <c r="Q900" s="188">
        <v>1.16E-3</v>
      </c>
      <c r="R900" s="188">
        <f>Q900*H900</f>
        <v>1.72608E-2</v>
      </c>
      <c r="S900" s="188">
        <v>0</v>
      </c>
      <c r="T900" s="189">
        <f>S900*H900</f>
        <v>0</v>
      </c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R900" s="190" t="s">
        <v>88</v>
      </c>
      <c r="AT900" s="190" t="s">
        <v>187</v>
      </c>
      <c r="AU900" s="190" t="s">
        <v>90</v>
      </c>
      <c r="AY900" s="17" t="s">
        <v>182</v>
      </c>
      <c r="BE900" s="191">
        <f>IF(N900="základní",J900,0)</f>
        <v>0</v>
      </c>
      <c r="BF900" s="191">
        <f>IF(N900="snížená",J900,0)</f>
        <v>0</v>
      </c>
      <c r="BG900" s="191">
        <f>IF(N900="zákl. přenesená",J900,0)</f>
        <v>0</v>
      </c>
      <c r="BH900" s="191">
        <f>IF(N900="sníž. přenesená",J900,0)</f>
        <v>0</v>
      </c>
      <c r="BI900" s="191">
        <f>IF(N900="nulová",J900,0)</f>
        <v>0</v>
      </c>
      <c r="BJ900" s="17" t="s">
        <v>88</v>
      </c>
      <c r="BK900" s="191">
        <f>ROUND(I900*H900,2)</f>
        <v>0</v>
      </c>
      <c r="BL900" s="17" t="s">
        <v>88</v>
      </c>
      <c r="BM900" s="190" t="s">
        <v>1117</v>
      </c>
    </row>
    <row r="901" spans="1:65" s="13" customFormat="1" ht="11.25">
      <c r="B901" s="192"/>
      <c r="C901" s="193"/>
      <c r="D901" s="194" t="s">
        <v>193</v>
      </c>
      <c r="E901" s="195" t="s">
        <v>43</v>
      </c>
      <c r="F901" s="196" t="s">
        <v>362</v>
      </c>
      <c r="G901" s="193"/>
      <c r="H901" s="195" t="s">
        <v>43</v>
      </c>
      <c r="I901" s="197"/>
      <c r="J901" s="193"/>
      <c r="K901" s="193"/>
      <c r="L901" s="198"/>
      <c r="M901" s="199"/>
      <c r="N901" s="200"/>
      <c r="O901" s="200"/>
      <c r="P901" s="200"/>
      <c r="Q901" s="200"/>
      <c r="R901" s="200"/>
      <c r="S901" s="200"/>
      <c r="T901" s="201"/>
      <c r="AT901" s="202" t="s">
        <v>193</v>
      </c>
      <c r="AU901" s="202" t="s">
        <v>90</v>
      </c>
      <c r="AV901" s="13" t="s">
        <v>88</v>
      </c>
      <c r="AW901" s="13" t="s">
        <v>41</v>
      </c>
      <c r="AX901" s="13" t="s">
        <v>80</v>
      </c>
      <c r="AY901" s="202" t="s">
        <v>182</v>
      </c>
    </row>
    <row r="902" spans="1:65" s="13" customFormat="1" ht="11.25">
      <c r="B902" s="192"/>
      <c r="C902" s="193"/>
      <c r="D902" s="194" t="s">
        <v>193</v>
      </c>
      <c r="E902" s="195" t="s">
        <v>43</v>
      </c>
      <c r="F902" s="196" t="s">
        <v>431</v>
      </c>
      <c r="G902" s="193"/>
      <c r="H902" s="195" t="s">
        <v>43</v>
      </c>
      <c r="I902" s="197"/>
      <c r="J902" s="193"/>
      <c r="K902" s="193"/>
      <c r="L902" s="198"/>
      <c r="M902" s="199"/>
      <c r="N902" s="200"/>
      <c r="O902" s="200"/>
      <c r="P902" s="200"/>
      <c r="Q902" s="200"/>
      <c r="R902" s="200"/>
      <c r="S902" s="200"/>
      <c r="T902" s="201"/>
      <c r="AT902" s="202" t="s">
        <v>193</v>
      </c>
      <c r="AU902" s="202" t="s">
        <v>90</v>
      </c>
      <c r="AV902" s="13" t="s">
        <v>88</v>
      </c>
      <c r="AW902" s="13" t="s">
        <v>41</v>
      </c>
      <c r="AX902" s="13" t="s">
        <v>80</v>
      </c>
      <c r="AY902" s="202" t="s">
        <v>182</v>
      </c>
    </row>
    <row r="903" spans="1:65" s="13" customFormat="1" ht="11.25">
      <c r="B903" s="192"/>
      <c r="C903" s="193"/>
      <c r="D903" s="194" t="s">
        <v>193</v>
      </c>
      <c r="E903" s="195" t="s">
        <v>43</v>
      </c>
      <c r="F903" s="196" t="s">
        <v>1118</v>
      </c>
      <c r="G903" s="193"/>
      <c r="H903" s="195" t="s">
        <v>43</v>
      </c>
      <c r="I903" s="197"/>
      <c r="J903" s="193"/>
      <c r="K903" s="193"/>
      <c r="L903" s="198"/>
      <c r="M903" s="199"/>
      <c r="N903" s="200"/>
      <c r="O903" s="200"/>
      <c r="P903" s="200"/>
      <c r="Q903" s="200"/>
      <c r="R903" s="200"/>
      <c r="S903" s="200"/>
      <c r="T903" s="201"/>
      <c r="AT903" s="202" t="s">
        <v>193</v>
      </c>
      <c r="AU903" s="202" t="s">
        <v>90</v>
      </c>
      <c r="AV903" s="13" t="s">
        <v>88</v>
      </c>
      <c r="AW903" s="13" t="s">
        <v>41</v>
      </c>
      <c r="AX903" s="13" t="s">
        <v>80</v>
      </c>
      <c r="AY903" s="202" t="s">
        <v>182</v>
      </c>
    </row>
    <row r="904" spans="1:65" s="14" customFormat="1" ht="11.25">
      <c r="B904" s="203"/>
      <c r="C904" s="204"/>
      <c r="D904" s="194" t="s">
        <v>193</v>
      </c>
      <c r="E904" s="205" t="s">
        <v>43</v>
      </c>
      <c r="F904" s="206" t="s">
        <v>1119</v>
      </c>
      <c r="G904" s="204"/>
      <c r="H904" s="207">
        <v>1.44</v>
      </c>
      <c r="I904" s="208"/>
      <c r="J904" s="204"/>
      <c r="K904" s="204"/>
      <c r="L904" s="209"/>
      <c r="M904" s="210"/>
      <c r="N904" s="211"/>
      <c r="O904" s="211"/>
      <c r="P904" s="211"/>
      <c r="Q904" s="211"/>
      <c r="R904" s="211"/>
      <c r="S904" s="211"/>
      <c r="T904" s="212"/>
      <c r="AT904" s="213" t="s">
        <v>193</v>
      </c>
      <c r="AU904" s="213" t="s">
        <v>90</v>
      </c>
      <c r="AV904" s="14" t="s">
        <v>90</v>
      </c>
      <c r="AW904" s="14" t="s">
        <v>41</v>
      </c>
      <c r="AX904" s="14" t="s">
        <v>80</v>
      </c>
      <c r="AY904" s="213" t="s">
        <v>182</v>
      </c>
    </row>
    <row r="905" spans="1:65" s="13" customFormat="1" ht="11.25">
      <c r="B905" s="192"/>
      <c r="C905" s="193"/>
      <c r="D905" s="194" t="s">
        <v>193</v>
      </c>
      <c r="E905" s="195" t="s">
        <v>43</v>
      </c>
      <c r="F905" s="196" t="s">
        <v>1120</v>
      </c>
      <c r="G905" s="193"/>
      <c r="H905" s="195" t="s">
        <v>43</v>
      </c>
      <c r="I905" s="197"/>
      <c r="J905" s="193"/>
      <c r="K905" s="193"/>
      <c r="L905" s="198"/>
      <c r="M905" s="199"/>
      <c r="N905" s="200"/>
      <c r="O905" s="200"/>
      <c r="P905" s="200"/>
      <c r="Q905" s="200"/>
      <c r="R905" s="200"/>
      <c r="S905" s="200"/>
      <c r="T905" s="201"/>
      <c r="AT905" s="202" t="s">
        <v>193</v>
      </c>
      <c r="AU905" s="202" t="s">
        <v>90</v>
      </c>
      <c r="AV905" s="13" t="s">
        <v>88</v>
      </c>
      <c r="AW905" s="13" t="s">
        <v>41</v>
      </c>
      <c r="AX905" s="13" t="s">
        <v>80</v>
      </c>
      <c r="AY905" s="202" t="s">
        <v>182</v>
      </c>
    </row>
    <row r="906" spans="1:65" s="14" customFormat="1" ht="11.25">
      <c r="B906" s="203"/>
      <c r="C906" s="204"/>
      <c r="D906" s="194" t="s">
        <v>193</v>
      </c>
      <c r="E906" s="205" t="s">
        <v>43</v>
      </c>
      <c r="F906" s="206" t="s">
        <v>1121</v>
      </c>
      <c r="G906" s="204"/>
      <c r="H906" s="207">
        <v>8.84</v>
      </c>
      <c r="I906" s="208"/>
      <c r="J906" s="204"/>
      <c r="K906" s="204"/>
      <c r="L906" s="209"/>
      <c r="M906" s="210"/>
      <c r="N906" s="211"/>
      <c r="O906" s="211"/>
      <c r="P906" s="211"/>
      <c r="Q906" s="211"/>
      <c r="R906" s="211"/>
      <c r="S906" s="211"/>
      <c r="T906" s="212"/>
      <c r="AT906" s="213" t="s">
        <v>193</v>
      </c>
      <c r="AU906" s="213" t="s">
        <v>90</v>
      </c>
      <c r="AV906" s="14" t="s">
        <v>90</v>
      </c>
      <c r="AW906" s="14" t="s">
        <v>41</v>
      </c>
      <c r="AX906" s="14" t="s">
        <v>80</v>
      </c>
      <c r="AY906" s="213" t="s">
        <v>182</v>
      </c>
    </row>
    <row r="907" spans="1:65" s="13" customFormat="1" ht="11.25">
      <c r="B907" s="192"/>
      <c r="C907" s="193"/>
      <c r="D907" s="194" t="s">
        <v>193</v>
      </c>
      <c r="E907" s="195" t="s">
        <v>43</v>
      </c>
      <c r="F907" s="196" t="s">
        <v>362</v>
      </c>
      <c r="G907" s="193"/>
      <c r="H907" s="195" t="s">
        <v>43</v>
      </c>
      <c r="I907" s="197"/>
      <c r="J907" s="193"/>
      <c r="K907" s="193"/>
      <c r="L907" s="198"/>
      <c r="M907" s="199"/>
      <c r="N907" s="200"/>
      <c r="O907" s="200"/>
      <c r="P907" s="200"/>
      <c r="Q907" s="200"/>
      <c r="R907" s="200"/>
      <c r="S907" s="200"/>
      <c r="T907" s="201"/>
      <c r="AT907" s="202" t="s">
        <v>193</v>
      </c>
      <c r="AU907" s="202" t="s">
        <v>90</v>
      </c>
      <c r="AV907" s="13" t="s">
        <v>88</v>
      </c>
      <c r="AW907" s="13" t="s">
        <v>41</v>
      </c>
      <c r="AX907" s="13" t="s">
        <v>80</v>
      </c>
      <c r="AY907" s="202" t="s">
        <v>182</v>
      </c>
    </row>
    <row r="908" spans="1:65" s="13" customFormat="1" ht="11.25">
      <c r="B908" s="192"/>
      <c r="C908" s="193"/>
      <c r="D908" s="194" t="s">
        <v>193</v>
      </c>
      <c r="E908" s="195" t="s">
        <v>43</v>
      </c>
      <c r="F908" s="196" t="s">
        <v>1122</v>
      </c>
      <c r="G908" s="193"/>
      <c r="H908" s="195" t="s">
        <v>43</v>
      </c>
      <c r="I908" s="197"/>
      <c r="J908" s="193"/>
      <c r="K908" s="193"/>
      <c r="L908" s="198"/>
      <c r="M908" s="199"/>
      <c r="N908" s="200"/>
      <c r="O908" s="200"/>
      <c r="P908" s="200"/>
      <c r="Q908" s="200"/>
      <c r="R908" s="200"/>
      <c r="S908" s="200"/>
      <c r="T908" s="201"/>
      <c r="AT908" s="202" t="s">
        <v>193</v>
      </c>
      <c r="AU908" s="202" t="s">
        <v>90</v>
      </c>
      <c r="AV908" s="13" t="s">
        <v>88</v>
      </c>
      <c r="AW908" s="13" t="s">
        <v>41</v>
      </c>
      <c r="AX908" s="13" t="s">
        <v>80</v>
      </c>
      <c r="AY908" s="202" t="s">
        <v>182</v>
      </c>
    </row>
    <row r="909" spans="1:65" s="14" customFormat="1" ht="11.25">
      <c r="B909" s="203"/>
      <c r="C909" s="204"/>
      <c r="D909" s="194" t="s">
        <v>193</v>
      </c>
      <c r="E909" s="205" t="s">
        <v>43</v>
      </c>
      <c r="F909" s="206" t="s">
        <v>1123</v>
      </c>
      <c r="G909" s="204"/>
      <c r="H909" s="207">
        <v>4.5999999999999996</v>
      </c>
      <c r="I909" s="208"/>
      <c r="J909" s="204"/>
      <c r="K909" s="204"/>
      <c r="L909" s="209"/>
      <c r="M909" s="210"/>
      <c r="N909" s="211"/>
      <c r="O909" s="211"/>
      <c r="P909" s="211"/>
      <c r="Q909" s="211"/>
      <c r="R909" s="211"/>
      <c r="S909" s="211"/>
      <c r="T909" s="212"/>
      <c r="AT909" s="213" t="s">
        <v>193</v>
      </c>
      <c r="AU909" s="213" t="s">
        <v>90</v>
      </c>
      <c r="AV909" s="14" t="s">
        <v>90</v>
      </c>
      <c r="AW909" s="14" t="s">
        <v>41</v>
      </c>
      <c r="AX909" s="14" t="s">
        <v>80</v>
      </c>
      <c r="AY909" s="213" t="s">
        <v>182</v>
      </c>
    </row>
    <row r="910" spans="1:65" s="15" customFormat="1" ht="11.25">
      <c r="B910" s="227"/>
      <c r="C910" s="228"/>
      <c r="D910" s="194" t="s">
        <v>193</v>
      </c>
      <c r="E910" s="229" t="s">
        <v>43</v>
      </c>
      <c r="F910" s="230" t="s">
        <v>436</v>
      </c>
      <c r="G910" s="228"/>
      <c r="H910" s="231">
        <v>14.879999999999999</v>
      </c>
      <c r="I910" s="232"/>
      <c r="J910" s="228"/>
      <c r="K910" s="228"/>
      <c r="L910" s="233"/>
      <c r="M910" s="234"/>
      <c r="N910" s="235"/>
      <c r="O910" s="235"/>
      <c r="P910" s="235"/>
      <c r="Q910" s="235"/>
      <c r="R910" s="235"/>
      <c r="S910" s="235"/>
      <c r="T910" s="236"/>
      <c r="AT910" s="237" t="s">
        <v>193</v>
      </c>
      <c r="AU910" s="237" t="s">
        <v>90</v>
      </c>
      <c r="AV910" s="15" t="s">
        <v>205</v>
      </c>
      <c r="AW910" s="15" t="s">
        <v>41</v>
      </c>
      <c r="AX910" s="15" t="s">
        <v>88</v>
      </c>
      <c r="AY910" s="237" t="s">
        <v>182</v>
      </c>
    </row>
    <row r="911" spans="1:65" s="2" customFormat="1" ht="24.2" customHeight="1">
      <c r="A911" s="35"/>
      <c r="B911" s="36"/>
      <c r="C911" s="179" t="s">
        <v>1124</v>
      </c>
      <c r="D911" s="179" t="s">
        <v>187</v>
      </c>
      <c r="E911" s="180" t="s">
        <v>1125</v>
      </c>
      <c r="F911" s="181" t="s">
        <v>1126</v>
      </c>
      <c r="G911" s="182" t="s">
        <v>367</v>
      </c>
      <c r="H911" s="183">
        <v>14.88</v>
      </c>
      <c r="I911" s="184"/>
      <c r="J911" s="185">
        <f>ROUND(I911*H911,2)</f>
        <v>0</v>
      </c>
      <c r="K911" s="181" t="s">
        <v>191</v>
      </c>
      <c r="L911" s="40"/>
      <c r="M911" s="186" t="s">
        <v>43</v>
      </c>
      <c r="N911" s="187" t="s">
        <v>51</v>
      </c>
      <c r="O911" s="65"/>
      <c r="P911" s="188">
        <f>O911*H911</f>
        <v>0</v>
      </c>
      <c r="Q911" s="188">
        <v>0</v>
      </c>
      <c r="R911" s="188">
        <f>Q911*H911</f>
        <v>0</v>
      </c>
      <c r="S911" s="188">
        <v>0</v>
      </c>
      <c r="T911" s="189">
        <f>S911*H911</f>
        <v>0</v>
      </c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R911" s="190" t="s">
        <v>88</v>
      </c>
      <c r="AT911" s="190" t="s">
        <v>187</v>
      </c>
      <c r="AU911" s="190" t="s">
        <v>90</v>
      </c>
      <c r="AY911" s="17" t="s">
        <v>182</v>
      </c>
      <c r="BE911" s="191">
        <f>IF(N911="základní",J911,0)</f>
        <v>0</v>
      </c>
      <c r="BF911" s="191">
        <f>IF(N911="snížená",J911,0)</f>
        <v>0</v>
      </c>
      <c r="BG911" s="191">
        <f>IF(N911="zákl. přenesená",J911,0)</f>
        <v>0</v>
      </c>
      <c r="BH911" s="191">
        <f>IF(N911="sníž. přenesená",J911,0)</f>
        <v>0</v>
      </c>
      <c r="BI911" s="191">
        <f>IF(N911="nulová",J911,0)</f>
        <v>0</v>
      </c>
      <c r="BJ911" s="17" t="s">
        <v>88</v>
      </c>
      <c r="BK911" s="191">
        <f>ROUND(I911*H911,2)</f>
        <v>0</v>
      </c>
      <c r="BL911" s="17" t="s">
        <v>88</v>
      </c>
      <c r="BM911" s="190" t="s">
        <v>1127</v>
      </c>
    </row>
    <row r="912" spans="1:65" s="13" customFormat="1" ht="11.25">
      <c r="B912" s="192"/>
      <c r="C912" s="193"/>
      <c r="D912" s="194" t="s">
        <v>193</v>
      </c>
      <c r="E912" s="195" t="s">
        <v>43</v>
      </c>
      <c r="F912" s="196" t="s">
        <v>362</v>
      </c>
      <c r="G912" s="193"/>
      <c r="H912" s="195" t="s">
        <v>43</v>
      </c>
      <c r="I912" s="197"/>
      <c r="J912" s="193"/>
      <c r="K912" s="193"/>
      <c r="L912" s="198"/>
      <c r="M912" s="199"/>
      <c r="N912" s="200"/>
      <c r="O912" s="200"/>
      <c r="P912" s="200"/>
      <c r="Q912" s="200"/>
      <c r="R912" s="200"/>
      <c r="S912" s="200"/>
      <c r="T912" s="201"/>
      <c r="AT912" s="202" t="s">
        <v>193</v>
      </c>
      <c r="AU912" s="202" t="s">
        <v>90</v>
      </c>
      <c r="AV912" s="13" t="s">
        <v>88</v>
      </c>
      <c r="AW912" s="13" t="s">
        <v>41</v>
      </c>
      <c r="AX912" s="13" t="s">
        <v>80</v>
      </c>
      <c r="AY912" s="202" t="s">
        <v>182</v>
      </c>
    </row>
    <row r="913" spans="1:65" s="13" customFormat="1" ht="11.25">
      <c r="B913" s="192"/>
      <c r="C913" s="193"/>
      <c r="D913" s="194" t="s">
        <v>193</v>
      </c>
      <c r="E913" s="195" t="s">
        <v>43</v>
      </c>
      <c r="F913" s="196" t="s">
        <v>431</v>
      </c>
      <c r="G913" s="193"/>
      <c r="H913" s="195" t="s">
        <v>43</v>
      </c>
      <c r="I913" s="197"/>
      <c r="J913" s="193"/>
      <c r="K913" s="193"/>
      <c r="L913" s="198"/>
      <c r="M913" s="199"/>
      <c r="N913" s="200"/>
      <c r="O913" s="200"/>
      <c r="P913" s="200"/>
      <c r="Q913" s="200"/>
      <c r="R913" s="200"/>
      <c r="S913" s="200"/>
      <c r="T913" s="201"/>
      <c r="AT913" s="202" t="s">
        <v>193</v>
      </c>
      <c r="AU913" s="202" t="s">
        <v>90</v>
      </c>
      <c r="AV913" s="13" t="s">
        <v>88</v>
      </c>
      <c r="AW913" s="13" t="s">
        <v>41</v>
      </c>
      <c r="AX913" s="13" t="s">
        <v>80</v>
      </c>
      <c r="AY913" s="202" t="s">
        <v>182</v>
      </c>
    </row>
    <row r="914" spans="1:65" s="13" customFormat="1" ht="11.25">
      <c r="B914" s="192"/>
      <c r="C914" s="193"/>
      <c r="D914" s="194" t="s">
        <v>193</v>
      </c>
      <c r="E914" s="195" t="s">
        <v>43</v>
      </c>
      <c r="F914" s="196" t="s">
        <v>1118</v>
      </c>
      <c r="G914" s="193"/>
      <c r="H914" s="195" t="s">
        <v>43</v>
      </c>
      <c r="I914" s="197"/>
      <c r="J914" s="193"/>
      <c r="K914" s="193"/>
      <c r="L914" s="198"/>
      <c r="M914" s="199"/>
      <c r="N914" s="200"/>
      <c r="O914" s="200"/>
      <c r="P914" s="200"/>
      <c r="Q914" s="200"/>
      <c r="R914" s="200"/>
      <c r="S914" s="200"/>
      <c r="T914" s="201"/>
      <c r="AT914" s="202" t="s">
        <v>193</v>
      </c>
      <c r="AU914" s="202" t="s">
        <v>90</v>
      </c>
      <c r="AV914" s="13" t="s">
        <v>88</v>
      </c>
      <c r="AW914" s="13" t="s">
        <v>41</v>
      </c>
      <c r="AX914" s="13" t="s">
        <v>80</v>
      </c>
      <c r="AY914" s="202" t="s">
        <v>182</v>
      </c>
    </row>
    <row r="915" spans="1:65" s="14" customFormat="1" ht="11.25">
      <c r="B915" s="203"/>
      <c r="C915" s="204"/>
      <c r="D915" s="194" t="s">
        <v>193</v>
      </c>
      <c r="E915" s="205" t="s">
        <v>43</v>
      </c>
      <c r="F915" s="206" t="s">
        <v>1119</v>
      </c>
      <c r="G915" s="204"/>
      <c r="H915" s="207">
        <v>1.44</v>
      </c>
      <c r="I915" s="208"/>
      <c r="J915" s="204"/>
      <c r="K915" s="204"/>
      <c r="L915" s="209"/>
      <c r="M915" s="210"/>
      <c r="N915" s="211"/>
      <c r="O915" s="211"/>
      <c r="P915" s="211"/>
      <c r="Q915" s="211"/>
      <c r="R915" s="211"/>
      <c r="S915" s="211"/>
      <c r="T915" s="212"/>
      <c r="AT915" s="213" t="s">
        <v>193</v>
      </c>
      <c r="AU915" s="213" t="s">
        <v>90</v>
      </c>
      <c r="AV915" s="14" t="s">
        <v>90</v>
      </c>
      <c r="AW915" s="14" t="s">
        <v>41</v>
      </c>
      <c r="AX915" s="14" t="s">
        <v>80</v>
      </c>
      <c r="AY915" s="213" t="s">
        <v>182</v>
      </c>
    </row>
    <row r="916" spans="1:65" s="13" customFormat="1" ht="11.25">
      <c r="B916" s="192"/>
      <c r="C916" s="193"/>
      <c r="D916" s="194" t="s">
        <v>193</v>
      </c>
      <c r="E916" s="195" t="s">
        <v>43</v>
      </c>
      <c r="F916" s="196" t="s">
        <v>1120</v>
      </c>
      <c r="G916" s="193"/>
      <c r="H916" s="195" t="s">
        <v>43</v>
      </c>
      <c r="I916" s="197"/>
      <c r="J916" s="193"/>
      <c r="K916" s="193"/>
      <c r="L916" s="198"/>
      <c r="M916" s="199"/>
      <c r="N916" s="200"/>
      <c r="O916" s="200"/>
      <c r="P916" s="200"/>
      <c r="Q916" s="200"/>
      <c r="R916" s="200"/>
      <c r="S916" s="200"/>
      <c r="T916" s="201"/>
      <c r="AT916" s="202" t="s">
        <v>193</v>
      </c>
      <c r="AU916" s="202" t="s">
        <v>90</v>
      </c>
      <c r="AV916" s="13" t="s">
        <v>88</v>
      </c>
      <c r="AW916" s="13" t="s">
        <v>41</v>
      </c>
      <c r="AX916" s="13" t="s">
        <v>80</v>
      </c>
      <c r="AY916" s="202" t="s">
        <v>182</v>
      </c>
    </row>
    <row r="917" spans="1:65" s="14" customFormat="1" ht="11.25">
      <c r="B917" s="203"/>
      <c r="C917" s="204"/>
      <c r="D917" s="194" t="s">
        <v>193</v>
      </c>
      <c r="E917" s="205" t="s">
        <v>43</v>
      </c>
      <c r="F917" s="206" t="s">
        <v>1121</v>
      </c>
      <c r="G917" s="204"/>
      <c r="H917" s="207">
        <v>8.84</v>
      </c>
      <c r="I917" s="208"/>
      <c r="J917" s="204"/>
      <c r="K917" s="204"/>
      <c r="L917" s="209"/>
      <c r="M917" s="210"/>
      <c r="N917" s="211"/>
      <c r="O917" s="211"/>
      <c r="P917" s="211"/>
      <c r="Q917" s="211"/>
      <c r="R917" s="211"/>
      <c r="S917" s="211"/>
      <c r="T917" s="212"/>
      <c r="AT917" s="213" t="s">
        <v>193</v>
      </c>
      <c r="AU917" s="213" t="s">
        <v>90</v>
      </c>
      <c r="AV917" s="14" t="s">
        <v>90</v>
      </c>
      <c r="AW917" s="14" t="s">
        <v>41</v>
      </c>
      <c r="AX917" s="14" t="s">
        <v>80</v>
      </c>
      <c r="AY917" s="213" t="s">
        <v>182</v>
      </c>
    </row>
    <row r="918" spans="1:65" s="13" customFormat="1" ht="11.25">
      <c r="B918" s="192"/>
      <c r="C918" s="193"/>
      <c r="D918" s="194" t="s">
        <v>193</v>
      </c>
      <c r="E918" s="195" t="s">
        <v>43</v>
      </c>
      <c r="F918" s="196" t="s">
        <v>362</v>
      </c>
      <c r="G918" s="193"/>
      <c r="H918" s="195" t="s">
        <v>43</v>
      </c>
      <c r="I918" s="197"/>
      <c r="J918" s="193"/>
      <c r="K918" s="193"/>
      <c r="L918" s="198"/>
      <c r="M918" s="199"/>
      <c r="N918" s="200"/>
      <c r="O918" s="200"/>
      <c r="P918" s="200"/>
      <c r="Q918" s="200"/>
      <c r="R918" s="200"/>
      <c r="S918" s="200"/>
      <c r="T918" s="201"/>
      <c r="AT918" s="202" t="s">
        <v>193</v>
      </c>
      <c r="AU918" s="202" t="s">
        <v>90</v>
      </c>
      <c r="AV918" s="13" t="s">
        <v>88</v>
      </c>
      <c r="AW918" s="13" t="s">
        <v>41</v>
      </c>
      <c r="AX918" s="13" t="s">
        <v>80</v>
      </c>
      <c r="AY918" s="202" t="s">
        <v>182</v>
      </c>
    </row>
    <row r="919" spans="1:65" s="13" customFormat="1" ht="11.25">
      <c r="B919" s="192"/>
      <c r="C919" s="193"/>
      <c r="D919" s="194" t="s">
        <v>193</v>
      </c>
      <c r="E919" s="195" t="s">
        <v>43</v>
      </c>
      <c r="F919" s="196" t="s">
        <v>1122</v>
      </c>
      <c r="G919" s="193"/>
      <c r="H919" s="195" t="s">
        <v>43</v>
      </c>
      <c r="I919" s="197"/>
      <c r="J919" s="193"/>
      <c r="K919" s="193"/>
      <c r="L919" s="198"/>
      <c r="M919" s="199"/>
      <c r="N919" s="200"/>
      <c r="O919" s="200"/>
      <c r="P919" s="200"/>
      <c r="Q919" s="200"/>
      <c r="R919" s="200"/>
      <c r="S919" s="200"/>
      <c r="T919" s="201"/>
      <c r="AT919" s="202" t="s">
        <v>193</v>
      </c>
      <c r="AU919" s="202" t="s">
        <v>90</v>
      </c>
      <c r="AV919" s="13" t="s">
        <v>88</v>
      </c>
      <c r="AW919" s="13" t="s">
        <v>41</v>
      </c>
      <c r="AX919" s="13" t="s">
        <v>80</v>
      </c>
      <c r="AY919" s="202" t="s">
        <v>182</v>
      </c>
    </row>
    <row r="920" spans="1:65" s="14" customFormat="1" ht="11.25">
      <c r="B920" s="203"/>
      <c r="C920" s="204"/>
      <c r="D920" s="194" t="s">
        <v>193</v>
      </c>
      <c r="E920" s="205" t="s">
        <v>43</v>
      </c>
      <c r="F920" s="206" t="s">
        <v>1123</v>
      </c>
      <c r="G920" s="204"/>
      <c r="H920" s="207">
        <v>4.5999999999999996</v>
      </c>
      <c r="I920" s="208"/>
      <c r="J920" s="204"/>
      <c r="K920" s="204"/>
      <c r="L920" s="209"/>
      <c r="M920" s="210"/>
      <c r="N920" s="211"/>
      <c r="O920" s="211"/>
      <c r="P920" s="211"/>
      <c r="Q920" s="211"/>
      <c r="R920" s="211"/>
      <c r="S920" s="211"/>
      <c r="T920" s="212"/>
      <c r="AT920" s="213" t="s">
        <v>193</v>
      </c>
      <c r="AU920" s="213" t="s">
        <v>90</v>
      </c>
      <c r="AV920" s="14" t="s">
        <v>90</v>
      </c>
      <c r="AW920" s="14" t="s">
        <v>41</v>
      </c>
      <c r="AX920" s="14" t="s">
        <v>80</v>
      </c>
      <c r="AY920" s="213" t="s">
        <v>182</v>
      </c>
    </row>
    <row r="921" spans="1:65" s="15" customFormat="1" ht="11.25">
      <c r="B921" s="227"/>
      <c r="C921" s="228"/>
      <c r="D921" s="194" t="s">
        <v>193</v>
      </c>
      <c r="E921" s="229" t="s">
        <v>43</v>
      </c>
      <c r="F921" s="230" t="s">
        <v>436</v>
      </c>
      <c r="G921" s="228"/>
      <c r="H921" s="231">
        <v>14.879999999999999</v>
      </c>
      <c r="I921" s="232"/>
      <c r="J921" s="228"/>
      <c r="K921" s="228"/>
      <c r="L921" s="233"/>
      <c r="M921" s="234"/>
      <c r="N921" s="235"/>
      <c r="O921" s="235"/>
      <c r="P921" s="235"/>
      <c r="Q921" s="235"/>
      <c r="R921" s="235"/>
      <c r="S921" s="235"/>
      <c r="T921" s="236"/>
      <c r="AT921" s="237" t="s">
        <v>193</v>
      </c>
      <c r="AU921" s="237" t="s">
        <v>90</v>
      </c>
      <c r="AV921" s="15" t="s">
        <v>205</v>
      </c>
      <c r="AW921" s="15" t="s">
        <v>41</v>
      </c>
      <c r="AX921" s="15" t="s">
        <v>88</v>
      </c>
      <c r="AY921" s="237" t="s">
        <v>182</v>
      </c>
    </row>
    <row r="922" spans="1:65" s="2" customFormat="1" ht="37.9" customHeight="1">
      <c r="A922" s="35"/>
      <c r="B922" s="36"/>
      <c r="C922" s="179" t="s">
        <v>1128</v>
      </c>
      <c r="D922" s="179" t="s">
        <v>187</v>
      </c>
      <c r="E922" s="180" t="s">
        <v>1129</v>
      </c>
      <c r="F922" s="181" t="s">
        <v>1130</v>
      </c>
      <c r="G922" s="182" t="s">
        <v>360</v>
      </c>
      <c r="H922" s="183">
        <v>5.4</v>
      </c>
      <c r="I922" s="184"/>
      <c r="J922" s="185">
        <f>ROUND(I922*H922,2)</f>
        <v>0</v>
      </c>
      <c r="K922" s="181" t="s">
        <v>191</v>
      </c>
      <c r="L922" s="40"/>
      <c r="M922" s="186" t="s">
        <v>43</v>
      </c>
      <c r="N922" s="187" t="s">
        <v>51</v>
      </c>
      <c r="O922" s="65"/>
      <c r="P922" s="188">
        <f>O922*H922</f>
        <v>0</v>
      </c>
      <c r="Q922" s="188">
        <v>0</v>
      </c>
      <c r="R922" s="188">
        <f>Q922*H922</f>
        <v>0</v>
      </c>
      <c r="S922" s="188">
        <v>0</v>
      </c>
      <c r="T922" s="189">
        <f>S922*H922</f>
        <v>0</v>
      </c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R922" s="190" t="s">
        <v>88</v>
      </c>
      <c r="AT922" s="190" t="s">
        <v>187</v>
      </c>
      <c r="AU922" s="190" t="s">
        <v>90</v>
      </c>
      <c r="AY922" s="17" t="s">
        <v>182</v>
      </c>
      <c r="BE922" s="191">
        <f>IF(N922="základní",J922,0)</f>
        <v>0</v>
      </c>
      <c r="BF922" s="191">
        <f>IF(N922="snížená",J922,0)</f>
        <v>0</v>
      </c>
      <c r="BG922" s="191">
        <f>IF(N922="zákl. přenesená",J922,0)</f>
        <v>0</v>
      </c>
      <c r="BH922" s="191">
        <f>IF(N922="sníž. přenesená",J922,0)</f>
        <v>0</v>
      </c>
      <c r="BI922" s="191">
        <f>IF(N922="nulová",J922,0)</f>
        <v>0</v>
      </c>
      <c r="BJ922" s="17" t="s">
        <v>88</v>
      </c>
      <c r="BK922" s="191">
        <f>ROUND(I922*H922,2)</f>
        <v>0</v>
      </c>
      <c r="BL922" s="17" t="s">
        <v>88</v>
      </c>
      <c r="BM922" s="190" t="s">
        <v>1131</v>
      </c>
    </row>
    <row r="923" spans="1:65" s="13" customFormat="1" ht="11.25">
      <c r="B923" s="192"/>
      <c r="C923" s="193"/>
      <c r="D923" s="194" t="s">
        <v>193</v>
      </c>
      <c r="E923" s="195" t="s">
        <v>43</v>
      </c>
      <c r="F923" s="196" t="s">
        <v>362</v>
      </c>
      <c r="G923" s="193"/>
      <c r="H923" s="195" t="s">
        <v>43</v>
      </c>
      <c r="I923" s="197"/>
      <c r="J923" s="193"/>
      <c r="K923" s="193"/>
      <c r="L923" s="198"/>
      <c r="M923" s="199"/>
      <c r="N923" s="200"/>
      <c r="O923" s="200"/>
      <c r="P923" s="200"/>
      <c r="Q923" s="200"/>
      <c r="R923" s="200"/>
      <c r="S923" s="200"/>
      <c r="T923" s="201"/>
      <c r="AT923" s="202" t="s">
        <v>193</v>
      </c>
      <c r="AU923" s="202" t="s">
        <v>90</v>
      </c>
      <c r="AV923" s="13" t="s">
        <v>88</v>
      </c>
      <c r="AW923" s="13" t="s">
        <v>41</v>
      </c>
      <c r="AX923" s="13" t="s">
        <v>80</v>
      </c>
      <c r="AY923" s="202" t="s">
        <v>182</v>
      </c>
    </row>
    <row r="924" spans="1:65" s="13" customFormat="1" ht="11.25">
      <c r="B924" s="192"/>
      <c r="C924" s="193"/>
      <c r="D924" s="194" t="s">
        <v>193</v>
      </c>
      <c r="E924" s="195" t="s">
        <v>43</v>
      </c>
      <c r="F924" s="196" t="s">
        <v>362</v>
      </c>
      <c r="G924" s="193"/>
      <c r="H924" s="195" t="s">
        <v>43</v>
      </c>
      <c r="I924" s="197"/>
      <c r="J924" s="193"/>
      <c r="K924" s="193"/>
      <c r="L924" s="198"/>
      <c r="M924" s="199"/>
      <c r="N924" s="200"/>
      <c r="O924" s="200"/>
      <c r="P924" s="200"/>
      <c r="Q924" s="200"/>
      <c r="R924" s="200"/>
      <c r="S924" s="200"/>
      <c r="T924" s="201"/>
      <c r="AT924" s="202" t="s">
        <v>193</v>
      </c>
      <c r="AU924" s="202" t="s">
        <v>90</v>
      </c>
      <c r="AV924" s="13" t="s">
        <v>88</v>
      </c>
      <c r="AW924" s="13" t="s">
        <v>41</v>
      </c>
      <c r="AX924" s="13" t="s">
        <v>80</v>
      </c>
      <c r="AY924" s="202" t="s">
        <v>182</v>
      </c>
    </row>
    <row r="925" spans="1:65" s="13" customFormat="1" ht="11.25">
      <c r="B925" s="192"/>
      <c r="C925" s="193"/>
      <c r="D925" s="194" t="s">
        <v>193</v>
      </c>
      <c r="E925" s="195" t="s">
        <v>43</v>
      </c>
      <c r="F925" s="196" t="s">
        <v>1132</v>
      </c>
      <c r="G925" s="193"/>
      <c r="H925" s="195" t="s">
        <v>43</v>
      </c>
      <c r="I925" s="197"/>
      <c r="J925" s="193"/>
      <c r="K925" s="193"/>
      <c r="L925" s="198"/>
      <c r="M925" s="199"/>
      <c r="N925" s="200"/>
      <c r="O925" s="200"/>
      <c r="P925" s="200"/>
      <c r="Q925" s="200"/>
      <c r="R925" s="200"/>
      <c r="S925" s="200"/>
      <c r="T925" s="201"/>
      <c r="AT925" s="202" t="s">
        <v>193</v>
      </c>
      <c r="AU925" s="202" t="s">
        <v>90</v>
      </c>
      <c r="AV925" s="13" t="s">
        <v>88</v>
      </c>
      <c r="AW925" s="13" t="s">
        <v>41</v>
      </c>
      <c r="AX925" s="13" t="s">
        <v>80</v>
      </c>
      <c r="AY925" s="202" t="s">
        <v>182</v>
      </c>
    </row>
    <row r="926" spans="1:65" s="14" customFormat="1" ht="11.25">
      <c r="B926" s="203"/>
      <c r="C926" s="204"/>
      <c r="D926" s="194" t="s">
        <v>193</v>
      </c>
      <c r="E926" s="205" t="s">
        <v>43</v>
      </c>
      <c r="F926" s="206" t="s">
        <v>1083</v>
      </c>
      <c r="G926" s="204"/>
      <c r="H926" s="207">
        <v>5.4</v>
      </c>
      <c r="I926" s="208"/>
      <c r="J926" s="204"/>
      <c r="K926" s="204"/>
      <c r="L926" s="209"/>
      <c r="M926" s="210"/>
      <c r="N926" s="211"/>
      <c r="O926" s="211"/>
      <c r="P926" s="211"/>
      <c r="Q926" s="211"/>
      <c r="R926" s="211"/>
      <c r="S926" s="211"/>
      <c r="T926" s="212"/>
      <c r="AT926" s="213" t="s">
        <v>193</v>
      </c>
      <c r="AU926" s="213" t="s">
        <v>90</v>
      </c>
      <c r="AV926" s="14" t="s">
        <v>90</v>
      </c>
      <c r="AW926" s="14" t="s">
        <v>41</v>
      </c>
      <c r="AX926" s="14" t="s">
        <v>88</v>
      </c>
      <c r="AY926" s="213" t="s">
        <v>182</v>
      </c>
    </row>
    <row r="927" spans="1:65" s="2" customFormat="1" ht="62.65" customHeight="1">
      <c r="A927" s="35"/>
      <c r="B927" s="36"/>
      <c r="C927" s="179" t="s">
        <v>1133</v>
      </c>
      <c r="D927" s="179" t="s">
        <v>187</v>
      </c>
      <c r="E927" s="180" t="s">
        <v>1134</v>
      </c>
      <c r="F927" s="181" t="s">
        <v>1135</v>
      </c>
      <c r="G927" s="182" t="s">
        <v>481</v>
      </c>
      <c r="H927" s="183">
        <v>25</v>
      </c>
      <c r="I927" s="184"/>
      <c r="J927" s="185">
        <f>ROUND(I927*H927,2)</f>
        <v>0</v>
      </c>
      <c r="K927" s="181" t="s">
        <v>191</v>
      </c>
      <c r="L927" s="40"/>
      <c r="M927" s="186" t="s">
        <v>43</v>
      </c>
      <c r="N927" s="187" t="s">
        <v>51</v>
      </c>
      <c r="O927" s="65"/>
      <c r="P927" s="188">
        <f>O927*H927</f>
        <v>0</v>
      </c>
      <c r="Q927" s="188">
        <v>0</v>
      </c>
      <c r="R927" s="188">
        <f>Q927*H927</f>
        <v>0</v>
      </c>
      <c r="S927" s="188">
        <v>0</v>
      </c>
      <c r="T927" s="189">
        <f>S927*H927</f>
        <v>0</v>
      </c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R927" s="190" t="s">
        <v>88</v>
      </c>
      <c r="AT927" s="190" t="s">
        <v>187</v>
      </c>
      <c r="AU927" s="190" t="s">
        <v>90</v>
      </c>
      <c r="AY927" s="17" t="s">
        <v>182</v>
      </c>
      <c r="BE927" s="191">
        <f>IF(N927="základní",J927,0)</f>
        <v>0</v>
      </c>
      <c r="BF927" s="191">
        <f>IF(N927="snížená",J927,0)</f>
        <v>0</v>
      </c>
      <c r="BG927" s="191">
        <f>IF(N927="zákl. přenesená",J927,0)</f>
        <v>0</v>
      </c>
      <c r="BH927" s="191">
        <f>IF(N927="sníž. přenesená",J927,0)</f>
        <v>0</v>
      </c>
      <c r="BI927" s="191">
        <f>IF(N927="nulová",J927,0)</f>
        <v>0</v>
      </c>
      <c r="BJ927" s="17" t="s">
        <v>88</v>
      </c>
      <c r="BK927" s="191">
        <f>ROUND(I927*H927,2)</f>
        <v>0</v>
      </c>
      <c r="BL927" s="17" t="s">
        <v>88</v>
      </c>
      <c r="BM927" s="190" t="s">
        <v>1136</v>
      </c>
    </row>
    <row r="928" spans="1:65" s="13" customFormat="1" ht="11.25">
      <c r="B928" s="192"/>
      <c r="C928" s="193"/>
      <c r="D928" s="194" t="s">
        <v>193</v>
      </c>
      <c r="E928" s="195" t="s">
        <v>43</v>
      </c>
      <c r="F928" s="196" t="s">
        <v>362</v>
      </c>
      <c r="G928" s="193"/>
      <c r="H928" s="195" t="s">
        <v>43</v>
      </c>
      <c r="I928" s="197"/>
      <c r="J928" s="193"/>
      <c r="K928" s="193"/>
      <c r="L928" s="198"/>
      <c r="M928" s="199"/>
      <c r="N928" s="200"/>
      <c r="O928" s="200"/>
      <c r="P928" s="200"/>
      <c r="Q928" s="200"/>
      <c r="R928" s="200"/>
      <c r="S928" s="200"/>
      <c r="T928" s="201"/>
      <c r="AT928" s="202" t="s">
        <v>193</v>
      </c>
      <c r="AU928" s="202" t="s">
        <v>90</v>
      </c>
      <c r="AV928" s="13" t="s">
        <v>88</v>
      </c>
      <c r="AW928" s="13" t="s">
        <v>41</v>
      </c>
      <c r="AX928" s="13" t="s">
        <v>80</v>
      </c>
      <c r="AY928" s="202" t="s">
        <v>182</v>
      </c>
    </row>
    <row r="929" spans="1:65" s="13" customFormat="1" ht="11.25">
      <c r="B929" s="192"/>
      <c r="C929" s="193"/>
      <c r="D929" s="194" t="s">
        <v>193</v>
      </c>
      <c r="E929" s="195" t="s">
        <v>43</v>
      </c>
      <c r="F929" s="196" t="s">
        <v>1051</v>
      </c>
      <c r="G929" s="193"/>
      <c r="H929" s="195" t="s">
        <v>43</v>
      </c>
      <c r="I929" s="197"/>
      <c r="J929" s="193"/>
      <c r="K929" s="193"/>
      <c r="L929" s="198"/>
      <c r="M929" s="199"/>
      <c r="N929" s="200"/>
      <c r="O929" s="200"/>
      <c r="P929" s="200"/>
      <c r="Q929" s="200"/>
      <c r="R929" s="200"/>
      <c r="S929" s="200"/>
      <c r="T929" s="201"/>
      <c r="AT929" s="202" t="s">
        <v>193</v>
      </c>
      <c r="AU929" s="202" t="s">
        <v>90</v>
      </c>
      <c r="AV929" s="13" t="s">
        <v>88</v>
      </c>
      <c r="AW929" s="13" t="s">
        <v>41</v>
      </c>
      <c r="AX929" s="13" t="s">
        <v>80</v>
      </c>
      <c r="AY929" s="202" t="s">
        <v>182</v>
      </c>
    </row>
    <row r="930" spans="1:65" s="14" customFormat="1" ht="11.25">
      <c r="B930" s="203"/>
      <c r="C930" s="204"/>
      <c r="D930" s="194" t="s">
        <v>193</v>
      </c>
      <c r="E930" s="205" t="s">
        <v>43</v>
      </c>
      <c r="F930" s="206" t="s">
        <v>1137</v>
      </c>
      <c r="G930" s="204"/>
      <c r="H930" s="207">
        <v>25</v>
      </c>
      <c r="I930" s="208"/>
      <c r="J930" s="204"/>
      <c r="K930" s="204"/>
      <c r="L930" s="209"/>
      <c r="M930" s="210"/>
      <c r="N930" s="211"/>
      <c r="O930" s="211"/>
      <c r="P930" s="211"/>
      <c r="Q930" s="211"/>
      <c r="R930" s="211"/>
      <c r="S930" s="211"/>
      <c r="T930" s="212"/>
      <c r="AT930" s="213" t="s">
        <v>193</v>
      </c>
      <c r="AU930" s="213" t="s">
        <v>90</v>
      </c>
      <c r="AV930" s="14" t="s">
        <v>90</v>
      </c>
      <c r="AW930" s="14" t="s">
        <v>41</v>
      </c>
      <c r="AX930" s="14" t="s">
        <v>88</v>
      </c>
      <c r="AY930" s="213" t="s">
        <v>182</v>
      </c>
    </row>
    <row r="931" spans="1:65" s="2" customFormat="1" ht="62.65" customHeight="1">
      <c r="A931" s="35"/>
      <c r="B931" s="36"/>
      <c r="C931" s="179" t="s">
        <v>1138</v>
      </c>
      <c r="D931" s="179" t="s">
        <v>187</v>
      </c>
      <c r="E931" s="180" t="s">
        <v>1139</v>
      </c>
      <c r="F931" s="181" t="s">
        <v>1140</v>
      </c>
      <c r="G931" s="182" t="s">
        <v>481</v>
      </c>
      <c r="H931" s="183">
        <v>15</v>
      </c>
      <c r="I931" s="184"/>
      <c r="J931" s="185">
        <f>ROUND(I931*H931,2)</f>
        <v>0</v>
      </c>
      <c r="K931" s="181" t="s">
        <v>191</v>
      </c>
      <c r="L931" s="40"/>
      <c r="M931" s="186" t="s">
        <v>43</v>
      </c>
      <c r="N931" s="187" t="s">
        <v>51</v>
      </c>
      <c r="O931" s="65"/>
      <c r="P931" s="188">
        <f>O931*H931</f>
        <v>0</v>
      </c>
      <c r="Q931" s="188">
        <v>0</v>
      </c>
      <c r="R931" s="188">
        <f>Q931*H931</f>
        <v>0</v>
      </c>
      <c r="S931" s="188">
        <v>0</v>
      </c>
      <c r="T931" s="189">
        <f>S931*H931</f>
        <v>0</v>
      </c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R931" s="190" t="s">
        <v>88</v>
      </c>
      <c r="AT931" s="190" t="s">
        <v>187</v>
      </c>
      <c r="AU931" s="190" t="s">
        <v>90</v>
      </c>
      <c r="AY931" s="17" t="s">
        <v>182</v>
      </c>
      <c r="BE931" s="191">
        <f>IF(N931="základní",J931,0)</f>
        <v>0</v>
      </c>
      <c r="BF931" s="191">
        <f>IF(N931="snížená",J931,0)</f>
        <v>0</v>
      </c>
      <c r="BG931" s="191">
        <f>IF(N931="zákl. přenesená",J931,0)</f>
        <v>0</v>
      </c>
      <c r="BH931" s="191">
        <f>IF(N931="sníž. přenesená",J931,0)</f>
        <v>0</v>
      </c>
      <c r="BI931" s="191">
        <f>IF(N931="nulová",J931,0)</f>
        <v>0</v>
      </c>
      <c r="BJ931" s="17" t="s">
        <v>88</v>
      </c>
      <c r="BK931" s="191">
        <f>ROUND(I931*H931,2)</f>
        <v>0</v>
      </c>
      <c r="BL931" s="17" t="s">
        <v>88</v>
      </c>
      <c r="BM931" s="190" t="s">
        <v>1141</v>
      </c>
    </row>
    <row r="932" spans="1:65" s="13" customFormat="1" ht="11.25">
      <c r="B932" s="192"/>
      <c r="C932" s="193"/>
      <c r="D932" s="194" t="s">
        <v>193</v>
      </c>
      <c r="E932" s="195" t="s">
        <v>43</v>
      </c>
      <c r="F932" s="196" t="s">
        <v>362</v>
      </c>
      <c r="G932" s="193"/>
      <c r="H932" s="195" t="s">
        <v>43</v>
      </c>
      <c r="I932" s="197"/>
      <c r="J932" s="193"/>
      <c r="K932" s="193"/>
      <c r="L932" s="198"/>
      <c r="M932" s="199"/>
      <c r="N932" s="200"/>
      <c r="O932" s="200"/>
      <c r="P932" s="200"/>
      <c r="Q932" s="200"/>
      <c r="R932" s="200"/>
      <c r="S932" s="200"/>
      <c r="T932" s="201"/>
      <c r="AT932" s="202" t="s">
        <v>193</v>
      </c>
      <c r="AU932" s="202" t="s">
        <v>90</v>
      </c>
      <c r="AV932" s="13" t="s">
        <v>88</v>
      </c>
      <c r="AW932" s="13" t="s">
        <v>41</v>
      </c>
      <c r="AX932" s="13" t="s">
        <v>80</v>
      </c>
      <c r="AY932" s="202" t="s">
        <v>182</v>
      </c>
    </row>
    <row r="933" spans="1:65" s="13" customFormat="1" ht="11.25">
      <c r="B933" s="192"/>
      <c r="C933" s="193"/>
      <c r="D933" s="194" t="s">
        <v>193</v>
      </c>
      <c r="E933" s="195" t="s">
        <v>43</v>
      </c>
      <c r="F933" s="196" t="s">
        <v>1053</v>
      </c>
      <c r="G933" s="193"/>
      <c r="H933" s="195" t="s">
        <v>43</v>
      </c>
      <c r="I933" s="197"/>
      <c r="J933" s="193"/>
      <c r="K933" s="193"/>
      <c r="L933" s="198"/>
      <c r="M933" s="199"/>
      <c r="N933" s="200"/>
      <c r="O933" s="200"/>
      <c r="P933" s="200"/>
      <c r="Q933" s="200"/>
      <c r="R933" s="200"/>
      <c r="S933" s="200"/>
      <c r="T933" s="201"/>
      <c r="AT933" s="202" t="s">
        <v>193</v>
      </c>
      <c r="AU933" s="202" t="s">
        <v>90</v>
      </c>
      <c r="AV933" s="13" t="s">
        <v>88</v>
      </c>
      <c r="AW933" s="13" t="s">
        <v>41</v>
      </c>
      <c r="AX933" s="13" t="s">
        <v>80</v>
      </c>
      <c r="AY933" s="202" t="s">
        <v>182</v>
      </c>
    </row>
    <row r="934" spans="1:65" s="14" customFormat="1" ht="11.25">
      <c r="B934" s="203"/>
      <c r="C934" s="204"/>
      <c r="D934" s="194" t="s">
        <v>193</v>
      </c>
      <c r="E934" s="205" t="s">
        <v>43</v>
      </c>
      <c r="F934" s="206" t="s">
        <v>1142</v>
      </c>
      <c r="G934" s="204"/>
      <c r="H934" s="207">
        <v>15</v>
      </c>
      <c r="I934" s="208"/>
      <c r="J934" s="204"/>
      <c r="K934" s="204"/>
      <c r="L934" s="209"/>
      <c r="M934" s="210"/>
      <c r="N934" s="211"/>
      <c r="O934" s="211"/>
      <c r="P934" s="211"/>
      <c r="Q934" s="211"/>
      <c r="R934" s="211"/>
      <c r="S934" s="211"/>
      <c r="T934" s="212"/>
      <c r="AT934" s="213" t="s">
        <v>193</v>
      </c>
      <c r="AU934" s="213" t="s">
        <v>90</v>
      </c>
      <c r="AV934" s="14" t="s">
        <v>90</v>
      </c>
      <c r="AW934" s="14" t="s">
        <v>41</v>
      </c>
      <c r="AX934" s="14" t="s">
        <v>88</v>
      </c>
      <c r="AY934" s="213" t="s">
        <v>182</v>
      </c>
    </row>
    <row r="935" spans="1:65" s="2" customFormat="1" ht="37.9" customHeight="1">
      <c r="A935" s="35"/>
      <c r="B935" s="36"/>
      <c r="C935" s="179" t="s">
        <v>1143</v>
      </c>
      <c r="D935" s="179" t="s">
        <v>187</v>
      </c>
      <c r="E935" s="180" t="s">
        <v>1144</v>
      </c>
      <c r="F935" s="181" t="s">
        <v>1145</v>
      </c>
      <c r="G935" s="182" t="s">
        <v>481</v>
      </c>
      <c r="H935" s="183">
        <v>11</v>
      </c>
      <c r="I935" s="184"/>
      <c r="J935" s="185">
        <f>ROUND(I935*H935,2)</f>
        <v>0</v>
      </c>
      <c r="K935" s="181" t="s">
        <v>191</v>
      </c>
      <c r="L935" s="40"/>
      <c r="M935" s="186" t="s">
        <v>43</v>
      </c>
      <c r="N935" s="187" t="s">
        <v>51</v>
      </c>
      <c r="O935" s="65"/>
      <c r="P935" s="188">
        <f>O935*H935</f>
        <v>0</v>
      </c>
      <c r="Q935" s="188">
        <v>0</v>
      </c>
      <c r="R935" s="188">
        <f>Q935*H935</f>
        <v>0</v>
      </c>
      <c r="S935" s="188">
        <v>0</v>
      </c>
      <c r="T935" s="189">
        <f>S935*H935</f>
        <v>0</v>
      </c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R935" s="190" t="s">
        <v>88</v>
      </c>
      <c r="AT935" s="190" t="s">
        <v>187</v>
      </c>
      <c r="AU935" s="190" t="s">
        <v>90</v>
      </c>
      <c r="AY935" s="17" t="s">
        <v>182</v>
      </c>
      <c r="BE935" s="191">
        <f>IF(N935="základní",J935,0)</f>
        <v>0</v>
      </c>
      <c r="BF935" s="191">
        <f>IF(N935="snížená",J935,0)</f>
        <v>0</v>
      </c>
      <c r="BG935" s="191">
        <f>IF(N935="zákl. přenesená",J935,0)</f>
        <v>0</v>
      </c>
      <c r="BH935" s="191">
        <f>IF(N935="sníž. přenesená",J935,0)</f>
        <v>0</v>
      </c>
      <c r="BI935" s="191">
        <f>IF(N935="nulová",J935,0)</f>
        <v>0</v>
      </c>
      <c r="BJ935" s="17" t="s">
        <v>88</v>
      </c>
      <c r="BK935" s="191">
        <f>ROUND(I935*H935,2)</f>
        <v>0</v>
      </c>
      <c r="BL935" s="17" t="s">
        <v>88</v>
      </c>
      <c r="BM935" s="190" t="s">
        <v>1146</v>
      </c>
    </row>
    <row r="936" spans="1:65" s="13" customFormat="1" ht="11.25">
      <c r="B936" s="192"/>
      <c r="C936" s="193"/>
      <c r="D936" s="194" t="s">
        <v>193</v>
      </c>
      <c r="E936" s="195" t="s">
        <v>43</v>
      </c>
      <c r="F936" s="196" t="s">
        <v>362</v>
      </c>
      <c r="G936" s="193"/>
      <c r="H936" s="195" t="s">
        <v>43</v>
      </c>
      <c r="I936" s="197"/>
      <c r="J936" s="193"/>
      <c r="K936" s="193"/>
      <c r="L936" s="198"/>
      <c r="M936" s="199"/>
      <c r="N936" s="200"/>
      <c r="O936" s="200"/>
      <c r="P936" s="200"/>
      <c r="Q936" s="200"/>
      <c r="R936" s="200"/>
      <c r="S936" s="200"/>
      <c r="T936" s="201"/>
      <c r="AT936" s="202" t="s">
        <v>193</v>
      </c>
      <c r="AU936" s="202" t="s">
        <v>90</v>
      </c>
      <c r="AV936" s="13" t="s">
        <v>88</v>
      </c>
      <c r="AW936" s="13" t="s">
        <v>41</v>
      </c>
      <c r="AX936" s="13" t="s">
        <v>80</v>
      </c>
      <c r="AY936" s="202" t="s">
        <v>182</v>
      </c>
    </row>
    <row r="937" spans="1:65" s="13" customFormat="1" ht="11.25">
      <c r="B937" s="192"/>
      <c r="C937" s="193"/>
      <c r="D937" s="194" t="s">
        <v>193</v>
      </c>
      <c r="E937" s="195" t="s">
        <v>43</v>
      </c>
      <c r="F937" s="196" t="s">
        <v>1147</v>
      </c>
      <c r="G937" s="193"/>
      <c r="H937" s="195" t="s">
        <v>43</v>
      </c>
      <c r="I937" s="197"/>
      <c r="J937" s="193"/>
      <c r="K937" s="193"/>
      <c r="L937" s="198"/>
      <c r="M937" s="199"/>
      <c r="N937" s="200"/>
      <c r="O937" s="200"/>
      <c r="P937" s="200"/>
      <c r="Q937" s="200"/>
      <c r="R937" s="200"/>
      <c r="S937" s="200"/>
      <c r="T937" s="201"/>
      <c r="AT937" s="202" t="s">
        <v>193</v>
      </c>
      <c r="AU937" s="202" t="s">
        <v>90</v>
      </c>
      <c r="AV937" s="13" t="s">
        <v>88</v>
      </c>
      <c r="AW937" s="13" t="s">
        <v>41</v>
      </c>
      <c r="AX937" s="13" t="s">
        <v>80</v>
      </c>
      <c r="AY937" s="202" t="s">
        <v>182</v>
      </c>
    </row>
    <row r="938" spans="1:65" s="14" customFormat="1" ht="11.25">
      <c r="B938" s="203"/>
      <c r="C938" s="204"/>
      <c r="D938" s="194" t="s">
        <v>193</v>
      </c>
      <c r="E938" s="205" t="s">
        <v>43</v>
      </c>
      <c r="F938" s="206" t="s">
        <v>240</v>
      </c>
      <c r="G938" s="204"/>
      <c r="H938" s="207">
        <v>11</v>
      </c>
      <c r="I938" s="208"/>
      <c r="J938" s="204"/>
      <c r="K938" s="204"/>
      <c r="L938" s="209"/>
      <c r="M938" s="210"/>
      <c r="N938" s="211"/>
      <c r="O938" s="211"/>
      <c r="P938" s="211"/>
      <c r="Q938" s="211"/>
      <c r="R938" s="211"/>
      <c r="S938" s="211"/>
      <c r="T938" s="212"/>
      <c r="AT938" s="213" t="s">
        <v>193</v>
      </c>
      <c r="AU938" s="213" t="s">
        <v>90</v>
      </c>
      <c r="AV938" s="14" t="s">
        <v>90</v>
      </c>
      <c r="AW938" s="14" t="s">
        <v>41</v>
      </c>
      <c r="AX938" s="14" t="s">
        <v>88</v>
      </c>
      <c r="AY938" s="213" t="s">
        <v>182</v>
      </c>
    </row>
    <row r="939" spans="1:65" s="2" customFormat="1" ht="49.15" customHeight="1">
      <c r="A939" s="35"/>
      <c r="B939" s="36"/>
      <c r="C939" s="179" t="s">
        <v>1148</v>
      </c>
      <c r="D939" s="179" t="s">
        <v>187</v>
      </c>
      <c r="E939" s="180" t="s">
        <v>1149</v>
      </c>
      <c r="F939" s="181" t="s">
        <v>1150</v>
      </c>
      <c r="G939" s="182" t="s">
        <v>481</v>
      </c>
      <c r="H939" s="183">
        <v>13</v>
      </c>
      <c r="I939" s="184"/>
      <c r="J939" s="185">
        <f>ROUND(I939*H939,2)</f>
        <v>0</v>
      </c>
      <c r="K939" s="181" t="s">
        <v>191</v>
      </c>
      <c r="L939" s="40"/>
      <c r="M939" s="186" t="s">
        <v>43</v>
      </c>
      <c r="N939" s="187" t="s">
        <v>51</v>
      </c>
      <c r="O939" s="65"/>
      <c r="P939" s="188">
        <f>O939*H939</f>
        <v>0</v>
      </c>
      <c r="Q939" s="188">
        <v>0</v>
      </c>
      <c r="R939" s="188">
        <f>Q939*H939</f>
        <v>0</v>
      </c>
      <c r="S939" s="188">
        <v>0</v>
      </c>
      <c r="T939" s="189">
        <f>S939*H939</f>
        <v>0</v>
      </c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R939" s="190" t="s">
        <v>88</v>
      </c>
      <c r="AT939" s="190" t="s">
        <v>187</v>
      </c>
      <c r="AU939" s="190" t="s">
        <v>90</v>
      </c>
      <c r="AY939" s="17" t="s">
        <v>182</v>
      </c>
      <c r="BE939" s="191">
        <f>IF(N939="základní",J939,0)</f>
        <v>0</v>
      </c>
      <c r="BF939" s="191">
        <f>IF(N939="snížená",J939,0)</f>
        <v>0</v>
      </c>
      <c r="BG939" s="191">
        <f>IF(N939="zákl. přenesená",J939,0)</f>
        <v>0</v>
      </c>
      <c r="BH939" s="191">
        <f>IF(N939="sníž. přenesená",J939,0)</f>
        <v>0</v>
      </c>
      <c r="BI939" s="191">
        <f>IF(N939="nulová",J939,0)</f>
        <v>0</v>
      </c>
      <c r="BJ939" s="17" t="s">
        <v>88</v>
      </c>
      <c r="BK939" s="191">
        <f>ROUND(I939*H939,2)</f>
        <v>0</v>
      </c>
      <c r="BL939" s="17" t="s">
        <v>88</v>
      </c>
      <c r="BM939" s="190" t="s">
        <v>1151</v>
      </c>
    </row>
    <row r="940" spans="1:65" s="13" customFormat="1" ht="11.25">
      <c r="B940" s="192"/>
      <c r="C940" s="193"/>
      <c r="D940" s="194" t="s">
        <v>193</v>
      </c>
      <c r="E940" s="195" t="s">
        <v>43</v>
      </c>
      <c r="F940" s="196" t="s">
        <v>362</v>
      </c>
      <c r="G940" s="193"/>
      <c r="H940" s="195" t="s">
        <v>43</v>
      </c>
      <c r="I940" s="197"/>
      <c r="J940" s="193"/>
      <c r="K940" s="193"/>
      <c r="L940" s="198"/>
      <c r="M940" s="199"/>
      <c r="N940" s="200"/>
      <c r="O940" s="200"/>
      <c r="P940" s="200"/>
      <c r="Q940" s="200"/>
      <c r="R940" s="200"/>
      <c r="S940" s="200"/>
      <c r="T940" s="201"/>
      <c r="AT940" s="202" t="s">
        <v>193</v>
      </c>
      <c r="AU940" s="202" t="s">
        <v>90</v>
      </c>
      <c r="AV940" s="13" t="s">
        <v>88</v>
      </c>
      <c r="AW940" s="13" t="s">
        <v>41</v>
      </c>
      <c r="AX940" s="13" t="s">
        <v>80</v>
      </c>
      <c r="AY940" s="202" t="s">
        <v>182</v>
      </c>
    </row>
    <row r="941" spans="1:65" s="13" customFormat="1" ht="11.25">
      <c r="B941" s="192"/>
      <c r="C941" s="193"/>
      <c r="D941" s="194" t="s">
        <v>193</v>
      </c>
      <c r="E941" s="195" t="s">
        <v>43</v>
      </c>
      <c r="F941" s="196" t="s">
        <v>1055</v>
      </c>
      <c r="G941" s="193"/>
      <c r="H941" s="195" t="s">
        <v>43</v>
      </c>
      <c r="I941" s="197"/>
      <c r="J941" s="193"/>
      <c r="K941" s="193"/>
      <c r="L941" s="198"/>
      <c r="M941" s="199"/>
      <c r="N941" s="200"/>
      <c r="O941" s="200"/>
      <c r="P941" s="200"/>
      <c r="Q941" s="200"/>
      <c r="R941" s="200"/>
      <c r="S941" s="200"/>
      <c r="T941" s="201"/>
      <c r="AT941" s="202" t="s">
        <v>193</v>
      </c>
      <c r="AU941" s="202" t="s">
        <v>90</v>
      </c>
      <c r="AV941" s="13" t="s">
        <v>88</v>
      </c>
      <c r="AW941" s="13" t="s">
        <v>41</v>
      </c>
      <c r="AX941" s="13" t="s">
        <v>80</v>
      </c>
      <c r="AY941" s="202" t="s">
        <v>182</v>
      </c>
    </row>
    <row r="942" spans="1:65" s="14" customFormat="1" ht="11.25">
      <c r="B942" s="203"/>
      <c r="C942" s="204"/>
      <c r="D942" s="194" t="s">
        <v>193</v>
      </c>
      <c r="E942" s="205" t="s">
        <v>43</v>
      </c>
      <c r="F942" s="206" t="s">
        <v>252</v>
      </c>
      <c r="G942" s="204"/>
      <c r="H942" s="207">
        <v>13</v>
      </c>
      <c r="I942" s="208"/>
      <c r="J942" s="204"/>
      <c r="K942" s="204"/>
      <c r="L942" s="209"/>
      <c r="M942" s="210"/>
      <c r="N942" s="211"/>
      <c r="O942" s="211"/>
      <c r="P942" s="211"/>
      <c r="Q942" s="211"/>
      <c r="R942" s="211"/>
      <c r="S942" s="211"/>
      <c r="T942" s="212"/>
      <c r="AT942" s="213" t="s">
        <v>193</v>
      </c>
      <c r="AU942" s="213" t="s">
        <v>90</v>
      </c>
      <c r="AV942" s="14" t="s">
        <v>90</v>
      </c>
      <c r="AW942" s="14" t="s">
        <v>41</v>
      </c>
      <c r="AX942" s="14" t="s">
        <v>88</v>
      </c>
      <c r="AY942" s="213" t="s">
        <v>182</v>
      </c>
    </row>
    <row r="943" spans="1:65" s="2" customFormat="1" ht="24.2" customHeight="1">
      <c r="A943" s="35"/>
      <c r="B943" s="36"/>
      <c r="C943" s="214" t="s">
        <v>1152</v>
      </c>
      <c r="D943" s="214" t="s">
        <v>179</v>
      </c>
      <c r="E943" s="215" t="s">
        <v>1153</v>
      </c>
      <c r="F943" s="216" t="s">
        <v>1154</v>
      </c>
      <c r="G943" s="217" t="s">
        <v>481</v>
      </c>
      <c r="H943" s="218">
        <v>13</v>
      </c>
      <c r="I943" s="219"/>
      <c r="J943" s="220">
        <f>ROUND(I943*H943,2)</f>
        <v>0</v>
      </c>
      <c r="K943" s="216" t="s">
        <v>191</v>
      </c>
      <c r="L943" s="221"/>
      <c r="M943" s="222" t="s">
        <v>43</v>
      </c>
      <c r="N943" s="223" t="s">
        <v>51</v>
      </c>
      <c r="O943" s="65"/>
      <c r="P943" s="188">
        <f>O943*H943</f>
        <v>0</v>
      </c>
      <c r="Q943" s="188">
        <v>2.1900000000000001E-3</v>
      </c>
      <c r="R943" s="188">
        <f>Q943*H943</f>
        <v>2.8470000000000002E-2</v>
      </c>
      <c r="S943" s="188">
        <v>0</v>
      </c>
      <c r="T943" s="189">
        <f>S943*H943</f>
        <v>0</v>
      </c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R943" s="190" t="s">
        <v>90</v>
      </c>
      <c r="AT943" s="190" t="s">
        <v>179</v>
      </c>
      <c r="AU943" s="190" t="s">
        <v>90</v>
      </c>
      <c r="AY943" s="17" t="s">
        <v>182</v>
      </c>
      <c r="BE943" s="191">
        <f>IF(N943="základní",J943,0)</f>
        <v>0</v>
      </c>
      <c r="BF943" s="191">
        <f>IF(N943="snížená",J943,0)</f>
        <v>0</v>
      </c>
      <c r="BG943" s="191">
        <f>IF(N943="zákl. přenesená",J943,0)</f>
        <v>0</v>
      </c>
      <c r="BH943" s="191">
        <f>IF(N943="sníž. přenesená",J943,0)</f>
        <v>0</v>
      </c>
      <c r="BI943" s="191">
        <f>IF(N943="nulová",J943,0)</f>
        <v>0</v>
      </c>
      <c r="BJ943" s="17" t="s">
        <v>88</v>
      </c>
      <c r="BK943" s="191">
        <f>ROUND(I943*H943,2)</f>
        <v>0</v>
      </c>
      <c r="BL943" s="17" t="s">
        <v>88</v>
      </c>
      <c r="BM943" s="190" t="s">
        <v>1155</v>
      </c>
    </row>
    <row r="944" spans="1:65" s="13" customFormat="1" ht="11.25">
      <c r="B944" s="192"/>
      <c r="C944" s="193"/>
      <c r="D944" s="194" t="s">
        <v>193</v>
      </c>
      <c r="E944" s="195" t="s">
        <v>43</v>
      </c>
      <c r="F944" s="196" t="s">
        <v>362</v>
      </c>
      <c r="G944" s="193"/>
      <c r="H944" s="195" t="s">
        <v>43</v>
      </c>
      <c r="I944" s="197"/>
      <c r="J944" s="193"/>
      <c r="K944" s="193"/>
      <c r="L944" s="198"/>
      <c r="M944" s="199"/>
      <c r="N944" s="200"/>
      <c r="O944" s="200"/>
      <c r="P944" s="200"/>
      <c r="Q944" s="200"/>
      <c r="R944" s="200"/>
      <c r="S944" s="200"/>
      <c r="T944" s="201"/>
      <c r="AT944" s="202" t="s">
        <v>193</v>
      </c>
      <c r="AU944" s="202" t="s">
        <v>90</v>
      </c>
      <c r="AV944" s="13" t="s">
        <v>88</v>
      </c>
      <c r="AW944" s="13" t="s">
        <v>41</v>
      </c>
      <c r="AX944" s="13" t="s">
        <v>80</v>
      </c>
      <c r="AY944" s="202" t="s">
        <v>182</v>
      </c>
    </row>
    <row r="945" spans="1:65" s="13" customFormat="1" ht="11.25">
      <c r="B945" s="192"/>
      <c r="C945" s="193"/>
      <c r="D945" s="194" t="s">
        <v>193</v>
      </c>
      <c r="E945" s="195" t="s">
        <v>43</v>
      </c>
      <c r="F945" s="196" t="s">
        <v>1055</v>
      </c>
      <c r="G945" s="193"/>
      <c r="H945" s="195" t="s">
        <v>43</v>
      </c>
      <c r="I945" s="197"/>
      <c r="J945" s="193"/>
      <c r="K945" s="193"/>
      <c r="L945" s="198"/>
      <c r="M945" s="199"/>
      <c r="N945" s="200"/>
      <c r="O945" s="200"/>
      <c r="P945" s="200"/>
      <c r="Q945" s="200"/>
      <c r="R945" s="200"/>
      <c r="S945" s="200"/>
      <c r="T945" s="201"/>
      <c r="AT945" s="202" t="s">
        <v>193</v>
      </c>
      <c r="AU945" s="202" t="s">
        <v>90</v>
      </c>
      <c r="AV945" s="13" t="s">
        <v>88</v>
      </c>
      <c r="AW945" s="13" t="s">
        <v>41</v>
      </c>
      <c r="AX945" s="13" t="s">
        <v>80</v>
      </c>
      <c r="AY945" s="202" t="s">
        <v>182</v>
      </c>
    </row>
    <row r="946" spans="1:65" s="14" customFormat="1" ht="11.25">
      <c r="B946" s="203"/>
      <c r="C946" s="204"/>
      <c r="D946" s="194" t="s">
        <v>193</v>
      </c>
      <c r="E946" s="205" t="s">
        <v>43</v>
      </c>
      <c r="F946" s="206" t="s">
        <v>252</v>
      </c>
      <c r="G946" s="204"/>
      <c r="H946" s="207">
        <v>13</v>
      </c>
      <c r="I946" s="208"/>
      <c r="J946" s="204"/>
      <c r="K946" s="204"/>
      <c r="L946" s="209"/>
      <c r="M946" s="210"/>
      <c r="N946" s="211"/>
      <c r="O946" s="211"/>
      <c r="P946" s="211"/>
      <c r="Q946" s="211"/>
      <c r="R946" s="211"/>
      <c r="S946" s="211"/>
      <c r="T946" s="212"/>
      <c r="AT946" s="213" t="s">
        <v>193</v>
      </c>
      <c r="AU946" s="213" t="s">
        <v>90</v>
      </c>
      <c r="AV946" s="14" t="s">
        <v>90</v>
      </c>
      <c r="AW946" s="14" t="s">
        <v>41</v>
      </c>
      <c r="AX946" s="14" t="s">
        <v>88</v>
      </c>
      <c r="AY946" s="213" t="s">
        <v>182</v>
      </c>
    </row>
    <row r="947" spans="1:65" s="2" customFormat="1" ht="24.2" customHeight="1">
      <c r="A947" s="35"/>
      <c r="B947" s="36"/>
      <c r="C947" s="179" t="s">
        <v>1156</v>
      </c>
      <c r="D947" s="179" t="s">
        <v>187</v>
      </c>
      <c r="E947" s="180" t="s">
        <v>1157</v>
      </c>
      <c r="F947" s="181" t="s">
        <v>1158</v>
      </c>
      <c r="G947" s="182" t="s">
        <v>367</v>
      </c>
      <c r="H947" s="183">
        <v>8.84</v>
      </c>
      <c r="I947" s="184"/>
      <c r="J947" s="185">
        <f>ROUND(I947*H947,2)</f>
        <v>0</v>
      </c>
      <c r="K947" s="181" t="s">
        <v>191</v>
      </c>
      <c r="L947" s="40"/>
      <c r="M947" s="186" t="s">
        <v>43</v>
      </c>
      <c r="N947" s="187" t="s">
        <v>51</v>
      </c>
      <c r="O947" s="65"/>
      <c r="P947" s="188">
        <f>O947*H947</f>
        <v>0</v>
      </c>
      <c r="Q947" s="188">
        <v>8.4000000000000003E-4</v>
      </c>
      <c r="R947" s="188">
        <f>Q947*H947</f>
        <v>7.4256000000000001E-3</v>
      </c>
      <c r="S947" s="188">
        <v>0</v>
      </c>
      <c r="T947" s="189">
        <f>S947*H947</f>
        <v>0</v>
      </c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R947" s="190" t="s">
        <v>88</v>
      </c>
      <c r="AT947" s="190" t="s">
        <v>187</v>
      </c>
      <c r="AU947" s="190" t="s">
        <v>90</v>
      </c>
      <c r="AY947" s="17" t="s">
        <v>182</v>
      </c>
      <c r="BE947" s="191">
        <f>IF(N947="základní",J947,0)</f>
        <v>0</v>
      </c>
      <c r="BF947" s="191">
        <f>IF(N947="snížená",J947,0)</f>
        <v>0</v>
      </c>
      <c r="BG947" s="191">
        <f>IF(N947="zákl. přenesená",J947,0)</f>
        <v>0</v>
      </c>
      <c r="BH947" s="191">
        <f>IF(N947="sníž. přenesená",J947,0)</f>
        <v>0</v>
      </c>
      <c r="BI947" s="191">
        <f>IF(N947="nulová",J947,0)</f>
        <v>0</v>
      </c>
      <c r="BJ947" s="17" t="s">
        <v>88</v>
      </c>
      <c r="BK947" s="191">
        <f>ROUND(I947*H947,2)</f>
        <v>0</v>
      </c>
      <c r="BL947" s="17" t="s">
        <v>88</v>
      </c>
      <c r="BM947" s="190" t="s">
        <v>1159</v>
      </c>
    </row>
    <row r="948" spans="1:65" s="13" customFormat="1" ht="11.25">
      <c r="B948" s="192"/>
      <c r="C948" s="193"/>
      <c r="D948" s="194" t="s">
        <v>193</v>
      </c>
      <c r="E948" s="195" t="s">
        <v>43</v>
      </c>
      <c r="F948" s="196" t="s">
        <v>362</v>
      </c>
      <c r="G948" s="193"/>
      <c r="H948" s="195" t="s">
        <v>43</v>
      </c>
      <c r="I948" s="197"/>
      <c r="J948" s="193"/>
      <c r="K948" s="193"/>
      <c r="L948" s="198"/>
      <c r="M948" s="199"/>
      <c r="N948" s="200"/>
      <c r="O948" s="200"/>
      <c r="P948" s="200"/>
      <c r="Q948" s="200"/>
      <c r="R948" s="200"/>
      <c r="S948" s="200"/>
      <c r="T948" s="201"/>
      <c r="AT948" s="202" t="s">
        <v>193</v>
      </c>
      <c r="AU948" s="202" t="s">
        <v>90</v>
      </c>
      <c r="AV948" s="13" t="s">
        <v>88</v>
      </c>
      <c r="AW948" s="13" t="s">
        <v>41</v>
      </c>
      <c r="AX948" s="13" t="s">
        <v>80</v>
      </c>
      <c r="AY948" s="202" t="s">
        <v>182</v>
      </c>
    </row>
    <row r="949" spans="1:65" s="13" customFormat="1" ht="11.25">
      <c r="B949" s="192"/>
      <c r="C949" s="193"/>
      <c r="D949" s="194" t="s">
        <v>193</v>
      </c>
      <c r="E949" s="195" t="s">
        <v>43</v>
      </c>
      <c r="F949" s="196" t="s">
        <v>1160</v>
      </c>
      <c r="G949" s="193"/>
      <c r="H949" s="195" t="s">
        <v>43</v>
      </c>
      <c r="I949" s="197"/>
      <c r="J949" s="193"/>
      <c r="K949" s="193"/>
      <c r="L949" s="198"/>
      <c r="M949" s="199"/>
      <c r="N949" s="200"/>
      <c r="O949" s="200"/>
      <c r="P949" s="200"/>
      <c r="Q949" s="200"/>
      <c r="R949" s="200"/>
      <c r="S949" s="200"/>
      <c r="T949" s="201"/>
      <c r="AT949" s="202" t="s">
        <v>193</v>
      </c>
      <c r="AU949" s="202" t="s">
        <v>90</v>
      </c>
      <c r="AV949" s="13" t="s">
        <v>88</v>
      </c>
      <c r="AW949" s="13" t="s">
        <v>41</v>
      </c>
      <c r="AX949" s="13" t="s">
        <v>80</v>
      </c>
      <c r="AY949" s="202" t="s">
        <v>182</v>
      </c>
    </row>
    <row r="950" spans="1:65" s="14" customFormat="1" ht="11.25">
      <c r="B950" s="203"/>
      <c r="C950" s="204"/>
      <c r="D950" s="194" t="s">
        <v>193</v>
      </c>
      <c r="E950" s="205" t="s">
        <v>43</v>
      </c>
      <c r="F950" s="206" t="s">
        <v>1161</v>
      </c>
      <c r="G950" s="204"/>
      <c r="H950" s="207">
        <v>8.84</v>
      </c>
      <c r="I950" s="208"/>
      <c r="J950" s="204"/>
      <c r="K950" s="204"/>
      <c r="L950" s="209"/>
      <c r="M950" s="210"/>
      <c r="N950" s="211"/>
      <c r="O950" s="211"/>
      <c r="P950" s="211"/>
      <c r="Q950" s="211"/>
      <c r="R950" s="211"/>
      <c r="S950" s="211"/>
      <c r="T950" s="212"/>
      <c r="AT950" s="213" t="s">
        <v>193</v>
      </c>
      <c r="AU950" s="213" t="s">
        <v>90</v>
      </c>
      <c r="AV950" s="14" t="s">
        <v>90</v>
      </c>
      <c r="AW950" s="14" t="s">
        <v>41</v>
      </c>
      <c r="AX950" s="14" t="s">
        <v>88</v>
      </c>
      <c r="AY950" s="213" t="s">
        <v>182</v>
      </c>
    </row>
    <row r="951" spans="1:65" s="2" customFormat="1" ht="24.2" customHeight="1">
      <c r="A951" s="35"/>
      <c r="B951" s="36"/>
      <c r="C951" s="179" t="s">
        <v>1162</v>
      </c>
      <c r="D951" s="179" t="s">
        <v>187</v>
      </c>
      <c r="E951" s="180" t="s">
        <v>1163</v>
      </c>
      <c r="F951" s="181" t="s">
        <v>1164</v>
      </c>
      <c r="G951" s="182" t="s">
        <v>367</v>
      </c>
      <c r="H951" s="183">
        <v>8.84</v>
      </c>
      <c r="I951" s="184"/>
      <c r="J951" s="185">
        <f>ROUND(I951*H951,2)</f>
        <v>0</v>
      </c>
      <c r="K951" s="181" t="s">
        <v>191</v>
      </c>
      <c r="L951" s="40"/>
      <c r="M951" s="186" t="s">
        <v>43</v>
      </c>
      <c r="N951" s="187" t="s">
        <v>51</v>
      </c>
      <c r="O951" s="65"/>
      <c r="P951" s="188">
        <f>O951*H951</f>
        <v>0</v>
      </c>
      <c r="Q951" s="188">
        <v>0</v>
      </c>
      <c r="R951" s="188">
        <f>Q951*H951</f>
        <v>0</v>
      </c>
      <c r="S951" s="188">
        <v>0</v>
      </c>
      <c r="T951" s="189">
        <f>S951*H951</f>
        <v>0</v>
      </c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R951" s="190" t="s">
        <v>88</v>
      </c>
      <c r="AT951" s="190" t="s">
        <v>187</v>
      </c>
      <c r="AU951" s="190" t="s">
        <v>90</v>
      </c>
      <c r="AY951" s="17" t="s">
        <v>182</v>
      </c>
      <c r="BE951" s="191">
        <f>IF(N951="základní",J951,0)</f>
        <v>0</v>
      </c>
      <c r="BF951" s="191">
        <f>IF(N951="snížená",J951,0)</f>
        <v>0</v>
      </c>
      <c r="BG951" s="191">
        <f>IF(N951="zákl. přenesená",J951,0)</f>
        <v>0</v>
      </c>
      <c r="BH951" s="191">
        <f>IF(N951="sníž. přenesená",J951,0)</f>
        <v>0</v>
      </c>
      <c r="BI951" s="191">
        <f>IF(N951="nulová",J951,0)</f>
        <v>0</v>
      </c>
      <c r="BJ951" s="17" t="s">
        <v>88</v>
      </c>
      <c r="BK951" s="191">
        <f>ROUND(I951*H951,2)</f>
        <v>0</v>
      </c>
      <c r="BL951" s="17" t="s">
        <v>88</v>
      </c>
      <c r="BM951" s="190" t="s">
        <v>1165</v>
      </c>
    </row>
    <row r="952" spans="1:65" s="13" customFormat="1" ht="11.25">
      <c r="B952" s="192"/>
      <c r="C952" s="193"/>
      <c r="D952" s="194" t="s">
        <v>193</v>
      </c>
      <c r="E952" s="195" t="s">
        <v>43</v>
      </c>
      <c r="F952" s="196" t="s">
        <v>362</v>
      </c>
      <c r="G952" s="193"/>
      <c r="H952" s="195" t="s">
        <v>43</v>
      </c>
      <c r="I952" s="197"/>
      <c r="J952" s="193"/>
      <c r="K952" s="193"/>
      <c r="L952" s="198"/>
      <c r="M952" s="199"/>
      <c r="N952" s="200"/>
      <c r="O952" s="200"/>
      <c r="P952" s="200"/>
      <c r="Q952" s="200"/>
      <c r="R952" s="200"/>
      <c r="S952" s="200"/>
      <c r="T952" s="201"/>
      <c r="AT952" s="202" t="s">
        <v>193</v>
      </c>
      <c r="AU952" s="202" t="s">
        <v>90</v>
      </c>
      <c r="AV952" s="13" t="s">
        <v>88</v>
      </c>
      <c r="AW952" s="13" t="s">
        <v>41</v>
      </c>
      <c r="AX952" s="13" t="s">
        <v>80</v>
      </c>
      <c r="AY952" s="202" t="s">
        <v>182</v>
      </c>
    </row>
    <row r="953" spans="1:65" s="13" customFormat="1" ht="11.25">
      <c r="B953" s="192"/>
      <c r="C953" s="193"/>
      <c r="D953" s="194" t="s">
        <v>193</v>
      </c>
      <c r="E953" s="195" t="s">
        <v>43</v>
      </c>
      <c r="F953" s="196" t="s">
        <v>1160</v>
      </c>
      <c r="G953" s="193"/>
      <c r="H953" s="195" t="s">
        <v>43</v>
      </c>
      <c r="I953" s="197"/>
      <c r="J953" s="193"/>
      <c r="K953" s="193"/>
      <c r="L953" s="198"/>
      <c r="M953" s="199"/>
      <c r="N953" s="200"/>
      <c r="O953" s="200"/>
      <c r="P953" s="200"/>
      <c r="Q953" s="200"/>
      <c r="R953" s="200"/>
      <c r="S953" s="200"/>
      <c r="T953" s="201"/>
      <c r="AT953" s="202" t="s">
        <v>193</v>
      </c>
      <c r="AU953" s="202" t="s">
        <v>90</v>
      </c>
      <c r="AV953" s="13" t="s">
        <v>88</v>
      </c>
      <c r="AW953" s="13" t="s">
        <v>41</v>
      </c>
      <c r="AX953" s="13" t="s">
        <v>80</v>
      </c>
      <c r="AY953" s="202" t="s">
        <v>182</v>
      </c>
    </row>
    <row r="954" spans="1:65" s="14" customFormat="1" ht="11.25">
      <c r="B954" s="203"/>
      <c r="C954" s="204"/>
      <c r="D954" s="194" t="s">
        <v>193</v>
      </c>
      <c r="E954" s="205" t="s">
        <v>43</v>
      </c>
      <c r="F954" s="206" t="s">
        <v>1161</v>
      </c>
      <c r="G954" s="204"/>
      <c r="H954" s="207">
        <v>8.84</v>
      </c>
      <c r="I954" s="208"/>
      <c r="J954" s="204"/>
      <c r="K954" s="204"/>
      <c r="L954" s="209"/>
      <c r="M954" s="210"/>
      <c r="N954" s="211"/>
      <c r="O954" s="211"/>
      <c r="P954" s="211"/>
      <c r="Q954" s="211"/>
      <c r="R954" s="211"/>
      <c r="S954" s="211"/>
      <c r="T954" s="212"/>
      <c r="AT954" s="213" t="s">
        <v>193</v>
      </c>
      <c r="AU954" s="213" t="s">
        <v>90</v>
      </c>
      <c r="AV954" s="14" t="s">
        <v>90</v>
      </c>
      <c r="AW954" s="14" t="s">
        <v>41</v>
      </c>
      <c r="AX954" s="14" t="s">
        <v>88</v>
      </c>
      <c r="AY954" s="213" t="s">
        <v>182</v>
      </c>
    </row>
    <row r="955" spans="1:65" s="2" customFormat="1" ht="49.15" customHeight="1">
      <c r="A955" s="35"/>
      <c r="B955" s="36"/>
      <c r="C955" s="179" t="s">
        <v>1166</v>
      </c>
      <c r="D955" s="179" t="s">
        <v>187</v>
      </c>
      <c r="E955" s="180" t="s">
        <v>1167</v>
      </c>
      <c r="F955" s="181" t="s">
        <v>1168</v>
      </c>
      <c r="G955" s="182" t="s">
        <v>481</v>
      </c>
      <c r="H955" s="183">
        <v>80</v>
      </c>
      <c r="I955" s="184"/>
      <c r="J955" s="185">
        <f>ROUND(I955*H955,2)</f>
        <v>0</v>
      </c>
      <c r="K955" s="181" t="s">
        <v>191</v>
      </c>
      <c r="L955" s="40"/>
      <c r="M955" s="186" t="s">
        <v>43</v>
      </c>
      <c r="N955" s="187" t="s">
        <v>51</v>
      </c>
      <c r="O955" s="65"/>
      <c r="P955" s="188">
        <f>O955*H955</f>
        <v>0</v>
      </c>
      <c r="Q955" s="188">
        <v>1.3999999999999999E-4</v>
      </c>
      <c r="R955" s="188">
        <f>Q955*H955</f>
        <v>1.1199999999999998E-2</v>
      </c>
      <c r="S955" s="188">
        <v>0</v>
      </c>
      <c r="T955" s="189">
        <f>S955*H955</f>
        <v>0</v>
      </c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R955" s="190" t="s">
        <v>88</v>
      </c>
      <c r="AT955" s="190" t="s">
        <v>187</v>
      </c>
      <c r="AU955" s="190" t="s">
        <v>90</v>
      </c>
      <c r="AY955" s="17" t="s">
        <v>182</v>
      </c>
      <c r="BE955" s="191">
        <f>IF(N955="základní",J955,0)</f>
        <v>0</v>
      </c>
      <c r="BF955" s="191">
        <f>IF(N955="snížená",J955,0)</f>
        <v>0</v>
      </c>
      <c r="BG955" s="191">
        <f>IF(N955="zákl. přenesená",J955,0)</f>
        <v>0</v>
      </c>
      <c r="BH955" s="191">
        <f>IF(N955="sníž. přenesená",J955,0)</f>
        <v>0</v>
      </c>
      <c r="BI955" s="191">
        <f>IF(N955="nulová",J955,0)</f>
        <v>0</v>
      </c>
      <c r="BJ955" s="17" t="s">
        <v>88</v>
      </c>
      <c r="BK955" s="191">
        <f>ROUND(I955*H955,2)</f>
        <v>0</v>
      </c>
      <c r="BL955" s="17" t="s">
        <v>88</v>
      </c>
      <c r="BM955" s="190" t="s">
        <v>1169</v>
      </c>
    </row>
    <row r="956" spans="1:65" s="13" customFormat="1" ht="11.25">
      <c r="B956" s="192"/>
      <c r="C956" s="193"/>
      <c r="D956" s="194" t="s">
        <v>193</v>
      </c>
      <c r="E956" s="195" t="s">
        <v>43</v>
      </c>
      <c r="F956" s="196" t="s">
        <v>362</v>
      </c>
      <c r="G956" s="193"/>
      <c r="H956" s="195" t="s">
        <v>43</v>
      </c>
      <c r="I956" s="197"/>
      <c r="J956" s="193"/>
      <c r="K956" s="193"/>
      <c r="L956" s="198"/>
      <c r="M956" s="199"/>
      <c r="N956" s="200"/>
      <c r="O956" s="200"/>
      <c r="P956" s="200"/>
      <c r="Q956" s="200"/>
      <c r="R956" s="200"/>
      <c r="S956" s="200"/>
      <c r="T956" s="201"/>
      <c r="AT956" s="202" t="s">
        <v>193</v>
      </c>
      <c r="AU956" s="202" t="s">
        <v>90</v>
      </c>
      <c r="AV956" s="13" t="s">
        <v>88</v>
      </c>
      <c r="AW956" s="13" t="s">
        <v>41</v>
      </c>
      <c r="AX956" s="13" t="s">
        <v>80</v>
      </c>
      <c r="AY956" s="202" t="s">
        <v>182</v>
      </c>
    </row>
    <row r="957" spans="1:65" s="13" customFormat="1" ht="11.25">
      <c r="B957" s="192"/>
      <c r="C957" s="193"/>
      <c r="D957" s="194" t="s">
        <v>193</v>
      </c>
      <c r="E957" s="195" t="s">
        <v>43</v>
      </c>
      <c r="F957" s="196" t="s">
        <v>1051</v>
      </c>
      <c r="G957" s="193"/>
      <c r="H957" s="195" t="s">
        <v>43</v>
      </c>
      <c r="I957" s="197"/>
      <c r="J957" s="193"/>
      <c r="K957" s="193"/>
      <c r="L957" s="198"/>
      <c r="M957" s="199"/>
      <c r="N957" s="200"/>
      <c r="O957" s="200"/>
      <c r="P957" s="200"/>
      <c r="Q957" s="200"/>
      <c r="R957" s="200"/>
      <c r="S957" s="200"/>
      <c r="T957" s="201"/>
      <c r="AT957" s="202" t="s">
        <v>193</v>
      </c>
      <c r="AU957" s="202" t="s">
        <v>90</v>
      </c>
      <c r="AV957" s="13" t="s">
        <v>88</v>
      </c>
      <c r="AW957" s="13" t="s">
        <v>41</v>
      </c>
      <c r="AX957" s="13" t="s">
        <v>80</v>
      </c>
      <c r="AY957" s="202" t="s">
        <v>182</v>
      </c>
    </row>
    <row r="958" spans="1:65" s="14" customFormat="1" ht="11.25">
      <c r="B958" s="203"/>
      <c r="C958" s="204"/>
      <c r="D958" s="194" t="s">
        <v>193</v>
      </c>
      <c r="E958" s="205" t="s">
        <v>43</v>
      </c>
      <c r="F958" s="206" t="s">
        <v>1170</v>
      </c>
      <c r="G958" s="204"/>
      <c r="H958" s="207">
        <v>50</v>
      </c>
      <c r="I958" s="208"/>
      <c r="J958" s="204"/>
      <c r="K958" s="204"/>
      <c r="L958" s="209"/>
      <c r="M958" s="210"/>
      <c r="N958" s="211"/>
      <c r="O958" s="211"/>
      <c r="P958" s="211"/>
      <c r="Q958" s="211"/>
      <c r="R958" s="211"/>
      <c r="S958" s="211"/>
      <c r="T958" s="212"/>
      <c r="AT958" s="213" t="s">
        <v>193</v>
      </c>
      <c r="AU958" s="213" t="s">
        <v>90</v>
      </c>
      <c r="AV958" s="14" t="s">
        <v>90</v>
      </c>
      <c r="AW958" s="14" t="s">
        <v>41</v>
      </c>
      <c r="AX958" s="14" t="s">
        <v>80</v>
      </c>
      <c r="AY958" s="213" t="s">
        <v>182</v>
      </c>
    </row>
    <row r="959" spans="1:65" s="13" customFormat="1" ht="11.25">
      <c r="B959" s="192"/>
      <c r="C959" s="193"/>
      <c r="D959" s="194" t="s">
        <v>193</v>
      </c>
      <c r="E959" s="195" t="s">
        <v>43</v>
      </c>
      <c r="F959" s="196" t="s">
        <v>1053</v>
      </c>
      <c r="G959" s="193"/>
      <c r="H959" s="195" t="s">
        <v>43</v>
      </c>
      <c r="I959" s="197"/>
      <c r="J959" s="193"/>
      <c r="K959" s="193"/>
      <c r="L959" s="198"/>
      <c r="M959" s="199"/>
      <c r="N959" s="200"/>
      <c r="O959" s="200"/>
      <c r="P959" s="200"/>
      <c r="Q959" s="200"/>
      <c r="R959" s="200"/>
      <c r="S959" s="200"/>
      <c r="T959" s="201"/>
      <c r="AT959" s="202" t="s">
        <v>193</v>
      </c>
      <c r="AU959" s="202" t="s">
        <v>90</v>
      </c>
      <c r="AV959" s="13" t="s">
        <v>88</v>
      </c>
      <c r="AW959" s="13" t="s">
        <v>41</v>
      </c>
      <c r="AX959" s="13" t="s">
        <v>80</v>
      </c>
      <c r="AY959" s="202" t="s">
        <v>182</v>
      </c>
    </row>
    <row r="960" spans="1:65" s="14" customFormat="1" ht="11.25">
      <c r="B960" s="203"/>
      <c r="C960" s="204"/>
      <c r="D960" s="194" t="s">
        <v>193</v>
      </c>
      <c r="E960" s="205" t="s">
        <v>43</v>
      </c>
      <c r="F960" s="206" t="s">
        <v>1171</v>
      </c>
      <c r="G960" s="204"/>
      <c r="H960" s="207">
        <v>30</v>
      </c>
      <c r="I960" s="208"/>
      <c r="J960" s="204"/>
      <c r="K960" s="204"/>
      <c r="L960" s="209"/>
      <c r="M960" s="210"/>
      <c r="N960" s="211"/>
      <c r="O960" s="211"/>
      <c r="P960" s="211"/>
      <c r="Q960" s="211"/>
      <c r="R960" s="211"/>
      <c r="S960" s="211"/>
      <c r="T960" s="212"/>
      <c r="AT960" s="213" t="s">
        <v>193</v>
      </c>
      <c r="AU960" s="213" t="s">
        <v>90</v>
      </c>
      <c r="AV960" s="14" t="s">
        <v>90</v>
      </c>
      <c r="AW960" s="14" t="s">
        <v>41</v>
      </c>
      <c r="AX960" s="14" t="s">
        <v>80</v>
      </c>
      <c r="AY960" s="213" t="s">
        <v>182</v>
      </c>
    </row>
    <row r="961" spans="1:65" s="15" customFormat="1" ht="11.25">
      <c r="B961" s="227"/>
      <c r="C961" s="228"/>
      <c r="D961" s="194" t="s">
        <v>193</v>
      </c>
      <c r="E961" s="229" t="s">
        <v>43</v>
      </c>
      <c r="F961" s="230" t="s">
        <v>436</v>
      </c>
      <c r="G961" s="228"/>
      <c r="H961" s="231">
        <v>80</v>
      </c>
      <c r="I961" s="232"/>
      <c r="J961" s="228"/>
      <c r="K961" s="228"/>
      <c r="L961" s="233"/>
      <c r="M961" s="234"/>
      <c r="N961" s="235"/>
      <c r="O961" s="235"/>
      <c r="P961" s="235"/>
      <c r="Q961" s="235"/>
      <c r="R961" s="235"/>
      <c r="S961" s="235"/>
      <c r="T961" s="236"/>
      <c r="AT961" s="237" t="s">
        <v>193</v>
      </c>
      <c r="AU961" s="237" t="s">
        <v>90</v>
      </c>
      <c r="AV961" s="15" t="s">
        <v>205</v>
      </c>
      <c r="AW961" s="15" t="s">
        <v>41</v>
      </c>
      <c r="AX961" s="15" t="s">
        <v>88</v>
      </c>
      <c r="AY961" s="237" t="s">
        <v>182</v>
      </c>
    </row>
    <row r="962" spans="1:65" s="2" customFormat="1" ht="14.45" customHeight="1">
      <c r="A962" s="35"/>
      <c r="B962" s="36"/>
      <c r="C962" s="214" t="s">
        <v>1172</v>
      </c>
      <c r="D962" s="214" t="s">
        <v>179</v>
      </c>
      <c r="E962" s="215" t="s">
        <v>1173</v>
      </c>
      <c r="F962" s="216" t="s">
        <v>1174</v>
      </c>
      <c r="G962" s="217" t="s">
        <v>481</v>
      </c>
      <c r="H962" s="218">
        <v>40</v>
      </c>
      <c r="I962" s="219"/>
      <c r="J962" s="220">
        <f>ROUND(I962*H962,2)</f>
        <v>0</v>
      </c>
      <c r="K962" s="216" t="s">
        <v>191</v>
      </c>
      <c r="L962" s="221"/>
      <c r="M962" s="222" t="s">
        <v>43</v>
      </c>
      <c r="N962" s="223" t="s">
        <v>51</v>
      </c>
      <c r="O962" s="65"/>
      <c r="P962" s="188">
        <f>O962*H962</f>
        <v>0</v>
      </c>
      <c r="Q962" s="188">
        <v>2.0000000000000002E-5</v>
      </c>
      <c r="R962" s="188">
        <f>Q962*H962</f>
        <v>8.0000000000000004E-4</v>
      </c>
      <c r="S962" s="188">
        <v>0</v>
      </c>
      <c r="T962" s="189">
        <f>S962*H962</f>
        <v>0</v>
      </c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R962" s="190" t="s">
        <v>90</v>
      </c>
      <c r="AT962" s="190" t="s">
        <v>179</v>
      </c>
      <c r="AU962" s="190" t="s">
        <v>90</v>
      </c>
      <c r="AY962" s="17" t="s">
        <v>182</v>
      </c>
      <c r="BE962" s="191">
        <f>IF(N962="základní",J962,0)</f>
        <v>0</v>
      </c>
      <c r="BF962" s="191">
        <f>IF(N962="snížená",J962,0)</f>
        <v>0</v>
      </c>
      <c r="BG962" s="191">
        <f>IF(N962="zákl. přenesená",J962,0)</f>
        <v>0</v>
      </c>
      <c r="BH962" s="191">
        <f>IF(N962="sníž. přenesená",J962,0)</f>
        <v>0</v>
      </c>
      <c r="BI962" s="191">
        <f>IF(N962="nulová",J962,0)</f>
        <v>0</v>
      </c>
      <c r="BJ962" s="17" t="s">
        <v>88</v>
      </c>
      <c r="BK962" s="191">
        <f>ROUND(I962*H962,2)</f>
        <v>0</v>
      </c>
      <c r="BL962" s="17" t="s">
        <v>88</v>
      </c>
      <c r="BM962" s="190" t="s">
        <v>1175</v>
      </c>
    </row>
    <row r="963" spans="1:65" s="13" customFormat="1" ht="11.25">
      <c r="B963" s="192"/>
      <c r="C963" s="193"/>
      <c r="D963" s="194" t="s">
        <v>193</v>
      </c>
      <c r="E963" s="195" t="s">
        <v>43</v>
      </c>
      <c r="F963" s="196" t="s">
        <v>362</v>
      </c>
      <c r="G963" s="193"/>
      <c r="H963" s="195" t="s">
        <v>43</v>
      </c>
      <c r="I963" s="197"/>
      <c r="J963" s="193"/>
      <c r="K963" s="193"/>
      <c r="L963" s="198"/>
      <c r="M963" s="199"/>
      <c r="N963" s="200"/>
      <c r="O963" s="200"/>
      <c r="P963" s="200"/>
      <c r="Q963" s="200"/>
      <c r="R963" s="200"/>
      <c r="S963" s="200"/>
      <c r="T963" s="201"/>
      <c r="AT963" s="202" t="s">
        <v>193</v>
      </c>
      <c r="AU963" s="202" t="s">
        <v>90</v>
      </c>
      <c r="AV963" s="13" t="s">
        <v>88</v>
      </c>
      <c r="AW963" s="13" t="s">
        <v>41</v>
      </c>
      <c r="AX963" s="13" t="s">
        <v>80</v>
      </c>
      <c r="AY963" s="202" t="s">
        <v>182</v>
      </c>
    </row>
    <row r="964" spans="1:65" s="13" customFormat="1" ht="11.25">
      <c r="B964" s="192"/>
      <c r="C964" s="193"/>
      <c r="D964" s="194" t="s">
        <v>193</v>
      </c>
      <c r="E964" s="195" t="s">
        <v>43</v>
      </c>
      <c r="F964" s="196" t="s">
        <v>1051</v>
      </c>
      <c r="G964" s="193"/>
      <c r="H964" s="195" t="s">
        <v>43</v>
      </c>
      <c r="I964" s="197"/>
      <c r="J964" s="193"/>
      <c r="K964" s="193"/>
      <c r="L964" s="198"/>
      <c r="M964" s="199"/>
      <c r="N964" s="200"/>
      <c r="O964" s="200"/>
      <c r="P964" s="200"/>
      <c r="Q964" s="200"/>
      <c r="R964" s="200"/>
      <c r="S964" s="200"/>
      <c r="T964" s="201"/>
      <c r="AT964" s="202" t="s">
        <v>193</v>
      </c>
      <c r="AU964" s="202" t="s">
        <v>90</v>
      </c>
      <c r="AV964" s="13" t="s">
        <v>88</v>
      </c>
      <c r="AW964" s="13" t="s">
        <v>41</v>
      </c>
      <c r="AX964" s="13" t="s">
        <v>80</v>
      </c>
      <c r="AY964" s="202" t="s">
        <v>182</v>
      </c>
    </row>
    <row r="965" spans="1:65" s="14" customFormat="1" ht="11.25">
      <c r="B965" s="203"/>
      <c r="C965" s="204"/>
      <c r="D965" s="194" t="s">
        <v>193</v>
      </c>
      <c r="E965" s="205" t="s">
        <v>43</v>
      </c>
      <c r="F965" s="206" t="s">
        <v>1137</v>
      </c>
      <c r="G965" s="204"/>
      <c r="H965" s="207">
        <v>25</v>
      </c>
      <c r="I965" s="208"/>
      <c r="J965" s="204"/>
      <c r="K965" s="204"/>
      <c r="L965" s="209"/>
      <c r="M965" s="210"/>
      <c r="N965" s="211"/>
      <c r="O965" s="211"/>
      <c r="P965" s="211"/>
      <c r="Q965" s="211"/>
      <c r="R965" s="211"/>
      <c r="S965" s="211"/>
      <c r="T965" s="212"/>
      <c r="AT965" s="213" t="s">
        <v>193</v>
      </c>
      <c r="AU965" s="213" t="s">
        <v>90</v>
      </c>
      <c r="AV965" s="14" t="s">
        <v>90</v>
      </c>
      <c r="AW965" s="14" t="s">
        <v>41</v>
      </c>
      <c r="AX965" s="14" t="s">
        <v>80</v>
      </c>
      <c r="AY965" s="213" t="s">
        <v>182</v>
      </c>
    </row>
    <row r="966" spans="1:65" s="13" customFormat="1" ht="11.25">
      <c r="B966" s="192"/>
      <c r="C966" s="193"/>
      <c r="D966" s="194" t="s">
        <v>193</v>
      </c>
      <c r="E966" s="195" t="s">
        <v>43</v>
      </c>
      <c r="F966" s="196" t="s">
        <v>1053</v>
      </c>
      <c r="G966" s="193"/>
      <c r="H966" s="195" t="s">
        <v>43</v>
      </c>
      <c r="I966" s="197"/>
      <c r="J966" s="193"/>
      <c r="K966" s="193"/>
      <c r="L966" s="198"/>
      <c r="M966" s="199"/>
      <c r="N966" s="200"/>
      <c r="O966" s="200"/>
      <c r="P966" s="200"/>
      <c r="Q966" s="200"/>
      <c r="R966" s="200"/>
      <c r="S966" s="200"/>
      <c r="T966" s="201"/>
      <c r="AT966" s="202" t="s">
        <v>193</v>
      </c>
      <c r="AU966" s="202" t="s">
        <v>90</v>
      </c>
      <c r="AV966" s="13" t="s">
        <v>88</v>
      </c>
      <c r="AW966" s="13" t="s">
        <v>41</v>
      </c>
      <c r="AX966" s="13" t="s">
        <v>80</v>
      </c>
      <c r="AY966" s="202" t="s">
        <v>182</v>
      </c>
    </row>
    <row r="967" spans="1:65" s="14" customFormat="1" ht="11.25">
      <c r="B967" s="203"/>
      <c r="C967" s="204"/>
      <c r="D967" s="194" t="s">
        <v>193</v>
      </c>
      <c r="E967" s="205" t="s">
        <v>43</v>
      </c>
      <c r="F967" s="206" t="s">
        <v>1142</v>
      </c>
      <c r="G967" s="204"/>
      <c r="H967" s="207">
        <v>15</v>
      </c>
      <c r="I967" s="208"/>
      <c r="J967" s="204"/>
      <c r="K967" s="204"/>
      <c r="L967" s="209"/>
      <c r="M967" s="210"/>
      <c r="N967" s="211"/>
      <c r="O967" s="211"/>
      <c r="P967" s="211"/>
      <c r="Q967" s="211"/>
      <c r="R967" s="211"/>
      <c r="S967" s="211"/>
      <c r="T967" s="212"/>
      <c r="AT967" s="213" t="s">
        <v>193</v>
      </c>
      <c r="AU967" s="213" t="s">
        <v>90</v>
      </c>
      <c r="AV967" s="14" t="s">
        <v>90</v>
      </c>
      <c r="AW967" s="14" t="s">
        <v>41</v>
      </c>
      <c r="AX967" s="14" t="s">
        <v>80</v>
      </c>
      <c r="AY967" s="213" t="s">
        <v>182</v>
      </c>
    </row>
    <row r="968" spans="1:65" s="15" customFormat="1" ht="11.25">
      <c r="B968" s="227"/>
      <c r="C968" s="228"/>
      <c r="D968" s="194" t="s">
        <v>193</v>
      </c>
      <c r="E968" s="229" t="s">
        <v>43</v>
      </c>
      <c r="F968" s="230" t="s">
        <v>436</v>
      </c>
      <c r="G968" s="228"/>
      <c r="H968" s="231">
        <v>40</v>
      </c>
      <c r="I968" s="232"/>
      <c r="J968" s="228"/>
      <c r="K968" s="228"/>
      <c r="L968" s="233"/>
      <c r="M968" s="234"/>
      <c r="N968" s="235"/>
      <c r="O968" s="235"/>
      <c r="P968" s="235"/>
      <c r="Q968" s="235"/>
      <c r="R968" s="235"/>
      <c r="S968" s="235"/>
      <c r="T968" s="236"/>
      <c r="AT968" s="237" t="s">
        <v>193</v>
      </c>
      <c r="AU968" s="237" t="s">
        <v>90</v>
      </c>
      <c r="AV968" s="15" t="s">
        <v>205</v>
      </c>
      <c r="AW968" s="15" t="s">
        <v>41</v>
      </c>
      <c r="AX968" s="15" t="s">
        <v>88</v>
      </c>
      <c r="AY968" s="237" t="s">
        <v>182</v>
      </c>
    </row>
    <row r="969" spans="1:65" s="2" customFormat="1" ht="24.2" customHeight="1">
      <c r="A969" s="35"/>
      <c r="B969" s="36"/>
      <c r="C969" s="214" t="s">
        <v>1176</v>
      </c>
      <c r="D969" s="214" t="s">
        <v>179</v>
      </c>
      <c r="E969" s="215" t="s">
        <v>1177</v>
      </c>
      <c r="F969" s="216" t="s">
        <v>1178</v>
      </c>
      <c r="G969" s="217" t="s">
        <v>481</v>
      </c>
      <c r="H969" s="218">
        <v>75</v>
      </c>
      <c r="I969" s="219"/>
      <c r="J969" s="220">
        <f>ROUND(I969*H969,2)</f>
        <v>0</v>
      </c>
      <c r="K969" s="216" t="s">
        <v>191</v>
      </c>
      <c r="L969" s="221"/>
      <c r="M969" s="222" t="s">
        <v>43</v>
      </c>
      <c r="N969" s="223" t="s">
        <v>51</v>
      </c>
      <c r="O969" s="65"/>
      <c r="P969" s="188">
        <f>O969*H969</f>
        <v>0</v>
      </c>
      <c r="Q969" s="188">
        <v>3.5E-4</v>
      </c>
      <c r="R969" s="188">
        <f>Q969*H969</f>
        <v>2.6249999999999999E-2</v>
      </c>
      <c r="S969" s="188">
        <v>0</v>
      </c>
      <c r="T969" s="189">
        <f>S969*H969</f>
        <v>0</v>
      </c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R969" s="190" t="s">
        <v>90</v>
      </c>
      <c r="AT969" s="190" t="s">
        <v>179</v>
      </c>
      <c r="AU969" s="190" t="s">
        <v>90</v>
      </c>
      <c r="AY969" s="17" t="s">
        <v>182</v>
      </c>
      <c r="BE969" s="191">
        <f>IF(N969="základní",J969,0)</f>
        <v>0</v>
      </c>
      <c r="BF969" s="191">
        <f>IF(N969="snížená",J969,0)</f>
        <v>0</v>
      </c>
      <c r="BG969" s="191">
        <f>IF(N969="zákl. přenesená",J969,0)</f>
        <v>0</v>
      </c>
      <c r="BH969" s="191">
        <f>IF(N969="sníž. přenesená",J969,0)</f>
        <v>0</v>
      </c>
      <c r="BI969" s="191">
        <f>IF(N969="nulová",J969,0)</f>
        <v>0</v>
      </c>
      <c r="BJ969" s="17" t="s">
        <v>88</v>
      </c>
      <c r="BK969" s="191">
        <f>ROUND(I969*H969,2)</f>
        <v>0</v>
      </c>
      <c r="BL969" s="17" t="s">
        <v>88</v>
      </c>
      <c r="BM969" s="190" t="s">
        <v>1179</v>
      </c>
    </row>
    <row r="970" spans="1:65" s="13" customFormat="1" ht="11.25">
      <c r="B970" s="192"/>
      <c r="C970" s="193"/>
      <c r="D970" s="194" t="s">
        <v>193</v>
      </c>
      <c r="E970" s="195" t="s">
        <v>43</v>
      </c>
      <c r="F970" s="196" t="s">
        <v>362</v>
      </c>
      <c r="G970" s="193"/>
      <c r="H970" s="195" t="s">
        <v>43</v>
      </c>
      <c r="I970" s="197"/>
      <c r="J970" s="193"/>
      <c r="K970" s="193"/>
      <c r="L970" s="198"/>
      <c r="M970" s="199"/>
      <c r="N970" s="200"/>
      <c r="O970" s="200"/>
      <c r="P970" s="200"/>
      <c r="Q970" s="200"/>
      <c r="R970" s="200"/>
      <c r="S970" s="200"/>
      <c r="T970" s="201"/>
      <c r="AT970" s="202" t="s">
        <v>193</v>
      </c>
      <c r="AU970" s="202" t="s">
        <v>90</v>
      </c>
      <c r="AV970" s="13" t="s">
        <v>88</v>
      </c>
      <c r="AW970" s="13" t="s">
        <v>41</v>
      </c>
      <c r="AX970" s="13" t="s">
        <v>80</v>
      </c>
      <c r="AY970" s="202" t="s">
        <v>182</v>
      </c>
    </row>
    <row r="971" spans="1:65" s="13" customFormat="1" ht="11.25">
      <c r="B971" s="192"/>
      <c r="C971" s="193"/>
      <c r="D971" s="194" t="s">
        <v>193</v>
      </c>
      <c r="E971" s="195" t="s">
        <v>43</v>
      </c>
      <c r="F971" s="196" t="s">
        <v>554</v>
      </c>
      <c r="G971" s="193"/>
      <c r="H971" s="195" t="s">
        <v>43</v>
      </c>
      <c r="I971" s="197"/>
      <c r="J971" s="193"/>
      <c r="K971" s="193"/>
      <c r="L971" s="198"/>
      <c r="M971" s="199"/>
      <c r="N971" s="200"/>
      <c r="O971" s="200"/>
      <c r="P971" s="200"/>
      <c r="Q971" s="200"/>
      <c r="R971" s="200"/>
      <c r="S971" s="200"/>
      <c r="T971" s="201"/>
      <c r="AT971" s="202" t="s">
        <v>193</v>
      </c>
      <c r="AU971" s="202" t="s">
        <v>90</v>
      </c>
      <c r="AV971" s="13" t="s">
        <v>88</v>
      </c>
      <c r="AW971" s="13" t="s">
        <v>41</v>
      </c>
      <c r="AX971" s="13" t="s">
        <v>80</v>
      </c>
      <c r="AY971" s="202" t="s">
        <v>182</v>
      </c>
    </row>
    <row r="972" spans="1:65" s="13" customFormat="1" ht="11.25">
      <c r="B972" s="192"/>
      <c r="C972" s="193"/>
      <c r="D972" s="194" t="s">
        <v>193</v>
      </c>
      <c r="E972" s="195" t="s">
        <v>43</v>
      </c>
      <c r="F972" s="196" t="s">
        <v>1180</v>
      </c>
      <c r="G972" s="193"/>
      <c r="H972" s="195" t="s">
        <v>43</v>
      </c>
      <c r="I972" s="197"/>
      <c r="J972" s="193"/>
      <c r="K972" s="193"/>
      <c r="L972" s="198"/>
      <c r="M972" s="199"/>
      <c r="N972" s="200"/>
      <c r="O972" s="200"/>
      <c r="P972" s="200"/>
      <c r="Q972" s="200"/>
      <c r="R972" s="200"/>
      <c r="S972" s="200"/>
      <c r="T972" s="201"/>
      <c r="AT972" s="202" t="s">
        <v>193</v>
      </c>
      <c r="AU972" s="202" t="s">
        <v>90</v>
      </c>
      <c r="AV972" s="13" t="s">
        <v>88</v>
      </c>
      <c r="AW972" s="13" t="s">
        <v>41</v>
      </c>
      <c r="AX972" s="13" t="s">
        <v>80</v>
      </c>
      <c r="AY972" s="202" t="s">
        <v>182</v>
      </c>
    </row>
    <row r="973" spans="1:65" s="14" customFormat="1" ht="11.25">
      <c r="B973" s="203"/>
      <c r="C973" s="204"/>
      <c r="D973" s="194" t="s">
        <v>193</v>
      </c>
      <c r="E973" s="205" t="s">
        <v>43</v>
      </c>
      <c r="F973" s="206" t="s">
        <v>1181</v>
      </c>
      <c r="G973" s="204"/>
      <c r="H973" s="207">
        <v>75</v>
      </c>
      <c r="I973" s="208"/>
      <c r="J973" s="204"/>
      <c r="K973" s="204"/>
      <c r="L973" s="209"/>
      <c r="M973" s="210"/>
      <c r="N973" s="211"/>
      <c r="O973" s="211"/>
      <c r="P973" s="211"/>
      <c r="Q973" s="211"/>
      <c r="R973" s="211"/>
      <c r="S973" s="211"/>
      <c r="T973" s="212"/>
      <c r="AT973" s="213" t="s">
        <v>193</v>
      </c>
      <c r="AU973" s="213" t="s">
        <v>90</v>
      </c>
      <c r="AV973" s="14" t="s">
        <v>90</v>
      </c>
      <c r="AW973" s="14" t="s">
        <v>41</v>
      </c>
      <c r="AX973" s="14" t="s">
        <v>88</v>
      </c>
      <c r="AY973" s="213" t="s">
        <v>182</v>
      </c>
    </row>
    <row r="974" spans="1:65" s="2" customFormat="1" ht="49.15" customHeight="1">
      <c r="A974" s="35"/>
      <c r="B974" s="36"/>
      <c r="C974" s="179" t="s">
        <v>1182</v>
      </c>
      <c r="D974" s="179" t="s">
        <v>187</v>
      </c>
      <c r="E974" s="180" t="s">
        <v>1183</v>
      </c>
      <c r="F974" s="181" t="s">
        <v>1184</v>
      </c>
      <c r="G974" s="182" t="s">
        <v>481</v>
      </c>
      <c r="H974" s="183">
        <v>1.5</v>
      </c>
      <c r="I974" s="184"/>
      <c r="J974" s="185">
        <f>ROUND(I974*H974,2)</f>
        <v>0</v>
      </c>
      <c r="K974" s="181" t="s">
        <v>191</v>
      </c>
      <c r="L974" s="40"/>
      <c r="M974" s="186" t="s">
        <v>43</v>
      </c>
      <c r="N974" s="187" t="s">
        <v>51</v>
      </c>
      <c r="O974" s="65"/>
      <c r="P974" s="188">
        <f>O974*H974</f>
        <v>0</v>
      </c>
      <c r="Q974" s="188">
        <v>0.38424999999999998</v>
      </c>
      <c r="R974" s="188">
        <f>Q974*H974</f>
        <v>0.57637499999999997</v>
      </c>
      <c r="S974" s="188">
        <v>0</v>
      </c>
      <c r="T974" s="189">
        <f>S974*H974</f>
        <v>0</v>
      </c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R974" s="190" t="s">
        <v>88</v>
      </c>
      <c r="AT974" s="190" t="s">
        <v>187</v>
      </c>
      <c r="AU974" s="190" t="s">
        <v>90</v>
      </c>
      <c r="AY974" s="17" t="s">
        <v>182</v>
      </c>
      <c r="BE974" s="191">
        <f>IF(N974="základní",J974,0)</f>
        <v>0</v>
      </c>
      <c r="BF974" s="191">
        <f>IF(N974="snížená",J974,0)</f>
        <v>0</v>
      </c>
      <c r="BG974" s="191">
        <f>IF(N974="zákl. přenesená",J974,0)</f>
        <v>0</v>
      </c>
      <c r="BH974" s="191">
        <f>IF(N974="sníž. přenesená",J974,0)</f>
        <v>0</v>
      </c>
      <c r="BI974" s="191">
        <f>IF(N974="nulová",J974,0)</f>
        <v>0</v>
      </c>
      <c r="BJ974" s="17" t="s">
        <v>88</v>
      </c>
      <c r="BK974" s="191">
        <f>ROUND(I974*H974,2)</f>
        <v>0</v>
      </c>
      <c r="BL974" s="17" t="s">
        <v>88</v>
      </c>
      <c r="BM974" s="190" t="s">
        <v>1185</v>
      </c>
    </row>
    <row r="975" spans="1:65" s="13" customFormat="1" ht="11.25">
      <c r="B975" s="192"/>
      <c r="C975" s="193"/>
      <c r="D975" s="194" t="s">
        <v>193</v>
      </c>
      <c r="E975" s="195" t="s">
        <v>43</v>
      </c>
      <c r="F975" s="196" t="s">
        <v>431</v>
      </c>
      <c r="G975" s="193"/>
      <c r="H975" s="195" t="s">
        <v>43</v>
      </c>
      <c r="I975" s="197"/>
      <c r="J975" s="193"/>
      <c r="K975" s="193"/>
      <c r="L975" s="198"/>
      <c r="M975" s="199"/>
      <c r="N975" s="200"/>
      <c r="O975" s="200"/>
      <c r="P975" s="200"/>
      <c r="Q975" s="200"/>
      <c r="R975" s="200"/>
      <c r="S975" s="200"/>
      <c r="T975" s="201"/>
      <c r="AT975" s="202" t="s">
        <v>193</v>
      </c>
      <c r="AU975" s="202" t="s">
        <v>90</v>
      </c>
      <c r="AV975" s="13" t="s">
        <v>88</v>
      </c>
      <c r="AW975" s="13" t="s">
        <v>41</v>
      </c>
      <c r="AX975" s="13" t="s">
        <v>80</v>
      </c>
      <c r="AY975" s="202" t="s">
        <v>182</v>
      </c>
    </row>
    <row r="976" spans="1:65" s="13" customFormat="1" ht="11.25">
      <c r="B976" s="192"/>
      <c r="C976" s="193"/>
      <c r="D976" s="194" t="s">
        <v>193</v>
      </c>
      <c r="E976" s="195" t="s">
        <v>43</v>
      </c>
      <c r="F976" s="196" t="s">
        <v>638</v>
      </c>
      <c r="G976" s="193"/>
      <c r="H976" s="195" t="s">
        <v>43</v>
      </c>
      <c r="I976" s="197"/>
      <c r="J976" s="193"/>
      <c r="K976" s="193"/>
      <c r="L976" s="198"/>
      <c r="M976" s="199"/>
      <c r="N976" s="200"/>
      <c r="O976" s="200"/>
      <c r="P976" s="200"/>
      <c r="Q976" s="200"/>
      <c r="R976" s="200"/>
      <c r="S976" s="200"/>
      <c r="T976" s="201"/>
      <c r="AT976" s="202" t="s">
        <v>193</v>
      </c>
      <c r="AU976" s="202" t="s">
        <v>90</v>
      </c>
      <c r="AV976" s="13" t="s">
        <v>88</v>
      </c>
      <c r="AW976" s="13" t="s">
        <v>41</v>
      </c>
      <c r="AX976" s="13" t="s">
        <v>80</v>
      </c>
      <c r="AY976" s="202" t="s">
        <v>182</v>
      </c>
    </row>
    <row r="977" spans="1:65" s="14" customFormat="1" ht="11.25">
      <c r="B977" s="203"/>
      <c r="C977" s="204"/>
      <c r="D977" s="194" t="s">
        <v>193</v>
      </c>
      <c r="E977" s="205" t="s">
        <v>43</v>
      </c>
      <c r="F977" s="206" t="s">
        <v>1186</v>
      </c>
      <c r="G977" s="204"/>
      <c r="H977" s="207">
        <v>1.5</v>
      </c>
      <c r="I977" s="208"/>
      <c r="J977" s="204"/>
      <c r="K977" s="204"/>
      <c r="L977" s="209"/>
      <c r="M977" s="210"/>
      <c r="N977" s="211"/>
      <c r="O977" s="211"/>
      <c r="P977" s="211"/>
      <c r="Q977" s="211"/>
      <c r="R977" s="211"/>
      <c r="S977" s="211"/>
      <c r="T977" s="212"/>
      <c r="AT977" s="213" t="s">
        <v>193</v>
      </c>
      <c r="AU977" s="213" t="s">
        <v>90</v>
      </c>
      <c r="AV977" s="14" t="s">
        <v>90</v>
      </c>
      <c r="AW977" s="14" t="s">
        <v>41</v>
      </c>
      <c r="AX977" s="14" t="s">
        <v>88</v>
      </c>
      <c r="AY977" s="213" t="s">
        <v>182</v>
      </c>
    </row>
    <row r="978" spans="1:65" s="2" customFormat="1" ht="14.45" customHeight="1">
      <c r="A978" s="35"/>
      <c r="B978" s="36"/>
      <c r="C978" s="214" t="s">
        <v>1187</v>
      </c>
      <c r="D978" s="214" t="s">
        <v>179</v>
      </c>
      <c r="E978" s="215" t="s">
        <v>1188</v>
      </c>
      <c r="F978" s="216" t="s">
        <v>1189</v>
      </c>
      <c r="G978" s="217" t="s">
        <v>481</v>
      </c>
      <c r="H978" s="218">
        <v>1.5</v>
      </c>
      <c r="I978" s="219"/>
      <c r="J978" s="220">
        <f>ROUND(I978*H978,2)</f>
        <v>0</v>
      </c>
      <c r="K978" s="216" t="s">
        <v>191</v>
      </c>
      <c r="L978" s="221"/>
      <c r="M978" s="222" t="s">
        <v>43</v>
      </c>
      <c r="N978" s="223" t="s">
        <v>51</v>
      </c>
      <c r="O978" s="65"/>
      <c r="P978" s="188">
        <f>O978*H978</f>
        <v>0</v>
      </c>
      <c r="Q978" s="188">
        <v>1.306E-2</v>
      </c>
      <c r="R978" s="188">
        <f>Q978*H978</f>
        <v>1.959E-2</v>
      </c>
      <c r="S978" s="188">
        <v>0</v>
      </c>
      <c r="T978" s="189">
        <f>S978*H978</f>
        <v>0</v>
      </c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R978" s="190" t="s">
        <v>90</v>
      </c>
      <c r="AT978" s="190" t="s">
        <v>179</v>
      </c>
      <c r="AU978" s="190" t="s">
        <v>90</v>
      </c>
      <c r="AY978" s="17" t="s">
        <v>182</v>
      </c>
      <c r="BE978" s="191">
        <f>IF(N978="základní",J978,0)</f>
        <v>0</v>
      </c>
      <c r="BF978" s="191">
        <f>IF(N978="snížená",J978,0)</f>
        <v>0</v>
      </c>
      <c r="BG978" s="191">
        <f>IF(N978="zákl. přenesená",J978,0)</f>
        <v>0</v>
      </c>
      <c r="BH978" s="191">
        <f>IF(N978="sníž. přenesená",J978,0)</f>
        <v>0</v>
      </c>
      <c r="BI978" s="191">
        <f>IF(N978="nulová",J978,0)</f>
        <v>0</v>
      </c>
      <c r="BJ978" s="17" t="s">
        <v>88</v>
      </c>
      <c r="BK978" s="191">
        <f>ROUND(I978*H978,2)</f>
        <v>0</v>
      </c>
      <c r="BL978" s="17" t="s">
        <v>88</v>
      </c>
      <c r="BM978" s="190" t="s">
        <v>1190</v>
      </c>
    </row>
    <row r="979" spans="1:65" s="13" customFormat="1" ht="11.25">
      <c r="B979" s="192"/>
      <c r="C979" s="193"/>
      <c r="D979" s="194" t="s">
        <v>193</v>
      </c>
      <c r="E979" s="195" t="s">
        <v>43</v>
      </c>
      <c r="F979" s="196" t="s">
        <v>431</v>
      </c>
      <c r="G979" s="193"/>
      <c r="H979" s="195" t="s">
        <v>43</v>
      </c>
      <c r="I979" s="197"/>
      <c r="J979" s="193"/>
      <c r="K979" s="193"/>
      <c r="L979" s="198"/>
      <c r="M979" s="199"/>
      <c r="N979" s="200"/>
      <c r="O979" s="200"/>
      <c r="P979" s="200"/>
      <c r="Q979" s="200"/>
      <c r="R979" s="200"/>
      <c r="S979" s="200"/>
      <c r="T979" s="201"/>
      <c r="AT979" s="202" t="s">
        <v>193</v>
      </c>
      <c r="AU979" s="202" t="s">
        <v>90</v>
      </c>
      <c r="AV979" s="13" t="s">
        <v>88</v>
      </c>
      <c r="AW979" s="13" t="s">
        <v>41</v>
      </c>
      <c r="AX979" s="13" t="s">
        <v>80</v>
      </c>
      <c r="AY979" s="202" t="s">
        <v>182</v>
      </c>
    </row>
    <row r="980" spans="1:65" s="13" customFormat="1" ht="11.25">
      <c r="B980" s="192"/>
      <c r="C980" s="193"/>
      <c r="D980" s="194" t="s">
        <v>193</v>
      </c>
      <c r="E980" s="195" t="s">
        <v>43</v>
      </c>
      <c r="F980" s="196" t="s">
        <v>638</v>
      </c>
      <c r="G980" s="193"/>
      <c r="H980" s="195" t="s">
        <v>43</v>
      </c>
      <c r="I980" s="197"/>
      <c r="J980" s="193"/>
      <c r="K980" s="193"/>
      <c r="L980" s="198"/>
      <c r="M980" s="199"/>
      <c r="N980" s="200"/>
      <c r="O980" s="200"/>
      <c r="P980" s="200"/>
      <c r="Q980" s="200"/>
      <c r="R980" s="200"/>
      <c r="S980" s="200"/>
      <c r="T980" s="201"/>
      <c r="AT980" s="202" t="s">
        <v>193</v>
      </c>
      <c r="AU980" s="202" t="s">
        <v>90</v>
      </c>
      <c r="AV980" s="13" t="s">
        <v>88</v>
      </c>
      <c r="AW980" s="13" t="s">
        <v>41</v>
      </c>
      <c r="AX980" s="13" t="s">
        <v>80</v>
      </c>
      <c r="AY980" s="202" t="s">
        <v>182</v>
      </c>
    </row>
    <row r="981" spans="1:65" s="14" customFormat="1" ht="11.25">
      <c r="B981" s="203"/>
      <c r="C981" s="204"/>
      <c r="D981" s="194" t="s">
        <v>193</v>
      </c>
      <c r="E981" s="205" t="s">
        <v>43</v>
      </c>
      <c r="F981" s="206" t="s">
        <v>1186</v>
      </c>
      <c r="G981" s="204"/>
      <c r="H981" s="207">
        <v>1.5</v>
      </c>
      <c r="I981" s="208"/>
      <c r="J981" s="204"/>
      <c r="K981" s="204"/>
      <c r="L981" s="209"/>
      <c r="M981" s="210"/>
      <c r="N981" s="211"/>
      <c r="O981" s="211"/>
      <c r="P981" s="211"/>
      <c r="Q981" s="211"/>
      <c r="R981" s="211"/>
      <c r="S981" s="211"/>
      <c r="T981" s="212"/>
      <c r="AT981" s="213" t="s">
        <v>193</v>
      </c>
      <c r="AU981" s="213" t="s">
        <v>90</v>
      </c>
      <c r="AV981" s="14" t="s">
        <v>90</v>
      </c>
      <c r="AW981" s="14" t="s">
        <v>41</v>
      </c>
      <c r="AX981" s="14" t="s">
        <v>88</v>
      </c>
      <c r="AY981" s="213" t="s">
        <v>182</v>
      </c>
    </row>
    <row r="982" spans="1:65" s="2" customFormat="1" ht="37.9" customHeight="1">
      <c r="A982" s="35"/>
      <c r="B982" s="36"/>
      <c r="C982" s="179" t="s">
        <v>1191</v>
      </c>
      <c r="D982" s="179" t="s">
        <v>187</v>
      </c>
      <c r="E982" s="180" t="s">
        <v>1192</v>
      </c>
      <c r="F982" s="181" t="s">
        <v>1193</v>
      </c>
      <c r="G982" s="182" t="s">
        <v>481</v>
      </c>
      <c r="H982" s="183">
        <v>12</v>
      </c>
      <c r="I982" s="184"/>
      <c r="J982" s="185">
        <f>ROUND(I982*H982,2)</f>
        <v>0</v>
      </c>
      <c r="K982" s="181" t="s">
        <v>191</v>
      </c>
      <c r="L982" s="40"/>
      <c r="M982" s="186" t="s">
        <v>43</v>
      </c>
      <c r="N982" s="187" t="s">
        <v>51</v>
      </c>
      <c r="O982" s="65"/>
      <c r="P982" s="188">
        <f>O982*H982</f>
        <v>0</v>
      </c>
      <c r="Q982" s="188">
        <v>0</v>
      </c>
      <c r="R982" s="188">
        <f>Q982*H982</f>
        <v>0</v>
      </c>
      <c r="S982" s="188">
        <v>0</v>
      </c>
      <c r="T982" s="189">
        <f>S982*H982</f>
        <v>0</v>
      </c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R982" s="190" t="s">
        <v>88</v>
      </c>
      <c r="AT982" s="190" t="s">
        <v>187</v>
      </c>
      <c r="AU982" s="190" t="s">
        <v>90</v>
      </c>
      <c r="AY982" s="17" t="s">
        <v>182</v>
      </c>
      <c r="BE982" s="191">
        <f>IF(N982="základní",J982,0)</f>
        <v>0</v>
      </c>
      <c r="BF982" s="191">
        <f>IF(N982="snížená",J982,0)</f>
        <v>0</v>
      </c>
      <c r="BG982" s="191">
        <f>IF(N982="zákl. přenesená",J982,0)</f>
        <v>0</v>
      </c>
      <c r="BH982" s="191">
        <f>IF(N982="sníž. přenesená",J982,0)</f>
        <v>0</v>
      </c>
      <c r="BI982" s="191">
        <f>IF(N982="nulová",J982,0)</f>
        <v>0</v>
      </c>
      <c r="BJ982" s="17" t="s">
        <v>88</v>
      </c>
      <c r="BK982" s="191">
        <f>ROUND(I982*H982,2)</f>
        <v>0</v>
      </c>
      <c r="BL982" s="17" t="s">
        <v>88</v>
      </c>
      <c r="BM982" s="190" t="s">
        <v>1194</v>
      </c>
    </row>
    <row r="983" spans="1:65" s="13" customFormat="1" ht="11.25">
      <c r="B983" s="192"/>
      <c r="C983" s="193"/>
      <c r="D983" s="194" t="s">
        <v>193</v>
      </c>
      <c r="E983" s="195" t="s">
        <v>43</v>
      </c>
      <c r="F983" s="196" t="s">
        <v>362</v>
      </c>
      <c r="G983" s="193"/>
      <c r="H983" s="195" t="s">
        <v>43</v>
      </c>
      <c r="I983" s="197"/>
      <c r="J983" s="193"/>
      <c r="K983" s="193"/>
      <c r="L983" s="198"/>
      <c r="M983" s="199"/>
      <c r="N983" s="200"/>
      <c r="O983" s="200"/>
      <c r="P983" s="200"/>
      <c r="Q983" s="200"/>
      <c r="R983" s="200"/>
      <c r="S983" s="200"/>
      <c r="T983" s="201"/>
      <c r="AT983" s="202" t="s">
        <v>193</v>
      </c>
      <c r="AU983" s="202" t="s">
        <v>90</v>
      </c>
      <c r="AV983" s="13" t="s">
        <v>88</v>
      </c>
      <c r="AW983" s="13" t="s">
        <v>41</v>
      </c>
      <c r="AX983" s="13" t="s">
        <v>80</v>
      </c>
      <c r="AY983" s="202" t="s">
        <v>182</v>
      </c>
    </row>
    <row r="984" spans="1:65" s="13" customFormat="1" ht="11.25">
      <c r="B984" s="192"/>
      <c r="C984" s="193"/>
      <c r="D984" s="194" t="s">
        <v>193</v>
      </c>
      <c r="E984" s="195" t="s">
        <v>43</v>
      </c>
      <c r="F984" s="196" t="s">
        <v>1195</v>
      </c>
      <c r="G984" s="193"/>
      <c r="H984" s="195" t="s">
        <v>43</v>
      </c>
      <c r="I984" s="197"/>
      <c r="J984" s="193"/>
      <c r="K984" s="193"/>
      <c r="L984" s="198"/>
      <c r="M984" s="199"/>
      <c r="N984" s="200"/>
      <c r="O984" s="200"/>
      <c r="P984" s="200"/>
      <c r="Q984" s="200"/>
      <c r="R984" s="200"/>
      <c r="S984" s="200"/>
      <c r="T984" s="201"/>
      <c r="AT984" s="202" t="s">
        <v>193</v>
      </c>
      <c r="AU984" s="202" t="s">
        <v>90</v>
      </c>
      <c r="AV984" s="13" t="s">
        <v>88</v>
      </c>
      <c r="AW984" s="13" t="s">
        <v>41</v>
      </c>
      <c r="AX984" s="13" t="s">
        <v>80</v>
      </c>
      <c r="AY984" s="202" t="s">
        <v>182</v>
      </c>
    </row>
    <row r="985" spans="1:65" s="14" customFormat="1" ht="11.25">
      <c r="B985" s="203"/>
      <c r="C985" s="204"/>
      <c r="D985" s="194" t="s">
        <v>193</v>
      </c>
      <c r="E985" s="205" t="s">
        <v>43</v>
      </c>
      <c r="F985" s="206" t="s">
        <v>245</v>
      </c>
      <c r="G985" s="204"/>
      <c r="H985" s="207">
        <v>12</v>
      </c>
      <c r="I985" s="208"/>
      <c r="J985" s="204"/>
      <c r="K985" s="204"/>
      <c r="L985" s="209"/>
      <c r="M985" s="210"/>
      <c r="N985" s="211"/>
      <c r="O985" s="211"/>
      <c r="P985" s="211"/>
      <c r="Q985" s="211"/>
      <c r="R985" s="211"/>
      <c r="S985" s="211"/>
      <c r="T985" s="212"/>
      <c r="AT985" s="213" t="s">
        <v>193</v>
      </c>
      <c r="AU985" s="213" t="s">
        <v>90</v>
      </c>
      <c r="AV985" s="14" t="s">
        <v>90</v>
      </c>
      <c r="AW985" s="14" t="s">
        <v>41</v>
      </c>
      <c r="AX985" s="14" t="s">
        <v>88</v>
      </c>
      <c r="AY985" s="213" t="s">
        <v>182</v>
      </c>
    </row>
    <row r="986" spans="1:65" s="2" customFormat="1" ht="37.9" customHeight="1">
      <c r="A986" s="35"/>
      <c r="B986" s="36"/>
      <c r="C986" s="179" t="s">
        <v>1196</v>
      </c>
      <c r="D986" s="179" t="s">
        <v>187</v>
      </c>
      <c r="E986" s="180" t="s">
        <v>1197</v>
      </c>
      <c r="F986" s="181" t="s">
        <v>1198</v>
      </c>
      <c r="G986" s="182" t="s">
        <v>481</v>
      </c>
      <c r="H986" s="183">
        <v>25</v>
      </c>
      <c r="I986" s="184"/>
      <c r="J986" s="185">
        <f>ROUND(I986*H986,2)</f>
        <v>0</v>
      </c>
      <c r="K986" s="181" t="s">
        <v>191</v>
      </c>
      <c r="L986" s="40"/>
      <c r="M986" s="186" t="s">
        <v>43</v>
      </c>
      <c r="N986" s="187" t="s">
        <v>51</v>
      </c>
      <c r="O986" s="65"/>
      <c r="P986" s="188">
        <f>O986*H986</f>
        <v>0</v>
      </c>
      <c r="Q986" s="188">
        <v>0</v>
      </c>
      <c r="R986" s="188">
        <f>Q986*H986</f>
        <v>0</v>
      </c>
      <c r="S986" s="188">
        <v>0</v>
      </c>
      <c r="T986" s="189">
        <f>S986*H986</f>
        <v>0</v>
      </c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R986" s="190" t="s">
        <v>88</v>
      </c>
      <c r="AT986" s="190" t="s">
        <v>187</v>
      </c>
      <c r="AU986" s="190" t="s">
        <v>90</v>
      </c>
      <c r="AY986" s="17" t="s">
        <v>182</v>
      </c>
      <c r="BE986" s="191">
        <f>IF(N986="základní",J986,0)</f>
        <v>0</v>
      </c>
      <c r="BF986" s="191">
        <f>IF(N986="snížená",J986,0)</f>
        <v>0</v>
      </c>
      <c r="BG986" s="191">
        <f>IF(N986="zákl. přenesená",J986,0)</f>
        <v>0</v>
      </c>
      <c r="BH986" s="191">
        <f>IF(N986="sníž. přenesená",J986,0)</f>
        <v>0</v>
      </c>
      <c r="BI986" s="191">
        <f>IF(N986="nulová",J986,0)</f>
        <v>0</v>
      </c>
      <c r="BJ986" s="17" t="s">
        <v>88</v>
      </c>
      <c r="BK986" s="191">
        <f>ROUND(I986*H986,2)</f>
        <v>0</v>
      </c>
      <c r="BL986" s="17" t="s">
        <v>88</v>
      </c>
      <c r="BM986" s="190" t="s">
        <v>1199</v>
      </c>
    </row>
    <row r="987" spans="1:65" s="13" customFormat="1" ht="11.25">
      <c r="B987" s="192"/>
      <c r="C987" s="193"/>
      <c r="D987" s="194" t="s">
        <v>193</v>
      </c>
      <c r="E987" s="195" t="s">
        <v>43</v>
      </c>
      <c r="F987" s="196" t="s">
        <v>362</v>
      </c>
      <c r="G987" s="193"/>
      <c r="H987" s="195" t="s">
        <v>43</v>
      </c>
      <c r="I987" s="197"/>
      <c r="J987" s="193"/>
      <c r="K987" s="193"/>
      <c r="L987" s="198"/>
      <c r="M987" s="199"/>
      <c r="N987" s="200"/>
      <c r="O987" s="200"/>
      <c r="P987" s="200"/>
      <c r="Q987" s="200"/>
      <c r="R987" s="200"/>
      <c r="S987" s="200"/>
      <c r="T987" s="201"/>
      <c r="AT987" s="202" t="s">
        <v>193</v>
      </c>
      <c r="AU987" s="202" t="s">
        <v>90</v>
      </c>
      <c r="AV987" s="13" t="s">
        <v>88</v>
      </c>
      <c r="AW987" s="13" t="s">
        <v>41</v>
      </c>
      <c r="AX987" s="13" t="s">
        <v>80</v>
      </c>
      <c r="AY987" s="202" t="s">
        <v>182</v>
      </c>
    </row>
    <row r="988" spans="1:65" s="13" customFormat="1" ht="11.25">
      <c r="B988" s="192"/>
      <c r="C988" s="193"/>
      <c r="D988" s="194" t="s">
        <v>193</v>
      </c>
      <c r="E988" s="195" t="s">
        <v>43</v>
      </c>
      <c r="F988" s="196" t="s">
        <v>1051</v>
      </c>
      <c r="G988" s="193"/>
      <c r="H988" s="195" t="s">
        <v>43</v>
      </c>
      <c r="I988" s="197"/>
      <c r="J988" s="193"/>
      <c r="K988" s="193"/>
      <c r="L988" s="198"/>
      <c r="M988" s="199"/>
      <c r="N988" s="200"/>
      <c r="O988" s="200"/>
      <c r="P988" s="200"/>
      <c r="Q988" s="200"/>
      <c r="R988" s="200"/>
      <c r="S988" s="200"/>
      <c r="T988" s="201"/>
      <c r="AT988" s="202" t="s">
        <v>193</v>
      </c>
      <c r="AU988" s="202" t="s">
        <v>90</v>
      </c>
      <c r="AV988" s="13" t="s">
        <v>88</v>
      </c>
      <c r="AW988" s="13" t="s">
        <v>41</v>
      </c>
      <c r="AX988" s="13" t="s">
        <v>80</v>
      </c>
      <c r="AY988" s="202" t="s">
        <v>182</v>
      </c>
    </row>
    <row r="989" spans="1:65" s="14" customFormat="1" ht="11.25">
      <c r="B989" s="203"/>
      <c r="C989" s="204"/>
      <c r="D989" s="194" t="s">
        <v>193</v>
      </c>
      <c r="E989" s="205" t="s">
        <v>43</v>
      </c>
      <c r="F989" s="206" t="s">
        <v>1137</v>
      </c>
      <c r="G989" s="204"/>
      <c r="H989" s="207">
        <v>25</v>
      </c>
      <c r="I989" s="208"/>
      <c r="J989" s="204"/>
      <c r="K989" s="204"/>
      <c r="L989" s="209"/>
      <c r="M989" s="210"/>
      <c r="N989" s="211"/>
      <c r="O989" s="211"/>
      <c r="P989" s="211"/>
      <c r="Q989" s="211"/>
      <c r="R989" s="211"/>
      <c r="S989" s="211"/>
      <c r="T989" s="212"/>
      <c r="AT989" s="213" t="s">
        <v>193</v>
      </c>
      <c r="AU989" s="213" t="s">
        <v>90</v>
      </c>
      <c r="AV989" s="14" t="s">
        <v>90</v>
      </c>
      <c r="AW989" s="14" t="s">
        <v>41</v>
      </c>
      <c r="AX989" s="14" t="s">
        <v>88</v>
      </c>
      <c r="AY989" s="213" t="s">
        <v>182</v>
      </c>
    </row>
    <row r="990" spans="1:65" s="2" customFormat="1" ht="37.9" customHeight="1">
      <c r="A990" s="35"/>
      <c r="B990" s="36"/>
      <c r="C990" s="179" t="s">
        <v>1200</v>
      </c>
      <c r="D990" s="179" t="s">
        <v>187</v>
      </c>
      <c r="E990" s="180" t="s">
        <v>1201</v>
      </c>
      <c r="F990" s="181" t="s">
        <v>1202</v>
      </c>
      <c r="G990" s="182" t="s">
        <v>481</v>
      </c>
      <c r="H990" s="183">
        <v>15</v>
      </c>
      <c r="I990" s="184"/>
      <c r="J990" s="185">
        <f>ROUND(I990*H990,2)</f>
        <v>0</v>
      </c>
      <c r="K990" s="181" t="s">
        <v>191</v>
      </c>
      <c r="L990" s="40"/>
      <c r="M990" s="186" t="s">
        <v>43</v>
      </c>
      <c r="N990" s="187" t="s">
        <v>51</v>
      </c>
      <c r="O990" s="65"/>
      <c r="P990" s="188">
        <f>O990*H990</f>
        <v>0</v>
      </c>
      <c r="Q990" s="188">
        <v>0</v>
      </c>
      <c r="R990" s="188">
        <f>Q990*H990</f>
        <v>0</v>
      </c>
      <c r="S990" s="188">
        <v>0</v>
      </c>
      <c r="T990" s="189">
        <f>S990*H990</f>
        <v>0</v>
      </c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R990" s="190" t="s">
        <v>88</v>
      </c>
      <c r="AT990" s="190" t="s">
        <v>187</v>
      </c>
      <c r="AU990" s="190" t="s">
        <v>90</v>
      </c>
      <c r="AY990" s="17" t="s">
        <v>182</v>
      </c>
      <c r="BE990" s="191">
        <f>IF(N990="základní",J990,0)</f>
        <v>0</v>
      </c>
      <c r="BF990" s="191">
        <f>IF(N990="snížená",J990,0)</f>
        <v>0</v>
      </c>
      <c r="BG990" s="191">
        <f>IF(N990="zákl. přenesená",J990,0)</f>
        <v>0</v>
      </c>
      <c r="BH990" s="191">
        <f>IF(N990="sníž. přenesená",J990,0)</f>
        <v>0</v>
      </c>
      <c r="BI990" s="191">
        <f>IF(N990="nulová",J990,0)</f>
        <v>0</v>
      </c>
      <c r="BJ990" s="17" t="s">
        <v>88</v>
      </c>
      <c r="BK990" s="191">
        <f>ROUND(I990*H990,2)</f>
        <v>0</v>
      </c>
      <c r="BL990" s="17" t="s">
        <v>88</v>
      </c>
      <c r="BM990" s="190" t="s">
        <v>1203</v>
      </c>
    </row>
    <row r="991" spans="1:65" s="13" customFormat="1" ht="11.25">
      <c r="B991" s="192"/>
      <c r="C991" s="193"/>
      <c r="D991" s="194" t="s">
        <v>193</v>
      </c>
      <c r="E991" s="195" t="s">
        <v>43</v>
      </c>
      <c r="F991" s="196" t="s">
        <v>362</v>
      </c>
      <c r="G991" s="193"/>
      <c r="H991" s="195" t="s">
        <v>43</v>
      </c>
      <c r="I991" s="197"/>
      <c r="J991" s="193"/>
      <c r="K991" s="193"/>
      <c r="L991" s="198"/>
      <c r="M991" s="199"/>
      <c r="N991" s="200"/>
      <c r="O991" s="200"/>
      <c r="P991" s="200"/>
      <c r="Q991" s="200"/>
      <c r="R991" s="200"/>
      <c r="S991" s="200"/>
      <c r="T991" s="201"/>
      <c r="AT991" s="202" t="s">
        <v>193</v>
      </c>
      <c r="AU991" s="202" t="s">
        <v>90</v>
      </c>
      <c r="AV991" s="13" t="s">
        <v>88</v>
      </c>
      <c r="AW991" s="13" t="s">
        <v>41</v>
      </c>
      <c r="AX991" s="13" t="s">
        <v>80</v>
      </c>
      <c r="AY991" s="202" t="s">
        <v>182</v>
      </c>
    </row>
    <row r="992" spans="1:65" s="13" customFormat="1" ht="11.25">
      <c r="B992" s="192"/>
      <c r="C992" s="193"/>
      <c r="D992" s="194" t="s">
        <v>193</v>
      </c>
      <c r="E992" s="195" t="s">
        <v>43</v>
      </c>
      <c r="F992" s="196" t="s">
        <v>1053</v>
      </c>
      <c r="G992" s="193"/>
      <c r="H992" s="195" t="s">
        <v>43</v>
      </c>
      <c r="I992" s="197"/>
      <c r="J992" s="193"/>
      <c r="K992" s="193"/>
      <c r="L992" s="198"/>
      <c r="M992" s="199"/>
      <c r="N992" s="200"/>
      <c r="O992" s="200"/>
      <c r="P992" s="200"/>
      <c r="Q992" s="200"/>
      <c r="R992" s="200"/>
      <c r="S992" s="200"/>
      <c r="T992" s="201"/>
      <c r="AT992" s="202" t="s">
        <v>193</v>
      </c>
      <c r="AU992" s="202" t="s">
        <v>90</v>
      </c>
      <c r="AV992" s="13" t="s">
        <v>88</v>
      </c>
      <c r="AW992" s="13" t="s">
        <v>41</v>
      </c>
      <c r="AX992" s="13" t="s">
        <v>80</v>
      </c>
      <c r="AY992" s="202" t="s">
        <v>182</v>
      </c>
    </row>
    <row r="993" spans="1:51" s="14" customFormat="1" ht="11.25">
      <c r="B993" s="203"/>
      <c r="C993" s="204"/>
      <c r="D993" s="194" t="s">
        <v>193</v>
      </c>
      <c r="E993" s="205" t="s">
        <v>43</v>
      </c>
      <c r="F993" s="206" t="s">
        <v>1142</v>
      </c>
      <c r="G993" s="204"/>
      <c r="H993" s="207">
        <v>15</v>
      </c>
      <c r="I993" s="208"/>
      <c r="J993" s="204"/>
      <c r="K993" s="204"/>
      <c r="L993" s="209"/>
      <c r="M993" s="224"/>
      <c r="N993" s="225"/>
      <c r="O993" s="225"/>
      <c r="P993" s="225"/>
      <c r="Q993" s="225"/>
      <c r="R993" s="225"/>
      <c r="S993" s="225"/>
      <c r="T993" s="226"/>
      <c r="AT993" s="213" t="s">
        <v>193</v>
      </c>
      <c r="AU993" s="213" t="s">
        <v>90</v>
      </c>
      <c r="AV993" s="14" t="s">
        <v>90</v>
      </c>
      <c r="AW993" s="14" t="s">
        <v>41</v>
      </c>
      <c r="AX993" s="14" t="s">
        <v>88</v>
      </c>
      <c r="AY993" s="213" t="s">
        <v>182</v>
      </c>
    </row>
    <row r="994" spans="1:51" s="2" customFormat="1" ht="6.95" customHeight="1">
      <c r="A994" s="35"/>
      <c r="B994" s="48"/>
      <c r="C994" s="49"/>
      <c r="D994" s="49"/>
      <c r="E994" s="49"/>
      <c r="F994" s="49"/>
      <c r="G994" s="49"/>
      <c r="H994" s="49"/>
      <c r="I994" s="49"/>
      <c r="J994" s="49"/>
      <c r="K994" s="49"/>
      <c r="L994" s="40"/>
      <c r="M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</row>
  </sheetData>
  <sheetProtection algorithmName="SHA-512" hashValue="obnV8q3bPDn/LeYJKJa5innAlLmmw2zA4HpXuKOjRDtSEFjyNLWGuVMdKth8Bw8DKJNYXpGp4dDGnxBW4CIrrQ==" saltValue="OXIl5l9Is83gt5+zTW/SukdDUUg2sRjEb3MYL+sRE9vaw6jMy3Ewt8eNXsH2wKoRDjdvOEggnCtYazNNEG3X9g==" spinCount="100000" sheet="1" objects="1" scenarios="1" formatColumns="0" formatRows="0" autoFilter="0"/>
  <autoFilter ref="C87:K993" xr:uid="{00000000-0009-0000-0000-000002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31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98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347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1205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ROUND(J93,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ROUND((SUM(BE93:BE316)),  2)</f>
        <v>0</v>
      </c>
      <c r="G35" s="35"/>
      <c r="H35" s="35"/>
      <c r="I35" s="125">
        <v>0.21</v>
      </c>
      <c r="J35" s="124">
        <f>ROUND(((SUM(BE93:BE316))*I35),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ROUND((SUM(BF93:BF316)),  2)</f>
        <v>0</v>
      </c>
      <c r="G36" s="35"/>
      <c r="H36" s="35"/>
      <c r="I36" s="125">
        <v>0.15</v>
      </c>
      <c r="J36" s="124">
        <f>ROUND(((SUM(BF93:BF316))*I36),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ROUND((SUM(BG93:BG316)),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ROUND((SUM(BH93:BH316)),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ROUND((SUM(BI93:BI316)),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347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PS451.1 - přechod Olbrichova – Lidická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J93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J94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J95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J167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J178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1208</v>
      </c>
      <c r="E68" s="149"/>
      <c r="F68" s="149"/>
      <c r="G68" s="149"/>
      <c r="H68" s="149"/>
      <c r="I68" s="149"/>
      <c r="J68" s="150">
        <f>J228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351</v>
      </c>
      <c r="E69" s="149"/>
      <c r="F69" s="149"/>
      <c r="G69" s="149"/>
      <c r="H69" s="149"/>
      <c r="I69" s="149"/>
      <c r="J69" s="150">
        <f>J243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352</v>
      </c>
      <c r="E70" s="149"/>
      <c r="F70" s="149"/>
      <c r="G70" s="149"/>
      <c r="H70" s="149"/>
      <c r="I70" s="149"/>
      <c r="J70" s="150">
        <f>J301</f>
        <v>0</v>
      </c>
      <c r="K70" s="98"/>
      <c r="L70" s="151"/>
    </row>
    <row r="71" spans="1:31" s="10" customFormat="1" ht="19.899999999999999" customHeight="1">
      <c r="B71" s="147"/>
      <c r="C71" s="98"/>
      <c r="D71" s="148" t="s">
        <v>1209</v>
      </c>
      <c r="E71" s="149"/>
      <c r="F71" s="149"/>
      <c r="G71" s="149"/>
      <c r="H71" s="149"/>
      <c r="I71" s="149"/>
      <c r="J71" s="150">
        <f>J315</f>
        <v>0</v>
      </c>
      <c r="K71" s="98"/>
      <c r="L71" s="151"/>
    </row>
    <row r="72" spans="1:31" s="2" customFormat="1" ht="21.75" customHeight="1">
      <c r="A72" s="35"/>
      <c r="B72" s="36"/>
      <c r="C72" s="37"/>
      <c r="D72" s="37"/>
      <c r="E72" s="37"/>
      <c r="F72" s="37"/>
      <c r="G72" s="37"/>
      <c r="H72" s="37"/>
      <c r="I72" s="37"/>
      <c r="J72" s="37"/>
      <c r="K72" s="37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3" spans="1:31" s="2" customFormat="1" ht="6.95" customHeight="1">
      <c r="A73" s="35"/>
      <c r="B73" s="48"/>
      <c r="C73" s="49"/>
      <c r="D73" s="49"/>
      <c r="E73" s="49"/>
      <c r="F73" s="49"/>
      <c r="G73" s="49"/>
      <c r="H73" s="49"/>
      <c r="I73" s="49"/>
      <c r="J73" s="49"/>
      <c r="K73" s="49"/>
      <c r="L73" s="114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</row>
    <row r="77" spans="1:31" s="2" customFormat="1" ht="6.95" customHeight="1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24.95" customHeight="1">
      <c r="A78" s="35"/>
      <c r="B78" s="36"/>
      <c r="C78" s="23" t="s">
        <v>166</v>
      </c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6.95" customHeight="1">
      <c r="A79" s="35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29" t="s">
        <v>16</v>
      </c>
      <c r="D80" s="37"/>
      <c r="E80" s="37"/>
      <c r="F80" s="37"/>
      <c r="G80" s="37"/>
      <c r="H80" s="37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6.5" customHeight="1">
      <c r="A81" s="35"/>
      <c r="B81" s="36"/>
      <c r="C81" s="37"/>
      <c r="D81" s="37"/>
      <c r="E81" s="294" t="str">
        <f>E7</f>
        <v>Opava – telematika</v>
      </c>
      <c r="F81" s="295"/>
      <c r="G81" s="295"/>
      <c r="H81" s="295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1" customFormat="1" ht="12" customHeight="1">
      <c r="B82" s="21"/>
      <c r="C82" s="29" t="s">
        <v>153</v>
      </c>
      <c r="D82" s="22"/>
      <c r="E82" s="22"/>
      <c r="F82" s="22"/>
      <c r="G82" s="22"/>
      <c r="H82" s="22"/>
      <c r="I82" s="22"/>
      <c r="J82" s="22"/>
      <c r="K82" s="22"/>
      <c r="L82" s="20"/>
    </row>
    <row r="83" spans="1:65" s="2" customFormat="1" ht="16.5" customHeight="1">
      <c r="A83" s="35"/>
      <c r="B83" s="36"/>
      <c r="C83" s="37"/>
      <c r="D83" s="37"/>
      <c r="E83" s="294" t="s">
        <v>347</v>
      </c>
      <c r="F83" s="296"/>
      <c r="G83" s="296"/>
      <c r="H83" s="296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2" customHeight="1">
      <c r="A84" s="35"/>
      <c r="B84" s="36"/>
      <c r="C84" s="29" t="s">
        <v>1204</v>
      </c>
      <c r="D84" s="37"/>
      <c r="E84" s="37"/>
      <c r="F84" s="37"/>
      <c r="G84" s="37"/>
      <c r="H84" s="37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6.5" customHeight="1">
      <c r="A85" s="35"/>
      <c r="B85" s="36"/>
      <c r="C85" s="37"/>
      <c r="D85" s="37"/>
      <c r="E85" s="250" t="str">
        <f>E11</f>
        <v>PS451.1 - přechod Olbrichova – Lidická – komunikace</v>
      </c>
      <c r="F85" s="296"/>
      <c r="G85" s="296"/>
      <c r="H85" s="296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6.9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12" customHeight="1">
      <c r="A87" s="35"/>
      <c r="B87" s="36"/>
      <c r="C87" s="29" t="s">
        <v>22</v>
      </c>
      <c r="D87" s="37"/>
      <c r="E87" s="37"/>
      <c r="F87" s="27" t="str">
        <f>F14</f>
        <v>Opava</v>
      </c>
      <c r="G87" s="37"/>
      <c r="H87" s="37"/>
      <c r="I87" s="29" t="s">
        <v>23</v>
      </c>
      <c r="J87" s="60" t="str">
        <f>IF(J14="","",J14)</f>
        <v>16. 8. 2019</v>
      </c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6.95" customHeight="1">
      <c r="A88" s="35"/>
      <c r="B88" s="36"/>
      <c r="C88" s="37"/>
      <c r="D88" s="37"/>
      <c r="E88" s="37"/>
      <c r="F88" s="37"/>
      <c r="G88" s="37"/>
      <c r="H88" s="37"/>
      <c r="I88" s="37"/>
      <c r="J88" s="37"/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29</v>
      </c>
      <c r="D89" s="37"/>
      <c r="E89" s="37"/>
      <c r="F89" s="27" t="str">
        <f>E17</f>
        <v>Statutární město Opava</v>
      </c>
      <c r="G89" s="37"/>
      <c r="H89" s="37"/>
      <c r="I89" s="29" t="s">
        <v>37</v>
      </c>
      <c r="J89" s="33" t="str">
        <f>E23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5.2" customHeight="1">
      <c r="A90" s="35"/>
      <c r="B90" s="36"/>
      <c r="C90" s="29" t="s">
        <v>35</v>
      </c>
      <c r="D90" s="37"/>
      <c r="E90" s="37"/>
      <c r="F90" s="27" t="str">
        <f>IF(E20="","",E20)</f>
        <v>Vyplň údaj</v>
      </c>
      <c r="G90" s="37"/>
      <c r="H90" s="37"/>
      <c r="I90" s="29" t="s">
        <v>42</v>
      </c>
      <c r="J90" s="33" t="str">
        <f>E26</f>
        <v>Ing. Luděk Obrdlík</v>
      </c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2" customFormat="1" ht="10.35" customHeight="1">
      <c r="A91" s="35"/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114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65" s="11" customFormat="1" ht="29.25" customHeight="1">
      <c r="A92" s="152"/>
      <c r="B92" s="153"/>
      <c r="C92" s="154" t="s">
        <v>167</v>
      </c>
      <c r="D92" s="155" t="s">
        <v>65</v>
      </c>
      <c r="E92" s="155" t="s">
        <v>61</v>
      </c>
      <c r="F92" s="155" t="s">
        <v>62</v>
      </c>
      <c r="G92" s="155" t="s">
        <v>168</v>
      </c>
      <c r="H92" s="155" t="s">
        <v>169</v>
      </c>
      <c r="I92" s="155" t="s">
        <v>170</v>
      </c>
      <c r="J92" s="155" t="s">
        <v>157</v>
      </c>
      <c r="K92" s="156" t="s">
        <v>171</v>
      </c>
      <c r="L92" s="157"/>
      <c r="M92" s="69" t="s">
        <v>43</v>
      </c>
      <c r="N92" s="70" t="s">
        <v>50</v>
      </c>
      <c r="O92" s="70" t="s">
        <v>172</v>
      </c>
      <c r="P92" s="70" t="s">
        <v>173</v>
      </c>
      <c r="Q92" s="70" t="s">
        <v>174</v>
      </c>
      <c r="R92" s="70" t="s">
        <v>175</v>
      </c>
      <c r="S92" s="70" t="s">
        <v>176</v>
      </c>
      <c r="T92" s="71" t="s">
        <v>177</v>
      </c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</row>
    <row r="93" spans="1:65" s="2" customFormat="1" ht="22.9" customHeight="1">
      <c r="A93" s="35"/>
      <c r="B93" s="36"/>
      <c r="C93" s="76" t="s">
        <v>178</v>
      </c>
      <c r="D93" s="37"/>
      <c r="E93" s="37"/>
      <c r="F93" s="37"/>
      <c r="G93" s="37"/>
      <c r="H93" s="37"/>
      <c r="I93" s="37"/>
      <c r="J93" s="158">
        <f>BK93</f>
        <v>0</v>
      </c>
      <c r="K93" s="37"/>
      <c r="L93" s="40"/>
      <c r="M93" s="72"/>
      <c r="N93" s="159"/>
      <c r="O93" s="73"/>
      <c r="P93" s="160">
        <f>P94</f>
        <v>0</v>
      </c>
      <c r="Q93" s="73"/>
      <c r="R93" s="160">
        <f>R94</f>
        <v>19.357612999999997</v>
      </c>
      <c r="S93" s="73"/>
      <c r="T93" s="161">
        <f>T94</f>
        <v>24.814</v>
      </c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T93" s="17" t="s">
        <v>79</v>
      </c>
      <c r="AU93" s="17" t="s">
        <v>158</v>
      </c>
      <c r="BK93" s="162">
        <f>BK94</f>
        <v>0</v>
      </c>
    </row>
    <row r="94" spans="1:65" s="12" customFormat="1" ht="25.9" customHeight="1">
      <c r="B94" s="163"/>
      <c r="C94" s="164"/>
      <c r="D94" s="165" t="s">
        <v>79</v>
      </c>
      <c r="E94" s="166" t="s">
        <v>355</v>
      </c>
      <c r="F94" s="166" t="s">
        <v>356</v>
      </c>
      <c r="G94" s="164"/>
      <c r="H94" s="164"/>
      <c r="I94" s="167"/>
      <c r="J94" s="168">
        <f>BK94</f>
        <v>0</v>
      </c>
      <c r="K94" s="164"/>
      <c r="L94" s="169"/>
      <c r="M94" s="170"/>
      <c r="N94" s="171"/>
      <c r="O94" s="171"/>
      <c r="P94" s="172">
        <f>P95+P167+P178+P228+P243+P301+P315</f>
        <v>0</v>
      </c>
      <c r="Q94" s="171"/>
      <c r="R94" s="172">
        <f>R95+R167+R178+R228+R243+R301+R315</f>
        <v>19.357612999999997</v>
      </c>
      <c r="S94" s="171"/>
      <c r="T94" s="173">
        <f>T95+T167+T178+T228+T243+T301+T315</f>
        <v>24.814</v>
      </c>
      <c r="AR94" s="174" t="s">
        <v>88</v>
      </c>
      <c r="AT94" s="175" t="s">
        <v>79</v>
      </c>
      <c r="AU94" s="175" t="s">
        <v>80</v>
      </c>
      <c r="AY94" s="174" t="s">
        <v>182</v>
      </c>
      <c r="BK94" s="176">
        <f>BK95+BK167+BK178+BK228+BK243+BK301+BK315</f>
        <v>0</v>
      </c>
    </row>
    <row r="95" spans="1:65" s="12" customFormat="1" ht="22.9" customHeight="1">
      <c r="B95" s="163"/>
      <c r="C95" s="164"/>
      <c r="D95" s="165" t="s">
        <v>79</v>
      </c>
      <c r="E95" s="177" t="s">
        <v>88</v>
      </c>
      <c r="F95" s="177" t="s">
        <v>357</v>
      </c>
      <c r="G95" s="164"/>
      <c r="H95" s="164"/>
      <c r="I95" s="167"/>
      <c r="J95" s="178">
        <f>BK95</f>
        <v>0</v>
      </c>
      <c r="K95" s="164"/>
      <c r="L95" s="169"/>
      <c r="M95" s="170"/>
      <c r="N95" s="171"/>
      <c r="O95" s="171"/>
      <c r="P95" s="172">
        <f>SUM(P96:P166)</f>
        <v>0</v>
      </c>
      <c r="Q95" s="171"/>
      <c r="R95" s="172">
        <f>SUM(R96:R166)</f>
        <v>12.523012999999999</v>
      </c>
      <c r="S95" s="171"/>
      <c r="T95" s="173">
        <f>SUM(T96:T166)</f>
        <v>24.731999999999999</v>
      </c>
      <c r="AR95" s="174" t="s">
        <v>88</v>
      </c>
      <c r="AT95" s="175" t="s">
        <v>79</v>
      </c>
      <c r="AU95" s="175" t="s">
        <v>88</v>
      </c>
      <c r="AY95" s="174" t="s">
        <v>182</v>
      </c>
      <c r="BK95" s="176">
        <f>SUM(BK96:BK166)</f>
        <v>0</v>
      </c>
    </row>
    <row r="96" spans="1:65" s="2" customFormat="1" ht="76.349999999999994" customHeight="1">
      <c r="A96" s="35"/>
      <c r="B96" s="36"/>
      <c r="C96" s="179" t="s">
        <v>88</v>
      </c>
      <c r="D96" s="179" t="s">
        <v>187</v>
      </c>
      <c r="E96" s="180" t="s">
        <v>1210</v>
      </c>
      <c r="F96" s="181" t="s">
        <v>1211</v>
      </c>
      <c r="G96" s="182" t="s">
        <v>367</v>
      </c>
      <c r="H96" s="183">
        <v>35</v>
      </c>
      <c r="I96" s="184"/>
      <c r="J96" s="185">
        <f>ROUND(I96*H96,2)</f>
        <v>0</v>
      </c>
      <c r="K96" s="181" t="s">
        <v>191</v>
      </c>
      <c r="L96" s="40"/>
      <c r="M96" s="186" t="s">
        <v>43</v>
      </c>
      <c r="N96" s="187" t="s">
        <v>51</v>
      </c>
      <c r="O96" s="65"/>
      <c r="P96" s="188">
        <f>O96*H96</f>
        <v>0</v>
      </c>
      <c r="Q96" s="188">
        <v>0</v>
      </c>
      <c r="R96" s="188">
        <f>Q96*H96</f>
        <v>0</v>
      </c>
      <c r="S96" s="188">
        <v>0.255</v>
      </c>
      <c r="T96" s="189">
        <f>S96*H96</f>
        <v>8.9250000000000007</v>
      </c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R96" s="190" t="s">
        <v>205</v>
      </c>
      <c r="AT96" s="190" t="s">
        <v>187</v>
      </c>
      <c r="AU96" s="190" t="s">
        <v>90</v>
      </c>
      <c r="AY96" s="17" t="s">
        <v>182</v>
      </c>
      <c r="BE96" s="191">
        <f>IF(N96="základní",J96,0)</f>
        <v>0</v>
      </c>
      <c r="BF96" s="191">
        <f>IF(N96="snížená",J96,0)</f>
        <v>0</v>
      </c>
      <c r="BG96" s="191">
        <f>IF(N96="zákl. přenesená",J96,0)</f>
        <v>0</v>
      </c>
      <c r="BH96" s="191">
        <f>IF(N96="sníž. přenesená",J96,0)</f>
        <v>0</v>
      </c>
      <c r="BI96" s="191">
        <f>IF(N96="nulová",J96,0)</f>
        <v>0</v>
      </c>
      <c r="BJ96" s="17" t="s">
        <v>88</v>
      </c>
      <c r="BK96" s="191">
        <f>ROUND(I96*H96,2)</f>
        <v>0</v>
      </c>
      <c r="BL96" s="17" t="s">
        <v>205</v>
      </c>
      <c r="BM96" s="190" t="s">
        <v>1212</v>
      </c>
    </row>
    <row r="97" spans="1:65" s="13" customFormat="1" ht="11.25">
      <c r="B97" s="192"/>
      <c r="C97" s="193"/>
      <c r="D97" s="194" t="s">
        <v>193</v>
      </c>
      <c r="E97" s="195" t="s">
        <v>43</v>
      </c>
      <c r="F97" s="196" t="s">
        <v>1213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1214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1215</v>
      </c>
      <c r="G99" s="204"/>
      <c r="H99" s="207">
        <v>34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1216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1217</v>
      </c>
      <c r="G101" s="204"/>
      <c r="H101" s="207">
        <v>1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90</v>
      </c>
      <c r="AV101" s="14" t="s">
        <v>90</v>
      </c>
      <c r="AW101" s="14" t="s">
        <v>41</v>
      </c>
      <c r="AX101" s="14" t="s">
        <v>80</v>
      </c>
      <c r="AY101" s="213" t="s">
        <v>182</v>
      </c>
    </row>
    <row r="102" spans="1:65" s="15" customFormat="1" ht="11.25">
      <c r="B102" s="227"/>
      <c r="C102" s="228"/>
      <c r="D102" s="194" t="s">
        <v>193</v>
      </c>
      <c r="E102" s="229" t="s">
        <v>43</v>
      </c>
      <c r="F102" s="230" t="s">
        <v>436</v>
      </c>
      <c r="G102" s="228"/>
      <c r="H102" s="231">
        <v>35</v>
      </c>
      <c r="I102" s="232"/>
      <c r="J102" s="228"/>
      <c r="K102" s="228"/>
      <c r="L102" s="233"/>
      <c r="M102" s="234"/>
      <c r="N102" s="235"/>
      <c r="O102" s="235"/>
      <c r="P102" s="235"/>
      <c r="Q102" s="235"/>
      <c r="R102" s="235"/>
      <c r="S102" s="235"/>
      <c r="T102" s="236"/>
      <c r="AT102" s="237" t="s">
        <v>193</v>
      </c>
      <c r="AU102" s="237" t="s">
        <v>90</v>
      </c>
      <c r="AV102" s="15" t="s">
        <v>205</v>
      </c>
      <c r="AW102" s="15" t="s">
        <v>41</v>
      </c>
      <c r="AX102" s="15" t="s">
        <v>88</v>
      </c>
      <c r="AY102" s="237" t="s">
        <v>182</v>
      </c>
    </row>
    <row r="103" spans="1:65" s="2" customFormat="1" ht="62.65" customHeight="1">
      <c r="A103" s="35"/>
      <c r="B103" s="36"/>
      <c r="C103" s="179" t="s">
        <v>90</v>
      </c>
      <c r="D103" s="179" t="s">
        <v>187</v>
      </c>
      <c r="E103" s="180" t="s">
        <v>1218</v>
      </c>
      <c r="F103" s="181" t="s">
        <v>1219</v>
      </c>
      <c r="G103" s="182" t="s">
        <v>367</v>
      </c>
      <c r="H103" s="183">
        <v>4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0.26</v>
      </c>
      <c r="T103" s="189">
        <f>S103*H103</f>
        <v>1.04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1220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1213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3" customFormat="1" ht="11.25">
      <c r="B105" s="192"/>
      <c r="C105" s="193"/>
      <c r="D105" s="194" t="s">
        <v>193</v>
      </c>
      <c r="E105" s="195" t="s">
        <v>43</v>
      </c>
      <c r="F105" s="196" t="s">
        <v>1221</v>
      </c>
      <c r="G105" s="193"/>
      <c r="H105" s="195" t="s">
        <v>43</v>
      </c>
      <c r="I105" s="197"/>
      <c r="J105" s="193"/>
      <c r="K105" s="193"/>
      <c r="L105" s="198"/>
      <c r="M105" s="199"/>
      <c r="N105" s="200"/>
      <c r="O105" s="200"/>
      <c r="P105" s="200"/>
      <c r="Q105" s="200"/>
      <c r="R105" s="200"/>
      <c r="S105" s="200"/>
      <c r="T105" s="201"/>
      <c r="AT105" s="202" t="s">
        <v>193</v>
      </c>
      <c r="AU105" s="202" t="s">
        <v>90</v>
      </c>
      <c r="AV105" s="13" t="s">
        <v>88</v>
      </c>
      <c r="AW105" s="13" t="s">
        <v>41</v>
      </c>
      <c r="AX105" s="13" t="s">
        <v>80</v>
      </c>
      <c r="AY105" s="202" t="s">
        <v>182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1222</v>
      </c>
      <c r="G106" s="204"/>
      <c r="H106" s="207">
        <v>4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88</v>
      </c>
      <c r="AY106" s="213" t="s">
        <v>182</v>
      </c>
    </row>
    <row r="107" spans="1:65" s="2" customFormat="1" ht="62.65" customHeight="1">
      <c r="A107" s="35"/>
      <c r="B107" s="36"/>
      <c r="C107" s="179" t="s">
        <v>181</v>
      </c>
      <c r="D107" s="179" t="s">
        <v>187</v>
      </c>
      <c r="E107" s="180" t="s">
        <v>1223</v>
      </c>
      <c r="F107" s="181" t="s">
        <v>1224</v>
      </c>
      <c r="G107" s="182" t="s">
        <v>367</v>
      </c>
      <c r="H107" s="183">
        <v>1</v>
      </c>
      <c r="I107" s="184"/>
      <c r="J107" s="185">
        <f>ROUND(I107*H107,2)</f>
        <v>0</v>
      </c>
      <c r="K107" s="181" t="s">
        <v>191</v>
      </c>
      <c r="L107" s="40"/>
      <c r="M107" s="186" t="s">
        <v>43</v>
      </c>
      <c r="N107" s="187" t="s">
        <v>51</v>
      </c>
      <c r="O107" s="65"/>
      <c r="P107" s="188">
        <f>O107*H107</f>
        <v>0</v>
      </c>
      <c r="Q107" s="188">
        <v>0</v>
      </c>
      <c r="R107" s="188">
        <f>Q107*H107</f>
        <v>0</v>
      </c>
      <c r="S107" s="188">
        <v>0.38800000000000001</v>
      </c>
      <c r="T107" s="189">
        <f>S107*H107</f>
        <v>0.38800000000000001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205</v>
      </c>
      <c r="AT107" s="190" t="s">
        <v>187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1225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1226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4" customFormat="1" ht="11.25">
      <c r="B109" s="203"/>
      <c r="C109" s="204"/>
      <c r="D109" s="194" t="s">
        <v>193</v>
      </c>
      <c r="E109" s="205" t="s">
        <v>43</v>
      </c>
      <c r="F109" s="206" t="s">
        <v>1217</v>
      </c>
      <c r="G109" s="204"/>
      <c r="H109" s="207">
        <v>1</v>
      </c>
      <c r="I109" s="208"/>
      <c r="J109" s="204"/>
      <c r="K109" s="204"/>
      <c r="L109" s="209"/>
      <c r="M109" s="210"/>
      <c r="N109" s="211"/>
      <c r="O109" s="211"/>
      <c r="P109" s="211"/>
      <c r="Q109" s="211"/>
      <c r="R109" s="211"/>
      <c r="S109" s="211"/>
      <c r="T109" s="212"/>
      <c r="AT109" s="213" t="s">
        <v>193</v>
      </c>
      <c r="AU109" s="213" t="s">
        <v>90</v>
      </c>
      <c r="AV109" s="14" t="s">
        <v>90</v>
      </c>
      <c r="AW109" s="14" t="s">
        <v>41</v>
      </c>
      <c r="AX109" s="14" t="s">
        <v>88</v>
      </c>
      <c r="AY109" s="213" t="s">
        <v>182</v>
      </c>
    </row>
    <row r="110" spans="1:65" s="2" customFormat="1" ht="49.15" customHeight="1">
      <c r="A110" s="35"/>
      <c r="B110" s="36"/>
      <c r="C110" s="179" t="s">
        <v>205</v>
      </c>
      <c r="D110" s="179" t="s">
        <v>187</v>
      </c>
      <c r="E110" s="180" t="s">
        <v>1227</v>
      </c>
      <c r="F110" s="181" t="s">
        <v>1228</v>
      </c>
      <c r="G110" s="182" t="s">
        <v>367</v>
      </c>
      <c r="H110" s="183">
        <v>11</v>
      </c>
      <c r="I110" s="184"/>
      <c r="J110" s="185">
        <f>ROUND(I110*H110,2)</f>
        <v>0</v>
      </c>
      <c r="K110" s="181" t="s">
        <v>191</v>
      </c>
      <c r="L110" s="40"/>
      <c r="M110" s="186" t="s">
        <v>43</v>
      </c>
      <c r="N110" s="187" t="s">
        <v>51</v>
      </c>
      <c r="O110" s="65"/>
      <c r="P110" s="188">
        <f>O110*H110</f>
        <v>0</v>
      </c>
      <c r="Q110" s="188">
        <v>0</v>
      </c>
      <c r="R110" s="188">
        <f>Q110*H110</f>
        <v>0</v>
      </c>
      <c r="S110" s="188">
        <v>0.44</v>
      </c>
      <c r="T110" s="189">
        <f>S110*H110</f>
        <v>4.84</v>
      </c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R110" s="190" t="s">
        <v>205</v>
      </c>
      <c r="AT110" s="190" t="s">
        <v>187</v>
      </c>
      <c r="AU110" s="190" t="s">
        <v>90</v>
      </c>
      <c r="AY110" s="17" t="s">
        <v>182</v>
      </c>
      <c r="BE110" s="191">
        <f>IF(N110="základní",J110,0)</f>
        <v>0</v>
      </c>
      <c r="BF110" s="191">
        <f>IF(N110="snížená",J110,0)</f>
        <v>0</v>
      </c>
      <c r="BG110" s="191">
        <f>IF(N110="zákl. přenesená",J110,0)</f>
        <v>0</v>
      </c>
      <c r="BH110" s="191">
        <f>IF(N110="sníž. přenesená",J110,0)</f>
        <v>0</v>
      </c>
      <c r="BI110" s="191">
        <f>IF(N110="nulová",J110,0)</f>
        <v>0</v>
      </c>
      <c r="BJ110" s="17" t="s">
        <v>88</v>
      </c>
      <c r="BK110" s="191">
        <f>ROUND(I110*H110,2)</f>
        <v>0</v>
      </c>
      <c r="BL110" s="17" t="s">
        <v>205</v>
      </c>
      <c r="BM110" s="190" t="s">
        <v>1229</v>
      </c>
    </row>
    <row r="111" spans="1:65" s="13" customFormat="1" ht="11.25">
      <c r="B111" s="192"/>
      <c r="C111" s="193"/>
      <c r="D111" s="194" t="s">
        <v>193</v>
      </c>
      <c r="E111" s="195" t="s">
        <v>43</v>
      </c>
      <c r="F111" s="196" t="s">
        <v>1230</v>
      </c>
      <c r="G111" s="193"/>
      <c r="H111" s="195" t="s">
        <v>43</v>
      </c>
      <c r="I111" s="197"/>
      <c r="J111" s="193"/>
      <c r="K111" s="193"/>
      <c r="L111" s="198"/>
      <c r="M111" s="199"/>
      <c r="N111" s="200"/>
      <c r="O111" s="200"/>
      <c r="P111" s="200"/>
      <c r="Q111" s="200"/>
      <c r="R111" s="200"/>
      <c r="S111" s="200"/>
      <c r="T111" s="201"/>
      <c r="AT111" s="202" t="s">
        <v>193</v>
      </c>
      <c r="AU111" s="202" t="s">
        <v>90</v>
      </c>
      <c r="AV111" s="13" t="s">
        <v>88</v>
      </c>
      <c r="AW111" s="13" t="s">
        <v>41</v>
      </c>
      <c r="AX111" s="13" t="s">
        <v>80</v>
      </c>
      <c r="AY111" s="202" t="s">
        <v>182</v>
      </c>
    </row>
    <row r="112" spans="1:65" s="14" customFormat="1" ht="11.25">
      <c r="B112" s="203"/>
      <c r="C112" s="204"/>
      <c r="D112" s="194" t="s">
        <v>193</v>
      </c>
      <c r="E112" s="205" t="s">
        <v>43</v>
      </c>
      <c r="F112" s="206" t="s">
        <v>240</v>
      </c>
      <c r="G112" s="204"/>
      <c r="H112" s="207">
        <v>11</v>
      </c>
      <c r="I112" s="208"/>
      <c r="J112" s="204"/>
      <c r="K112" s="204"/>
      <c r="L112" s="209"/>
      <c r="M112" s="210"/>
      <c r="N112" s="211"/>
      <c r="O112" s="211"/>
      <c r="P112" s="211"/>
      <c r="Q112" s="211"/>
      <c r="R112" s="211"/>
      <c r="S112" s="211"/>
      <c r="T112" s="212"/>
      <c r="AT112" s="213" t="s">
        <v>193</v>
      </c>
      <c r="AU112" s="213" t="s">
        <v>90</v>
      </c>
      <c r="AV112" s="14" t="s">
        <v>90</v>
      </c>
      <c r="AW112" s="14" t="s">
        <v>41</v>
      </c>
      <c r="AX112" s="14" t="s">
        <v>88</v>
      </c>
      <c r="AY112" s="213" t="s">
        <v>182</v>
      </c>
    </row>
    <row r="113" spans="1:65" s="2" customFormat="1" ht="49.15" customHeight="1">
      <c r="A113" s="35"/>
      <c r="B113" s="36"/>
      <c r="C113" s="179" t="s">
        <v>210</v>
      </c>
      <c r="D113" s="179" t="s">
        <v>187</v>
      </c>
      <c r="E113" s="180" t="s">
        <v>1231</v>
      </c>
      <c r="F113" s="181" t="s">
        <v>1232</v>
      </c>
      <c r="G113" s="182" t="s">
        <v>367</v>
      </c>
      <c r="H113" s="183">
        <v>11</v>
      </c>
      <c r="I113" s="184"/>
      <c r="J113" s="185">
        <f>ROUND(I113*H113,2)</f>
        <v>0</v>
      </c>
      <c r="K113" s="181" t="s">
        <v>191</v>
      </c>
      <c r="L113" s="40"/>
      <c r="M113" s="186" t="s">
        <v>43</v>
      </c>
      <c r="N113" s="187" t="s">
        <v>51</v>
      </c>
      <c r="O113" s="65"/>
      <c r="P113" s="188">
        <f>O113*H113</f>
        <v>0</v>
      </c>
      <c r="Q113" s="188">
        <v>0</v>
      </c>
      <c r="R113" s="188">
        <f>Q113*H113</f>
        <v>0</v>
      </c>
      <c r="S113" s="188">
        <v>0.70899999999999996</v>
      </c>
      <c r="T113" s="189">
        <f>S113*H113</f>
        <v>7.7989999999999995</v>
      </c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R113" s="190" t="s">
        <v>205</v>
      </c>
      <c r="AT113" s="190" t="s">
        <v>187</v>
      </c>
      <c r="AU113" s="190" t="s">
        <v>90</v>
      </c>
      <c r="AY113" s="17" t="s">
        <v>182</v>
      </c>
      <c r="BE113" s="191">
        <f>IF(N113="základní",J113,0)</f>
        <v>0</v>
      </c>
      <c r="BF113" s="191">
        <f>IF(N113="snížená",J113,0)</f>
        <v>0</v>
      </c>
      <c r="BG113" s="191">
        <f>IF(N113="zákl. přenesená",J113,0)</f>
        <v>0</v>
      </c>
      <c r="BH113" s="191">
        <f>IF(N113="sníž. přenesená",J113,0)</f>
        <v>0</v>
      </c>
      <c r="BI113" s="191">
        <f>IF(N113="nulová",J113,0)</f>
        <v>0</v>
      </c>
      <c r="BJ113" s="17" t="s">
        <v>88</v>
      </c>
      <c r="BK113" s="191">
        <f>ROUND(I113*H113,2)</f>
        <v>0</v>
      </c>
      <c r="BL113" s="17" t="s">
        <v>205</v>
      </c>
      <c r="BM113" s="190" t="s">
        <v>1233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1234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1235</v>
      </c>
      <c r="G115" s="204"/>
      <c r="H115" s="207">
        <v>11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88</v>
      </c>
      <c r="AY115" s="213" t="s">
        <v>182</v>
      </c>
    </row>
    <row r="116" spans="1:65" s="2" customFormat="1" ht="49.15" customHeight="1">
      <c r="A116" s="35"/>
      <c r="B116" s="36"/>
      <c r="C116" s="179" t="s">
        <v>215</v>
      </c>
      <c r="D116" s="179" t="s">
        <v>187</v>
      </c>
      <c r="E116" s="180" t="s">
        <v>1236</v>
      </c>
      <c r="F116" s="181" t="s">
        <v>1237</v>
      </c>
      <c r="G116" s="182" t="s">
        <v>481</v>
      </c>
      <c r="H116" s="183">
        <v>4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0.20499999999999999</v>
      </c>
      <c r="T116" s="189">
        <f>S116*H116</f>
        <v>0.82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1238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1213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1222</v>
      </c>
      <c r="G118" s="204"/>
      <c r="H118" s="207">
        <v>4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88</v>
      </c>
      <c r="AY118" s="213" t="s">
        <v>182</v>
      </c>
    </row>
    <row r="119" spans="1:65" s="2" customFormat="1" ht="37.9" customHeight="1">
      <c r="A119" s="35"/>
      <c r="B119" s="36"/>
      <c r="C119" s="179" t="s">
        <v>220</v>
      </c>
      <c r="D119" s="179" t="s">
        <v>187</v>
      </c>
      <c r="E119" s="180" t="s">
        <v>1239</v>
      </c>
      <c r="F119" s="181" t="s">
        <v>1240</v>
      </c>
      <c r="G119" s="182" t="s">
        <v>481</v>
      </c>
      <c r="H119" s="183">
        <v>8</v>
      </c>
      <c r="I119" s="184"/>
      <c r="J119" s="185">
        <f>ROUND(I119*H119,2)</f>
        <v>0</v>
      </c>
      <c r="K119" s="181" t="s">
        <v>191</v>
      </c>
      <c r="L119" s="40"/>
      <c r="M119" s="186" t="s">
        <v>43</v>
      </c>
      <c r="N119" s="187" t="s">
        <v>51</v>
      </c>
      <c r="O119" s="65"/>
      <c r="P119" s="188">
        <f>O119*H119</f>
        <v>0</v>
      </c>
      <c r="Q119" s="188">
        <v>0</v>
      </c>
      <c r="R119" s="188">
        <f>Q119*H119</f>
        <v>0</v>
      </c>
      <c r="S119" s="188">
        <v>0.115</v>
      </c>
      <c r="T119" s="189">
        <f>S119*H119</f>
        <v>0.92</v>
      </c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R119" s="190" t="s">
        <v>205</v>
      </c>
      <c r="AT119" s="190" t="s">
        <v>187</v>
      </c>
      <c r="AU119" s="190" t="s">
        <v>90</v>
      </c>
      <c r="AY119" s="17" t="s">
        <v>182</v>
      </c>
      <c r="BE119" s="191">
        <f>IF(N119="základní",J119,0)</f>
        <v>0</v>
      </c>
      <c r="BF119" s="191">
        <f>IF(N119="snížená",J119,0)</f>
        <v>0</v>
      </c>
      <c r="BG119" s="191">
        <f>IF(N119="zákl. přenesená",J119,0)</f>
        <v>0</v>
      </c>
      <c r="BH119" s="191">
        <f>IF(N119="sníž. přenesená",J119,0)</f>
        <v>0</v>
      </c>
      <c r="BI119" s="191">
        <f>IF(N119="nulová",J119,0)</f>
        <v>0</v>
      </c>
      <c r="BJ119" s="17" t="s">
        <v>88</v>
      </c>
      <c r="BK119" s="191">
        <f>ROUND(I119*H119,2)</f>
        <v>0</v>
      </c>
      <c r="BL119" s="17" t="s">
        <v>205</v>
      </c>
      <c r="BM119" s="190" t="s">
        <v>1241</v>
      </c>
    </row>
    <row r="120" spans="1:65" s="13" customFormat="1" ht="11.25">
      <c r="B120" s="192"/>
      <c r="C120" s="193"/>
      <c r="D120" s="194" t="s">
        <v>193</v>
      </c>
      <c r="E120" s="195" t="s">
        <v>43</v>
      </c>
      <c r="F120" s="196" t="s">
        <v>1213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1242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1243</v>
      </c>
      <c r="G122" s="204"/>
      <c r="H122" s="207">
        <v>8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88</v>
      </c>
      <c r="AY122" s="213" t="s">
        <v>182</v>
      </c>
    </row>
    <row r="123" spans="1:65" s="2" customFormat="1" ht="37.9" customHeight="1">
      <c r="A123" s="35"/>
      <c r="B123" s="36"/>
      <c r="C123" s="179" t="s">
        <v>225</v>
      </c>
      <c r="D123" s="179" t="s">
        <v>187</v>
      </c>
      <c r="E123" s="180" t="s">
        <v>1244</v>
      </c>
      <c r="F123" s="181" t="s">
        <v>1245</v>
      </c>
      <c r="G123" s="182" t="s">
        <v>360</v>
      </c>
      <c r="H123" s="183">
        <v>4.5</v>
      </c>
      <c r="I123" s="184"/>
      <c r="J123" s="185">
        <f>ROUND(I123*H123,2)</f>
        <v>0</v>
      </c>
      <c r="K123" s="181" t="s">
        <v>191</v>
      </c>
      <c r="L123" s="40"/>
      <c r="M123" s="186" t="s">
        <v>43</v>
      </c>
      <c r="N123" s="187" t="s">
        <v>51</v>
      </c>
      <c r="O123" s="65"/>
      <c r="P123" s="188">
        <f>O123*H123</f>
        <v>0</v>
      </c>
      <c r="Q123" s="188">
        <v>0</v>
      </c>
      <c r="R123" s="188">
        <f>Q123*H123</f>
        <v>0</v>
      </c>
      <c r="S123" s="188">
        <v>0</v>
      </c>
      <c r="T123" s="189">
        <f>S123*H123</f>
        <v>0</v>
      </c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R123" s="190" t="s">
        <v>205</v>
      </c>
      <c r="AT123" s="190" t="s">
        <v>187</v>
      </c>
      <c r="AU123" s="190" t="s">
        <v>90</v>
      </c>
      <c r="AY123" s="17" t="s">
        <v>182</v>
      </c>
      <c r="BE123" s="191">
        <f>IF(N123="základní",J123,0)</f>
        <v>0</v>
      </c>
      <c r="BF123" s="191">
        <f>IF(N123="snížená",J123,0)</f>
        <v>0</v>
      </c>
      <c r="BG123" s="191">
        <f>IF(N123="zákl. přenesená",J123,0)</f>
        <v>0</v>
      </c>
      <c r="BH123" s="191">
        <f>IF(N123="sníž. přenesená",J123,0)</f>
        <v>0</v>
      </c>
      <c r="BI123" s="191">
        <f>IF(N123="nulová",J123,0)</f>
        <v>0</v>
      </c>
      <c r="BJ123" s="17" t="s">
        <v>88</v>
      </c>
      <c r="BK123" s="191">
        <f>ROUND(I123*H123,2)</f>
        <v>0</v>
      </c>
      <c r="BL123" s="17" t="s">
        <v>205</v>
      </c>
      <c r="BM123" s="190" t="s">
        <v>1246</v>
      </c>
    </row>
    <row r="124" spans="1:65" s="14" customFormat="1" ht="11.25">
      <c r="B124" s="203"/>
      <c r="C124" s="204"/>
      <c r="D124" s="194" t="s">
        <v>193</v>
      </c>
      <c r="E124" s="205" t="s">
        <v>43</v>
      </c>
      <c r="F124" s="206" t="s">
        <v>1247</v>
      </c>
      <c r="G124" s="204"/>
      <c r="H124" s="207">
        <v>4.5</v>
      </c>
      <c r="I124" s="208"/>
      <c r="J124" s="204"/>
      <c r="K124" s="204"/>
      <c r="L124" s="209"/>
      <c r="M124" s="210"/>
      <c r="N124" s="211"/>
      <c r="O124" s="211"/>
      <c r="P124" s="211"/>
      <c r="Q124" s="211"/>
      <c r="R124" s="211"/>
      <c r="S124" s="211"/>
      <c r="T124" s="212"/>
      <c r="AT124" s="213" t="s">
        <v>193</v>
      </c>
      <c r="AU124" s="213" t="s">
        <v>90</v>
      </c>
      <c r="AV124" s="14" t="s">
        <v>90</v>
      </c>
      <c r="AW124" s="14" t="s">
        <v>41</v>
      </c>
      <c r="AX124" s="14" t="s">
        <v>88</v>
      </c>
      <c r="AY124" s="213" t="s">
        <v>182</v>
      </c>
    </row>
    <row r="125" spans="1:65" s="2" customFormat="1" ht="49.15" customHeight="1">
      <c r="A125" s="35"/>
      <c r="B125" s="36"/>
      <c r="C125" s="179" t="s">
        <v>230</v>
      </c>
      <c r="D125" s="179" t="s">
        <v>187</v>
      </c>
      <c r="E125" s="180" t="s">
        <v>1248</v>
      </c>
      <c r="F125" s="181" t="s">
        <v>1249</v>
      </c>
      <c r="G125" s="182" t="s">
        <v>360</v>
      </c>
      <c r="H125" s="183">
        <v>0.05</v>
      </c>
      <c r="I125" s="184"/>
      <c r="J125" s="185">
        <f>ROUND(I125*H125,2)</f>
        <v>0</v>
      </c>
      <c r="K125" s="181" t="s">
        <v>191</v>
      </c>
      <c r="L125" s="40"/>
      <c r="M125" s="186" t="s">
        <v>43</v>
      </c>
      <c r="N125" s="187" t="s">
        <v>51</v>
      </c>
      <c r="O125" s="65"/>
      <c r="P125" s="188">
        <f>O125*H125</f>
        <v>0</v>
      </c>
      <c r="Q125" s="188">
        <v>0</v>
      </c>
      <c r="R125" s="188">
        <f>Q125*H125</f>
        <v>0</v>
      </c>
      <c r="S125" s="188">
        <v>0</v>
      </c>
      <c r="T125" s="189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90" t="s">
        <v>205</v>
      </c>
      <c r="AT125" s="190" t="s">
        <v>187</v>
      </c>
      <c r="AU125" s="190" t="s">
        <v>90</v>
      </c>
      <c r="AY125" s="17" t="s">
        <v>182</v>
      </c>
      <c r="BE125" s="191">
        <f>IF(N125="základní",J125,0)</f>
        <v>0</v>
      </c>
      <c r="BF125" s="191">
        <f>IF(N125="snížená",J125,0)</f>
        <v>0</v>
      </c>
      <c r="BG125" s="191">
        <f>IF(N125="zákl. přenesená",J125,0)</f>
        <v>0</v>
      </c>
      <c r="BH125" s="191">
        <f>IF(N125="sníž. přenesená",J125,0)</f>
        <v>0</v>
      </c>
      <c r="BI125" s="191">
        <f>IF(N125="nulová",J125,0)</f>
        <v>0</v>
      </c>
      <c r="BJ125" s="17" t="s">
        <v>88</v>
      </c>
      <c r="BK125" s="191">
        <f>ROUND(I125*H125,2)</f>
        <v>0</v>
      </c>
      <c r="BL125" s="17" t="s">
        <v>205</v>
      </c>
      <c r="BM125" s="190" t="s">
        <v>1250</v>
      </c>
    </row>
    <row r="126" spans="1:65" s="13" customFormat="1" ht="11.25">
      <c r="B126" s="192"/>
      <c r="C126" s="193"/>
      <c r="D126" s="194" t="s">
        <v>193</v>
      </c>
      <c r="E126" s="195" t="s">
        <v>43</v>
      </c>
      <c r="F126" s="196" t="s">
        <v>1213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1251</v>
      </c>
      <c r="G127" s="204"/>
      <c r="H127" s="207">
        <v>0.05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88</v>
      </c>
      <c r="AY127" s="213" t="s">
        <v>182</v>
      </c>
    </row>
    <row r="128" spans="1:65" s="2" customFormat="1" ht="37.9" customHeight="1">
      <c r="A128" s="35"/>
      <c r="B128" s="36"/>
      <c r="C128" s="179" t="s">
        <v>235</v>
      </c>
      <c r="D128" s="179" t="s">
        <v>187</v>
      </c>
      <c r="E128" s="180" t="s">
        <v>1252</v>
      </c>
      <c r="F128" s="181" t="s">
        <v>1253</v>
      </c>
      <c r="G128" s="182" t="s">
        <v>360</v>
      </c>
      <c r="H128" s="183">
        <v>0.05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1254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1255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4" customFormat="1" ht="11.25">
      <c r="B130" s="203"/>
      <c r="C130" s="204"/>
      <c r="D130" s="194" t="s">
        <v>193</v>
      </c>
      <c r="E130" s="205" t="s">
        <v>43</v>
      </c>
      <c r="F130" s="206" t="s">
        <v>1256</v>
      </c>
      <c r="G130" s="204"/>
      <c r="H130" s="207">
        <v>0.05</v>
      </c>
      <c r="I130" s="208"/>
      <c r="J130" s="204"/>
      <c r="K130" s="204"/>
      <c r="L130" s="209"/>
      <c r="M130" s="210"/>
      <c r="N130" s="211"/>
      <c r="O130" s="211"/>
      <c r="P130" s="211"/>
      <c r="Q130" s="211"/>
      <c r="R130" s="211"/>
      <c r="S130" s="211"/>
      <c r="T130" s="212"/>
      <c r="AT130" s="213" t="s">
        <v>193</v>
      </c>
      <c r="AU130" s="213" t="s">
        <v>90</v>
      </c>
      <c r="AV130" s="14" t="s">
        <v>90</v>
      </c>
      <c r="AW130" s="14" t="s">
        <v>41</v>
      </c>
      <c r="AX130" s="14" t="s">
        <v>88</v>
      </c>
      <c r="AY130" s="213" t="s">
        <v>182</v>
      </c>
    </row>
    <row r="131" spans="1:65" s="2" customFormat="1" ht="49.15" customHeight="1">
      <c r="A131" s="35"/>
      <c r="B131" s="36"/>
      <c r="C131" s="179" t="s">
        <v>240</v>
      </c>
      <c r="D131" s="179" t="s">
        <v>187</v>
      </c>
      <c r="E131" s="180" t="s">
        <v>1257</v>
      </c>
      <c r="F131" s="181" t="s">
        <v>1258</v>
      </c>
      <c r="G131" s="182" t="s">
        <v>360</v>
      </c>
      <c r="H131" s="183">
        <v>4.5</v>
      </c>
      <c r="I131" s="184"/>
      <c r="J131" s="185">
        <f>ROUND(I131*H131,2)</f>
        <v>0</v>
      </c>
      <c r="K131" s="181" t="s">
        <v>191</v>
      </c>
      <c r="L131" s="40"/>
      <c r="M131" s="186" t="s">
        <v>43</v>
      </c>
      <c r="N131" s="187" t="s">
        <v>51</v>
      </c>
      <c r="O131" s="65"/>
      <c r="P131" s="188">
        <f>O131*H131</f>
        <v>0</v>
      </c>
      <c r="Q131" s="188">
        <v>0</v>
      </c>
      <c r="R131" s="188">
        <f>Q131*H131</f>
        <v>0</v>
      </c>
      <c r="S131" s="188">
        <v>0</v>
      </c>
      <c r="T131" s="18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90" t="s">
        <v>205</v>
      </c>
      <c r="AT131" s="190" t="s">
        <v>187</v>
      </c>
      <c r="AU131" s="190" t="s">
        <v>90</v>
      </c>
      <c r="AY131" s="17" t="s">
        <v>182</v>
      </c>
      <c r="BE131" s="191">
        <f>IF(N131="základní",J131,0)</f>
        <v>0</v>
      </c>
      <c r="BF131" s="191">
        <f>IF(N131="snížená",J131,0)</f>
        <v>0</v>
      </c>
      <c r="BG131" s="191">
        <f>IF(N131="zákl. přenesená",J131,0)</f>
        <v>0</v>
      </c>
      <c r="BH131" s="191">
        <f>IF(N131="sníž. přenesená",J131,0)</f>
        <v>0</v>
      </c>
      <c r="BI131" s="191">
        <f>IF(N131="nulová",J131,0)</f>
        <v>0</v>
      </c>
      <c r="BJ131" s="17" t="s">
        <v>88</v>
      </c>
      <c r="BK131" s="191">
        <f>ROUND(I131*H131,2)</f>
        <v>0</v>
      </c>
      <c r="BL131" s="17" t="s">
        <v>205</v>
      </c>
      <c r="BM131" s="190" t="s">
        <v>1259</v>
      </c>
    </row>
    <row r="132" spans="1:65" s="14" customFormat="1" ht="11.25">
      <c r="B132" s="203"/>
      <c r="C132" s="204"/>
      <c r="D132" s="194" t="s">
        <v>193</v>
      </c>
      <c r="E132" s="205" t="s">
        <v>43</v>
      </c>
      <c r="F132" s="206" t="s">
        <v>1247</v>
      </c>
      <c r="G132" s="204"/>
      <c r="H132" s="207">
        <v>4.5</v>
      </c>
      <c r="I132" s="208"/>
      <c r="J132" s="204"/>
      <c r="K132" s="204"/>
      <c r="L132" s="209"/>
      <c r="M132" s="210"/>
      <c r="N132" s="211"/>
      <c r="O132" s="211"/>
      <c r="P132" s="211"/>
      <c r="Q132" s="211"/>
      <c r="R132" s="211"/>
      <c r="S132" s="211"/>
      <c r="T132" s="212"/>
      <c r="AT132" s="213" t="s">
        <v>193</v>
      </c>
      <c r="AU132" s="213" t="s">
        <v>90</v>
      </c>
      <c r="AV132" s="14" t="s">
        <v>90</v>
      </c>
      <c r="AW132" s="14" t="s">
        <v>41</v>
      </c>
      <c r="AX132" s="14" t="s">
        <v>88</v>
      </c>
      <c r="AY132" s="213" t="s">
        <v>182</v>
      </c>
    </row>
    <row r="133" spans="1:65" s="2" customFormat="1" ht="37.9" customHeight="1">
      <c r="A133" s="35"/>
      <c r="B133" s="36"/>
      <c r="C133" s="179" t="s">
        <v>245</v>
      </c>
      <c r="D133" s="179" t="s">
        <v>187</v>
      </c>
      <c r="E133" s="180" t="s">
        <v>1260</v>
      </c>
      <c r="F133" s="181" t="s">
        <v>1261</v>
      </c>
      <c r="G133" s="182" t="s">
        <v>360</v>
      </c>
      <c r="H133" s="183">
        <v>8.0500000000000007</v>
      </c>
      <c r="I133" s="184"/>
      <c r="J133" s="185">
        <f>ROUND(I133*H133,2)</f>
        <v>0</v>
      </c>
      <c r="K133" s="181" t="s">
        <v>191</v>
      </c>
      <c r="L133" s="40"/>
      <c r="M133" s="186" t="s">
        <v>43</v>
      </c>
      <c r="N133" s="187" t="s">
        <v>51</v>
      </c>
      <c r="O133" s="65"/>
      <c r="P133" s="188">
        <f>O133*H133</f>
        <v>0</v>
      </c>
      <c r="Q133" s="188">
        <v>0</v>
      </c>
      <c r="R133" s="188">
        <f>Q133*H133</f>
        <v>0</v>
      </c>
      <c r="S133" s="188">
        <v>0</v>
      </c>
      <c r="T133" s="18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90" t="s">
        <v>205</v>
      </c>
      <c r="AT133" s="190" t="s">
        <v>187</v>
      </c>
      <c r="AU133" s="190" t="s">
        <v>90</v>
      </c>
      <c r="AY133" s="17" t="s">
        <v>182</v>
      </c>
      <c r="BE133" s="191">
        <f>IF(N133="základní",J133,0)</f>
        <v>0</v>
      </c>
      <c r="BF133" s="191">
        <f>IF(N133="snížená",J133,0)</f>
        <v>0</v>
      </c>
      <c r="BG133" s="191">
        <f>IF(N133="zákl. přenesená",J133,0)</f>
        <v>0</v>
      </c>
      <c r="BH133" s="191">
        <f>IF(N133="sníž. přenesená",J133,0)</f>
        <v>0</v>
      </c>
      <c r="BI133" s="191">
        <f>IF(N133="nulová",J133,0)</f>
        <v>0</v>
      </c>
      <c r="BJ133" s="17" t="s">
        <v>88</v>
      </c>
      <c r="BK133" s="191">
        <f>ROUND(I133*H133,2)</f>
        <v>0</v>
      </c>
      <c r="BL133" s="17" t="s">
        <v>205</v>
      </c>
      <c r="BM133" s="190" t="s">
        <v>1262</v>
      </c>
    </row>
    <row r="134" spans="1:65" s="14" customFormat="1" ht="11.25">
      <c r="B134" s="203"/>
      <c r="C134" s="204"/>
      <c r="D134" s="194" t="s">
        <v>193</v>
      </c>
      <c r="E134" s="205" t="s">
        <v>43</v>
      </c>
      <c r="F134" s="206" t="s">
        <v>1263</v>
      </c>
      <c r="G134" s="204"/>
      <c r="H134" s="207">
        <v>8.0500000000000007</v>
      </c>
      <c r="I134" s="208"/>
      <c r="J134" s="204"/>
      <c r="K134" s="204"/>
      <c r="L134" s="209"/>
      <c r="M134" s="210"/>
      <c r="N134" s="211"/>
      <c r="O134" s="211"/>
      <c r="P134" s="211"/>
      <c r="Q134" s="211"/>
      <c r="R134" s="211"/>
      <c r="S134" s="211"/>
      <c r="T134" s="212"/>
      <c r="AT134" s="213" t="s">
        <v>193</v>
      </c>
      <c r="AU134" s="213" t="s">
        <v>90</v>
      </c>
      <c r="AV134" s="14" t="s">
        <v>90</v>
      </c>
      <c r="AW134" s="14" t="s">
        <v>41</v>
      </c>
      <c r="AX134" s="14" t="s">
        <v>88</v>
      </c>
      <c r="AY134" s="213" t="s">
        <v>182</v>
      </c>
    </row>
    <row r="135" spans="1:65" s="2" customFormat="1" ht="37.9" customHeight="1">
      <c r="A135" s="35"/>
      <c r="B135" s="36"/>
      <c r="C135" s="179" t="s">
        <v>252</v>
      </c>
      <c r="D135" s="179" t="s">
        <v>187</v>
      </c>
      <c r="E135" s="180" t="s">
        <v>1264</v>
      </c>
      <c r="F135" s="181" t="s">
        <v>1265</v>
      </c>
      <c r="G135" s="182" t="s">
        <v>360</v>
      </c>
      <c r="H135" s="183">
        <v>8.0500000000000007</v>
      </c>
      <c r="I135" s="184"/>
      <c r="J135" s="185">
        <f>ROUND(I135*H135,2)</f>
        <v>0</v>
      </c>
      <c r="K135" s="181" t="s">
        <v>191</v>
      </c>
      <c r="L135" s="40"/>
      <c r="M135" s="186" t="s">
        <v>43</v>
      </c>
      <c r="N135" s="187" t="s">
        <v>51</v>
      </c>
      <c r="O135" s="65"/>
      <c r="P135" s="188">
        <f>O135*H135</f>
        <v>0</v>
      </c>
      <c r="Q135" s="188">
        <v>0</v>
      </c>
      <c r="R135" s="188">
        <f>Q135*H135</f>
        <v>0</v>
      </c>
      <c r="S135" s="188">
        <v>0</v>
      </c>
      <c r="T135" s="189">
        <f>S135*H135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R135" s="190" t="s">
        <v>205</v>
      </c>
      <c r="AT135" s="190" t="s">
        <v>187</v>
      </c>
      <c r="AU135" s="190" t="s">
        <v>90</v>
      </c>
      <c r="AY135" s="17" t="s">
        <v>182</v>
      </c>
      <c r="BE135" s="191">
        <f>IF(N135="základní",J135,0)</f>
        <v>0</v>
      </c>
      <c r="BF135" s="191">
        <f>IF(N135="snížená",J135,0)</f>
        <v>0</v>
      </c>
      <c r="BG135" s="191">
        <f>IF(N135="zákl. přenesená",J135,0)</f>
        <v>0</v>
      </c>
      <c r="BH135" s="191">
        <f>IF(N135="sníž. přenesená",J135,0)</f>
        <v>0</v>
      </c>
      <c r="BI135" s="191">
        <f>IF(N135="nulová",J135,0)</f>
        <v>0</v>
      </c>
      <c r="BJ135" s="17" t="s">
        <v>88</v>
      </c>
      <c r="BK135" s="191">
        <f>ROUND(I135*H135,2)</f>
        <v>0</v>
      </c>
      <c r="BL135" s="17" t="s">
        <v>205</v>
      </c>
      <c r="BM135" s="190" t="s">
        <v>1266</v>
      </c>
    </row>
    <row r="136" spans="1:65" s="14" customFormat="1" ht="11.25">
      <c r="B136" s="203"/>
      <c r="C136" s="204"/>
      <c r="D136" s="194" t="s">
        <v>193</v>
      </c>
      <c r="E136" s="205" t="s">
        <v>43</v>
      </c>
      <c r="F136" s="206" t="s">
        <v>1267</v>
      </c>
      <c r="G136" s="204"/>
      <c r="H136" s="207">
        <v>4</v>
      </c>
      <c r="I136" s="208"/>
      <c r="J136" s="204"/>
      <c r="K136" s="204"/>
      <c r="L136" s="209"/>
      <c r="M136" s="210"/>
      <c r="N136" s="211"/>
      <c r="O136" s="211"/>
      <c r="P136" s="211"/>
      <c r="Q136" s="211"/>
      <c r="R136" s="211"/>
      <c r="S136" s="211"/>
      <c r="T136" s="212"/>
      <c r="AT136" s="213" t="s">
        <v>193</v>
      </c>
      <c r="AU136" s="213" t="s">
        <v>90</v>
      </c>
      <c r="AV136" s="14" t="s">
        <v>90</v>
      </c>
      <c r="AW136" s="14" t="s">
        <v>41</v>
      </c>
      <c r="AX136" s="14" t="s">
        <v>80</v>
      </c>
      <c r="AY136" s="213" t="s">
        <v>182</v>
      </c>
    </row>
    <row r="137" spans="1:65" s="14" customFormat="1" ht="11.25">
      <c r="B137" s="203"/>
      <c r="C137" s="204"/>
      <c r="D137" s="194" t="s">
        <v>193</v>
      </c>
      <c r="E137" s="205" t="s">
        <v>43</v>
      </c>
      <c r="F137" s="206" t="s">
        <v>1268</v>
      </c>
      <c r="G137" s="204"/>
      <c r="H137" s="207">
        <v>4.05</v>
      </c>
      <c r="I137" s="208"/>
      <c r="J137" s="204"/>
      <c r="K137" s="204"/>
      <c r="L137" s="209"/>
      <c r="M137" s="210"/>
      <c r="N137" s="211"/>
      <c r="O137" s="211"/>
      <c r="P137" s="211"/>
      <c r="Q137" s="211"/>
      <c r="R137" s="211"/>
      <c r="S137" s="211"/>
      <c r="T137" s="212"/>
      <c r="AT137" s="213" t="s">
        <v>193</v>
      </c>
      <c r="AU137" s="213" t="s">
        <v>90</v>
      </c>
      <c r="AV137" s="14" t="s">
        <v>90</v>
      </c>
      <c r="AW137" s="14" t="s">
        <v>41</v>
      </c>
      <c r="AX137" s="14" t="s">
        <v>80</v>
      </c>
      <c r="AY137" s="213" t="s">
        <v>182</v>
      </c>
    </row>
    <row r="138" spans="1:65" s="15" customFormat="1" ht="11.25">
      <c r="B138" s="227"/>
      <c r="C138" s="228"/>
      <c r="D138" s="194" t="s">
        <v>193</v>
      </c>
      <c r="E138" s="229" t="s">
        <v>43</v>
      </c>
      <c r="F138" s="230" t="s">
        <v>436</v>
      </c>
      <c r="G138" s="228"/>
      <c r="H138" s="231">
        <v>8.0500000000000007</v>
      </c>
      <c r="I138" s="232"/>
      <c r="J138" s="228"/>
      <c r="K138" s="228"/>
      <c r="L138" s="233"/>
      <c r="M138" s="234"/>
      <c r="N138" s="235"/>
      <c r="O138" s="235"/>
      <c r="P138" s="235"/>
      <c r="Q138" s="235"/>
      <c r="R138" s="235"/>
      <c r="S138" s="235"/>
      <c r="T138" s="236"/>
      <c r="AT138" s="237" t="s">
        <v>193</v>
      </c>
      <c r="AU138" s="237" t="s">
        <v>90</v>
      </c>
      <c r="AV138" s="15" t="s">
        <v>205</v>
      </c>
      <c r="AW138" s="15" t="s">
        <v>41</v>
      </c>
      <c r="AX138" s="15" t="s">
        <v>88</v>
      </c>
      <c r="AY138" s="237" t="s">
        <v>182</v>
      </c>
    </row>
    <row r="139" spans="1:65" s="2" customFormat="1" ht="49.15" customHeight="1">
      <c r="A139" s="35"/>
      <c r="B139" s="36"/>
      <c r="C139" s="179" t="s">
        <v>256</v>
      </c>
      <c r="D139" s="179" t="s">
        <v>187</v>
      </c>
      <c r="E139" s="180" t="s">
        <v>1269</v>
      </c>
      <c r="F139" s="181" t="s">
        <v>1270</v>
      </c>
      <c r="G139" s="182" t="s">
        <v>360</v>
      </c>
      <c r="H139" s="183">
        <v>0.05</v>
      </c>
      <c r="I139" s="184"/>
      <c r="J139" s="185">
        <f>ROUND(I139*H139,2)</f>
        <v>0</v>
      </c>
      <c r="K139" s="181" t="s">
        <v>191</v>
      </c>
      <c r="L139" s="40"/>
      <c r="M139" s="186" t="s">
        <v>43</v>
      </c>
      <c r="N139" s="187" t="s">
        <v>51</v>
      </c>
      <c r="O139" s="65"/>
      <c r="P139" s="188">
        <f>O139*H139</f>
        <v>0</v>
      </c>
      <c r="Q139" s="188">
        <v>0</v>
      </c>
      <c r="R139" s="188">
        <f>Q139*H139</f>
        <v>0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205</v>
      </c>
      <c r="AT139" s="190" t="s">
        <v>187</v>
      </c>
      <c r="AU139" s="190" t="s">
        <v>90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205</v>
      </c>
      <c r="BM139" s="190" t="s">
        <v>1271</v>
      </c>
    </row>
    <row r="140" spans="1:65" s="13" customFormat="1" ht="11.25">
      <c r="B140" s="192"/>
      <c r="C140" s="193"/>
      <c r="D140" s="194" t="s">
        <v>193</v>
      </c>
      <c r="E140" s="195" t="s">
        <v>43</v>
      </c>
      <c r="F140" s="196" t="s">
        <v>1272</v>
      </c>
      <c r="G140" s="193"/>
      <c r="H140" s="195" t="s">
        <v>43</v>
      </c>
      <c r="I140" s="197"/>
      <c r="J140" s="193"/>
      <c r="K140" s="193"/>
      <c r="L140" s="198"/>
      <c r="M140" s="199"/>
      <c r="N140" s="200"/>
      <c r="O140" s="200"/>
      <c r="P140" s="200"/>
      <c r="Q140" s="200"/>
      <c r="R140" s="200"/>
      <c r="S140" s="200"/>
      <c r="T140" s="201"/>
      <c r="AT140" s="202" t="s">
        <v>193</v>
      </c>
      <c r="AU140" s="202" t="s">
        <v>90</v>
      </c>
      <c r="AV140" s="13" t="s">
        <v>88</v>
      </c>
      <c r="AW140" s="13" t="s">
        <v>41</v>
      </c>
      <c r="AX140" s="13" t="s">
        <v>80</v>
      </c>
      <c r="AY140" s="202" t="s">
        <v>182</v>
      </c>
    </row>
    <row r="141" spans="1:65" s="14" customFormat="1" ht="11.25">
      <c r="B141" s="203"/>
      <c r="C141" s="204"/>
      <c r="D141" s="194" t="s">
        <v>193</v>
      </c>
      <c r="E141" s="205" t="s">
        <v>43</v>
      </c>
      <c r="F141" s="206" t="s">
        <v>1256</v>
      </c>
      <c r="G141" s="204"/>
      <c r="H141" s="207">
        <v>0.05</v>
      </c>
      <c r="I141" s="208"/>
      <c r="J141" s="204"/>
      <c r="K141" s="204"/>
      <c r="L141" s="209"/>
      <c r="M141" s="210"/>
      <c r="N141" s="211"/>
      <c r="O141" s="211"/>
      <c r="P141" s="211"/>
      <c r="Q141" s="211"/>
      <c r="R141" s="211"/>
      <c r="S141" s="211"/>
      <c r="T141" s="212"/>
      <c r="AT141" s="213" t="s">
        <v>193</v>
      </c>
      <c r="AU141" s="213" t="s">
        <v>90</v>
      </c>
      <c r="AV141" s="14" t="s">
        <v>90</v>
      </c>
      <c r="AW141" s="14" t="s">
        <v>41</v>
      </c>
      <c r="AX141" s="14" t="s">
        <v>88</v>
      </c>
      <c r="AY141" s="213" t="s">
        <v>182</v>
      </c>
    </row>
    <row r="142" spans="1:65" s="2" customFormat="1" ht="49.15" customHeight="1">
      <c r="A142" s="35"/>
      <c r="B142" s="36"/>
      <c r="C142" s="179" t="s">
        <v>8</v>
      </c>
      <c r="D142" s="179" t="s">
        <v>187</v>
      </c>
      <c r="E142" s="180" t="s">
        <v>1273</v>
      </c>
      <c r="F142" s="181" t="s">
        <v>1274</v>
      </c>
      <c r="G142" s="182" t="s">
        <v>360</v>
      </c>
      <c r="H142" s="183">
        <v>12.555</v>
      </c>
      <c r="I142" s="184"/>
      <c r="J142" s="185">
        <f>ROUND(I142*H142,2)</f>
        <v>0</v>
      </c>
      <c r="K142" s="181" t="s">
        <v>191</v>
      </c>
      <c r="L142" s="40"/>
      <c r="M142" s="186" t="s">
        <v>43</v>
      </c>
      <c r="N142" s="187" t="s">
        <v>51</v>
      </c>
      <c r="O142" s="65"/>
      <c r="P142" s="188">
        <f>O142*H142</f>
        <v>0</v>
      </c>
      <c r="Q142" s="188">
        <v>0</v>
      </c>
      <c r="R142" s="188">
        <f>Q142*H142</f>
        <v>0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205</v>
      </c>
      <c r="AT142" s="190" t="s">
        <v>187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1275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1276</v>
      </c>
      <c r="G143" s="204"/>
      <c r="H143" s="207">
        <v>12.555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88</v>
      </c>
      <c r="AY143" s="213" t="s">
        <v>182</v>
      </c>
    </row>
    <row r="144" spans="1:65" s="2" customFormat="1" ht="14.45" customHeight="1">
      <c r="A144" s="35"/>
      <c r="B144" s="36"/>
      <c r="C144" s="179" t="s">
        <v>265</v>
      </c>
      <c r="D144" s="179" t="s">
        <v>187</v>
      </c>
      <c r="E144" s="180" t="s">
        <v>422</v>
      </c>
      <c r="F144" s="181" t="s">
        <v>423</v>
      </c>
      <c r="G144" s="182" t="s">
        <v>360</v>
      </c>
      <c r="H144" s="183">
        <v>12.555</v>
      </c>
      <c r="I144" s="184"/>
      <c r="J144" s="185">
        <f>ROUND(I144*H144,2)</f>
        <v>0</v>
      </c>
      <c r="K144" s="181" t="s">
        <v>191</v>
      </c>
      <c r="L144" s="40"/>
      <c r="M144" s="186" t="s">
        <v>43</v>
      </c>
      <c r="N144" s="187" t="s">
        <v>51</v>
      </c>
      <c r="O144" s="65"/>
      <c r="P144" s="188">
        <f>O144*H144</f>
        <v>0</v>
      </c>
      <c r="Q144" s="188">
        <v>0</v>
      </c>
      <c r="R144" s="188">
        <f>Q144*H144</f>
        <v>0</v>
      </c>
      <c r="S144" s="188">
        <v>0</v>
      </c>
      <c r="T144" s="189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90" t="s">
        <v>205</v>
      </c>
      <c r="AT144" s="190" t="s">
        <v>187</v>
      </c>
      <c r="AU144" s="190" t="s">
        <v>90</v>
      </c>
      <c r="AY144" s="17" t="s">
        <v>182</v>
      </c>
      <c r="BE144" s="191">
        <f>IF(N144="základní",J144,0)</f>
        <v>0</v>
      </c>
      <c r="BF144" s="191">
        <f>IF(N144="snížená",J144,0)</f>
        <v>0</v>
      </c>
      <c r="BG144" s="191">
        <f>IF(N144="zákl. přenesená",J144,0)</f>
        <v>0</v>
      </c>
      <c r="BH144" s="191">
        <f>IF(N144="sníž. přenesená",J144,0)</f>
        <v>0</v>
      </c>
      <c r="BI144" s="191">
        <f>IF(N144="nulová",J144,0)</f>
        <v>0</v>
      </c>
      <c r="BJ144" s="17" t="s">
        <v>88</v>
      </c>
      <c r="BK144" s="191">
        <f>ROUND(I144*H144,2)</f>
        <v>0</v>
      </c>
      <c r="BL144" s="17" t="s">
        <v>205</v>
      </c>
      <c r="BM144" s="190" t="s">
        <v>1277</v>
      </c>
    </row>
    <row r="145" spans="1:65" s="14" customFormat="1" ht="11.25">
      <c r="B145" s="203"/>
      <c r="C145" s="204"/>
      <c r="D145" s="194" t="s">
        <v>193</v>
      </c>
      <c r="E145" s="205" t="s">
        <v>43</v>
      </c>
      <c r="F145" s="206" t="s">
        <v>1276</v>
      </c>
      <c r="G145" s="204"/>
      <c r="H145" s="207">
        <v>12.555</v>
      </c>
      <c r="I145" s="208"/>
      <c r="J145" s="204"/>
      <c r="K145" s="204"/>
      <c r="L145" s="209"/>
      <c r="M145" s="210"/>
      <c r="N145" s="211"/>
      <c r="O145" s="211"/>
      <c r="P145" s="211"/>
      <c r="Q145" s="211"/>
      <c r="R145" s="211"/>
      <c r="S145" s="211"/>
      <c r="T145" s="212"/>
      <c r="AT145" s="213" t="s">
        <v>193</v>
      </c>
      <c r="AU145" s="213" t="s">
        <v>90</v>
      </c>
      <c r="AV145" s="14" t="s">
        <v>90</v>
      </c>
      <c r="AW145" s="14" t="s">
        <v>41</v>
      </c>
      <c r="AX145" s="14" t="s">
        <v>88</v>
      </c>
      <c r="AY145" s="213" t="s">
        <v>182</v>
      </c>
    </row>
    <row r="146" spans="1:65" s="2" customFormat="1" ht="37.9" customHeight="1">
      <c r="A146" s="35"/>
      <c r="B146" s="36"/>
      <c r="C146" s="179" t="s">
        <v>269</v>
      </c>
      <c r="D146" s="179" t="s">
        <v>187</v>
      </c>
      <c r="E146" s="180" t="s">
        <v>437</v>
      </c>
      <c r="F146" s="181" t="s">
        <v>438</v>
      </c>
      <c r="G146" s="182" t="s">
        <v>439</v>
      </c>
      <c r="H146" s="183">
        <v>18.832999999999998</v>
      </c>
      <c r="I146" s="184"/>
      <c r="J146" s="185">
        <f>ROUND(I146*H146,2)</f>
        <v>0</v>
      </c>
      <c r="K146" s="181" t="s">
        <v>191</v>
      </c>
      <c r="L146" s="40"/>
      <c r="M146" s="186" t="s">
        <v>43</v>
      </c>
      <c r="N146" s="187" t="s">
        <v>51</v>
      </c>
      <c r="O146" s="65"/>
      <c r="P146" s="188">
        <f>O146*H146</f>
        <v>0</v>
      </c>
      <c r="Q146" s="188">
        <v>0</v>
      </c>
      <c r="R146" s="188">
        <f>Q146*H146</f>
        <v>0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205</v>
      </c>
      <c r="AT146" s="190" t="s">
        <v>187</v>
      </c>
      <c r="AU146" s="190" t="s">
        <v>90</v>
      </c>
      <c r="AY146" s="17" t="s">
        <v>182</v>
      </c>
      <c r="BE146" s="191">
        <f>IF(N146="základní",J146,0)</f>
        <v>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0</v>
      </c>
      <c r="BL146" s="17" t="s">
        <v>205</v>
      </c>
      <c r="BM146" s="190" t="s">
        <v>1278</v>
      </c>
    </row>
    <row r="147" spans="1:65" s="14" customFormat="1" ht="11.25">
      <c r="B147" s="203"/>
      <c r="C147" s="204"/>
      <c r="D147" s="194" t="s">
        <v>193</v>
      </c>
      <c r="E147" s="205" t="s">
        <v>43</v>
      </c>
      <c r="F147" s="206" t="s">
        <v>1279</v>
      </c>
      <c r="G147" s="204"/>
      <c r="H147" s="207">
        <v>18.832999999999998</v>
      </c>
      <c r="I147" s="208"/>
      <c r="J147" s="204"/>
      <c r="K147" s="204"/>
      <c r="L147" s="209"/>
      <c r="M147" s="210"/>
      <c r="N147" s="211"/>
      <c r="O147" s="211"/>
      <c r="P147" s="211"/>
      <c r="Q147" s="211"/>
      <c r="R147" s="211"/>
      <c r="S147" s="211"/>
      <c r="T147" s="212"/>
      <c r="AT147" s="213" t="s">
        <v>193</v>
      </c>
      <c r="AU147" s="213" t="s">
        <v>90</v>
      </c>
      <c r="AV147" s="14" t="s">
        <v>90</v>
      </c>
      <c r="AW147" s="14" t="s">
        <v>41</v>
      </c>
      <c r="AX147" s="14" t="s">
        <v>88</v>
      </c>
      <c r="AY147" s="213" t="s">
        <v>182</v>
      </c>
    </row>
    <row r="148" spans="1:65" s="2" customFormat="1" ht="37.9" customHeight="1">
      <c r="A148" s="35"/>
      <c r="B148" s="36"/>
      <c r="C148" s="179" t="s">
        <v>273</v>
      </c>
      <c r="D148" s="179" t="s">
        <v>187</v>
      </c>
      <c r="E148" s="180" t="s">
        <v>1280</v>
      </c>
      <c r="F148" s="181" t="s">
        <v>1281</v>
      </c>
      <c r="G148" s="182" t="s">
        <v>360</v>
      </c>
      <c r="H148" s="183">
        <v>5.4249999999999998</v>
      </c>
      <c r="I148" s="184"/>
      <c r="J148" s="185">
        <f>ROUND(I148*H148,2)</f>
        <v>0</v>
      </c>
      <c r="K148" s="181" t="s">
        <v>191</v>
      </c>
      <c r="L148" s="40"/>
      <c r="M148" s="186" t="s">
        <v>43</v>
      </c>
      <c r="N148" s="187" t="s">
        <v>51</v>
      </c>
      <c r="O148" s="65"/>
      <c r="P148" s="188">
        <f>O148*H148</f>
        <v>0</v>
      </c>
      <c r="Q148" s="188">
        <v>0</v>
      </c>
      <c r="R148" s="188">
        <f>Q148*H148</f>
        <v>0</v>
      </c>
      <c r="S148" s="188">
        <v>0</v>
      </c>
      <c r="T148" s="189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90" t="s">
        <v>205</v>
      </c>
      <c r="AT148" s="190" t="s">
        <v>187</v>
      </c>
      <c r="AU148" s="190" t="s">
        <v>90</v>
      </c>
      <c r="AY148" s="17" t="s">
        <v>182</v>
      </c>
      <c r="BE148" s="191">
        <f>IF(N148="základní",J148,0)</f>
        <v>0</v>
      </c>
      <c r="BF148" s="191">
        <f>IF(N148="snížená",J148,0)</f>
        <v>0</v>
      </c>
      <c r="BG148" s="191">
        <f>IF(N148="zákl. přenesená",J148,0)</f>
        <v>0</v>
      </c>
      <c r="BH148" s="191">
        <f>IF(N148="sníž. přenesená",J148,0)</f>
        <v>0</v>
      </c>
      <c r="BI148" s="191">
        <f>IF(N148="nulová",J148,0)</f>
        <v>0</v>
      </c>
      <c r="BJ148" s="17" t="s">
        <v>88</v>
      </c>
      <c r="BK148" s="191">
        <f>ROUND(I148*H148,2)</f>
        <v>0</v>
      </c>
      <c r="BL148" s="17" t="s">
        <v>205</v>
      </c>
      <c r="BM148" s="190" t="s">
        <v>1282</v>
      </c>
    </row>
    <row r="149" spans="1:65" s="13" customFormat="1" ht="11.25">
      <c r="B149" s="192"/>
      <c r="C149" s="193"/>
      <c r="D149" s="194" t="s">
        <v>193</v>
      </c>
      <c r="E149" s="195" t="s">
        <v>43</v>
      </c>
      <c r="F149" s="196" t="s">
        <v>1283</v>
      </c>
      <c r="G149" s="193"/>
      <c r="H149" s="195" t="s">
        <v>43</v>
      </c>
      <c r="I149" s="197"/>
      <c r="J149" s="193"/>
      <c r="K149" s="193"/>
      <c r="L149" s="198"/>
      <c r="M149" s="199"/>
      <c r="N149" s="200"/>
      <c r="O149" s="200"/>
      <c r="P149" s="200"/>
      <c r="Q149" s="200"/>
      <c r="R149" s="200"/>
      <c r="S149" s="200"/>
      <c r="T149" s="201"/>
      <c r="AT149" s="202" t="s">
        <v>193</v>
      </c>
      <c r="AU149" s="202" t="s">
        <v>90</v>
      </c>
      <c r="AV149" s="13" t="s">
        <v>88</v>
      </c>
      <c r="AW149" s="13" t="s">
        <v>41</v>
      </c>
      <c r="AX149" s="13" t="s">
        <v>80</v>
      </c>
      <c r="AY149" s="202" t="s">
        <v>182</v>
      </c>
    </row>
    <row r="150" spans="1:65" s="14" customFormat="1" ht="11.25">
      <c r="B150" s="203"/>
      <c r="C150" s="204"/>
      <c r="D150" s="194" t="s">
        <v>193</v>
      </c>
      <c r="E150" s="205" t="s">
        <v>43</v>
      </c>
      <c r="F150" s="206" t="s">
        <v>1284</v>
      </c>
      <c r="G150" s="204"/>
      <c r="H150" s="207">
        <v>5.4249999999999998</v>
      </c>
      <c r="I150" s="208"/>
      <c r="J150" s="204"/>
      <c r="K150" s="204"/>
      <c r="L150" s="209"/>
      <c r="M150" s="210"/>
      <c r="N150" s="211"/>
      <c r="O150" s="211"/>
      <c r="P150" s="211"/>
      <c r="Q150" s="211"/>
      <c r="R150" s="211"/>
      <c r="S150" s="211"/>
      <c r="T150" s="212"/>
      <c r="AT150" s="213" t="s">
        <v>193</v>
      </c>
      <c r="AU150" s="213" t="s">
        <v>90</v>
      </c>
      <c r="AV150" s="14" t="s">
        <v>90</v>
      </c>
      <c r="AW150" s="14" t="s">
        <v>41</v>
      </c>
      <c r="AX150" s="14" t="s">
        <v>88</v>
      </c>
      <c r="AY150" s="213" t="s">
        <v>182</v>
      </c>
    </row>
    <row r="151" spans="1:65" s="2" customFormat="1" ht="14.45" customHeight="1">
      <c r="A151" s="35"/>
      <c r="B151" s="36"/>
      <c r="C151" s="214" t="s">
        <v>277</v>
      </c>
      <c r="D151" s="214" t="s">
        <v>179</v>
      </c>
      <c r="E151" s="215" t="s">
        <v>1285</v>
      </c>
      <c r="F151" s="216" t="s">
        <v>1286</v>
      </c>
      <c r="G151" s="217" t="s">
        <v>439</v>
      </c>
      <c r="H151" s="218">
        <v>9.15</v>
      </c>
      <c r="I151" s="219"/>
      <c r="J151" s="220">
        <f>ROUND(I151*H151,2)</f>
        <v>0</v>
      </c>
      <c r="K151" s="216" t="s">
        <v>191</v>
      </c>
      <c r="L151" s="221"/>
      <c r="M151" s="222" t="s">
        <v>43</v>
      </c>
      <c r="N151" s="223" t="s">
        <v>51</v>
      </c>
      <c r="O151" s="65"/>
      <c r="P151" s="188">
        <f>O151*H151</f>
        <v>0</v>
      </c>
      <c r="Q151" s="188">
        <v>1</v>
      </c>
      <c r="R151" s="188">
        <f>Q151*H151</f>
        <v>9.15</v>
      </c>
      <c r="S151" s="188">
        <v>0</v>
      </c>
      <c r="T151" s="189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90" t="s">
        <v>225</v>
      </c>
      <c r="AT151" s="190" t="s">
        <v>179</v>
      </c>
      <c r="AU151" s="190" t="s">
        <v>90</v>
      </c>
      <c r="AY151" s="17" t="s">
        <v>182</v>
      </c>
      <c r="BE151" s="191">
        <f>IF(N151="základní",J151,0)</f>
        <v>0</v>
      </c>
      <c r="BF151" s="191">
        <f>IF(N151="snížená",J151,0)</f>
        <v>0</v>
      </c>
      <c r="BG151" s="191">
        <f>IF(N151="zákl. přenesená",J151,0)</f>
        <v>0</v>
      </c>
      <c r="BH151" s="191">
        <f>IF(N151="sníž. přenesená",J151,0)</f>
        <v>0</v>
      </c>
      <c r="BI151" s="191">
        <f>IF(N151="nulová",J151,0)</f>
        <v>0</v>
      </c>
      <c r="BJ151" s="17" t="s">
        <v>88</v>
      </c>
      <c r="BK151" s="191">
        <f>ROUND(I151*H151,2)</f>
        <v>0</v>
      </c>
      <c r="BL151" s="17" t="s">
        <v>205</v>
      </c>
      <c r="BM151" s="190" t="s">
        <v>1287</v>
      </c>
    </row>
    <row r="152" spans="1:65" s="14" customFormat="1" ht="11.25">
      <c r="B152" s="203"/>
      <c r="C152" s="204"/>
      <c r="D152" s="194" t="s">
        <v>193</v>
      </c>
      <c r="E152" s="205" t="s">
        <v>43</v>
      </c>
      <c r="F152" s="206" t="s">
        <v>1288</v>
      </c>
      <c r="G152" s="204"/>
      <c r="H152" s="207">
        <v>9.15</v>
      </c>
      <c r="I152" s="208"/>
      <c r="J152" s="204"/>
      <c r="K152" s="204"/>
      <c r="L152" s="209"/>
      <c r="M152" s="210"/>
      <c r="N152" s="211"/>
      <c r="O152" s="211"/>
      <c r="P152" s="211"/>
      <c r="Q152" s="211"/>
      <c r="R152" s="211"/>
      <c r="S152" s="211"/>
      <c r="T152" s="212"/>
      <c r="AT152" s="213" t="s">
        <v>193</v>
      </c>
      <c r="AU152" s="213" t="s">
        <v>90</v>
      </c>
      <c r="AV152" s="14" t="s">
        <v>90</v>
      </c>
      <c r="AW152" s="14" t="s">
        <v>41</v>
      </c>
      <c r="AX152" s="14" t="s">
        <v>88</v>
      </c>
      <c r="AY152" s="213" t="s">
        <v>182</v>
      </c>
    </row>
    <row r="153" spans="1:65" s="2" customFormat="1" ht="62.65" customHeight="1">
      <c r="A153" s="35"/>
      <c r="B153" s="36"/>
      <c r="C153" s="179" t="s">
        <v>281</v>
      </c>
      <c r="D153" s="179" t="s">
        <v>187</v>
      </c>
      <c r="E153" s="180" t="s">
        <v>1289</v>
      </c>
      <c r="F153" s="181" t="s">
        <v>1290</v>
      </c>
      <c r="G153" s="182" t="s">
        <v>360</v>
      </c>
      <c r="H153" s="183">
        <v>2</v>
      </c>
      <c r="I153" s="184"/>
      <c r="J153" s="185">
        <f>ROUND(I153*H153,2)</f>
        <v>0</v>
      </c>
      <c r="K153" s="181" t="s">
        <v>191</v>
      </c>
      <c r="L153" s="40"/>
      <c r="M153" s="186" t="s">
        <v>43</v>
      </c>
      <c r="N153" s="187" t="s">
        <v>51</v>
      </c>
      <c r="O153" s="65"/>
      <c r="P153" s="188">
        <f>O153*H153</f>
        <v>0</v>
      </c>
      <c r="Q153" s="188">
        <v>0</v>
      </c>
      <c r="R153" s="188">
        <f>Q153*H153</f>
        <v>0</v>
      </c>
      <c r="S153" s="188">
        <v>0</v>
      </c>
      <c r="T153" s="18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90" t="s">
        <v>205</v>
      </c>
      <c r="AT153" s="190" t="s">
        <v>187</v>
      </c>
      <c r="AU153" s="190" t="s">
        <v>90</v>
      </c>
      <c r="AY153" s="17" t="s">
        <v>182</v>
      </c>
      <c r="BE153" s="191">
        <f>IF(N153="základní",J153,0)</f>
        <v>0</v>
      </c>
      <c r="BF153" s="191">
        <f>IF(N153="snížená",J153,0)</f>
        <v>0</v>
      </c>
      <c r="BG153" s="191">
        <f>IF(N153="zákl. přenesená",J153,0)</f>
        <v>0</v>
      </c>
      <c r="BH153" s="191">
        <f>IF(N153="sníž. přenesená",J153,0)</f>
        <v>0</v>
      </c>
      <c r="BI153" s="191">
        <f>IF(N153="nulová",J153,0)</f>
        <v>0</v>
      </c>
      <c r="BJ153" s="17" t="s">
        <v>88</v>
      </c>
      <c r="BK153" s="191">
        <f>ROUND(I153*H153,2)</f>
        <v>0</v>
      </c>
      <c r="BL153" s="17" t="s">
        <v>205</v>
      </c>
      <c r="BM153" s="190" t="s">
        <v>1291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1292</v>
      </c>
      <c r="G154" s="204"/>
      <c r="H154" s="207">
        <v>2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88</v>
      </c>
      <c r="AY154" s="213" t="s">
        <v>182</v>
      </c>
    </row>
    <row r="155" spans="1:65" s="2" customFormat="1" ht="14.45" customHeight="1">
      <c r="A155" s="35"/>
      <c r="B155" s="36"/>
      <c r="C155" s="214" t="s">
        <v>7</v>
      </c>
      <c r="D155" s="214" t="s">
        <v>179</v>
      </c>
      <c r="E155" s="215" t="s">
        <v>1293</v>
      </c>
      <c r="F155" s="216" t="s">
        <v>1294</v>
      </c>
      <c r="G155" s="217" t="s">
        <v>439</v>
      </c>
      <c r="H155" s="218">
        <v>3.3730000000000002</v>
      </c>
      <c r="I155" s="219"/>
      <c r="J155" s="220">
        <f>ROUND(I155*H155,2)</f>
        <v>0</v>
      </c>
      <c r="K155" s="216" t="s">
        <v>191</v>
      </c>
      <c r="L155" s="221"/>
      <c r="M155" s="222" t="s">
        <v>43</v>
      </c>
      <c r="N155" s="223" t="s">
        <v>51</v>
      </c>
      <c r="O155" s="65"/>
      <c r="P155" s="188">
        <f>O155*H155</f>
        <v>0</v>
      </c>
      <c r="Q155" s="188">
        <v>1</v>
      </c>
      <c r="R155" s="188">
        <f>Q155*H155</f>
        <v>3.3730000000000002</v>
      </c>
      <c r="S155" s="188">
        <v>0</v>
      </c>
      <c r="T155" s="18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90" t="s">
        <v>225</v>
      </c>
      <c r="AT155" s="190" t="s">
        <v>179</v>
      </c>
      <c r="AU155" s="190" t="s">
        <v>90</v>
      </c>
      <c r="AY155" s="17" t="s">
        <v>182</v>
      </c>
      <c r="BE155" s="191">
        <f>IF(N155="základní",J155,0)</f>
        <v>0</v>
      </c>
      <c r="BF155" s="191">
        <f>IF(N155="snížená",J155,0)</f>
        <v>0</v>
      </c>
      <c r="BG155" s="191">
        <f>IF(N155="zákl. přenesená",J155,0)</f>
        <v>0</v>
      </c>
      <c r="BH155" s="191">
        <f>IF(N155="sníž. přenesená",J155,0)</f>
        <v>0</v>
      </c>
      <c r="BI155" s="191">
        <f>IF(N155="nulová",J155,0)</f>
        <v>0</v>
      </c>
      <c r="BJ155" s="17" t="s">
        <v>88</v>
      </c>
      <c r="BK155" s="191">
        <f>ROUND(I155*H155,2)</f>
        <v>0</v>
      </c>
      <c r="BL155" s="17" t="s">
        <v>205</v>
      </c>
      <c r="BM155" s="190" t="s">
        <v>1295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1296</v>
      </c>
      <c r="G156" s="204"/>
      <c r="H156" s="207">
        <v>3.3730000000000002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88</v>
      </c>
      <c r="AY156" s="213" t="s">
        <v>182</v>
      </c>
    </row>
    <row r="157" spans="1:65" s="2" customFormat="1" ht="37.9" customHeight="1">
      <c r="A157" s="35"/>
      <c r="B157" s="36"/>
      <c r="C157" s="179" t="s">
        <v>290</v>
      </c>
      <c r="D157" s="179" t="s">
        <v>187</v>
      </c>
      <c r="E157" s="180" t="s">
        <v>1297</v>
      </c>
      <c r="F157" s="181" t="s">
        <v>1298</v>
      </c>
      <c r="G157" s="182" t="s">
        <v>367</v>
      </c>
      <c r="H157" s="183">
        <v>0.5</v>
      </c>
      <c r="I157" s="184"/>
      <c r="J157" s="185">
        <f>ROUND(I157*H157,2)</f>
        <v>0</v>
      </c>
      <c r="K157" s="181" t="s">
        <v>191</v>
      </c>
      <c r="L157" s="40"/>
      <c r="M157" s="186" t="s">
        <v>43</v>
      </c>
      <c r="N157" s="187" t="s">
        <v>51</v>
      </c>
      <c r="O157" s="65"/>
      <c r="P157" s="188">
        <f>O157*H157</f>
        <v>0</v>
      </c>
      <c r="Q157" s="188">
        <v>0</v>
      </c>
      <c r="R157" s="188">
        <f>Q157*H157</f>
        <v>0</v>
      </c>
      <c r="S157" s="188">
        <v>0</v>
      </c>
      <c r="T157" s="18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90" t="s">
        <v>205</v>
      </c>
      <c r="AT157" s="190" t="s">
        <v>187</v>
      </c>
      <c r="AU157" s="190" t="s">
        <v>90</v>
      </c>
      <c r="AY157" s="17" t="s">
        <v>182</v>
      </c>
      <c r="BE157" s="191">
        <f>IF(N157="základní",J157,0)</f>
        <v>0</v>
      </c>
      <c r="BF157" s="191">
        <f>IF(N157="snížená",J157,0)</f>
        <v>0</v>
      </c>
      <c r="BG157" s="191">
        <f>IF(N157="zákl. přenesená",J157,0)</f>
        <v>0</v>
      </c>
      <c r="BH157" s="191">
        <f>IF(N157="sníž. přenesená",J157,0)</f>
        <v>0</v>
      </c>
      <c r="BI157" s="191">
        <f>IF(N157="nulová",J157,0)</f>
        <v>0</v>
      </c>
      <c r="BJ157" s="17" t="s">
        <v>88</v>
      </c>
      <c r="BK157" s="191">
        <f>ROUND(I157*H157,2)</f>
        <v>0</v>
      </c>
      <c r="BL157" s="17" t="s">
        <v>205</v>
      </c>
      <c r="BM157" s="190" t="s">
        <v>1299</v>
      </c>
    </row>
    <row r="158" spans="1:65" s="14" customFormat="1" ht="11.25">
      <c r="B158" s="203"/>
      <c r="C158" s="204"/>
      <c r="D158" s="194" t="s">
        <v>193</v>
      </c>
      <c r="E158" s="205" t="s">
        <v>43</v>
      </c>
      <c r="F158" s="206" t="s">
        <v>1300</v>
      </c>
      <c r="G158" s="204"/>
      <c r="H158" s="207">
        <v>0.5</v>
      </c>
      <c r="I158" s="208"/>
      <c r="J158" s="204"/>
      <c r="K158" s="204"/>
      <c r="L158" s="209"/>
      <c r="M158" s="210"/>
      <c r="N158" s="211"/>
      <c r="O158" s="211"/>
      <c r="P158" s="211"/>
      <c r="Q158" s="211"/>
      <c r="R158" s="211"/>
      <c r="S158" s="211"/>
      <c r="T158" s="212"/>
      <c r="AT158" s="213" t="s">
        <v>193</v>
      </c>
      <c r="AU158" s="213" t="s">
        <v>90</v>
      </c>
      <c r="AV158" s="14" t="s">
        <v>90</v>
      </c>
      <c r="AW158" s="14" t="s">
        <v>41</v>
      </c>
      <c r="AX158" s="14" t="s">
        <v>88</v>
      </c>
      <c r="AY158" s="213" t="s">
        <v>182</v>
      </c>
    </row>
    <row r="159" spans="1:65" s="2" customFormat="1" ht="37.9" customHeight="1">
      <c r="A159" s="35"/>
      <c r="B159" s="36"/>
      <c r="C159" s="179" t="s">
        <v>295</v>
      </c>
      <c r="D159" s="179" t="s">
        <v>187</v>
      </c>
      <c r="E159" s="180" t="s">
        <v>1301</v>
      </c>
      <c r="F159" s="181" t="s">
        <v>1302</v>
      </c>
      <c r="G159" s="182" t="s">
        <v>367</v>
      </c>
      <c r="H159" s="183">
        <v>0.5</v>
      </c>
      <c r="I159" s="184"/>
      <c r="J159" s="185">
        <f>ROUND(I159*H159,2)</f>
        <v>0</v>
      </c>
      <c r="K159" s="181" t="s">
        <v>191</v>
      </c>
      <c r="L159" s="40"/>
      <c r="M159" s="186" t="s">
        <v>43</v>
      </c>
      <c r="N159" s="187" t="s">
        <v>51</v>
      </c>
      <c r="O159" s="65"/>
      <c r="P159" s="188">
        <f>O159*H159</f>
        <v>0</v>
      </c>
      <c r="Q159" s="188">
        <v>0</v>
      </c>
      <c r="R159" s="188">
        <f>Q159*H159</f>
        <v>0</v>
      </c>
      <c r="S159" s="188">
        <v>0</v>
      </c>
      <c r="T159" s="18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90" t="s">
        <v>205</v>
      </c>
      <c r="AT159" s="190" t="s">
        <v>187</v>
      </c>
      <c r="AU159" s="190" t="s">
        <v>90</v>
      </c>
      <c r="AY159" s="17" t="s">
        <v>182</v>
      </c>
      <c r="BE159" s="191">
        <f>IF(N159="základní",J159,0)</f>
        <v>0</v>
      </c>
      <c r="BF159" s="191">
        <f>IF(N159="snížená",J159,0)</f>
        <v>0</v>
      </c>
      <c r="BG159" s="191">
        <f>IF(N159="zákl. přenesená",J159,0)</f>
        <v>0</v>
      </c>
      <c r="BH159" s="191">
        <f>IF(N159="sníž. přenesená",J159,0)</f>
        <v>0</v>
      </c>
      <c r="BI159" s="191">
        <f>IF(N159="nulová",J159,0)</f>
        <v>0</v>
      </c>
      <c r="BJ159" s="17" t="s">
        <v>88</v>
      </c>
      <c r="BK159" s="191">
        <f>ROUND(I159*H159,2)</f>
        <v>0</v>
      </c>
      <c r="BL159" s="17" t="s">
        <v>205</v>
      </c>
      <c r="BM159" s="190" t="s">
        <v>1303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1300</v>
      </c>
      <c r="G160" s="204"/>
      <c r="H160" s="207">
        <v>0.5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88</v>
      </c>
      <c r="AY160" s="213" t="s">
        <v>182</v>
      </c>
    </row>
    <row r="161" spans="1:65" s="2" customFormat="1" ht="14.45" customHeight="1">
      <c r="A161" s="35"/>
      <c r="B161" s="36"/>
      <c r="C161" s="214" t="s">
        <v>300</v>
      </c>
      <c r="D161" s="214" t="s">
        <v>179</v>
      </c>
      <c r="E161" s="215" t="s">
        <v>1304</v>
      </c>
      <c r="F161" s="216" t="s">
        <v>1305</v>
      </c>
      <c r="G161" s="217" t="s">
        <v>378</v>
      </c>
      <c r="H161" s="218">
        <v>1.2999999999999999E-2</v>
      </c>
      <c r="I161" s="219"/>
      <c r="J161" s="220">
        <f>ROUND(I161*H161,2)</f>
        <v>0</v>
      </c>
      <c r="K161" s="216" t="s">
        <v>191</v>
      </c>
      <c r="L161" s="221"/>
      <c r="M161" s="222" t="s">
        <v>43</v>
      </c>
      <c r="N161" s="223" t="s">
        <v>51</v>
      </c>
      <c r="O161" s="65"/>
      <c r="P161" s="188">
        <f>O161*H161</f>
        <v>0</v>
      </c>
      <c r="Q161" s="188">
        <v>1E-3</v>
      </c>
      <c r="R161" s="188">
        <f>Q161*H161</f>
        <v>1.2999999999999999E-5</v>
      </c>
      <c r="S161" s="188">
        <v>0</v>
      </c>
      <c r="T161" s="18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90" t="s">
        <v>225</v>
      </c>
      <c r="AT161" s="190" t="s">
        <v>179</v>
      </c>
      <c r="AU161" s="190" t="s">
        <v>90</v>
      </c>
      <c r="AY161" s="17" t="s">
        <v>182</v>
      </c>
      <c r="BE161" s="191">
        <f>IF(N161="základní",J161,0)</f>
        <v>0</v>
      </c>
      <c r="BF161" s="191">
        <f>IF(N161="snížená",J161,0)</f>
        <v>0</v>
      </c>
      <c r="BG161" s="191">
        <f>IF(N161="zákl. přenesená",J161,0)</f>
        <v>0</v>
      </c>
      <c r="BH161" s="191">
        <f>IF(N161="sníž. přenesená",J161,0)</f>
        <v>0</v>
      </c>
      <c r="BI161" s="191">
        <f>IF(N161="nulová",J161,0)</f>
        <v>0</v>
      </c>
      <c r="BJ161" s="17" t="s">
        <v>88</v>
      </c>
      <c r="BK161" s="191">
        <f>ROUND(I161*H161,2)</f>
        <v>0</v>
      </c>
      <c r="BL161" s="17" t="s">
        <v>205</v>
      </c>
      <c r="BM161" s="190" t="s">
        <v>1306</v>
      </c>
    </row>
    <row r="162" spans="1:65" s="14" customFormat="1" ht="11.25">
      <c r="B162" s="203"/>
      <c r="C162" s="204"/>
      <c r="D162" s="194" t="s">
        <v>193</v>
      </c>
      <c r="E162" s="205" t="s">
        <v>43</v>
      </c>
      <c r="F162" s="206" t="s">
        <v>1307</v>
      </c>
      <c r="G162" s="204"/>
      <c r="H162" s="207">
        <v>1.2999999999999999E-2</v>
      </c>
      <c r="I162" s="208"/>
      <c r="J162" s="204"/>
      <c r="K162" s="204"/>
      <c r="L162" s="209"/>
      <c r="M162" s="210"/>
      <c r="N162" s="211"/>
      <c r="O162" s="211"/>
      <c r="P162" s="211"/>
      <c r="Q162" s="211"/>
      <c r="R162" s="211"/>
      <c r="S162" s="211"/>
      <c r="T162" s="212"/>
      <c r="AT162" s="213" t="s">
        <v>193</v>
      </c>
      <c r="AU162" s="213" t="s">
        <v>90</v>
      </c>
      <c r="AV162" s="14" t="s">
        <v>90</v>
      </c>
      <c r="AW162" s="14" t="s">
        <v>41</v>
      </c>
      <c r="AX162" s="14" t="s">
        <v>88</v>
      </c>
      <c r="AY162" s="213" t="s">
        <v>182</v>
      </c>
    </row>
    <row r="163" spans="1:65" s="2" customFormat="1" ht="24.2" customHeight="1">
      <c r="A163" s="35"/>
      <c r="B163" s="36"/>
      <c r="C163" s="179" t="s">
        <v>305</v>
      </c>
      <c r="D163" s="179" t="s">
        <v>187</v>
      </c>
      <c r="E163" s="180" t="s">
        <v>1308</v>
      </c>
      <c r="F163" s="181" t="s">
        <v>1309</v>
      </c>
      <c r="G163" s="182" t="s">
        <v>367</v>
      </c>
      <c r="H163" s="183">
        <v>14</v>
      </c>
      <c r="I163" s="184"/>
      <c r="J163" s="185">
        <f>ROUND(I163*H163,2)</f>
        <v>0</v>
      </c>
      <c r="K163" s="181" t="s">
        <v>191</v>
      </c>
      <c r="L163" s="40"/>
      <c r="M163" s="186" t="s">
        <v>43</v>
      </c>
      <c r="N163" s="187" t="s">
        <v>51</v>
      </c>
      <c r="O163" s="65"/>
      <c r="P163" s="188">
        <f>O163*H163</f>
        <v>0</v>
      </c>
      <c r="Q163" s="188">
        <v>0</v>
      </c>
      <c r="R163" s="188">
        <f>Q163*H163</f>
        <v>0</v>
      </c>
      <c r="S163" s="188">
        <v>0</v>
      </c>
      <c r="T163" s="18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90" t="s">
        <v>205</v>
      </c>
      <c r="AT163" s="190" t="s">
        <v>187</v>
      </c>
      <c r="AU163" s="190" t="s">
        <v>90</v>
      </c>
      <c r="AY163" s="17" t="s">
        <v>182</v>
      </c>
      <c r="BE163" s="191">
        <f>IF(N163="základní",J163,0)</f>
        <v>0</v>
      </c>
      <c r="BF163" s="191">
        <f>IF(N163="snížená",J163,0)</f>
        <v>0</v>
      </c>
      <c r="BG163" s="191">
        <f>IF(N163="zákl. přenesená",J163,0)</f>
        <v>0</v>
      </c>
      <c r="BH163" s="191">
        <f>IF(N163="sníž. přenesená",J163,0)</f>
        <v>0</v>
      </c>
      <c r="BI163" s="191">
        <f>IF(N163="nulová",J163,0)</f>
        <v>0</v>
      </c>
      <c r="BJ163" s="17" t="s">
        <v>88</v>
      </c>
      <c r="BK163" s="191">
        <f>ROUND(I163*H163,2)</f>
        <v>0</v>
      </c>
      <c r="BL163" s="17" t="s">
        <v>205</v>
      </c>
      <c r="BM163" s="190" t="s">
        <v>1310</v>
      </c>
    </row>
    <row r="164" spans="1:65" s="14" customFormat="1" ht="11.25">
      <c r="B164" s="203"/>
      <c r="C164" s="204"/>
      <c r="D164" s="194" t="s">
        <v>193</v>
      </c>
      <c r="E164" s="205" t="s">
        <v>43</v>
      </c>
      <c r="F164" s="206" t="s">
        <v>256</v>
      </c>
      <c r="G164" s="204"/>
      <c r="H164" s="207">
        <v>14</v>
      </c>
      <c r="I164" s="208"/>
      <c r="J164" s="204"/>
      <c r="K164" s="204"/>
      <c r="L164" s="209"/>
      <c r="M164" s="210"/>
      <c r="N164" s="211"/>
      <c r="O164" s="211"/>
      <c r="P164" s="211"/>
      <c r="Q164" s="211"/>
      <c r="R164" s="211"/>
      <c r="S164" s="211"/>
      <c r="T164" s="212"/>
      <c r="AT164" s="213" t="s">
        <v>193</v>
      </c>
      <c r="AU164" s="213" t="s">
        <v>90</v>
      </c>
      <c r="AV164" s="14" t="s">
        <v>90</v>
      </c>
      <c r="AW164" s="14" t="s">
        <v>41</v>
      </c>
      <c r="AX164" s="14" t="s">
        <v>88</v>
      </c>
      <c r="AY164" s="213" t="s">
        <v>182</v>
      </c>
    </row>
    <row r="165" spans="1:65" s="2" customFormat="1" ht="24.2" customHeight="1">
      <c r="A165" s="35"/>
      <c r="B165" s="36"/>
      <c r="C165" s="179" t="s">
        <v>310</v>
      </c>
      <c r="D165" s="179" t="s">
        <v>187</v>
      </c>
      <c r="E165" s="180" t="s">
        <v>402</v>
      </c>
      <c r="F165" s="181" t="s">
        <v>403</v>
      </c>
      <c r="G165" s="182" t="s">
        <v>367</v>
      </c>
      <c r="H165" s="183">
        <v>0.1</v>
      </c>
      <c r="I165" s="184"/>
      <c r="J165" s="185">
        <f>ROUND(I165*H165,2)</f>
        <v>0</v>
      </c>
      <c r="K165" s="181" t="s">
        <v>191</v>
      </c>
      <c r="L165" s="40"/>
      <c r="M165" s="186" t="s">
        <v>43</v>
      </c>
      <c r="N165" s="187" t="s">
        <v>51</v>
      </c>
      <c r="O165" s="65"/>
      <c r="P165" s="188">
        <f>O165*H165</f>
        <v>0</v>
      </c>
      <c r="Q165" s="188">
        <v>0</v>
      </c>
      <c r="R165" s="188">
        <f>Q165*H165</f>
        <v>0</v>
      </c>
      <c r="S165" s="188">
        <v>0</v>
      </c>
      <c r="T165" s="189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90" t="s">
        <v>205</v>
      </c>
      <c r="AT165" s="190" t="s">
        <v>187</v>
      </c>
      <c r="AU165" s="190" t="s">
        <v>90</v>
      </c>
      <c r="AY165" s="17" t="s">
        <v>182</v>
      </c>
      <c r="BE165" s="191">
        <f>IF(N165="základní",J165,0)</f>
        <v>0</v>
      </c>
      <c r="BF165" s="191">
        <f>IF(N165="snížená",J165,0)</f>
        <v>0</v>
      </c>
      <c r="BG165" s="191">
        <f>IF(N165="zákl. přenesená",J165,0)</f>
        <v>0</v>
      </c>
      <c r="BH165" s="191">
        <f>IF(N165="sníž. přenesená",J165,0)</f>
        <v>0</v>
      </c>
      <c r="BI165" s="191">
        <f>IF(N165="nulová",J165,0)</f>
        <v>0</v>
      </c>
      <c r="BJ165" s="17" t="s">
        <v>88</v>
      </c>
      <c r="BK165" s="191">
        <f>ROUND(I165*H165,2)</f>
        <v>0</v>
      </c>
      <c r="BL165" s="17" t="s">
        <v>205</v>
      </c>
      <c r="BM165" s="190" t="s">
        <v>1311</v>
      </c>
    </row>
    <row r="166" spans="1:65" s="14" customFormat="1" ht="11.25">
      <c r="B166" s="203"/>
      <c r="C166" s="204"/>
      <c r="D166" s="194" t="s">
        <v>193</v>
      </c>
      <c r="E166" s="205" t="s">
        <v>43</v>
      </c>
      <c r="F166" s="206" t="s">
        <v>1312</v>
      </c>
      <c r="G166" s="204"/>
      <c r="H166" s="207">
        <v>0.1</v>
      </c>
      <c r="I166" s="208"/>
      <c r="J166" s="204"/>
      <c r="K166" s="204"/>
      <c r="L166" s="209"/>
      <c r="M166" s="210"/>
      <c r="N166" s="211"/>
      <c r="O166" s="211"/>
      <c r="P166" s="211"/>
      <c r="Q166" s="211"/>
      <c r="R166" s="211"/>
      <c r="S166" s="211"/>
      <c r="T166" s="212"/>
      <c r="AT166" s="213" t="s">
        <v>193</v>
      </c>
      <c r="AU166" s="213" t="s">
        <v>90</v>
      </c>
      <c r="AV166" s="14" t="s">
        <v>90</v>
      </c>
      <c r="AW166" s="14" t="s">
        <v>41</v>
      </c>
      <c r="AX166" s="14" t="s">
        <v>88</v>
      </c>
      <c r="AY166" s="213" t="s">
        <v>182</v>
      </c>
    </row>
    <row r="167" spans="1:65" s="12" customFormat="1" ht="22.9" customHeight="1">
      <c r="B167" s="163"/>
      <c r="C167" s="164"/>
      <c r="D167" s="165" t="s">
        <v>79</v>
      </c>
      <c r="E167" s="177" t="s">
        <v>205</v>
      </c>
      <c r="F167" s="177" t="s">
        <v>1313</v>
      </c>
      <c r="G167" s="164"/>
      <c r="H167" s="164"/>
      <c r="I167" s="167"/>
      <c r="J167" s="178">
        <f>BK167</f>
        <v>0</v>
      </c>
      <c r="K167" s="164"/>
      <c r="L167" s="169"/>
      <c r="M167" s="170"/>
      <c r="N167" s="171"/>
      <c r="O167" s="171"/>
      <c r="P167" s="172">
        <f>SUM(P168:P177)</f>
        <v>0</v>
      </c>
      <c r="Q167" s="171"/>
      <c r="R167" s="172">
        <f>SUM(R168:R177)</f>
        <v>0</v>
      </c>
      <c r="S167" s="171"/>
      <c r="T167" s="173">
        <f>SUM(T168:T177)</f>
        <v>0</v>
      </c>
      <c r="AR167" s="174" t="s">
        <v>88</v>
      </c>
      <c r="AT167" s="175" t="s">
        <v>79</v>
      </c>
      <c r="AU167" s="175" t="s">
        <v>88</v>
      </c>
      <c r="AY167" s="174" t="s">
        <v>182</v>
      </c>
      <c r="BK167" s="176">
        <f>SUM(BK168:BK177)</f>
        <v>0</v>
      </c>
    </row>
    <row r="168" spans="1:65" s="2" customFormat="1" ht="24.2" customHeight="1">
      <c r="A168" s="35"/>
      <c r="B168" s="36"/>
      <c r="C168" s="179" t="s">
        <v>314</v>
      </c>
      <c r="D168" s="179" t="s">
        <v>187</v>
      </c>
      <c r="E168" s="180" t="s">
        <v>1314</v>
      </c>
      <c r="F168" s="181" t="s">
        <v>1315</v>
      </c>
      <c r="G168" s="182" t="s">
        <v>360</v>
      </c>
      <c r="H168" s="183">
        <v>0.625</v>
      </c>
      <c r="I168" s="184"/>
      <c r="J168" s="185">
        <f>ROUND(I168*H168,2)</f>
        <v>0</v>
      </c>
      <c r="K168" s="181" t="s">
        <v>191</v>
      </c>
      <c r="L168" s="40"/>
      <c r="M168" s="186" t="s">
        <v>43</v>
      </c>
      <c r="N168" s="187" t="s">
        <v>51</v>
      </c>
      <c r="O168" s="65"/>
      <c r="P168" s="188">
        <f>O168*H168</f>
        <v>0</v>
      </c>
      <c r="Q168" s="188">
        <v>0</v>
      </c>
      <c r="R168" s="188">
        <f>Q168*H168</f>
        <v>0</v>
      </c>
      <c r="S168" s="188">
        <v>0</v>
      </c>
      <c r="T168" s="18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90" t="s">
        <v>205</v>
      </c>
      <c r="AT168" s="190" t="s">
        <v>187</v>
      </c>
      <c r="AU168" s="190" t="s">
        <v>90</v>
      </c>
      <c r="AY168" s="17" t="s">
        <v>182</v>
      </c>
      <c r="BE168" s="191">
        <f>IF(N168="základní",J168,0)</f>
        <v>0</v>
      </c>
      <c r="BF168" s="191">
        <f>IF(N168="snížená",J168,0)</f>
        <v>0</v>
      </c>
      <c r="BG168" s="191">
        <f>IF(N168="zákl. přenesená",J168,0)</f>
        <v>0</v>
      </c>
      <c r="BH168" s="191">
        <f>IF(N168="sníž. přenesená",J168,0)</f>
        <v>0</v>
      </c>
      <c r="BI168" s="191">
        <f>IF(N168="nulová",J168,0)</f>
        <v>0</v>
      </c>
      <c r="BJ168" s="17" t="s">
        <v>88</v>
      </c>
      <c r="BK168" s="191">
        <f>ROUND(I168*H168,2)</f>
        <v>0</v>
      </c>
      <c r="BL168" s="17" t="s">
        <v>205</v>
      </c>
      <c r="BM168" s="190" t="s">
        <v>1316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1317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3" customFormat="1" ht="11.25">
      <c r="B170" s="192"/>
      <c r="C170" s="193"/>
      <c r="D170" s="194" t="s">
        <v>193</v>
      </c>
      <c r="E170" s="195" t="s">
        <v>43</v>
      </c>
      <c r="F170" s="196" t="s">
        <v>1318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1319</v>
      </c>
      <c r="G171" s="204"/>
      <c r="H171" s="207">
        <v>0.4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1320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1321</v>
      </c>
      <c r="G173" s="204"/>
      <c r="H173" s="207">
        <v>0.22500000000000001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5" customFormat="1" ht="11.25">
      <c r="B174" s="227"/>
      <c r="C174" s="228"/>
      <c r="D174" s="194" t="s">
        <v>193</v>
      </c>
      <c r="E174" s="229" t="s">
        <v>43</v>
      </c>
      <c r="F174" s="230" t="s">
        <v>436</v>
      </c>
      <c r="G174" s="228"/>
      <c r="H174" s="231">
        <v>0.625</v>
      </c>
      <c r="I174" s="232"/>
      <c r="J174" s="228"/>
      <c r="K174" s="228"/>
      <c r="L174" s="233"/>
      <c r="M174" s="234"/>
      <c r="N174" s="235"/>
      <c r="O174" s="235"/>
      <c r="P174" s="235"/>
      <c r="Q174" s="235"/>
      <c r="R174" s="235"/>
      <c r="S174" s="235"/>
      <c r="T174" s="236"/>
      <c r="AT174" s="237" t="s">
        <v>193</v>
      </c>
      <c r="AU174" s="237" t="s">
        <v>90</v>
      </c>
      <c r="AV174" s="15" t="s">
        <v>205</v>
      </c>
      <c r="AW174" s="15" t="s">
        <v>41</v>
      </c>
      <c r="AX174" s="15" t="s">
        <v>88</v>
      </c>
      <c r="AY174" s="237" t="s">
        <v>182</v>
      </c>
    </row>
    <row r="175" spans="1:65" s="2" customFormat="1" ht="37.9" customHeight="1">
      <c r="A175" s="35"/>
      <c r="B175" s="36"/>
      <c r="C175" s="179" t="s">
        <v>318</v>
      </c>
      <c r="D175" s="179" t="s">
        <v>187</v>
      </c>
      <c r="E175" s="180" t="s">
        <v>1322</v>
      </c>
      <c r="F175" s="181" t="s">
        <v>1323</v>
      </c>
      <c r="G175" s="182" t="s">
        <v>367</v>
      </c>
      <c r="H175" s="183">
        <v>39</v>
      </c>
      <c r="I175" s="184"/>
      <c r="J175" s="185">
        <f>ROUND(I175*H175,2)</f>
        <v>0</v>
      </c>
      <c r="K175" s="181" t="s">
        <v>191</v>
      </c>
      <c r="L175" s="40"/>
      <c r="M175" s="186" t="s">
        <v>43</v>
      </c>
      <c r="N175" s="187" t="s">
        <v>51</v>
      </c>
      <c r="O175" s="65"/>
      <c r="P175" s="188">
        <f>O175*H175</f>
        <v>0</v>
      </c>
      <c r="Q175" s="188">
        <v>0</v>
      </c>
      <c r="R175" s="188">
        <f>Q175*H175</f>
        <v>0</v>
      </c>
      <c r="S175" s="188">
        <v>0</v>
      </c>
      <c r="T175" s="189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90" t="s">
        <v>205</v>
      </c>
      <c r="AT175" s="190" t="s">
        <v>187</v>
      </c>
      <c r="AU175" s="190" t="s">
        <v>90</v>
      </c>
      <c r="AY175" s="17" t="s">
        <v>182</v>
      </c>
      <c r="BE175" s="191">
        <f>IF(N175="základní",J175,0)</f>
        <v>0</v>
      </c>
      <c r="BF175" s="191">
        <f>IF(N175="snížená",J175,0)</f>
        <v>0</v>
      </c>
      <c r="BG175" s="191">
        <f>IF(N175="zákl. přenesená",J175,0)</f>
        <v>0</v>
      </c>
      <c r="BH175" s="191">
        <f>IF(N175="sníž. přenesená",J175,0)</f>
        <v>0</v>
      </c>
      <c r="BI175" s="191">
        <f>IF(N175="nulová",J175,0)</f>
        <v>0</v>
      </c>
      <c r="BJ175" s="17" t="s">
        <v>88</v>
      </c>
      <c r="BK175" s="191">
        <f>ROUND(I175*H175,2)</f>
        <v>0</v>
      </c>
      <c r="BL175" s="17" t="s">
        <v>205</v>
      </c>
      <c r="BM175" s="190" t="s">
        <v>1324</v>
      </c>
    </row>
    <row r="176" spans="1:65" s="14" customFormat="1" ht="11.25">
      <c r="B176" s="203"/>
      <c r="C176" s="204"/>
      <c r="D176" s="194" t="s">
        <v>193</v>
      </c>
      <c r="E176" s="205" t="s">
        <v>43</v>
      </c>
      <c r="F176" s="206" t="s">
        <v>1325</v>
      </c>
      <c r="G176" s="204"/>
      <c r="H176" s="207">
        <v>39</v>
      </c>
      <c r="I176" s="208"/>
      <c r="J176" s="204"/>
      <c r="K176" s="204"/>
      <c r="L176" s="209"/>
      <c r="M176" s="210"/>
      <c r="N176" s="211"/>
      <c r="O176" s="211"/>
      <c r="P176" s="211"/>
      <c r="Q176" s="211"/>
      <c r="R176" s="211"/>
      <c r="S176" s="211"/>
      <c r="T176" s="212"/>
      <c r="AT176" s="213" t="s">
        <v>193</v>
      </c>
      <c r="AU176" s="213" t="s">
        <v>90</v>
      </c>
      <c r="AV176" s="14" t="s">
        <v>90</v>
      </c>
      <c r="AW176" s="14" t="s">
        <v>41</v>
      </c>
      <c r="AX176" s="14" t="s">
        <v>80</v>
      </c>
      <c r="AY176" s="213" t="s">
        <v>182</v>
      </c>
    </row>
    <row r="177" spans="1:65" s="15" customFormat="1" ht="11.25">
      <c r="B177" s="227"/>
      <c r="C177" s="228"/>
      <c r="D177" s="194" t="s">
        <v>193</v>
      </c>
      <c r="E177" s="229" t="s">
        <v>43</v>
      </c>
      <c r="F177" s="230" t="s">
        <v>436</v>
      </c>
      <c r="G177" s="228"/>
      <c r="H177" s="231">
        <v>39</v>
      </c>
      <c r="I177" s="232"/>
      <c r="J177" s="228"/>
      <c r="K177" s="228"/>
      <c r="L177" s="233"/>
      <c r="M177" s="234"/>
      <c r="N177" s="235"/>
      <c r="O177" s="235"/>
      <c r="P177" s="235"/>
      <c r="Q177" s="235"/>
      <c r="R177" s="235"/>
      <c r="S177" s="235"/>
      <c r="T177" s="236"/>
      <c r="AT177" s="237" t="s">
        <v>193</v>
      </c>
      <c r="AU177" s="237" t="s">
        <v>90</v>
      </c>
      <c r="AV177" s="15" t="s">
        <v>205</v>
      </c>
      <c r="AW177" s="15" t="s">
        <v>41</v>
      </c>
      <c r="AX177" s="15" t="s">
        <v>88</v>
      </c>
      <c r="AY177" s="237" t="s">
        <v>182</v>
      </c>
    </row>
    <row r="178" spans="1:65" s="12" customFormat="1" ht="22.9" customHeight="1">
      <c r="B178" s="163"/>
      <c r="C178" s="164"/>
      <c r="D178" s="165" t="s">
        <v>79</v>
      </c>
      <c r="E178" s="177" t="s">
        <v>210</v>
      </c>
      <c r="F178" s="177" t="s">
        <v>1326</v>
      </c>
      <c r="G178" s="164"/>
      <c r="H178" s="164"/>
      <c r="I178" s="167"/>
      <c r="J178" s="178">
        <f>BK178</f>
        <v>0</v>
      </c>
      <c r="K178" s="164"/>
      <c r="L178" s="169"/>
      <c r="M178" s="170"/>
      <c r="N178" s="171"/>
      <c r="O178" s="171"/>
      <c r="P178" s="172">
        <f>SUM(P179:P227)</f>
        <v>0</v>
      </c>
      <c r="Q178" s="171"/>
      <c r="R178" s="172">
        <f>SUM(R179:R227)</f>
        <v>4.1829200000000002</v>
      </c>
      <c r="S178" s="171"/>
      <c r="T178" s="173">
        <f>SUM(T179:T227)</f>
        <v>0</v>
      </c>
      <c r="AR178" s="174" t="s">
        <v>88</v>
      </c>
      <c r="AT178" s="175" t="s">
        <v>79</v>
      </c>
      <c r="AU178" s="175" t="s">
        <v>88</v>
      </c>
      <c r="AY178" s="174" t="s">
        <v>182</v>
      </c>
      <c r="BK178" s="176">
        <f>SUM(BK179:BK227)</f>
        <v>0</v>
      </c>
    </row>
    <row r="179" spans="1:65" s="2" customFormat="1" ht="24.2" customHeight="1">
      <c r="A179" s="35"/>
      <c r="B179" s="36"/>
      <c r="C179" s="179" t="s">
        <v>322</v>
      </c>
      <c r="D179" s="179" t="s">
        <v>187</v>
      </c>
      <c r="E179" s="180" t="s">
        <v>447</v>
      </c>
      <c r="F179" s="181" t="s">
        <v>448</v>
      </c>
      <c r="G179" s="182" t="s">
        <v>367</v>
      </c>
      <c r="H179" s="183">
        <v>5</v>
      </c>
      <c r="I179" s="184"/>
      <c r="J179" s="185">
        <f>ROUND(I179*H179,2)</f>
        <v>0</v>
      </c>
      <c r="K179" s="181" t="s">
        <v>191</v>
      </c>
      <c r="L179" s="40"/>
      <c r="M179" s="186" t="s">
        <v>43</v>
      </c>
      <c r="N179" s="187" t="s">
        <v>51</v>
      </c>
      <c r="O179" s="65"/>
      <c r="P179" s="188">
        <f>O179*H179</f>
        <v>0</v>
      </c>
      <c r="Q179" s="188">
        <v>0</v>
      </c>
      <c r="R179" s="188">
        <f>Q179*H179</f>
        <v>0</v>
      </c>
      <c r="S179" s="188">
        <v>0</v>
      </c>
      <c r="T179" s="18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205</v>
      </c>
      <c r="AT179" s="190" t="s">
        <v>187</v>
      </c>
      <c r="AU179" s="190" t="s">
        <v>90</v>
      </c>
      <c r="AY179" s="17" t="s">
        <v>182</v>
      </c>
      <c r="BE179" s="191">
        <f>IF(N179="základní",J179,0)</f>
        <v>0</v>
      </c>
      <c r="BF179" s="191">
        <f>IF(N179="snížená",J179,0)</f>
        <v>0</v>
      </c>
      <c r="BG179" s="191">
        <f>IF(N179="zákl. přenesená",J179,0)</f>
        <v>0</v>
      </c>
      <c r="BH179" s="191">
        <f>IF(N179="sníž. přenesená",J179,0)</f>
        <v>0</v>
      </c>
      <c r="BI179" s="191">
        <f>IF(N179="nulová",J179,0)</f>
        <v>0</v>
      </c>
      <c r="BJ179" s="17" t="s">
        <v>88</v>
      </c>
      <c r="BK179" s="191">
        <f>ROUND(I179*H179,2)</f>
        <v>0</v>
      </c>
      <c r="BL179" s="17" t="s">
        <v>205</v>
      </c>
      <c r="BM179" s="190" t="s">
        <v>1327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1328</v>
      </c>
      <c r="G180" s="204"/>
      <c r="H180" s="207">
        <v>5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5" customFormat="1" ht="11.25">
      <c r="B181" s="227"/>
      <c r="C181" s="228"/>
      <c r="D181" s="194" t="s">
        <v>193</v>
      </c>
      <c r="E181" s="229" t="s">
        <v>43</v>
      </c>
      <c r="F181" s="230" t="s">
        <v>436</v>
      </c>
      <c r="G181" s="228"/>
      <c r="H181" s="231">
        <v>5</v>
      </c>
      <c r="I181" s="232"/>
      <c r="J181" s="228"/>
      <c r="K181" s="228"/>
      <c r="L181" s="233"/>
      <c r="M181" s="234"/>
      <c r="N181" s="235"/>
      <c r="O181" s="235"/>
      <c r="P181" s="235"/>
      <c r="Q181" s="235"/>
      <c r="R181" s="235"/>
      <c r="S181" s="235"/>
      <c r="T181" s="236"/>
      <c r="AT181" s="237" t="s">
        <v>193</v>
      </c>
      <c r="AU181" s="237" t="s">
        <v>90</v>
      </c>
      <c r="AV181" s="15" t="s">
        <v>205</v>
      </c>
      <c r="AW181" s="15" t="s">
        <v>41</v>
      </c>
      <c r="AX181" s="15" t="s">
        <v>88</v>
      </c>
      <c r="AY181" s="237" t="s">
        <v>182</v>
      </c>
    </row>
    <row r="182" spans="1:65" s="2" customFormat="1" ht="24.2" customHeight="1">
      <c r="A182" s="35"/>
      <c r="B182" s="36"/>
      <c r="C182" s="179" t="s">
        <v>326</v>
      </c>
      <c r="D182" s="179" t="s">
        <v>187</v>
      </c>
      <c r="E182" s="180" t="s">
        <v>1329</v>
      </c>
      <c r="F182" s="181" t="s">
        <v>1330</v>
      </c>
      <c r="G182" s="182" t="s">
        <v>367</v>
      </c>
      <c r="H182" s="183">
        <v>6</v>
      </c>
      <c r="I182" s="184"/>
      <c r="J182" s="185">
        <f>ROUND(I182*H182,2)</f>
        <v>0</v>
      </c>
      <c r="K182" s="181" t="s">
        <v>191</v>
      </c>
      <c r="L182" s="40"/>
      <c r="M182" s="186" t="s">
        <v>43</v>
      </c>
      <c r="N182" s="187" t="s">
        <v>51</v>
      </c>
      <c r="O182" s="65"/>
      <c r="P182" s="188">
        <f>O182*H182</f>
        <v>0</v>
      </c>
      <c r="Q182" s="188">
        <v>0</v>
      </c>
      <c r="R182" s="188">
        <f>Q182*H182</f>
        <v>0</v>
      </c>
      <c r="S182" s="188">
        <v>0</v>
      </c>
      <c r="T182" s="18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90" t="s">
        <v>205</v>
      </c>
      <c r="AT182" s="190" t="s">
        <v>187</v>
      </c>
      <c r="AU182" s="190" t="s">
        <v>90</v>
      </c>
      <c r="AY182" s="17" t="s">
        <v>182</v>
      </c>
      <c r="BE182" s="191">
        <f>IF(N182="základní",J182,0)</f>
        <v>0</v>
      </c>
      <c r="BF182" s="191">
        <f>IF(N182="snížená",J182,0)</f>
        <v>0</v>
      </c>
      <c r="BG182" s="191">
        <f>IF(N182="zákl. přenesená",J182,0)</f>
        <v>0</v>
      </c>
      <c r="BH182" s="191">
        <f>IF(N182="sníž. přenesená",J182,0)</f>
        <v>0</v>
      </c>
      <c r="BI182" s="191">
        <f>IF(N182="nulová",J182,0)</f>
        <v>0</v>
      </c>
      <c r="BJ182" s="17" t="s">
        <v>88</v>
      </c>
      <c r="BK182" s="191">
        <f>ROUND(I182*H182,2)</f>
        <v>0</v>
      </c>
      <c r="BL182" s="17" t="s">
        <v>205</v>
      </c>
      <c r="BM182" s="190" t="s">
        <v>1331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1332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4" customFormat="1" ht="11.25">
      <c r="B184" s="203"/>
      <c r="C184" s="204"/>
      <c r="D184" s="194" t="s">
        <v>193</v>
      </c>
      <c r="E184" s="205" t="s">
        <v>43</v>
      </c>
      <c r="F184" s="206" t="s">
        <v>1333</v>
      </c>
      <c r="G184" s="204"/>
      <c r="H184" s="207">
        <v>6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193</v>
      </c>
      <c r="AU184" s="213" t="s">
        <v>90</v>
      </c>
      <c r="AV184" s="14" t="s">
        <v>90</v>
      </c>
      <c r="AW184" s="14" t="s">
        <v>41</v>
      </c>
      <c r="AX184" s="14" t="s">
        <v>80</v>
      </c>
      <c r="AY184" s="213" t="s">
        <v>182</v>
      </c>
    </row>
    <row r="185" spans="1:65" s="15" customFormat="1" ht="11.25">
      <c r="B185" s="227"/>
      <c r="C185" s="228"/>
      <c r="D185" s="194" t="s">
        <v>193</v>
      </c>
      <c r="E185" s="229" t="s">
        <v>43</v>
      </c>
      <c r="F185" s="230" t="s">
        <v>436</v>
      </c>
      <c r="G185" s="228"/>
      <c r="H185" s="231">
        <v>6</v>
      </c>
      <c r="I185" s="232"/>
      <c r="J185" s="228"/>
      <c r="K185" s="228"/>
      <c r="L185" s="233"/>
      <c r="M185" s="234"/>
      <c r="N185" s="235"/>
      <c r="O185" s="235"/>
      <c r="P185" s="235"/>
      <c r="Q185" s="235"/>
      <c r="R185" s="235"/>
      <c r="S185" s="235"/>
      <c r="T185" s="236"/>
      <c r="AT185" s="237" t="s">
        <v>193</v>
      </c>
      <c r="AU185" s="237" t="s">
        <v>90</v>
      </c>
      <c r="AV185" s="15" t="s">
        <v>205</v>
      </c>
      <c r="AW185" s="15" t="s">
        <v>41</v>
      </c>
      <c r="AX185" s="15" t="s">
        <v>88</v>
      </c>
      <c r="AY185" s="237" t="s">
        <v>182</v>
      </c>
    </row>
    <row r="186" spans="1:65" s="2" customFormat="1" ht="37.9" customHeight="1">
      <c r="A186" s="35"/>
      <c r="B186" s="36"/>
      <c r="C186" s="179" t="s">
        <v>330</v>
      </c>
      <c r="D186" s="179" t="s">
        <v>187</v>
      </c>
      <c r="E186" s="180" t="s">
        <v>1334</v>
      </c>
      <c r="F186" s="181" t="s">
        <v>1335</v>
      </c>
      <c r="G186" s="182" t="s">
        <v>367</v>
      </c>
      <c r="H186" s="183">
        <v>6</v>
      </c>
      <c r="I186" s="184"/>
      <c r="J186" s="185">
        <f>ROUND(I186*H186,2)</f>
        <v>0</v>
      </c>
      <c r="K186" s="181" t="s">
        <v>191</v>
      </c>
      <c r="L186" s="40"/>
      <c r="M186" s="186" t="s">
        <v>43</v>
      </c>
      <c r="N186" s="187" t="s">
        <v>51</v>
      </c>
      <c r="O186" s="65"/>
      <c r="P186" s="188">
        <f>O186*H186</f>
        <v>0</v>
      </c>
      <c r="Q186" s="188">
        <v>0</v>
      </c>
      <c r="R186" s="188">
        <f>Q186*H186</f>
        <v>0</v>
      </c>
      <c r="S186" s="188">
        <v>0</v>
      </c>
      <c r="T186" s="18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90" t="s">
        <v>205</v>
      </c>
      <c r="AT186" s="190" t="s">
        <v>187</v>
      </c>
      <c r="AU186" s="190" t="s">
        <v>90</v>
      </c>
      <c r="AY186" s="17" t="s">
        <v>182</v>
      </c>
      <c r="BE186" s="191">
        <f>IF(N186="základní",J186,0)</f>
        <v>0</v>
      </c>
      <c r="BF186" s="191">
        <f>IF(N186="snížená",J186,0)</f>
        <v>0</v>
      </c>
      <c r="BG186" s="191">
        <f>IF(N186="zákl. přenesená",J186,0)</f>
        <v>0</v>
      </c>
      <c r="BH186" s="191">
        <f>IF(N186="sníž. přenesená",J186,0)</f>
        <v>0</v>
      </c>
      <c r="BI186" s="191">
        <f>IF(N186="nulová",J186,0)</f>
        <v>0</v>
      </c>
      <c r="BJ186" s="17" t="s">
        <v>88</v>
      </c>
      <c r="BK186" s="191">
        <f>ROUND(I186*H186,2)</f>
        <v>0</v>
      </c>
      <c r="BL186" s="17" t="s">
        <v>205</v>
      </c>
      <c r="BM186" s="190" t="s">
        <v>1336</v>
      </c>
    </row>
    <row r="187" spans="1:65" s="13" customFormat="1" ht="11.25">
      <c r="B187" s="192"/>
      <c r="C187" s="193"/>
      <c r="D187" s="194" t="s">
        <v>193</v>
      </c>
      <c r="E187" s="195" t="s">
        <v>43</v>
      </c>
      <c r="F187" s="196" t="s">
        <v>1332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1333</v>
      </c>
      <c r="G188" s="204"/>
      <c r="H188" s="207">
        <v>6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5" customFormat="1" ht="11.25">
      <c r="B189" s="227"/>
      <c r="C189" s="228"/>
      <c r="D189" s="194" t="s">
        <v>193</v>
      </c>
      <c r="E189" s="229" t="s">
        <v>43</v>
      </c>
      <c r="F189" s="230" t="s">
        <v>436</v>
      </c>
      <c r="G189" s="228"/>
      <c r="H189" s="231">
        <v>6</v>
      </c>
      <c r="I189" s="232"/>
      <c r="J189" s="228"/>
      <c r="K189" s="228"/>
      <c r="L189" s="233"/>
      <c r="M189" s="234"/>
      <c r="N189" s="235"/>
      <c r="O189" s="235"/>
      <c r="P189" s="235"/>
      <c r="Q189" s="235"/>
      <c r="R189" s="235"/>
      <c r="S189" s="235"/>
      <c r="T189" s="236"/>
      <c r="AT189" s="237" t="s">
        <v>193</v>
      </c>
      <c r="AU189" s="237" t="s">
        <v>90</v>
      </c>
      <c r="AV189" s="15" t="s">
        <v>205</v>
      </c>
      <c r="AW189" s="15" t="s">
        <v>41</v>
      </c>
      <c r="AX189" s="15" t="s">
        <v>88</v>
      </c>
      <c r="AY189" s="237" t="s">
        <v>182</v>
      </c>
    </row>
    <row r="190" spans="1:65" s="2" customFormat="1" ht="37.9" customHeight="1">
      <c r="A190" s="35"/>
      <c r="B190" s="36"/>
      <c r="C190" s="179" t="s">
        <v>337</v>
      </c>
      <c r="D190" s="179" t="s">
        <v>187</v>
      </c>
      <c r="E190" s="180" t="s">
        <v>1337</v>
      </c>
      <c r="F190" s="181" t="s">
        <v>1338</v>
      </c>
      <c r="G190" s="182" t="s">
        <v>367</v>
      </c>
      <c r="H190" s="183">
        <v>11</v>
      </c>
      <c r="I190" s="184"/>
      <c r="J190" s="185">
        <f>ROUND(I190*H190,2)</f>
        <v>0</v>
      </c>
      <c r="K190" s="181" t="s">
        <v>191</v>
      </c>
      <c r="L190" s="40"/>
      <c r="M190" s="186" t="s">
        <v>43</v>
      </c>
      <c r="N190" s="187" t="s">
        <v>51</v>
      </c>
      <c r="O190" s="65"/>
      <c r="P190" s="188">
        <f>O190*H190</f>
        <v>0</v>
      </c>
      <c r="Q190" s="188">
        <v>0</v>
      </c>
      <c r="R190" s="188">
        <f>Q190*H190</f>
        <v>0</v>
      </c>
      <c r="S190" s="188">
        <v>0</v>
      </c>
      <c r="T190" s="18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90" t="s">
        <v>205</v>
      </c>
      <c r="AT190" s="190" t="s">
        <v>187</v>
      </c>
      <c r="AU190" s="190" t="s">
        <v>90</v>
      </c>
      <c r="AY190" s="17" t="s">
        <v>182</v>
      </c>
      <c r="BE190" s="191">
        <f>IF(N190="základní",J190,0)</f>
        <v>0</v>
      </c>
      <c r="BF190" s="191">
        <f>IF(N190="snížená",J190,0)</f>
        <v>0</v>
      </c>
      <c r="BG190" s="191">
        <f>IF(N190="zákl. přenesená",J190,0)</f>
        <v>0</v>
      </c>
      <c r="BH190" s="191">
        <f>IF(N190="sníž. přenesená",J190,0)</f>
        <v>0</v>
      </c>
      <c r="BI190" s="191">
        <f>IF(N190="nulová",J190,0)</f>
        <v>0</v>
      </c>
      <c r="BJ190" s="17" t="s">
        <v>88</v>
      </c>
      <c r="BK190" s="191">
        <f>ROUND(I190*H190,2)</f>
        <v>0</v>
      </c>
      <c r="BL190" s="17" t="s">
        <v>205</v>
      </c>
      <c r="BM190" s="190" t="s">
        <v>1339</v>
      </c>
    </row>
    <row r="191" spans="1:65" s="13" customFormat="1" ht="11.25">
      <c r="B191" s="192"/>
      <c r="C191" s="193"/>
      <c r="D191" s="194" t="s">
        <v>193</v>
      </c>
      <c r="E191" s="195" t="s">
        <v>43</v>
      </c>
      <c r="F191" s="196" t="s">
        <v>1332</v>
      </c>
      <c r="G191" s="193"/>
      <c r="H191" s="195" t="s">
        <v>43</v>
      </c>
      <c r="I191" s="197"/>
      <c r="J191" s="193"/>
      <c r="K191" s="193"/>
      <c r="L191" s="198"/>
      <c r="M191" s="199"/>
      <c r="N191" s="200"/>
      <c r="O191" s="200"/>
      <c r="P191" s="200"/>
      <c r="Q191" s="200"/>
      <c r="R191" s="200"/>
      <c r="S191" s="200"/>
      <c r="T191" s="201"/>
      <c r="AT191" s="202" t="s">
        <v>193</v>
      </c>
      <c r="AU191" s="202" t="s">
        <v>90</v>
      </c>
      <c r="AV191" s="13" t="s">
        <v>88</v>
      </c>
      <c r="AW191" s="13" t="s">
        <v>41</v>
      </c>
      <c r="AX191" s="13" t="s">
        <v>80</v>
      </c>
      <c r="AY191" s="202" t="s">
        <v>182</v>
      </c>
    </row>
    <row r="192" spans="1:65" s="14" customFormat="1" ht="11.25">
      <c r="B192" s="203"/>
      <c r="C192" s="204"/>
      <c r="D192" s="194" t="s">
        <v>193</v>
      </c>
      <c r="E192" s="205" t="s">
        <v>43</v>
      </c>
      <c r="F192" s="206" t="s">
        <v>1235</v>
      </c>
      <c r="G192" s="204"/>
      <c r="H192" s="207">
        <v>11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193</v>
      </c>
      <c r="AU192" s="213" t="s">
        <v>90</v>
      </c>
      <c r="AV192" s="14" t="s">
        <v>90</v>
      </c>
      <c r="AW192" s="14" t="s">
        <v>41</v>
      </c>
      <c r="AX192" s="14" t="s">
        <v>80</v>
      </c>
      <c r="AY192" s="213" t="s">
        <v>182</v>
      </c>
    </row>
    <row r="193" spans="1:65" s="15" customFormat="1" ht="11.25">
      <c r="B193" s="227"/>
      <c r="C193" s="228"/>
      <c r="D193" s="194" t="s">
        <v>193</v>
      </c>
      <c r="E193" s="229" t="s">
        <v>43</v>
      </c>
      <c r="F193" s="230" t="s">
        <v>436</v>
      </c>
      <c r="G193" s="228"/>
      <c r="H193" s="231">
        <v>11</v>
      </c>
      <c r="I193" s="232"/>
      <c r="J193" s="228"/>
      <c r="K193" s="228"/>
      <c r="L193" s="233"/>
      <c r="M193" s="234"/>
      <c r="N193" s="235"/>
      <c r="O193" s="235"/>
      <c r="P193" s="235"/>
      <c r="Q193" s="235"/>
      <c r="R193" s="235"/>
      <c r="S193" s="235"/>
      <c r="T193" s="236"/>
      <c r="AT193" s="237" t="s">
        <v>193</v>
      </c>
      <c r="AU193" s="237" t="s">
        <v>90</v>
      </c>
      <c r="AV193" s="15" t="s">
        <v>205</v>
      </c>
      <c r="AW193" s="15" t="s">
        <v>41</v>
      </c>
      <c r="AX193" s="15" t="s">
        <v>88</v>
      </c>
      <c r="AY193" s="237" t="s">
        <v>182</v>
      </c>
    </row>
    <row r="194" spans="1:65" s="2" customFormat="1" ht="24.2" customHeight="1">
      <c r="A194" s="35"/>
      <c r="B194" s="36"/>
      <c r="C194" s="179" t="s">
        <v>343</v>
      </c>
      <c r="D194" s="179" t="s">
        <v>187</v>
      </c>
      <c r="E194" s="180" t="s">
        <v>1340</v>
      </c>
      <c r="F194" s="181" t="s">
        <v>1341</v>
      </c>
      <c r="G194" s="182" t="s">
        <v>367</v>
      </c>
      <c r="H194" s="183">
        <v>11</v>
      </c>
      <c r="I194" s="184"/>
      <c r="J194" s="185">
        <f>ROUND(I194*H194,2)</f>
        <v>0</v>
      </c>
      <c r="K194" s="181" t="s">
        <v>191</v>
      </c>
      <c r="L194" s="40"/>
      <c r="M194" s="186" t="s">
        <v>43</v>
      </c>
      <c r="N194" s="187" t="s">
        <v>51</v>
      </c>
      <c r="O194" s="65"/>
      <c r="P194" s="188">
        <f>O194*H194</f>
        <v>0</v>
      </c>
      <c r="Q194" s="188">
        <v>0</v>
      </c>
      <c r="R194" s="188">
        <f>Q194*H194</f>
        <v>0</v>
      </c>
      <c r="S194" s="188">
        <v>0</v>
      </c>
      <c r="T194" s="189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90" t="s">
        <v>205</v>
      </c>
      <c r="AT194" s="190" t="s">
        <v>187</v>
      </c>
      <c r="AU194" s="190" t="s">
        <v>90</v>
      </c>
      <c r="AY194" s="17" t="s">
        <v>182</v>
      </c>
      <c r="BE194" s="191">
        <f>IF(N194="základní",J194,0)</f>
        <v>0</v>
      </c>
      <c r="BF194" s="191">
        <f>IF(N194="snížená",J194,0)</f>
        <v>0</v>
      </c>
      <c r="BG194" s="191">
        <f>IF(N194="zákl. přenesená",J194,0)</f>
        <v>0</v>
      </c>
      <c r="BH194" s="191">
        <f>IF(N194="sníž. přenesená",J194,0)</f>
        <v>0</v>
      </c>
      <c r="BI194" s="191">
        <f>IF(N194="nulová",J194,0)</f>
        <v>0</v>
      </c>
      <c r="BJ194" s="17" t="s">
        <v>88</v>
      </c>
      <c r="BK194" s="191">
        <f>ROUND(I194*H194,2)</f>
        <v>0</v>
      </c>
      <c r="BL194" s="17" t="s">
        <v>205</v>
      </c>
      <c r="BM194" s="190" t="s">
        <v>1342</v>
      </c>
    </row>
    <row r="195" spans="1:65" s="13" customFormat="1" ht="11.25">
      <c r="B195" s="192"/>
      <c r="C195" s="193"/>
      <c r="D195" s="194" t="s">
        <v>193</v>
      </c>
      <c r="E195" s="195" t="s">
        <v>43</v>
      </c>
      <c r="F195" s="196" t="s">
        <v>1332</v>
      </c>
      <c r="G195" s="193"/>
      <c r="H195" s="195" t="s">
        <v>43</v>
      </c>
      <c r="I195" s="197"/>
      <c r="J195" s="193"/>
      <c r="K195" s="193"/>
      <c r="L195" s="198"/>
      <c r="M195" s="199"/>
      <c r="N195" s="200"/>
      <c r="O195" s="200"/>
      <c r="P195" s="200"/>
      <c r="Q195" s="200"/>
      <c r="R195" s="200"/>
      <c r="S195" s="200"/>
      <c r="T195" s="201"/>
      <c r="AT195" s="202" t="s">
        <v>193</v>
      </c>
      <c r="AU195" s="202" t="s">
        <v>90</v>
      </c>
      <c r="AV195" s="13" t="s">
        <v>88</v>
      </c>
      <c r="AW195" s="13" t="s">
        <v>41</v>
      </c>
      <c r="AX195" s="13" t="s">
        <v>80</v>
      </c>
      <c r="AY195" s="202" t="s">
        <v>182</v>
      </c>
    </row>
    <row r="196" spans="1:65" s="14" customFormat="1" ht="11.25">
      <c r="B196" s="203"/>
      <c r="C196" s="204"/>
      <c r="D196" s="194" t="s">
        <v>193</v>
      </c>
      <c r="E196" s="205" t="s">
        <v>43</v>
      </c>
      <c r="F196" s="206" t="s">
        <v>1235</v>
      </c>
      <c r="G196" s="204"/>
      <c r="H196" s="207">
        <v>11</v>
      </c>
      <c r="I196" s="208"/>
      <c r="J196" s="204"/>
      <c r="K196" s="204"/>
      <c r="L196" s="209"/>
      <c r="M196" s="210"/>
      <c r="N196" s="211"/>
      <c r="O196" s="211"/>
      <c r="P196" s="211"/>
      <c r="Q196" s="211"/>
      <c r="R196" s="211"/>
      <c r="S196" s="211"/>
      <c r="T196" s="212"/>
      <c r="AT196" s="213" t="s">
        <v>193</v>
      </c>
      <c r="AU196" s="213" t="s">
        <v>90</v>
      </c>
      <c r="AV196" s="14" t="s">
        <v>90</v>
      </c>
      <c r="AW196" s="14" t="s">
        <v>41</v>
      </c>
      <c r="AX196" s="14" t="s">
        <v>80</v>
      </c>
      <c r="AY196" s="213" t="s">
        <v>182</v>
      </c>
    </row>
    <row r="197" spans="1:65" s="15" customFormat="1" ht="11.25">
      <c r="B197" s="227"/>
      <c r="C197" s="228"/>
      <c r="D197" s="194" t="s">
        <v>193</v>
      </c>
      <c r="E197" s="229" t="s">
        <v>43</v>
      </c>
      <c r="F197" s="230" t="s">
        <v>436</v>
      </c>
      <c r="G197" s="228"/>
      <c r="H197" s="231">
        <v>11</v>
      </c>
      <c r="I197" s="232"/>
      <c r="J197" s="228"/>
      <c r="K197" s="228"/>
      <c r="L197" s="233"/>
      <c r="M197" s="234"/>
      <c r="N197" s="235"/>
      <c r="O197" s="235"/>
      <c r="P197" s="235"/>
      <c r="Q197" s="235"/>
      <c r="R197" s="235"/>
      <c r="S197" s="235"/>
      <c r="T197" s="236"/>
      <c r="AT197" s="237" t="s">
        <v>193</v>
      </c>
      <c r="AU197" s="237" t="s">
        <v>90</v>
      </c>
      <c r="AV197" s="15" t="s">
        <v>205</v>
      </c>
      <c r="AW197" s="15" t="s">
        <v>41</v>
      </c>
      <c r="AX197" s="15" t="s">
        <v>88</v>
      </c>
      <c r="AY197" s="237" t="s">
        <v>182</v>
      </c>
    </row>
    <row r="198" spans="1:65" s="2" customFormat="1" ht="24.2" customHeight="1">
      <c r="A198" s="35"/>
      <c r="B198" s="36"/>
      <c r="C198" s="179" t="s">
        <v>506</v>
      </c>
      <c r="D198" s="179" t="s">
        <v>187</v>
      </c>
      <c r="E198" s="180" t="s">
        <v>1343</v>
      </c>
      <c r="F198" s="181" t="s">
        <v>1344</v>
      </c>
      <c r="G198" s="182" t="s">
        <v>367</v>
      </c>
      <c r="H198" s="183">
        <v>11</v>
      </c>
      <c r="I198" s="184"/>
      <c r="J198" s="185">
        <f>ROUND(I198*H198,2)</f>
        <v>0</v>
      </c>
      <c r="K198" s="181" t="s">
        <v>191</v>
      </c>
      <c r="L198" s="40"/>
      <c r="M198" s="186" t="s">
        <v>43</v>
      </c>
      <c r="N198" s="187" t="s">
        <v>51</v>
      </c>
      <c r="O198" s="65"/>
      <c r="P198" s="188">
        <f>O198*H198</f>
        <v>0</v>
      </c>
      <c r="Q198" s="188">
        <v>0</v>
      </c>
      <c r="R198" s="188">
        <f>Q198*H198</f>
        <v>0</v>
      </c>
      <c r="S198" s="188">
        <v>0</v>
      </c>
      <c r="T198" s="189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90" t="s">
        <v>205</v>
      </c>
      <c r="AT198" s="190" t="s">
        <v>187</v>
      </c>
      <c r="AU198" s="190" t="s">
        <v>90</v>
      </c>
      <c r="AY198" s="17" t="s">
        <v>182</v>
      </c>
      <c r="BE198" s="191">
        <f>IF(N198="základní",J198,0)</f>
        <v>0</v>
      </c>
      <c r="BF198" s="191">
        <f>IF(N198="snížená",J198,0)</f>
        <v>0</v>
      </c>
      <c r="BG198" s="191">
        <f>IF(N198="zákl. přenesená",J198,0)</f>
        <v>0</v>
      </c>
      <c r="BH198" s="191">
        <f>IF(N198="sníž. přenesená",J198,0)</f>
        <v>0</v>
      </c>
      <c r="BI198" s="191">
        <f>IF(N198="nulová",J198,0)</f>
        <v>0</v>
      </c>
      <c r="BJ198" s="17" t="s">
        <v>88</v>
      </c>
      <c r="BK198" s="191">
        <f>ROUND(I198*H198,2)</f>
        <v>0</v>
      </c>
      <c r="BL198" s="17" t="s">
        <v>205</v>
      </c>
      <c r="BM198" s="190" t="s">
        <v>1345</v>
      </c>
    </row>
    <row r="199" spans="1:65" s="13" customFormat="1" ht="11.25">
      <c r="B199" s="192"/>
      <c r="C199" s="193"/>
      <c r="D199" s="194" t="s">
        <v>193</v>
      </c>
      <c r="E199" s="195" t="s">
        <v>43</v>
      </c>
      <c r="F199" s="196" t="s">
        <v>1332</v>
      </c>
      <c r="G199" s="193"/>
      <c r="H199" s="195" t="s">
        <v>43</v>
      </c>
      <c r="I199" s="197"/>
      <c r="J199" s="193"/>
      <c r="K199" s="193"/>
      <c r="L199" s="198"/>
      <c r="M199" s="199"/>
      <c r="N199" s="200"/>
      <c r="O199" s="200"/>
      <c r="P199" s="200"/>
      <c r="Q199" s="200"/>
      <c r="R199" s="200"/>
      <c r="S199" s="200"/>
      <c r="T199" s="201"/>
      <c r="AT199" s="202" t="s">
        <v>193</v>
      </c>
      <c r="AU199" s="202" t="s">
        <v>90</v>
      </c>
      <c r="AV199" s="13" t="s">
        <v>88</v>
      </c>
      <c r="AW199" s="13" t="s">
        <v>41</v>
      </c>
      <c r="AX199" s="13" t="s">
        <v>80</v>
      </c>
      <c r="AY199" s="202" t="s">
        <v>182</v>
      </c>
    </row>
    <row r="200" spans="1:65" s="14" customFormat="1" ht="11.25">
      <c r="B200" s="203"/>
      <c r="C200" s="204"/>
      <c r="D200" s="194" t="s">
        <v>193</v>
      </c>
      <c r="E200" s="205" t="s">
        <v>43</v>
      </c>
      <c r="F200" s="206" t="s">
        <v>1235</v>
      </c>
      <c r="G200" s="204"/>
      <c r="H200" s="207">
        <v>11</v>
      </c>
      <c r="I200" s="208"/>
      <c r="J200" s="204"/>
      <c r="K200" s="204"/>
      <c r="L200" s="209"/>
      <c r="M200" s="210"/>
      <c r="N200" s="211"/>
      <c r="O200" s="211"/>
      <c r="P200" s="211"/>
      <c r="Q200" s="211"/>
      <c r="R200" s="211"/>
      <c r="S200" s="211"/>
      <c r="T200" s="212"/>
      <c r="AT200" s="213" t="s">
        <v>193</v>
      </c>
      <c r="AU200" s="213" t="s">
        <v>90</v>
      </c>
      <c r="AV200" s="14" t="s">
        <v>90</v>
      </c>
      <c r="AW200" s="14" t="s">
        <v>41</v>
      </c>
      <c r="AX200" s="14" t="s">
        <v>80</v>
      </c>
      <c r="AY200" s="213" t="s">
        <v>182</v>
      </c>
    </row>
    <row r="201" spans="1:65" s="15" customFormat="1" ht="11.25">
      <c r="B201" s="227"/>
      <c r="C201" s="228"/>
      <c r="D201" s="194" t="s">
        <v>193</v>
      </c>
      <c r="E201" s="229" t="s">
        <v>43</v>
      </c>
      <c r="F201" s="230" t="s">
        <v>436</v>
      </c>
      <c r="G201" s="228"/>
      <c r="H201" s="231">
        <v>11</v>
      </c>
      <c r="I201" s="232"/>
      <c r="J201" s="228"/>
      <c r="K201" s="228"/>
      <c r="L201" s="233"/>
      <c r="M201" s="234"/>
      <c r="N201" s="235"/>
      <c r="O201" s="235"/>
      <c r="P201" s="235"/>
      <c r="Q201" s="235"/>
      <c r="R201" s="235"/>
      <c r="S201" s="235"/>
      <c r="T201" s="236"/>
      <c r="AT201" s="237" t="s">
        <v>193</v>
      </c>
      <c r="AU201" s="237" t="s">
        <v>90</v>
      </c>
      <c r="AV201" s="15" t="s">
        <v>205</v>
      </c>
      <c r="AW201" s="15" t="s">
        <v>41</v>
      </c>
      <c r="AX201" s="15" t="s">
        <v>88</v>
      </c>
      <c r="AY201" s="237" t="s">
        <v>182</v>
      </c>
    </row>
    <row r="202" spans="1:65" s="2" customFormat="1" ht="37.9" customHeight="1">
      <c r="A202" s="35"/>
      <c r="B202" s="36"/>
      <c r="C202" s="179" t="s">
        <v>510</v>
      </c>
      <c r="D202" s="179" t="s">
        <v>187</v>
      </c>
      <c r="E202" s="180" t="s">
        <v>1346</v>
      </c>
      <c r="F202" s="181" t="s">
        <v>1347</v>
      </c>
      <c r="G202" s="182" t="s">
        <v>367</v>
      </c>
      <c r="H202" s="183">
        <v>11</v>
      </c>
      <c r="I202" s="184"/>
      <c r="J202" s="185">
        <f>ROUND(I202*H202,2)</f>
        <v>0</v>
      </c>
      <c r="K202" s="181" t="s">
        <v>191</v>
      </c>
      <c r="L202" s="40"/>
      <c r="M202" s="186" t="s">
        <v>43</v>
      </c>
      <c r="N202" s="187" t="s">
        <v>51</v>
      </c>
      <c r="O202" s="65"/>
      <c r="P202" s="188">
        <f>O202*H202</f>
        <v>0</v>
      </c>
      <c r="Q202" s="188">
        <v>0</v>
      </c>
      <c r="R202" s="188">
        <f>Q202*H202</f>
        <v>0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205</v>
      </c>
      <c r="AT202" s="190" t="s">
        <v>187</v>
      </c>
      <c r="AU202" s="190" t="s">
        <v>90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205</v>
      </c>
      <c r="BM202" s="190" t="s">
        <v>1348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1332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1235</v>
      </c>
      <c r="G204" s="204"/>
      <c r="H204" s="207">
        <v>11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5" customFormat="1" ht="11.25">
      <c r="B205" s="227"/>
      <c r="C205" s="228"/>
      <c r="D205" s="194" t="s">
        <v>193</v>
      </c>
      <c r="E205" s="229" t="s">
        <v>43</v>
      </c>
      <c r="F205" s="230" t="s">
        <v>436</v>
      </c>
      <c r="G205" s="228"/>
      <c r="H205" s="231">
        <v>11</v>
      </c>
      <c r="I205" s="232"/>
      <c r="J205" s="228"/>
      <c r="K205" s="228"/>
      <c r="L205" s="233"/>
      <c r="M205" s="234"/>
      <c r="N205" s="235"/>
      <c r="O205" s="235"/>
      <c r="P205" s="235"/>
      <c r="Q205" s="235"/>
      <c r="R205" s="235"/>
      <c r="S205" s="235"/>
      <c r="T205" s="236"/>
      <c r="AT205" s="237" t="s">
        <v>193</v>
      </c>
      <c r="AU205" s="237" t="s">
        <v>90</v>
      </c>
      <c r="AV205" s="15" t="s">
        <v>205</v>
      </c>
      <c r="AW205" s="15" t="s">
        <v>41</v>
      </c>
      <c r="AX205" s="15" t="s">
        <v>88</v>
      </c>
      <c r="AY205" s="237" t="s">
        <v>182</v>
      </c>
    </row>
    <row r="206" spans="1:65" s="2" customFormat="1" ht="37.9" customHeight="1">
      <c r="A206" s="35"/>
      <c r="B206" s="36"/>
      <c r="C206" s="179" t="s">
        <v>514</v>
      </c>
      <c r="D206" s="179" t="s">
        <v>187</v>
      </c>
      <c r="E206" s="180" t="s">
        <v>1349</v>
      </c>
      <c r="F206" s="181" t="s">
        <v>1350</v>
      </c>
      <c r="G206" s="182" t="s">
        <v>367</v>
      </c>
      <c r="H206" s="183">
        <v>11</v>
      </c>
      <c r="I206" s="184"/>
      <c r="J206" s="185">
        <f>ROUND(I206*H206,2)</f>
        <v>0</v>
      </c>
      <c r="K206" s="181" t="s">
        <v>191</v>
      </c>
      <c r="L206" s="40"/>
      <c r="M206" s="186" t="s">
        <v>43</v>
      </c>
      <c r="N206" s="187" t="s">
        <v>51</v>
      </c>
      <c r="O206" s="65"/>
      <c r="P206" s="188">
        <f>O206*H206</f>
        <v>0</v>
      </c>
      <c r="Q206" s="188">
        <v>0</v>
      </c>
      <c r="R206" s="188">
        <f>Q206*H206</f>
        <v>0</v>
      </c>
      <c r="S206" s="188">
        <v>0</v>
      </c>
      <c r="T206" s="189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90" t="s">
        <v>205</v>
      </c>
      <c r="AT206" s="190" t="s">
        <v>187</v>
      </c>
      <c r="AU206" s="190" t="s">
        <v>90</v>
      </c>
      <c r="AY206" s="17" t="s">
        <v>182</v>
      </c>
      <c r="BE206" s="191">
        <f>IF(N206="základní",J206,0)</f>
        <v>0</v>
      </c>
      <c r="BF206" s="191">
        <f>IF(N206="snížená",J206,0)</f>
        <v>0</v>
      </c>
      <c r="BG206" s="191">
        <f>IF(N206="zákl. přenesená",J206,0)</f>
        <v>0</v>
      </c>
      <c r="BH206" s="191">
        <f>IF(N206="sníž. přenesená",J206,0)</f>
        <v>0</v>
      </c>
      <c r="BI206" s="191">
        <f>IF(N206="nulová",J206,0)</f>
        <v>0</v>
      </c>
      <c r="BJ206" s="17" t="s">
        <v>88</v>
      </c>
      <c r="BK206" s="191">
        <f>ROUND(I206*H206,2)</f>
        <v>0</v>
      </c>
      <c r="BL206" s="17" t="s">
        <v>205</v>
      </c>
      <c r="BM206" s="190" t="s">
        <v>1351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1332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4" customFormat="1" ht="11.25">
      <c r="B208" s="203"/>
      <c r="C208" s="204"/>
      <c r="D208" s="194" t="s">
        <v>193</v>
      </c>
      <c r="E208" s="205" t="s">
        <v>43</v>
      </c>
      <c r="F208" s="206" t="s">
        <v>1235</v>
      </c>
      <c r="G208" s="204"/>
      <c r="H208" s="207">
        <v>11</v>
      </c>
      <c r="I208" s="208"/>
      <c r="J208" s="204"/>
      <c r="K208" s="204"/>
      <c r="L208" s="209"/>
      <c r="M208" s="210"/>
      <c r="N208" s="211"/>
      <c r="O208" s="211"/>
      <c r="P208" s="211"/>
      <c r="Q208" s="211"/>
      <c r="R208" s="211"/>
      <c r="S208" s="211"/>
      <c r="T208" s="212"/>
      <c r="AT208" s="213" t="s">
        <v>193</v>
      </c>
      <c r="AU208" s="213" t="s">
        <v>90</v>
      </c>
      <c r="AV208" s="14" t="s">
        <v>90</v>
      </c>
      <c r="AW208" s="14" t="s">
        <v>41</v>
      </c>
      <c r="AX208" s="14" t="s">
        <v>80</v>
      </c>
      <c r="AY208" s="213" t="s">
        <v>182</v>
      </c>
    </row>
    <row r="209" spans="1:65" s="15" customFormat="1" ht="11.25">
      <c r="B209" s="227"/>
      <c r="C209" s="228"/>
      <c r="D209" s="194" t="s">
        <v>193</v>
      </c>
      <c r="E209" s="229" t="s">
        <v>43</v>
      </c>
      <c r="F209" s="230" t="s">
        <v>436</v>
      </c>
      <c r="G209" s="228"/>
      <c r="H209" s="231">
        <v>11</v>
      </c>
      <c r="I209" s="232"/>
      <c r="J209" s="228"/>
      <c r="K209" s="228"/>
      <c r="L209" s="233"/>
      <c r="M209" s="234"/>
      <c r="N209" s="235"/>
      <c r="O209" s="235"/>
      <c r="P209" s="235"/>
      <c r="Q209" s="235"/>
      <c r="R209" s="235"/>
      <c r="S209" s="235"/>
      <c r="T209" s="236"/>
      <c r="AT209" s="237" t="s">
        <v>193</v>
      </c>
      <c r="AU209" s="237" t="s">
        <v>90</v>
      </c>
      <c r="AV209" s="15" t="s">
        <v>205</v>
      </c>
      <c r="AW209" s="15" t="s">
        <v>41</v>
      </c>
      <c r="AX209" s="15" t="s">
        <v>88</v>
      </c>
      <c r="AY209" s="237" t="s">
        <v>182</v>
      </c>
    </row>
    <row r="210" spans="1:65" s="2" customFormat="1" ht="49.15" customHeight="1">
      <c r="A210" s="35"/>
      <c r="B210" s="36"/>
      <c r="C210" s="179" t="s">
        <v>528</v>
      </c>
      <c r="D210" s="179" t="s">
        <v>187</v>
      </c>
      <c r="E210" s="180" t="s">
        <v>1352</v>
      </c>
      <c r="F210" s="181" t="s">
        <v>1353</v>
      </c>
      <c r="G210" s="182" t="s">
        <v>367</v>
      </c>
      <c r="H210" s="183">
        <v>1</v>
      </c>
      <c r="I210" s="184"/>
      <c r="J210" s="185">
        <f>ROUND(I210*H210,2)</f>
        <v>0</v>
      </c>
      <c r="K210" s="181" t="s">
        <v>191</v>
      </c>
      <c r="L210" s="40"/>
      <c r="M210" s="186" t="s">
        <v>43</v>
      </c>
      <c r="N210" s="187" t="s">
        <v>51</v>
      </c>
      <c r="O210" s="65"/>
      <c r="P210" s="188">
        <f>O210*H210</f>
        <v>0</v>
      </c>
      <c r="Q210" s="188">
        <v>0.19536000000000001</v>
      </c>
      <c r="R210" s="188">
        <f>Q210*H210</f>
        <v>0.19536000000000001</v>
      </c>
      <c r="S210" s="188">
        <v>0</v>
      </c>
      <c r="T210" s="18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90" t="s">
        <v>205</v>
      </c>
      <c r="AT210" s="190" t="s">
        <v>187</v>
      </c>
      <c r="AU210" s="190" t="s">
        <v>90</v>
      </c>
      <c r="AY210" s="17" t="s">
        <v>182</v>
      </c>
      <c r="BE210" s="191">
        <f>IF(N210="základní",J210,0)</f>
        <v>0</v>
      </c>
      <c r="BF210" s="191">
        <f>IF(N210="snížená",J210,0)</f>
        <v>0</v>
      </c>
      <c r="BG210" s="191">
        <f>IF(N210="zákl. přenesená",J210,0)</f>
        <v>0</v>
      </c>
      <c r="BH210" s="191">
        <f>IF(N210="sníž. přenesená",J210,0)</f>
        <v>0</v>
      </c>
      <c r="BI210" s="191">
        <f>IF(N210="nulová",J210,0)</f>
        <v>0</v>
      </c>
      <c r="BJ210" s="17" t="s">
        <v>88</v>
      </c>
      <c r="BK210" s="191">
        <f>ROUND(I210*H210,2)</f>
        <v>0</v>
      </c>
      <c r="BL210" s="17" t="s">
        <v>205</v>
      </c>
      <c r="BM210" s="190" t="s">
        <v>1354</v>
      </c>
    </row>
    <row r="211" spans="1:65" s="13" customFormat="1" ht="11.25">
      <c r="B211" s="192"/>
      <c r="C211" s="193"/>
      <c r="D211" s="194" t="s">
        <v>193</v>
      </c>
      <c r="E211" s="195" t="s">
        <v>43</v>
      </c>
      <c r="F211" s="196" t="s">
        <v>1213</v>
      </c>
      <c r="G211" s="193"/>
      <c r="H211" s="195" t="s">
        <v>43</v>
      </c>
      <c r="I211" s="197"/>
      <c r="J211" s="193"/>
      <c r="K211" s="193"/>
      <c r="L211" s="198"/>
      <c r="M211" s="199"/>
      <c r="N211" s="200"/>
      <c r="O211" s="200"/>
      <c r="P211" s="200"/>
      <c r="Q211" s="200"/>
      <c r="R211" s="200"/>
      <c r="S211" s="200"/>
      <c r="T211" s="201"/>
      <c r="AT211" s="202" t="s">
        <v>193</v>
      </c>
      <c r="AU211" s="202" t="s">
        <v>90</v>
      </c>
      <c r="AV211" s="13" t="s">
        <v>88</v>
      </c>
      <c r="AW211" s="13" t="s">
        <v>41</v>
      </c>
      <c r="AX211" s="13" t="s">
        <v>80</v>
      </c>
      <c r="AY211" s="202" t="s">
        <v>182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1355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1217</v>
      </c>
      <c r="G213" s="204"/>
      <c r="H213" s="207">
        <v>1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193</v>
      </c>
      <c r="AU213" s="213" t="s">
        <v>90</v>
      </c>
      <c r="AV213" s="14" t="s">
        <v>90</v>
      </c>
      <c r="AW213" s="14" t="s">
        <v>41</v>
      </c>
      <c r="AX213" s="14" t="s">
        <v>80</v>
      </c>
      <c r="AY213" s="213" t="s">
        <v>182</v>
      </c>
    </row>
    <row r="214" spans="1:65" s="15" customFormat="1" ht="11.25">
      <c r="B214" s="227"/>
      <c r="C214" s="228"/>
      <c r="D214" s="194" t="s">
        <v>193</v>
      </c>
      <c r="E214" s="229" t="s">
        <v>43</v>
      </c>
      <c r="F214" s="230" t="s">
        <v>436</v>
      </c>
      <c r="G214" s="228"/>
      <c r="H214" s="231">
        <v>1</v>
      </c>
      <c r="I214" s="232"/>
      <c r="J214" s="228"/>
      <c r="K214" s="228"/>
      <c r="L214" s="233"/>
      <c r="M214" s="234"/>
      <c r="N214" s="235"/>
      <c r="O214" s="235"/>
      <c r="P214" s="235"/>
      <c r="Q214" s="235"/>
      <c r="R214" s="235"/>
      <c r="S214" s="235"/>
      <c r="T214" s="236"/>
      <c r="AT214" s="237" t="s">
        <v>193</v>
      </c>
      <c r="AU214" s="237" t="s">
        <v>90</v>
      </c>
      <c r="AV214" s="15" t="s">
        <v>205</v>
      </c>
      <c r="AW214" s="15" t="s">
        <v>41</v>
      </c>
      <c r="AX214" s="15" t="s">
        <v>88</v>
      </c>
      <c r="AY214" s="237" t="s">
        <v>182</v>
      </c>
    </row>
    <row r="215" spans="1:65" s="2" customFormat="1" ht="76.349999999999994" customHeight="1">
      <c r="A215" s="35"/>
      <c r="B215" s="36"/>
      <c r="C215" s="179" t="s">
        <v>537</v>
      </c>
      <c r="D215" s="179" t="s">
        <v>187</v>
      </c>
      <c r="E215" s="180" t="s">
        <v>1356</v>
      </c>
      <c r="F215" s="181" t="s">
        <v>1357</v>
      </c>
      <c r="G215" s="182" t="s">
        <v>367</v>
      </c>
      <c r="H215" s="183">
        <v>5</v>
      </c>
      <c r="I215" s="184"/>
      <c r="J215" s="185">
        <f>ROUND(I215*H215,2)</f>
        <v>0</v>
      </c>
      <c r="K215" s="181" t="s">
        <v>191</v>
      </c>
      <c r="L215" s="40"/>
      <c r="M215" s="186" t="s">
        <v>43</v>
      </c>
      <c r="N215" s="187" t="s">
        <v>51</v>
      </c>
      <c r="O215" s="65"/>
      <c r="P215" s="188">
        <f>O215*H215</f>
        <v>0</v>
      </c>
      <c r="Q215" s="188">
        <v>8.4250000000000005E-2</v>
      </c>
      <c r="R215" s="188">
        <f>Q215*H215</f>
        <v>0.42125000000000001</v>
      </c>
      <c r="S215" s="188">
        <v>0</v>
      </c>
      <c r="T215" s="18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90" t="s">
        <v>205</v>
      </c>
      <c r="AT215" s="190" t="s">
        <v>187</v>
      </c>
      <c r="AU215" s="190" t="s">
        <v>90</v>
      </c>
      <c r="AY215" s="17" t="s">
        <v>182</v>
      </c>
      <c r="BE215" s="191">
        <f>IF(N215="základní",J215,0)</f>
        <v>0</v>
      </c>
      <c r="BF215" s="191">
        <f>IF(N215="snížená",J215,0)</f>
        <v>0</v>
      </c>
      <c r="BG215" s="191">
        <f>IF(N215="zákl. přenesená",J215,0)</f>
        <v>0</v>
      </c>
      <c r="BH215" s="191">
        <f>IF(N215="sníž. přenesená",J215,0)</f>
        <v>0</v>
      </c>
      <c r="BI215" s="191">
        <f>IF(N215="nulová",J215,0)</f>
        <v>0</v>
      </c>
      <c r="BJ215" s="17" t="s">
        <v>88</v>
      </c>
      <c r="BK215" s="191">
        <f>ROUND(I215*H215,2)</f>
        <v>0</v>
      </c>
      <c r="BL215" s="17" t="s">
        <v>205</v>
      </c>
      <c r="BM215" s="190" t="s">
        <v>1358</v>
      </c>
    </row>
    <row r="216" spans="1:65" s="13" customFormat="1" ht="11.25">
      <c r="B216" s="192"/>
      <c r="C216" s="193"/>
      <c r="D216" s="194" t="s">
        <v>193</v>
      </c>
      <c r="E216" s="195" t="s">
        <v>43</v>
      </c>
      <c r="F216" s="196" t="s">
        <v>1359</v>
      </c>
      <c r="G216" s="193"/>
      <c r="H216" s="195" t="s">
        <v>43</v>
      </c>
      <c r="I216" s="197"/>
      <c r="J216" s="193"/>
      <c r="K216" s="193"/>
      <c r="L216" s="198"/>
      <c r="M216" s="199"/>
      <c r="N216" s="200"/>
      <c r="O216" s="200"/>
      <c r="P216" s="200"/>
      <c r="Q216" s="200"/>
      <c r="R216" s="200"/>
      <c r="S216" s="200"/>
      <c r="T216" s="201"/>
      <c r="AT216" s="202" t="s">
        <v>193</v>
      </c>
      <c r="AU216" s="202" t="s">
        <v>90</v>
      </c>
      <c r="AV216" s="13" t="s">
        <v>88</v>
      </c>
      <c r="AW216" s="13" t="s">
        <v>41</v>
      </c>
      <c r="AX216" s="13" t="s">
        <v>80</v>
      </c>
      <c r="AY216" s="202" t="s">
        <v>182</v>
      </c>
    </row>
    <row r="217" spans="1:65" s="14" customFormat="1" ht="11.25">
      <c r="B217" s="203"/>
      <c r="C217" s="204"/>
      <c r="D217" s="194" t="s">
        <v>193</v>
      </c>
      <c r="E217" s="205" t="s">
        <v>43</v>
      </c>
      <c r="F217" s="206" t="s">
        <v>1222</v>
      </c>
      <c r="G217" s="204"/>
      <c r="H217" s="207">
        <v>4</v>
      </c>
      <c r="I217" s="208"/>
      <c r="J217" s="204"/>
      <c r="K217" s="204"/>
      <c r="L217" s="209"/>
      <c r="M217" s="210"/>
      <c r="N217" s="211"/>
      <c r="O217" s="211"/>
      <c r="P217" s="211"/>
      <c r="Q217" s="211"/>
      <c r="R217" s="211"/>
      <c r="S217" s="211"/>
      <c r="T217" s="212"/>
      <c r="AT217" s="213" t="s">
        <v>193</v>
      </c>
      <c r="AU217" s="213" t="s">
        <v>90</v>
      </c>
      <c r="AV217" s="14" t="s">
        <v>90</v>
      </c>
      <c r="AW217" s="14" t="s">
        <v>41</v>
      </c>
      <c r="AX217" s="14" t="s">
        <v>80</v>
      </c>
      <c r="AY217" s="213" t="s">
        <v>182</v>
      </c>
    </row>
    <row r="218" spans="1:65" s="13" customFormat="1" ht="11.25">
      <c r="B218" s="192"/>
      <c r="C218" s="193"/>
      <c r="D218" s="194" t="s">
        <v>193</v>
      </c>
      <c r="E218" s="195" t="s">
        <v>43</v>
      </c>
      <c r="F218" s="196" t="s">
        <v>1360</v>
      </c>
      <c r="G218" s="193"/>
      <c r="H218" s="195" t="s">
        <v>43</v>
      </c>
      <c r="I218" s="197"/>
      <c r="J218" s="193"/>
      <c r="K218" s="193"/>
      <c r="L218" s="198"/>
      <c r="M218" s="199"/>
      <c r="N218" s="200"/>
      <c r="O218" s="200"/>
      <c r="P218" s="200"/>
      <c r="Q218" s="200"/>
      <c r="R218" s="200"/>
      <c r="S218" s="200"/>
      <c r="T218" s="201"/>
      <c r="AT218" s="202" t="s">
        <v>193</v>
      </c>
      <c r="AU218" s="202" t="s">
        <v>90</v>
      </c>
      <c r="AV218" s="13" t="s">
        <v>88</v>
      </c>
      <c r="AW218" s="13" t="s">
        <v>41</v>
      </c>
      <c r="AX218" s="13" t="s">
        <v>80</v>
      </c>
      <c r="AY218" s="202" t="s">
        <v>182</v>
      </c>
    </row>
    <row r="219" spans="1:65" s="14" customFormat="1" ht="11.25">
      <c r="B219" s="203"/>
      <c r="C219" s="204"/>
      <c r="D219" s="194" t="s">
        <v>193</v>
      </c>
      <c r="E219" s="205" t="s">
        <v>43</v>
      </c>
      <c r="F219" s="206" t="s">
        <v>1217</v>
      </c>
      <c r="G219" s="204"/>
      <c r="H219" s="207">
        <v>1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193</v>
      </c>
      <c r="AU219" s="213" t="s">
        <v>90</v>
      </c>
      <c r="AV219" s="14" t="s">
        <v>90</v>
      </c>
      <c r="AW219" s="14" t="s">
        <v>41</v>
      </c>
      <c r="AX219" s="14" t="s">
        <v>80</v>
      </c>
      <c r="AY219" s="213" t="s">
        <v>182</v>
      </c>
    </row>
    <row r="220" spans="1:65" s="15" customFormat="1" ht="11.25">
      <c r="B220" s="227"/>
      <c r="C220" s="228"/>
      <c r="D220" s="194" t="s">
        <v>193</v>
      </c>
      <c r="E220" s="229" t="s">
        <v>43</v>
      </c>
      <c r="F220" s="230" t="s">
        <v>436</v>
      </c>
      <c r="G220" s="228"/>
      <c r="H220" s="231">
        <v>5</v>
      </c>
      <c r="I220" s="232"/>
      <c r="J220" s="228"/>
      <c r="K220" s="228"/>
      <c r="L220" s="233"/>
      <c r="M220" s="234"/>
      <c r="N220" s="235"/>
      <c r="O220" s="235"/>
      <c r="P220" s="235"/>
      <c r="Q220" s="235"/>
      <c r="R220" s="235"/>
      <c r="S220" s="235"/>
      <c r="T220" s="236"/>
      <c r="AT220" s="237" t="s">
        <v>193</v>
      </c>
      <c r="AU220" s="237" t="s">
        <v>90</v>
      </c>
      <c r="AV220" s="15" t="s">
        <v>205</v>
      </c>
      <c r="AW220" s="15" t="s">
        <v>41</v>
      </c>
      <c r="AX220" s="15" t="s">
        <v>88</v>
      </c>
      <c r="AY220" s="237" t="s">
        <v>182</v>
      </c>
    </row>
    <row r="221" spans="1:65" s="2" customFormat="1" ht="24.2" customHeight="1">
      <c r="A221" s="35"/>
      <c r="B221" s="36"/>
      <c r="C221" s="214" t="s">
        <v>544</v>
      </c>
      <c r="D221" s="214" t="s">
        <v>179</v>
      </c>
      <c r="E221" s="215" t="s">
        <v>1361</v>
      </c>
      <c r="F221" s="216" t="s">
        <v>1362</v>
      </c>
      <c r="G221" s="217" t="s">
        <v>367</v>
      </c>
      <c r="H221" s="218">
        <v>1.01</v>
      </c>
      <c r="I221" s="219"/>
      <c r="J221" s="220">
        <f>ROUND(I221*H221,2)</f>
        <v>0</v>
      </c>
      <c r="K221" s="216" t="s">
        <v>191</v>
      </c>
      <c r="L221" s="221"/>
      <c r="M221" s="222" t="s">
        <v>43</v>
      </c>
      <c r="N221" s="223" t="s">
        <v>51</v>
      </c>
      <c r="O221" s="65"/>
      <c r="P221" s="188">
        <f>O221*H221</f>
        <v>0</v>
      </c>
      <c r="Q221" s="188">
        <v>0.13100000000000001</v>
      </c>
      <c r="R221" s="188">
        <f>Q221*H221</f>
        <v>0.13231000000000001</v>
      </c>
      <c r="S221" s="188">
        <v>0</v>
      </c>
      <c r="T221" s="18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90" t="s">
        <v>225</v>
      </c>
      <c r="AT221" s="190" t="s">
        <v>179</v>
      </c>
      <c r="AU221" s="190" t="s">
        <v>90</v>
      </c>
      <c r="AY221" s="17" t="s">
        <v>182</v>
      </c>
      <c r="BE221" s="191">
        <f>IF(N221="základní",J221,0)</f>
        <v>0</v>
      </c>
      <c r="BF221" s="191">
        <f>IF(N221="snížená",J221,0)</f>
        <v>0</v>
      </c>
      <c r="BG221" s="191">
        <f>IF(N221="zákl. přenesená",J221,0)</f>
        <v>0</v>
      </c>
      <c r="BH221" s="191">
        <f>IF(N221="sníž. přenesená",J221,0)</f>
        <v>0</v>
      </c>
      <c r="BI221" s="191">
        <f>IF(N221="nulová",J221,0)</f>
        <v>0</v>
      </c>
      <c r="BJ221" s="17" t="s">
        <v>88</v>
      </c>
      <c r="BK221" s="191">
        <f>ROUND(I221*H221,2)</f>
        <v>0</v>
      </c>
      <c r="BL221" s="17" t="s">
        <v>205</v>
      </c>
      <c r="BM221" s="190" t="s">
        <v>1363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1364</v>
      </c>
      <c r="G222" s="204"/>
      <c r="H222" s="207">
        <v>1.01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80</v>
      </c>
      <c r="AY222" s="213" t="s">
        <v>182</v>
      </c>
    </row>
    <row r="223" spans="1:65" s="15" customFormat="1" ht="11.25">
      <c r="B223" s="227"/>
      <c r="C223" s="228"/>
      <c r="D223" s="194" t="s">
        <v>193</v>
      </c>
      <c r="E223" s="229" t="s">
        <v>43</v>
      </c>
      <c r="F223" s="230" t="s">
        <v>436</v>
      </c>
      <c r="G223" s="228"/>
      <c r="H223" s="231">
        <v>1.01</v>
      </c>
      <c r="I223" s="232"/>
      <c r="J223" s="228"/>
      <c r="K223" s="228"/>
      <c r="L223" s="233"/>
      <c r="M223" s="234"/>
      <c r="N223" s="235"/>
      <c r="O223" s="235"/>
      <c r="P223" s="235"/>
      <c r="Q223" s="235"/>
      <c r="R223" s="235"/>
      <c r="S223" s="235"/>
      <c r="T223" s="236"/>
      <c r="AT223" s="237" t="s">
        <v>193</v>
      </c>
      <c r="AU223" s="237" t="s">
        <v>90</v>
      </c>
      <c r="AV223" s="15" t="s">
        <v>205</v>
      </c>
      <c r="AW223" s="15" t="s">
        <v>41</v>
      </c>
      <c r="AX223" s="15" t="s">
        <v>88</v>
      </c>
      <c r="AY223" s="237" t="s">
        <v>182</v>
      </c>
    </row>
    <row r="224" spans="1:65" s="2" customFormat="1" ht="62.65" customHeight="1">
      <c r="A224" s="35"/>
      <c r="B224" s="36"/>
      <c r="C224" s="179" t="s">
        <v>550</v>
      </c>
      <c r="D224" s="179" t="s">
        <v>187</v>
      </c>
      <c r="E224" s="180" t="s">
        <v>1365</v>
      </c>
      <c r="F224" s="181" t="s">
        <v>1366</v>
      </c>
      <c r="G224" s="182" t="s">
        <v>367</v>
      </c>
      <c r="H224" s="183">
        <v>34</v>
      </c>
      <c r="I224" s="184"/>
      <c r="J224" s="185">
        <f>ROUND(I224*H224,2)</f>
        <v>0</v>
      </c>
      <c r="K224" s="181" t="s">
        <v>191</v>
      </c>
      <c r="L224" s="40"/>
      <c r="M224" s="186" t="s">
        <v>43</v>
      </c>
      <c r="N224" s="187" t="s">
        <v>51</v>
      </c>
      <c r="O224" s="65"/>
      <c r="P224" s="188">
        <f>O224*H224</f>
        <v>0</v>
      </c>
      <c r="Q224" s="188">
        <v>0.10100000000000001</v>
      </c>
      <c r="R224" s="188">
        <f>Q224*H224</f>
        <v>3.4340000000000002</v>
      </c>
      <c r="S224" s="188">
        <v>0</v>
      </c>
      <c r="T224" s="189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90" t="s">
        <v>205</v>
      </c>
      <c r="AT224" s="190" t="s">
        <v>187</v>
      </c>
      <c r="AU224" s="190" t="s">
        <v>90</v>
      </c>
      <c r="AY224" s="17" t="s">
        <v>182</v>
      </c>
      <c r="BE224" s="191">
        <f>IF(N224="základní",J224,0)</f>
        <v>0</v>
      </c>
      <c r="BF224" s="191">
        <f>IF(N224="snížená",J224,0)</f>
        <v>0</v>
      </c>
      <c r="BG224" s="191">
        <f>IF(N224="zákl. přenesená",J224,0)</f>
        <v>0</v>
      </c>
      <c r="BH224" s="191">
        <f>IF(N224="sníž. přenesená",J224,0)</f>
        <v>0</v>
      </c>
      <c r="BI224" s="191">
        <f>IF(N224="nulová",J224,0)</f>
        <v>0</v>
      </c>
      <c r="BJ224" s="17" t="s">
        <v>88</v>
      </c>
      <c r="BK224" s="191">
        <f>ROUND(I224*H224,2)</f>
        <v>0</v>
      </c>
      <c r="BL224" s="17" t="s">
        <v>205</v>
      </c>
      <c r="BM224" s="190" t="s">
        <v>1367</v>
      </c>
    </row>
    <row r="225" spans="1:65" s="13" customFormat="1" ht="11.25">
      <c r="B225" s="192"/>
      <c r="C225" s="193"/>
      <c r="D225" s="194" t="s">
        <v>193</v>
      </c>
      <c r="E225" s="195" t="s">
        <v>43</v>
      </c>
      <c r="F225" s="196" t="s">
        <v>1368</v>
      </c>
      <c r="G225" s="193"/>
      <c r="H225" s="195" t="s">
        <v>43</v>
      </c>
      <c r="I225" s="197"/>
      <c r="J225" s="193"/>
      <c r="K225" s="193"/>
      <c r="L225" s="198"/>
      <c r="M225" s="199"/>
      <c r="N225" s="200"/>
      <c r="O225" s="200"/>
      <c r="P225" s="200"/>
      <c r="Q225" s="200"/>
      <c r="R225" s="200"/>
      <c r="S225" s="200"/>
      <c r="T225" s="201"/>
      <c r="AT225" s="202" t="s">
        <v>193</v>
      </c>
      <c r="AU225" s="202" t="s">
        <v>90</v>
      </c>
      <c r="AV225" s="13" t="s">
        <v>88</v>
      </c>
      <c r="AW225" s="13" t="s">
        <v>41</v>
      </c>
      <c r="AX225" s="13" t="s">
        <v>80</v>
      </c>
      <c r="AY225" s="202" t="s">
        <v>182</v>
      </c>
    </row>
    <row r="226" spans="1:65" s="14" customFormat="1" ht="11.25">
      <c r="B226" s="203"/>
      <c r="C226" s="204"/>
      <c r="D226" s="194" t="s">
        <v>193</v>
      </c>
      <c r="E226" s="205" t="s">
        <v>43</v>
      </c>
      <c r="F226" s="206" t="s">
        <v>1215</v>
      </c>
      <c r="G226" s="204"/>
      <c r="H226" s="207">
        <v>34</v>
      </c>
      <c r="I226" s="208"/>
      <c r="J226" s="204"/>
      <c r="K226" s="204"/>
      <c r="L226" s="209"/>
      <c r="M226" s="210"/>
      <c r="N226" s="211"/>
      <c r="O226" s="211"/>
      <c r="P226" s="211"/>
      <c r="Q226" s="211"/>
      <c r="R226" s="211"/>
      <c r="S226" s="211"/>
      <c r="T226" s="212"/>
      <c r="AT226" s="213" t="s">
        <v>193</v>
      </c>
      <c r="AU226" s="213" t="s">
        <v>90</v>
      </c>
      <c r="AV226" s="14" t="s">
        <v>90</v>
      </c>
      <c r="AW226" s="14" t="s">
        <v>41</v>
      </c>
      <c r="AX226" s="14" t="s">
        <v>80</v>
      </c>
      <c r="AY226" s="213" t="s">
        <v>182</v>
      </c>
    </row>
    <row r="227" spans="1:65" s="15" customFormat="1" ht="11.25">
      <c r="B227" s="227"/>
      <c r="C227" s="228"/>
      <c r="D227" s="194" t="s">
        <v>193</v>
      </c>
      <c r="E227" s="229" t="s">
        <v>43</v>
      </c>
      <c r="F227" s="230" t="s">
        <v>436</v>
      </c>
      <c r="G227" s="228"/>
      <c r="H227" s="231">
        <v>34</v>
      </c>
      <c r="I227" s="232"/>
      <c r="J227" s="228"/>
      <c r="K227" s="228"/>
      <c r="L227" s="233"/>
      <c r="M227" s="234"/>
      <c r="N227" s="235"/>
      <c r="O227" s="235"/>
      <c r="P227" s="235"/>
      <c r="Q227" s="235"/>
      <c r="R227" s="235"/>
      <c r="S227" s="235"/>
      <c r="T227" s="236"/>
      <c r="AT227" s="237" t="s">
        <v>193</v>
      </c>
      <c r="AU227" s="237" t="s">
        <v>90</v>
      </c>
      <c r="AV227" s="15" t="s">
        <v>205</v>
      </c>
      <c r="AW227" s="15" t="s">
        <v>41</v>
      </c>
      <c r="AX227" s="15" t="s">
        <v>88</v>
      </c>
      <c r="AY227" s="237" t="s">
        <v>182</v>
      </c>
    </row>
    <row r="228" spans="1:65" s="12" customFormat="1" ht="22.9" customHeight="1">
      <c r="B228" s="163"/>
      <c r="C228" s="164"/>
      <c r="D228" s="165" t="s">
        <v>79</v>
      </c>
      <c r="E228" s="177" t="s">
        <v>225</v>
      </c>
      <c r="F228" s="177" t="s">
        <v>1369</v>
      </c>
      <c r="G228" s="164"/>
      <c r="H228" s="164"/>
      <c r="I228" s="167"/>
      <c r="J228" s="178">
        <f>BK228</f>
        <v>0</v>
      </c>
      <c r="K228" s="164"/>
      <c r="L228" s="169"/>
      <c r="M228" s="170"/>
      <c r="N228" s="171"/>
      <c r="O228" s="171"/>
      <c r="P228" s="172">
        <f>SUM(P229:P242)</f>
        <v>0</v>
      </c>
      <c r="Q228" s="171"/>
      <c r="R228" s="172">
        <f>SUM(R229:R242)</f>
        <v>1.0700400000000001</v>
      </c>
      <c r="S228" s="171"/>
      <c r="T228" s="173">
        <f>SUM(T229:T242)</f>
        <v>0</v>
      </c>
      <c r="AR228" s="174" t="s">
        <v>88</v>
      </c>
      <c r="AT228" s="175" t="s">
        <v>79</v>
      </c>
      <c r="AU228" s="175" t="s">
        <v>88</v>
      </c>
      <c r="AY228" s="174" t="s">
        <v>182</v>
      </c>
      <c r="BK228" s="176">
        <f>SUM(BK229:BK242)</f>
        <v>0</v>
      </c>
    </row>
    <row r="229" spans="1:65" s="2" customFormat="1" ht="37.9" customHeight="1">
      <c r="A229" s="35"/>
      <c r="B229" s="36"/>
      <c r="C229" s="179" t="s">
        <v>557</v>
      </c>
      <c r="D229" s="179" t="s">
        <v>187</v>
      </c>
      <c r="E229" s="180" t="s">
        <v>1370</v>
      </c>
      <c r="F229" s="181" t="s">
        <v>1371</v>
      </c>
      <c r="G229" s="182" t="s">
        <v>481</v>
      </c>
      <c r="H229" s="183">
        <v>4</v>
      </c>
      <c r="I229" s="184"/>
      <c r="J229" s="185">
        <f>ROUND(I229*H229,2)</f>
        <v>0</v>
      </c>
      <c r="K229" s="181" t="s">
        <v>191</v>
      </c>
      <c r="L229" s="40"/>
      <c r="M229" s="186" t="s">
        <v>43</v>
      </c>
      <c r="N229" s="187" t="s">
        <v>51</v>
      </c>
      <c r="O229" s="65"/>
      <c r="P229" s="188">
        <f>O229*H229</f>
        <v>0</v>
      </c>
      <c r="Q229" s="188">
        <v>1.0000000000000001E-5</v>
      </c>
      <c r="R229" s="188">
        <f>Q229*H229</f>
        <v>4.0000000000000003E-5</v>
      </c>
      <c r="S229" s="188">
        <v>0</v>
      </c>
      <c r="T229" s="189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90" t="s">
        <v>205</v>
      </c>
      <c r="AT229" s="190" t="s">
        <v>187</v>
      </c>
      <c r="AU229" s="190" t="s">
        <v>90</v>
      </c>
      <c r="AY229" s="17" t="s">
        <v>182</v>
      </c>
      <c r="BE229" s="191">
        <f>IF(N229="základní",J229,0)</f>
        <v>0</v>
      </c>
      <c r="BF229" s="191">
        <f>IF(N229="snížená",J229,0)</f>
        <v>0</v>
      </c>
      <c r="BG229" s="191">
        <f>IF(N229="zákl. přenesená",J229,0)</f>
        <v>0</v>
      </c>
      <c r="BH229" s="191">
        <f>IF(N229="sníž. přenesená",J229,0)</f>
        <v>0</v>
      </c>
      <c r="BI229" s="191">
        <f>IF(N229="nulová",J229,0)</f>
        <v>0</v>
      </c>
      <c r="BJ229" s="17" t="s">
        <v>88</v>
      </c>
      <c r="BK229" s="191">
        <f>ROUND(I229*H229,2)</f>
        <v>0</v>
      </c>
      <c r="BL229" s="17" t="s">
        <v>205</v>
      </c>
      <c r="BM229" s="190" t="s">
        <v>1372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1213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1222</v>
      </c>
      <c r="G231" s="204"/>
      <c r="H231" s="207">
        <v>4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5" customFormat="1" ht="11.25">
      <c r="B232" s="227"/>
      <c r="C232" s="228"/>
      <c r="D232" s="194" t="s">
        <v>193</v>
      </c>
      <c r="E232" s="229" t="s">
        <v>43</v>
      </c>
      <c r="F232" s="230" t="s">
        <v>436</v>
      </c>
      <c r="G232" s="228"/>
      <c r="H232" s="231">
        <v>4</v>
      </c>
      <c r="I232" s="232"/>
      <c r="J232" s="228"/>
      <c r="K232" s="228"/>
      <c r="L232" s="233"/>
      <c r="M232" s="234"/>
      <c r="N232" s="235"/>
      <c r="O232" s="235"/>
      <c r="P232" s="235"/>
      <c r="Q232" s="235"/>
      <c r="R232" s="235"/>
      <c r="S232" s="235"/>
      <c r="T232" s="236"/>
      <c r="AT232" s="237" t="s">
        <v>193</v>
      </c>
      <c r="AU232" s="237" t="s">
        <v>90</v>
      </c>
      <c r="AV232" s="15" t="s">
        <v>205</v>
      </c>
      <c r="AW232" s="15" t="s">
        <v>41</v>
      </c>
      <c r="AX232" s="15" t="s">
        <v>88</v>
      </c>
      <c r="AY232" s="237" t="s">
        <v>182</v>
      </c>
    </row>
    <row r="233" spans="1:65" s="2" customFormat="1" ht="14.45" customHeight="1">
      <c r="A233" s="35"/>
      <c r="B233" s="36"/>
      <c r="C233" s="214" t="s">
        <v>562</v>
      </c>
      <c r="D233" s="214" t="s">
        <v>179</v>
      </c>
      <c r="E233" s="215" t="s">
        <v>1373</v>
      </c>
      <c r="F233" s="216" t="s">
        <v>1374</v>
      </c>
      <c r="G233" s="217" t="s">
        <v>481</v>
      </c>
      <c r="H233" s="218">
        <v>4</v>
      </c>
      <c r="I233" s="219"/>
      <c r="J233" s="220">
        <f>ROUND(I233*H233,2)</f>
        <v>0</v>
      </c>
      <c r="K233" s="216" t="s">
        <v>191</v>
      </c>
      <c r="L233" s="221"/>
      <c r="M233" s="222" t="s">
        <v>43</v>
      </c>
      <c r="N233" s="223" t="s">
        <v>51</v>
      </c>
      <c r="O233" s="65"/>
      <c r="P233" s="188">
        <f>O233*H233</f>
        <v>0</v>
      </c>
      <c r="Q233" s="188">
        <v>2.9399999999999999E-3</v>
      </c>
      <c r="R233" s="188">
        <f>Q233*H233</f>
        <v>1.176E-2</v>
      </c>
      <c r="S233" s="188">
        <v>0</v>
      </c>
      <c r="T233" s="18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90" t="s">
        <v>225</v>
      </c>
      <c r="AT233" s="190" t="s">
        <v>179</v>
      </c>
      <c r="AU233" s="190" t="s">
        <v>90</v>
      </c>
      <c r="AY233" s="17" t="s">
        <v>182</v>
      </c>
      <c r="BE233" s="191">
        <f>IF(N233="základní",J233,0)</f>
        <v>0</v>
      </c>
      <c r="BF233" s="191">
        <f>IF(N233="snížená",J233,0)</f>
        <v>0</v>
      </c>
      <c r="BG233" s="191">
        <f>IF(N233="zákl. přenesená",J233,0)</f>
        <v>0</v>
      </c>
      <c r="BH233" s="191">
        <f>IF(N233="sníž. přenesená",J233,0)</f>
        <v>0</v>
      </c>
      <c r="BI233" s="191">
        <f>IF(N233="nulová",J233,0)</f>
        <v>0</v>
      </c>
      <c r="BJ233" s="17" t="s">
        <v>88</v>
      </c>
      <c r="BK233" s="191">
        <f>ROUND(I233*H233,2)</f>
        <v>0</v>
      </c>
      <c r="BL233" s="17" t="s">
        <v>205</v>
      </c>
      <c r="BM233" s="190" t="s">
        <v>1375</v>
      </c>
    </row>
    <row r="234" spans="1:65" s="13" customFormat="1" ht="11.25">
      <c r="B234" s="192"/>
      <c r="C234" s="193"/>
      <c r="D234" s="194" t="s">
        <v>193</v>
      </c>
      <c r="E234" s="195" t="s">
        <v>43</v>
      </c>
      <c r="F234" s="196" t="s">
        <v>1213</v>
      </c>
      <c r="G234" s="193"/>
      <c r="H234" s="195" t="s">
        <v>43</v>
      </c>
      <c r="I234" s="197"/>
      <c r="J234" s="193"/>
      <c r="K234" s="193"/>
      <c r="L234" s="198"/>
      <c r="M234" s="199"/>
      <c r="N234" s="200"/>
      <c r="O234" s="200"/>
      <c r="P234" s="200"/>
      <c r="Q234" s="200"/>
      <c r="R234" s="200"/>
      <c r="S234" s="200"/>
      <c r="T234" s="201"/>
      <c r="AT234" s="202" t="s">
        <v>193</v>
      </c>
      <c r="AU234" s="202" t="s">
        <v>90</v>
      </c>
      <c r="AV234" s="13" t="s">
        <v>88</v>
      </c>
      <c r="AW234" s="13" t="s">
        <v>41</v>
      </c>
      <c r="AX234" s="13" t="s">
        <v>80</v>
      </c>
      <c r="AY234" s="202" t="s">
        <v>182</v>
      </c>
    </row>
    <row r="235" spans="1:65" s="14" customFormat="1" ht="11.25">
      <c r="B235" s="203"/>
      <c r="C235" s="204"/>
      <c r="D235" s="194" t="s">
        <v>193</v>
      </c>
      <c r="E235" s="205" t="s">
        <v>43</v>
      </c>
      <c r="F235" s="206" t="s">
        <v>1222</v>
      </c>
      <c r="G235" s="204"/>
      <c r="H235" s="207">
        <v>4</v>
      </c>
      <c r="I235" s="208"/>
      <c r="J235" s="204"/>
      <c r="K235" s="204"/>
      <c r="L235" s="209"/>
      <c r="M235" s="210"/>
      <c r="N235" s="211"/>
      <c r="O235" s="211"/>
      <c r="P235" s="211"/>
      <c r="Q235" s="211"/>
      <c r="R235" s="211"/>
      <c r="S235" s="211"/>
      <c r="T235" s="212"/>
      <c r="AT235" s="213" t="s">
        <v>193</v>
      </c>
      <c r="AU235" s="213" t="s">
        <v>90</v>
      </c>
      <c r="AV235" s="14" t="s">
        <v>90</v>
      </c>
      <c r="AW235" s="14" t="s">
        <v>41</v>
      </c>
      <c r="AX235" s="14" t="s">
        <v>80</v>
      </c>
      <c r="AY235" s="213" t="s">
        <v>182</v>
      </c>
    </row>
    <row r="236" spans="1:65" s="15" customFormat="1" ht="11.25">
      <c r="B236" s="227"/>
      <c r="C236" s="228"/>
      <c r="D236" s="194" t="s">
        <v>193</v>
      </c>
      <c r="E236" s="229" t="s">
        <v>43</v>
      </c>
      <c r="F236" s="230" t="s">
        <v>436</v>
      </c>
      <c r="G236" s="228"/>
      <c r="H236" s="231">
        <v>4</v>
      </c>
      <c r="I236" s="232"/>
      <c r="J236" s="228"/>
      <c r="K236" s="228"/>
      <c r="L236" s="233"/>
      <c r="M236" s="234"/>
      <c r="N236" s="235"/>
      <c r="O236" s="235"/>
      <c r="P236" s="235"/>
      <c r="Q236" s="235"/>
      <c r="R236" s="235"/>
      <c r="S236" s="235"/>
      <c r="T236" s="236"/>
      <c r="AT236" s="237" t="s">
        <v>193</v>
      </c>
      <c r="AU236" s="237" t="s">
        <v>90</v>
      </c>
      <c r="AV236" s="15" t="s">
        <v>205</v>
      </c>
      <c r="AW236" s="15" t="s">
        <v>41</v>
      </c>
      <c r="AX236" s="15" t="s">
        <v>88</v>
      </c>
      <c r="AY236" s="237" t="s">
        <v>182</v>
      </c>
    </row>
    <row r="237" spans="1:65" s="2" customFormat="1" ht="24.2" customHeight="1">
      <c r="A237" s="35"/>
      <c r="B237" s="36"/>
      <c r="C237" s="179" t="s">
        <v>566</v>
      </c>
      <c r="D237" s="179" t="s">
        <v>187</v>
      </c>
      <c r="E237" s="180" t="s">
        <v>1376</v>
      </c>
      <c r="F237" s="181" t="s">
        <v>1377</v>
      </c>
      <c r="G237" s="182" t="s">
        <v>190</v>
      </c>
      <c r="H237" s="183">
        <v>1</v>
      </c>
      <c r="I237" s="184"/>
      <c r="J237" s="185">
        <f>ROUND(I237*H237,2)</f>
        <v>0</v>
      </c>
      <c r="K237" s="181" t="s">
        <v>191</v>
      </c>
      <c r="L237" s="40"/>
      <c r="M237" s="186" t="s">
        <v>43</v>
      </c>
      <c r="N237" s="187" t="s">
        <v>51</v>
      </c>
      <c r="O237" s="65"/>
      <c r="P237" s="188">
        <f>O237*H237</f>
        <v>0</v>
      </c>
      <c r="Q237" s="188">
        <v>0.34089999999999998</v>
      </c>
      <c r="R237" s="188">
        <f>Q237*H237</f>
        <v>0.34089999999999998</v>
      </c>
      <c r="S237" s="188">
        <v>0</v>
      </c>
      <c r="T237" s="18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90" t="s">
        <v>205</v>
      </c>
      <c r="AT237" s="190" t="s">
        <v>187</v>
      </c>
      <c r="AU237" s="190" t="s">
        <v>90</v>
      </c>
      <c r="AY237" s="17" t="s">
        <v>182</v>
      </c>
      <c r="BE237" s="191">
        <f>IF(N237="základní",J237,0)</f>
        <v>0</v>
      </c>
      <c r="BF237" s="191">
        <f>IF(N237="snížená",J237,0)</f>
        <v>0</v>
      </c>
      <c r="BG237" s="191">
        <f>IF(N237="zákl. přenesená",J237,0)</f>
        <v>0</v>
      </c>
      <c r="BH237" s="191">
        <f>IF(N237="sníž. přenesená",J237,0)</f>
        <v>0</v>
      </c>
      <c r="BI237" s="191">
        <f>IF(N237="nulová",J237,0)</f>
        <v>0</v>
      </c>
      <c r="BJ237" s="17" t="s">
        <v>88</v>
      </c>
      <c r="BK237" s="191">
        <f>ROUND(I237*H237,2)</f>
        <v>0</v>
      </c>
      <c r="BL237" s="17" t="s">
        <v>205</v>
      </c>
      <c r="BM237" s="190" t="s">
        <v>1378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88</v>
      </c>
      <c r="G238" s="204"/>
      <c r="H238" s="207">
        <v>1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88</v>
      </c>
      <c r="AY238" s="213" t="s">
        <v>182</v>
      </c>
    </row>
    <row r="239" spans="1:65" s="2" customFormat="1" ht="24.2" customHeight="1">
      <c r="A239" s="35"/>
      <c r="B239" s="36"/>
      <c r="C239" s="179" t="s">
        <v>572</v>
      </c>
      <c r="D239" s="179" t="s">
        <v>187</v>
      </c>
      <c r="E239" s="180" t="s">
        <v>1379</v>
      </c>
      <c r="F239" s="181" t="s">
        <v>1380</v>
      </c>
      <c r="G239" s="182" t="s">
        <v>190</v>
      </c>
      <c r="H239" s="183">
        <v>1</v>
      </c>
      <c r="I239" s="184"/>
      <c r="J239" s="185">
        <f>ROUND(I239*H239,2)</f>
        <v>0</v>
      </c>
      <c r="K239" s="181" t="s">
        <v>191</v>
      </c>
      <c r="L239" s="40"/>
      <c r="M239" s="186" t="s">
        <v>43</v>
      </c>
      <c r="N239" s="187" t="s">
        <v>51</v>
      </c>
      <c r="O239" s="65"/>
      <c r="P239" s="188">
        <f>O239*H239</f>
        <v>0</v>
      </c>
      <c r="Q239" s="188">
        <v>0.21734000000000001</v>
      </c>
      <c r="R239" s="188">
        <f>Q239*H239</f>
        <v>0.21734000000000001</v>
      </c>
      <c r="S239" s="188">
        <v>0</v>
      </c>
      <c r="T239" s="18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205</v>
      </c>
      <c r="AT239" s="190" t="s">
        <v>187</v>
      </c>
      <c r="AU239" s="190" t="s">
        <v>90</v>
      </c>
      <c r="AY239" s="17" t="s">
        <v>182</v>
      </c>
      <c r="BE239" s="191">
        <f>IF(N239="základní",J239,0)</f>
        <v>0</v>
      </c>
      <c r="BF239" s="191">
        <f>IF(N239="snížená",J239,0)</f>
        <v>0</v>
      </c>
      <c r="BG239" s="191">
        <f>IF(N239="zákl. přenesená",J239,0)</f>
        <v>0</v>
      </c>
      <c r="BH239" s="191">
        <f>IF(N239="sníž. přenesená",J239,0)</f>
        <v>0</v>
      </c>
      <c r="BI239" s="191">
        <f>IF(N239="nulová",J239,0)</f>
        <v>0</v>
      </c>
      <c r="BJ239" s="17" t="s">
        <v>88</v>
      </c>
      <c r="BK239" s="191">
        <f>ROUND(I239*H239,2)</f>
        <v>0</v>
      </c>
      <c r="BL239" s="17" t="s">
        <v>205</v>
      </c>
      <c r="BM239" s="190" t="s">
        <v>1381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88</v>
      </c>
      <c r="G240" s="204"/>
      <c r="H240" s="207">
        <v>1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88</v>
      </c>
      <c r="AY240" s="213" t="s">
        <v>182</v>
      </c>
    </row>
    <row r="241" spans="1:65" s="2" customFormat="1" ht="24.2" customHeight="1">
      <c r="A241" s="35"/>
      <c r="B241" s="36"/>
      <c r="C241" s="214" t="s">
        <v>574</v>
      </c>
      <c r="D241" s="214" t="s">
        <v>179</v>
      </c>
      <c r="E241" s="215" t="s">
        <v>1382</v>
      </c>
      <c r="F241" s="216" t="s">
        <v>1383</v>
      </c>
      <c r="G241" s="217" t="s">
        <v>1384</v>
      </c>
      <c r="H241" s="218">
        <v>1</v>
      </c>
      <c r="I241" s="219"/>
      <c r="J241" s="220">
        <f>ROUND(I241*H241,2)</f>
        <v>0</v>
      </c>
      <c r="K241" s="216" t="s">
        <v>198</v>
      </c>
      <c r="L241" s="221"/>
      <c r="M241" s="222" t="s">
        <v>43</v>
      </c>
      <c r="N241" s="223" t="s">
        <v>51</v>
      </c>
      <c r="O241" s="65"/>
      <c r="P241" s="188">
        <f>O241*H241</f>
        <v>0</v>
      </c>
      <c r="Q241" s="188">
        <v>0.5</v>
      </c>
      <c r="R241" s="188">
        <f>Q241*H241</f>
        <v>0.5</v>
      </c>
      <c r="S241" s="188">
        <v>0</v>
      </c>
      <c r="T241" s="18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90" t="s">
        <v>225</v>
      </c>
      <c r="AT241" s="190" t="s">
        <v>179</v>
      </c>
      <c r="AU241" s="190" t="s">
        <v>90</v>
      </c>
      <c r="AY241" s="17" t="s">
        <v>182</v>
      </c>
      <c r="BE241" s="191">
        <f>IF(N241="základní",J241,0)</f>
        <v>0</v>
      </c>
      <c r="BF241" s="191">
        <f>IF(N241="snížená",J241,0)</f>
        <v>0</v>
      </c>
      <c r="BG241" s="191">
        <f>IF(N241="zákl. přenesená",J241,0)</f>
        <v>0</v>
      </c>
      <c r="BH241" s="191">
        <f>IF(N241="sníž. přenesená",J241,0)</f>
        <v>0</v>
      </c>
      <c r="BI241" s="191">
        <f>IF(N241="nulová",J241,0)</f>
        <v>0</v>
      </c>
      <c r="BJ241" s="17" t="s">
        <v>88</v>
      </c>
      <c r="BK241" s="191">
        <f>ROUND(I241*H241,2)</f>
        <v>0</v>
      </c>
      <c r="BL241" s="17" t="s">
        <v>205</v>
      </c>
      <c r="BM241" s="190" t="s">
        <v>1385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88</v>
      </c>
      <c r="G242" s="204"/>
      <c r="H242" s="207">
        <v>1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88</v>
      </c>
      <c r="AY242" s="213" t="s">
        <v>182</v>
      </c>
    </row>
    <row r="243" spans="1:65" s="12" customFormat="1" ht="22.9" customHeight="1">
      <c r="B243" s="163"/>
      <c r="C243" s="164"/>
      <c r="D243" s="165" t="s">
        <v>79</v>
      </c>
      <c r="E243" s="177" t="s">
        <v>230</v>
      </c>
      <c r="F243" s="177" t="s">
        <v>452</v>
      </c>
      <c r="G243" s="164"/>
      <c r="H243" s="164"/>
      <c r="I243" s="167"/>
      <c r="J243" s="178">
        <f>BK243</f>
        <v>0</v>
      </c>
      <c r="K243" s="164"/>
      <c r="L243" s="169"/>
      <c r="M243" s="170"/>
      <c r="N243" s="171"/>
      <c r="O243" s="171"/>
      <c r="P243" s="172">
        <f>SUM(P244:P300)</f>
        <v>0</v>
      </c>
      <c r="Q243" s="171"/>
      <c r="R243" s="172">
        <f>SUM(R244:R300)</f>
        <v>1.5816399999999999</v>
      </c>
      <c r="S243" s="171"/>
      <c r="T243" s="173">
        <f>SUM(T244:T300)</f>
        <v>8.2000000000000003E-2</v>
      </c>
      <c r="AR243" s="174" t="s">
        <v>88</v>
      </c>
      <c r="AT243" s="175" t="s">
        <v>79</v>
      </c>
      <c r="AU243" s="175" t="s">
        <v>88</v>
      </c>
      <c r="AY243" s="174" t="s">
        <v>182</v>
      </c>
      <c r="BK243" s="176">
        <f>SUM(BK244:BK300)</f>
        <v>0</v>
      </c>
    </row>
    <row r="244" spans="1:65" s="2" customFormat="1" ht="24.2" customHeight="1">
      <c r="A244" s="35"/>
      <c r="B244" s="36"/>
      <c r="C244" s="179" t="s">
        <v>578</v>
      </c>
      <c r="D244" s="179" t="s">
        <v>187</v>
      </c>
      <c r="E244" s="180" t="s">
        <v>489</v>
      </c>
      <c r="F244" s="181" t="s">
        <v>490</v>
      </c>
      <c r="G244" s="182" t="s">
        <v>190</v>
      </c>
      <c r="H244" s="183">
        <v>1</v>
      </c>
      <c r="I244" s="184"/>
      <c r="J244" s="185">
        <f>ROUND(I244*H244,2)</f>
        <v>0</v>
      </c>
      <c r="K244" s="181" t="s">
        <v>191</v>
      </c>
      <c r="L244" s="40"/>
      <c r="M244" s="186" t="s">
        <v>43</v>
      </c>
      <c r="N244" s="187" t="s">
        <v>51</v>
      </c>
      <c r="O244" s="65"/>
      <c r="P244" s="188">
        <f>O244*H244</f>
        <v>0</v>
      </c>
      <c r="Q244" s="188">
        <v>6.9999999999999999E-4</v>
      </c>
      <c r="R244" s="188">
        <f>Q244*H244</f>
        <v>6.9999999999999999E-4</v>
      </c>
      <c r="S244" s="188">
        <v>0</v>
      </c>
      <c r="T244" s="189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90" t="s">
        <v>205</v>
      </c>
      <c r="AT244" s="190" t="s">
        <v>187</v>
      </c>
      <c r="AU244" s="190" t="s">
        <v>90</v>
      </c>
      <c r="AY244" s="17" t="s">
        <v>182</v>
      </c>
      <c r="BE244" s="191">
        <f>IF(N244="základní",J244,0)</f>
        <v>0</v>
      </c>
      <c r="BF244" s="191">
        <f>IF(N244="snížená",J244,0)</f>
        <v>0</v>
      </c>
      <c r="BG244" s="191">
        <f>IF(N244="zákl. přenesená",J244,0)</f>
        <v>0</v>
      </c>
      <c r="BH244" s="191">
        <f>IF(N244="sníž. přenesená",J244,0)</f>
        <v>0</v>
      </c>
      <c r="BI244" s="191">
        <f>IF(N244="nulová",J244,0)</f>
        <v>0</v>
      </c>
      <c r="BJ244" s="17" t="s">
        <v>88</v>
      </c>
      <c r="BK244" s="191">
        <f>ROUND(I244*H244,2)</f>
        <v>0</v>
      </c>
      <c r="BL244" s="17" t="s">
        <v>205</v>
      </c>
      <c r="BM244" s="190" t="s">
        <v>1386</v>
      </c>
    </row>
    <row r="245" spans="1:65" s="13" customFormat="1" ht="11.25">
      <c r="B245" s="192"/>
      <c r="C245" s="193"/>
      <c r="D245" s="194" t="s">
        <v>193</v>
      </c>
      <c r="E245" s="195" t="s">
        <v>43</v>
      </c>
      <c r="F245" s="196" t="s">
        <v>1387</v>
      </c>
      <c r="G245" s="193"/>
      <c r="H245" s="195" t="s">
        <v>43</v>
      </c>
      <c r="I245" s="197"/>
      <c r="J245" s="193"/>
      <c r="K245" s="193"/>
      <c r="L245" s="198"/>
      <c r="M245" s="199"/>
      <c r="N245" s="200"/>
      <c r="O245" s="200"/>
      <c r="P245" s="200"/>
      <c r="Q245" s="200"/>
      <c r="R245" s="200"/>
      <c r="S245" s="200"/>
      <c r="T245" s="201"/>
      <c r="AT245" s="202" t="s">
        <v>193</v>
      </c>
      <c r="AU245" s="202" t="s">
        <v>90</v>
      </c>
      <c r="AV245" s="13" t="s">
        <v>88</v>
      </c>
      <c r="AW245" s="13" t="s">
        <v>41</v>
      </c>
      <c r="AX245" s="13" t="s">
        <v>80</v>
      </c>
      <c r="AY245" s="202" t="s">
        <v>182</v>
      </c>
    </row>
    <row r="246" spans="1:65" s="14" customFormat="1" ht="11.25">
      <c r="B246" s="203"/>
      <c r="C246" s="204"/>
      <c r="D246" s="194" t="s">
        <v>193</v>
      </c>
      <c r="E246" s="205" t="s">
        <v>43</v>
      </c>
      <c r="F246" s="206" t="s">
        <v>88</v>
      </c>
      <c r="G246" s="204"/>
      <c r="H246" s="207">
        <v>1</v>
      </c>
      <c r="I246" s="208"/>
      <c r="J246" s="204"/>
      <c r="K246" s="204"/>
      <c r="L246" s="209"/>
      <c r="M246" s="210"/>
      <c r="N246" s="211"/>
      <c r="O246" s="211"/>
      <c r="P246" s="211"/>
      <c r="Q246" s="211"/>
      <c r="R246" s="211"/>
      <c r="S246" s="211"/>
      <c r="T246" s="212"/>
      <c r="AT246" s="213" t="s">
        <v>193</v>
      </c>
      <c r="AU246" s="213" t="s">
        <v>90</v>
      </c>
      <c r="AV246" s="14" t="s">
        <v>90</v>
      </c>
      <c r="AW246" s="14" t="s">
        <v>41</v>
      </c>
      <c r="AX246" s="14" t="s">
        <v>80</v>
      </c>
      <c r="AY246" s="213" t="s">
        <v>182</v>
      </c>
    </row>
    <row r="247" spans="1:65" s="15" customFormat="1" ht="11.25">
      <c r="B247" s="227"/>
      <c r="C247" s="228"/>
      <c r="D247" s="194" t="s">
        <v>193</v>
      </c>
      <c r="E247" s="229" t="s">
        <v>43</v>
      </c>
      <c r="F247" s="230" t="s">
        <v>436</v>
      </c>
      <c r="G247" s="228"/>
      <c r="H247" s="231">
        <v>1</v>
      </c>
      <c r="I247" s="232"/>
      <c r="J247" s="228"/>
      <c r="K247" s="228"/>
      <c r="L247" s="233"/>
      <c r="M247" s="234"/>
      <c r="N247" s="235"/>
      <c r="O247" s="235"/>
      <c r="P247" s="235"/>
      <c r="Q247" s="235"/>
      <c r="R247" s="235"/>
      <c r="S247" s="235"/>
      <c r="T247" s="236"/>
      <c r="AT247" s="237" t="s">
        <v>193</v>
      </c>
      <c r="AU247" s="237" t="s">
        <v>90</v>
      </c>
      <c r="AV247" s="15" t="s">
        <v>205</v>
      </c>
      <c r="AW247" s="15" t="s">
        <v>41</v>
      </c>
      <c r="AX247" s="15" t="s">
        <v>88</v>
      </c>
      <c r="AY247" s="237" t="s">
        <v>182</v>
      </c>
    </row>
    <row r="248" spans="1:65" s="2" customFormat="1" ht="24.2" customHeight="1">
      <c r="A248" s="35"/>
      <c r="B248" s="36"/>
      <c r="C248" s="179" t="s">
        <v>583</v>
      </c>
      <c r="D248" s="179" t="s">
        <v>187</v>
      </c>
      <c r="E248" s="180" t="s">
        <v>1388</v>
      </c>
      <c r="F248" s="181" t="s">
        <v>1389</v>
      </c>
      <c r="G248" s="182" t="s">
        <v>190</v>
      </c>
      <c r="H248" s="183">
        <v>1</v>
      </c>
      <c r="I248" s="184"/>
      <c r="J248" s="185">
        <f t="shared" ref="J248:J255" si="0">ROUND(I248*H248,2)</f>
        <v>0</v>
      </c>
      <c r="K248" s="181" t="s">
        <v>191</v>
      </c>
      <c r="L248" s="40"/>
      <c r="M248" s="186" t="s">
        <v>43</v>
      </c>
      <c r="N248" s="187" t="s">
        <v>51</v>
      </c>
      <c r="O248" s="65"/>
      <c r="P248" s="188">
        <f t="shared" ref="P248:P255" si="1">O248*H248</f>
        <v>0</v>
      </c>
      <c r="Q248" s="188">
        <v>0.11241</v>
      </c>
      <c r="R248" s="188">
        <f t="shared" ref="R248:R255" si="2">Q248*H248</f>
        <v>0.11241</v>
      </c>
      <c r="S248" s="188">
        <v>0</v>
      </c>
      <c r="T248" s="189">
        <f t="shared" ref="T248:T255" si="3"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90" t="s">
        <v>205</v>
      </c>
      <c r="AT248" s="190" t="s">
        <v>187</v>
      </c>
      <c r="AU248" s="190" t="s">
        <v>90</v>
      </c>
      <c r="AY248" s="17" t="s">
        <v>182</v>
      </c>
      <c r="BE248" s="191">
        <f t="shared" ref="BE248:BE255" si="4">IF(N248="základní",J248,0)</f>
        <v>0</v>
      </c>
      <c r="BF248" s="191">
        <f t="shared" ref="BF248:BF255" si="5">IF(N248="snížená",J248,0)</f>
        <v>0</v>
      </c>
      <c r="BG248" s="191">
        <f t="shared" ref="BG248:BG255" si="6">IF(N248="zákl. přenesená",J248,0)</f>
        <v>0</v>
      </c>
      <c r="BH248" s="191">
        <f t="shared" ref="BH248:BH255" si="7">IF(N248="sníž. přenesená",J248,0)</f>
        <v>0</v>
      </c>
      <c r="BI248" s="191">
        <f t="shared" ref="BI248:BI255" si="8">IF(N248="nulová",J248,0)</f>
        <v>0</v>
      </c>
      <c r="BJ248" s="17" t="s">
        <v>88</v>
      </c>
      <c r="BK248" s="191">
        <f t="shared" ref="BK248:BK255" si="9">ROUND(I248*H248,2)</f>
        <v>0</v>
      </c>
      <c r="BL248" s="17" t="s">
        <v>205</v>
      </c>
      <c r="BM248" s="190" t="s">
        <v>1390</v>
      </c>
    </row>
    <row r="249" spans="1:65" s="2" customFormat="1" ht="14.45" customHeight="1">
      <c r="A249" s="35"/>
      <c r="B249" s="36"/>
      <c r="C249" s="214" t="s">
        <v>587</v>
      </c>
      <c r="D249" s="214" t="s">
        <v>179</v>
      </c>
      <c r="E249" s="215" t="s">
        <v>1391</v>
      </c>
      <c r="F249" s="216" t="s">
        <v>1392</v>
      </c>
      <c r="G249" s="217" t="s">
        <v>190</v>
      </c>
      <c r="H249" s="218">
        <v>1</v>
      </c>
      <c r="I249" s="219"/>
      <c r="J249" s="220">
        <f t="shared" si="0"/>
        <v>0</v>
      </c>
      <c r="K249" s="216" t="s">
        <v>191</v>
      </c>
      <c r="L249" s="221"/>
      <c r="M249" s="222" t="s">
        <v>43</v>
      </c>
      <c r="N249" s="223" t="s">
        <v>51</v>
      </c>
      <c r="O249" s="65"/>
      <c r="P249" s="188">
        <f t="shared" si="1"/>
        <v>0</v>
      </c>
      <c r="Q249" s="188">
        <v>6.4999999999999997E-3</v>
      </c>
      <c r="R249" s="188">
        <f t="shared" si="2"/>
        <v>6.4999999999999997E-3</v>
      </c>
      <c r="S249" s="188">
        <v>0</v>
      </c>
      <c r="T249" s="189">
        <f t="shared" si="3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90" t="s">
        <v>225</v>
      </c>
      <c r="AT249" s="190" t="s">
        <v>179</v>
      </c>
      <c r="AU249" s="190" t="s">
        <v>90</v>
      </c>
      <c r="AY249" s="17" t="s">
        <v>182</v>
      </c>
      <c r="BE249" s="191">
        <f t="shared" si="4"/>
        <v>0</v>
      </c>
      <c r="BF249" s="191">
        <f t="shared" si="5"/>
        <v>0</v>
      </c>
      <c r="BG249" s="191">
        <f t="shared" si="6"/>
        <v>0</v>
      </c>
      <c r="BH249" s="191">
        <f t="shared" si="7"/>
        <v>0</v>
      </c>
      <c r="BI249" s="191">
        <f t="shared" si="8"/>
        <v>0</v>
      </c>
      <c r="BJ249" s="17" t="s">
        <v>88</v>
      </c>
      <c r="BK249" s="191">
        <f t="shared" si="9"/>
        <v>0</v>
      </c>
      <c r="BL249" s="17" t="s">
        <v>205</v>
      </c>
      <c r="BM249" s="190" t="s">
        <v>1393</v>
      </c>
    </row>
    <row r="250" spans="1:65" s="2" customFormat="1" ht="14.45" customHeight="1">
      <c r="A250" s="35"/>
      <c r="B250" s="36"/>
      <c r="C250" s="214" t="s">
        <v>593</v>
      </c>
      <c r="D250" s="214" t="s">
        <v>179</v>
      </c>
      <c r="E250" s="215" t="s">
        <v>1394</v>
      </c>
      <c r="F250" s="216" t="s">
        <v>1395</v>
      </c>
      <c r="G250" s="217" t="s">
        <v>190</v>
      </c>
      <c r="H250" s="218">
        <v>1</v>
      </c>
      <c r="I250" s="219"/>
      <c r="J250" s="220">
        <f t="shared" si="0"/>
        <v>0</v>
      </c>
      <c r="K250" s="216" t="s">
        <v>191</v>
      </c>
      <c r="L250" s="221"/>
      <c r="M250" s="222" t="s">
        <v>43</v>
      </c>
      <c r="N250" s="223" t="s">
        <v>51</v>
      </c>
      <c r="O250" s="65"/>
      <c r="P250" s="188">
        <f t="shared" si="1"/>
        <v>0</v>
      </c>
      <c r="Q250" s="188">
        <v>3.3E-3</v>
      </c>
      <c r="R250" s="188">
        <f t="shared" si="2"/>
        <v>3.3E-3</v>
      </c>
      <c r="S250" s="188">
        <v>0</v>
      </c>
      <c r="T250" s="189">
        <f t="shared" si="3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90" t="s">
        <v>225</v>
      </c>
      <c r="AT250" s="190" t="s">
        <v>179</v>
      </c>
      <c r="AU250" s="190" t="s">
        <v>90</v>
      </c>
      <c r="AY250" s="17" t="s">
        <v>182</v>
      </c>
      <c r="BE250" s="191">
        <f t="shared" si="4"/>
        <v>0</v>
      </c>
      <c r="BF250" s="191">
        <f t="shared" si="5"/>
        <v>0</v>
      </c>
      <c r="BG250" s="191">
        <f t="shared" si="6"/>
        <v>0</v>
      </c>
      <c r="BH250" s="191">
        <f t="shared" si="7"/>
        <v>0</v>
      </c>
      <c r="BI250" s="191">
        <f t="shared" si="8"/>
        <v>0</v>
      </c>
      <c r="BJ250" s="17" t="s">
        <v>88</v>
      </c>
      <c r="BK250" s="191">
        <f t="shared" si="9"/>
        <v>0</v>
      </c>
      <c r="BL250" s="17" t="s">
        <v>205</v>
      </c>
      <c r="BM250" s="190" t="s">
        <v>1396</v>
      </c>
    </row>
    <row r="251" spans="1:65" s="2" customFormat="1" ht="14.45" customHeight="1">
      <c r="A251" s="35"/>
      <c r="B251" s="36"/>
      <c r="C251" s="214" t="s">
        <v>598</v>
      </c>
      <c r="D251" s="214" t="s">
        <v>179</v>
      </c>
      <c r="E251" s="215" t="s">
        <v>1397</v>
      </c>
      <c r="F251" s="216" t="s">
        <v>1398</v>
      </c>
      <c r="G251" s="217" t="s">
        <v>190</v>
      </c>
      <c r="H251" s="218">
        <v>1</v>
      </c>
      <c r="I251" s="219"/>
      <c r="J251" s="220">
        <f t="shared" si="0"/>
        <v>0</v>
      </c>
      <c r="K251" s="216" t="s">
        <v>191</v>
      </c>
      <c r="L251" s="221"/>
      <c r="M251" s="222" t="s">
        <v>43</v>
      </c>
      <c r="N251" s="223" t="s">
        <v>51</v>
      </c>
      <c r="O251" s="65"/>
      <c r="P251" s="188">
        <f t="shared" si="1"/>
        <v>0</v>
      </c>
      <c r="Q251" s="188">
        <v>1.4999999999999999E-4</v>
      </c>
      <c r="R251" s="188">
        <f t="shared" si="2"/>
        <v>1.4999999999999999E-4</v>
      </c>
      <c r="S251" s="188">
        <v>0</v>
      </c>
      <c r="T251" s="189">
        <f t="shared" si="3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90" t="s">
        <v>225</v>
      </c>
      <c r="AT251" s="190" t="s">
        <v>179</v>
      </c>
      <c r="AU251" s="190" t="s">
        <v>90</v>
      </c>
      <c r="AY251" s="17" t="s">
        <v>182</v>
      </c>
      <c r="BE251" s="191">
        <f t="shared" si="4"/>
        <v>0</v>
      </c>
      <c r="BF251" s="191">
        <f t="shared" si="5"/>
        <v>0</v>
      </c>
      <c r="BG251" s="191">
        <f t="shared" si="6"/>
        <v>0</v>
      </c>
      <c r="BH251" s="191">
        <f t="shared" si="7"/>
        <v>0</v>
      </c>
      <c r="BI251" s="191">
        <f t="shared" si="8"/>
        <v>0</v>
      </c>
      <c r="BJ251" s="17" t="s">
        <v>88</v>
      </c>
      <c r="BK251" s="191">
        <f t="shared" si="9"/>
        <v>0</v>
      </c>
      <c r="BL251" s="17" t="s">
        <v>205</v>
      </c>
      <c r="BM251" s="190" t="s">
        <v>1399</v>
      </c>
    </row>
    <row r="252" spans="1:65" s="2" customFormat="1" ht="14.45" customHeight="1">
      <c r="A252" s="35"/>
      <c r="B252" s="36"/>
      <c r="C252" s="214" t="s">
        <v>604</v>
      </c>
      <c r="D252" s="214" t="s">
        <v>179</v>
      </c>
      <c r="E252" s="215" t="s">
        <v>1400</v>
      </c>
      <c r="F252" s="216" t="s">
        <v>1401</v>
      </c>
      <c r="G252" s="217" t="s">
        <v>190</v>
      </c>
      <c r="H252" s="218">
        <v>2</v>
      </c>
      <c r="I252" s="219"/>
      <c r="J252" s="220">
        <f t="shared" si="0"/>
        <v>0</v>
      </c>
      <c r="K252" s="216" t="s">
        <v>191</v>
      </c>
      <c r="L252" s="221"/>
      <c r="M252" s="222" t="s">
        <v>43</v>
      </c>
      <c r="N252" s="223" t="s">
        <v>51</v>
      </c>
      <c r="O252" s="65"/>
      <c r="P252" s="188">
        <f t="shared" si="1"/>
        <v>0</v>
      </c>
      <c r="Q252" s="188">
        <v>4.0000000000000002E-4</v>
      </c>
      <c r="R252" s="188">
        <f t="shared" si="2"/>
        <v>8.0000000000000004E-4</v>
      </c>
      <c r="S252" s="188">
        <v>0</v>
      </c>
      <c r="T252" s="189">
        <f t="shared" si="3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90" t="s">
        <v>225</v>
      </c>
      <c r="AT252" s="190" t="s">
        <v>179</v>
      </c>
      <c r="AU252" s="190" t="s">
        <v>90</v>
      </c>
      <c r="AY252" s="17" t="s">
        <v>182</v>
      </c>
      <c r="BE252" s="191">
        <f t="shared" si="4"/>
        <v>0</v>
      </c>
      <c r="BF252" s="191">
        <f t="shared" si="5"/>
        <v>0</v>
      </c>
      <c r="BG252" s="191">
        <f t="shared" si="6"/>
        <v>0</v>
      </c>
      <c r="BH252" s="191">
        <f t="shared" si="7"/>
        <v>0</v>
      </c>
      <c r="BI252" s="191">
        <f t="shared" si="8"/>
        <v>0</v>
      </c>
      <c r="BJ252" s="17" t="s">
        <v>88</v>
      </c>
      <c r="BK252" s="191">
        <f t="shared" si="9"/>
        <v>0</v>
      </c>
      <c r="BL252" s="17" t="s">
        <v>205</v>
      </c>
      <c r="BM252" s="190" t="s">
        <v>1402</v>
      </c>
    </row>
    <row r="253" spans="1:65" s="2" customFormat="1" ht="14.45" customHeight="1">
      <c r="A253" s="35"/>
      <c r="B253" s="36"/>
      <c r="C253" s="214" t="s">
        <v>608</v>
      </c>
      <c r="D253" s="214" t="s">
        <v>179</v>
      </c>
      <c r="E253" s="215" t="s">
        <v>1403</v>
      </c>
      <c r="F253" s="216" t="s">
        <v>1404</v>
      </c>
      <c r="G253" s="217" t="s">
        <v>190</v>
      </c>
      <c r="H253" s="218">
        <v>2</v>
      </c>
      <c r="I253" s="219"/>
      <c r="J253" s="220">
        <f t="shared" si="0"/>
        <v>0</v>
      </c>
      <c r="K253" s="216" t="s">
        <v>198</v>
      </c>
      <c r="L253" s="221"/>
      <c r="M253" s="222" t="s">
        <v>43</v>
      </c>
      <c r="N253" s="223" t="s">
        <v>51</v>
      </c>
      <c r="O253" s="65"/>
      <c r="P253" s="188">
        <f t="shared" si="1"/>
        <v>0</v>
      </c>
      <c r="Q253" s="188">
        <v>5.0000000000000002E-5</v>
      </c>
      <c r="R253" s="188">
        <f t="shared" si="2"/>
        <v>1E-4</v>
      </c>
      <c r="S253" s="188">
        <v>0</v>
      </c>
      <c r="T253" s="189">
        <f t="shared" si="3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90" t="s">
        <v>225</v>
      </c>
      <c r="AT253" s="190" t="s">
        <v>179</v>
      </c>
      <c r="AU253" s="190" t="s">
        <v>90</v>
      </c>
      <c r="AY253" s="17" t="s">
        <v>182</v>
      </c>
      <c r="BE253" s="191">
        <f t="shared" si="4"/>
        <v>0</v>
      </c>
      <c r="BF253" s="191">
        <f t="shared" si="5"/>
        <v>0</v>
      </c>
      <c r="BG253" s="191">
        <f t="shared" si="6"/>
        <v>0</v>
      </c>
      <c r="BH253" s="191">
        <f t="shared" si="7"/>
        <v>0</v>
      </c>
      <c r="BI253" s="191">
        <f t="shared" si="8"/>
        <v>0</v>
      </c>
      <c r="BJ253" s="17" t="s">
        <v>88</v>
      </c>
      <c r="BK253" s="191">
        <f t="shared" si="9"/>
        <v>0</v>
      </c>
      <c r="BL253" s="17" t="s">
        <v>205</v>
      </c>
      <c r="BM253" s="190" t="s">
        <v>1405</v>
      </c>
    </row>
    <row r="254" spans="1:65" s="2" customFormat="1" ht="14.45" customHeight="1">
      <c r="A254" s="35"/>
      <c r="B254" s="36"/>
      <c r="C254" s="214" t="s">
        <v>614</v>
      </c>
      <c r="D254" s="214" t="s">
        <v>179</v>
      </c>
      <c r="E254" s="215" t="s">
        <v>479</v>
      </c>
      <c r="F254" s="216" t="s">
        <v>480</v>
      </c>
      <c r="G254" s="217" t="s">
        <v>481</v>
      </c>
      <c r="H254" s="218">
        <v>2</v>
      </c>
      <c r="I254" s="219"/>
      <c r="J254" s="220">
        <f t="shared" si="0"/>
        <v>0</v>
      </c>
      <c r="K254" s="216" t="s">
        <v>191</v>
      </c>
      <c r="L254" s="221"/>
      <c r="M254" s="222" t="s">
        <v>43</v>
      </c>
      <c r="N254" s="223" t="s">
        <v>51</v>
      </c>
      <c r="O254" s="65"/>
      <c r="P254" s="188">
        <f t="shared" si="1"/>
        <v>0</v>
      </c>
      <c r="Q254" s="188">
        <v>8.0000000000000007E-5</v>
      </c>
      <c r="R254" s="188">
        <f t="shared" si="2"/>
        <v>1.6000000000000001E-4</v>
      </c>
      <c r="S254" s="188">
        <v>0</v>
      </c>
      <c r="T254" s="189">
        <f t="shared" si="3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90" t="s">
        <v>225</v>
      </c>
      <c r="AT254" s="190" t="s">
        <v>179</v>
      </c>
      <c r="AU254" s="190" t="s">
        <v>90</v>
      </c>
      <c r="AY254" s="17" t="s">
        <v>182</v>
      </c>
      <c r="BE254" s="191">
        <f t="shared" si="4"/>
        <v>0</v>
      </c>
      <c r="BF254" s="191">
        <f t="shared" si="5"/>
        <v>0</v>
      </c>
      <c r="BG254" s="191">
        <f t="shared" si="6"/>
        <v>0</v>
      </c>
      <c r="BH254" s="191">
        <f t="shared" si="7"/>
        <v>0</v>
      </c>
      <c r="BI254" s="191">
        <f t="shared" si="8"/>
        <v>0</v>
      </c>
      <c r="BJ254" s="17" t="s">
        <v>88</v>
      </c>
      <c r="BK254" s="191">
        <f t="shared" si="9"/>
        <v>0</v>
      </c>
      <c r="BL254" s="17" t="s">
        <v>205</v>
      </c>
      <c r="BM254" s="190" t="s">
        <v>1406</v>
      </c>
    </row>
    <row r="255" spans="1:65" s="2" customFormat="1" ht="24.2" customHeight="1">
      <c r="A255" s="35"/>
      <c r="B255" s="36"/>
      <c r="C255" s="179" t="s">
        <v>620</v>
      </c>
      <c r="D255" s="179" t="s">
        <v>187</v>
      </c>
      <c r="E255" s="180" t="s">
        <v>1407</v>
      </c>
      <c r="F255" s="181" t="s">
        <v>1408</v>
      </c>
      <c r="G255" s="182" t="s">
        <v>367</v>
      </c>
      <c r="H255" s="183">
        <v>10</v>
      </c>
      <c r="I255" s="184"/>
      <c r="J255" s="185">
        <f t="shared" si="0"/>
        <v>0</v>
      </c>
      <c r="K255" s="181" t="s">
        <v>191</v>
      </c>
      <c r="L255" s="40"/>
      <c r="M255" s="186" t="s">
        <v>43</v>
      </c>
      <c r="N255" s="187" t="s">
        <v>51</v>
      </c>
      <c r="O255" s="65"/>
      <c r="P255" s="188">
        <f t="shared" si="1"/>
        <v>0</v>
      </c>
      <c r="Q255" s="188">
        <v>6.9999999999999994E-5</v>
      </c>
      <c r="R255" s="188">
        <f t="shared" si="2"/>
        <v>6.9999999999999988E-4</v>
      </c>
      <c r="S255" s="188">
        <v>0</v>
      </c>
      <c r="T255" s="189">
        <f t="shared" si="3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90" t="s">
        <v>205</v>
      </c>
      <c r="AT255" s="190" t="s">
        <v>187</v>
      </c>
      <c r="AU255" s="190" t="s">
        <v>90</v>
      </c>
      <c r="AY255" s="17" t="s">
        <v>182</v>
      </c>
      <c r="BE255" s="191">
        <f t="shared" si="4"/>
        <v>0</v>
      </c>
      <c r="BF255" s="191">
        <f t="shared" si="5"/>
        <v>0</v>
      </c>
      <c r="BG255" s="191">
        <f t="shared" si="6"/>
        <v>0</v>
      </c>
      <c r="BH255" s="191">
        <f t="shared" si="7"/>
        <v>0</v>
      </c>
      <c r="BI255" s="191">
        <f t="shared" si="8"/>
        <v>0</v>
      </c>
      <c r="BJ255" s="17" t="s">
        <v>88</v>
      </c>
      <c r="BK255" s="191">
        <f t="shared" si="9"/>
        <v>0</v>
      </c>
      <c r="BL255" s="17" t="s">
        <v>205</v>
      </c>
      <c r="BM255" s="190" t="s">
        <v>1409</v>
      </c>
    </row>
    <row r="256" spans="1:65" s="13" customFormat="1" ht="11.25">
      <c r="B256" s="192"/>
      <c r="C256" s="193"/>
      <c r="D256" s="194" t="s">
        <v>193</v>
      </c>
      <c r="E256" s="195" t="s">
        <v>43</v>
      </c>
      <c r="F256" s="196" t="s">
        <v>1410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4" customFormat="1" ht="11.25">
      <c r="B257" s="203"/>
      <c r="C257" s="204"/>
      <c r="D257" s="194" t="s">
        <v>193</v>
      </c>
      <c r="E257" s="205" t="s">
        <v>43</v>
      </c>
      <c r="F257" s="206" t="s">
        <v>1411</v>
      </c>
      <c r="G257" s="204"/>
      <c r="H257" s="207">
        <v>10</v>
      </c>
      <c r="I257" s="208"/>
      <c r="J257" s="204"/>
      <c r="K257" s="204"/>
      <c r="L257" s="209"/>
      <c r="M257" s="210"/>
      <c r="N257" s="211"/>
      <c r="O257" s="211"/>
      <c r="P257" s="211"/>
      <c r="Q257" s="211"/>
      <c r="R257" s="211"/>
      <c r="S257" s="211"/>
      <c r="T257" s="212"/>
      <c r="AT257" s="213" t="s">
        <v>193</v>
      </c>
      <c r="AU257" s="213" t="s">
        <v>90</v>
      </c>
      <c r="AV257" s="14" t="s">
        <v>90</v>
      </c>
      <c r="AW257" s="14" t="s">
        <v>41</v>
      </c>
      <c r="AX257" s="14" t="s">
        <v>80</v>
      </c>
      <c r="AY257" s="213" t="s">
        <v>182</v>
      </c>
    </row>
    <row r="258" spans="1:65" s="15" customFormat="1" ht="11.25">
      <c r="B258" s="227"/>
      <c r="C258" s="228"/>
      <c r="D258" s="194" t="s">
        <v>193</v>
      </c>
      <c r="E258" s="229" t="s">
        <v>43</v>
      </c>
      <c r="F258" s="230" t="s">
        <v>436</v>
      </c>
      <c r="G258" s="228"/>
      <c r="H258" s="231">
        <v>10</v>
      </c>
      <c r="I258" s="232"/>
      <c r="J258" s="228"/>
      <c r="K258" s="228"/>
      <c r="L258" s="233"/>
      <c r="M258" s="234"/>
      <c r="N258" s="235"/>
      <c r="O258" s="235"/>
      <c r="P258" s="235"/>
      <c r="Q258" s="235"/>
      <c r="R258" s="235"/>
      <c r="S258" s="235"/>
      <c r="T258" s="236"/>
      <c r="AT258" s="237" t="s">
        <v>193</v>
      </c>
      <c r="AU258" s="237" t="s">
        <v>90</v>
      </c>
      <c r="AV258" s="15" t="s">
        <v>205</v>
      </c>
      <c r="AW258" s="15" t="s">
        <v>41</v>
      </c>
      <c r="AX258" s="15" t="s">
        <v>88</v>
      </c>
      <c r="AY258" s="237" t="s">
        <v>182</v>
      </c>
    </row>
    <row r="259" spans="1:65" s="2" customFormat="1" ht="24.2" customHeight="1">
      <c r="A259" s="35"/>
      <c r="B259" s="36"/>
      <c r="C259" s="179" t="s">
        <v>613</v>
      </c>
      <c r="D259" s="179" t="s">
        <v>187</v>
      </c>
      <c r="E259" s="180" t="s">
        <v>1412</v>
      </c>
      <c r="F259" s="181" t="s">
        <v>1413</v>
      </c>
      <c r="G259" s="182" t="s">
        <v>481</v>
      </c>
      <c r="H259" s="183">
        <v>10</v>
      </c>
      <c r="I259" s="184"/>
      <c r="J259" s="185">
        <f>ROUND(I259*H259,2)</f>
        <v>0</v>
      </c>
      <c r="K259" s="181" t="s">
        <v>191</v>
      </c>
      <c r="L259" s="40"/>
      <c r="M259" s="186" t="s">
        <v>43</v>
      </c>
      <c r="N259" s="187" t="s">
        <v>51</v>
      </c>
      <c r="O259" s="65"/>
      <c r="P259" s="188">
        <f>O259*H259</f>
        <v>0</v>
      </c>
      <c r="Q259" s="188">
        <v>1.3999999999999999E-4</v>
      </c>
      <c r="R259" s="188">
        <f>Q259*H259</f>
        <v>1.3999999999999998E-3</v>
      </c>
      <c r="S259" s="188">
        <v>0</v>
      </c>
      <c r="T259" s="18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90" t="s">
        <v>205</v>
      </c>
      <c r="AT259" s="190" t="s">
        <v>187</v>
      </c>
      <c r="AU259" s="190" t="s">
        <v>90</v>
      </c>
      <c r="AY259" s="17" t="s">
        <v>182</v>
      </c>
      <c r="BE259" s="191">
        <f>IF(N259="základní",J259,0)</f>
        <v>0</v>
      </c>
      <c r="BF259" s="191">
        <f>IF(N259="snížená",J259,0)</f>
        <v>0</v>
      </c>
      <c r="BG259" s="191">
        <f>IF(N259="zákl. přenesená",J259,0)</f>
        <v>0</v>
      </c>
      <c r="BH259" s="191">
        <f>IF(N259="sníž. přenesená",J259,0)</f>
        <v>0</v>
      </c>
      <c r="BI259" s="191">
        <f>IF(N259="nulová",J259,0)</f>
        <v>0</v>
      </c>
      <c r="BJ259" s="17" t="s">
        <v>88</v>
      </c>
      <c r="BK259" s="191">
        <f>ROUND(I259*H259,2)</f>
        <v>0</v>
      </c>
      <c r="BL259" s="17" t="s">
        <v>205</v>
      </c>
      <c r="BM259" s="190" t="s">
        <v>1414</v>
      </c>
    </row>
    <row r="260" spans="1:65" s="2" customFormat="1" ht="37.9" customHeight="1">
      <c r="A260" s="35"/>
      <c r="B260" s="36"/>
      <c r="C260" s="179" t="s">
        <v>630</v>
      </c>
      <c r="D260" s="179" t="s">
        <v>187</v>
      </c>
      <c r="E260" s="180" t="s">
        <v>458</v>
      </c>
      <c r="F260" s="181" t="s">
        <v>459</v>
      </c>
      <c r="G260" s="182" t="s">
        <v>367</v>
      </c>
      <c r="H260" s="183">
        <v>10</v>
      </c>
      <c r="I260" s="184"/>
      <c r="J260" s="185">
        <f>ROUND(I260*H260,2)</f>
        <v>0</v>
      </c>
      <c r="K260" s="181" t="s">
        <v>191</v>
      </c>
      <c r="L260" s="40"/>
      <c r="M260" s="186" t="s">
        <v>43</v>
      </c>
      <c r="N260" s="187" t="s">
        <v>51</v>
      </c>
      <c r="O260" s="65"/>
      <c r="P260" s="188">
        <f>O260*H260</f>
        <v>0</v>
      </c>
      <c r="Q260" s="188">
        <v>1.0000000000000001E-5</v>
      </c>
      <c r="R260" s="188">
        <f>Q260*H260</f>
        <v>1E-4</v>
      </c>
      <c r="S260" s="188">
        <v>0</v>
      </c>
      <c r="T260" s="189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90" t="s">
        <v>205</v>
      </c>
      <c r="AT260" s="190" t="s">
        <v>187</v>
      </c>
      <c r="AU260" s="190" t="s">
        <v>90</v>
      </c>
      <c r="AY260" s="17" t="s">
        <v>182</v>
      </c>
      <c r="BE260" s="191">
        <f>IF(N260="základní",J260,0)</f>
        <v>0</v>
      </c>
      <c r="BF260" s="191">
        <f>IF(N260="snížená",J260,0)</f>
        <v>0</v>
      </c>
      <c r="BG260" s="191">
        <f>IF(N260="zákl. přenesená",J260,0)</f>
        <v>0</v>
      </c>
      <c r="BH260" s="191">
        <f>IF(N260="sníž. přenesená",J260,0)</f>
        <v>0</v>
      </c>
      <c r="BI260" s="191">
        <f>IF(N260="nulová",J260,0)</f>
        <v>0</v>
      </c>
      <c r="BJ260" s="17" t="s">
        <v>88</v>
      </c>
      <c r="BK260" s="191">
        <f>ROUND(I260*H260,2)</f>
        <v>0</v>
      </c>
      <c r="BL260" s="17" t="s">
        <v>205</v>
      </c>
      <c r="BM260" s="190" t="s">
        <v>1415</v>
      </c>
    </row>
    <row r="261" spans="1:65" s="2" customFormat="1" ht="62.65" customHeight="1">
      <c r="A261" s="35"/>
      <c r="B261" s="36"/>
      <c r="C261" s="179" t="s">
        <v>634</v>
      </c>
      <c r="D261" s="179" t="s">
        <v>187</v>
      </c>
      <c r="E261" s="180" t="s">
        <v>1416</v>
      </c>
      <c r="F261" s="181" t="s">
        <v>1417</v>
      </c>
      <c r="G261" s="182" t="s">
        <v>481</v>
      </c>
      <c r="H261" s="183">
        <v>8</v>
      </c>
      <c r="I261" s="184"/>
      <c r="J261" s="185">
        <f>ROUND(I261*H261,2)</f>
        <v>0</v>
      </c>
      <c r="K261" s="181" t="s">
        <v>191</v>
      </c>
      <c r="L261" s="40"/>
      <c r="M261" s="186" t="s">
        <v>43</v>
      </c>
      <c r="N261" s="187" t="s">
        <v>51</v>
      </c>
      <c r="O261" s="65"/>
      <c r="P261" s="188">
        <f>O261*H261</f>
        <v>0</v>
      </c>
      <c r="Q261" s="188">
        <v>8.9779999999999999E-2</v>
      </c>
      <c r="R261" s="188">
        <f>Q261*H261</f>
        <v>0.71823999999999999</v>
      </c>
      <c r="S261" s="188">
        <v>0</v>
      </c>
      <c r="T261" s="189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90" t="s">
        <v>205</v>
      </c>
      <c r="AT261" s="190" t="s">
        <v>187</v>
      </c>
      <c r="AU261" s="190" t="s">
        <v>90</v>
      </c>
      <c r="AY261" s="17" t="s">
        <v>182</v>
      </c>
      <c r="BE261" s="191">
        <f>IF(N261="základní",J261,0)</f>
        <v>0</v>
      </c>
      <c r="BF261" s="191">
        <f>IF(N261="snížená",J261,0)</f>
        <v>0</v>
      </c>
      <c r="BG261" s="191">
        <f>IF(N261="zákl. přenesená",J261,0)</f>
        <v>0</v>
      </c>
      <c r="BH261" s="191">
        <f>IF(N261="sníž. přenesená",J261,0)</f>
        <v>0</v>
      </c>
      <c r="BI261" s="191">
        <f>IF(N261="nulová",J261,0)</f>
        <v>0</v>
      </c>
      <c r="BJ261" s="17" t="s">
        <v>88</v>
      </c>
      <c r="BK261" s="191">
        <f>ROUND(I261*H261,2)</f>
        <v>0</v>
      </c>
      <c r="BL261" s="17" t="s">
        <v>205</v>
      </c>
      <c r="BM261" s="190" t="s">
        <v>1418</v>
      </c>
    </row>
    <row r="262" spans="1:65" s="13" customFormat="1" ht="11.25">
      <c r="B262" s="192"/>
      <c r="C262" s="193"/>
      <c r="D262" s="194" t="s">
        <v>193</v>
      </c>
      <c r="E262" s="195" t="s">
        <v>43</v>
      </c>
      <c r="F262" s="196" t="s">
        <v>1419</v>
      </c>
      <c r="G262" s="193"/>
      <c r="H262" s="195" t="s">
        <v>43</v>
      </c>
      <c r="I262" s="197"/>
      <c r="J262" s="193"/>
      <c r="K262" s="193"/>
      <c r="L262" s="198"/>
      <c r="M262" s="199"/>
      <c r="N262" s="200"/>
      <c r="O262" s="200"/>
      <c r="P262" s="200"/>
      <c r="Q262" s="200"/>
      <c r="R262" s="200"/>
      <c r="S262" s="200"/>
      <c r="T262" s="201"/>
      <c r="AT262" s="202" t="s">
        <v>193</v>
      </c>
      <c r="AU262" s="202" t="s">
        <v>90</v>
      </c>
      <c r="AV262" s="13" t="s">
        <v>88</v>
      </c>
      <c r="AW262" s="13" t="s">
        <v>41</v>
      </c>
      <c r="AX262" s="13" t="s">
        <v>80</v>
      </c>
      <c r="AY262" s="202" t="s">
        <v>182</v>
      </c>
    </row>
    <row r="263" spans="1:65" s="14" customFormat="1" ht="11.25">
      <c r="B263" s="203"/>
      <c r="C263" s="204"/>
      <c r="D263" s="194" t="s">
        <v>193</v>
      </c>
      <c r="E263" s="205" t="s">
        <v>43</v>
      </c>
      <c r="F263" s="206" t="s">
        <v>1243</v>
      </c>
      <c r="G263" s="204"/>
      <c r="H263" s="207">
        <v>8</v>
      </c>
      <c r="I263" s="208"/>
      <c r="J263" s="204"/>
      <c r="K263" s="204"/>
      <c r="L263" s="209"/>
      <c r="M263" s="210"/>
      <c r="N263" s="211"/>
      <c r="O263" s="211"/>
      <c r="P263" s="211"/>
      <c r="Q263" s="211"/>
      <c r="R263" s="211"/>
      <c r="S263" s="211"/>
      <c r="T263" s="212"/>
      <c r="AT263" s="213" t="s">
        <v>193</v>
      </c>
      <c r="AU263" s="213" t="s">
        <v>90</v>
      </c>
      <c r="AV263" s="14" t="s">
        <v>90</v>
      </c>
      <c r="AW263" s="14" t="s">
        <v>41</v>
      </c>
      <c r="AX263" s="14" t="s">
        <v>80</v>
      </c>
      <c r="AY263" s="213" t="s">
        <v>182</v>
      </c>
    </row>
    <row r="264" spans="1:65" s="15" customFormat="1" ht="11.25">
      <c r="B264" s="227"/>
      <c r="C264" s="228"/>
      <c r="D264" s="194" t="s">
        <v>193</v>
      </c>
      <c r="E264" s="229" t="s">
        <v>43</v>
      </c>
      <c r="F264" s="230" t="s">
        <v>436</v>
      </c>
      <c r="G264" s="228"/>
      <c r="H264" s="231">
        <v>8</v>
      </c>
      <c r="I264" s="232"/>
      <c r="J264" s="228"/>
      <c r="K264" s="228"/>
      <c r="L264" s="233"/>
      <c r="M264" s="234"/>
      <c r="N264" s="235"/>
      <c r="O264" s="235"/>
      <c r="P264" s="235"/>
      <c r="Q264" s="235"/>
      <c r="R264" s="235"/>
      <c r="S264" s="235"/>
      <c r="T264" s="236"/>
      <c r="AT264" s="237" t="s">
        <v>193</v>
      </c>
      <c r="AU264" s="237" t="s">
        <v>90</v>
      </c>
      <c r="AV264" s="15" t="s">
        <v>205</v>
      </c>
      <c r="AW264" s="15" t="s">
        <v>41</v>
      </c>
      <c r="AX264" s="15" t="s">
        <v>88</v>
      </c>
      <c r="AY264" s="237" t="s">
        <v>182</v>
      </c>
    </row>
    <row r="265" spans="1:65" s="2" customFormat="1" ht="49.15" customHeight="1">
      <c r="A265" s="35"/>
      <c r="B265" s="36"/>
      <c r="C265" s="179" t="s">
        <v>642</v>
      </c>
      <c r="D265" s="179" t="s">
        <v>187</v>
      </c>
      <c r="E265" s="180" t="s">
        <v>1420</v>
      </c>
      <c r="F265" s="181" t="s">
        <v>1421</v>
      </c>
      <c r="G265" s="182" t="s">
        <v>481</v>
      </c>
      <c r="H265" s="183">
        <v>1</v>
      </c>
      <c r="I265" s="184"/>
      <c r="J265" s="185">
        <f>ROUND(I265*H265,2)</f>
        <v>0</v>
      </c>
      <c r="K265" s="181" t="s">
        <v>191</v>
      </c>
      <c r="L265" s="40"/>
      <c r="M265" s="186" t="s">
        <v>43</v>
      </c>
      <c r="N265" s="187" t="s">
        <v>51</v>
      </c>
      <c r="O265" s="65"/>
      <c r="P265" s="188">
        <f>O265*H265</f>
        <v>0</v>
      </c>
      <c r="Q265" s="188">
        <v>0.1295</v>
      </c>
      <c r="R265" s="188">
        <f>Q265*H265</f>
        <v>0.1295</v>
      </c>
      <c r="S265" s="188">
        <v>0</v>
      </c>
      <c r="T265" s="189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90" t="s">
        <v>205</v>
      </c>
      <c r="AT265" s="190" t="s">
        <v>187</v>
      </c>
      <c r="AU265" s="190" t="s">
        <v>90</v>
      </c>
      <c r="AY265" s="17" t="s">
        <v>182</v>
      </c>
      <c r="BE265" s="191">
        <f>IF(N265="základní",J265,0)</f>
        <v>0</v>
      </c>
      <c r="BF265" s="191">
        <f>IF(N265="snížená",J265,0)</f>
        <v>0</v>
      </c>
      <c r="BG265" s="191">
        <f>IF(N265="zákl. přenesená",J265,0)</f>
        <v>0</v>
      </c>
      <c r="BH265" s="191">
        <f>IF(N265="sníž. přenesená",J265,0)</f>
        <v>0</v>
      </c>
      <c r="BI265" s="191">
        <f>IF(N265="nulová",J265,0)</f>
        <v>0</v>
      </c>
      <c r="BJ265" s="17" t="s">
        <v>88</v>
      </c>
      <c r="BK265" s="191">
        <f>ROUND(I265*H265,2)</f>
        <v>0</v>
      </c>
      <c r="BL265" s="17" t="s">
        <v>205</v>
      </c>
      <c r="BM265" s="190" t="s">
        <v>1422</v>
      </c>
    </row>
    <row r="266" spans="1:65" s="13" customFormat="1" ht="11.25">
      <c r="B266" s="192"/>
      <c r="C266" s="193"/>
      <c r="D266" s="194" t="s">
        <v>193</v>
      </c>
      <c r="E266" s="195" t="s">
        <v>43</v>
      </c>
      <c r="F266" s="196" t="s">
        <v>1423</v>
      </c>
      <c r="G266" s="193"/>
      <c r="H266" s="195" t="s">
        <v>43</v>
      </c>
      <c r="I266" s="197"/>
      <c r="J266" s="193"/>
      <c r="K266" s="193"/>
      <c r="L266" s="198"/>
      <c r="M266" s="199"/>
      <c r="N266" s="200"/>
      <c r="O266" s="200"/>
      <c r="P266" s="200"/>
      <c r="Q266" s="200"/>
      <c r="R266" s="200"/>
      <c r="S266" s="200"/>
      <c r="T266" s="201"/>
      <c r="AT266" s="202" t="s">
        <v>193</v>
      </c>
      <c r="AU266" s="202" t="s">
        <v>90</v>
      </c>
      <c r="AV266" s="13" t="s">
        <v>88</v>
      </c>
      <c r="AW266" s="13" t="s">
        <v>41</v>
      </c>
      <c r="AX266" s="13" t="s">
        <v>80</v>
      </c>
      <c r="AY266" s="202" t="s">
        <v>182</v>
      </c>
    </row>
    <row r="267" spans="1:65" s="14" customFormat="1" ht="11.25">
      <c r="B267" s="203"/>
      <c r="C267" s="204"/>
      <c r="D267" s="194" t="s">
        <v>193</v>
      </c>
      <c r="E267" s="205" t="s">
        <v>43</v>
      </c>
      <c r="F267" s="206" t="s">
        <v>1217</v>
      </c>
      <c r="G267" s="204"/>
      <c r="H267" s="207">
        <v>1</v>
      </c>
      <c r="I267" s="208"/>
      <c r="J267" s="204"/>
      <c r="K267" s="204"/>
      <c r="L267" s="209"/>
      <c r="M267" s="210"/>
      <c r="N267" s="211"/>
      <c r="O267" s="211"/>
      <c r="P267" s="211"/>
      <c r="Q267" s="211"/>
      <c r="R267" s="211"/>
      <c r="S267" s="211"/>
      <c r="T267" s="212"/>
      <c r="AT267" s="213" t="s">
        <v>193</v>
      </c>
      <c r="AU267" s="213" t="s">
        <v>90</v>
      </c>
      <c r="AV267" s="14" t="s">
        <v>90</v>
      </c>
      <c r="AW267" s="14" t="s">
        <v>41</v>
      </c>
      <c r="AX267" s="14" t="s">
        <v>80</v>
      </c>
      <c r="AY267" s="213" t="s">
        <v>182</v>
      </c>
    </row>
    <row r="268" spans="1:65" s="15" customFormat="1" ht="11.25">
      <c r="B268" s="227"/>
      <c r="C268" s="228"/>
      <c r="D268" s="194" t="s">
        <v>193</v>
      </c>
      <c r="E268" s="229" t="s">
        <v>43</v>
      </c>
      <c r="F268" s="230" t="s">
        <v>436</v>
      </c>
      <c r="G268" s="228"/>
      <c r="H268" s="231">
        <v>1</v>
      </c>
      <c r="I268" s="232"/>
      <c r="J268" s="228"/>
      <c r="K268" s="228"/>
      <c r="L268" s="233"/>
      <c r="M268" s="234"/>
      <c r="N268" s="235"/>
      <c r="O268" s="235"/>
      <c r="P268" s="235"/>
      <c r="Q268" s="235"/>
      <c r="R268" s="235"/>
      <c r="S268" s="235"/>
      <c r="T268" s="236"/>
      <c r="AT268" s="237" t="s">
        <v>193</v>
      </c>
      <c r="AU268" s="237" t="s">
        <v>90</v>
      </c>
      <c r="AV268" s="15" t="s">
        <v>205</v>
      </c>
      <c r="AW268" s="15" t="s">
        <v>41</v>
      </c>
      <c r="AX268" s="15" t="s">
        <v>88</v>
      </c>
      <c r="AY268" s="237" t="s">
        <v>182</v>
      </c>
    </row>
    <row r="269" spans="1:65" s="2" customFormat="1" ht="14.45" customHeight="1">
      <c r="A269" s="35"/>
      <c r="B269" s="36"/>
      <c r="C269" s="214" t="s">
        <v>649</v>
      </c>
      <c r="D269" s="214" t="s">
        <v>179</v>
      </c>
      <c r="E269" s="215" t="s">
        <v>1424</v>
      </c>
      <c r="F269" s="216" t="s">
        <v>1425</v>
      </c>
      <c r="G269" s="217" t="s">
        <v>481</v>
      </c>
      <c r="H269" s="218">
        <v>2</v>
      </c>
      <c r="I269" s="219"/>
      <c r="J269" s="220">
        <f>ROUND(I269*H269,2)</f>
        <v>0</v>
      </c>
      <c r="K269" s="216" t="s">
        <v>191</v>
      </c>
      <c r="L269" s="221"/>
      <c r="M269" s="222" t="s">
        <v>43</v>
      </c>
      <c r="N269" s="223" t="s">
        <v>51</v>
      </c>
      <c r="O269" s="65"/>
      <c r="P269" s="188">
        <f>O269*H269</f>
        <v>0</v>
      </c>
      <c r="Q269" s="188">
        <v>2.1999999999999999E-2</v>
      </c>
      <c r="R269" s="188">
        <f>Q269*H269</f>
        <v>4.3999999999999997E-2</v>
      </c>
      <c r="S269" s="188">
        <v>0</v>
      </c>
      <c r="T269" s="189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90" t="s">
        <v>225</v>
      </c>
      <c r="AT269" s="190" t="s">
        <v>179</v>
      </c>
      <c r="AU269" s="190" t="s">
        <v>90</v>
      </c>
      <c r="AY269" s="17" t="s">
        <v>182</v>
      </c>
      <c r="BE269" s="191">
        <f>IF(N269="základní",J269,0)</f>
        <v>0</v>
      </c>
      <c r="BF269" s="191">
        <f>IF(N269="snížená",J269,0)</f>
        <v>0</v>
      </c>
      <c r="BG269" s="191">
        <f>IF(N269="zákl. přenesená",J269,0)</f>
        <v>0</v>
      </c>
      <c r="BH269" s="191">
        <f>IF(N269="sníž. přenesená",J269,0)</f>
        <v>0</v>
      </c>
      <c r="BI269" s="191">
        <f>IF(N269="nulová",J269,0)</f>
        <v>0</v>
      </c>
      <c r="BJ269" s="17" t="s">
        <v>88</v>
      </c>
      <c r="BK269" s="191">
        <f>ROUND(I269*H269,2)</f>
        <v>0</v>
      </c>
      <c r="BL269" s="17" t="s">
        <v>205</v>
      </c>
      <c r="BM269" s="190" t="s">
        <v>1426</v>
      </c>
    </row>
    <row r="270" spans="1:65" s="14" customFormat="1" ht="11.25">
      <c r="B270" s="203"/>
      <c r="C270" s="204"/>
      <c r="D270" s="194" t="s">
        <v>193</v>
      </c>
      <c r="E270" s="205" t="s">
        <v>43</v>
      </c>
      <c r="F270" s="206" t="s">
        <v>1427</v>
      </c>
      <c r="G270" s="204"/>
      <c r="H270" s="207">
        <v>2</v>
      </c>
      <c r="I270" s="208"/>
      <c r="J270" s="204"/>
      <c r="K270" s="204"/>
      <c r="L270" s="209"/>
      <c r="M270" s="210"/>
      <c r="N270" s="211"/>
      <c r="O270" s="211"/>
      <c r="P270" s="211"/>
      <c r="Q270" s="211"/>
      <c r="R270" s="211"/>
      <c r="S270" s="211"/>
      <c r="T270" s="212"/>
      <c r="AT270" s="213" t="s">
        <v>193</v>
      </c>
      <c r="AU270" s="213" t="s">
        <v>90</v>
      </c>
      <c r="AV270" s="14" t="s">
        <v>90</v>
      </c>
      <c r="AW270" s="14" t="s">
        <v>41</v>
      </c>
      <c r="AX270" s="14" t="s">
        <v>80</v>
      </c>
      <c r="AY270" s="213" t="s">
        <v>182</v>
      </c>
    </row>
    <row r="271" spans="1:65" s="15" customFormat="1" ht="11.25">
      <c r="B271" s="227"/>
      <c r="C271" s="228"/>
      <c r="D271" s="194" t="s">
        <v>193</v>
      </c>
      <c r="E271" s="229" t="s">
        <v>43</v>
      </c>
      <c r="F271" s="230" t="s">
        <v>436</v>
      </c>
      <c r="G271" s="228"/>
      <c r="H271" s="231">
        <v>2</v>
      </c>
      <c r="I271" s="232"/>
      <c r="J271" s="228"/>
      <c r="K271" s="228"/>
      <c r="L271" s="233"/>
      <c r="M271" s="234"/>
      <c r="N271" s="235"/>
      <c r="O271" s="235"/>
      <c r="P271" s="235"/>
      <c r="Q271" s="235"/>
      <c r="R271" s="235"/>
      <c r="S271" s="235"/>
      <c r="T271" s="236"/>
      <c r="AT271" s="237" t="s">
        <v>193</v>
      </c>
      <c r="AU271" s="237" t="s">
        <v>90</v>
      </c>
      <c r="AV271" s="15" t="s">
        <v>205</v>
      </c>
      <c r="AW271" s="15" t="s">
        <v>41</v>
      </c>
      <c r="AX271" s="15" t="s">
        <v>88</v>
      </c>
      <c r="AY271" s="237" t="s">
        <v>182</v>
      </c>
    </row>
    <row r="272" spans="1:65" s="2" customFormat="1" ht="49.15" customHeight="1">
      <c r="A272" s="35"/>
      <c r="B272" s="36"/>
      <c r="C272" s="179" t="s">
        <v>655</v>
      </c>
      <c r="D272" s="179" t="s">
        <v>187</v>
      </c>
      <c r="E272" s="180" t="s">
        <v>1428</v>
      </c>
      <c r="F272" s="181" t="s">
        <v>1429</v>
      </c>
      <c r="G272" s="182" t="s">
        <v>481</v>
      </c>
      <c r="H272" s="183">
        <v>4</v>
      </c>
      <c r="I272" s="184"/>
      <c r="J272" s="185">
        <f>ROUND(I272*H272,2)</f>
        <v>0</v>
      </c>
      <c r="K272" s="181" t="s">
        <v>191</v>
      </c>
      <c r="L272" s="40"/>
      <c r="M272" s="186" t="s">
        <v>43</v>
      </c>
      <c r="N272" s="187" t="s">
        <v>51</v>
      </c>
      <c r="O272" s="65"/>
      <c r="P272" s="188">
        <f>O272*H272</f>
        <v>0</v>
      </c>
      <c r="Q272" s="188">
        <v>0.14066999999999999</v>
      </c>
      <c r="R272" s="188">
        <f>Q272*H272</f>
        <v>0.56267999999999996</v>
      </c>
      <c r="S272" s="188">
        <v>0</v>
      </c>
      <c r="T272" s="189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90" t="s">
        <v>205</v>
      </c>
      <c r="AT272" s="190" t="s">
        <v>187</v>
      </c>
      <c r="AU272" s="190" t="s">
        <v>90</v>
      </c>
      <c r="AY272" s="17" t="s">
        <v>182</v>
      </c>
      <c r="BE272" s="191">
        <f>IF(N272="základní",J272,0)</f>
        <v>0</v>
      </c>
      <c r="BF272" s="191">
        <f>IF(N272="snížená",J272,0)</f>
        <v>0</v>
      </c>
      <c r="BG272" s="191">
        <f>IF(N272="zákl. přenesená",J272,0)</f>
        <v>0</v>
      </c>
      <c r="BH272" s="191">
        <f>IF(N272="sníž. přenesená",J272,0)</f>
        <v>0</v>
      </c>
      <c r="BI272" s="191">
        <f>IF(N272="nulová",J272,0)</f>
        <v>0</v>
      </c>
      <c r="BJ272" s="17" t="s">
        <v>88</v>
      </c>
      <c r="BK272" s="191">
        <f>ROUND(I272*H272,2)</f>
        <v>0</v>
      </c>
      <c r="BL272" s="17" t="s">
        <v>205</v>
      </c>
      <c r="BM272" s="190" t="s">
        <v>1430</v>
      </c>
    </row>
    <row r="273" spans="1:65" s="13" customFormat="1" ht="11.25">
      <c r="B273" s="192"/>
      <c r="C273" s="193"/>
      <c r="D273" s="194" t="s">
        <v>193</v>
      </c>
      <c r="E273" s="195" t="s">
        <v>43</v>
      </c>
      <c r="F273" s="196" t="s">
        <v>1431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1:65" s="14" customFormat="1" ht="11.25">
      <c r="B274" s="203"/>
      <c r="C274" s="204"/>
      <c r="D274" s="194" t="s">
        <v>193</v>
      </c>
      <c r="E274" s="205" t="s">
        <v>43</v>
      </c>
      <c r="F274" s="206" t="s">
        <v>1222</v>
      </c>
      <c r="G274" s="204"/>
      <c r="H274" s="207">
        <v>4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193</v>
      </c>
      <c r="AU274" s="213" t="s">
        <v>90</v>
      </c>
      <c r="AV274" s="14" t="s">
        <v>90</v>
      </c>
      <c r="AW274" s="14" t="s">
        <v>41</v>
      </c>
      <c r="AX274" s="14" t="s">
        <v>80</v>
      </c>
      <c r="AY274" s="213" t="s">
        <v>182</v>
      </c>
    </row>
    <row r="275" spans="1:65" s="15" customFormat="1" ht="11.25">
      <c r="B275" s="227"/>
      <c r="C275" s="228"/>
      <c r="D275" s="194" t="s">
        <v>193</v>
      </c>
      <c r="E275" s="229" t="s">
        <v>43</v>
      </c>
      <c r="F275" s="230" t="s">
        <v>436</v>
      </c>
      <c r="G275" s="228"/>
      <c r="H275" s="231">
        <v>4</v>
      </c>
      <c r="I275" s="232"/>
      <c r="J275" s="228"/>
      <c r="K275" s="228"/>
      <c r="L275" s="233"/>
      <c r="M275" s="234"/>
      <c r="N275" s="235"/>
      <c r="O275" s="235"/>
      <c r="P275" s="235"/>
      <c r="Q275" s="235"/>
      <c r="R275" s="235"/>
      <c r="S275" s="235"/>
      <c r="T275" s="236"/>
      <c r="AT275" s="237" t="s">
        <v>193</v>
      </c>
      <c r="AU275" s="237" t="s">
        <v>90</v>
      </c>
      <c r="AV275" s="15" t="s">
        <v>205</v>
      </c>
      <c r="AW275" s="15" t="s">
        <v>41</v>
      </c>
      <c r="AX275" s="15" t="s">
        <v>88</v>
      </c>
      <c r="AY275" s="237" t="s">
        <v>182</v>
      </c>
    </row>
    <row r="276" spans="1:65" s="2" customFormat="1" ht="49.15" customHeight="1">
      <c r="A276" s="35"/>
      <c r="B276" s="36"/>
      <c r="C276" s="179" t="s">
        <v>661</v>
      </c>
      <c r="D276" s="179" t="s">
        <v>187</v>
      </c>
      <c r="E276" s="180" t="s">
        <v>1432</v>
      </c>
      <c r="F276" s="181" t="s">
        <v>1433</v>
      </c>
      <c r="G276" s="182" t="s">
        <v>481</v>
      </c>
      <c r="H276" s="183">
        <v>10</v>
      </c>
      <c r="I276" s="184"/>
      <c r="J276" s="185">
        <f>ROUND(I276*H276,2)</f>
        <v>0</v>
      </c>
      <c r="K276" s="181" t="s">
        <v>191</v>
      </c>
      <c r="L276" s="40"/>
      <c r="M276" s="186" t="s">
        <v>43</v>
      </c>
      <c r="N276" s="187" t="s">
        <v>51</v>
      </c>
      <c r="O276" s="65"/>
      <c r="P276" s="188">
        <f>O276*H276</f>
        <v>0</v>
      </c>
      <c r="Q276" s="188">
        <v>9.0000000000000006E-5</v>
      </c>
      <c r="R276" s="188">
        <f>Q276*H276</f>
        <v>9.0000000000000008E-4</v>
      </c>
      <c r="S276" s="188">
        <v>0</v>
      </c>
      <c r="T276" s="18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90" t="s">
        <v>205</v>
      </c>
      <c r="AT276" s="190" t="s">
        <v>187</v>
      </c>
      <c r="AU276" s="190" t="s">
        <v>90</v>
      </c>
      <c r="AY276" s="17" t="s">
        <v>182</v>
      </c>
      <c r="BE276" s="191">
        <f>IF(N276="základní",J276,0)</f>
        <v>0</v>
      </c>
      <c r="BF276" s="191">
        <f>IF(N276="snížená",J276,0)</f>
        <v>0</v>
      </c>
      <c r="BG276" s="191">
        <f>IF(N276="zákl. přenesená",J276,0)</f>
        <v>0</v>
      </c>
      <c r="BH276" s="191">
        <f>IF(N276="sníž. přenesená",J276,0)</f>
        <v>0</v>
      </c>
      <c r="BI276" s="191">
        <f>IF(N276="nulová",J276,0)</f>
        <v>0</v>
      </c>
      <c r="BJ276" s="17" t="s">
        <v>88</v>
      </c>
      <c r="BK276" s="191">
        <f>ROUND(I276*H276,2)</f>
        <v>0</v>
      </c>
      <c r="BL276" s="17" t="s">
        <v>205</v>
      </c>
      <c r="BM276" s="190" t="s">
        <v>1434</v>
      </c>
    </row>
    <row r="277" spans="1:65" s="2" customFormat="1" ht="24.2" customHeight="1">
      <c r="A277" s="35"/>
      <c r="B277" s="36"/>
      <c r="C277" s="179" t="s">
        <v>666</v>
      </c>
      <c r="D277" s="179" t="s">
        <v>187</v>
      </c>
      <c r="E277" s="180" t="s">
        <v>1435</v>
      </c>
      <c r="F277" s="181" t="s">
        <v>1436</v>
      </c>
      <c r="G277" s="182" t="s">
        <v>481</v>
      </c>
      <c r="H277" s="183">
        <v>10</v>
      </c>
      <c r="I277" s="184"/>
      <c r="J277" s="185">
        <f>ROUND(I277*H277,2)</f>
        <v>0</v>
      </c>
      <c r="K277" s="181" t="s">
        <v>191</v>
      </c>
      <c r="L277" s="40"/>
      <c r="M277" s="186" t="s">
        <v>43</v>
      </c>
      <c r="N277" s="187" t="s">
        <v>51</v>
      </c>
      <c r="O277" s="65"/>
      <c r="P277" s="188">
        <f>O277*H277</f>
        <v>0</v>
      </c>
      <c r="Q277" s="188">
        <v>0</v>
      </c>
      <c r="R277" s="188">
        <f>Q277*H277</f>
        <v>0</v>
      </c>
      <c r="S277" s="188">
        <v>0</v>
      </c>
      <c r="T277" s="189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90" t="s">
        <v>205</v>
      </c>
      <c r="AT277" s="190" t="s">
        <v>187</v>
      </c>
      <c r="AU277" s="190" t="s">
        <v>90</v>
      </c>
      <c r="AY277" s="17" t="s">
        <v>182</v>
      </c>
      <c r="BE277" s="191">
        <f>IF(N277="základní",J277,0)</f>
        <v>0</v>
      </c>
      <c r="BF277" s="191">
        <f>IF(N277="snížená",J277,0)</f>
        <v>0</v>
      </c>
      <c r="BG277" s="191">
        <f>IF(N277="zákl. přenesená",J277,0)</f>
        <v>0</v>
      </c>
      <c r="BH277" s="191">
        <f>IF(N277="sníž. přenesená",J277,0)</f>
        <v>0</v>
      </c>
      <c r="BI277" s="191">
        <f>IF(N277="nulová",J277,0)</f>
        <v>0</v>
      </c>
      <c r="BJ277" s="17" t="s">
        <v>88</v>
      </c>
      <c r="BK277" s="191">
        <f>ROUND(I277*H277,2)</f>
        <v>0</v>
      </c>
      <c r="BL277" s="17" t="s">
        <v>205</v>
      </c>
      <c r="BM277" s="190" t="s">
        <v>1437</v>
      </c>
    </row>
    <row r="278" spans="1:65" s="2" customFormat="1" ht="49.15" customHeight="1">
      <c r="A278" s="35"/>
      <c r="B278" s="36"/>
      <c r="C278" s="179" t="s">
        <v>672</v>
      </c>
      <c r="D278" s="179" t="s">
        <v>187</v>
      </c>
      <c r="E278" s="180" t="s">
        <v>1438</v>
      </c>
      <c r="F278" s="181" t="s">
        <v>1439</v>
      </c>
      <c r="G278" s="182" t="s">
        <v>190</v>
      </c>
      <c r="H278" s="183">
        <v>1</v>
      </c>
      <c r="I278" s="184"/>
      <c r="J278" s="185">
        <f>ROUND(I278*H278,2)</f>
        <v>0</v>
      </c>
      <c r="K278" s="181" t="s">
        <v>191</v>
      </c>
      <c r="L278" s="40"/>
      <c r="M278" s="186" t="s">
        <v>43</v>
      </c>
      <c r="N278" s="187" t="s">
        <v>51</v>
      </c>
      <c r="O278" s="65"/>
      <c r="P278" s="188">
        <f>O278*H278</f>
        <v>0</v>
      </c>
      <c r="Q278" s="188">
        <v>0</v>
      </c>
      <c r="R278" s="188">
        <f>Q278*H278</f>
        <v>0</v>
      </c>
      <c r="S278" s="188">
        <v>8.2000000000000003E-2</v>
      </c>
      <c r="T278" s="189">
        <f>S278*H278</f>
        <v>8.2000000000000003E-2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90" t="s">
        <v>205</v>
      </c>
      <c r="AT278" s="190" t="s">
        <v>187</v>
      </c>
      <c r="AU278" s="190" t="s">
        <v>90</v>
      </c>
      <c r="AY278" s="17" t="s">
        <v>182</v>
      </c>
      <c r="BE278" s="191">
        <f>IF(N278="základní",J278,0)</f>
        <v>0</v>
      </c>
      <c r="BF278" s="191">
        <f>IF(N278="snížená",J278,0)</f>
        <v>0</v>
      </c>
      <c r="BG278" s="191">
        <f>IF(N278="zákl. přenesená",J278,0)</f>
        <v>0</v>
      </c>
      <c r="BH278" s="191">
        <f>IF(N278="sníž. přenesená",J278,0)</f>
        <v>0</v>
      </c>
      <c r="BI278" s="191">
        <f>IF(N278="nulová",J278,0)</f>
        <v>0</v>
      </c>
      <c r="BJ278" s="17" t="s">
        <v>88</v>
      </c>
      <c r="BK278" s="191">
        <f>ROUND(I278*H278,2)</f>
        <v>0</v>
      </c>
      <c r="BL278" s="17" t="s">
        <v>205</v>
      </c>
      <c r="BM278" s="190" t="s">
        <v>1440</v>
      </c>
    </row>
    <row r="279" spans="1:65" s="2" customFormat="1" ht="24.2" customHeight="1">
      <c r="A279" s="35"/>
      <c r="B279" s="36"/>
      <c r="C279" s="179" t="s">
        <v>676</v>
      </c>
      <c r="D279" s="179" t="s">
        <v>187</v>
      </c>
      <c r="E279" s="180" t="s">
        <v>1441</v>
      </c>
      <c r="F279" s="181" t="s">
        <v>1442</v>
      </c>
      <c r="G279" s="182" t="s">
        <v>367</v>
      </c>
      <c r="H279" s="183">
        <v>15</v>
      </c>
      <c r="I279" s="184"/>
      <c r="J279" s="185">
        <f>ROUND(I279*H279,2)</f>
        <v>0</v>
      </c>
      <c r="K279" s="181" t="s">
        <v>191</v>
      </c>
      <c r="L279" s="40"/>
      <c r="M279" s="186" t="s">
        <v>43</v>
      </c>
      <c r="N279" s="187" t="s">
        <v>51</v>
      </c>
      <c r="O279" s="65"/>
      <c r="P279" s="188">
        <f>O279*H279</f>
        <v>0</v>
      </c>
      <c r="Q279" s="188">
        <v>0</v>
      </c>
      <c r="R279" s="188">
        <f>Q279*H279</f>
        <v>0</v>
      </c>
      <c r="S279" s="188">
        <v>0</v>
      </c>
      <c r="T279" s="189">
        <f>S279*H279</f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90" t="s">
        <v>88</v>
      </c>
      <c r="AT279" s="190" t="s">
        <v>187</v>
      </c>
      <c r="AU279" s="190" t="s">
        <v>90</v>
      </c>
      <c r="AY279" s="17" t="s">
        <v>182</v>
      </c>
      <c r="BE279" s="191">
        <f>IF(N279="základní",J279,0)</f>
        <v>0</v>
      </c>
      <c r="BF279" s="191">
        <f>IF(N279="snížená",J279,0)</f>
        <v>0</v>
      </c>
      <c r="BG279" s="191">
        <f>IF(N279="zákl. přenesená",J279,0)</f>
        <v>0</v>
      </c>
      <c r="BH279" s="191">
        <f>IF(N279="sníž. přenesená",J279,0)</f>
        <v>0</v>
      </c>
      <c r="BI279" s="191">
        <f>IF(N279="nulová",J279,0)</f>
        <v>0</v>
      </c>
      <c r="BJ279" s="17" t="s">
        <v>88</v>
      </c>
      <c r="BK279" s="191">
        <f>ROUND(I279*H279,2)</f>
        <v>0</v>
      </c>
      <c r="BL279" s="17" t="s">
        <v>88</v>
      </c>
      <c r="BM279" s="190" t="s">
        <v>1443</v>
      </c>
    </row>
    <row r="280" spans="1:65" s="13" customFormat="1" ht="11.25">
      <c r="B280" s="192"/>
      <c r="C280" s="193"/>
      <c r="D280" s="194" t="s">
        <v>193</v>
      </c>
      <c r="E280" s="195" t="s">
        <v>43</v>
      </c>
      <c r="F280" s="196" t="s">
        <v>1444</v>
      </c>
      <c r="G280" s="193"/>
      <c r="H280" s="195" t="s">
        <v>43</v>
      </c>
      <c r="I280" s="197"/>
      <c r="J280" s="193"/>
      <c r="K280" s="193"/>
      <c r="L280" s="198"/>
      <c r="M280" s="199"/>
      <c r="N280" s="200"/>
      <c r="O280" s="200"/>
      <c r="P280" s="200"/>
      <c r="Q280" s="200"/>
      <c r="R280" s="200"/>
      <c r="S280" s="200"/>
      <c r="T280" s="201"/>
      <c r="AT280" s="202" t="s">
        <v>193</v>
      </c>
      <c r="AU280" s="202" t="s">
        <v>90</v>
      </c>
      <c r="AV280" s="13" t="s">
        <v>88</v>
      </c>
      <c r="AW280" s="13" t="s">
        <v>41</v>
      </c>
      <c r="AX280" s="13" t="s">
        <v>80</v>
      </c>
      <c r="AY280" s="202" t="s">
        <v>182</v>
      </c>
    </row>
    <row r="281" spans="1:65" s="14" customFormat="1" ht="11.25">
      <c r="B281" s="203"/>
      <c r="C281" s="204"/>
      <c r="D281" s="194" t="s">
        <v>193</v>
      </c>
      <c r="E281" s="205" t="s">
        <v>43</v>
      </c>
      <c r="F281" s="206" t="s">
        <v>1445</v>
      </c>
      <c r="G281" s="204"/>
      <c r="H281" s="207">
        <v>15</v>
      </c>
      <c r="I281" s="208"/>
      <c r="J281" s="204"/>
      <c r="K281" s="204"/>
      <c r="L281" s="209"/>
      <c r="M281" s="210"/>
      <c r="N281" s="211"/>
      <c r="O281" s="211"/>
      <c r="P281" s="211"/>
      <c r="Q281" s="211"/>
      <c r="R281" s="211"/>
      <c r="S281" s="211"/>
      <c r="T281" s="212"/>
      <c r="AT281" s="213" t="s">
        <v>193</v>
      </c>
      <c r="AU281" s="213" t="s">
        <v>90</v>
      </c>
      <c r="AV281" s="14" t="s">
        <v>90</v>
      </c>
      <c r="AW281" s="14" t="s">
        <v>41</v>
      </c>
      <c r="AX281" s="14" t="s">
        <v>80</v>
      </c>
      <c r="AY281" s="213" t="s">
        <v>182</v>
      </c>
    </row>
    <row r="282" spans="1:65" s="15" customFormat="1" ht="11.25">
      <c r="B282" s="227"/>
      <c r="C282" s="228"/>
      <c r="D282" s="194" t="s">
        <v>193</v>
      </c>
      <c r="E282" s="229" t="s">
        <v>43</v>
      </c>
      <c r="F282" s="230" t="s">
        <v>436</v>
      </c>
      <c r="G282" s="228"/>
      <c r="H282" s="231">
        <v>15</v>
      </c>
      <c r="I282" s="232"/>
      <c r="J282" s="228"/>
      <c r="K282" s="228"/>
      <c r="L282" s="233"/>
      <c r="M282" s="234"/>
      <c r="N282" s="235"/>
      <c r="O282" s="235"/>
      <c r="P282" s="235"/>
      <c r="Q282" s="235"/>
      <c r="R282" s="235"/>
      <c r="S282" s="235"/>
      <c r="T282" s="236"/>
      <c r="AT282" s="237" t="s">
        <v>193</v>
      </c>
      <c r="AU282" s="237" t="s">
        <v>90</v>
      </c>
      <c r="AV282" s="15" t="s">
        <v>205</v>
      </c>
      <c r="AW282" s="15" t="s">
        <v>41</v>
      </c>
      <c r="AX282" s="15" t="s">
        <v>88</v>
      </c>
      <c r="AY282" s="237" t="s">
        <v>182</v>
      </c>
    </row>
    <row r="283" spans="1:65" s="2" customFormat="1" ht="62.65" customHeight="1">
      <c r="A283" s="35"/>
      <c r="B283" s="36"/>
      <c r="C283" s="179" t="s">
        <v>680</v>
      </c>
      <c r="D283" s="179" t="s">
        <v>187</v>
      </c>
      <c r="E283" s="180" t="s">
        <v>1446</v>
      </c>
      <c r="F283" s="181" t="s">
        <v>1447</v>
      </c>
      <c r="G283" s="182" t="s">
        <v>481</v>
      </c>
      <c r="H283" s="183">
        <v>4</v>
      </c>
      <c r="I283" s="184"/>
      <c r="J283" s="185">
        <f>ROUND(I283*H283,2)</f>
        <v>0</v>
      </c>
      <c r="K283" s="181" t="s">
        <v>191</v>
      </c>
      <c r="L283" s="40"/>
      <c r="M283" s="186" t="s">
        <v>43</v>
      </c>
      <c r="N283" s="187" t="s">
        <v>51</v>
      </c>
      <c r="O283" s="65"/>
      <c r="P283" s="188">
        <f>O283*H283</f>
        <v>0</v>
      </c>
      <c r="Q283" s="188">
        <v>0</v>
      </c>
      <c r="R283" s="188">
        <f>Q283*H283</f>
        <v>0</v>
      </c>
      <c r="S283" s="188">
        <v>0</v>
      </c>
      <c r="T283" s="189">
        <f>S283*H283</f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90" t="s">
        <v>205</v>
      </c>
      <c r="AT283" s="190" t="s">
        <v>187</v>
      </c>
      <c r="AU283" s="190" t="s">
        <v>90</v>
      </c>
      <c r="AY283" s="17" t="s">
        <v>182</v>
      </c>
      <c r="BE283" s="191">
        <f>IF(N283="základní",J283,0)</f>
        <v>0</v>
      </c>
      <c r="BF283" s="191">
        <f>IF(N283="snížená",J283,0)</f>
        <v>0</v>
      </c>
      <c r="BG283" s="191">
        <f>IF(N283="zákl. přenesená",J283,0)</f>
        <v>0</v>
      </c>
      <c r="BH283" s="191">
        <f>IF(N283="sníž. přenesená",J283,0)</f>
        <v>0</v>
      </c>
      <c r="BI283" s="191">
        <f>IF(N283="nulová",J283,0)</f>
        <v>0</v>
      </c>
      <c r="BJ283" s="17" t="s">
        <v>88</v>
      </c>
      <c r="BK283" s="191">
        <f>ROUND(I283*H283,2)</f>
        <v>0</v>
      </c>
      <c r="BL283" s="17" t="s">
        <v>205</v>
      </c>
      <c r="BM283" s="190" t="s">
        <v>1448</v>
      </c>
    </row>
    <row r="284" spans="1:65" s="13" customFormat="1" ht="11.25">
      <c r="B284" s="192"/>
      <c r="C284" s="193"/>
      <c r="D284" s="194" t="s">
        <v>193</v>
      </c>
      <c r="E284" s="195" t="s">
        <v>43</v>
      </c>
      <c r="F284" s="196" t="s">
        <v>1449</v>
      </c>
      <c r="G284" s="193"/>
      <c r="H284" s="195" t="s">
        <v>43</v>
      </c>
      <c r="I284" s="197"/>
      <c r="J284" s="193"/>
      <c r="K284" s="193"/>
      <c r="L284" s="198"/>
      <c r="M284" s="199"/>
      <c r="N284" s="200"/>
      <c r="O284" s="200"/>
      <c r="P284" s="200"/>
      <c r="Q284" s="200"/>
      <c r="R284" s="200"/>
      <c r="S284" s="200"/>
      <c r="T284" s="201"/>
      <c r="AT284" s="202" t="s">
        <v>193</v>
      </c>
      <c r="AU284" s="202" t="s">
        <v>90</v>
      </c>
      <c r="AV284" s="13" t="s">
        <v>88</v>
      </c>
      <c r="AW284" s="13" t="s">
        <v>41</v>
      </c>
      <c r="AX284" s="13" t="s">
        <v>80</v>
      </c>
      <c r="AY284" s="202" t="s">
        <v>182</v>
      </c>
    </row>
    <row r="285" spans="1:65" s="14" customFormat="1" ht="11.25">
      <c r="B285" s="203"/>
      <c r="C285" s="204"/>
      <c r="D285" s="194" t="s">
        <v>193</v>
      </c>
      <c r="E285" s="205" t="s">
        <v>43</v>
      </c>
      <c r="F285" s="206" t="s">
        <v>1222</v>
      </c>
      <c r="G285" s="204"/>
      <c r="H285" s="207">
        <v>4</v>
      </c>
      <c r="I285" s="208"/>
      <c r="J285" s="204"/>
      <c r="K285" s="204"/>
      <c r="L285" s="209"/>
      <c r="M285" s="210"/>
      <c r="N285" s="211"/>
      <c r="O285" s="211"/>
      <c r="P285" s="211"/>
      <c r="Q285" s="211"/>
      <c r="R285" s="211"/>
      <c r="S285" s="211"/>
      <c r="T285" s="212"/>
      <c r="AT285" s="213" t="s">
        <v>193</v>
      </c>
      <c r="AU285" s="213" t="s">
        <v>90</v>
      </c>
      <c r="AV285" s="14" t="s">
        <v>90</v>
      </c>
      <c r="AW285" s="14" t="s">
        <v>41</v>
      </c>
      <c r="AX285" s="14" t="s">
        <v>80</v>
      </c>
      <c r="AY285" s="213" t="s">
        <v>182</v>
      </c>
    </row>
    <row r="286" spans="1:65" s="15" customFormat="1" ht="11.25">
      <c r="B286" s="227"/>
      <c r="C286" s="228"/>
      <c r="D286" s="194" t="s">
        <v>193</v>
      </c>
      <c r="E286" s="229" t="s">
        <v>43</v>
      </c>
      <c r="F286" s="230" t="s">
        <v>436</v>
      </c>
      <c r="G286" s="228"/>
      <c r="H286" s="231">
        <v>4</v>
      </c>
      <c r="I286" s="232"/>
      <c r="J286" s="228"/>
      <c r="K286" s="228"/>
      <c r="L286" s="233"/>
      <c r="M286" s="234"/>
      <c r="N286" s="235"/>
      <c r="O286" s="235"/>
      <c r="P286" s="235"/>
      <c r="Q286" s="235"/>
      <c r="R286" s="235"/>
      <c r="S286" s="235"/>
      <c r="T286" s="236"/>
      <c r="AT286" s="237" t="s">
        <v>193</v>
      </c>
      <c r="AU286" s="237" t="s">
        <v>90</v>
      </c>
      <c r="AV286" s="15" t="s">
        <v>205</v>
      </c>
      <c r="AW286" s="15" t="s">
        <v>41</v>
      </c>
      <c r="AX286" s="15" t="s">
        <v>88</v>
      </c>
      <c r="AY286" s="237" t="s">
        <v>182</v>
      </c>
    </row>
    <row r="287" spans="1:65" s="2" customFormat="1" ht="62.65" customHeight="1">
      <c r="A287" s="35"/>
      <c r="B287" s="36"/>
      <c r="C287" s="179" t="s">
        <v>685</v>
      </c>
      <c r="D287" s="179" t="s">
        <v>187</v>
      </c>
      <c r="E287" s="180" t="s">
        <v>1450</v>
      </c>
      <c r="F287" s="181" t="s">
        <v>1451</v>
      </c>
      <c r="G287" s="182" t="s">
        <v>367</v>
      </c>
      <c r="H287" s="183">
        <v>34</v>
      </c>
      <c r="I287" s="184"/>
      <c r="J287" s="185">
        <f>ROUND(I287*H287,2)</f>
        <v>0</v>
      </c>
      <c r="K287" s="181" t="s">
        <v>191</v>
      </c>
      <c r="L287" s="40"/>
      <c r="M287" s="186" t="s">
        <v>43</v>
      </c>
      <c r="N287" s="187" t="s">
        <v>51</v>
      </c>
      <c r="O287" s="65"/>
      <c r="P287" s="188">
        <f>O287*H287</f>
        <v>0</v>
      </c>
      <c r="Q287" s="188">
        <v>0</v>
      </c>
      <c r="R287" s="188">
        <f>Q287*H287</f>
        <v>0</v>
      </c>
      <c r="S287" s="188">
        <v>0</v>
      </c>
      <c r="T287" s="189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90" t="s">
        <v>205</v>
      </c>
      <c r="AT287" s="190" t="s">
        <v>187</v>
      </c>
      <c r="AU287" s="190" t="s">
        <v>90</v>
      </c>
      <c r="AY287" s="17" t="s">
        <v>182</v>
      </c>
      <c r="BE287" s="191">
        <f>IF(N287="základní",J287,0)</f>
        <v>0</v>
      </c>
      <c r="BF287" s="191">
        <f>IF(N287="snížená",J287,0)</f>
        <v>0</v>
      </c>
      <c r="BG287" s="191">
        <f>IF(N287="zákl. přenesená",J287,0)</f>
        <v>0</v>
      </c>
      <c r="BH287" s="191">
        <f>IF(N287="sníž. přenesená",J287,0)</f>
        <v>0</v>
      </c>
      <c r="BI287" s="191">
        <f>IF(N287="nulová",J287,0)</f>
        <v>0</v>
      </c>
      <c r="BJ287" s="17" t="s">
        <v>88</v>
      </c>
      <c r="BK287" s="191">
        <f>ROUND(I287*H287,2)</f>
        <v>0</v>
      </c>
      <c r="BL287" s="17" t="s">
        <v>205</v>
      </c>
      <c r="BM287" s="190" t="s">
        <v>1452</v>
      </c>
    </row>
    <row r="288" spans="1:65" s="13" customFormat="1" ht="11.25">
      <c r="B288" s="192"/>
      <c r="C288" s="193"/>
      <c r="D288" s="194" t="s">
        <v>193</v>
      </c>
      <c r="E288" s="195" t="s">
        <v>43</v>
      </c>
      <c r="F288" s="196" t="s">
        <v>1453</v>
      </c>
      <c r="G288" s="193"/>
      <c r="H288" s="195" t="s">
        <v>43</v>
      </c>
      <c r="I288" s="197"/>
      <c r="J288" s="193"/>
      <c r="K288" s="193"/>
      <c r="L288" s="198"/>
      <c r="M288" s="199"/>
      <c r="N288" s="200"/>
      <c r="O288" s="200"/>
      <c r="P288" s="200"/>
      <c r="Q288" s="200"/>
      <c r="R288" s="200"/>
      <c r="S288" s="200"/>
      <c r="T288" s="201"/>
      <c r="AT288" s="202" t="s">
        <v>193</v>
      </c>
      <c r="AU288" s="202" t="s">
        <v>90</v>
      </c>
      <c r="AV288" s="13" t="s">
        <v>88</v>
      </c>
      <c r="AW288" s="13" t="s">
        <v>41</v>
      </c>
      <c r="AX288" s="13" t="s">
        <v>80</v>
      </c>
      <c r="AY288" s="202" t="s">
        <v>182</v>
      </c>
    </row>
    <row r="289" spans="1:65" s="14" customFormat="1" ht="11.25">
      <c r="B289" s="203"/>
      <c r="C289" s="204"/>
      <c r="D289" s="194" t="s">
        <v>193</v>
      </c>
      <c r="E289" s="205" t="s">
        <v>43</v>
      </c>
      <c r="F289" s="206" t="s">
        <v>1215</v>
      </c>
      <c r="G289" s="204"/>
      <c r="H289" s="207">
        <v>34</v>
      </c>
      <c r="I289" s="208"/>
      <c r="J289" s="204"/>
      <c r="K289" s="204"/>
      <c r="L289" s="209"/>
      <c r="M289" s="210"/>
      <c r="N289" s="211"/>
      <c r="O289" s="211"/>
      <c r="P289" s="211"/>
      <c r="Q289" s="211"/>
      <c r="R289" s="211"/>
      <c r="S289" s="211"/>
      <c r="T289" s="212"/>
      <c r="AT289" s="213" t="s">
        <v>193</v>
      </c>
      <c r="AU289" s="213" t="s">
        <v>90</v>
      </c>
      <c r="AV289" s="14" t="s">
        <v>90</v>
      </c>
      <c r="AW289" s="14" t="s">
        <v>41</v>
      </c>
      <c r="AX289" s="14" t="s">
        <v>80</v>
      </c>
      <c r="AY289" s="213" t="s">
        <v>182</v>
      </c>
    </row>
    <row r="290" spans="1:65" s="15" customFormat="1" ht="11.25">
      <c r="B290" s="227"/>
      <c r="C290" s="228"/>
      <c r="D290" s="194" t="s">
        <v>193</v>
      </c>
      <c r="E290" s="229" t="s">
        <v>43</v>
      </c>
      <c r="F290" s="230" t="s">
        <v>436</v>
      </c>
      <c r="G290" s="228"/>
      <c r="H290" s="231">
        <v>34</v>
      </c>
      <c r="I290" s="232"/>
      <c r="J290" s="228"/>
      <c r="K290" s="228"/>
      <c r="L290" s="233"/>
      <c r="M290" s="234"/>
      <c r="N290" s="235"/>
      <c r="O290" s="235"/>
      <c r="P290" s="235"/>
      <c r="Q290" s="235"/>
      <c r="R290" s="235"/>
      <c r="S290" s="235"/>
      <c r="T290" s="236"/>
      <c r="AT290" s="237" t="s">
        <v>193</v>
      </c>
      <c r="AU290" s="237" t="s">
        <v>90</v>
      </c>
      <c r="AV290" s="15" t="s">
        <v>205</v>
      </c>
      <c r="AW290" s="15" t="s">
        <v>41</v>
      </c>
      <c r="AX290" s="15" t="s">
        <v>88</v>
      </c>
      <c r="AY290" s="237" t="s">
        <v>182</v>
      </c>
    </row>
    <row r="291" spans="1:65" s="2" customFormat="1" ht="49.15" customHeight="1">
      <c r="A291" s="35"/>
      <c r="B291" s="36"/>
      <c r="C291" s="179" t="s">
        <v>691</v>
      </c>
      <c r="D291" s="179" t="s">
        <v>187</v>
      </c>
      <c r="E291" s="180" t="s">
        <v>1454</v>
      </c>
      <c r="F291" s="181" t="s">
        <v>1455</v>
      </c>
      <c r="G291" s="182" t="s">
        <v>367</v>
      </c>
      <c r="H291" s="183">
        <v>4</v>
      </c>
      <c r="I291" s="184"/>
      <c r="J291" s="185">
        <f>ROUND(I291*H291,2)</f>
        <v>0</v>
      </c>
      <c r="K291" s="181" t="s">
        <v>191</v>
      </c>
      <c r="L291" s="40"/>
      <c r="M291" s="186" t="s">
        <v>43</v>
      </c>
      <c r="N291" s="187" t="s">
        <v>51</v>
      </c>
      <c r="O291" s="65"/>
      <c r="P291" s="188">
        <f>O291*H291</f>
        <v>0</v>
      </c>
      <c r="Q291" s="188">
        <v>0</v>
      </c>
      <c r="R291" s="188">
        <f>Q291*H291</f>
        <v>0</v>
      </c>
      <c r="S291" s="188">
        <v>0</v>
      </c>
      <c r="T291" s="189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90" t="s">
        <v>205</v>
      </c>
      <c r="AT291" s="190" t="s">
        <v>187</v>
      </c>
      <c r="AU291" s="190" t="s">
        <v>90</v>
      </c>
      <c r="AY291" s="17" t="s">
        <v>182</v>
      </c>
      <c r="BE291" s="191">
        <f>IF(N291="základní",J291,0)</f>
        <v>0</v>
      </c>
      <c r="BF291" s="191">
        <f>IF(N291="snížená",J291,0)</f>
        <v>0</v>
      </c>
      <c r="BG291" s="191">
        <f>IF(N291="zákl. přenesená",J291,0)</f>
        <v>0</v>
      </c>
      <c r="BH291" s="191">
        <f>IF(N291="sníž. přenesená",J291,0)</f>
        <v>0</v>
      </c>
      <c r="BI291" s="191">
        <f>IF(N291="nulová",J291,0)</f>
        <v>0</v>
      </c>
      <c r="BJ291" s="17" t="s">
        <v>88</v>
      </c>
      <c r="BK291" s="191">
        <f>ROUND(I291*H291,2)</f>
        <v>0</v>
      </c>
      <c r="BL291" s="17" t="s">
        <v>205</v>
      </c>
      <c r="BM291" s="190" t="s">
        <v>1456</v>
      </c>
    </row>
    <row r="292" spans="1:65" s="13" customFormat="1" ht="11.25">
      <c r="B292" s="192"/>
      <c r="C292" s="193"/>
      <c r="D292" s="194" t="s">
        <v>193</v>
      </c>
      <c r="E292" s="195" t="s">
        <v>43</v>
      </c>
      <c r="F292" s="196" t="s">
        <v>1457</v>
      </c>
      <c r="G292" s="193"/>
      <c r="H292" s="195" t="s">
        <v>43</v>
      </c>
      <c r="I292" s="197"/>
      <c r="J292" s="193"/>
      <c r="K292" s="193"/>
      <c r="L292" s="198"/>
      <c r="M292" s="199"/>
      <c r="N292" s="200"/>
      <c r="O292" s="200"/>
      <c r="P292" s="200"/>
      <c r="Q292" s="200"/>
      <c r="R292" s="200"/>
      <c r="S292" s="200"/>
      <c r="T292" s="201"/>
      <c r="AT292" s="202" t="s">
        <v>193</v>
      </c>
      <c r="AU292" s="202" t="s">
        <v>90</v>
      </c>
      <c r="AV292" s="13" t="s">
        <v>88</v>
      </c>
      <c r="AW292" s="13" t="s">
        <v>41</v>
      </c>
      <c r="AX292" s="13" t="s">
        <v>80</v>
      </c>
      <c r="AY292" s="202" t="s">
        <v>182</v>
      </c>
    </row>
    <row r="293" spans="1:65" s="14" customFormat="1" ht="11.25">
      <c r="B293" s="203"/>
      <c r="C293" s="204"/>
      <c r="D293" s="194" t="s">
        <v>193</v>
      </c>
      <c r="E293" s="205" t="s">
        <v>43</v>
      </c>
      <c r="F293" s="206" t="s">
        <v>1222</v>
      </c>
      <c r="G293" s="204"/>
      <c r="H293" s="207">
        <v>4</v>
      </c>
      <c r="I293" s="208"/>
      <c r="J293" s="204"/>
      <c r="K293" s="204"/>
      <c r="L293" s="209"/>
      <c r="M293" s="210"/>
      <c r="N293" s="211"/>
      <c r="O293" s="211"/>
      <c r="P293" s="211"/>
      <c r="Q293" s="211"/>
      <c r="R293" s="211"/>
      <c r="S293" s="211"/>
      <c r="T293" s="212"/>
      <c r="AT293" s="213" t="s">
        <v>193</v>
      </c>
      <c r="AU293" s="213" t="s">
        <v>90</v>
      </c>
      <c r="AV293" s="14" t="s">
        <v>90</v>
      </c>
      <c r="AW293" s="14" t="s">
        <v>41</v>
      </c>
      <c r="AX293" s="14" t="s">
        <v>80</v>
      </c>
      <c r="AY293" s="213" t="s">
        <v>182</v>
      </c>
    </row>
    <row r="294" spans="1:65" s="15" customFormat="1" ht="11.25">
      <c r="B294" s="227"/>
      <c r="C294" s="228"/>
      <c r="D294" s="194" t="s">
        <v>193</v>
      </c>
      <c r="E294" s="229" t="s">
        <v>43</v>
      </c>
      <c r="F294" s="230" t="s">
        <v>436</v>
      </c>
      <c r="G294" s="228"/>
      <c r="H294" s="231">
        <v>4</v>
      </c>
      <c r="I294" s="232"/>
      <c r="J294" s="228"/>
      <c r="K294" s="228"/>
      <c r="L294" s="233"/>
      <c r="M294" s="234"/>
      <c r="N294" s="235"/>
      <c r="O294" s="235"/>
      <c r="P294" s="235"/>
      <c r="Q294" s="235"/>
      <c r="R294" s="235"/>
      <c r="S294" s="235"/>
      <c r="T294" s="236"/>
      <c r="AT294" s="237" t="s">
        <v>193</v>
      </c>
      <c r="AU294" s="237" t="s">
        <v>90</v>
      </c>
      <c r="AV294" s="15" t="s">
        <v>205</v>
      </c>
      <c r="AW294" s="15" t="s">
        <v>41</v>
      </c>
      <c r="AX294" s="15" t="s">
        <v>88</v>
      </c>
      <c r="AY294" s="237" t="s">
        <v>182</v>
      </c>
    </row>
    <row r="295" spans="1:65" s="2" customFormat="1" ht="76.349999999999994" customHeight="1">
      <c r="A295" s="35"/>
      <c r="B295" s="36"/>
      <c r="C295" s="179" t="s">
        <v>698</v>
      </c>
      <c r="D295" s="179" t="s">
        <v>187</v>
      </c>
      <c r="E295" s="180" t="s">
        <v>1458</v>
      </c>
      <c r="F295" s="181" t="s">
        <v>1459</v>
      </c>
      <c r="G295" s="182" t="s">
        <v>367</v>
      </c>
      <c r="H295" s="183">
        <v>4.2</v>
      </c>
      <c r="I295" s="184"/>
      <c r="J295" s="185">
        <f>ROUND(I295*H295,2)</f>
        <v>0</v>
      </c>
      <c r="K295" s="181" t="s">
        <v>191</v>
      </c>
      <c r="L295" s="40"/>
      <c r="M295" s="186" t="s">
        <v>43</v>
      </c>
      <c r="N295" s="187" t="s">
        <v>51</v>
      </c>
      <c r="O295" s="65"/>
      <c r="P295" s="188">
        <f>O295*H295</f>
        <v>0</v>
      </c>
      <c r="Q295" s="188">
        <v>0</v>
      </c>
      <c r="R295" s="188">
        <f>Q295*H295</f>
        <v>0</v>
      </c>
      <c r="S295" s="188">
        <v>0</v>
      </c>
      <c r="T295" s="189">
        <f>S295*H295</f>
        <v>0</v>
      </c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R295" s="190" t="s">
        <v>205</v>
      </c>
      <c r="AT295" s="190" t="s">
        <v>187</v>
      </c>
      <c r="AU295" s="190" t="s">
        <v>90</v>
      </c>
      <c r="AY295" s="17" t="s">
        <v>182</v>
      </c>
      <c r="BE295" s="191">
        <f>IF(N295="základní",J295,0)</f>
        <v>0</v>
      </c>
      <c r="BF295" s="191">
        <f>IF(N295="snížená",J295,0)</f>
        <v>0</v>
      </c>
      <c r="BG295" s="191">
        <f>IF(N295="zákl. přenesená",J295,0)</f>
        <v>0</v>
      </c>
      <c r="BH295" s="191">
        <f>IF(N295="sníž. přenesená",J295,0)</f>
        <v>0</v>
      </c>
      <c r="BI295" s="191">
        <f>IF(N295="nulová",J295,0)</f>
        <v>0</v>
      </c>
      <c r="BJ295" s="17" t="s">
        <v>88</v>
      </c>
      <c r="BK295" s="191">
        <f>ROUND(I295*H295,2)</f>
        <v>0</v>
      </c>
      <c r="BL295" s="17" t="s">
        <v>205</v>
      </c>
      <c r="BM295" s="190" t="s">
        <v>1460</v>
      </c>
    </row>
    <row r="296" spans="1:65" s="13" customFormat="1" ht="11.25">
      <c r="B296" s="192"/>
      <c r="C296" s="193"/>
      <c r="D296" s="194" t="s">
        <v>193</v>
      </c>
      <c r="E296" s="195" t="s">
        <v>43</v>
      </c>
      <c r="F296" s="196" t="s">
        <v>1242</v>
      </c>
      <c r="G296" s="193"/>
      <c r="H296" s="195" t="s">
        <v>43</v>
      </c>
      <c r="I296" s="197"/>
      <c r="J296" s="193"/>
      <c r="K296" s="193"/>
      <c r="L296" s="198"/>
      <c r="M296" s="199"/>
      <c r="N296" s="200"/>
      <c r="O296" s="200"/>
      <c r="P296" s="200"/>
      <c r="Q296" s="200"/>
      <c r="R296" s="200"/>
      <c r="S296" s="200"/>
      <c r="T296" s="201"/>
      <c r="AT296" s="202" t="s">
        <v>193</v>
      </c>
      <c r="AU296" s="202" t="s">
        <v>90</v>
      </c>
      <c r="AV296" s="13" t="s">
        <v>88</v>
      </c>
      <c r="AW296" s="13" t="s">
        <v>41</v>
      </c>
      <c r="AX296" s="13" t="s">
        <v>80</v>
      </c>
      <c r="AY296" s="202" t="s">
        <v>182</v>
      </c>
    </row>
    <row r="297" spans="1:65" s="14" customFormat="1" ht="11.25">
      <c r="B297" s="203"/>
      <c r="C297" s="204"/>
      <c r="D297" s="194" t="s">
        <v>193</v>
      </c>
      <c r="E297" s="205" t="s">
        <v>43</v>
      </c>
      <c r="F297" s="206" t="s">
        <v>1461</v>
      </c>
      <c r="G297" s="204"/>
      <c r="H297" s="207">
        <v>3.2</v>
      </c>
      <c r="I297" s="208"/>
      <c r="J297" s="204"/>
      <c r="K297" s="204"/>
      <c r="L297" s="209"/>
      <c r="M297" s="210"/>
      <c r="N297" s="211"/>
      <c r="O297" s="211"/>
      <c r="P297" s="211"/>
      <c r="Q297" s="211"/>
      <c r="R297" s="211"/>
      <c r="S297" s="211"/>
      <c r="T297" s="212"/>
      <c r="AT297" s="213" t="s">
        <v>193</v>
      </c>
      <c r="AU297" s="213" t="s">
        <v>90</v>
      </c>
      <c r="AV297" s="14" t="s">
        <v>90</v>
      </c>
      <c r="AW297" s="14" t="s">
        <v>41</v>
      </c>
      <c r="AX297" s="14" t="s">
        <v>80</v>
      </c>
      <c r="AY297" s="213" t="s">
        <v>182</v>
      </c>
    </row>
    <row r="298" spans="1:65" s="13" customFormat="1" ht="11.25">
      <c r="B298" s="192"/>
      <c r="C298" s="193"/>
      <c r="D298" s="194" t="s">
        <v>193</v>
      </c>
      <c r="E298" s="195" t="s">
        <v>43</v>
      </c>
      <c r="F298" s="196" t="s">
        <v>1462</v>
      </c>
      <c r="G298" s="193"/>
      <c r="H298" s="195" t="s">
        <v>43</v>
      </c>
      <c r="I298" s="197"/>
      <c r="J298" s="193"/>
      <c r="K298" s="193"/>
      <c r="L298" s="198"/>
      <c r="M298" s="199"/>
      <c r="N298" s="200"/>
      <c r="O298" s="200"/>
      <c r="P298" s="200"/>
      <c r="Q298" s="200"/>
      <c r="R298" s="200"/>
      <c r="S298" s="200"/>
      <c r="T298" s="201"/>
      <c r="AT298" s="202" t="s">
        <v>193</v>
      </c>
      <c r="AU298" s="202" t="s">
        <v>90</v>
      </c>
      <c r="AV298" s="13" t="s">
        <v>88</v>
      </c>
      <c r="AW298" s="13" t="s">
        <v>41</v>
      </c>
      <c r="AX298" s="13" t="s">
        <v>80</v>
      </c>
      <c r="AY298" s="202" t="s">
        <v>182</v>
      </c>
    </row>
    <row r="299" spans="1:65" s="14" customFormat="1" ht="11.25">
      <c r="B299" s="203"/>
      <c r="C299" s="204"/>
      <c r="D299" s="194" t="s">
        <v>193</v>
      </c>
      <c r="E299" s="205" t="s">
        <v>43</v>
      </c>
      <c r="F299" s="206" t="s">
        <v>1217</v>
      </c>
      <c r="G299" s="204"/>
      <c r="H299" s="207">
        <v>1</v>
      </c>
      <c r="I299" s="208"/>
      <c r="J299" s="204"/>
      <c r="K299" s="204"/>
      <c r="L299" s="209"/>
      <c r="M299" s="210"/>
      <c r="N299" s="211"/>
      <c r="O299" s="211"/>
      <c r="P299" s="211"/>
      <c r="Q299" s="211"/>
      <c r="R299" s="211"/>
      <c r="S299" s="211"/>
      <c r="T299" s="212"/>
      <c r="AT299" s="213" t="s">
        <v>193</v>
      </c>
      <c r="AU299" s="213" t="s">
        <v>90</v>
      </c>
      <c r="AV299" s="14" t="s">
        <v>90</v>
      </c>
      <c r="AW299" s="14" t="s">
        <v>41</v>
      </c>
      <c r="AX299" s="14" t="s">
        <v>80</v>
      </c>
      <c r="AY299" s="213" t="s">
        <v>182</v>
      </c>
    </row>
    <row r="300" spans="1:65" s="15" customFormat="1" ht="11.25">
      <c r="B300" s="227"/>
      <c r="C300" s="228"/>
      <c r="D300" s="194" t="s">
        <v>193</v>
      </c>
      <c r="E300" s="229" t="s">
        <v>43</v>
      </c>
      <c r="F300" s="230" t="s">
        <v>436</v>
      </c>
      <c r="G300" s="228"/>
      <c r="H300" s="231">
        <v>4.2</v>
      </c>
      <c r="I300" s="232"/>
      <c r="J300" s="228"/>
      <c r="K300" s="228"/>
      <c r="L300" s="233"/>
      <c r="M300" s="234"/>
      <c r="N300" s="235"/>
      <c r="O300" s="235"/>
      <c r="P300" s="235"/>
      <c r="Q300" s="235"/>
      <c r="R300" s="235"/>
      <c r="S300" s="235"/>
      <c r="T300" s="236"/>
      <c r="AT300" s="237" t="s">
        <v>193</v>
      </c>
      <c r="AU300" s="237" t="s">
        <v>90</v>
      </c>
      <c r="AV300" s="15" t="s">
        <v>205</v>
      </c>
      <c r="AW300" s="15" t="s">
        <v>41</v>
      </c>
      <c r="AX300" s="15" t="s">
        <v>88</v>
      </c>
      <c r="AY300" s="237" t="s">
        <v>182</v>
      </c>
    </row>
    <row r="301" spans="1:65" s="12" customFormat="1" ht="22.9" customHeight="1">
      <c r="B301" s="163"/>
      <c r="C301" s="164"/>
      <c r="D301" s="165" t="s">
        <v>79</v>
      </c>
      <c r="E301" s="177" t="s">
        <v>508</v>
      </c>
      <c r="F301" s="177" t="s">
        <v>509</v>
      </c>
      <c r="G301" s="164"/>
      <c r="H301" s="164"/>
      <c r="I301" s="167"/>
      <c r="J301" s="178">
        <f>BK301</f>
        <v>0</v>
      </c>
      <c r="K301" s="164"/>
      <c r="L301" s="169"/>
      <c r="M301" s="170"/>
      <c r="N301" s="171"/>
      <c r="O301" s="171"/>
      <c r="P301" s="172">
        <f>SUM(P302:P314)</f>
        <v>0</v>
      </c>
      <c r="Q301" s="171"/>
      <c r="R301" s="172">
        <f>SUM(R302:R314)</f>
        <v>0</v>
      </c>
      <c r="S301" s="171"/>
      <c r="T301" s="173">
        <f>SUM(T302:T314)</f>
        <v>0</v>
      </c>
      <c r="AR301" s="174" t="s">
        <v>88</v>
      </c>
      <c r="AT301" s="175" t="s">
        <v>79</v>
      </c>
      <c r="AU301" s="175" t="s">
        <v>88</v>
      </c>
      <c r="AY301" s="174" t="s">
        <v>182</v>
      </c>
      <c r="BK301" s="176">
        <f>SUM(BK302:BK314)</f>
        <v>0</v>
      </c>
    </row>
    <row r="302" spans="1:65" s="2" customFormat="1" ht="37.9" customHeight="1">
      <c r="A302" s="35"/>
      <c r="B302" s="36"/>
      <c r="C302" s="179" t="s">
        <v>703</v>
      </c>
      <c r="D302" s="179" t="s">
        <v>187</v>
      </c>
      <c r="E302" s="180" t="s">
        <v>511</v>
      </c>
      <c r="F302" s="181" t="s">
        <v>512</v>
      </c>
      <c r="G302" s="182" t="s">
        <v>439</v>
      </c>
      <c r="H302" s="183">
        <v>12.874000000000001</v>
      </c>
      <c r="I302" s="184"/>
      <c r="J302" s="185">
        <f>ROUND(I302*H302,2)</f>
        <v>0</v>
      </c>
      <c r="K302" s="181" t="s">
        <v>191</v>
      </c>
      <c r="L302" s="40"/>
      <c r="M302" s="186" t="s">
        <v>43</v>
      </c>
      <c r="N302" s="187" t="s">
        <v>51</v>
      </c>
      <c r="O302" s="65"/>
      <c r="P302" s="188">
        <f>O302*H302</f>
        <v>0</v>
      </c>
      <c r="Q302" s="188">
        <v>0</v>
      </c>
      <c r="R302" s="188">
        <f>Q302*H302</f>
        <v>0</v>
      </c>
      <c r="S302" s="188">
        <v>0</v>
      </c>
      <c r="T302" s="189">
        <f>S302*H302</f>
        <v>0</v>
      </c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R302" s="190" t="s">
        <v>205</v>
      </c>
      <c r="AT302" s="190" t="s">
        <v>187</v>
      </c>
      <c r="AU302" s="190" t="s">
        <v>90</v>
      </c>
      <c r="AY302" s="17" t="s">
        <v>182</v>
      </c>
      <c r="BE302" s="191">
        <f>IF(N302="základní",J302,0)</f>
        <v>0</v>
      </c>
      <c r="BF302" s="191">
        <f>IF(N302="snížená",J302,0)</f>
        <v>0</v>
      </c>
      <c r="BG302" s="191">
        <f>IF(N302="zákl. přenesená",J302,0)</f>
        <v>0</v>
      </c>
      <c r="BH302" s="191">
        <f>IF(N302="sníž. přenesená",J302,0)</f>
        <v>0</v>
      </c>
      <c r="BI302" s="191">
        <f>IF(N302="nulová",J302,0)</f>
        <v>0</v>
      </c>
      <c r="BJ302" s="17" t="s">
        <v>88</v>
      </c>
      <c r="BK302" s="191">
        <f>ROUND(I302*H302,2)</f>
        <v>0</v>
      </c>
      <c r="BL302" s="17" t="s">
        <v>205</v>
      </c>
      <c r="BM302" s="190" t="s">
        <v>1463</v>
      </c>
    </row>
    <row r="303" spans="1:65" s="14" customFormat="1" ht="11.25">
      <c r="B303" s="203"/>
      <c r="C303" s="204"/>
      <c r="D303" s="194" t="s">
        <v>193</v>
      </c>
      <c r="E303" s="205" t="s">
        <v>43</v>
      </c>
      <c r="F303" s="206" t="s">
        <v>1464</v>
      </c>
      <c r="G303" s="204"/>
      <c r="H303" s="207">
        <v>12.874000000000001</v>
      </c>
      <c r="I303" s="208"/>
      <c r="J303" s="204"/>
      <c r="K303" s="204"/>
      <c r="L303" s="209"/>
      <c r="M303" s="210"/>
      <c r="N303" s="211"/>
      <c r="O303" s="211"/>
      <c r="P303" s="211"/>
      <c r="Q303" s="211"/>
      <c r="R303" s="211"/>
      <c r="S303" s="211"/>
      <c r="T303" s="212"/>
      <c r="AT303" s="213" t="s">
        <v>193</v>
      </c>
      <c r="AU303" s="213" t="s">
        <v>90</v>
      </c>
      <c r="AV303" s="14" t="s">
        <v>90</v>
      </c>
      <c r="AW303" s="14" t="s">
        <v>41</v>
      </c>
      <c r="AX303" s="14" t="s">
        <v>88</v>
      </c>
      <c r="AY303" s="213" t="s">
        <v>182</v>
      </c>
    </row>
    <row r="304" spans="1:65" s="2" customFormat="1" ht="37.9" customHeight="1">
      <c r="A304" s="35"/>
      <c r="B304" s="36"/>
      <c r="C304" s="179" t="s">
        <v>707</v>
      </c>
      <c r="D304" s="179" t="s">
        <v>187</v>
      </c>
      <c r="E304" s="180" t="s">
        <v>515</v>
      </c>
      <c r="F304" s="181" t="s">
        <v>516</v>
      </c>
      <c r="G304" s="182" t="s">
        <v>439</v>
      </c>
      <c r="H304" s="183">
        <v>115.866</v>
      </c>
      <c r="I304" s="184"/>
      <c r="J304" s="185">
        <f>ROUND(I304*H304,2)</f>
        <v>0</v>
      </c>
      <c r="K304" s="181" t="s">
        <v>191</v>
      </c>
      <c r="L304" s="40"/>
      <c r="M304" s="186" t="s">
        <v>43</v>
      </c>
      <c r="N304" s="187" t="s">
        <v>51</v>
      </c>
      <c r="O304" s="65"/>
      <c r="P304" s="188">
        <f>O304*H304</f>
        <v>0</v>
      </c>
      <c r="Q304" s="188">
        <v>0</v>
      </c>
      <c r="R304" s="188">
        <f>Q304*H304</f>
        <v>0</v>
      </c>
      <c r="S304" s="188">
        <v>0</v>
      </c>
      <c r="T304" s="189">
        <f>S304*H304</f>
        <v>0</v>
      </c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R304" s="190" t="s">
        <v>205</v>
      </c>
      <c r="AT304" s="190" t="s">
        <v>187</v>
      </c>
      <c r="AU304" s="190" t="s">
        <v>90</v>
      </c>
      <c r="AY304" s="17" t="s">
        <v>182</v>
      </c>
      <c r="BE304" s="191">
        <f>IF(N304="základní",J304,0)</f>
        <v>0</v>
      </c>
      <c r="BF304" s="191">
        <f>IF(N304="snížená",J304,0)</f>
        <v>0</v>
      </c>
      <c r="BG304" s="191">
        <f>IF(N304="zákl. přenesená",J304,0)</f>
        <v>0</v>
      </c>
      <c r="BH304" s="191">
        <f>IF(N304="sníž. přenesená",J304,0)</f>
        <v>0</v>
      </c>
      <c r="BI304" s="191">
        <f>IF(N304="nulová",J304,0)</f>
        <v>0</v>
      </c>
      <c r="BJ304" s="17" t="s">
        <v>88</v>
      </c>
      <c r="BK304" s="191">
        <f>ROUND(I304*H304,2)</f>
        <v>0</v>
      </c>
      <c r="BL304" s="17" t="s">
        <v>205</v>
      </c>
      <c r="BM304" s="190" t="s">
        <v>1465</v>
      </c>
    </row>
    <row r="305" spans="1:65" s="14" customFormat="1" ht="11.25">
      <c r="B305" s="203"/>
      <c r="C305" s="204"/>
      <c r="D305" s="194" t="s">
        <v>193</v>
      </c>
      <c r="E305" s="205" t="s">
        <v>43</v>
      </c>
      <c r="F305" s="206" t="s">
        <v>1466</v>
      </c>
      <c r="G305" s="204"/>
      <c r="H305" s="207">
        <v>115.866</v>
      </c>
      <c r="I305" s="208"/>
      <c r="J305" s="204"/>
      <c r="K305" s="204"/>
      <c r="L305" s="209"/>
      <c r="M305" s="210"/>
      <c r="N305" s="211"/>
      <c r="O305" s="211"/>
      <c r="P305" s="211"/>
      <c r="Q305" s="211"/>
      <c r="R305" s="211"/>
      <c r="S305" s="211"/>
      <c r="T305" s="212"/>
      <c r="AT305" s="213" t="s">
        <v>193</v>
      </c>
      <c r="AU305" s="213" t="s">
        <v>90</v>
      </c>
      <c r="AV305" s="14" t="s">
        <v>90</v>
      </c>
      <c r="AW305" s="14" t="s">
        <v>41</v>
      </c>
      <c r="AX305" s="14" t="s">
        <v>80</v>
      </c>
      <c r="AY305" s="213" t="s">
        <v>182</v>
      </c>
    </row>
    <row r="306" spans="1:65" s="15" customFormat="1" ht="11.25">
      <c r="B306" s="227"/>
      <c r="C306" s="228"/>
      <c r="D306" s="194" t="s">
        <v>193</v>
      </c>
      <c r="E306" s="229" t="s">
        <v>43</v>
      </c>
      <c r="F306" s="230" t="s">
        <v>436</v>
      </c>
      <c r="G306" s="228"/>
      <c r="H306" s="231">
        <v>115.866</v>
      </c>
      <c r="I306" s="232"/>
      <c r="J306" s="228"/>
      <c r="K306" s="228"/>
      <c r="L306" s="233"/>
      <c r="M306" s="234"/>
      <c r="N306" s="235"/>
      <c r="O306" s="235"/>
      <c r="P306" s="235"/>
      <c r="Q306" s="235"/>
      <c r="R306" s="235"/>
      <c r="S306" s="235"/>
      <c r="T306" s="236"/>
      <c r="AT306" s="237" t="s">
        <v>193</v>
      </c>
      <c r="AU306" s="237" t="s">
        <v>90</v>
      </c>
      <c r="AV306" s="15" t="s">
        <v>205</v>
      </c>
      <c r="AW306" s="15" t="s">
        <v>41</v>
      </c>
      <c r="AX306" s="15" t="s">
        <v>88</v>
      </c>
      <c r="AY306" s="237" t="s">
        <v>182</v>
      </c>
    </row>
    <row r="307" spans="1:65" s="2" customFormat="1" ht="24.2" customHeight="1">
      <c r="A307" s="35"/>
      <c r="B307" s="36"/>
      <c r="C307" s="179" t="s">
        <v>713</v>
      </c>
      <c r="D307" s="179" t="s">
        <v>187</v>
      </c>
      <c r="E307" s="180" t="s">
        <v>1467</v>
      </c>
      <c r="F307" s="181" t="s">
        <v>1468</v>
      </c>
      <c r="G307" s="182" t="s">
        <v>439</v>
      </c>
      <c r="H307" s="183">
        <v>12.874000000000001</v>
      </c>
      <c r="I307" s="184"/>
      <c r="J307" s="185">
        <f>ROUND(I307*H307,2)</f>
        <v>0</v>
      </c>
      <c r="K307" s="181" t="s">
        <v>191</v>
      </c>
      <c r="L307" s="40"/>
      <c r="M307" s="186" t="s">
        <v>43</v>
      </c>
      <c r="N307" s="187" t="s">
        <v>51</v>
      </c>
      <c r="O307" s="65"/>
      <c r="P307" s="188">
        <f>O307*H307</f>
        <v>0</v>
      </c>
      <c r="Q307" s="188">
        <v>0</v>
      </c>
      <c r="R307" s="188">
        <f>Q307*H307</f>
        <v>0</v>
      </c>
      <c r="S307" s="188">
        <v>0</v>
      </c>
      <c r="T307" s="189">
        <f>S307*H307</f>
        <v>0</v>
      </c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R307" s="190" t="s">
        <v>205</v>
      </c>
      <c r="AT307" s="190" t="s">
        <v>187</v>
      </c>
      <c r="AU307" s="190" t="s">
        <v>90</v>
      </c>
      <c r="AY307" s="17" t="s">
        <v>182</v>
      </c>
      <c r="BE307" s="191">
        <f>IF(N307="základní",J307,0)</f>
        <v>0</v>
      </c>
      <c r="BF307" s="191">
        <f>IF(N307="snížená",J307,0)</f>
        <v>0</v>
      </c>
      <c r="BG307" s="191">
        <f>IF(N307="zákl. přenesená",J307,0)</f>
        <v>0</v>
      </c>
      <c r="BH307" s="191">
        <f>IF(N307="sníž. přenesená",J307,0)</f>
        <v>0</v>
      </c>
      <c r="BI307" s="191">
        <f>IF(N307="nulová",J307,0)</f>
        <v>0</v>
      </c>
      <c r="BJ307" s="17" t="s">
        <v>88</v>
      </c>
      <c r="BK307" s="191">
        <f>ROUND(I307*H307,2)</f>
        <v>0</v>
      </c>
      <c r="BL307" s="17" t="s">
        <v>205</v>
      </c>
      <c r="BM307" s="190" t="s">
        <v>1469</v>
      </c>
    </row>
    <row r="308" spans="1:65" s="14" customFormat="1" ht="11.25">
      <c r="B308" s="203"/>
      <c r="C308" s="204"/>
      <c r="D308" s="194" t="s">
        <v>193</v>
      </c>
      <c r="E308" s="205" t="s">
        <v>43</v>
      </c>
      <c r="F308" s="206" t="s">
        <v>1464</v>
      </c>
      <c r="G308" s="204"/>
      <c r="H308" s="207">
        <v>12.874000000000001</v>
      </c>
      <c r="I308" s="208"/>
      <c r="J308" s="204"/>
      <c r="K308" s="204"/>
      <c r="L308" s="209"/>
      <c r="M308" s="210"/>
      <c r="N308" s="211"/>
      <c r="O308" s="211"/>
      <c r="P308" s="211"/>
      <c r="Q308" s="211"/>
      <c r="R308" s="211"/>
      <c r="S308" s="211"/>
      <c r="T308" s="212"/>
      <c r="AT308" s="213" t="s">
        <v>193</v>
      </c>
      <c r="AU308" s="213" t="s">
        <v>90</v>
      </c>
      <c r="AV308" s="14" t="s">
        <v>90</v>
      </c>
      <c r="AW308" s="14" t="s">
        <v>41</v>
      </c>
      <c r="AX308" s="14" t="s">
        <v>88</v>
      </c>
      <c r="AY308" s="213" t="s">
        <v>182</v>
      </c>
    </row>
    <row r="309" spans="1:65" s="2" customFormat="1" ht="37.9" customHeight="1">
      <c r="A309" s="35"/>
      <c r="B309" s="36"/>
      <c r="C309" s="179" t="s">
        <v>719</v>
      </c>
      <c r="D309" s="179" t="s">
        <v>187</v>
      </c>
      <c r="E309" s="180" t="s">
        <v>545</v>
      </c>
      <c r="F309" s="181" t="s">
        <v>546</v>
      </c>
      <c r="G309" s="182" t="s">
        <v>439</v>
      </c>
      <c r="H309" s="183">
        <v>0.255</v>
      </c>
      <c r="I309" s="184"/>
      <c r="J309" s="185">
        <f>ROUND(I309*H309,2)</f>
        <v>0</v>
      </c>
      <c r="K309" s="181" t="s">
        <v>191</v>
      </c>
      <c r="L309" s="40"/>
      <c r="M309" s="186" t="s">
        <v>43</v>
      </c>
      <c r="N309" s="187" t="s">
        <v>51</v>
      </c>
      <c r="O309" s="65"/>
      <c r="P309" s="188">
        <f>O309*H309</f>
        <v>0</v>
      </c>
      <c r="Q309" s="188">
        <v>0</v>
      </c>
      <c r="R309" s="188">
        <f>Q309*H309</f>
        <v>0</v>
      </c>
      <c r="S309" s="188">
        <v>0</v>
      </c>
      <c r="T309" s="189">
        <f>S309*H309</f>
        <v>0</v>
      </c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R309" s="190" t="s">
        <v>205</v>
      </c>
      <c r="AT309" s="190" t="s">
        <v>187</v>
      </c>
      <c r="AU309" s="190" t="s">
        <v>90</v>
      </c>
      <c r="AY309" s="17" t="s">
        <v>182</v>
      </c>
      <c r="BE309" s="191">
        <f>IF(N309="základní",J309,0)</f>
        <v>0</v>
      </c>
      <c r="BF309" s="191">
        <f>IF(N309="snížená",J309,0)</f>
        <v>0</v>
      </c>
      <c r="BG309" s="191">
        <f>IF(N309="zákl. přenesená",J309,0)</f>
        <v>0</v>
      </c>
      <c r="BH309" s="191">
        <f>IF(N309="sníž. přenesená",J309,0)</f>
        <v>0</v>
      </c>
      <c r="BI309" s="191">
        <f>IF(N309="nulová",J309,0)</f>
        <v>0</v>
      </c>
      <c r="BJ309" s="17" t="s">
        <v>88</v>
      </c>
      <c r="BK309" s="191">
        <f>ROUND(I309*H309,2)</f>
        <v>0</v>
      </c>
      <c r="BL309" s="17" t="s">
        <v>205</v>
      </c>
      <c r="BM309" s="190" t="s">
        <v>1470</v>
      </c>
    </row>
    <row r="310" spans="1:65" s="14" customFormat="1" ht="11.25">
      <c r="B310" s="203"/>
      <c r="C310" s="204"/>
      <c r="D310" s="194" t="s">
        <v>193</v>
      </c>
      <c r="E310" s="205" t="s">
        <v>43</v>
      </c>
      <c r="F310" s="206" t="s">
        <v>1471</v>
      </c>
      <c r="G310" s="204"/>
      <c r="H310" s="207">
        <v>0.255</v>
      </c>
      <c r="I310" s="208"/>
      <c r="J310" s="204"/>
      <c r="K310" s="204"/>
      <c r="L310" s="209"/>
      <c r="M310" s="210"/>
      <c r="N310" s="211"/>
      <c r="O310" s="211"/>
      <c r="P310" s="211"/>
      <c r="Q310" s="211"/>
      <c r="R310" s="211"/>
      <c r="S310" s="211"/>
      <c r="T310" s="212"/>
      <c r="AT310" s="213" t="s">
        <v>193</v>
      </c>
      <c r="AU310" s="213" t="s">
        <v>90</v>
      </c>
      <c r="AV310" s="14" t="s">
        <v>90</v>
      </c>
      <c r="AW310" s="14" t="s">
        <v>41</v>
      </c>
      <c r="AX310" s="14" t="s">
        <v>88</v>
      </c>
      <c r="AY310" s="213" t="s">
        <v>182</v>
      </c>
    </row>
    <row r="311" spans="1:65" s="2" customFormat="1" ht="37.9" customHeight="1">
      <c r="A311" s="35"/>
      <c r="B311" s="36"/>
      <c r="C311" s="179" t="s">
        <v>723</v>
      </c>
      <c r="D311" s="179" t="s">
        <v>187</v>
      </c>
      <c r="E311" s="180" t="s">
        <v>1472</v>
      </c>
      <c r="F311" s="181" t="s">
        <v>1473</v>
      </c>
      <c r="G311" s="182" t="s">
        <v>439</v>
      </c>
      <c r="H311" s="183">
        <v>7.7789999999999999</v>
      </c>
      <c r="I311" s="184"/>
      <c r="J311" s="185">
        <f>ROUND(I311*H311,2)</f>
        <v>0</v>
      </c>
      <c r="K311" s="181" t="s">
        <v>191</v>
      </c>
      <c r="L311" s="40"/>
      <c r="M311" s="186" t="s">
        <v>43</v>
      </c>
      <c r="N311" s="187" t="s">
        <v>51</v>
      </c>
      <c r="O311" s="65"/>
      <c r="P311" s="188">
        <f>O311*H311</f>
        <v>0</v>
      </c>
      <c r="Q311" s="188">
        <v>0</v>
      </c>
      <c r="R311" s="188">
        <f>Q311*H311</f>
        <v>0</v>
      </c>
      <c r="S311" s="188">
        <v>0</v>
      </c>
      <c r="T311" s="189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90" t="s">
        <v>205</v>
      </c>
      <c r="AT311" s="190" t="s">
        <v>187</v>
      </c>
      <c r="AU311" s="190" t="s">
        <v>90</v>
      </c>
      <c r="AY311" s="17" t="s">
        <v>182</v>
      </c>
      <c r="BE311" s="191">
        <f>IF(N311="základní",J311,0)</f>
        <v>0</v>
      </c>
      <c r="BF311" s="191">
        <f>IF(N311="snížená",J311,0)</f>
        <v>0</v>
      </c>
      <c r="BG311" s="191">
        <f>IF(N311="zákl. přenesená",J311,0)</f>
        <v>0</v>
      </c>
      <c r="BH311" s="191">
        <f>IF(N311="sníž. přenesená",J311,0)</f>
        <v>0</v>
      </c>
      <c r="BI311" s="191">
        <f>IF(N311="nulová",J311,0)</f>
        <v>0</v>
      </c>
      <c r="BJ311" s="17" t="s">
        <v>88</v>
      </c>
      <c r="BK311" s="191">
        <f>ROUND(I311*H311,2)</f>
        <v>0</v>
      </c>
      <c r="BL311" s="17" t="s">
        <v>205</v>
      </c>
      <c r="BM311" s="190" t="s">
        <v>1474</v>
      </c>
    </row>
    <row r="312" spans="1:65" s="14" customFormat="1" ht="11.25">
      <c r="B312" s="203"/>
      <c r="C312" s="204"/>
      <c r="D312" s="194" t="s">
        <v>193</v>
      </c>
      <c r="E312" s="205" t="s">
        <v>43</v>
      </c>
      <c r="F312" s="206" t="s">
        <v>1475</v>
      </c>
      <c r="G312" s="204"/>
      <c r="H312" s="207">
        <v>7.7789999999999999</v>
      </c>
      <c r="I312" s="208"/>
      <c r="J312" s="204"/>
      <c r="K312" s="204"/>
      <c r="L312" s="209"/>
      <c r="M312" s="210"/>
      <c r="N312" s="211"/>
      <c r="O312" s="211"/>
      <c r="P312" s="211"/>
      <c r="Q312" s="211"/>
      <c r="R312" s="211"/>
      <c r="S312" s="211"/>
      <c r="T312" s="212"/>
      <c r="AT312" s="213" t="s">
        <v>193</v>
      </c>
      <c r="AU312" s="213" t="s">
        <v>90</v>
      </c>
      <c r="AV312" s="14" t="s">
        <v>90</v>
      </c>
      <c r="AW312" s="14" t="s">
        <v>41</v>
      </c>
      <c r="AX312" s="14" t="s">
        <v>88</v>
      </c>
      <c r="AY312" s="213" t="s">
        <v>182</v>
      </c>
    </row>
    <row r="313" spans="1:65" s="2" customFormat="1" ht="37.9" customHeight="1">
      <c r="A313" s="35"/>
      <c r="B313" s="36"/>
      <c r="C313" s="179" t="s">
        <v>728</v>
      </c>
      <c r="D313" s="179" t="s">
        <v>187</v>
      </c>
      <c r="E313" s="180" t="s">
        <v>1476</v>
      </c>
      <c r="F313" s="181" t="s">
        <v>438</v>
      </c>
      <c r="G313" s="182" t="s">
        <v>439</v>
      </c>
      <c r="H313" s="183">
        <v>4.84</v>
      </c>
      <c r="I313" s="184"/>
      <c r="J313" s="185">
        <f>ROUND(I313*H313,2)</f>
        <v>0</v>
      </c>
      <c r="K313" s="181" t="s">
        <v>191</v>
      </c>
      <c r="L313" s="40"/>
      <c r="M313" s="186" t="s">
        <v>43</v>
      </c>
      <c r="N313" s="187" t="s">
        <v>51</v>
      </c>
      <c r="O313" s="65"/>
      <c r="P313" s="188">
        <f>O313*H313</f>
        <v>0</v>
      </c>
      <c r="Q313" s="188">
        <v>0</v>
      </c>
      <c r="R313" s="188">
        <f>Q313*H313</f>
        <v>0</v>
      </c>
      <c r="S313" s="188">
        <v>0</v>
      </c>
      <c r="T313" s="189">
        <f>S313*H313</f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90" t="s">
        <v>205</v>
      </c>
      <c r="AT313" s="190" t="s">
        <v>187</v>
      </c>
      <c r="AU313" s="190" t="s">
        <v>90</v>
      </c>
      <c r="AY313" s="17" t="s">
        <v>182</v>
      </c>
      <c r="BE313" s="191">
        <f>IF(N313="základní",J313,0)</f>
        <v>0</v>
      </c>
      <c r="BF313" s="191">
        <f>IF(N313="snížená",J313,0)</f>
        <v>0</v>
      </c>
      <c r="BG313" s="191">
        <f>IF(N313="zákl. přenesená",J313,0)</f>
        <v>0</v>
      </c>
      <c r="BH313" s="191">
        <f>IF(N313="sníž. přenesená",J313,0)</f>
        <v>0</v>
      </c>
      <c r="BI313" s="191">
        <f>IF(N313="nulová",J313,0)</f>
        <v>0</v>
      </c>
      <c r="BJ313" s="17" t="s">
        <v>88</v>
      </c>
      <c r="BK313" s="191">
        <f>ROUND(I313*H313,2)</f>
        <v>0</v>
      </c>
      <c r="BL313" s="17" t="s">
        <v>205</v>
      </c>
      <c r="BM313" s="190" t="s">
        <v>1477</v>
      </c>
    </row>
    <row r="314" spans="1:65" s="14" customFormat="1" ht="11.25">
      <c r="B314" s="203"/>
      <c r="C314" s="204"/>
      <c r="D314" s="194" t="s">
        <v>193</v>
      </c>
      <c r="E314" s="205" t="s">
        <v>43</v>
      </c>
      <c r="F314" s="206" t="s">
        <v>1478</v>
      </c>
      <c r="G314" s="204"/>
      <c r="H314" s="207">
        <v>4.84</v>
      </c>
      <c r="I314" s="208"/>
      <c r="J314" s="204"/>
      <c r="K314" s="204"/>
      <c r="L314" s="209"/>
      <c r="M314" s="210"/>
      <c r="N314" s="211"/>
      <c r="O314" s="211"/>
      <c r="P314" s="211"/>
      <c r="Q314" s="211"/>
      <c r="R314" s="211"/>
      <c r="S314" s="211"/>
      <c r="T314" s="212"/>
      <c r="AT314" s="213" t="s">
        <v>193</v>
      </c>
      <c r="AU314" s="213" t="s">
        <v>90</v>
      </c>
      <c r="AV314" s="14" t="s">
        <v>90</v>
      </c>
      <c r="AW314" s="14" t="s">
        <v>41</v>
      </c>
      <c r="AX314" s="14" t="s">
        <v>88</v>
      </c>
      <c r="AY314" s="213" t="s">
        <v>182</v>
      </c>
    </row>
    <row r="315" spans="1:65" s="12" customFormat="1" ht="22.9" customHeight="1">
      <c r="B315" s="163"/>
      <c r="C315" s="164"/>
      <c r="D315" s="165" t="s">
        <v>79</v>
      </c>
      <c r="E315" s="177" t="s">
        <v>1479</v>
      </c>
      <c r="F315" s="177" t="s">
        <v>1480</v>
      </c>
      <c r="G315" s="164"/>
      <c r="H315" s="164"/>
      <c r="I315" s="167"/>
      <c r="J315" s="178">
        <f>BK315</f>
        <v>0</v>
      </c>
      <c r="K315" s="164"/>
      <c r="L315" s="169"/>
      <c r="M315" s="170"/>
      <c r="N315" s="171"/>
      <c r="O315" s="171"/>
      <c r="P315" s="172">
        <f>P316</f>
        <v>0</v>
      </c>
      <c r="Q315" s="171"/>
      <c r="R315" s="172">
        <f>R316</f>
        <v>0</v>
      </c>
      <c r="S315" s="171"/>
      <c r="T315" s="173">
        <f>T316</f>
        <v>0</v>
      </c>
      <c r="AR315" s="174" t="s">
        <v>88</v>
      </c>
      <c r="AT315" s="175" t="s">
        <v>79</v>
      </c>
      <c r="AU315" s="175" t="s">
        <v>88</v>
      </c>
      <c r="AY315" s="174" t="s">
        <v>182</v>
      </c>
      <c r="BK315" s="176">
        <f>BK316</f>
        <v>0</v>
      </c>
    </row>
    <row r="316" spans="1:65" s="2" customFormat="1" ht="37.9" customHeight="1">
      <c r="A316" s="35"/>
      <c r="B316" s="36"/>
      <c r="C316" s="179" t="s">
        <v>732</v>
      </c>
      <c r="D316" s="179" t="s">
        <v>187</v>
      </c>
      <c r="E316" s="180" t="s">
        <v>1481</v>
      </c>
      <c r="F316" s="181" t="s">
        <v>1482</v>
      </c>
      <c r="G316" s="182" t="s">
        <v>439</v>
      </c>
      <c r="H316" s="183">
        <v>19.358000000000001</v>
      </c>
      <c r="I316" s="184"/>
      <c r="J316" s="185">
        <f>ROUND(I316*H316,2)</f>
        <v>0</v>
      </c>
      <c r="K316" s="181" t="s">
        <v>191</v>
      </c>
      <c r="L316" s="40"/>
      <c r="M316" s="238" t="s">
        <v>43</v>
      </c>
      <c r="N316" s="239" t="s">
        <v>51</v>
      </c>
      <c r="O316" s="240"/>
      <c r="P316" s="241">
        <f>O316*H316</f>
        <v>0</v>
      </c>
      <c r="Q316" s="241">
        <v>0</v>
      </c>
      <c r="R316" s="241">
        <f>Q316*H316</f>
        <v>0</v>
      </c>
      <c r="S316" s="241">
        <v>0</v>
      </c>
      <c r="T316" s="242">
        <f>S316*H316</f>
        <v>0</v>
      </c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R316" s="190" t="s">
        <v>205</v>
      </c>
      <c r="AT316" s="190" t="s">
        <v>187</v>
      </c>
      <c r="AU316" s="190" t="s">
        <v>90</v>
      </c>
      <c r="AY316" s="17" t="s">
        <v>182</v>
      </c>
      <c r="BE316" s="191">
        <f>IF(N316="základní",J316,0)</f>
        <v>0</v>
      </c>
      <c r="BF316" s="191">
        <f>IF(N316="snížená",J316,0)</f>
        <v>0</v>
      </c>
      <c r="BG316" s="191">
        <f>IF(N316="zákl. přenesená",J316,0)</f>
        <v>0</v>
      </c>
      <c r="BH316" s="191">
        <f>IF(N316="sníž. přenesená",J316,0)</f>
        <v>0</v>
      </c>
      <c r="BI316" s="191">
        <f>IF(N316="nulová",J316,0)</f>
        <v>0</v>
      </c>
      <c r="BJ316" s="17" t="s">
        <v>88</v>
      </c>
      <c r="BK316" s="191">
        <f>ROUND(I316*H316,2)</f>
        <v>0</v>
      </c>
      <c r="BL316" s="17" t="s">
        <v>205</v>
      </c>
      <c r="BM316" s="190" t="s">
        <v>1483</v>
      </c>
    </row>
    <row r="317" spans="1:65" s="2" customFormat="1" ht="6.95" customHeight="1">
      <c r="A317" s="35"/>
      <c r="B317" s="48"/>
      <c r="C317" s="49"/>
      <c r="D317" s="49"/>
      <c r="E317" s="49"/>
      <c r="F317" s="49"/>
      <c r="G317" s="49"/>
      <c r="H317" s="49"/>
      <c r="I317" s="49"/>
      <c r="J317" s="49"/>
      <c r="K317" s="49"/>
      <c r="L317" s="40"/>
      <c r="M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</row>
  </sheetData>
  <sheetProtection algorithmName="SHA-512" hashValue="nSHpP2EDUzt7T2kVgtJRzzIIvwL2BiVT4dmwtleFyZapIN3Mt0CRlub097McCQZwMC8VdAR8KNGF33T27WkBeg==" saltValue="NCEdObuSS7IC2zBWwvEIOAUZeiUhtZG9+nYCRjYrX8eRT6qJyESpvAM5eByhAsjPFcXCN21tOIjGOUMtbn3t4A==" spinCount="100000" sheet="1" objects="1" scenarios="1" formatColumns="0" formatRows="0" autoFilter="0"/>
  <autoFilter ref="C92:K316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1985"/>
  <sheetViews>
    <sheetView showGridLines="0" topLeftCell="A1942" workbookViewId="0">
      <selection activeCell="I1982" sqref="I1982"/>
    </sheetView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101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1484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ROUND(J89, 2)</f>
        <v>20000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ROUND((SUM(BE89:BE1984)),  2)</f>
        <v>20000</v>
      </c>
      <c r="G33" s="35"/>
      <c r="H33" s="35"/>
      <c r="I33" s="125">
        <v>0.21</v>
      </c>
      <c r="J33" s="124">
        <f>ROUND(((SUM(BE89:BE1984))*I33),  2)</f>
        <v>4200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ROUND((SUM(BF89:BF1984)),  2)</f>
        <v>0</v>
      </c>
      <c r="G34" s="35"/>
      <c r="H34" s="35"/>
      <c r="I34" s="125">
        <v>0.15</v>
      </c>
      <c r="J34" s="124">
        <f>ROUND(((SUM(BF89:BF1984))*I34),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ROUND((SUM(BG89:BG1984)),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ROUND((SUM(BH89:BH1984)),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ROUND((SUM(BI89:BI1984)),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24200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PS452 - SSZ Olbrichova – Hradecká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J89</f>
        <v>20000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J90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J91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J126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J135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J241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J312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J313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J578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J1707</f>
        <v>0</v>
      </c>
      <c r="K68" s="98"/>
      <c r="L68" s="151"/>
    </row>
    <row r="69" spans="1:31" s="9" customFormat="1" ht="24.95" customHeight="1">
      <c r="B69" s="141"/>
      <c r="C69" s="142"/>
      <c r="D69" s="143" t="s">
        <v>1485</v>
      </c>
      <c r="E69" s="144"/>
      <c r="F69" s="144"/>
      <c r="G69" s="144"/>
      <c r="H69" s="144"/>
      <c r="I69" s="144"/>
      <c r="J69" s="145">
        <f>J1980</f>
        <v>20000</v>
      </c>
      <c r="K69" s="142"/>
      <c r="L69" s="146"/>
    </row>
    <row r="70" spans="1:31" s="2" customFormat="1" ht="21.75" customHeight="1">
      <c r="A70" s="35"/>
      <c r="B70" s="36"/>
      <c r="C70" s="37"/>
      <c r="D70" s="37"/>
      <c r="E70" s="37"/>
      <c r="F70" s="37"/>
      <c r="G70" s="37"/>
      <c r="H70" s="37"/>
      <c r="I70" s="37"/>
      <c r="J70" s="37"/>
      <c r="K70" s="37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1" spans="1:31" s="2" customFormat="1" ht="6.95" customHeight="1">
      <c r="A71" s="35"/>
      <c r="B71" s="48"/>
      <c r="C71" s="49"/>
      <c r="D71" s="49"/>
      <c r="E71" s="49"/>
      <c r="F71" s="49"/>
      <c r="G71" s="49"/>
      <c r="H71" s="49"/>
      <c r="I71" s="49"/>
      <c r="J71" s="49"/>
      <c r="K71" s="49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5" spans="1:31" s="2" customFormat="1" ht="6.95" customHeight="1">
      <c r="A75" s="35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24.95" customHeight="1">
      <c r="A76" s="35"/>
      <c r="B76" s="36"/>
      <c r="C76" s="23" t="s">
        <v>166</v>
      </c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6.95" customHeight="1">
      <c r="A77" s="35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2" customHeight="1">
      <c r="A78" s="35"/>
      <c r="B78" s="36"/>
      <c r="C78" s="29" t="s">
        <v>16</v>
      </c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6.5" customHeight="1">
      <c r="A79" s="35"/>
      <c r="B79" s="36"/>
      <c r="C79" s="37"/>
      <c r="D79" s="37"/>
      <c r="E79" s="294" t="str">
        <f>E7</f>
        <v>Opava – telematika</v>
      </c>
      <c r="F79" s="295"/>
      <c r="G79" s="295"/>
      <c r="H79" s="295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2" customHeight="1">
      <c r="A80" s="35"/>
      <c r="B80" s="36"/>
      <c r="C80" s="29" t="s">
        <v>153</v>
      </c>
      <c r="D80" s="37"/>
      <c r="E80" s="37"/>
      <c r="F80" s="37"/>
      <c r="G80" s="37"/>
      <c r="H80" s="37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16.5" customHeight="1">
      <c r="A81" s="35"/>
      <c r="B81" s="36"/>
      <c r="C81" s="37"/>
      <c r="D81" s="37"/>
      <c r="E81" s="250" t="str">
        <f>E9</f>
        <v>PS452 - SSZ Olbrichova – Hradecká</v>
      </c>
      <c r="F81" s="296"/>
      <c r="G81" s="296"/>
      <c r="H81" s="296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6.95" customHeight="1">
      <c r="A82" s="35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22</v>
      </c>
      <c r="D83" s="37"/>
      <c r="E83" s="37"/>
      <c r="F83" s="27" t="str">
        <f>F12</f>
        <v>Opava</v>
      </c>
      <c r="G83" s="37"/>
      <c r="H83" s="37"/>
      <c r="I83" s="29" t="s">
        <v>23</v>
      </c>
      <c r="J83" s="60" t="str">
        <f>IF(J12="","",J12)</f>
        <v>16. 8. 2019</v>
      </c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6.95" customHeight="1">
      <c r="A84" s="35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29</v>
      </c>
      <c r="D85" s="37"/>
      <c r="E85" s="37"/>
      <c r="F85" s="27" t="str">
        <f>E15</f>
        <v>Statutární město Opava</v>
      </c>
      <c r="G85" s="37"/>
      <c r="H85" s="37"/>
      <c r="I85" s="29" t="s">
        <v>37</v>
      </c>
      <c r="J85" s="33" t="str">
        <f>E21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5.2" customHeight="1">
      <c r="A86" s="35"/>
      <c r="B86" s="36"/>
      <c r="C86" s="29" t="s">
        <v>35</v>
      </c>
      <c r="D86" s="37"/>
      <c r="E86" s="37"/>
      <c r="F86" s="27" t="str">
        <f>IF(E18="","",E18)</f>
        <v>Vyplň údaj</v>
      </c>
      <c r="G86" s="37"/>
      <c r="H86" s="37"/>
      <c r="I86" s="29" t="s">
        <v>42</v>
      </c>
      <c r="J86" s="33" t="str">
        <f>E24</f>
        <v>Ing. Luděk Obrdlík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10.3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11" customFormat="1" ht="29.25" customHeight="1">
      <c r="A88" s="152"/>
      <c r="B88" s="153"/>
      <c r="C88" s="154" t="s">
        <v>167</v>
      </c>
      <c r="D88" s="155" t="s">
        <v>65</v>
      </c>
      <c r="E88" s="155" t="s">
        <v>61</v>
      </c>
      <c r="F88" s="155" t="s">
        <v>62</v>
      </c>
      <c r="G88" s="155" t="s">
        <v>168</v>
      </c>
      <c r="H88" s="155" t="s">
        <v>169</v>
      </c>
      <c r="I88" s="155" t="s">
        <v>170</v>
      </c>
      <c r="J88" s="155" t="s">
        <v>157</v>
      </c>
      <c r="K88" s="156" t="s">
        <v>171</v>
      </c>
      <c r="L88" s="157"/>
      <c r="M88" s="69" t="s">
        <v>43</v>
      </c>
      <c r="N88" s="70" t="s">
        <v>50</v>
      </c>
      <c r="O88" s="70" t="s">
        <v>172</v>
      </c>
      <c r="P88" s="70" t="s">
        <v>173</v>
      </c>
      <c r="Q88" s="70" t="s">
        <v>174</v>
      </c>
      <c r="R88" s="70" t="s">
        <v>175</v>
      </c>
      <c r="S88" s="70" t="s">
        <v>176</v>
      </c>
      <c r="T88" s="71" t="s">
        <v>177</v>
      </c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</row>
    <row r="89" spans="1:65" s="2" customFormat="1" ht="22.9" customHeight="1">
      <c r="A89" s="35"/>
      <c r="B89" s="36"/>
      <c r="C89" s="76" t="s">
        <v>178</v>
      </c>
      <c r="D89" s="37"/>
      <c r="E89" s="37"/>
      <c r="F89" s="37"/>
      <c r="G89" s="37"/>
      <c r="H89" s="37"/>
      <c r="I89" s="37"/>
      <c r="J89" s="158">
        <f>BK89</f>
        <v>20000</v>
      </c>
      <c r="K89" s="37"/>
      <c r="L89" s="40"/>
      <c r="M89" s="72"/>
      <c r="N89" s="159"/>
      <c r="O89" s="73"/>
      <c r="P89" s="160">
        <f>P90+P312+P1980</f>
        <v>0</v>
      </c>
      <c r="Q89" s="73"/>
      <c r="R89" s="160">
        <f>R90+R312+R1980</f>
        <v>149.10669716999999</v>
      </c>
      <c r="S89" s="73"/>
      <c r="T89" s="161">
        <f>T90+T312+T1980</f>
        <v>0.27</v>
      </c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T89" s="17" t="s">
        <v>79</v>
      </c>
      <c r="AU89" s="17" t="s">
        <v>158</v>
      </c>
      <c r="BK89" s="162">
        <f>BK90+BK312+BK1980</f>
        <v>20000</v>
      </c>
    </row>
    <row r="90" spans="1:65" s="12" customFormat="1" ht="25.9" customHeight="1">
      <c r="B90" s="163"/>
      <c r="C90" s="164"/>
      <c r="D90" s="165" t="s">
        <v>79</v>
      </c>
      <c r="E90" s="166" t="s">
        <v>355</v>
      </c>
      <c r="F90" s="166" t="s">
        <v>356</v>
      </c>
      <c r="G90" s="164"/>
      <c r="H90" s="164"/>
      <c r="I90" s="167"/>
      <c r="J90" s="168">
        <f>BK90</f>
        <v>0</v>
      </c>
      <c r="K90" s="164"/>
      <c r="L90" s="169"/>
      <c r="M90" s="170"/>
      <c r="N90" s="171"/>
      <c r="O90" s="171"/>
      <c r="P90" s="172">
        <f>P91+P126+P135+P241</f>
        <v>0</v>
      </c>
      <c r="Q90" s="171"/>
      <c r="R90" s="172">
        <f>R91+R126+R135+R241</f>
        <v>0.20844230000000002</v>
      </c>
      <c r="S90" s="171"/>
      <c r="T90" s="173">
        <f>T91+T126+T135+T241</f>
        <v>0.27</v>
      </c>
      <c r="AR90" s="174" t="s">
        <v>88</v>
      </c>
      <c r="AT90" s="175" t="s">
        <v>79</v>
      </c>
      <c r="AU90" s="175" t="s">
        <v>80</v>
      </c>
      <c r="AY90" s="174" t="s">
        <v>182</v>
      </c>
      <c r="BK90" s="176">
        <f>BK91+BK126+BK135+BK241</f>
        <v>0</v>
      </c>
    </row>
    <row r="91" spans="1:65" s="12" customFormat="1" ht="22.9" customHeight="1">
      <c r="B91" s="163"/>
      <c r="C91" s="164"/>
      <c r="D91" s="165" t="s">
        <v>79</v>
      </c>
      <c r="E91" s="177" t="s">
        <v>88</v>
      </c>
      <c r="F91" s="177" t="s">
        <v>357</v>
      </c>
      <c r="G91" s="164"/>
      <c r="H91" s="164"/>
      <c r="I91" s="167"/>
      <c r="J91" s="178">
        <f>BK91</f>
        <v>0</v>
      </c>
      <c r="K91" s="164"/>
      <c r="L91" s="169"/>
      <c r="M91" s="170"/>
      <c r="N91" s="171"/>
      <c r="O91" s="171"/>
      <c r="P91" s="172">
        <f>SUM(P92:P125)</f>
        <v>0</v>
      </c>
      <c r="Q91" s="171"/>
      <c r="R91" s="172">
        <f>SUM(R92:R125)</f>
        <v>0</v>
      </c>
      <c r="S91" s="171"/>
      <c r="T91" s="173">
        <f>SUM(T92:T125)</f>
        <v>0</v>
      </c>
      <c r="AR91" s="174" t="s">
        <v>88</v>
      </c>
      <c r="AT91" s="175" t="s">
        <v>79</v>
      </c>
      <c r="AU91" s="175" t="s">
        <v>88</v>
      </c>
      <c r="AY91" s="174" t="s">
        <v>182</v>
      </c>
      <c r="BK91" s="176">
        <f>SUM(BK92:BK125)</f>
        <v>0</v>
      </c>
    </row>
    <row r="92" spans="1:65" s="2" customFormat="1" ht="14.45" customHeight="1">
      <c r="A92" s="35"/>
      <c r="B92" s="36"/>
      <c r="C92" s="179" t="s">
        <v>88</v>
      </c>
      <c r="D92" s="179" t="s">
        <v>187</v>
      </c>
      <c r="E92" s="180" t="s">
        <v>422</v>
      </c>
      <c r="F92" s="181" t="s">
        <v>423</v>
      </c>
      <c r="G92" s="182" t="s">
        <v>360</v>
      </c>
      <c r="H92" s="183">
        <v>47.173000000000002</v>
      </c>
      <c r="I92" s="184"/>
      <c r="J92" s="185">
        <f>ROUND(I92*H92,2)</f>
        <v>0</v>
      </c>
      <c r="K92" s="181" t="s">
        <v>191</v>
      </c>
      <c r="L92" s="40"/>
      <c r="M92" s="186" t="s">
        <v>43</v>
      </c>
      <c r="N92" s="187" t="s">
        <v>51</v>
      </c>
      <c r="O92" s="65"/>
      <c r="P92" s="188">
        <f>O92*H92</f>
        <v>0</v>
      </c>
      <c r="Q92" s="188">
        <v>0</v>
      </c>
      <c r="R92" s="188">
        <f>Q92*H92</f>
        <v>0</v>
      </c>
      <c r="S92" s="188">
        <v>0</v>
      </c>
      <c r="T92" s="189">
        <f>S92*H92</f>
        <v>0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R92" s="190" t="s">
        <v>205</v>
      </c>
      <c r="AT92" s="190" t="s">
        <v>187</v>
      </c>
      <c r="AU92" s="190" t="s">
        <v>90</v>
      </c>
      <c r="AY92" s="17" t="s">
        <v>182</v>
      </c>
      <c r="BE92" s="191">
        <f>IF(N92="základní",J92,0)</f>
        <v>0</v>
      </c>
      <c r="BF92" s="191">
        <f>IF(N92="snížená",J92,0)</f>
        <v>0</v>
      </c>
      <c r="BG92" s="191">
        <f>IF(N92="zákl. přenesená",J92,0)</f>
        <v>0</v>
      </c>
      <c r="BH92" s="191">
        <f>IF(N92="sníž. přenesená",J92,0)</f>
        <v>0</v>
      </c>
      <c r="BI92" s="191">
        <f>IF(N92="nulová",J92,0)</f>
        <v>0</v>
      </c>
      <c r="BJ92" s="17" t="s">
        <v>88</v>
      </c>
      <c r="BK92" s="191">
        <f>ROUND(I92*H92,2)</f>
        <v>0</v>
      </c>
      <c r="BL92" s="17" t="s">
        <v>205</v>
      </c>
      <c r="BM92" s="190" t="s">
        <v>1486</v>
      </c>
    </row>
    <row r="93" spans="1:65" s="13" customFormat="1" ht="11.25">
      <c r="B93" s="192"/>
      <c r="C93" s="193"/>
      <c r="D93" s="194" t="s">
        <v>193</v>
      </c>
      <c r="E93" s="195" t="s">
        <v>43</v>
      </c>
      <c r="F93" s="196" t="s">
        <v>362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3" customFormat="1" ht="22.5">
      <c r="B94" s="192"/>
      <c r="C94" s="193"/>
      <c r="D94" s="194" t="s">
        <v>193</v>
      </c>
      <c r="E94" s="195" t="s">
        <v>43</v>
      </c>
      <c r="F94" s="196" t="s">
        <v>425</v>
      </c>
      <c r="G94" s="193"/>
      <c r="H94" s="195" t="s">
        <v>43</v>
      </c>
      <c r="I94" s="197"/>
      <c r="J94" s="193"/>
      <c r="K94" s="193"/>
      <c r="L94" s="198"/>
      <c r="M94" s="199"/>
      <c r="N94" s="200"/>
      <c r="O94" s="200"/>
      <c r="P94" s="200"/>
      <c r="Q94" s="200"/>
      <c r="R94" s="200"/>
      <c r="S94" s="200"/>
      <c r="T94" s="201"/>
      <c r="AT94" s="202" t="s">
        <v>193</v>
      </c>
      <c r="AU94" s="202" t="s">
        <v>90</v>
      </c>
      <c r="AV94" s="13" t="s">
        <v>88</v>
      </c>
      <c r="AW94" s="13" t="s">
        <v>41</v>
      </c>
      <c r="AX94" s="13" t="s">
        <v>80</v>
      </c>
      <c r="AY94" s="202" t="s">
        <v>182</v>
      </c>
    </row>
    <row r="95" spans="1:65" s="14" customFormat="1" ht="11.25">
      <c r="B95" s="203"/>
      <c r="C95" s="204"/>
      <c r="D95" s="194" t="s">
        <v>193</v>
      </c>
      <c r="E95" s="205" t="s">
        <v>43</v>
      </c>
      <c r="F95" s="206" t="s">
        <v>1487</v>
      </c>
      <c r="G95" s="204"/>
      <c r="H95" s="207">
        <v>29.75</v>
      </c>
      <c r="I95" s="208"/>
      <c r="J95" s="204"/>
      <c r="K95" s="204"/>
      <c r="L95" s="209"/>
      <c r="M95" s="210"/>
      <c r="N95" s="211"/>
      <c r="O95" s="211"/>
      <c r="P95" s="211"/>
      <c r="Q95" s="211"/>
      <c r="R95" s="211"/>
      <c r="S95" s="211"/>
      <c r="T95" s="212"/>
      <c r="AT95" s="213" t="s">
        <v>193</v>
      </c>
      <c r="AU95" s="213" t="s">
        <v>90</v>
      </c>
      <c r="AV95" s="14" t="s">
        <v>90</v>
      </c>
      <c r="AW95" s="14" t="s">
        <v>41</v>
      </c>
      <c r="AX95" s="14" t="s">
        <v>80</v>
      </c>
      <c r="AY95" s="213" t="s">
        <v>182</v>
      </c>
    </row>
    <row r="96" spans="1:65" s="13" customFormat="1" ht="22.5">
      <c r="B96" s="192"/>
      <c r="C96" s="193"/>
      <c r="D96" s="194" t="s">
        <v>193</v>
      </c>
      <c r="E96" s="195" t="s">
        <v>43</v>
      </c>
      <c r="F96" s="196" t="s">
        <v>1488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1489</v>
      </c>
      <c r="G97" s="204"/>
      <c r="H97" s="207">
        <v>0.97499999999999998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22.5">
      <c r="B98" s="192"/>
      <c r="C98" s="193"/>
      <c r="D98" s="194" t="s">
        <v>193</v>
      </c>
      <c r="E98" s="195" t="s">
        <v>43</v>
      </c>
      <c r="F98" s="196" t="s">
        <v>1490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1491</v>
      </c>
      <c r="G99" s="204"/>
      <c r="H99" s="207">
        <v>3.6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3" customFormat="1" ht="22.5">
      <c r="B100" s="192"/>
      <c r="C100" s="193"/>
      <c r="D100" s="194" t="s">
        <v>193</v>
      </c>
      <c r="E100" s="195" t="s">
        <v>43</v>
      </c>
      <c r="F100" s="196" t="s">
        <v>1492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4" customFormat="1" ht="11.25">
      <c r="B101" s="203"/>
      <c r="C101" s="204"/>
      <c r="D101" s="194" t="s">
        <v>193</v>
      </c>
      <c r="E101" s="205" t="s">
        <v>43</v>
      </c>
      <c r="F101" s="206" t="s">
        <v>1493</v>
      </c>
      <c r="G101" s="204"/>
      <c r="H101" s="207">
        <v>0.3</v>
      </c>
      <c r="I101" s="208"/>
      <c r="J101" s="204"/>
      <c r="K101" s="204"/>
      <c r="L101" s="209"/>
      <c r="M101" s="210"/>
      <c r="N101" s="211"/>
      <c r="O101" s="211"/>
      <c r="P101" s="211"/>
      <c r="Q101" s="211"/>
      <c r="R101" s="211"/>
      <c r="S101" s="211"/>
      <c r="T101" s="212"/>
      <c r="AT101" s="213" t="s">
        <v>193</v>
      </c>
      <c r="AU101" s="213" t="s">
        <v>90</v>
      </c>
      <c r="AV101" s="14" t="s">
        <v>90</v>
      </c>
      <c r="AW101" s="14" t="s">
        <v>41</v>
      </c>
      <c r="AX101" s="14" t="s">
        <v>80</v>
      </c>
      <c r="AY101" s="213" t="s">
        <v>182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362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3" customFormat="1" ht="11.25">
      <c r="B103" s="192"/>
      <c r="C103" s="193"/>
      <c r="D103" s="194" t="s">
        <v>193</v>
      </c>
      <c r="E103" s="195" t="s">
        <v>43</v>
      </c>
      <c r="F103" s="196" t="s">
        <v>431</v>
      </c>
      <c r="G103" s="193"/>
      <c r="H103" s="195" t="s">
        <v>43</v>
      </c>
      <c r="I103" s="197"/>
      <c r="J103" s="193"/>
      <c r="K103" s="193"/>
      <c r="L103" s="198"/>
      <c r="M103" s="199"/>
      <c r="N103" s="200"/>
      <c r="O103" s="200"/>
      <c r="P103" s="200"/>
      <c r="Q103" s="200"/>
      <c r="R103" s="200"/>
      <c r="S103" s="200"/>
      <c r="T103" s="201"/>
      <c r="AT103" s="202" t="s">
        <v>193</v>
      </c>
      <c r="AU103" s="202" t="s">
        <v>90</v>
      </c>
      <c r="AV103" s="13" t="s">
        <v>88</v>
      </c>
      <c r="AW103" s="13" t="s">
        <v>41</v>
      </c>
      <c r="AX103" s="13" t="s">
        <v>80</v>
      </c>
      <c r="AY103" s="202" t="s">
        <v>182</v>
      </c>
    </row>
    <row r="104" spans="1:65" s="13" customFormat="1" ht="22.5">
      <c r="B104" s="192"/>
      <c r="C104" s="193"/>
      <c r="D104" s="194" t="s">
        <v>193</v>
      </c>
      <c r="E104" s="195" t="s">
        <v>43</v>
      </c>
      <c r="F104" s="196" t="s">
        <v>1494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1495</v>
      </c>
      <c r="G105" s="204"/>
      <c r="H105" s="207">
        <v>11.9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80</v>
      </c>
      <c r="AY105" s="213" t="s">
        <v>182</v>
      </c>
    </row>
    <row r="106" spans="1:65" s="13" customFormat="1" ht="22.5">
      <c r="B106" s="192"/>
      <c r="C106" s="193"/>
      <c r="D106" s="194" t="s">
        <v>193</v>
      </c>
      <c r="E106" s="195" t="s">
        <v>43</v>
      </c>
      <c r="F106" s="196" t="s">
        <v>1496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1497</v>
      </c>
      <c r="G107" s="204"/>
      <c r="H107" s="207">
        <v>0.64800000000000002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80</v>
      </c>
      <c r="AY107" s="213" t="s">
        <v>182</v>
      </c>
    </row>
    <row r="108" spans="1:65" s="15" customFormat="1" ht="11.25">
      <c r="B108" s="227"/>
      <c r="C108" s="228"/>
      <c r="D108" s="194" t="s">
        <v>193</v>
      </c>
      <c r="E108" s="229" t="s">
        <v>43</v>
      </c>
      <c r="F108" s="230" t="s">
        <v>436</v>
      </c>
      <c r="G108" s="228"/>
      <c r="H108" s="231">
        <v>47.173000000000002</v>
      </c>
      <c r="I108" s="232"/>
      <c r="J108" s="228"/>
      <c r="K108" s="228"/>
      <c r="L108" s="233"/>
      <c r="M108" s="234"/>
      <c r="N108" s="235"/>
      <c r="O108" s="235"/>
      <c r="P108" s="235"/>
      <c r="Q108" s="235"/>
      <c r="R108" s="235"/>
      <c r="S108" s="235"/>
      <c r="T108" s="236"/>
      <c r="AT108" s="237" t="s">
        <v>193</v>
      </c>
      <c r="AU108" s="237" t="s">
        <v>90</v>
      </c>
      <c r="AV108" s="15" t="s">
        <v>205</v>
      </c>
      <c r="AW108" s="15" t="s">
        <v>41</v>
      </c>
      <c r="AX108" s="15" t="s">
        <v>88</v>
      </c>
      <c r="AY108" s="237" t="s">
        <v>182</v>
      </c>
    </row>
    <row r="109" spans="1:65" s="2" customFormat="1" ht="37.9" customHeight="1">
      <c r="A109" s="35"/>
      <c r="B109" s="36"/>
      <c r="C109" s="179" t="s">
        <v>90</v>
      </c>
      <c r="D109" s="179" t="s">
        <v>187</v>
      </c>
      <c r="E109" s="180" t="s">
        <v>437</v>
      </c>
      <c r="F109" s="181" t="s">
        <v>438</v>
      </c>
      <c r="G109" s="182" t="s">
        <v>439</v>
      </c>
      <c r="H109" s="183">
        <v>80.194999999999993</v>
      </c>
      <c r="I109" s="184"/>
      <c r="J109" s="185">
        <f>ROUND(I109*H109,2)</f>
        <v>0</v>
      </c>
      <c r="K109" s="181" t="s">
        <v>191</v>
      </c>
      <c r="L109" s="40"/>
      <c r="M109" s="186" t="s">
        <v>43</v>
      </c>
      <c r="N109" s="187" t="s">
        <v>51</v>
      </c>
      <c r="O109" s="65"/>
      <c r="P109" s="188">
        <f>O109*H109</f>
        <v>0</v>
      </c>
      <c r="Q109" s="188">
        <v>0</v>
      </c>
      <c r="R109" s="188">
        <f>Q109*H109</f>
        <v>0</v>
      </c>
      <c r="S109" s="188">
        <v>0</v>
      </c>
      <c r="T109" s="189">
        <f>S109*H109</f>
        <v>0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205</v>
      </c>
      <c r="AT109" s="190" t="s">
        <v>187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205</v>
      </c>
      <c r="BM109" s="190" t="s">
        <v>1498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362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3" customFormat="1" ht="22.5">
      <c r="B111" s="192"/>
      <c r="C111" s="193"/>
      <c r="D111" s="194" t="s">
        <v>193</v>
      </c>
      <c r="E111" s="195" t="s">
        <v>43</v>
      </c>
      <c r="F111" s="196" t="s">
        <v>425</v>
      </c>
      <c r="G111" s="193"/>
      <c r="H111" s="195" t="s">
        <v>43</v>
      </c>
      <c r="I111" s="197"/>
      <c r="J111" s="193"/>
      <c r="K111" s="193"/>
      <c r="L111" s="198"/>
      <c r="M111" s="199"/>
      <c r="N111" s="200"/>
      <c r="O111" s="200"/>
      <c r="P111" s="200"/>
      <c r="Q111" s="200"/>
      <c r="R111" s="200"/>
      <c r="S111" s="200"/>
      <c r="T111" s="201"/>
      <c r="AT111" s="202" t="s">
        <v>193</v>
      </c>
      <c r="AU111" s="202" t="s">
        <v>90</v>
      </c>
      <c r="AV111" s="13" t="s">
        <v>88</v>
      </c>
      <c r="AW111" s="13" t="s">
        <v>41</v>
      </c>
      <c r="AX111" s="13" t="s">
        <v>80</v>
      </c>
      <c r="AY111" s="202" t="s">
        <v>182</v>
      </c>
    </row>
    <row r="112" spans="1:65" s="14" customFormat="1" ht="11.25">
      <c r="B112" s="203"/>
      <c r="C112" s="204"/>
      <c r="D112" s="194" t="s">
        <v>193</v>
      </c>
      <c r="E112" s="205" t="s">
        <v>43</v>
      </c>
      <c r="F112" s="206" t="s">
        <v>1499</v>
      </c>
      <c r="G112" s="204"/>
      <c r="H112" s="207">
        <v>50.575000000000003</v>
      </c>
      <c r="I112" s="208"/>
      <c r="J112" s="204"/>
      <c r="K112" s="204"/>
      <c r="L112" s="209"/>
      <c r="M112" s="210"/>
      <c r="N112" s="211"/>
      <c r="O112" s="211"/>
      <c r="P112" s="211"/>
      <c r="Q112" s="211"/>
      <c r="R112" s="211"/>
      <c r="S112" s="211"/>
      <c r="T112" s="212"/>
      <c r="AT112" s="213" t="s">
        <v>193</v>
      </c>
      <c r="AU112" s="213" t="s">
        <v>90</v>
      </c>
      <c r="AV112" s="14" t="s">
        <v>90</v>
      </c>
      <c r="AW112" s="14" t="s">
        <v>41</v>
      </c>
      <c r="AX112" s="14" t="s">
        <v>80</v>
      </c>
      <c r="AY112" s="213" t="s">
        <v>182</v>
      </c>
    </row>
    <row r="113" spans="1:65" s="13" customFormat="1" ht="22.5">
      <c r="B113" s="192"/>
      <c r="C113" s="193"/>
      <c r="D113" s="194" t="s">
        <v>193</v>
      </c>
      <c r="E113" s="195" t="s">
        <v>43</v>
      </c>
      <c r="F113" s="196" t="s">
        <v>1488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1500</v>
      </c>
      <c r="G114" s="204"/>
      <c r="H114" s="207">
        <v>1.6579999999999999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80</v>
      </c>
      <c r="AY114" s="213" t="s">
        <v>182</v>
      </c>
    </row>
    <row r="115" spans="1:65" s="13" customFormat="1" ht="22.5">
      <c r="B115" s="192"/>
      <c r="C115" s="193"/>
      <c r="D115" s="194" t="s">
        <v>193</v>
      </c>
      <c r="E115" s="195" t="s">
        <v>43</v>
      </c>
      <c r="F115" s="196" t="s">
        <v>1490</v>
      </c>
      <c r="G115" s="193"/>
      <c r="H115" s="195" t="s">
        <v>43</v>
      </c>
      <c r="I115" s="197"/>
      <c r="J115" s="193"/>
      <c r="K115" s="193"/>
      <c r="L115" s="198"/>
      <c r="M115" s="199"/>
      <c r="N115" s="200"/>
      <c r="O115" s="200"/>
      <c r="P115" s="200"/>
      <c r="Q115" s="200"/>
      <c r="R115" s="200"/>
      <c r="S115" s="200"/>
      <c r="T115" s="201"/>
      <c r="AT115" s="202" t="s">
        <v>193</v>
      </c>
      <c r="AU115" s="202" t="s">
        <v>90</v>
      </c>
      <c r="AV115" s="13" t="s">
        <v>88</v>
      </c>
      <c r="AW115" s="13" t="s">
        <v>41</v>
      </c>
      <c r="AX115" s="13" t="s">
        <v>80</v>
      </c>
      <c r="AY115" s="202" t="s">
        <v>182</v>
      </c>
    </row>
    <row r="116" spans="1:65" s="14" customFormat="1" ht="11.25">
      <c r="B116" s="203"/>
      <c r="C116" s="204"/>
      <c r="D116" s="194" t="s">
        <v>193</v>
      </c>
      <c r="E116" s="205" t="s">
        <v>43</v>
      </c>
      <c r="F116" s="206" t="s">
        <v>1501</v>
      </c>
      <c r="G116" s="204"/>
      <c r="H116" s="207">
        <v>6.12</v>
      </c>
      <c r="I116" s="208"/>
      <c r="J116" s="204"/>
      <c r="K116" s="204"/>
      <c r="L116" s="209"/>
      <c r="M116" s="210"/>
      <c r="N116" s="211"/>
      <c r="O116" s="211"/>
      <c r="P116" s="211"/>
      <c r="Q116" s="211"/>
      <c r="R116" s="211"/>
      <c r="S116" s="211"/>
      <c r="T116" s="212"/>
      <c r="AT116" s="213" t="s">
        <v>193</v>
      </c>
      <c r="AU116" s="213" t="s">
        <v>90</v>
      </c>
      <c r="AV116" s="14" t="s">
        <v>90</v>
      </c>
      <c r="AW116" s="14" t="s">
        <v>41</v>
      </c>
      <c r="AX116" s="14" t="s">
        <v>80</v>
      </c>
      <c r="AY116" s="213" t="s">
        <v>182</v>
      </c>
    </row>
    <row r="117" spans="1:65" s="13" customFormat="1" ht="22.5">
      <c r="B117" s="192"/>
      <c r="C117" s="193"/>
      <c r="D117" s="194" t="s">
        <v>193</v>
      </c>
      <c r="E117" s="195" t="s">
        <v>43</v>
      </c>
      <c r="F117" s="196" t="s">
        <v>1492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1502</v>
      </c>
      <c r="G118" s="204"/>
      <c r="H118" s="207">
        <v>0.51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362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90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3" customFormat="1" ht="11.25">
      <c r="B120" s="192"/>
      <c r="C120" s="193"/>
      <c r="D120" s="194" t="s">
        <v>193</v>
      </c>
      <c r="E120" s="195" t="s">
        <v>43</v>
      </c>
      <c r="F120" s="196" t="s">
        <v>431</v>
      </c>
      <c r="G120" s="193"/>
      <c r="H120" s="195" t="s">
        <v>43</v>
      </c>
      <c r="I120" s="197"/>
      <c r="J120" s="193"/>
      <c r="K120" s="193"/>
      <c r="L120" s="198"/>
      <c r="M120" s="199"/>
      <c r="N120" s="200"/>
      <c r="O120" s="200"/>
      <c r="P120" s="200"/>
      <c r="Q120" s="200"/>
      <c r="R120" s="200"/>
      <c r="S120" s="200"/>
      <c r="T120" s="201"/>
      <c r="AT120" s="202" t="s">
        <v>193</v>
      </c>
      <c r="AU120" s="202" t="s">
        <v>90</v>
      </c>
      <c r="AV120" s="13" t="s">
        <v>88</v>
      </c>
      <c r="AW120" s="13" t="s">
        <v>41</v>
      </c>
      <c r="AX120" s="13" t="s">
        <v>80</v>
      </c>
      <c r="AY120" s="202" t="s">
        <v>182</v>
      </c>
    </row>
    <row r="121" spans="1:65" s="13" customFormat="1" ht="22.5">
      <c r="B121" s="192"/>
      <c r="C121" s="193"/>
      <c r="D121" s="194" t="s">
        <v>193</v>
      </c>
      <c r="E121" s="195" t="s">
        <v>43</v>
      </c>
      <c r="F121" s="196" t="s">
        <v>1494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1503</v>
      </c>
      <c r="G122" s="204"/>
      <c r="H122" s="207">
        <v>20.23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80</v>
      </c>
      <c r="AY122" s="213" t="s">
        <v>182</v>
      </c>
    </row>
    <row r="123" spans="1:65" s="13" customFormat="1" ht="22.5">
      <c r="B123" s="192"/>
      <c r="C123" s="193"/>
      <c r="D123" s="194" t="s">
        <v>193</v>
      </c>
      <c r="E123" s="195" t="s">
        <v>43</v>
      </c>
      <c r="F123" s="196" t="s">
        <v>1496</v>
      </c>
      <c r="G123" s="193"/>
      <c r="H123" s="195" t="s">
        <v>43</v>
      </c>
      <c r="I123" s="197"/>
      <c r="J123" s="193"/>
      <c r="K123" s="193"/>
      <c r="L123" s="198"/>
      <c r="M123" s="199"/>
      <c r="N123" s="200"/>
      <c r="O123" s="200"/>
      <c r="P123" s="200"/>
      <c r="Q123" s="200"/>
      <c r="R123" s="200"/>
      <c r="S123" s="200"/>
      <c r="T123" s="201"/>
      <c r="AT123" s="202" t="s">
        <v>193</v>
      </c>
      <c r="AU123" s="202" t="s">
        <v>90</v>
      </c>
      <c r="AV123" s="13" t="s">
        <v>88</v>
      </c>
      <c r="AW123" s="13" t="s">
        <v>41</v>
      </c>
      <c r="AX123" s="13" t="s">
        <v>80</v>
      </c>
      <c r="AY123" s="202" t="s">
        <v>182</v>
      </c>
    </row>
    <row r="124" spans="1:65" s="14" customFormat="1" ht="11.25">
      <c r="B124" s="203"/>
      <c r="C124" s="204"/>
      <c r="D124" s="194" t="s">
        <v>193</v>
      </c>
      <c r="E124" s="205" t="s">
        <v>43</v>
      </c>
      <c r="F124" s="206" t="s">
        <v>1504</v>
      </c>
      <c r="G124" s="204"/>
      <c r="H124" s="207">
        <v>1.1020000000000001</v>
      </c>
      <c r="I124" s="208"/>
      <c r="J124" s="204"/>
      <c r="K124" s="204"/>
      <c r="L124" s="209"/>
      <c r="M124" s="210"/>
      <c r="N124" s="211"/>
      <c r="O124" s="211"/>
      <c r="P124" s="211"/>
      <c r="Q124" s="211"/>
      <c r="R124" s="211"/>
      <c r="S124" s="211"/>
      <c r="T124" s="212"/>
      <c r="AT124" s="213" t="s">
        <v>193</v>
      </c>
      <c r="AU124" s="213" t="s">
        <v>90</v>
      </c>
      <c r="AV124" s="14" t="s">
        <v>90</v>
      </c>
      <c r="AW124" s="14" t="s">
        <v>41</v>
      </c>
      <c r="AX124" s="14" t="s">
        <v>80</v>
      </c>
      <c r="AY124" s="213" t="s">
        <v>182</v>
      </c>
    </row>
    <row r="125" spans="1:65" s="15" customFormat="1" ht="11.25">
      <c r="B125" s="227"/>
      <c r="C125" s="228"/>
      <c r="D125" s="194" t="s">
        <v>193</v>
      </c>
      <c r="E125" s="229" t="s">
        <v>43</v>
      </c>
      <c r="F125" s="230" t="s">
        <v>436</v>
      </c>
      <c r="G125" s="228"/>
      <c r="H125" s="231">
        <v>80.194999999999993</v>
      </c>
      <c r="I125" s="232"/>
      <c r="J125" s="228"/>
      <c r="K125" s="228"/>
      <c r="L125" s="233"/>
      <c r="M125" s="234"/>
      <c r="N125" s="235"/>
      <c r="O125" s="235"/>
      <c r="P125" s="235"/>
      <c r="Q125" s="235"/>
      <c r="R125" s="235"/>
      <c r="S125" s="235"/>
      <c r="T125" s="236"/>
      <c r="AT125" s="237" t="s">
        <v>193</v>
      </c>
      <c r="AU125" s="237" t="s">
        <v>90</v>
      </c>
      <c r="AV125" s="15" t="s">
        <v>205</v>
      </c>
      <c r="AW125" s="15" t="s">
        <v>41</v>
      </c>
      <c r="AX125" s="15" t="s">
        <v>88</v>
      </c>
      <c r="AY125" s="237" t="s">
        <v>182</v>
      </c>
    </row>
    <row r="126" spans="1:65" s="12" customFormat="1" ht="22.9" customHeight="1">
      <c r="B126" s="163"/>
      <c r="C126" s="164"/>
      <c r="D126" s="165" t="s">
        <v>79</v>
      </c>
      <c r="E126" s="177" t="s">
        <v>210</v>
      </c>
      <c r="F126" s="177" t="s">
        <v>446</v>
      </c>
      <c r="G126" s="164"/>
      <c r="H126" s="164"/>
      <c r="I126" s="167"/>
      <c r="J126" s="178">
        <f>BK126</f>
        <v>0</v>
      </c>
      <c r="K126" s="164"/>
      <c r="L126" s="169"/>
      <c r="M126" s="170"/>
      <c r="N126" s="171"/>
      <c r="O126" s="171"/>
      <c r="P126" s="172">
        <f>SUM(P127:P134)</f>
        <v>0</v>
      </c>
      <c r="Q126" s="171"/>
      <c r="R126" s="172">
        <f>SUM(R127:R134)</f>
        <v>0</v>
      </c>
      <c r="S126" s="171"/>
      <c r="T126" s="173">
        <f>SUM(T127:T134)</f>
        <v>0</v>
      </c>
      <c r="AR126" s="174" t="s">
        <v>88</v>
      </c>
      <c r="AT126" s="175" t="s">
        <v>79</v>
      </c>
      <c r="AU126" s="175" t="s">
        <v>88</v>
      </c>
      <c r="AY126" s="174" t="s">
        <v>182</v>
      </c>
      <c r="BK126" s="176">
        <f>SUM(BK127:BK134)</f>
        <v>0</v>
      </c>
    </row>
    <row r="127" spans="1:65" s="2" customFormat="1" ht="24.2" customHeight="1">
      <c r="A127" s="35"/>
      <c r="B127" s="36"/>
      <c r="C127" s="179" t="s">
        <v>181</v>
      </c>
      <c r="D127" s="179" t="s">
        <v>187</v>
      </c>
      <c r="E127" s="180" t="s">
        <v>447</v>
      </c>
      <c r="F127" s="181" t="s">
        <v>448</v>
      </c>
      <c r="G127" s="182" t="s">
        <v>367</v>
      </c>
      <c r="H127" s="183">
        <v>425</v>
      </c>
      <c r="I127" s="184"/>
      <c r="J127" s="185">
        <f>ROUND(I127*H127,2)</f>
        <v>0</v>
      </c>
      <c r="K127" s="181" t="s">
        <v>191</v>
      </c>
      <c r="L127" s="40"/>
      <c r="M127" s="186" t="s">
        <v>43</v>
      </c>
      <c r="N127" s="187" t="s">
        <v>51</v>
      </c>
      <c r="O127" s="65"/>
      <c r="P127" s="188">
        <f>O127*H127</f>
        <v>0</v>
      </c>
      <c r="Q127" s="188">
        <v>0</v>
      </c>
      <c r="R127" s="188">
        <f>Q127*H127</f>
        <v>0</v>
      </c>
      <c r="S127" s="188">
        <v>0</v>
      </c>
      <c r="T127" s="189">
        <f>S127*H127</f>
        <v>0</v>
      </c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R127" s="190" t="s">
        <v>205</v>
      </c>
      <c r="AT127" s="190" t="s">
        <v>187</v>
      </c>
      <c r="AU127" s="190" t="s">
        <v>90</v>
      </c>
      <c r="AY127" s="17" t="s">
        <v>182</v>
      </c>
      <c r="BE127" s="191">
        <f>IF(N127="základní",J127,0)</f>
        <v>0</v>
      </c>
      <c r="BF127" s="191">
        <f>IF(N127="snížená",J127,0)</f>
        <v>0</v>
      </c>
      <c r="BG127" s="191">
        <f>IF(N127="zákl. přenesená",J127,0)</f>
        <v>0</v>
      </c>
      <c r="BH127" s="191">
        <f>IF(N127="sníž. přenesená",J127,0)</f>
        <v>0</v>
      </c>
      <c r="BI127" s="191">
        <f>IF(N127="nulová",J127,0)</f>
        <v>0</v>
      </c>
      <c r="BJ127" s="17" t="s">
        <v>88</v>
      </c>
      <c r="BK127" s="191">
        <f>ROUND(I127*H127,2)</f>
        <v>0</v>
      </c>
      <c r="BL127" s="17" t="s">
        <v>205</v>
      </c>
      <c r="BM127" s="190" t="s">
        <v>1505</v>
      </c>
    </row>
    <row r="128" spans="1:65" s="13" customFormat="1" ht="11.25">
      <c r="B128" s="192"/>
      <c r="C128" s="193"/>
      <c r="D128" s="194" t="s">
        <v>193</v>
      </c>
      <c r="E128" s="195" t="s">
        <v>43</v>
      </c>
      <c r="F128" s="196" t="s">
        <v>362</v>
      </c>
      <c r="G128" s="193"/>
      <c r="H128" s="195" t="s">
        <v>43</v>
      </c>
      <c r="I128" s="197"/>
      <c r="J128" s="193"/>
      <c r="K128" s="193"/>
      <c r="L128" s="198"/>
      <c r="M128" s="199"/>
      <c r="N128" s="200"/>
      <c r="O128" s="200"/>
      <c r="P128" s="200"/>
      <c r="Q128" s="200"/>
      <c r="R128" s="200"/>
      <c r="S128" s="200"/>
      <c r="T128" s="201"/>
      <c r="AT128" s="202" t="s">
        <v>193</v>
      </c>
      <c r="AU128" s="202" t="s">
        <v>90</v>
      </c>
      <c r="AV128" s="13" t="s">
        <v>88</v>
      </c>
      <c r="AW128" s="13" t="s">
        <v>41</v>
      </c>
      <c r="AX128" s="13" t="s">
        <v>80</v>
      </c>
      <c r="AY128" s="202" t="s">
        <v>182</v>
      </c>
    </row>
    <row r="129" spans="1:65" s="13" customFormat="1" ht="33.75">
      <c r="B129" s="192"/>
      <c r="C129" s="193"/>
      <c r="D129" s="194" t="s">
        <v>193</v>
      </c>
      <c r="E129" s="195" t="s">
        <v>43</v>
      </c>
      <c r="F129" s="196" t="s">
        <v>1506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4" customFormat="1" ht="22.5">
      <c r="B130" s="203"/>
      <c r="C130" s="204"/>
      <c r="D130" s="194" t="s">
        <v>193</v>
      </c>
      <c r="E130" s="205" t="s">
        <v>43</v>
      </c>
      <c r="F130" s="206" t="s">
        <v>1507</v>
      </c>
      <c r="G130" s="204"/>
      <c r="H130" s="207">
        <v>425</v>
      </c>
      <c r="I130" s="208"/>
      <c r="J130" s="204"/>
      <c r="K130" s="204"/>
      <c r="L130" s="209"/>
      <c r="M130" s="210"/>
      <c r="N130" s="211"/>
      <c r="O130" s="211"/>
      <c r="P130" s="211"/>
      <c r="Q130" s="211"/>
      <c r="R130" s="211"/>
      <c r="S130" s="211"/>
      <c r="T130" s="212"/>
      <c r="AT130" s="213" t="s">
        <v>193</v>
      </c>
      <c r="AU130" s="213" t="s">
        <v>90</v>
      </c>
      <c r="AV130" s="14" t="s">
        <v>90</v>
      </c>
      <c r="AW130" s="14" t="s">
        <v>41</v>
      </c>
      <c r="AX130" s="14" t="s">
        <v>88</v>
      </c>
      <c r="AY130" s="213" t="s">
        <v>182</v>
      </c>
    </row>
    <row r="131" spans="1:65" s="2" customFormat="1" ht="24.2" customHeight="1">
      <c r="A131" s="35"/>
      <c r="B131" s="36"/>
      <c r="C131" s="179" t="s">
        <v>205</v>
      </c>
      <c r="D131" s="179" t="s">
        <v>187</v>
      </c>
      <c r="E131" s="180" t="s">
        <v>1329</v>
      </c>
      <c r="F131" s="181" t="s">
        <v>1330</v>
      </c>
      <c r="G131" s="182" t="s">
        <v>367</v>
      </c>
      <c r="H131" s="183">
        <v>5</v>
      </c>
      <c r="I131" s="184"/>
      <c r="J131" s="185">
        <f>ROUND(I131*H131,2)</f>
        <v>0</v>
      </c>
      <c r="K131" s="181" t="s">
        <v>191</v>
      </c>
      <c r="L131" s="40"/>
      <c r="M131" s="186" t="s">
        <v>43</v>
      </c>
      <c r="N131" s="187" t="s">
        <v>51</v>
      </c>
      <c r="O131" s="65"/>
      <c r="P131" s="188">
        <f>O131*H131</f>
        <v>0</v>
      </c>
      <c r="Q131" s="188">
        <v>0</v>
      </c>
      <c r="R131" s="188">
        <f>Q131*H131</f>
        <v>0</v>
      </c>
      <c r="S131" s="188">
        <v>0</v>
      </c>
      <c r="T131" s="18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90" t="s">
        <v>205</v>
      </c>
      <c r="AT131" s="190" t="s">
        <v>187</v>
      </c>
      <c r="AU131" s="190" t="s">
        <v>90</v>
      </c>
      <c r="AY131" s="17" t="s">
        <v>182</v>
      </c>
      <c r="BE131" s="191">
        <f>IF(N131="základní",J131,0)</f>
        <v>0</v>
      </c>
      <c r="BF131" s="191">
        <f>IF(N131="snížená",J131,0)</f>
        <v>0</v>
      </c>
      <c r="BG131" s="191">
        <f>IF(N131="zákl. přenesená",J131,0)</f>
        <v>0</v>
      </c>
      <c r="BH131" s="191">
        <f>IF(N131="sníž. přenesená",J131,0)</f>
        <v>0</v>
      </c>
      <c r="BI131" s="191">
        <f>IF(N131="nulová",J131,0)</f>
        <v>0</v>
      </c>
      <c r="BJ131" s="17" t="s">
        <v>88</v>
      </c>
      <c r="BK131" s="191">
        <f>ROUND(I131*H131,2)</f>
        <v>0</v>
      </c>
      <c r="BL131" s="17" t="s">
        <v>205</v>
      </c>
      <c r="BM131" s="190" t="s">
        <v>1508</v>
      </c>
    </row>
    <row r="132" spans="1:65" s="13" customFormat="1" ht="11.25">
      <c r="B132" s="192"/>
      <c r="C132" s="193"/>
      <c r="D132" s="194" t="s">
        <v>193</v>
      </c>
      <c r="E132" s="195" t="s">
        <v>43</v>
      </c>
      <c r="F132" s="196" t="s">
        <v>362</v>
      </c>
      <c r="G132" s="193"/>
      <c r="H132" s="195" t="s">
        <v>43</v>
      </c>
      <c r="I132" s="197"/>
      <c r="J132" s="193"/>
      <c r="K132" s="193"/>
      <c r="L132" s="198"/>
      <c r="M132" s="199"/>
      <c r="N132" s="200"/>
      <c r="O132" s="200"/>
      <c r="P132" s="200"/>
      <c r="Q132" s="200"/>
      <c r="R132" s="200"/>
      <c r="S132" s="200"/>
      <c r="T132" s="201"/>
      <c r="AT132" s="202" t="s">
        <v>193</v>
      </c>
      <c r="AU132" s="202" t="s">
        <v>90</v>
      </c>
      <c r="AV132" s="13" t="s">
        <v>88</v>
      </c>
      <c r="AW132" s="13" t="s">
        <v>41</v>
      </c>
      <c r="AX132" s="13" t="s">
        <v>80</v>
      </c>
      <c r="AY132" s="202" t="s">
        <v>182</v>
      </c>
    </row>
    <row r="133" spans="1:65" s="13" customFormat="1" ht="33.75">
      <c r="B133" s="192"/>
      <c r="C133" s="193"/>
      <c r="D133" s="194" t="s">
        <v>193</v>
      </c>
      <c r="E133" s="195" t="s">
        <v>43</v>
      </c>
      <c r="F133" s="196" t="s">
        <v>1509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4" customFormat="1" ht="11.25">
      <c r="B134" s="203"/>
      <c r="C134" s="204"/>
      <c r="D134" s="194" t="s">
        <v>193</v>
      </c>
      <c r="E134" s="205" t="s">
        <v>43</v>
      </c>
      <c r="F134" s="206" t="s">
        <v>1510</v>
      </c>
      <c r="G134" s="204"/>
      <c r="H134" s="207">
        <v>5</v>
      </c>
      <c r="I134" s="208"/>
      <c r="J134" s="204"/>
      <c r="K134" s="204"/>
      <c r="L134" s="209"/>
      <c r="M134" s="210"/>
      <c r="N134" s="211"/>
      <c r="O134" s="211"/>
      <c r="P134" s="211"/>
      <c r="Q134" s="211"/>
      <c r="R134" s="211"/>
      <c r="S134" s="211"/>
      <c r="T134" s="212"/>
      <c r="AT134" s="213" t="s">
        <v>193</v>
      </c>
      <c r="AU134" s="213" t="s">
        <v>90</v>
      </c>
      <c r="AV134" s="14" t="s">
        <v>90</v>
      </c>
      <c r="AW134" s="14" t="s">
        <v>41</v>
      </c>
      <c r="AX134" s="14" t="s">
        <v>88</v>
      </c>
      <c r="AY134" s="213" t="s">
        <v>182</v>
      </c>
    </row>
    <row r="135" spans="1:65" s="12" customFormat="1" ht="22.9" customHeight="1">
      <c r="B135" s="163"/>
      <c r="C135" s="164"/>
      <c r="D135" s="165" t="s">
        <v>79</v>
      </c>
      <c r="E135" s="177" t="s">
        <v>230</v>
      </c>
      <c r="F135" s="177" t="s">
        <v>452</v>
      </c>
      <c r="G135" s="164"/>
      <c r="H135" s="164"/>
      <c r="I135" s="167"/>
      <c r="J135" s="178">
        <f>BK135</f>
        <v>0</v>
      </c>
      <c r="K135" s="164"/>
      <c r="L135" s="169"/>
      <c r="M135" s="170"/>
      <c r="N135" s="171"/>
      <c r="O135" s="171"/>
      <c r="P135" s="172">
        <f>SUM(P136:P240)</f>
        <v>0</v>
      </c>
      <c r="Q135" s="171"/>
      <c r="R135" s="172">
        <f>SUM(R136:R240)</f>
        <v>0.20844230000000002</v>
      </c>
      <c r="S135" s="171"/>
      <c r="T135" s="173">
        <f>SUM(T136:T240)</f>
        <v>0.27</v>
      </c>
      <c r="AR135" s="174" t="s">
        <v>88</v>
      </c>
      <c r="AT135" s="175" t="s">
        <v>79</v>
      </c>
      <c r="AU135" s="175" t="s">
        <v>88</v>
      </c>
      <c r="AY135" s="174" t="s">
        <v>182</v>
      </c>
      <c r="BK135" s="176">
        <f>SUM(BK136:BK240)</f>
        <v>0</v>
      </c>
    </row>
    <row r="136" spans="1:65" s="2" customFormat="1" ht="37.9" customHeight="1">
      <c r="A136" s="35"/>
      <c r="B136" s="36"/>
      <c r="C136" s="179" t="s">
        <v>210</v>
      </c>
      <c r="D136" s="179" t="s">
        <v>187</v>
      </c>
      <c r="E136" s="180" t="s">
        <v>453</v>
      </c>
      <c r="F136" s="181" t="s">
        <v>454</v>
      </c>
      <c r="G136" s="182" t="s">
        <v>367</v>
      </c>
      <c r="H136" s="183">
        <v>5.75</v>
      </c>
      <c r="I136" s="184"/>
      <c r="J136" s="185">
        <f>ROUND(I136*H136,2)</f>
        <v>0</v>
      </c>
      <c r="K136" s="181" t="s">
        <v>191</v>
      </c>
      <c r="L136" s="40"/>
      <c r="M136" s="186" t="s">
        <v>43</v>
      </c>
      <c r="N136" s="187" t="s">
        <v>51</v>
      </c>
      <c r="O136" s="65"/>
      <c r="P136" s="188">
        <f>O136*H136</f>
        <v>0</v>
      </c>
      <c r="Q136" s="188">
        <v>2.5999999999999999E-3</v>
      </c>
      <c r="R136" s="188">
        <f>Q136*H136</f>
        <v>1.495E-2</v>
      </c>
      <c r="S136" s="188">
        <v>0</v>
      </c>
      <c r="T136" s="18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90" t="s">
        <v>205</v>
      </c>
      <c r="AT136" s="190" t="s">
        <v>187</v>
      </c>
      <c r="AU136" s="190" t="s">
        <v>90</v>
      </c>
      <c r="AY136" s="17" t="s">
        <v>182</v>
      </c>
      <c r="BE136" s="191">
        <f>IF(N136="základní",J136,0)</f>
        <v>0</v>
      </c>
      <c r="BF136" s="191">
        <f>IF(N136="snížená",J136,0)</f>
        <v>0</v>
      </c>
      <c r="BG136" s="191">
        <f>IF(N136="zákl. přenesená",J136,0)</f>
        <v>0</v>
      </c>
      <c r="BH136" s="191">
        <f>IF(N136="sníž. přenesená",J136,0)</f>
        <v>0</v>
      </c>
      <c r="BI136" s="191">
        <f>IF(N136="nulová",J136,0)</f>
        <v>0</v>
      </c>
      <c r="BJ136" s="17" t="s">
        <v>88</v>
      </c>
      <c r="BK136" s="191">
        <f>ROUND(I136*H136,2)</f>
        <v>0</v>
      </c>
      <c r="BL136" s="17" t="s">
        <v>205</v>
      </c>
      <c r="BM136" s="190" t="s">
        <v>1511</v>
      </c>
    </row>
    <row r="137" spans="1:65" s="13" customFormat="1" ht="11.25">
      <c r="B137" s="192"/>
      <c r="C137" s="193"/>
      <c r="D137" s="194" t="s">
        <v>193</v>
      </c>
      <c r="E137" s="195" t="s">
        <v>43</v>
      </c>
      <c r="F137" s="196" t="s">
        <v>362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3" customFormat="1" ht="22.5">
      <c r="B138" s="192"/>
      <c r="C138" s="193"/>
      <c r="D138" s="194" t="s">
        <v>193</v>
      </c>
      <c r="E138" s="195" t="s">
        <v>43</v>
      </c>
      <c r="F138" s="196" t="s">
        <v>1512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1513</v>
      </c>
      <c r="G139" s="204"/>
      <c r="H139" s="207">
        <v>5.75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88</v>
      </c>
      <c r="AY139" s="213" t="s">
        <v>182</v>
      </c>
    </row>
    <row r="140" spans="1:65" s="2" customFormat="1" ht="37.9" customHeight="1">
      <c r="A140" s="35"/>
      <c r="B140" s="36"/>
      <c r="C140" s="179" t="s">
        <v>215</v>
      </c>
      <c r="D140" s="179" t="s">
        <v>187</v>
      </c>
      <c r="E140" s="180" t="s">
        <v>458</v>
      </c>
      <c r="F140" s="181" t="s">
        <v>459</v>
      </c>
      <c r="G140" s="182" t="s">
        <v>367</v>
      </c>
      <c r="H140" s="183">
        <v>5.75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1.0000000000000001E-5</v>
      </c>
      <c r="R140" s="188">
        <f>Q140*H140</f>
        <v>5.7500000000000002E-5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1514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362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22.5">
      <c r="B142" s="192"/>
      <c r="C142" s="193"/>
      <c r="D142" s="194" t="s">
        <v>193</v>
      </c>
      <c r="E142" s="195" t="s">
        <v>43</v>
      </c>
      <c r="F142" s="196" t="s">
        <v>1512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1513</v>
      </c>
      <c r="G143" s="204"/>
      <c r="H143" s="207">
        <v>5.75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88</v>
      </c>
      <c r="AY143" s="213" t="s">
        <v>182</v>
      </c>
    </row>
    <row r="144" spans="1:65" s="2" customFormat="1" ht="62.65" customHeight="1">
      <c r="A144" s="35"/>
      <c r="B144" s="36"/>
      <c r="C144" s="179" t="s">
        <v>220</v>
      </c>
      <c r="D144" s="179" t="s">
        <v>187</v>
      </c>
      <c r="E144" s="180" t="s">
        <v>461</v>
      </c>
      <c r="F144" s="181" t="s">
        <v>462</v>
      </c>
      <c r="G144" s="182" t="s">
        <v>367</v>
      </c>
      <c r="H144" s="183">
        <v>11.5</v>
      </c>
      <c r="I144" s="184"/>
      <c r="J144" s="185">
        <f>ROUND(I144*H144,2)</f>
        <v>0</v>
      </c>
      <c r="K144" s="181" t="s">
        <v>191</v>
      </c>
      <c r="L144" s="40"/>
      <c r="M144" s="186" t="s">
        <v>43</v>
      </c>
      <c r="N144" s="187" t="s">
        <v>51</v>
      </c>
      <c r="O144" s="65"/>
      <c r="P144" s="188">
        <f>O144*H144</f>
        <v>0</v>
      </c>
      <c r="Q144" s="188">
        <v>0</v>
      </c>
      <c r="R144" s="188">
        <f>Q144*H144</f>
        <v>0</v>
      </c>
      <c r="S144" s="188">
        <v>0.02</v>
      </c>
      <c r="T144" s="189">
        <f>S144*H144</f>
        <v>0.23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90" t="s">
        <v>205</v>
      </c>
      <c r="AT144" s="190" t="s">
        <v>187</v>
      </c>
      <c r="AU144" s="190" t="s">
        <v>90</v>
      </c>
      <c r="AY144" s="17" t="s">
        <v>182</v>
      </c>
      <c r="BE144" s="191">
        <f>IF(N144="základní",J144,0)</f>
        <v>0</v>
      </c>
      <c r="BF144" s="191">
        <f>IF(N144="snížená",J144,0)</f>
        <v>0</v>
      </c>
      <c r="BG144" s="191">
        <f>IF(N144="zákl. přenesená",J144,0)</f>
        <v>0</v>
      </c>
      <c r="BH144" s="191">
        <f>IF(N144="sníž. přenesená",J144,0)</f>
        <v>0</v>
      </c>
      <c r="BI144" s="191">
        <f>IF(N144="nulová",J144,0)</f>
        <v>0</v>
      </c>
      <c r="BJ144" s="17" t="s">
        <v>88</v>
      </c>
      <c r="BK144" s="191">
        <f>ROUND(I144*H144,2)</f>
        <v>0</v>
      </c>
      <c r="BL144" s="17" t="s">
        <v>205</v>
      </c>
      <c r="BM144" s="190" t="s">
        <v>1515</v>
      </c>
    </row>
    <row r="145" spans="1:65" s="13" customFormat="1" ht="11.25">
      <c r="B145" s="192"/>
      <c r="C145" s="193"/>
      <c r="D145" s="194" t="s">
        <v>193</v>
      </c>
      <c r="E145" s="195" t="s">
        <v>43</v>
      </c>
      <c r="F145" s="196" t="s">
        <v>362</v>
      </c>
      <c r="G145" s="193"/>
      <c r="H145" s="195" t="s">
        <v>43</v>
      </c>
      <c r="I145" s="197"/>
      <c r="J145" s="193"/>
      <c r="K145" s="193"/>
      <c r="L145" s="198"/>
      <c r="M145" s="199"/>
      <c r="N145" s="200"/>
      <c r="O145" s="200"/>
      <c r="P145" s="200"/>
      <c r="Q145" s="200"/>
      <c r="R145" s="200"/>
      <c r="S145" s="200"/>
      <c r="T145" s="201"/>
      <c r="AT145" s="202" t="s">
        <v>193</v>
      </c>
      <c r="AU145" s="202" t="s">
        <v>90</v>
      </c>
      <c r="AV145" s="13" t="s">
        <v>88</v>
      </c>
      <c r="AW145" s="13" t="s">
        <v>41</v>
      </c>
      <c r="AX145" s="13" t="s">
        <v>80</v>
      </c>
      <c r="AY145" s="202" t="s">
        <v>182</v>
      </c>
    </row>
    <row r="146" spans="1:65" s="13" customFormat="1" ht="22.5">
      <c r="B146" s="192"/>
      <c r="C146" s="193"/>
      <c r="D146" s="194" t="s">
        <v>193</v>
      </c>
      <c r="E146" s="195" t="s">
        <v>43</v>
      </c>
      <c r="F146" s="196" t="s">
        <v>1512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4" customFormat="1" ht="11.25">
      <c r="B147" s="203"/>
      <c r="C147" s="204"/>
      <c r="D147" s="194" t="s">
        <v>193</v>
      </c>
      <c r="E147" s="205" t="s">
        <v>43</v>
      </c>
      <c r="F147" s="206" t="s">
        <v>1516</v>
      </c>
      <c r="G147" s="204"/>
      <c r="H147" s="207">
        <v>11.5</v>
      </c>
      <c r="I147" s="208"/>
      <c r="J147" s="204"/>
      <c r="K147" s="204"/>
      <c r="L147" s="209"/>
      <c r="M147" s="210"/>
      <c r="N147" s="211"/>
      <c r="O147" s="211"/>
      <c r="P147" s="211"/>
      <c r="Q147" s="211"/>
      <c r="R147" s="211"/>
      <c r="S147" s="211"/>
      <c r="T147" s="212"/>
      <c r="AT147" s="213" t="s">
        <v>193</v>
      </c>
      <c r="AU147" s="213" t="s">
        <v>90</v>
      </c>
      <c r="AV147" s="14" t="s">
        <v>90</v>
      </c>
      <c r="AW147" s="14" t="s">
        <v>41</v>
      </c>
      <c r="AX147" s="14" t="s">
        <v>88</v>
      </c>
      <c r="AY147" s="213" t="s">
        <v>182</v>
      </c>
    </row>
    <row r="148" spans="1:65" s="2" customFormat="1" ht="49.15" customHeight="1">
      <c r="A148" s="35"/>
      <c r="B148" s="36"/>
      <c r="C148" s="179" t="s">
        <v>225</v>
      </c>
      <c r="D148" s="179" t="s">
        <v>187</v>
      </c>
      <c r="E148" s="180" t="s">
        <v>465</v>
      </c>
      <c r="F148" s="181" t="s">
        <v>466</v>
      </c>
      <c r="G148" s="182" t="s">
        <v>190</v>
      </c>
      <c r="H148" s="183">
        <v>10</v>
      </c>
      <c r="I148" s="184"/>
      <c r="J148" s="185">
        <f>ROUND(I148*H148,2)</f>
        <v>0</v>
      </c>
      <c r="K148" s="181" t="s">
        <v>191</v>
      </c>
      <c r="L148" s="40"/>
      <c r="M148" s="186" t="s">
        <v>43</v>
      </c>
      <c r="N148" s="187" t="s">
        <v>51</v>
      </c>
      <c r="O148" s="65"/>
      <c r="P148" s="188">
        <f>O148*H148</f>
        <v>0</v>
      </c>
      <c r="Q148" s="188">
        <v>0</v>
      </c>
      <c r="R148" s="188">
        <f>Q148*H148</f>
        <v>0</v>
      </c>
      <c r="S148" s="188">
        <v>4.0000000000000001E-3</v>
      </c>
      <c r="T148" s="189">
        <f>S148*H148</f>
        <v>0.04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90" t="s">
        <v>205</v>
      </c>
      <c r="AT148" s="190" t="s">
        <v>187</v>
      </c>
      <c r="AU148" s="190" t="s">
        <v>90</v>
      </c>
      <c r="AY148" s="17" t="s">
        <v>182</v>
      </c>
      <c r="BE148" s="191">
        <f>IF(N148="základní",J148,0)</f>
        <v>0</v>
      </c>
      <c r="BF148" s="191">
        <f>IF(N148="snížená",J148,0)</f>
        <v>0</v>
      </c>
      <c r="BG148" s="191">
        <f>IF(N148="zákl. přenesená",J148,0)</f>
        <v>0</v>
      </c>
      <c r="BH148" s="191">
        <f>IF(N148="sníž. přenesená",J148,0)</f>
        <v>0</v>
      </c>
      <c r="BI148" s="191">
        <f>IF(N148="nulová",J148,0)</f>
        <v>0</v>
      </c>
      <c r="BJ148" s="17" t="s">
        <v>88</v>
      </c>
      <c r="BK148" s="191">
        <f>ROUND(I148*H148,2)</f>
        <v>0</v>
      </c>
      <c r="BL148" s="17" t="s">
        <v>205</v>
      </c>
      <c r="BM148" s="190" t="s">
        <v>1517</v>
      </c>
    </row>
    <row r="149" spans="1:65" s="13" customFormat="1" ht="11.25">
      <c r="B149" s="192"/>
      <c r="C149" s="193"/>
      <c r="D149" s="194" t="s">
        <v>193</v>
      </c>
      <c r="E149" s="195" t="s">
        <v>43</v>
      </c>
      <c r="F149" s="196" t="s">
        <v>431</v>
      </c>
      <c r="G149" s="193"/>
      <c r="H149" s="195" t="s">
        <v>43</v>
      </c>
      <c r="I149" s="197"/>
      <c r="J149" s="193"/>
      <c r="K149" s="193"/>
      <c r="L149" s="198"/>
      <c r="M149" s="199"/>
      <c r="N149" s="200"/>
      <c r="O149" s="200"/>
      <c r="P149" s="200"/>
      <c r="Q149" s="200"/>
      <c r="R149" s="200"/>
      <c r="S149" s="200"/>
      <c r="T149" s="201"/>
      <c r="AT149" s="202" t="s">
        <v>193</v>
      </c>
      <c r="AU149" s="202" t="s">
        <v>90</v>
      </c>
      <c r="AV149" s="13" t="s">
        <v>88</v>
      </c>
      <c r="AW149" s="13" t="s">
        <v>41</v>
      </c>
      <c r="AX149" s="13" t="s">
        <v>80</v>
      </c>
      <c r="AY149" s="202" t="s">
        <v>182</v>
      </c>
    </row>
    <row r="150" spans="1:65" s="13" customFormat="1" ht="11.25">
      <c r="B150" s="192"/>
      <c r="C150" s="193"/>
      <c r="D150" s="194" t="s">
        <v>193</v>
      </c>
      <c r="E150" s="195" t="s">
        <v>43</v>
      </c>
      <c r="F150" s="196" t="s">
        <v>1518</v>
      </c>
      <c r="G150" s="193"/>
      <c r="H150" s="195" t="s">
        <v>43</v>
      </c>
      <c r="I150" s="197"/>
      <c r="J150" s="193"/>
      <c r="K150" s="193"/>
      <c r="L150" s="198"/>
      <c r="M150" s="199"/>
      <c r="N150" s="200"/>
      <c r="O150" s="200"/>
      <c r="P150" s="200"/>
      <c r="Q150" s="200"/>
      <c r="R150" s="200"/>
      <c r="S150" s="200"/>
      <c r="T150" s="201"/>
      <c r="AT150" s="202" t="s">
        <v>193</v>
      </c>
      <c r="AU150" s="202" t="s">
        <v>90</v>
      </c>
      <c r="AV150" s="13" t="s">
        <v>88</v>
      </c>
      <c r="AW150" s="13" t="s">
        <v>41</v>
      </c>
      <c r="AX150" s="13" t="s">
        <v>80</v>
      </c>
      <c r="AY150" s="202" t="s">
        <v>182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90</v>
      </c>
      <c r="G151" s="204"/>
      <c r="H151" s="207">
        <v>2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80</v>
      </c>
      <c r="AY151" s="213" t="s">
        <v>182</v>
      </c>
    </row>
    <row r="152" spans="1:65" s="13" customFormat="1" ht="11.25">
      <c r="B152" s="192"/>
      <c r="C152" s="193"/>
      <c r="D152" s="194" t="s">
        <v>193</v>
      </c>
      <c r="E152" s="195" t="s">
        <v>43</v>
      </c>
      <c r="F152" s="196" t="s">
        <v>1519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4" customFormat="1" ht="11.25">
      <c r="B153" s="203"/>
      <c r="C153" s="204"/>
      <c r="D153" s="194" t="s">
        <v>193</v>
      </c>
      <c r="E153" s="205" t="s">
        <v>43</v>
      </c>
      <c r="F153" s="206" t="s">
        <v>90</v>
      </c>
      <c r="G153" s="204"/>
      <c r="H153" s="207">
        <v>2</v>
      </c>
      <c r="I153" s="208"/>
      <c r="J153" s="204"/>
      <c r="K153" s="204"/>
      <c r="L153" s="209"/>
      <c r="M153" s="210"/>
      <c r="N153" s="211"/>
      <c r="O153" s="211"/>
      <c r="P153" s="211"/>
      <c r="Q153" s="211"/>
      <c r="R153" s="211"/>
      <c r="S153" s="211"/>
      <c r="T153" s="212"/>
      <c r="AT153" s="213" t="s">
        <v>193</v>
      </c>
      <c r="AU153" s="213" t="s">
        <v>90</v>
      </c>
      <c r="AV153" s="14" t="s">
        <v>90</v>
      </c>
      <c r="AW153" s="14" t="s">
        <v>41</v>
      </c>
      <c r="AX153" s="14" t="s">
        <v>80</v>
      </c>
      <c r="AY153" s="213" t="s">
        <v>182</v>
      </c>
    </row>
    <row r="154" spans="1:65" s="13" customFormat="1" ht="11.25">
      <c r="B154" s="192"/>
      <c r="C154" s="193"/>
      <c r="D154" s="194" t="s">
        <v>193</v>
      </c>
      <c r="E154" s="195" t="s">
        <v>43</v>
      </c>
      <c r="F154" s="196" t="s">
        <v>1520</v>
      </c>
      <c r="G154" s="193"/>
      <c r="H154" s="195" t="s">
        <v>43</v>
      </c>
      <c r="I154" s="197"/>
      <c r="J154" s="193"/>
      <c r="K154" s="193"/>
      <c r="L154" s="198"/>
      <c r="M154" s="199"/>
      <c r="N154" s="200"/>
      <c r="O154" s="200"/>
      <c r="P154" s="200"/>
      <c r="Q154" s="200"/>
      <c r="R154" s="200"/>
      <c r="S154" s="200"/>
      <c r="T154" s="201"/>
      <c r="AT154" s="202" t="s">
        <v>193</v>
      </c>
      <c r="AU154" s="202" t="s">
        <v>90</v>
      </c>
      <c r="AV154" s="13" t="s">
        <v>88</v>
      </c>
      <c r="AW154" s="13" t="s">
        <v>41</v>
      </c>
      <c r="AX154" s="13" t="s">
        <v>80</v>
      </c>
      <c r="AY154" s="202" t="s">
        <v>182</v>
      </c>
    </row>
    <row r="155" spans="1:65" s="14" customFormat="1" ht="11.25">
      <c r="B155" s="203"/>
      <c r="C155" s="204"/>
      <c r="D155" s="194" t="s">
        <v>193</v>
      </c>
      <c r="E155" s="205" t="s">
        <v>43</v>
      </c>
      <c r="F155" s="206" t="s">
        <v>90</v>
      </c>
      <c r="G155" s="204"/>
      <c r="H155" s="207">
        <v>2</v>
      </c>
      <c r="I155" s="208"/>
      <c r="J155" s="204"/>
      <c r="K155" s="204"/>
      <c r="L155" s="209"/>
      <c r="M155" s="210"/>
      <c r="N155" s="211"/>
      <c r="O155" s="211"/>
      <c r="P155" s="211"/>
      <c r="Q155" s="211"/>
      <c r="R155" s="211"/>
      <c r="S155" s="211"/>
      <c r="T155" s="212"/>
      <c r="AT155" s="213" t="s">
        <v>193</v>
      </c>
      <c r="AU155" s="213" t="s">
        <v>90</v>
      </c>
      <c r="AV155" s="14" t="s">
        <v>90</v>
      </c>
      <c r="AW155" s="14" t="s">
        <v>41</v>
      </c>
      <c r="AX155" s="14" t="s">
        <v>80</v>
      </c>
      <c r="AY155" s="213" t="s">
        <v>182</v>
      </c>
    </row>
    <row r="156" spans="1:65" s="13" customFormat="1" ht="11.25">
      <c r="B156" s="192"/>
      <c r="C156" s="193"/>
      <c r="D156" s="194" t="s">
        <v>193</v>
      </c>
      <c r="E156" s="195" t="s">
        <v>43</v>
      </c>
      <c r="F156" s="196" t="s">
        <v>1521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4" customFormat="1" ht="11.25">
      <c r="B157" s="203"/>
      <c r="C157" s="204"/>
      <c r="D157" s="194" t="s">
        <v>193</v>
      </c>
      <c r="E157" s="205" t="s">
        <v>43</v>
      </c>
      <c r="F157" s="206" t="s">
        <v>88</v>
      </c>
      <c r="G157" s="204"/>
      <c r="H157" s="207">
        <v>1</v>
      </c>
      <c r="I157" s="208"/>
      <c r="J157" s="204"/>
      <c r="K157" s="204"/>
      <c r="L157" s="209"/>
      <c r="M157" s="210"/>
      <c r="N157" s="211"/>
      <c r="O157" s="211"/>
      <c r="P157" s="211"/>
      <c r="Q157" s="211"/>
      <c r="R157" s="211"/>
      <c r="S157" s="211"/>
      <c r="T157" s="212"/>
      <c r="AT157" s="213" t="s">
        <v>193</v>
      </c>
      <c r="AU157" s="213" t="s">
        <v>90</v>
      </c>
      <c r="AV157" s="14" t="s">
        <v>90</v>
      </c>
      <c r="AW157" s="14" t="s">
        <v>41</v>
      </c>
      <c r="AX157" s="14" t="s">
        <v>80</v>
      </c>
      <c r="AY157" s="213" t="s">
        <v>182</v>
      </c>
    </row>
    <row r="158" spans="1:65" s="13" customFormat="1" ht="11.25">
      <c r="B158" s="192"/>
      <c r="C158" s="193"/>
      <c r="D158" s="194" t="s">
        <v>193</v>
      </c>
      <c r="E158" s="195" t="s">
        <v>43</v>
      </c>
      <c r="F158" s="196" t="s">
        <v>1522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88</v>
      </c>
      <c r="G159" s="204"/>
      <c r="H159" s="207">
        <v>1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80</v>
      </c>
      <c r="AY159" s="213" t="s">
        <v>182</v>
      </c>
    </row>
    <row r="160" spans="1:65" s="13" customFormat="1" ht="11.25">
      <c r="B160" s="192"/>
      <c r="C160" s="193"/>
      <c r="D160" s="194" t="s">
        <v>193</v>
      </c>
      <c r="E160" s="195" t="s">
        <v>43</v>
      </c>
      <c r="F160" s="196" t="s">
        <v>1523</v>
      </c>
      <c r="G160" s="193"/>
      <c r="H160" s="195" t="s">
        <v>43</v>
      </c>
      <c r="I160" s="197"/>
      <c r="J160" s="193"/>
      <c r="K160" s="193"/>
      <c r="L160" s="198"/>
      <c r="M160" s="199"/>
      <c r="N160" s="200"/>
      <c r="O160" s="200"/>
      <c r="P160" s="200"/>
      <c r="Q160" s="200"/>
      <c r="R160" s="200"/>
      <c r="S160" s="200"/>
      <c r="T160" s="201"/>
      <c r="AT160" s="202" t="s">
        <v>193</v>
      </c>
      <c r="AU160" s="202" t="s">
        <v>90</v>
      </c>
      <c r="AV160" s="13" t="s">
        <v>88</v>
      </c>
      <c r="AW160" s="13" t="s">
        <v>41</v>
      </c>
      <c r="AX160" s="13" t="s">
        <v>80</v>
      </c>
      <c r="AY160" s="202" t="s">
        <v>182</v>
      </c>
    </row>
    <row r="161" spans="1:65" s="14" customFormat="1" ht="11.25">
      <c r="B161" s="203"/>
      <c r="C161" s="204"/>
      <c r="D161" s="194" t="s">
        <v>193</v>
      </c>
      <c r="E161" s="205" t="s">
        <v>43</v>
      </c>
      <c r="F161" s="206" t="s">
        <v>88</v>
      </c>
      <c r="G161" s="204"/>
      <c r="H161" s="207">
        <v>1</v>
      </c>
      <c r="I161" s="208"/>
      <c r="J161" s="204"/>
      <c r="K161" s="204"/>
      <c r="L161" s="209"/>
      <c r="M161" s="210"/>
      <c r="N161" s="211"/>
      <c r="O161" s="211"/>
      <c r="P161" s="211"/>
      <c r="Q161" s="211"/>
      <c r="R161" s="211"/>
      <c r="S161" s="211"/>
      <c r="T161" s="212"/>
      <c r="AT161" s="213" t="s">
        <v>193</v>
      </c>
      <c r="AU161" s="213" t="s">
        <v>90</v>
      </c>
      <c r="AV161" s="14" t="s">
        <v>90</v>
      </c>
      <c r="AW161" s="14" t="s">
        <v>41</v>
      </c>
      <c r="AX161" s="14" t="s">
        <v>80</v>
      </c>
      <c r="AY161" s="213" t="s">
        <v>182</v>
      </c>
    </row>
    <row r="162" spans="1:65" s="13" customFormat="1" ht="11.25">
      <c r="B162" s="192"/>
      <c r="C162" s="193"/>
      <c r="D162" s="194" t="s">
        <v>193</v>
      </c>
      <c r="E162" s="195" t="s">
        <v>43</v>
      </c>
      <c r="F162" s="196" t="s">
        <v>1524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90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1:65" s="14" customFormat="1" ht="11.25">
      <c r="B163" s="203"/>
      <c r="C163" s="204"/>
      <c r="D163" s="194" t="s">
        <v>193</v>
      </c>
      <c r="E163" s="205" t="s">
        <v>43</v>
      </c>
      <c r="F163" s="206" t="s">
        <v>88</v>
      </c>
      <c r="G163" s="204"/>
      <c r="H163" s="207">
        <v>1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1:65" s="15" customFormat="1" ht="11.25">
      <c r="B164" s="227"/>
      <c r="C164" s="228"/>
      <c r="D164" s="194" t="s">
        <v>193</v>
      </c>
      <c r="E164" s="229" t="s">
        <v>43</v>
      </c>
      <c r="F164" s="230" t="s">
        <v>436</v>
      </c>
      <c r="G164" s="228"/>
      <c r="H164" s="231">
        <v>10</v>
      </c>
      <c r="I164" s="232"/>
      <c r="J164" s="228"/>
      <c r="K164" s="228"/>
      <c r="L164" s="233"/>
      <c r="M164" s="234"/>
      <c r="N164" s="235"/>
      <c r="O164" s="235"/>
      <c r="P164" s="235"/>
      <c r="Q164" s="235"/>
      <c r="R164" s="235"/>
      <c r="S164" s="235"/>
      <c r="T164" s="236"/>
      <c r="AT164" s="237" t="s">
        <v>193</v>
      </c>
      <c r="AU164" s="237" t="s">
        <v>90</v>
      </c>
      <c r="AV164" s="15" t="s">
        <v>205</v>
      </c>
      <c r="AW164" s="15" t="s">
        <v>41</v>
      </c>
      <c r="AX164" s="15" t="s">
        <v>88</v>
      </c>
      <c r="AY164" s="237" t="s">
        <v>182</v>
      </c>
    </row>
    <row r="165" spans="1:65" s="2" customFormat="1" ht="24.2" customHeight="1">
      <c r="A165" s="35"/>
      <c r="B165" s="36"/>
      <c r="C165" s="179" t="s">
        <v>230</v>
      </c>
      <c r="D165" s="179" t="s">
        <v>187</v>
      </c>
      <c r="E165" s="180" t="s">
        <v>470</v>
      </c>
      <c r="F165" s="181" t="s">
        <v>471</v>
      </c>
      <c r="G165" s="182" t="s">
        <v>190</v>
      </c>
      <c r="H165" s="183">
        <v>10</v>
      </c>
      <c r="I165" s="184"/>
      <c r="J165" s="185">
        <f>ROUND(I165*H165,2)</f>
        <v>0</v>
      </c>
      <c r="K165" s="181" t="s">
        <v>191</v>
      </c>
      <c r="L165" s="40"/>
      <c r="M165" s="186" t="s">
        <v>43</v>
      </c>
      <c r="N165" s="187" t="s">
        <v>51</v>
      </c>
      <c r="O165" s="65"/>
      <c r="P165" s="188">
        <f>O165*H165</f>
        <v>0</v>
      </c>
      <c r="Q165" s="188">
        <v>1.0000000000000001E-5</v>
      </c>
      <c r="R165" s="188">
        <f>Q165*H165</f>
        <v>1E-4</v>
      </c>
      <c r="S165" s="188">
        <v>0</v>
      </c>
      <c r="T165" s="189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90" t="s">
        <v>205</v>
      </c>
      <c r="AT165" s="190" t="s">
        <v>187</v>
      </c>
      <c r="AU165" s="190" t="s">
        <v>90</v>
      </c>
      <c r="AY165" s="17" t="s">
        <v>182</v>
      </c>
      <c r="BE165" s="191">
        <f>IF(N165="základní",J165,0)</f>
        <v>0</v>
      </c>
      <c r="BF165" s="191">
        <f>IF(N165="snížená",J165,0)</f>
        <v>0</v>
      </c>
      <c r="BG165" s="191">
        <f>IF(N165="zákl. přenesená",J165,0)</f>
        <v>0</v>
      </c>
      <c r="BH165" s="191">
        <f>IF(N165="sníž. přenesená",J165,0)</f>
        <v>0</v>
      </c>
      <c r="BI165" s="191">
        <f>IF(N165="nulová",J165,0)</f>
        <v>0</v>
      </c>
      <c r="BJ165" s="17" t="s">
        <v>88</v>
      </c>
      <c r="BK165" s="191">
        <f>ROUND(I165*H165,2)</f>
        <v>0</v>
      </c>
      <c r="BL165" s="17" t="s">
        <v>205</v>
      </c>
      <c r="BM165" s="190" t="s">
        <v>1525</v>
      </c>
    </row>
    <row r="166" spans="1:65" s="13" customFormat="1" ht="11.25">
      <c r="B166" s="192"/>
      <c r="C166" s="193"/>
      <c r="D166" s="194" t="s">
        <v>193</v>
      </c>
      <c r="E166" s="195" t="s">
        <v>43</v>
      </c>
      <c r="F166" s="196" t="s">
        <v>431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1:65" s="13" customFormat="1" ht="11.25">
      <c r="B167" s="192"/>
      <c r="C167" s="193"/>
      <c r="D167" s="194" t="s">
        <v>193</v>
      </c>
      <c r="E167" s="195" t="s">
        <v>43</v>
      </c>
      <c r="F167" s="196" t="s">
        <v>1526</v>
      </c>
      <c r="G167" s="193"/>
      <c r="H167" s="195" t="s">
        <v>43</v>
      </c>
      <c r="I167" s="197"/>
      <c r="J167" s="193"/>
      <c r="K167" s="193"/>
      <c r="L167" s="198"/>
      <c r="M167" s="199"/>
      <c r="N167" s="200"/>
      <c r="O167" s="200"/>
      <c r="P167" s="200"/>
      <c r="Q167" s="200"/>
      <c r="R167" s="200"/>
      <c r="S167" s="200"/>
      <c r="T167" s="201"/>
      <c r="AT167" s="202" t="s">
        <v>193</v>
      </c>
      <c r="AU167" s="202" t="s">
        <v>90</v>
      </c>
      <c r="AV167" s="13" t="s">
        <v>88</v>
      </c>
      <c r="AW167" s="13" t="s">
        <v>41</v>
      </c>
      <c r="AX167" s="13" t="s">
        <v>80</v>
      </c>
      <c r="AY167" s="202" t="s">
        <v>182</v>
      </c>
    </row>
    <row r="168" spans="1:65" s="14" customFormat="1" ht="11.25">
      <c r="B168" s="203"/>
      <c r="C168" s="204"/>
      <c r="D168" s="194" t="s">
        <v>193</v>
      </c>
      <c r="E168" s="205" t="s">
        <v>43</v>
      </c>
      <c r="F168" s="206" t="s">
        <v>90</v>
      </c>
      <c r="G168" s="204"/>
      <c r="H168" s="207">
        <v>2</v>
      </c>
      <c r="I168" s="208"/>
      <c r="J168" s="204"/>
      <c r="K168" s="204"/>
      <c r="L168" s="209"/>
      <c r="M168" s="210"/>
      <c r="N168" s="211"/>
      <c r="O168" s="211"/>
      <c r="P168" s="211"/>
      <c r="Q168" s="211"/>
      <c r="R168" s="211"/>
      <c r="S168" s="211"/>
      <c r="T168" s="212"/>
      <c r="AT168" s="213" t="s">
        <v>193</v>
      </c>
      <c r="AU168" s="213" t="s">
        <v>90</v>
      </c>
      <c r="AV168" s="14" t="s">
        <v>90</v>
      </c>
      <c r="AW168" s="14" t="s">
        <v>41</v>
      </c>
      <c r="AX168" s="14" t="s">
        <v>80</v>
      </c>
      <c r="AY168" s="213" t="s">
        <v>182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1527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4" customFormat="1" ht="11.25">
      <c r="B170" s="203"/>
      <c r="C170" s="204"/>
      <c r="D170" s="194" t="s">
        <v>193</v>
      </c>
      <c r="E170" s="205" t="s">
        <v>43</v>
      </c>
      <c r="F170" s="206" t="s">
        <v>90</v>
      </c>
      <c r="G170" s="204"/>
      <c r="H170" s="207">
        <v>2</v>
      </c>
      <c r="I170" s="208"/>
      <c r="J170" s="204"/>
      <c r="K170" s="204"/>
      <c r="L170" s="209"/>
      <c r="M170" s="210"/>
      <c r="N170" s="211"/>
      <c r="O170" s="211"/>
      <c r="P170" s="211"/>
      <c r="Q170" s="211"/>
      <c r="R170" s="211"/>
      <c r="S170" s="211"/>
      <c r="T170" s="212"/>
      <c r="AT170" s="213" t="s">
        <v>193</v>
      </c>
      <c r="AU170" s="213" t="s">
        <v>90</v>
      </c>
      <c r="AV170" s="14" t="s">
        <v>90</v>
      </c>
      <c r="AW170" s="14" t="s">
        <v>41</v>
      </c>
      <c r="AX170" s="14" t="s">
        <v>80</v>
      </c>
      <c r="AY170" s="213" t="s">
        <v>182</v>
      </c>
    </row>
    <row r="171" spans="1:65" s="13" customFormat="1" ht="11.25">
      <c r="B171" s="192"/>
      <c r="C171" s="193"/>
      <c r="D171" s="194" t="s">
        <v>193</v>
      </c>
      <c r="E171" s="195" t="s">
        <v>43</v>
      </c>
      <c r="F171" s="196" t="s">
        <v>1528</v>
      </c>
      <c r="G171" s="193"/>
      <c r="H171" s="195" t="s">
        <v>43</v>
      </c>
      <c r="I171" s="197"/>
      <c r="J171" s="193"/>
      <c r="K171" s="193"/>
      <c r="L171" s="198"/>
      <c r="M171" s="199"/>
      <c r="N171" s="200"/>
      <c r="O171" s="200"/>
      <c r="P171" s="200"/>
      <c r="Q171" s="200"/>
      <c r="R171" s="200"/>
      <c r="S171" s="200"/>
      <c r="T171" s="201"/>
      <c r="AT171" s="202" t="s">
        <v>193</v>
      </c>
      <c r="AU171" s="202" t="s">
        <v>90</v>
      </c>
      <c r="AV171" s="13" t="s">
        <v>88</v>
      </c>
      <c r="AW171" s="13" t="s">
        <v>41</v>
      </c>
      <c r="AX171" s="13" t="s">
        <v>80</v>
      </c>
      <c r="AY171" s="202" t="s">
        <v>182</v>
      </c>
    </row>
    <row r="172" spans="1:65" s="14" customFormat="1" ht="11.25">
      <c r="B172" s="203"/>
      <c r="C172" s="204"/>
      <c r="D172" s="194" t="s">
        <v>193</v>
      </c>
      <c r="E172" s="205" t="s">
        <v>43</v>
      </c>
      <c r="F172" s="206" t="s">
        <v>90</v>
      </c>
      <c r="G172" s="204"/>
      <c r="H172" s="207">
        <v>2</v>
      </c>
      <c r="I172" s="208"/>
      <c r="J172" s="204"/>
      <c r="K172" s="204"/>
      <c r="L172" s="209"/>
      <c r="M172" s="210"/>
      <c r="N172" s="211"/>
      <c r="O172" s="211"/>
      <c r="P172" s="211"/>
      <c r="Q172" s="211"/>
      <c r="R172" s="211"/>
      <c r="S172" s="211"/>
      <c r="T172" s="212"/>
      <c r="AT172" s="213" t="s">
        <v>193</v>
      </c>
      <c r="AU172" s="213" t="s">
        <v>90</v>
      </c>
      <c r="AV172" s="14" t="s">
        <v>90</v>
      </c>
      <c r="AW172" s="14" t="s">
        <v>41</v>
      </c>
      <c r="AX172" s="14" t="s">
        <v>80</v>
      </c>
      <c r="AY172" s="213" t="s">
        <v>182</v>
      </c>
    </row>
    <row r="173" spans="1:65" s="13" customFormat="1" ht="11.25">
      <c r="B173" s="192"/>
      <c r="C173" s="193"/>
      <c r="D173" s="194" t="s">
        <v>193</v>
      </c>
      <c r="E173" s="195" t="s">
        <v>43</v>
      </c>
      <c r="F173" s="196" t="s">
        <v>1529</v>
      </c>
      <c r="G173" s="193"/>
      <c r="H173" s="195" t="s">
        <v>43</v>
      </c>
      <c r="I173" s="197"/>
      <c r="J173" s="193"/>
      <c r="K173" s="193"/>
      <c r="L173" s="198"/>
      <c r="M173" s="199"/>
      <c r="N173" s="200"/>
      <c r="O173" s="200"/>
      <c r="P173" s="200"/>
      <c r="Q173" s="200"/>
      <c r="R173" s="200"/>
      <c r="S173" s="200"/>
      <c r="T173" s="201"/>
      <c r="AT173" s="202" t="s">
        <v>193</v>
      </c>
      <c r="AU173" s="202" t="s">
        <v>90</v>
      </c>
      <c r="AV173" s="13" t="s">
        <v>88</v>
      </c>
      <c r="AW173" s="13" t="s">
        <v>41</v>
      </c>
      <c r="AX173" s="13" t="s">
        <v>80</v>
      </c>
      <c r="AY173" s="202" t="s">
        <v>182</v>
      </c>
    </row>
    <row r="174" spans="1:65" s="14" customFormat="1" ht="11.25">
      <c r="B174" s="203"/>
      <c r="C174" s="204"/>
      <c r="D174" s="194" t="s">
        <v>193</v>
      </c>
      <c r="E174" s="205" t="s">
        <v>43</v>
      </c>
      <c r="F174" s="206" t="s">
        <v>88</v>
      </c>
      <c r="G174" s="204"/>
      <c r="H174" s="207">
        <v>1</v>
      </c>
      <c r="I174" s="208"/>
      <c r="J174" s="204"/>
      <c r="K174" s="204"/>
      <c r="L174" s="209"/>
      <c r="M174" s="210"/>
      <c r="N174" s="211"/>
      <c r="O174" s="211"/>
      <c r="P174" s="211"/>
      <c r="Q174" s="211"/>
      <c r="R174" s="211"/>
      <c r="S174" s="211"/>
      <c r="T174" s="212"/>
      <c r="AT174" s="213" t="s">
        <v>193</v>
      </c>
      <c r="AU174" s="213" t="s">
        <v>90</v>
      </c>
      <c r="AV174" s="14" t="s">
        <v>90</v>
      </c>
      <c r="AW174" s="14" t="s">
        <v>41</v>
      </c>
      <c r="AX174" s="14" t="s">
        <v>80</v>
      </c>
      <c r="AY174" s="213" t="s">
        <v>182</v>
      </c>
    </row>
    <row r="175" spans="1:65" s="13" customFormat="1" ht="11.25">
      <c r="B175" s="192"/>
      <c r="C175" s="193"/>
      <c r="D175" s="194" t="s">
        <v>193</v>
      </c>
      <c r="E175" s="195" t="s">
        <v>43</v>
      </c>
      <c r="F175" s="196" t="s">
        <v>1530</v>
      </c>
      <c r="G175" s="193"/>
      <c r="H175" s="195" t="s">
        <v>43</v>
      </c>
      <c r="I175" s="197"/>
      <c r="J175" s="193"/>
      <c r="K175" s="193"/>
      <c r="L175" s="198"/>
      <c r="M175" s="199"/>
      <c r="N175" s="200"/>
      <c r="O175" s="200"/>
      <c r="P175" s="200"/>
      <c r="Q175" s="200"/>
      <c r="R175" s="200"/>
      <c r="S175" s="200"/>
      <c r="T175" s="201"/>
      <c r="AT175" s="202" t="s">
        <v>193</v>
      </c>
      <c r="AU175" s="202" t="s">
        <v>90</v>
      </c>
      <c r="AV175" s="13" t="s">
        <v>88</v>
      </c>
      <c r="AW175" s="13" t="s">
        <v>41</v>
      </c>
      <c r="AX175" s="13" t="s">
        <v>80</v>
      </c>
      <c r="AY175" s="202" t="s">
        <v>182</v>
      </c>
    </row>
    <row r="176" spans="1:65" s="14" customFormat="1" ht="11.25">
      <c r="B176" s="203"/>
      <c r="C176" s="204"/>
      <c r="D176" s="194" t="s">
        <v>193</v>
      </c>
      <c r="E176" s="205" t="s">
        <v>43</v>
      </c>
      <c r="F176" s="206" t="s">
        <v>88</v>
      </c>
      <c r="G176" s="204"/>
      <c r="H176" s="207">
        <v>1</v>
      </c>
      <c r="I176" s="208"/>
      <c r="J176" s="204"/>
      <c r="K176" s="204"/>
      <c r="L176" s="209"/>
      <c r="M176" s="210"/>
      <c r="N176" s="211"/>
      <c r="O176" s="211"/>
      <c r="P176" s="211"/>
      <c r="Q176" s="211"/>
      <c r="R176" s="211"/>
      <c r="S176" s="211"/>
      <c r="T176" s="212"/>
      <c r="AT176" s="213" t="s">
        <v>193</v>
      </c>
      <c r="AU176" s="213" t="s">
        <v>90</v>
      </c>
      <c r="AV176" s="14" t="s">
        <v>90</v>
      </c>
      <c r="AW176" s="14" t="s">
        <v>41</v>
      </c>
      <c r="AX176" s="14" t="s">
        <v>80</v>
      </c>
      <c r="AY176" s="213" t="s">
        <v>182</v>
      </c>
    </row>
    <row r="177" spans="1:65" s="13" customFormat="1" ht="11.25">
      <c r="B177" s="192"/>
      <c r="C177" s="193"/>
      <c r="D177" s="194" t="s">
        <v>193</v>
      </c>
      <c r="E177" s="195" t="s">
        <v>43</v>
      </c>
      <c r="F177" s="196" t="s">
        <v>1531</v>
      </c>
      <c r="G177" s="193"/>
      <c r="H177" s="195" t="s">
        <v>43</v>
      </c>
      <c r="I177" s="197"/>
      <c r="J177" s="193"/>
      <c r="K177" s="193"/>
      <c r="L177" s="198"/>
      <c r="M177" s="199"/>
      <c r="N177" s="200"/>
      <c r="O177" s="200"/>
      <c r="P177" s="200"/>
      <c r="Q177" s="200"/>
      <c r="R177" s="200"/>
      <c r="S177" s="200"/>
      <c r="T177" s="201"/>
      <c r="AT177" s="202" t="s">
        <v>193</v>
      </c>
      <c r="AU177" s="202" t="s">
        <v>90</v>
      </c>
      <c r="AV177" s="13" t="s">
        <v>88</v>
      </c>
      <c r="AW177" s="13" t="s">
        <v>41</v>
      </c>
      <c r="AX177" s="13" t="s">
        <v>80</v>
      </c>
      <c r="AY177" s="202" t="s">
        <v>182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88</v>
      </c>
      <c r="G178" s="204"/>
      <c r="H178" s="207">
        <v>1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3" customFormat="1" ht="11.25">
      <c r="B179" s="192"/>
      <c r="C179" s="193"/>
      <c r="D179" s="194" t="s">
        <v>193</v>
      </c>
      <c r="E179" s="195" t="s">
        <v>43</v>
      </c>
      <c r="F179" s="196" t="s">
        <v>1532</v>
      </c>
      <c r="G179" s="193"/>
      <c r="H179" s="195" t="s">
        <v>43</v>
      </c>
      <c r="I179" s="197"/>
      <c r="J179" s="193"/>
      <c r="K179" s="193"/>
      <c r="L179" s="198"/>
      <c r="M179" s="199"/>
      <c r="N179" s="200"/>
      <c r="O179" s="200"/>
      <c r="P179" s="200"/>
      <c r="Q179" s="200"/>
      <c r="R179" s="200"/>
      <c r="S179" s="200"/>
      <c r="T179" s="201"/>
      <c r="AT179" s="202" t="s">
        <v>193</v>
      </c>
      <c r="AU179" s="202" t="s">
        <v>90</v>
      </c>
      <c r="AV179" s="13" t="s">
        <v>88</v>
      </c>
      <c r="AW179" s="13" t="s">
        <v>41</v>
      </c>
      <c r="AX179" s="13" t="s">
        <v>80</v>
      </c>
      <c r="AY179" s="202" t="s">
        <v>182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88</v>
      </c>
      <c r="G180" s="204"/>
      <c r="H180" s="207">
        <v>1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5" customFormat="1" ht="11.25">
      <c r="B181" s="227"/>
      <c r="C181" s="228"/>
      <c r="D181" s="194" t="s">
        <v>193</v>
      </c>
      <c r="E181" s="229" t="s">
        <v>43</v>
      </c>
      <c r="F181" s="230" t="s">
        <v>436</v>
      </c>
      <c r="G181" s="228"/>
      <c r="H181" s="231">
        <v>10</v>
      </c>
      <c r="I181" s="232"/>
      <c r="J181" s="228"/>
      <c r="K181" s="228"/>
      <c r="L181" s="233"/>
      <c r="M181" s="234"/>
      <c r="N181" s="235"/>
      <c r="O181" s="235"/>
      <c r="P181" s="235"/>
      <c r="Q181" s="235"/>
      <c r="R181" s="235"/>
      <c r="S181" s="235"/>
      <c r="T181" s="236"/>
      <c r="AT181" s="237" t="s">
        <v>193</v>
      </c>
      <c r="AU181" s="237" t="s">
        <v>90</v>
      </c>
      <c r="AV181" s="15" t="s">
        <v>205</v>
      </c>
      <c r="AW181" s="15" t="s">
        <v>41</v>
      </c>
      <c r="AX181" s="15" t="s">
        <v>88</v>
      </c>
      <c r="AY181" s="237" t="s">
        <v>182</v>
      </c>
    </row>
    <row r="182" spans="1:65" s="2" customFormat="1" ht="14.45" customHeight="1">
      <c r="A182" s="35"/>
      <c r="B182" s="36"/>
      <c r="C182" s="214" t="s">
        <v>235</v>
      </c>
      <c r="D182" s="214" t="s">
        <v>179</v>
      </c>
      <c r="E182" s="215" t="s">
        <v>474</v>
      </c>
      <c r="F182" s="216" t="s">
        <v>475</v>
      </c>
      <c r="G182" s="217" t="s">
        <v>190</v>
      </c>
      <c r="H182" s="218">
        <v>20</v>
      </c>
      <c r="I182" s="219"/>
      <c r="J182" s="220">
        <f>ROUND(I182*H182,2)</f>
        <v>0</v>
      </c>
      <c r="K182" s="216" t="s">
        <v>198</v>
      </c>
      <c r="L182" s="221"/>
      <c r="M182" s="222" t="s">
        <v>43</v>
      </c>
      <c r="N182" s="223" t="s">
        <v>51</v>
      </c>
      <c r="O182" s="65"/>
      <c r="P182" s="188">
        <f>O182*H182</f>
        <v>0</v>
      </c>
      <c r="Q182" s="188">
        <v>4.0000000000000002E-4</v>
      </c>
      <c r="R182" s="188">
        <f>Q182*H182</f>
        <v>8.0000000000000002E-3</v>
      </c>
      <c r="S182" s="188">
        <v>0</v>
      </c>
      <c r="T182" s="18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90" t="s">
        <v>225</v>
      </c>
      <c r="AT182" s="190" t="s">
        <v>179</v>
      </c>
      <c r="AU182" s="190" t="s">
        <v>90</v>
      </c>
      <c r="AY182" s="17" t="s">
        <v>182</v>
      </c>
      <c r="BE182" s="191">
        <f>IF(N182="základní",J182,0)</f>
        <v>0</v>
      </c>
      <c r="BF182" s="191">
        <f>IF(N182="snížená",J182,0)</f>
        <v>0</v>
      </c>
      <c r="BG182" s="191">
        <f>IF(N182="zákl. přenesená",J182,0)</f>
        <v>0</v>
      </c>
      <c r="BH182" s="191">
        <f>IF(N182="sníž. přenesená",J182,0)</f>
        <v>0</v>
      </c>
      <c r="BI182" s="191">
        <f>IF(N182="nulová",J182,0)</f>
        <v>0</v>
      </c>
      <c r="BJ182" s="17" t="s">
        <v>88</v>
      </c>
      <c r="BK182" s="191">
        <f>ROUND(I182*H182,2)</f>
        <v>0</v>
      </c>
      <c r="BL182" s="17" t="s">
        <v>205</v>
      </c>
      <c r="BM182" s="190" t="s">
        <v>1533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431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3" customFormat="1" ht="11.25">
      <c r="B184" s="192"/>
      <c r="C184" s="193"/>
      <c r="D184" s="194" t="s">
        <v>193</v>
      </c>
      <c r="E184" s="195" t="s">
        <v>43</v>
      </c>
      <c r="F184" s="196" t="s">
        <v>1526</v>
      </c>
      <c r="G184" s="193"/>
      <c r="H184" s="195" t="s">
        <v>43</v>
      </c>
      <c r="I184" s="197"/>
      <c r="J184" s="193"/>
      <c r="K184" s="193"/>
      <c r="L184" s="198"/>
      <c r="M184" s="199"/>
      <c r="N184" s="200"/>
      <c r="O184" s="200"/>
      <c r="P184" s="200"/>
      <c r="Q184" s="200"/>
      <c r="R184" s="200"/>
      <c r="S184" s="200"/>
      <c r="T184" s="201"/>
      <c r="AT184" s="202" t="s">
        <v>193</v>
      </c>
      <c r="AU184" s="202" t="s">
        <v>90</v>
      </c>
      <c r="AV184" s="13" t="s">
        <v>88</v>
      </c>
      <c r="AW184" s="13" t="s">
        <v>41</v>
      </c>
      <c r="AX184" s="13" t="s">
        <v>80</v>
      </c>
      <c r="AY184" s="202" t="s">
        <v>182</v>
      </c>
    </row>
    <row r="185" spans="1:65" s="14" customFormat="1" ht="11.25">
      <c r="B185" s="203"/>
      <c r="C185" s="204"/>
      <c r="D185" s="194" t="s">
        <v>193</v>
      </c>
      <c r="E185" s="205" t="s">
        <v>43</v>
      </c>
      <c r="F185" s="206" t="s">
        <v>906</v>
      </c>
      <c r="G185" s="204"/>
      <c r="H185" s="207">
        <v>4</v>
      </c>
      <c r="I185" s="208"/>
      <c r="J185" s="204"/>
      <c r="K185" s="204"/>
      <c r="L185" s="209"/>
      <c r="M185" s="210"/>
      <c r="N185" s="211"/>
      <c r="O185" s="211"/>
      <c r="P185" s="211"/>
      <c r="Q185" s="211"/>
      <c r="R185" s="211"/>
      <c r="S185" s="211"/>
      <c r="T185" s="212"/>
      <c r="AT185" s="213" t="s">
        <v>193</v>
      </c>
      <c r="AU185" s="213" t="s">
        <v>90</v>
      </c>
      <c r="AV185" s="14" t="s">
        <v>90</v>
      </c>
      <c r="AW185" s="14" t="s">
        <v>41</v>
      </c>
      <c r="AX185" s="14" t="s">
        <v>80</v>
      </c>
      <c r="AY185" s="213" t="s">
        <v>182</v>
      </c>
    </row>
    <row r="186" spans="1:65" s="13" customFormat="1" ht="11.25">
      <c r="B186" s="192"/>
      <c r="C186" s="193"/>
      <c r="D186" s="194" t="s">
        <v>193</v>
      </c>
      <c r="E186" s="195" t="s">
        <v>43</v>
      </c>
      <c r="F186" s="196" t="s">
        <v>1527</v>
      </c>
      <c r="G186" s="193"/>
      <c r="H186" s="195" t="s">
        <v>43</v>
      </c>
      <c r="I186" s="197"/>
      <c r="J186" s="193"/>
      <c r="K186" s="193"/>
      <c r="L186" s="198"/>
      <c r="M186" s="199"/>
      <c r="N186" s="200"/>
      <c r="O186" s="200"/>
      <c r="P186" s="200"/>
      <c r="Q186" s="200"/>
      <c r="R186" s="200"/>
      <c r="S186" s="200"/>
      <c r="T186" s="201"/>
      <c r="AT186" s="202" t="s">
        <v>193</v>
      </c>
      <c r="AU186" s="202" t="s">
        <v>90</v>
      </c>
      <c r="AV186" s="13" t="s">
        <v>88</v>
      </c>
      <c r="AW186" s="13" t="s">
        <v>41</v>
      </c>
      <c r="AX186" s="13" t="s">
        <v>80</v>
      </c>
      <c r="AY186" s="202" t="s">
        <v>182</v>
      </c>
    </row>
    <row r="187" spans="1:65" s="14" customFormat="1" ht="11.25">
      <c r="B187" s="203"/>
      <c r="C187" s="204"/>
      <c r="D187" s="194" t="s">
        <v>193</v>
      </c>
      <c r="E187" s="205" t="s">
        <v>43</v>
      </c>
      <c r="F187" s="206" t="s">
        <v>906</v>
      </c>
      <c r="G187" s="204"/>
      <c r="H187" s="207">
        <v>4</v>
      </c>
      <c r="I187" s="208"/>
      <c r="J187" s="204"/>
      <c r="K187" s="204"/>
      <c r="L187" s="209"/>
      <c r="M187" s="210"/>
      <c r="N187" s="211"/>
      <c r="O187" s="211"/>
      <c r="P187" s="211"/>
      <c r="Q187" s="211"/>
      <c r="R187" s="211"/>
      <c r="S187" s="211"/>
      <c r="T187" s="212"/>
      <c r="AT187" s="213" t="s">
        <v>193</v>
      </c>
      <c r="AU187" s="213" t="s">
        <v>90</v>
      </c>
      <c r="AV187" s="14" t="s">
        <v>90</v>
      </c>
      <c r="AW187" s="14" t="s">
        <v>41</v>
      </c>
      <c r="AX187" s="14" t="s">
        <v>80</v>
      </c>
      <c r="AY187" s="213" t="s">
        <v>182</v>
      </c>
    </row>
    <row r="188" spans="1:65" s="13" customFormat="1" ht="11.25">
      <c r="B188" s="192"/>
      <c r="C188" s="193"/>
      <c r="D188" s="194" t="s">
        <v>193</v>
      </c>
      <c r="E188" s="195" t="s">
        <v>43</v>
      </c>
      <c r="F188" s="196" t="s">
        <v>1528</v>
      </c>
      <c r="G188" s="193"/>
      <c r="H188" s="195" t="s">
        <v>43</v>
      </c>
      <c r="I188" s="197"/>
      <c r="J188" s="193"/>
      <c r="K188" s="193"/>
      <c r="L188" s="198"/>
      <c r="M188" s="199"/>
      <c r="N188" s="200"/>
      <c r="O188" s="200"/>
      <c r="P188" s="200"/>
      <c r="Q188" s="200"/>
      <c r="R188" s="200"/>
      <c r="S188" s="200"/>
      <c r="T188" s="201"/>
      <c r="AT188" s="202" t="s">
        <v>193</v>
      </c>
      <c r="AU188" s="202" t="s">
        <v>90</v>
      </c>
      <c r="AV188" s="13" t="s">
        <v>88</v>
      </c>
      <c r="AW188" s="13" t="s">
        <v>41</v>
      </c>
      <c r="AX188" s="13" t="s">
        <v>80</v>
      </c>
      <c r="AY188" s="202" t="s">
        <v>182</v>
      </c>
    </row>
    <row r="189" spans="1:65" s="14" customFormat="1" ht="11.25">
      <c r="B189" s="203"/>
      <c r="C189" s="204"/>
      <c r="D189" s="194" t="s">
        <v>193</v>
      </c>
      <c r="E189" s="205" t="s">
        <v>43</v>
      </c>
      <c r="F189" s="206" t="s">
        <v>906</v>
      </c>
      <c r="G189" s="204"/>
      <c r="H189" s="207">
        <v>4</v>
      </c>
      <c r="I189" s="208"/>
      <c r="J189" s="204"/>
      <c r="K189" s="204"/>
      <c r="L189" s="209"/>
      <c r="M189" s="210"/>
      <c r="N189" s="211"/>
      <c r="O189" s="211"/>
      <c r="P189" s="211"/>
      <c r="Q189" s="211"/>
      <c r="R189" s="211"/>
      <c r="S189" s="211"/>
      <c r="T189" s="212"/>
      <c r="AT189" s="213" t="s">
        <v>193</v>
      </c>
      <c r="AU189" s="213" t="s">
        <v>90</v>
      </c>
      <c r="AV189" s="14" t="s">
        <v>90</v>
      </c>
      <c r="AW189" s="14" t="s">
        <v>41</v>
      </c>
      <c r="AX189" s="14" t="s">
        <v>80</v>
      </c>
      <c r="AY189" s="213" t="s">
        <v>182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1529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478</v>
      </c>
      <c r="G191" s="204"/>
      <c r="H191" s="207">
        <v>2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3" customFormat="1" ht="11.25">
      <c r="B192" s="192"/>
      <c r="C192" s="193"/>
      <c r="D192" s="194" t="s">
        <v>193</v>
      </c>
      <c r="E192" s="195" t="s">
        <v>43</v>
      </c>
      <c r="F192" s="196" t="s">
        <v>1530</v>
      </c>
      <c r="G192" s="193"/>
      <c r="H192" s="195" t="s">
        <v>43</v>
      </c>
      <c r="I192" s="197"/>
      <c r="J192" s="193"/>
      <c r="K192" s="193"/>
      <c r="L192" s="198"/>
      <c r="M192" s="199"/>
      <c r="N192" s="200"/>
      <c r="O192" s="200"/>
      <c r="P192" s="200"/>
      <c r="Q192" s="200"/>
      <c r="R192" s="200"/>
      <c r="S192" s="200"/>
      <c r="T192" s="201"/>
      <c r="AT192" s="202" t="s">
        <v>193</v>
      </c>
      <c r="AU192" s="202" t="s">
        <v>90</v>
      </c>
      <c r="AV192" s="13" t="s">
        <v>88</v>
      </c>
      <c r="AW192" s="13" t="s">
        <v>41</v>
      </c>
      <c r="AX192" s="13" t="s">
        <v>80</v>
      </c>
      <c r="AY192" s="202" t="s">
        <v>182</v>
      </c>
    </row>
    <row r="193" spans="1:65" s="14" customFormat="1" ht="11.25">
      <c r="B193" s="203"/>
      <c r="C193" s="204"/>
      <c r="D193" s="194" t="s">
        <v>193</v>
      </c>
      <c r="E193" s="205" t="s">
        <v>43</v>
      </c>
      <c r="F193" s="206" t="s">
        <v>478</v>
      </c>
      <c r="G193" s="204"/>
      <c r="H193" s="207">
        <v>2</v>
      </c>
      <c r="I193" s="208"/>
      <c r="J193" s="204"/>
      <c r="K193" s="204"/>
      <c r="L193" s="209"/>
      <c r="M193" s="210"/>
      <c r="N193" s="211"/>
      <c r="O193" s="211"/>
      <c r="P193" s="211"/>
      <c r="Q193" s="211"/>
      <c r="R193" s="211"/>
      <c r="S193" s="211"/>
      <c r="T193" s="212"/>
      <c r="AT193" s="213" t="s">
        <v>193</v>
      </c>
      <c r="AU193" s="213" t="s">
        <v>90</v>
      </c>
      <c r="AV193" s="14" t="s">
        <v>90</v>
      </c>
      <c r="AW193" s="14" t="s">
        <v>41</v>
      </c>
      <c r="AX193" s="14" t="s">
        <v>80</v>
      </c>
      <c r="AY193" s="213" t="s">
        <v>182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1531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90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4" customFormat="1" ht="11.25">
      <c r="B195" s="203"/>
      <c r="C195" s="204"/>
      <c r="D195" s="194" t="s">
        <v>193</v>
      </c>
      <c r="E195" s="205" t="s">
        <v>43</v>
      </c>
      <c r="F195" s="206" t="s">
        <v>478</v>
      </c>
      <c r="G195" s="204"/>
      <c r="H195" s="207">
        <v>2</v>
      </c>
      <c r="I195" s="208"/>
      <c r="J195" s="204"/>
      <c r="K195" s="204"/>
      <c r="L195" s="209"/>
      <c r="M195" s="210"/>
      <c r="N195" s="211"/>
      <c r="O195" s="211"/>
      <c r="P195" s="211"/>
      <c r="Q195" s="211"/>
      <c r="R195" s="211"/>
      <c r="S195" s="211"/>
      <c r="T195" s="212"/>
      <c r="AT195" s="213" t="s">
        <v>193</v>
      </c>
      <c r="AU195" s="213" t="s">
        <v>90</v>
      </c>
      <c r="AV195" s="14" t="s">
        <v>90</v>
      </c>
      <c r="AW195" s="14" t="s">
        <v>41</v>
      </c>
      <c r="AX195" s="14" t="s">
        <v>80</v>
      </c>
      <c r="AY195" s="213" t="s">
        <v>182</v>
      </c>
    </row>
    <row r="196" spans="1:65" s="13" customFormat="1" ht="11.25">
      <c r="B196" s="192"/>
      <c r="C196" s="193"/>
      <c r="D196" s="194" t="s">
        <v>193</v>
      </c>
      <c r="E196" s="195" t="s">
        <v>43</v>
      </c>
      <c r="F196" s="196" t="s">
        <v>1532</v>
      </c>
      <c r="G196" s="193"/>
      <c r="H196" s="195" t="s">
        <v>43</v>
      </c>
      <c r="I196" s="197"/>
      <c r="J196" s="193"/>
      <c r="K196" s="193"/>
      <c r="L196" s="198"/>
      <c r="M196" s="199"/>
      <c r="N196" s="200"/>
      <c r="O196" s="200"/>
      <c r="P196" s="200"/>
      <c r="Q196" s="200"/>
      <c r="R196" s="200"/>
      <c r="S196" s="200"/>
      <c r="T196" s="201"/>
      <c r="AT196" s="202" t="s">
        <v>193</v>
      </c>
      <c r="AU196" s="202" t="s">
        <v>90</v>
      </c>
      <c r="AV196" s="13" t="s">
        <v>88</v>
      </c>
      <c r="AW196" s="13" t="s">
        <v>41</v>
      </c>
      <c r="AX196" s="13" t="s">
        <v>80</v>
      </c>
      <c r="AY196" s="202" t="s">
        <v>182</v>
      </c>
    </row>
    <row r="197" spans="1:65" s="14" customFormat="1" ht="11.25">
      <c r="B197" s="203"/>
      <c r="C197" s="204"/>
      <c r="D197" s="194" t="s">
        <v>193</v>
      </c>
      <c r="E197" s="205" t="s">
        <v>43</v>
      </c>
      <c r="F197" s="206" t="s">
        <v>478</v>
      </c>
      <c r="G197" s="204"/>
      <c r="H197" s="207">
        <v>2</v>
      </c>
      <c r="I197" s="208"/>
      <c r="J197" s="204"/>
      <c r="K197" s="204"/>
      <c r="L197" s="209"/>
      <c r="M197" s="210"/>
      <c r="N197" s="211"/>
      <c r="O197" s="211"/>
      <c r="P197" s="211"/>
      <c r="Q197" s="211"/>
      <c r="R197" s="211"/>
      <c r="S197" s="211"/>
      <c r="T197" s="212"/>
      <c r="AT197" s="213" t="s">
        <v>193</v>
      </c>
      <c r="AU197" s="213" t="s">
        <v>90</v>
      </c>
      <c r="AV197" s="14" t="s">
        <v>90</v>
      </c>
      <c r="AW197" s="14" t="s">
        <v>41</v>
      </c>
      <c r="AX197" s="14" t="s">
        <v>80</v>
      </c>
      <c r="AY197" s="213" t="s">
        <v>182</v>
      </c>
    </row>
    <row r="198" spans="1:65" s="15" customFormat="1" ht="11.25">
      <c r="B198" s="227"/>
      <c r="C198" s="228"/>
      <c r="D198" s="194" t="s">
        <v>193</v>
      </c>
      <c r="E198" s="229" t="s">
        <v>43</v>
      </c>
      <c r="F198" s="230" t="s">
        <v>436</v>
      </c>
      <c r="G198" s="228"/>
      <c r="H198" s="231">
        <v>20</v>
      </c>
      <c r="I198" s="232"/>
      <c r="J198" s="228"/>
      <c r="K198" s="228"/>
      <c r="L198" s="233"/>
      <c r="M198" s="234"/>
      <c r="N198" s="235"/>
      <c r="O198" s="235"/>
      <c r="P198" s="235"/>
      <c r="Q198" s="235"/>
      <c r="R198" s="235"/>
      <c r="S198" s="235"/>
      <c r="T198" s="236"/>
      <c r="AT198" s="237" t="s">
        <v>193</v>
      </c>
      <c r="AU198" s="237" t="s">
        <v>90</v>
      </c>
      <c r="AV198" s="15" t="s">
        <v>205</v>
      </c>
      <c r="AW198" s="15" t="s">
        <v>41</v>
      </c>
      <c r="AX198" s="15" t="s">
        <v>88</v>
      </c>
      <c r="AY198" s="237" t="s">
        <v>182</v>
      </c>
    </row>
    <row r="199" spans="1:65" s="2" customFormat="1" ht="14.45" customHeight="1">
      <c r="A199" s="35"/>
      <c r="B199" s="36"/>
      <c r="C199" s="214" t="s">
        <v>240</v>
      </c>
      <c r="D199" s="214" t="s">
        <v>179</v>
      </c>
      <c r="E199" s="215" t="s">
        <v>479</v>
      </c>
      <c r="F199" s="216" t="s">
        <v>480</v>
      </c>
      <c r="G199" s="217" t="s">
        <v>481</v>
      </c>
      <c r="H199" s="218">
        <v>12.56</v>
      </c>
      <c r="I199" s="219"/>
      <c r="J199" s="220">
        <f>ROUND(I199*H199,2)</f>
        <v>0</v>
      </c>
      <c r="K199" s="216" t="s">
        <v>191</v>
      </c>
      <c r="L199" s="221"/>
      <c r="M199" s="222" t="s">
        <v>43</v>
      </c>
      <c r="N199" s="223" t="s">
        <v>51</v>
      </c>
      <c r="O199" s="65"/>
      <c r="P199" s="188">
        <f>O199*H199</f>
        <v>0</v>
      </c>
      <c r="Q199" s="188">
        <v>8.0000000000000007E-5</v>
      </c>
      <c r="R199" s="188">
        <f>Q199*H199</f>
        <v>1.0048000000000001E-3</v>
      </c>
      <c r="S199" s="188">
        <v>0</v>
      </c>
      <c r="T199" s="189">
        <f>S199*H199</f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90" t="s">
        <v>225</v>
      </c>
      <c r="AT199" s="190" t="s">
        <v>179</v>
      </c>
      <c r="AU199" s="190" t="s">
        <v>90</v>
      </c>
      <c r="AY199" s="17" t="s">
        <v>182</v>
      </c>
      <c r="BE199" s="191">
        <f>IF(N199="základní",J199,0)</f>
        <v>0</v>
      </c>
      <c r="BF199" s="191">
        <f>IF(N199="snížená",J199,0)</f>
        <v>0</v>
      </c>
      <c r="BG199" s="191">
        <f>IF(N199="zákl. přenesená",J199,0)</f>
        <v>0</v>
      </c>
      <c r="BH199" s="191">
        <f>IF(N199="sníž. přenesená",J199,0)</f>
        <v>0</v>
      </c>
      <c r="BI199" s="191">
        <f>IF(N199="nulová",J199,0)</f>
        <v>0</v>
      </c>
      <c r="BJ199" s="17" t="s">
        <v>88</v>
      </c>
      <c r="BK199" s="191">
        <f>ROUND(I199*H199,2)</f>
        <v>0</v>
      </c>
      <c r="BL199" s="17" t="s">
        <v>205</v>
      </c>
      <c r="BM199" s="190" t="s">
        <v>1534</v>
      </c>
    </row>
    <row r="200" spans="1:65" s="13" customFormat="1" ht="11.25">
      <c r="B200" s="192"/>
      <c r="C200" s="193"/>
      <c r="D200" s="194" t="s">
        <v>193</v>
      </c>
      <c r="E200" s="195" t="s">
        <v>43</v>
      </c>
      <c r="F200" s="196" t="s">
        <v>431</v>
      </c>
      <c r="G200" s="193"/>
      <c r="H200" s="195" t="s">
        <v>43</v>
      </c>
      <c r="I200" s="197"/>
      <c r="J200" s="193"/>
      <c r="K200" s="193"/>
      <c r="L200" s="198"/>
      <c r="M200" s="199"/>
      <c r="N200" s="200"/>
      <c r="O200" s="200"/>
      <c r="P200" s="200"/>
      <c r="Q200" s="200"/>
      <c r="R200" s="200"/>
      <c r="S200" s="200"/>
      <c r="T200" s="201"/>
      <c r="AT200" s="202" t="s">
        <v>193</v>
      </c>
      <c r="AU200" s="202" t="s">
        <v>90</v>
      </c>
      <c r="AV200" s="13" t="s">
        <v>88</v>
      </c>
      <c r="AW200" s="13" t="s">
        <v>41</v>
      </c>
      <c r="AX200" s="13" t="s">
        <v>80</v>
      </c>
      <c r="AY200" s="202" t="s">
        <v>182</v>
      </c>
    </row>
    <row r="201" spans="1:65" s="13" customFormat="1" ht="11.25">
      <c r="B201" s="192"/>
      <c r="C201" s="193"/>
      <c r="D201" s="194" t="s">
        <v>193</v>
      </c>
      <c r="E201" s="195" t="s">
        <v>43</v>
      </c>
      <c r="F201" s="196" t="s">
        <v>1526</v>
      </c>
      <c r="G201" s="193"/>
      <c r="H201" s="195" t="s">
        <v>43</v>
      </c>
      <c r="I201" s="197"/>
      <c r="J201" s="193"/>
      <c r="K201" s="193"/>
      <c r="L201" s="198"/>
      <c r="M201" s="199"/>
      <c r="N201" s="200"/>
      <c r="O201" s="200"/>
      <c r="P201" s="200"/>
      <c r="Q201" s="200"/>
      <c r="R201" s="200"/>
      <c r="S201" s="200"/>
      <c r="T201" s="201"/>
      <c r="AT201" s="202" t="s">
        <v>193</v>
      </c>
      <c r="AU201" s="202" t="s">
        <v>90</v>
      </c>
      <c r="AV201" s="13" t="s">
        <v>88</v>
      </c>
      <c r="AW201" s="13" t="s">
        <v>41</v>
      </c>
      <c r="AX201" s="13" t="s">
        <v>80</v>
      </c>
      <c r="AY201" s="202" t="s">
        <v>182</v>
      </c>
    </row>
    <row r="202" spans="1:65" s="14" customFormat="1" ht="11.25">
      <c r="B202" s="203"/>
      <c r="C202" s="204"/>
      <c r="D202" s="194" t="s">
        <v>193</v>
      </c>
      <c r="E202" s="205" t="s">
        <v>43</v>
      </c>
      <c r="F202" s="206" t="s">
        <v>1535</v>
      </c>
      <c r="G202" s="204"/>
      <c r="H202" s="207">
        <v>2.512</v>
      </c>
      <c r="I202" s="208"/>
      <c r="J202" s="204"/>
      <c r="K202" s="204"/>
      <c r="L202" s="209"/>
      <c r="M202" s="210"/>
      <c r="N202" s="211"/>
      <c r="O202" s="211"/>
      <c r="P202" s="211"/>
      <c r="Q202" s="211"/>
      <c r="R202" s="211"/>
      <c r="S202" s="211"/>
      <c r="T202" s="212"/>
      <c r="AT202" s="213" t="s">
        <v>193</v>
      </c>
      <c r="AU202" s="213" t="s">
        <v>90</v>
      </c>
      <c r="AV202" s="14" t="s">
        <v>90</v>
      </c>
      <c r="AW202" s="14" t="s">
        <v>41</v>
      </c>
      <c r="AX202" s="14" t="s">
        <v>80</v>
      </c>
      <c r="AY202" s="213" t="s">
        <v>182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1527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1535</v>
      </c>
      <c r="G204" s="204"/>
      <c r="H204" s="207">
        <v>2.512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3" customFormat="1" ht="11.25">
      <c r="B205" s="192"/>
      <c r="C205" s="193"/>
      <c r="D205" s="194" t="s">
        <v>193</v>
      </c>
      <c r="E205" s="195" t="s">
        <v>43</v>
      </c>
      <c r="F205" s="196" t="s">
        <v>1528</v>
      </c>
      <c r="G205" s="193"/>
      <c r="H205" s="195" t="s">
        <v>43</v>
      </c>
      <c r="I205" s="197"/>
      <c r="J205" s="193"/>
      <c r="K205" s="193"/>
      <c r="L205" s="198"/>
      <c r="M205" s="199"/>
      <c r="N205" s="200"/>
      <c r="O205" s="200"/>
      <c r="P205" s="200"/>
      <c r="Q205" s="200"/>
      <c r="R205" s="200"/>
      <c r="S205" s="200"/>
      <c r="T205" s="201"/>
      <c r="AT205" s="202" t="s">
        <v>193</v>
      </c>
      <c r="AU205" s="202" t="s">
        <v>90</v>
      </c>
      <c r="AV205" s="13" t="s">
        <v>88</v>
      </c>
      <c r="AW205" s="13" t="s">
        <v>41</v>
      </c>
      <c r="AX205" s="13" t="s">
        <v>80</v>
      </c>
      <c r="AY205" s="202" t="s">
        <v>182</v>
      </c>
    </row>
    <row r="206" spans="1:65" s="14" customFormat="1" ht="11.25">
      <c r="B206" s="203"/>
      <c r="C206" s="204"/>
      <c r="D206" s="194" t="s">
        <v>193</v>
      </c>
      <c r="E206" s="205" t="s">
        <v>43</v>
      </c>
      <c r="F206" s="206" t="s">
        <v>1535</v>
      </c>
      <c r="G206" s="204"/>
      <c r="H206" s="207">
        <v>2.512</v>
      </c>
      <c r="I206" s="208"/>
      <c r="J206" s="204"/>
      <c r="K206" s="204"/>
      <c r="L206" s="209"/>
      <c r="M206" s="210"/>
      <c r="N206" s="211"/>
      <c r="O206" s="211"/>
      <c r="P206" s="211"/>
      <c r="Q206" s="211"/>
      <c r="R206" s="211"/>
      <c r="S206" s="211"/>
      <c r="T206" s="212"/>
      <c r="AT206" s="213" t="s">
        <v>193</v>
      </c>
      <c r="AU206" s="213" t="s">
        <v>90</v>
      </c>
      <c r="AV206" s="14" t="s">
        <v>90</v>
      </c>
      <c r="AW206" s="14" t="s">
        <v>41</v>
      </c>
      <c r="AX206" s="14" t="s">
        <v>80</v>
      </c>
      <c r="AY206" s="213" t="s">
        <v>182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1529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4" customFormat="1" ht="11.25">
      <c r="B208" s="203"/>
      <c r="C208" s="204"/>
      <c r="D208" s="194" t="s">
        <v>193</v>
      </c>
      <c r="E208" s="205" t="s">
        <v>43</v>
      </c>
      <c r="F208" s="206" t="s">
        <v>483</v>
      </c>
      <c r="G208" s="204"/>
      <c r="H208" s="207">
        <v>1.256</v>
      </c>
      <c r="I208" s="208"/>
      <c r="J208" s="204"/>
      <c r="K208" s="204"/>
      <c r="L208" s="209"/>
      <c r="M208" s="210"/>
      <c r="N208" s="211"/>
      <c r="O208" s="211"/>
      <c r="P208" s="211"/>
      <c r="Q208" s="211"/>
      <c r="R208" s="211"/>
      <c r="S208" s="211"/>
      <c r="T208" s="212"/>
      <c r="AT208" s="213" t="s">
        <v>193</v>
      </c>
      <c r="AU208" s="213" t="s">
        <v>90</v>
      </c>
      <c r="AV208" s="14" t="s">
        <v>90</v>
      </c>
      <c r="AW208" s="14" t="s">
        <v>41</v>
      </c>
      <c r="AX208" s="14" t="s">
        <v>80</v>
      </c>
      <c r="AY208" s="213" t="s">
        <v>182</v>
      </c>
    </row>
    <row r="209" spans="1:65" s="13" customFormat="1" ht="11.25">
      <c r="B209" s="192"/>
      <c r="C209" s="193"/>
      <c r="D209" s="194" t="s">
        <v>193</v>
      </c>
      <c r="E209" s="195" t="s">
        <v>43</v>
      </c>
      <c r="F209" s="196" t="s">
        <v>1530</v>
      </c>
      <c r="G209" s="193"/>
      <c r="H209" s="195" t="s">
        <v>43</v>
      </c>
      <c r="I209" s="197"/>
      <c r="J209" s="193"/>
      <c r="K209" s="193"/>
      <c r="L209" s="198"/>
      <c r="M209" s="199"/>
      <c r="N209" s="200"/>
      <c r="O209" s="200"/>
      <c r="P209" s="200"/>
      <c r="Q209" s="200"/>
      <c r="R209" s="200"/>
      <c r="S209" s="200"/>
      <c r="T209" s="201"/>
      <c r="AT209" s="202" t="s">
        <v>193</v>
      </c>
      <c r="AU209" s="202" t="s">
        <v>90</v>
      </c>
      <c r="AV209" s="13" t="s">
        <v>88</v>
      </c>
      <c r="AW209" s="13" t="s">
        <v>41</v>
      </c>
      <c r="AX209" s="13" t="s">
        <v>80</v>
      </c>
      <c r="AY209" s="202" t="s">
        <v>182</v>
      </c>
    </row>
    <row r="210" spans="1:65" s="14" customFormat="1" ht="11.25">
      <c r="B210" s="203"/>
      <c r="C210" s="204"/>
      <c r="D210" s="194" t="s">
        <v>193</v>
      </c>
      <c r="E210" s="205" t="s">
        <v>43</v>
      </c>
      <c r="F210" s="206" t="s">
        <v>483</v>
      </c>
      <c r="G210" s="204"/>
      <c r="H210" s="207">
        <v>1.256</v>
      </c>
      <c r="I210" s="208"/>
      <c r="J210" s="204"/>
      <c r="K210" s="204"/>
      <c r="L210" s="209"/>
      <c r="M210" s="210"/>
      <c r="N210" s="211"/>
      <c r="O210" s="211"/>
      <c r="P210" s="211"/>
      <c r="Q210" s="211"/>
      <c r="R210" s="211"/>
      <c r="S210" s="211"/>
      <c r="T210" s="212"/>
      <c r="AT210" s="213" t="s">
        <v>193</v>
      </c>
      <c r="AU210" s="213" t="s">
        <v>90</v>
      </c>
      <c r="AV210" s="14" t="s">
        <v>90</v>
      </c>
      <c r="AW210" s="14" t="s">
        <v>41</v>
      </c>
      <c r="AX210" s="14" t="s">
        <v>80</v>
      </c>
      <c r="AY210" s="213" t="s">
        <v>182</v>
      </c>
    </row>
    <row r="211" spans="1:65" s="13" customFormat="1" ht="11.25">
      <c r="B211" s="192"/>
      <c r="C211" s="193"/>
      <c r="D211" s="194" t="s">
        <v>193</v>
      </c>
      <c r="E211" s="195" t="s">
        <v>43</v>
      </c>
      <c r="F211" s="196" t="s">
        <v>1531</v>
      </c>
      <c r="G211" s="193"/>
      <c r="H211" s="195" t="s">
        <v>43</v>
      </c>
      <c r="I211" s="197"/>
      <c r="J211" s="193"/>
      <c r="K211" s="193"/>
      <c r="L211" s="198"/>
      <c r="M211" s="199"/>
      <c r="N211" s="200"/>
      <c r="O211" s="200"/>
      <c r="P211" s="200"/>
      <c r="Q211" s="200"/>
      <c r="R211" s="200"/>
      <c r="S211" s="200"/>
      <c r="T211" s="201"/>
      <c r="AT211" s="202" t="s">
        <v>193</v>
      </c>
      <c r="AU211" s="202" t="s">
        <v>90</v>
      </c>
      <c r="AV211" s="13" t="s">
        <v>88</v>
      </c>
      <c r="AW211" s="13" t="s">
        <v>41</v>
      </c>
      <c r="AX211" s="13" t="s">
        <v>80</v>
      </c>
      <c r="AY211" s="202" t="s">
        <v>182</v>
      </c>
    </row>
    <row r="212" spans="1:65" s="14" customFormat="1" ht="11.25">
      <c r="B212" s="203"/>
      <c r="C212" s="204"/>
      <c r="D212" s="194" t="s">
        <v>193</v>
      </c>
      <c r="E212" s="205" t="s">
        <v>43</v>
      </c>
      <c r="F212" s="206" t="s">
        <v>483</v>
      </c>
      <c r="G212" s="204"/>
      <c r="H212" s="207">
        <v>1.256</v>
      </c>
      <c r="I212" s="208"/>
      <c r="J212" s="204"/>
      <c r="K212" s="204"/>
      <c r="L212" s="209"/>
      <c r="M212" s="210"/>
      <c r="N212" s="211"/>
      <c r="O212" s="211"/>
      <c r="P212" s="211"/>
      <c r="Q212" s="211"/>
      <c r="R212" s="211"/>
      <c r="S212" s="211"/>
      <c r="T212" s="212"/>
      <c r="AT212" s="213" t="s">
        <v>193</v>
      </c>
      <c r="AU212" s="213" t="s">
        <v>90</v>
      </c>
      <c r="AV212" s="14" t="s">
        <v>90</v>
      </c>
      <c r="AW212" s="14" t="s">
        <v>41</v>
      </c>
      <c r="AX212" s="14" t="s">
        <v>80</v>
      </c>
      <c r="AY212" s="213" t="s">
        <v>182</v>
      </c>
    </row>
    <row r="213" spans="1:65" s="13" customFormat="1" ht="11.25">
      <c r="B213" s="192"/>
      <c r="C213" s="193"/>
      <c r="D213" s="194" t="s">
        <v>193</v>
      </c>
      <c r="E213" s="195" t="s">
        <v>43</v>
      </c>
      <c r="F213" s="196" t="s">
        <v>1532</v>
      </c>
      <c r="G213" s="193"/>
      <c r="H213" s="195" t="s">
        <v>43</v>
      </c>
      <c r="I213" s="197"/>
      <c r="J213" s="193"/>
      <c r="K213" s="193"/>
      <c r="L213" s="198"/>
      <c r="M213" s="199"/>
      <c r="N213" s="200"/>
      <c r="O213" s="200"/>
      <c r="P213" s="200"/>
      <c r="Q213" s="200"/>
      <c r="R213" s="200"/>
      <c r="S213" s="200"/>
      <c r="T213" s="201"/>
      <c r="AT213" s="202" t="s">
        <v>193</v>
      </c>
      <c r="AU213" s="202" t="s">
        <v>90</v>
      </c>
      <c r="AV213" s="13" t="s">
        <v>88</v>
      </c>
      <c r="AW213" s="13" t="s">
        <v>41</v>
      </c>
      <c r="AX213" s="13" t="s">
        <v>80</v>
      </c>
      <c r="AY213" s="202" t="s">
        <v>182</v>
      </c>
    </row>
    <row r="214" spans="1:65" s="14" customFormat="1" ht="11.25">
      <c r="B214" s="203"/>
      <c r="C214" s="204"/>
      <c r="D214" s="194" t="s">
        <v>193</v>
      </c>
      <c r="E214" s="205" t="s">
        <v>43</v>
      </c>
      <c r="F214" s="206" t="s">
        <v>483</v>
      </c>
      <c r="G214" s="204"/>
      <c r="H214" s="207">
        <v>1.256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193</v>
      </c>
      <c r="AU214" s="213" t="s">
        <v>90</v>
      </c>
      <c r="AV214" s="14" t="s">
        <v>90</v>
      </c>
      <c r="AW214" s="14" t="s">
        <v>41</v>
      </c>
      <c r="AX214" s="14" t="s">
        <v>80</v>
      </c>
      <c r="AY214" s="213" t="s">
        <v>182</v>
      </c>
    </row>
    <row r="215" spans="1:65" s="15" customFormat="1" ht="11.25">
      <c r="B215" s="227"/>
      <c r="C215" s="228"/>
      <c r="D215" s="194" t="s">
        <v>193</v>
      </c>
      <c r="E215" s="229" t="s">
        <v>43</v>
      </c>
      <c r="F215" s="230" t="s">
        <v>436</v>
      </c>
      <c r="G215" s="228"/>
      <c r="H215" s="231">
        <v>12.56</v>
      </c>
      <c r="I215" s="232"/>
      <c r="J215" s="228"/>
      <c r="K215" s="228"/>
      <c r="L215" s="233"/>
      <c r="M215" s="234"/>
      <c r="N215" s="235"/>
      <c r="O215" s="235"/>
      <c r="P215" s="235"/>
      <c r="Q215" s="235"/>
      <c r="R215" s="235"/>
      <c r="S215" s="235"/>
      <c r="T215" s="236"/>
      <c r="AT215" s="237" t="s">
        <v>193</v>
      </c>
      <c r="AU215" s="237" t="s">
        <v>90</v>
      </c>
      <c r="AV215" s="15" t="s">
        <v>205</v>
      </c>
      <c r="AW215" s="15" t="s">
        <v>41</v>
      </c>
      <c r="AX215" s="15" t="s">
        <v>88</v>
      </c>
      <c r="AY215" s="237" t="s">
        <v>182</v>
      </c>
    </row>
    <row r="216" spans="1:65" s="2" customFormat="1" ht="24.2" customHeight="1">
      <c r="A216" s="35"/>
      <c r="B216" s="36"/>
      <c r="C216" s="214" t="s">
        <v>245</v>
      </c>
      <c r="D216" s="214" t="s">
        <v>179</v>
      </c>
      <c r="E216" s="215" t="s">
        <v>484</v>
      </c>
      <c r="F216" s="216" t="s">
        <v>485</v>
      </c>
      <c r="G216" s="217" t="s">
        <v>486</v>
      </c>
      <c r="H216" s="218">
        <v>0.2</v>
      </c>
      <c r="I216" s="219"/>
      <c r="J216" s="220">
        <f>ROUND(I216*H216,2)</f>
        <v>0</v>
      </c>
      <c r="K216" s="216" t="s">
        <v>191</v>
      </c>
      <c r="L216" s="221"/>
      <c r="M216" s="222" t="s">
        <v>43</v>
      </c>
      <c r="N216" s="223" t="s">
        <v>51</v>
      </c>
      <c r="O216" s="65"/>
      <c r="P216" s="188">
        <f>O216*H216</f>
        <v>0</v>
      </c>
      <c r="Q216" s="188">
        <v>5.0000000000000001E-4</v>
      </c>
      <c r="R216" s="188">
        <f>Q216*H216</f>
        <v>1E-4</v>
      </c>
      <c r="S216" s="188">
        <v>0</v>
      </c>
      <c r="T216" s="18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90" t="s">
        <v>225</v>
      </c>
      <c r="AT216" s="190" t="s">
        <v>179</v>
      </c>
      <c r="AU216" s="190" t="s">
        <v>90</v>
      </c>
      <c r="AY216" s="17" t="s">
        <v>182</v>
      </c>
      <c r="BE216" s="191">
        <f>IF(N216="základní",J216,0)</f>
        <v>0</v>
      </c>
      <c r="BF216" s="191">
        <f>IF(N216="snížená",J216,0)</f>
        <v>0</v>
      </c>
      <c r="BG216" s="191">
        <f>IF(N216="zákl. přenesená",J216,0)</f>
        <v>0</v>
      </c>
      <c r="BH216" s="191">
        <f>IF(N216="sníž. přenesená",J216,0)</f>
        <v>0</v>
      </c>
      <c r="BI216" s="191">
        <f>IF(N216="nulová",J216,0)</f>
        <v>0</v>
      </c>
      <c r="BJ216" s="17" t="s">
        <v>88</v>
      </c>
      <c r="BK216" s="191">
        <f>ROUND(I216*H216,2)</f>
        <v>0</v>
      </c>
      <c r="BL216" s="17" t="s">
        <v>205</v>
      </c>
      <c r="BM216" s="190" t="s">
        <v>1536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431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3" customFormat="1" ht="11.25">
      <c r="B218" s="192"/>
      <c r="C218" s="193"/>
      <c r="D218" s="194" t="s">
        <v>193</v>
      </c>
      <c r="E218" s="195" t="s">
        <v>43</v>
      </c>
      <c r="F218" s="196" t="s">
        <v>1526</v>
      </c>
      <c r="G218" s="193"/>
      <c r="H218" s="195" t="s">
        <v>43</v>
      </c>
      <c r="I218" s="197"/>
      <c r="J218" s="193"/>
      <c r="K218" s="193"/>
      <c r="L218" s="198"/>
      <c r="M218" s="199"/>
      <c r="N218" s="200"/>
      <c r="O218" s="200"/>
      <c r="P218" s="200"/>
      <c r="Q218" s="200"/>
      <c r="R218" s="200"/>
      <c r="S218" s="200"/>
      <c r="T218" s="201"/>
      <c r="AT218" s="202" t="s">
        <v>193</v>
      </c>
      <c r="AU218" s="202" t="s">
        <v>90</v>
      </c>
      <c r="AV218" s="13" t="s">
        <v>88</v>
      </c>
      <c r="AW218" s="13" t="s">
        <v>41</v>
      </c>
      <c r="AX218" s="13" t="s">
        <v>80</v>
      </c>
      <c r="AY218" s="202" t="s">
        <v>182</v>
      </c>
    </row>
    <row r="219" spans="1:65" s="14" customFormat="1" ht="11.25">
      <c r="B219" s="203"/>
      <c r="C219" s="204"/>
      <c r="D219" s="194" t="s">
        <v>193</v>
      </c>
      <c r="E219" s="205" t="s">
        <v>43</v>
      </c>
      <c r="F219" s="206" t="s">
        <v>1537</v>
      </c>
      <c r="G219" s="204"/>
      <c r="H219" s="207">
        <v>0.04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193</v>
      </c>
      <c r="AU219" s="213" t="s">
        <v>90</v>
      </c>
      <c r="AV219" s="14" t="s">
        <v>90</v>
      </c>
      <c r="AW219" s="14" t="s">
        <v>41</v>
      </c>
      <c r="AX219" s="14" t="s">
        <v>80</v>
      </c>
      <c r="AY219" s="213" t="s">
        <v>182</v>
      </c>
    </row>
    <row r="220" spans="1:65" s="13" customFormat="1" ht="11.25">
      <c r="B220" s="192"/>
      <c r="C220" s="193"/>
      <c r="D220" s="194" t="s">
        <v>193</v>
      </c>
      <c r="E220" s="195" t="s">
        <v>43</v>
      </c>
      <c r="F220" s="196" t="s">
        <v>1527</v>
      </c>
      <c r="G220" s="193"/>
      <c r="H220" s="195" t="s">
        <v>43</v>
      </c>
      <c r="I220" s="197"/>
      <c r="J220" s="193"/>
      <c r="K220" s="193"/>
      <c r="L220" s="198"/>
      <c r="M220" s="199"/>
      <c r="N220" s="200"/>
      <c r="O220" s="200"/>
      <c r="P220" s="200"/>
      <c r="Q220" s="200"/>
      <c r="R220" s="200"/>
      <c r="S220" s="200"/>
      <c r="T220" s="201"/>
      <c r="AT220" s="202" t="s">
        <v>193</v>
      </c>
      <c r="AU220" s="202" t="s">
        <v>90</v>
      </c>
      <c r="AV220" s="13" t="s">
        <v>88</v>
      </c>
      <c r="AW220" s="13" t="s">
        <v>41</v>
      </c>
      <c r="AX220" s="13" t="s">
        <v>80</v>
      </c>
      <c r="AY220" s="202" t="s">
        <v>182</v>
      </c>
    </row>
    <row r="221" spans="1:65" s="14" customFormat="1" ht="11.25">
      <c r="B221" s="203"/>
      <c r="C221" s="204"/>
      <c r="D221" s="194" t="s">
        <v>193</v>
      </c>
      <c r="E221" s="205" t="s">
        <v>43</v>
      </c>
      <c r="F221" s="206" t="s">
        <v>1537</v>
      </c>
      <c r="G221" s="204"/>
      <c r="H221" s="207">
        <v>0.04</v>
      </c>
      <c r="I221" s="208"/>
      <c r="J221" s="204"/>
      <c r="K221" s="204"/>
      <c r="L221" s="209"/>
      <c r="M221" s="210"/>
      <c r="N221" s="211"/>
      <c r="O221" s="211"/>
      <c r="P221" s="211"/>
      <c r="Q221" s="211"/>
      <c r="R221" s="211"/>
      <c r="S221" s="211"/>
      <c r="T221" s="212"/>
      <c r="AT221" s="213" t="s">
        <v>193</v>
      </c>
      <c r="AU221" s="213" t="s">
        <v>90</v>
      </c>
      <c r="AV221" s="14" t="s">
        <v>90</v>
      </c>
      <c r="AW221" s="14" t="s">
        <v>41</v>
      </c>
      <c r="AX221" s="14" t="s">
        <v>80</v>
      </c>
      <c r="AY221" s="213" t="s">
        <v>182</v>
      </c>
    </row>
    <row r="222" spans="1:65" s="13" customFormat="1" ht="11.25">
      <c r="B222" s="192"/>
      <c r="C222" s="193"/>
      <c r="D222" s="194" t="s">
        <v>193</v>
      </c>
      <c r="E222" s="195" t="s">
        <v>43</v>
      </c>
      <c r="F222" s="196" t="s">
        <v>1528</v>
      </c>
      <c r="G222" s="193"/>
      <c r="H222" s="195" t="s">
        <v>43</v>
      </c>
      <c r="I222" s="197"/>
      <c r="J222" s="193"/>
      <c r="K222" s="193"/>
      <c r="L222" s="198"/>
      <c r="M222" s="199"/>
      <c r="N222" s="200"/>
      <c r="O222" s="200"/>
      <c r="P222" s="200"/>
      <c r="Q222" s="200"/>
      <c r="R222" s="200"/>
      <c r="S222" s="200"/>
      <c r="T222" s="201"/>
      <c r="AT222" s="202" t="s">
        <v>193</v>
      </c>
      <c r="AU222" s="202" t="s">
        <v>90</v>
      </c>
      <c r="AV222" s="13" t="s">
        <v>88</v>
      </c>
      <c r="AW222" s="13" t="s">
        <v>41</v>
      </c>
      <c r="AX222" s="13" t="s">
        <v>80</v>
      </c>
      <c r="AY222" s="202" t="s">
        <v>182</v>
      </c>
    </row>
    <row r="223" spans="1:65" s="14" customFormat="1" ht="11.25">
      <c r="B223" s="203"/>
      <c r="C223" s="204"/>
      <c r="D223" s="194" t="s">
        <v>193</v>
      </c>
      <c r="E223" s="205" t="s">
        <v>43</v>
      </c>
      <c r="F223" s="206" t="s">
        <v>1537</v>
      </c>
      <c r="G223" s="204"/>
      <c r="H223" s="207">
        <v>0.04</v>
      </c>
      <c r="I223" s="208"/>
      <c r="J223" s="204"/>
      <c r="K223" s="204"/>
      <c r="L223" s="209"/>
      <c r="M223" s="210"/>
      <c r="N223" s="211"/>
      <c r="O223" s="211"/>
      <c r="P223" s="211"/>
      <c r="Q223" s="211"/>
      <c r="R223" s="211"/>
      <c r="S223" s="211"/>
      <c r="T223" s="212"/>
      <c r="AT223" s="213" t="s">
        <v>193</v>
      </c>
      <c r="AU223" s="213" t="s">
        <v>90</v>
      </c>
      <c r="AV223" s="14" t="s">
        <v>90</v>
      </c>
      <c r="AW223" s="14" t="s">
        <v>41</v>
      </c>
      <c r="AX223" s="14" t="s">
        <v>80</v>
      </c>
      <c r="AY223" s="213" t="s">
        <v>182</v>
      </c>
    </row>
    <row r="224" spans="1:65" s="13" customFormat="1" ht="11.25">
      <c r="B224" s="192"/>
      <c r="C224" s="193"/>
      <c r="D224" s="194" t="s">
        <v>193</v>
      </c>
      <c r="E224" s="195" t="s">
        <v>43</v>
      </c>
      <c r="F224" s="196" t="s">
        <v>1529</v>
      </c>
      <c r="G224" s="193"/>
      <c r="H224" s="195" t="s">
        <v>43</v>
      </c>
      <c r="I224" s="197"/>
      <c r="J224" s="193"/>
      <c r="K224" s="193"/>
      <c r="L224" s="198"/>
      <c r="M224" s="199"/>
      <c r="N224" s="200"/>
      <c r="O224" s="200"/>
      <c r="P224" s="200"/>
      <c r="Q224" s="200"/>
      <c r="R224" s="200"/>
      <c r="S224" s="200"/>
      <c r="T224" s="201"/>
      <c r="AT224" s="202" t="s">
        <v>193</v>
      </c>
      <c r="AU224" s="202" t="s">
        <v>90</v>
      </c>
      <c r="AV224" s="13" t="s">
        <v>88</v>
      </c>
      <c r="AW224" s="13" t="s">
        <v>41</v>
      </c>
      <c r="AX224" s="13" t="s">
        <v>80</v>
      </c>
      <c r="AY224" s="202" t="s">
        <v>182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488</v>
      </c>
      <c r="G225" s="204"/>
      <c r="H225" s="207">
        <v>0.02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80</v>
      </c>
      <c r="AY225" s="213" t="s">
        <v>182</v>
      </c>
    </row>
    <row r="226" spans="1:65" s="13" customFormat="1" ht="11.25">
      <c r="B226" s="192"/>
      <c r="C226" s="193"/>
      <c r="D226" s="194" t="s">
        <v>193</v>
      </c>
      <c r="E226" s="195" t="s">
        <v>43</v>
      </c>
      <c r="F226" s="196" t="s">
        <v>1530</v>
      </c>
      <c r="G226" s="193"/>
      <c r="H226" s="195" t="s">
        <v>43</v>
      </c>
      <c r="I226" s="197"/>
      <c r="J226" s="193"/>
      <c r="K226" s="193"/>
      <c r="L226" s="198"/>
      <c r="M226" s="199"/>
      <c r="N226" s="200"/>
      <c r="O226" s="200"/>
      <c r="P226" s="200"/>
      <c r="Q226" s="200"/>
      <c r="R226" s="200"/>
      <c r="S226" s="200"/>
      <c r="T226" s="201"/>
      <c r="AT226" s="202" t="s">
        <v>193</v>
      </c>
      <c r="AU226" s="202" t="s">
        <v>90</v>
      </c>
      <c r="AV226" s="13" t="s">
        <v>88</v>
      </c>
      <c r="AW226" s="13" t="s">
        <v>41</v>
      </c>
      <c r="AX226" s="13" t="s">
        <v>80</v>
      </c>
      <c r="AY226" s="202" t="s">
        <v>182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488</v>
      </c>
      <c r="G227" s="204"/>
      <c r="H227" s="207">
        <v>0.02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1531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4" customFormat="1" ht="11.25">
      <c r="B229" s="203"/>
      <c r="C229" s="204"/>
      <c r="D229" s="194" t="s">
        <v>193</v>
      </c>
      <c r="E229" s="205" t="s">
        <v>43</v>
      </c>
      <c r="F229" s="206" t="s">
        <v>488</v>
      </c>
      <c r="G229" s="204"/>
      <c r="H229" s="207">
        <v>0.02</v>
      </c>
      <c r="I229" s="208"/>
      <c r="J229" s="204"/>
      <c r="K229" s="204"/>
      <c r="L229" s="209"/>
      <c r="M229" s="210"/>
      <c r="N229" s="211"/>
      <c r="O229" s="211"/>
      <c r="P229" s="211"/>
      <c r="Q229" s="211"/>
      <c r="R229" s="211"/>
      <c r="S229" s="211"/>
      <c r="T229" s="212"/>
      <c r="AT229" s="213" t="s">
        <v>193</v>
      </c>
      <c r="AU229" s="213" t="s">
        <v>90</v>
      </c>
      <c r="AV229" s="14" t="s">
        <v>90</v>
      </c>
      <c r="AW229" s="14" t="s">
        <v>41</v>
      </c>
      <c r="AX229" s="14" t="s">
        <v>80</v>
      </c>
      <c r="AY229" s="213" t="s">
        <v>182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1532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488</v>
      </c>
      <c r="G231" s="204"/>
      <c r="H231" s="207">
        <v>0.02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5" customFormat="1" ht="11.25">
      <c r="B232" s="227"/>
      <c r="C232" s="228"/>
      <c r="D232" s="194" t="s">
        <v>193</v>
      </c>
      <c r="E232" s="229" t="s">
        <v>43</v>
      </c>
      <c r="F232" s="230" t="s">
        <v>436</v>
      </c>
      <c r="G232" s="228"/>
      <c r="H232" s="231">
        <v>0.2</v>
      </c>
      <c r="I232" s="232"/>
      <c r="J232" s="228"/>
      <c r="K232" s="228"/>
      <c r="L232" s="233"/>
      <c r="M232" s="234"/>
      <c r="N232" s="235"/>
      <c r="O232" s="235"/>
      <c r="P232" s="235"/>
      <c r="Q232" s="235"/>
      <c r="R232" s="235"/>
      <c r="S232" s="235"/>
      <c r="T232" s="236"/>
      <c r="AT232" s="237" t="s">
        <v>193</v>
      </c>
      <c r="AU232" s="237" t="s">
        <v>90</v>
      </c>
      <c r="AV232" s="15" t="s">
        <v>205</v>
      </c>
      <c r="AW232" s="15" t="s">
        <v>41</v>
      </c>
      <c r="AX232" s="15" t="s">
        <v>88</v>
      </c>
      <c r="AY232" s="237" t="s">
        <v>182</v>
      </c>
    </row>
    <row r="233" spans="1:65" s="2" customFormat="1" ht="37.9" customHeight="1">
      <c r="A233" s="35"/>
      <c r="B233" s="36"/>
      <c r="C233" s="179" t="s">
        <v>252</v>
      </c>
      <c r="D233" s="179" t="s">
        <v>187</v>
      </c>
      <c r="E233" s="180" t="s">
        <v>1538</v>
      </c>
      <c r="F233" s="181" t="s">
        <v>1539</v>
      </c>
      <c r="G233" s="182" t="s">
        <v>481</v>
      </c>
      <c r="H233" s="183">
        <v>207</v>
      </c>
      <c r="I233" s="184"/>
      <c r="J233" s="185">
        <f>ROUND(I233*H233,2)</f>
        <v>0</v>
      </c>
      <c r="K233" s="181" t="s">
        <v>191</v>
      </c>
      <c r="L233" s="40"/>
      <c r="M233" s="186" t="s">
        <v>43</v>
      </c>
      <c r="N233" s="187" t="s">
        <v>51</v>
      </c>
      <c r="O233" s="65"/>
      <c r="P233" s="188">
        <f>O233*H233</f>
        <v>0</v>
      </c>
      <c r="Q233" s="188">
        <v>1.0000000000000001E-5</v>
      </c>
      <c r="R233" s="188">
        <f>Q233*H233</f>
        <v>2.0700000000000002E-3</v>
      </c>
      <c r="S233" s="188">
        <v>0</v>
      </c>
      <c r="T233" s="18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90" t="s">
        <v>205</v>
      </c>
      <c r="AT233" s="190" t="s">
        <v>187</v>
      </c>
      <c r="AU233" s="190" t="s">
        <v>90</v>
      </c>
      <c r="AY233" s="17" t="s">
        <v>182</v>
      </c>
      <c r="BE233" s="191">
        <f>IF(N233="základní",J233,0)</f>
        <v>0</v>
      </c>
      <c r="BF233" s="191">
        <f>IF(N233="snížená",J233,0)</f>
        <v>0</v>
      </c>
      <c r="BG233" s="191">
        <f>IF(N233="zákl. přenesená",J233,0)</f>
        <v>0</v>
      </c>
      <c r="BH233" s="191">
        <f>IF(N233="sníž. přenesená",J233,0)</f>
        <v>0</v>
      </c>
      <c r="BI233" s="191">
        <f>IF(N233="nulová",J233,0)</f>
        <v>0</v>
      </c>
      <c r="BJ233" s="17" t="s">
        <v>88</v>
      </c>
      <c r="BK233" s="191">
        <f>ROUND(I233*H233,2)</f>
        <v>0</v>
      </c>
      <c r="BL233" s="17" t="s">
        <v>205</v>
      </c>
      <c r="BM233" s="190" t="s">
        <v>1540</v>
      </c>
    </row>
    <row r="234" spans="1:65" s="13" customFormat="1" ht="11.25">
      <c r="B234" s="192"/>
      <c r="C234" s="193"/>
      <c r="D234" s="194" t="s">
        <v>193</v>
      </c>
      <c r="E234" s="195" t="s">
        <v>43</v>
      </c>
      <c r="F234" s="196" t="s">
        <v>362</v>
      </c>
      <c r="G234" s="193"/>
      <c r="H234" s="195" t="s">
        <v>43</v>
      </c>
      <c r="I234" s="197"/>
      <c r="J234" s="193"/>
      <c r="K234" s="193"/>
      <c r="L234" s="198"/>
      <c r="M234" s="199"/>
      <c r="N234" s="200"/>
      <c r="O234" s="200"/>
      <c r="P234" s="200"/>
      <c r="Q234" s="200"/>
      <c r="R234" s="200"/>
      <c r="S234" s="200"/>
      <c r="T234" s="201"/>
      <c r="AT234" s="202" t="s">
        <v>193</v>
      </c>
      <c r="AU234" s="202" t="s">
        <v>90</v>
      </c>
      <c r="AV234" s="13" t="s">
        <v>88</v>
      </c>
      <c r="AW234" s="13" t="s">
        <v>41</v>
      </c>
      <c r="AX234" s="13" t="s">
        <v>80</v>
      </c>
      <c r="AY234" s="202" t="s">
        <v>182</v>
      </c>
    </row>
    <row r="235" spans="1:65" s="13" customFormat="1" ht="22.5">
      <c r="B235" s="192"/>
      <c r="C235" s="193"/>
      <c r="D235" s="194" t="s">
        <v>193</v>
      </c>
      <c r="E235" s="195" t="s">
        <v>43</v>
      </c>
      <c r="F235" s="196" t="s">
        <v>1541</v>
      </c>
      <c r="G235" s="193"/>
      <c r="H235" s="195" t="s">
        <v>43</v>
      </c>
      <c r="I235" s="197"/>
      <c r="J235" s="193"/>
      <c r="K235" s="193"/>
      <c r="L235" s="198"/>
      <c r="M235" s="199"/>
      <c r="N235" s="200"/>
      <c r="O235" s="200"/>
      <c r="P235" s="200"/>
      <c r="Q235" s="200"/>
      <c r="R235" s="200"/>
      <c r="S235" s="200"/>
      <c r="T235" s="201"/>
      <c r="AT235" s="202" t="s">
        <v>193</v>
      </c>
      <c r="AU235" s="202" t="s">
        <v>90</v>
      </c>
      <c r="AV235" s="13" t="s">
        <v>88</v>
      </c>
      <c r="AW235" s="13" t="s">
        <v>41</v>
      </c>
      <c r="AX235" s="13" t="s">
        <v>80</v>
      </c>
      <c r="AY235" s="202" t="s">
        <v>182</v>
      </c>
    </row>
    <row r="236" spans="1:65" s="14" customFormat="1" ht="11.25">
      <c r="B236" s="203"/>
      <c r="C236" s="204"/>
      <c r="D236" s="194" t="s">
        <v>193</v>
      </c>
      <c r="E236" s="205" t="s">
        <v>43</v>
      </c>
      <c r="F236" s="206" t="s">
        <v>1542</v>
      </c>
      <c r="G236" s="204"/>
      <c r="H236" s="207">
        <v>207</v>
      </c>
      <c r="I236" s="208"/>
      <c r="J236" s="204"/>
      <c r="K236" s="204"/>
      <c r="L236" s="209"/>
      <c r="M236" s="210"/>
      <c r="N236" s="211"/>
      <c r="O236" s="211"/>
      <c r="P236" s="211"/>
      <c r="Q236" s="211"/>
      <c r="R236" s="211"/>
      <c r="S236" s="211"/>
      <c r="T236" s="212"/>
      <c r="AT236" s="213" t="s">
        <v>193</v>
      </c>
      <c r="AU236" s="213" t="s">
        <v>90</v>
      </c>
      <c r="AV236" s="14" t="s">
        <v>90</v>
      </c>
      <c r="AW236" s="14" t="s">
        <v>41</v>
      </c>
      <c r="AX236" s="14" t="s">
        <v>88</v>
      </c>
      <c r="AY236" s="213" t="s">
        <v>182</v>
      </c>
    </row>
    <row r="237" spans="1:65" s="2" customFormat="1" ht="49.15" customHeight="1">
      <c r="A237" s="35"/>
      <c r="B237" s="36"/>
      <c r="C237" s="179" t="s">
        <v>256</v>
      </c>
      <c r="D237" s="179" t="s">
        <v>187</v>
      </c>
      <c r="E237" s="180" t="s">
        <v>1543</v>
      </c>
      <c r="F237" s="181" t="s">
        <v>1544</v>
      </c>
      <c r="G237" s="182" t="s">
        <v>481</v>
      </c>
      <c r="H237" s="183">
        <v>207</v>
      </c>
      <c r="I237" s="184"/>
      <c r="J237" s="185">
        <f>ROUND(I237*H237,2)</f>
        <v>0</v>
      </c>
      <c r="K237" s="181" t="s">
        <v>191</v>
      </c>
      <c r="L237" s="40"/>
      <c r="M237" s="186" t="s">
        <v>43</v>
      </c>
      <c r="N237" s="187" t="s">
        <v>51</v>
      </c>
      <c r="O237" s="65"/>
      <c r="P237" s="188">
        <f>O237*H237</f>
        <v>0</v>
      </c>
      <c r="Q237" s="188">
        <v>8.8000000000000003E-4</v>
      </c>
      <c r="R237" s="188">
        <f>Q237*H237</f>
        <v>0.18216000000000002</v>
      </c>
      <c r="S237" s="188">
        <v>0</v>
      </c>
      <c r="T237" s="189">
        <f>S237*H237</f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90" t="s">
        <v>205</v>
      </c>
      <c r="AT237" s="190" t="s">
        <v>187</v>
      </c>
      <c r="AU237" s="190" t="s">
        <v>90</v>
      </c>
      <c r="AY237" s="17" t="s">
        <v>182</v>
      </c>
      <c r="BE237" s="191">
        <f>IF(N237="základní",J237,0)</f>
        <v>0</v>
      </c>
      <c r="BF237" s="191">
        <f>IF(N237="snížená",J237,0)</f>
        <v>0</v>
      </c>
      <c r="BG237" s="191">
        <f>IF(N237="zákl. přenesená",J237,0)</f>
        <v>0</v>
      </c>
      <c r="BH237" s="191">
        <f>IF(N237="sníž. přenesená",J237,0)</f>
        <v>0</v>
      </c>
      <c r="BI237" s="191">
        <f>IF(N237="nulová",J237,0)</f>
        <v>0</v>
      </c>
      <c r="BJ237" s="17" t="s">
        <v>88</v>
      </c>
      <c r="BK237" s="191">
        <f>ROUND(I237*H237,2)</f>
        <v>0</v>
      </c>
      <c r="BL237" s="17" t="s">
        <v>205</v>
      </c>
      <c r="BM237" s="190" t="s">
        <v>1545</v>
      </c>
    </row>
    <row r="238" spans="1:65" s="13" customFormat="1" ht="11.25">
      <c r="B238" s="192"/>
      <c r="C238" s="193"/>
      <c r="D238" s="194" t="s">
        <v>193</v>
      </c>
      <c r="E238" s="195" t="s">
        <v>43</v>
      </c>
      <c r="F238" s="196" t="s">
        <v>362</v>
      </c>
      <c r="G238" s="193"/>
      <c r="H238" s="195" t="s">
        <v>43</v>
      </c>
      <c r="I238" s="197"/>
      <c r="J238" s="193"/>
      <c r="K238" s="193"/>
      <c r="L238" s="198"/>
      <c r="M238" s="199"/>
      <c r="N238" s="200"/>
      <c r="O238" s="200"/>
      <c r="P238" s="200"/>
      <c r="Q238" s="200"/>
      <c r="R238" s="200"/>
      <c r="S238" s="200"/>
      <c r="T238" s="201"/>
      <c r="AT238" s="202" t="s">
        <v>193</v>
      </c>
      <c r="AU238" s="202" t="s">
        <v>90</v>
      </c>
      <c r="AV238" s="13" t="s">
        <v>88</v>
      </c>
      <c r="AW238" s="13" t="s">
        <v>41</v>
      </c>
      <c r="AX238" s="13" t="s">
        <v>80</v>
      </c>
      <c r="AY238" s="202" t="s">
        <v>182</v>
      </c>
    </row>
    <row r="239" spans="1:65" s="13" customFormat="1" ht="22.5">
      <c r="B239" s="192"/>
      <c r="C239" s="193"/>
      <c r="D239" s="194" t="s">
        <v>193</v>
      </c>
      <c r="E239" s="195" t="s">
        <v>43</v>
      </c>
      <c r="F239" s="196" t="s">
        <v>1541</v>
      </c>
      <c r="G239" s="193"/>
      <c r="H239" s="195" t="s">
        <v>43</v>
      </c>
      <c r="I239" s="197"/>
      <c r="J239" s="193"/>
      <c r="K239" s="193"/>
      <c r="L239" s="198"/>
      <c r="M239" s="199"/>
      <c r="N239" s="200"/>
      <c r="O239" s="200"/>
      <c r="P239" s="200"/>
      <c r="Q239" s="200"/>
      <c r="R239" s="200"/>
      <c r="S239" s="200"/>
      <c r="T239" s="201"/>
      <c r="AT239" s="202" t="s">
        <v>193</v>
      </c>
      <c r="AU239" s="202" t="s">
        <v>90</v>
      </c>
      <c r="AV239" s="13" t="s">
        <v>88</v>
      </c>
      <c r="AW239" s="13" t="s">
        <v>41</v>
      </c>
      <c r="AX239" s="13" t="s">
        <v>80</v>
      </c>
      <c r="AY239" s="202" t="s">
        <v>182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1542</v>
      </c>
      <c r="G240" s="204"/>
      <c r="H240" s="207">
        <v>207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88</v>
      </c>
      <c r="AY240" s="213" t="s">
        <v>182</v>
      </c>
    </row>
    <row r="241" spans="1:65" s="12" customFormat="1" ht="22.9" customHeight="1">
      <c r="B241" s="163"/>
      <c r="C241" s="164"/>
      <c r="D241" s="165" t="s">
        <v>79</v>
      </c>
      <c r="E241" s="177" t="s">
        <v>508</v>
      </c>
      <c r="F241" s="177" t="s">
        <v>509</v>
      </c>
      <c r="G241" s="164"/>
      <c r="H241" s="164"/>
      <c r="I241" s="167"/>
      <c r="J241" s="178">
        <f>BK241</f>
        <v>0</v>
      </c>
      <c r="K241" s="164"/>
      <c r="L241" s="169"/>
      <c r="M241" s="170"/>
      <c r="N241" s="171"/>
      <c r="O241" s="171"/>
      <c r="P241" s="172">
        <f>SUM(P242:P311)</f>
        <v>0</v>
      </c>
      <c r="Q241" s="171"/>
      <c r="R241" s="172">
        <f>SUM(R242:R311)</f>
        <v>0</v>
      </c>
      <c r="S241" s="171"/>
      <c r="T241" s="173">
        <f>SUM(T242:T311)</f>
        <v>0</v>
      </c>
      <c r="AR241" s="174" t="s">
        <v>88</v>
      </c>
      <c r="AT241" s="175" t="s">
        <v>79</v>
      </c>
      <c r="AU241" s="175" t="s">
        <v>88</v>
      </c>
      <c r="AY241" s="174" t="s">
        <v>182</v>
      </c>
      <c r="BK241" s="176">
        <f>SUM(BK242:BK311)</f>
        <v>0</v>
      </c>
    </row>
    <row r="242" spans="1:65" s="2" customFormat="1" ht="37.9" customHeight="1">
      <c r="A242" s="35"/>
      <c r="B242" s="36"/>
      <c r="C242" s="179" t="s">
        <v>8</v>
      </c>
      <c r="D242" s="179" t="s">
        <v>187</v>
      </c>
      <c r="E242" s="180" t="s">
        <v>511</v>
      </c>
      <c r="F242" s="181" t="s">
        <v>512</v>
      </c>
      <c r="G242" s="182" t="s">
        <v>439</v>
      </c>
      <c r="H242" s="183">
        <v>80.194999999999993</v>
      </c>
      <c r="I242" s="184"/>
      <c r="J242" s="185">
        <f>ROUND(I242*H242,2)</f>
        <v>0</v>
      </c>
      <c r="K242" s="181" t="s">
        <v>191</v>
      </c>
      <c r="L242" s="40"/>
      <c r="M242" s="186" t="s">
        <v>43</v>
      </c>
      <c r="N242" s="187" t="s">
        <v>51</v>
      </c>
      <c r="O242" s="65"/>
      <c r="P242" s="188">
        <f>O242*H242</f>
        <v>0</v>
      </c>
      <c r="Q242" s="188">
        <v>0</v>
      </c>
      <c r="R242" s="188">
        <f>Q242*H242</f>
        <v>0</v>
      </c>
      <c r="S242" s="188">
        <v>0</v>
      </c>
      <c r="T242" s="189">
        <f>S242*H242</f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90" t="s">
        <v>205</v>
      </c>
      <c r="AT242" s="190" t="s">
        <v>187</v>
      </c>
      <c r="AU242" s="190" t="s">
        <v>90</v>
      </c>
      <c r="AY242" s="17" t="s">
        <v>182</v>
      </c>
      <c r="BE242" s="191">
        <f>IF(N242="základní",J242,0)</f>
        <v>0</v>
      </c>
      <c r="BF242" s="191">
        <f>IF(N242="snížená",J242,0)</f>
        <v>0</v>
      </c>
      <c r="BG242" s="191">
        <f>IF(N242="zákl. přenesená",J242,0)</f>
        <v>0</v>
      </c>
      <c r="BH242" s="191">
        <f>IF(N242="sníž. přenesená",J242,0)</f>
        <v>0</v>
      </c>
      <c r="BI242" s="191">
        <f>IF(N242="nulová",J242,0)</f>
        <v>0</v>
      </c>
      <c r="BJ242" s="17" t="s">
        <v>88</v>
      </c>
      <c r="BK242" s="191">
        <f>ROUND(I242*H242,2)</f>
        <v>0</v>
      </c>
      <c r="BL242" s="17" t="s">
        <v>205</v>
      </c>
      <c r="BM242" s="190" t="s">
        <v>1546</v>
      </c>
    </row>
    <row r="243" spans="1:65" s="13" customFormat="1" ht="11.25">
      <c r="B243" s="192"/>
      <c r="C243" s="193"/>
      <c r="D243" s="194" t="s">
        <v>193</v>
      </c>
      <c r="E243" s="195" t="s">
        <v>43</v>
      </c>
      <c r="F243" s="196" t="s">
        <v>362</v>
      </c>
      <c r="G243" s="193"/>
      <c r="H243" s="195" t="s">
        <v>43</v>
      </c>
      <c r="I243" s="197"/>
      <c r="J243" s="193"/>
      <c r="K243" s="193"/>
      <c r="L243" s="198"/>
      <c r="M243" s="199"/>
      <c r="N243" s="200"/>
      <c r="O243" s="200"/>
      <c r="P243" s="200"/>
      <c r="Q243" s="200"/>
      <c r="R243" s="200"/>
      <c r="S243" s="200"/>
      <c r="T243" s="201"/>
      <c r="AT243" s="202" t="s">
        <v>193</v>
      </c>
      <c r="AU243" s="202" t="s">
        <v>90</v>
      </c>
      <c r="AV243" s="13" t="s">
        <v>88</v>
      </c>
      <c r="AW243" s="13" t="s">
        <v>41</v>
      </c>
      <c r="AX243" s="13" t="s">
        <v>80</v>
      </c>
      <c r="AY243" s="202" t="s">
        <v>182</v>
      </c>
    </row>
    <row r="244" spans="1:65" s="13" customFormat="1" ht="22.5">
      <c r="B244" s="192"/>
      <c r="C244" s="193"/>
      <c r="D244" s="194" t="s">
        <v>193</v>
      </c>
      <c r="E244" s="195" t="s">
        <v>43</v>
      </c>
      <c r="F244" s="196" t="s">
        <v>425</v>
      </c>
      <c r="G244" s="193"/>
      <c r="H244" s="195" t="s">
        <v>43</v>
      </c>
      <c r="I244" s="197"/>
      <c r="J244" s="193"/>
      <c r="K244" s="193"/>
      <c r="L244" s="198"/>
      <c r="M244" s="199"/>
      <c r="N244" s="200"/>
      <c r="O244" s="200"/>
      <c r="P244" s="200"/>
      <c r="Q244" s="200"/>
      <c r="R244" s="200"/>
      <c r="S244" s="200"/>
      <c r="T244" s="201"/>
      <c r="AT244" s="202" t="s">
        <v>193</v>
      </c>
      <c r="AU244" s="202" t="s">
        <v>90</v>
      </c>
      <c r="AV244" s="13" t="s">
        <v>88</v>
      </c>
      <c r="AW244" s="13" t="s">
        <v>41</v>
      </c>
      <c r="AX244" s="13" t="s">
        <v>80</v>
      </c>
      <c r="AY244" s="202" t="s">
        <v>182</v>
      </c>
    </row>
    <row r="245" spans="1:65" s="14" customFormat="1" ht="11.25">
      <c r="B245" s="203"/>
      <c r="C245" s="204"/>
      <c r="D245" s="194" t="s">
        <v>193</v>
      </c>
      <c r="E245" s="205" t="s">
        <v>43</v>
      </c>
      <c r="F245" s="206" t="s">
        <v>1499</v>
      </c>
      <c r="G245" s="204"/>
      <c r="H245" s="207">
        <v>50.575000000000003</v>
      </c>
      <c r="I245" s="208"/>
      <c r="J245" s="204"/>
      <c r="K245" s="204"/>
      <c r="L245" s="209"/>
      <c r="M245" s="210"/>
      <c r="N245" s="211"/>
      <c r="O245" s="211"/>
      <c r="P245" s="211"/>
      <c r="Q245" s="211"/>
      <c r="R245" s="211"/>
      <c r="S245" s="211"/>
      <c r="T245" s="212"/>
      <c r="AT245" s="213" t="s">
        <v>193</v>
      </c>
      <c r="AU245" s="213" t="s">
        <v>90</v>
      </c>
      <c r="AV245" s="14" t="s">
        <v>90</v>
      </c>
      <c r="AW245" s="14" t="s">
        <v>41</v>
      </c>
      <c r="AX245" s="14" t="s">
        <v>80</v>
      </c>
      <c r="AY245" s="213" t="s">
        <v>182</v>
      </c>
    </row>
    <row r="246" spans="1:65" s="13" customFormat="1" ht="22.5">
      <c r="B246" s="192"/>
      <c r="C246" s="193"/>
      <c r="D246" s="194" t="s">
        <v>193</v>
      </c>
      <c r="E246" s="195" t="s">
        <v>43</v>
      </c>
      <c r="F246" s="196" t="s">
        <v>1488</v>
      </c>
      <c r="G246" s="193"/>
      <c r="H246" s="195" t="s">
        <v>43</v>
      </c>
      <c r="I246" s="197"/>
      <c r="J246" s="193"/>
      <c r="K246" s="193"/>
      <c r="L246" s="198"/>
      <c r="M246" s="199"/>
      <c r="N246" s="200"/>
      <c r="O246" s="200"/>
      <c r="P246" s="200"/>
      <c r="Q246" s="200"/>
      <c r="R246" s="200"/>
      <c r="S246" s="200"/>
      <c r="T246" s="201"/>
      <c r="AT246" s="202" t="s">
        <v>193</v>
      </c>
      <c r="AU246" s="202" t="s">
        <v>90</v>
      </c>
      <c r="AV246" s="13" t="s">
        <v>88</v>
      </c>
      <c r="AW246" s="13" t="s">
        <v>41</v>
      </c>
      <c r="AX246" s="13" t="s">
        <v>80</v>
      </c>
      <c r="AY246" s="202" t="s">
        <v>182</v>
      </c>
    </row>
    <row r="247" spans="1:65" s="14" customFormat="1" ht="11.25">
      <c r="B247" s="203"/>
      <c r="C247" s="204"/>
      <c r="D247" s="194" t="s">
        <v>193</v>
      </c>
      <c r="E247" s="205" t="s">
        <v>43</v>
      </c>
      <c r="F247" s="206" t="s">
        <v>1500</v>
      </c>
      <c r="G247" s="204"/>
      <c r="H247" s="207">
        <v>1.6579999999999999</v>
      </c>
      <c r="I247" s="208"/>
      <c r="J247" s="204"/>
      <c r="K247" s="204"/>
      <c r="L247" s="209"/>
      <c r="M247" s="210"/>
      <c r="N247" s="211"/>
      <c r="O247" s="211"/>
      <c r="P247" s="211"/>
      <c r="Q247" s="211"/>
      <c r="R247" s="211"/>
      <c r="S247" s="211"/>
      <c r="T247" s="212"/>
      <c r="AT247" s="213" t="s">
        <v>193</v>
      </c>
      <c r="AU247" s="213" t="s">
        <v>90</v>
      </c>
      <c r="AV247" s="14" t="s">
        <v>90</v>
      </c>
      <c r="AW247" s="14" t="s">
        <v>41</v>
      </c>
      <c r="AX247" s="14" t="s">
        <v>80</v>
      </c>
      <c r="AY247" s="213" t="s">
        <v>182</v>
      </c>
    </row>
    <row r="248" spans="1:65" s="13" customFormat="1" ht="22.5">
      <c r="B248" s="192"/>
      <c r="C248" s="193"/>
      <c r="D248" s="194" t="s">
        <v>193</v>
      </c>
      <c r="E248" s="195" t="s">
        <v>43</v>
      </c>
      <c r="F248" s="196" t="s">
        <v>1490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1501</v>
      </c>
      <c r="G249" s="204"/>
      <c r="H249" s="207">
        <v>6.12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80</v>
      </c>
      <c r="AY249" s="213" t="s">
        <v>182</v>
      </c>
    </row>
    <row r="250" spans="1:65" s="13" customFormat="1" ht="22.5">
      <c r="B250" s="192"/>
      <c r="C250" s="193"/>
      <c r="D250" s="194" t="s">
        <v>193</v>
      </c>
      <c r="E250" s="195" t="s">
        <v>43</v>
      </c>
      <c r="F250" s="196" t="s">
        <v>1492</v>
      </c>
      <c r="G250" s="193"/>
      <c r="H250" s="195" t="s">
        <v>43</v>
      </c>
      <c r="I250" s="197"/>
      <c r="J250" s="193"/>
      <c r="K250" s="193"/>
      <c r="L250" s="198"/>
      <c r="M250" s="199"/>
      <c r="N250" s="200"/>
      <c r="O250" s="200"/>
      <c r="P250" s="200"/>
      <c r="Q250" s="200"/>
      <c r="R250" s="200"/>
      <c r="S250" s="200"/>
      <c r="T250" s="201"/>
      <c r="AT250" s="202" t="s">
        <v>193</v>
      </c>
      <c r="AU250" s="202" t="s">
        <v>90</v>
      </c>
      <c r="AV250" s="13" t="s">
        <v>88</v>
      </c>
      <c r="AW250" s="13" t="s">
        <v>41</v>
      </c>
      <c r="AX250" s="13" t="s">
        <v>80</v>
      </c>
      <c r="AY250" s="202" t="s">
        <v>182</v>
      </c>
    </row>
    <row r="251" spans="1:65" s="14" customFormat="1" ht="11.25">
      <c r="B251" s="203"/>
      <c r="C251" s="204"/>
      <c r="D251" s="194" t="s">
        <v>193</v>
      </c>
      <c r="E251" s="205" t="s">
        <v>43</v>
      </c>
      <c r="F251" s="206" t="s">
        <v>1502</v>
      </c>
      <c r="G251" s="204"/>
      <c r="H251" s="207">
        <v>0.51</v>
      </c>
      <c r="I251" s="208"/>
      <c r="J251" s="204"/>
      <c r="K251" s="204"/>
      <c r="L251" s="209"/>
      <c r="M251" s="210"/>
      <c r="N251" s="211"/>
      <c r="O251" s="211"/>
      <c r="P251" s="211"/>
      <c r="Q251" s="211"/>
      <c r="R251" s="211"/>
      <c r="S251" s="211"/>
      <c r="T251" s="212"/>
      <c r="AT251" s="213" t="s">
        <v>193</v>
      </c>
      <c r="AU251" s="213" t="s">
        <v>90</v>
      </c>
      <c r="AV251" s="14" t="s">
        <v>90</v>
      </c>
      <c r="AW251" s="14" t="s">
        <v>41</v>
      </c>
      <c r="AX251" s="14" t="s">
        <v>80</v>
      </c>
      <c r="AY251" s="213" t="s">
        <v>182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362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3" customFormat="1" ht="11.25">
      <c r="B253" s="192"/>
      <c r="C253" s="193"/>
      <c r="D253" s="194" t="s">
        <v>193</v>
      </c>
      <c r="E253" s="195" t="s">
        <v>43</v>
      </c>
      <c r="F253" s="196" t="s">
        <v>431</v>
      </c>
      <c r="G253" s="193"/>
      <c r="H253" s="195" t="s">
        <v>43</v>
      </c>
      <c r="I253" s="197"/>
      <c r="J253" s="193"/>
      <c r="K253" s="193"/>
      <c r="L253" s="198"/>
      <c r="M253" s="199"/>
      <c r="N253" s="200"/>
      <c r="O253" s="200"/>
      <c r="P253" s="200"/>
      <c r="Q253" s="200"/>
      <c r="R253" s="200"/>
      <c r="S253" s="200"/>
      <c r="T253" s="201"/>
      <c r="AT253" s="202" t="s">
        <v>193</v>
      </c>
      <c r="AU253" s="202" t="s">
        <v>90</v>
      </c>
      <c r="AV253" s="13" t="s">
        <v>88</v>
      </c>
      <c r="AW253" s="13" t="s">
        <v>41</v>
      </c>
      <c r="AX253" s="13" t="s">
        <v>80</v>
      </c>
      <c r="AY253" s="202" t="s">
        <v>182</v>
      </c>
    </row>
    <row r="254" spans="1:65" s="13" customFormat="1" ht="22.5">
      <c r="B254" s="192"/>
      <c r="C254" s="193"/>
      <c r="D254" s="194" t="s">
        <v>193</v>
      </c>
      <c r="E254" s="195" t="s">
        <v>43</v>
      </c>
      <c r="F254" s="196" t="s">
        <v>1494</v>
      </c>
      <c r="G254" s="193"/>
      <c r="H254" s="195" t="s">
        <v>43</v>
      </c>
      <c r="I254" s="197"/>
      <c r="J254" s="193"/>
      <c r="K254" s="193"/>
      <c r="L254" s="198"/>
      <c r="M254" s="199"/>
      <c r="N254" s="200"/>
      <c r="O254" s="200"/>
      <c r="P254" s="200"/>
      <c r="Q254" s="200"/>
      <c r="R254" s="200"/>
      <c r="S254" s="200"/>
      <c r="T254" s="201"/>
      <c r="AT254" s="202" t="s">
        <v>193</v>
      </c>
      <c r="AU254" s="202" t="s">
        <v>90</v>
      </c>
      <c r="AV254" s="13" t="s">
        <v>88</v>
      </c>
      <c r="AW254" s="13" t="s">
        <v>41</v>
      </c>
      <c r="AX254" s="13" t="s">
        <v>80</v>
      </c>
      <c r="AY254" s="202" t="s">
        <v>182</v>
      </c>
    </row>
    <row r="255" spans="1:65" s="14" customFormat="1" ht="11.25">
      <c r="B255" s="203"/>
      <c r="C255" s="204"/>
      <c r="D255" s="194" t="s">
        <v>193</v>
      </c>
      <c r="E255" s="205" t="s">
        <v>43</v>
      </c>
      <c r="F255" s="206" t="s">
        <v>1503</v>
      </c>
      <c r="G255" s="204"/>
      <c r="H255" s="207">
        <v>20.23</v>
      </c>
      <c r="I255" s="208"/>
      <c r="J255" s="204"/>
      <c r="K255" s="204"/>
      <c r="L255" s="209"/>
      <c r="M255" s="210"/>
      <c r="N255" s="211"/>
      <c r="O255" s="211"/>
      <c r="P255" s="211"/>
      <c r="Q255" s="211"/>
      <c r="R255" s="211"/>
      <c r="S255" s="211"/>
      <c r="T255" s="212"/>
      <c r="AT255" s="213" t="s">
        <v>193</v>
      </c>
      <c r="AU255" s="213" t="s">
        <v>90</v>
      </c>
      <c r="AV255" s="14" t="s">
        <v>90</v>
      </c>
      <c r="AW255" s="14" t="s">
        <v>41</v>
      </c>
      <c r="AX255" s="14" t="s">
        <v>80</v>
      </c>
      <c r="AY255" s="213" t="s">
        <v>182</v>
      </c>
    </row>
    <row r="256" spans="1:65" s="13" customFormat="1" ht="22.5">
      <c r="B256" s="192"/>
      <c r="C256" s="193"/>
      <c r="D256" s="194" t="s">
        <v>193</v>
      </c>
      <c r="E256" s="195" t="s">
        <v>43</v>
      </c>
      <c r="F256" s="196" t="s">
        <v>1496</v>
      </c>
      <c r="G256" s="193"/>
      <c r="H256" s="195" t="s">
        <v>43</v>
      </c>
      <c r="I256" s="197"/>
      <c r="J256" s="193"/>
      <c r="K256" s="193"/>
      <c r="L256" s="198"/>
      <c r="M256" s="199"/>
      <c r="N256" s="200"/>
      <c r="O256" s="200"/>
      <c r="P256" s="200"/>
      <c r="Q256" s="200"/>
      <c r="R256" s="200"/>
      <c r="S256" s="200"/>
      <c r="T256" s="201"/>
      <c r="AT256" s="202" t="s">
        <v>193</v>
      </c>
      <c r="AU256" s="202" t="s">
        <v>90</v>
      </c>
      <c r="AV256" s="13" t="s">
        <v>88</v>
      </c>
      <c r="AW256" s="13" t="s">
        <v>41</v>
      </c>
      <c r="AX256" s="13" t="s">
        <v>80</v>
      </c>
      <c r="AY256" s="202" t="s">
        <v>182</v>
      </c>
    </row>
    <row r="257" spans="1:65" s="14" customFormat="1" ht="11.25">
      <c r="B257" s="203"/>
      <c r="C257" s="204"/>
      <c r="D257" s="194" t="s">
        <v>193</v>
      </c>
      <c r="E257" s="205" t="s">
        <v>43</v>
      </c>
      <c r="F257" s="206" t="s">
        <v>1504</v>
      </c>
      <c r="G257" s="204"/>
      <c r="H257" s="207">
        <v>1.1020000000000001</v>
      </c>
      <c r="I257" s="208"/>
      <c r="J257" s="204"/>
      <c r="K257" s="204"/>
      <c r="L257" s="209"/>
      <c r="M257" s="210"/>
      <c r="N257" s="211"/>
      <c r="O257" s="211"/>
      <c r="P257" s="211"/>
      <c r="Q257" s="211"/>
      <c r="R257" s="211"/>
      <c r="S257" s="211"/>
      <c r="T257" s="212"/>
      <c r="AT257" s="213" t="s">
        <v>193</v>
      </c>
      <c r="AU257" s="213" t="s">
        <v>90</v>
      </c>
      <c r="AV257" s="14" t="s">
        <v>90</v>
      </c>
      <c r="AW257" s="14" t="s">
        <v>41</v>
      </c>
      <c r="AX257" s="14" t="s">
        <v>80</v>
      </c>
      <c r="AY257" s="213" t="s">
        <v>182</v>
      </c>
    </row>
    <row r="258" spans="1:65" s="15" customFormat="1" ht="11.25">
      <c r="B258" s="227"/>
      <c r="C258" s="228"/>
      <c r="D258" s="194" t="s">
        <v>193</v>
      </c>
      <c r="E258" s="229" t="s">
        <v>43</v>
      </c>
      <c r="F258" s="230" t="s">
        <v>436</v>
      </c>
      <c r="G258" s="228"/>
      <c r="H258" s="231">
        <v>80.194999999999993</v>
      </c>
      <c r="I258" s="232"/>
      <c r="J258" s="228"/>
      <c r="K258" s="228"/>
      <c r="L258" s="233"/>
      <c r="M258" s="234"/>
      <c r="N258" s="235"/>
      <c r="O258" s="235"/>
      <c r="P258" s="235"/>
      <c r="Q258" s="235"/>
      <c r="R258" s="235"/>
      <c r="S258" s="235"/>
      <c r="T258" s="236"/>
      <c r="AT258" s="237" t="s">
        <v>193</v>
      </c>
      <c r="AU258" s="237" t="s">
        <v>90</v>
      </c>
      <c r="AV258" s="15" t="s">
        <v>205</v>
      </c>
      <c r="AW258" s="15" t="s">
        <v>41</v>
      </c>
      <c r="AX258" s="15" t="s">
        <v>88</v>
      </c>
      <c r="AY258" s="237" t="s">
        <v>182</v>
      </c>
    </row>
    <row r="259" spans="1:65" s="2" customFormat="1" ht="37.9" customHeight="1">
      <c r="A259" s="35"/>
      <c r="B259" s="36"/>
      <c r="C259" s="179" t="s">
        <v>265</v>
      </c>
      <c r="D259" s="179" t="s">
        <v>187</v>
      </c>
      <c r="E259" s="180" t="s">
        <v>515</v>
      </c>
      <c r="F259" s="181" t="s">
        <v>516</v>
      </c>
      <c r="G259" s="182" t="s">
        <v>439</v>
      </c>
      <c r="H259" s="183">
        <v>721.74699999999996</v>
      </c>
      <c r="I259" s="184"/>
      <c r="J259" s="185">
        <f>ROUND(I259*H259,2)</f>
        <v>0</v>
      </c>
      <c r="K259" s="181" t="s">
        <v>191</v>
      </c>
      <c r="L259" s="40"/>
      <c r="M259" s="186" t="s">
        <v>43</v>
      </c>
      <c r="N259" s="187" t="s">
        <v>51</v>
      </c>
      <c r="O259" s="65"/>
      <c r="P259" s="188">
        <f>O259*H259</f>
        <v>0</v>
      </c>
      <c r="Q259" s="188">
        <v>0</v>
      </c>
      <c r="R259" s="188">
        <f>Q259*H259</f>
        <v>0</v>
      </c>
      <c r="S259" s="188">
        <v>0</v>
      </c>
      <c r="T259" s="189">
        <f>S259*H259</f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90" t="s">
        <v>205</v>
      </c>
      <c r="AT259" s="190" t="s">
        <v>187</v>
      </c>
      <c r="AU259" s="190" t="s">
        <v>90</v>
      </c>
      <c r="AY259" s="17" t="s">
        <v>182</v>
      </c>
      <c r="BE259" s="191">
        <f>IF(N259="základní",J259,0)</f>
        <v>0</v>
      </c>
      <c r="BF259" s="191">
        <f>IF(N259="snížená",J259,0)</f>
        <v>0</v>
      </c>
      <c r="BG259" s="191">
        <f>IF(N259="zákl. přenesená",J259,0)</f>
        <v>0</v>
      </c>
      <c r="BH259" s="191">
        <f>IF(N259="sníž. přenesená",J259,0)</f>
        <v>0</v>
      </c>
      <c r="BI259" s="191">
        <f>IF(N259="nulová",J259,0)</f>
        <v>0</v>
      </c>
      <c r="BJ259" s="17" t="s">
        <v>88</v>
      </c>
      <c r="BK259" s="191">
        <f>ROUND(I259*H259,2)</f>
        <v>0</v>
      </c>
      <c r="BL259" s="17" t="s">
        <v>205</v>
      </c>
      <c r="BM259" s="190" t="s">
        <v>1547</v>
      </c>
    </row>
    <row r="260" spans="1:65" s="13" customFormat="1" ht="11.25">
      <c r="B260" s="192"/>
      <c r="C260" s="193"/>
      <c r="D260" s="194" t="s">
        <v>193</v>
      </c>
      <c r="E260" s="195" t="s">
        <v>43</v>
      </c>
      <c r="F260" s="196" t="s">
        <v>362</v>
      </c>
      <c r="G260" s="193"/>
      <c r="H260" s="195" t="s">
        <v>43</v>
      </c>
      <c r="I260" s="197"/>
      <c r="J260" s="193"/>
      <c r="K260" s="193"/>
      <c r="L260" s="198"/>
      <c r="M260" s="199"/>
      <c r="N260" s="200"/>
      <c r="O260" s="200"/>
      <c r="P260" s="200"/>
      <c r="Q260" s="200"/>
      <c r="R260" s="200"/>
      <c r="S260" s="200"/>
      <c r="T260" s="201"/>
      <c r="AT260" s="202" t="s">
        <v>193</v>
      </c>
      <c r="AU260" s="202" t="s">
        <v>90</v>
      </c>
      <c r="AV260" s="13" t="s">
        <v>88</v>
      </c>
      <c r="AW260" s="13" t="s">
        <v>41</v>
      </c>
      <c r="AX260" s="13" t="s">
        <v>80</v>
      </c>
      <c r="AY260" s="202" t="s">
        <v>182</v>
      </c>
    </row>
    <row r="261" spans="1:65" s="13" customFormat="1" ht="22.5">
      <c r="B261" s="192"/>
      <c r="C261" s="193"/>
      <c r="D261" s="194" t="s">
        <v>193</v>
      </c>
      <c r="E261" s="195" t="s">
        <v>43</v>
      </c>
      <c r="F261" s="196" t="s">
        <v>1548</v>
      </c>
      <c r="G261" s="193"/>
      <c r="H261" s="195" t="s">
        <v>43</v>
      </c>
      <c r="I261" s="197"/>
      <c r="J261" s="193"/>
      <c r="K261" s="193"/>
      <c r="L261" s="198"/>
      <c r="M261" s="199"/>
      <c r="N261" s="200"/>
      <c r="O261" s="200"/>
      <c r="P261" s="200"/>
      <c r="Q261" s="200"/>
      <c r="R261" s="200"/>
      <c r="S261" s="200"/>
      <c r="T261" s="201"/>
      <c r="AT261" s="202" t="s">
        <v>193</v>
      </c>
      <c r="AU261" s="202" t="s">
        <v>90</v>
      </c>
      <c r="AV261" s="13" t="s">
        <v>88</v>
      </c>
      <c r="AW261" s="13" t="s">
        <v>41</v>
      </c>
      <c r="AX261" s="13" t="s">
        <v>80</v>
      </c>
      <c r="AY261" s="202" t="s">
        <v>182</v>
      </c>
    </row>
    <row r="262" spans="1:65" s="14" customFormat="1" ht="11.25">
      <c r="B262" s="203"/>
      <c r="C262" s="204"/>
      <c r="D262" s="194" t="s">
        <v>193</v>
      </c>
      <c r="E262" s="205" t="s">
        <v>43</v>
      </c>
      <c r="F262" s="206" t="s">
        <v>1549</v>
      </c>
      <c r="G262" s="204"/>
      <c r="H262" s="207">
        <v>455.17500000000001</v>
      </c>
      <c r="I262" s="208"/>
      <c r="J262" s="204"/>
      <c r="K262" s="204"/>
      <c r="L262" s="209"/>
      <c r="M262" s="210"/>
      <c r="N262" s="211"/>
      <c r="O262" s="211"/>
      <c r="P262" s="211"/>
      <c r="Q262" s="211"/>
      <c r="R262" s="211"/>
      <c r="S262" s="211"/>
      <c r="T262" s="212"/>
      <c r="AT262" s="213" t="s">
        <v>193</v>
      </c>
      <c r="AU262" s="213" t="s">
        <v>90</v>
      </c>
      <c r="AV262" s="14" t="s">
        <v>90</v>
      </c>
      <c r="AW262" s="14" t="s">
        <v>41</v>
      </c>
      <c r="AX262" s="14" t="s">
        <v>80</v>
      </c>
      <c r="AY262" s="213" t="s">
        <v>182</v>
      </c>
    </row>
    <row r="263" spans="1:65" s="13" customFormat="1" ht="22.5">
      <c r="B263" s="192"/>
      <c r="C263" s="193"/>
      <c r="D263" s="194" t="s">
        <v>193</v>
      </c>
      <c r="E263" s="195" t="s">
        <v>43</v>
      </c>
      <c r="F263" s="196" t="s">
        <v>1550</v>
      </c>
      <c r="G263" s="193"/>
      <c r="H263" s="195" t="s">
        <v>43</v>
      </c>
      <c r="I263" s="197"/>
      <c r="J263" s="193"/>
      <c r="K263" s="193"/>
      <c r="L263" s="198"/>
      <c r="M263" s="199"/>
      <c r="N263" s="200"/>
      <c r="O263" s="200"/>
      <c r="P263" s="200"/>
      <c r="Q263" s="200"/>
      <c r="R263" s="200"/>
      <c r="S263" s="200"/>
      <c r="T263" s="201"/>
      <c r="AT263" s="202" t="s">
        <v>193</v>
      </c>
      <c r="AU263" s="202" t="s">
        <v>90</v>
      </c>
      <c r="AV263" s="13" t="s">
        <v>88</v>
      </c>
      <c r="AW263" s="13" t="s">
        <v>41</v>
      </c>
      <c r="AX263" s="13" t="s">
        <v>80</v>
      </c>
      <c r="AY263" s="202" t="s">
        <v>182</v>
      </c>
    </row>
    <row r="264" spans="1:65" s="14" customFormat="1" ht="11.25">
      <c r="B264" s="203"/>
      <c r="C264" s="204"/>
      <c r="D264" s="194" t="s">
        <v>193</v>
      </c>
      <c r="E264" s="205" t="s">
        <v>43</v>
      </c>
      <c r="F264" s="206" t="s">
        <v>1551</v>
      </c>
      <c r="G264" s="204"/>
      <c r="H264" s="207">
        <v>14.917999999999999</v>
      </c>
      <c r="I264" s="208"/>
      <c r="J264" s="204"/>
      <c r="K264" s="204"/>
      <c r="L264" s="209"/>
      <c r="M264" s="210"/>
      <c r="N264" s="211"/>
      <c r="O264" s="211"/>
      <c r="P264" s="211"/>
      <c r="Q264" s="211"/>
      <c r="R264" s="211"/>
      <c r="S264" s="211"/>
      <c r="T264" s="212"/>
      <c r="AT264" s="213" t="s">
        <v>193</v>
      </c>
      <c r="AU264" s="213" t="s">
        <v>90</v>
      </c>
      <c r="AV264" s="14" t="s">
        <v>90</v>
      </c>
      <c r="AW264" s="14" t="s">
        <v>41</v>
      </c>
      <c r="AX264" s="14" t="s">
        <v>80</v>
      </c>
      <c r="AY264" s="213" t="s">
        <v>182</v>
      </c>
    </row>
    <row r="265" spans="1:65" s="13" customFormat="1" ht="33.75">
      <c r="B265" s="192"/>
      <c r="C265" s="193"/>
      <c r="D265" s="194" t="s">
        <v>193</v>
      </c>
      <c r="E265" s="195" t="s">
        <v>43</v>
      </c>
      <c r="F265" s="196" t="s">
        <v>1552</v>
      </c>
      <c r="G265" s="193"/>
      <c r="H265" s="195" t="s">
        <v>43</v>
      </c>
      <c r="I265" s="197"/>
      <c r="J265" s="193"/>
      <c r="K265" s="193"/>
      <c r="L265" s="198"/>
      <c r="M265" s="199"/>
      <c r="N265" s="200"/>
      <c r="O265" s="200"/>
      <c r="P265" s="200"/>
      <c r="Q265" s="200"/>
      <c r="R265" s="200"/>
      <c r="S265" s="200"/>
      <c r="T265" s="201"/>
      <c r="AT265" s="202" t="s">
        <v>193</v>
      </c>
      <c r="AU265" s="202" t="s">
        <v>90</v>
      </c>
      <c r="AV265" s="13" t="s">
        <v>88</v>
      </c>
      <c r="AW265" s="13" t="s">
        <v>41</v>
      </c>
      <c r="AX265" s="13" t="s">
        <v>80</v>
      </c>
      <c r="AY265" s="202" t="s">
        <v>182</v>
      </c>
    </row>
    <row r="266" spans="1:65" s="14" customFormat="1" ht="11.25">
      <c r="B266" s="203"/>
      <c r="C266" s="204"/>
      <c r="D266" s="194" t="s">
        <v>193</v>
      </c>
      <c r="E266" s="205" t="s">
        <v>43</v>
      </c>
      <c r="F266" s="206" t="s">
        <v>1553</v>
      </c>
      <c r="G266" s="204"/>
      <c r="H266" s="207">
        <v>55.08</v>
      </c>
      <c r="I266" s="208"/>
      <c r="J266" s="204"/>
      <c r="K266" s="204"/>
      <c r="L266" s="209"/>
      <c r="M266" s="210"/>
      <c r="N266" s="211"/>
      <c r="O266" s="211"/>
      <c r="P266" s="211"/>
      <c r="Q266" s="211"/>
      <c r="R266" s="211"/>
      <c r="S266" s="211"/>
      <c r="T266" s="212"/>
      <c r="AT266" s="213" t="s">
        <v>193</v>
      </c>
      <c r="AU266" s="213" t="s">
        <v>90</v>
      </c>
      <c r="AV266" s="14" t="s">
        <v>90</v>
      </c>
      <c r="AW266" s="14" t="s">
        <v>41</v>
      </c>
      <c r="AX266" s="14" t="s">
        <v>80</v>
      </c>
      <c r="AY266" s="213" t="s">
        <v>182</v>
      </c>
    </row>
    <row r="267" spans="1:65" s="13" customFormat="1" ht="22.5">
      <c r="B267" s="192"/>
      <c r="C267" s="193"/>
      <c r="D267" s="194" t="s">
        <v>193</v>
      </c>
      <c r="E267" s="195" t="s">
        <v>43</v>
      </c>
      <c r="F267" s="196" t="s">
        <v>1554</v>
      </c>
      <c r="G267" s="193"/>
      <c r="H267" s="195" t="s">
        <v>43</v>
      </c>
      <c r="I267" s="197"/>
      <c r="J267" s="193"/>
      <c r="K267" s="193"/>
      <c r="L267" s="198"/>
      <c r="M267" s="199"/>
      <c r="N267" s="200"/>
      <c r="O267" s="200"/>
      <c r="P267" s="200"/>
      <c r="Q267" s="200"/>
      <c r="R267" s="200"/>
      <c r="S267" s="200"/>
      <c r="T267" s="201"/>
      <c r="AT267" s="202" t="s">
        <v>193</v>
      </c>
      <c r="AU267" s="202" t="s">
        <v>90</v>
      </c>
      <c r="AV267" s="13" t="s">
        <v>88</v>
      </c>
      <c r="AW267" s="13" t="s">
        <v>41</v>
      </c>
      <c r="AX267" s="13" t="s">
        <v>80</v>
      </c>
      <c r="AY267" s="202" t="s">
        <v>182</v>
      </c>
    </row>
    <row r="268" spans="1:65" s="14" customFormat="1" ht="11.25">
      <c r="B268" s="203"/>
      <c r="C268" s="204"/>
      <c r="D268" s="194" t="s">
        <v>193</v>
      </c>
      <c r="E268" s="205" t="s">
        <v>43</v>
      </c>
      <c r="F268" s="206" t="s">
        <v>1555</v>
      </c>
      <c r="G268" s="204"/>
      <c r="H268" s="207">
        <v>4.59</v>
      </c>
      <c r="I268" s="208"/>
      <c r="J268" s="204"/>
      <c r="K268" s="204"/>
      <c r="L268" s="209"/>
      <c r="M268" s="210"/>
      <c r="N268" s="211"/>
      <c r="O268" s="211"/>
      <c r="P268" s="211"/>
      <c r="Q268" s="211"/>
      <c r="R268" s="211"/>
      <c r="S268" s="211"/>
      <c r="T268" s="212"/>
      <c r="AT268" s="213" t="s">
        <v>193</v>
      </c>
      <c r="AU268" s="213" t="s">
        <v>90</v>
      </c>
      <c r="AV268" s="14" t="s">
        <v>90</v>
      </c>
      <c r="AW268" s="14" t="s">
        <v>41</v>
      </c>
      <c r="AX268" s="14" t="s">
        <v>80</v>
      </c>
      <c r="AY268" s="213" t="s">
        <v>182</v>
      </c>
    </row>
    <row r="269" spans="1:65" s="13" customFormat="1" ht="11.25">
      <c r="B269" s="192"/>
      <c r="C269" s="193"/>
      <c r="D269" s="194" t="s">
        <v>193</v>
      </c>
      <c r="E269" s="195" t="s">
        <v>43</v>
      </c>
      <c r="F269" s="196" t="s">
        <v>362</v>
      </c>
      <c r="G269" s="193"/>
      <c r="H269" s="195" t="s">
        <v>43</v>
      </c>
      <c r="I269" s="197"/>
      <c r="J269" s="193"/>
      <c r="K269" s="193"/>
      <c r="L269" s="198"/>
      <c r="M269" s="199"/>
      <c r="N269" s="200"/>
      <c r="O269" s="200"/>
      <c r="P269" s="200"/>
      <c r="Q269" s="200"/>
      <c r="R269" s="200"/>
      <c r="S269" s="200"/>
      <c r="T269" s="201"/>
      <c r="AT269" s="202" t="s">
        <v>193</v>
      </c>
      <c r="AU269" s="202" t="s">
        <v>90</v>
      </c>
      <c r="AV269" s="13" t="s">
        <v>88</v>
      </c>
      <c r="AW269" s="13" t="s">
        <v>41</v>
      </c>
      <c r="AX269" s="13" t="s">
        <v>80</v>
      </c>
      <c r="AY269" s="202" t="s">
        <v>182</v>
      </c>
    </row>
    <row r="270" spans="1:65" s="13" customFormat="1" ht="11.25">
      <c r="B270" s="192"/>
      <c r="C270" s="193"/>
      <c r="D270" s="194" t="s">
        <v>193</v>
      </c>
      <c r="E270" s="195" t="s">
        <v>43</v>
      </c>
      <c r="F270" s="196" t="s">
        <v>431</v>
      </c>
      <c r="G270" s="193"/>
      <c r="H270" s="195" t="s">
        <v>43</v>
      </c>
      <c r="I270" s="197"/>
      <c r="J270" s="193"/>
      <c r="K270" s="193"/>
      <c r="L270" s="198"/>
      <c r="M270" s="199"/>
      <c r="N270" s="200"/>
      <c r="O270" s="200"/>
      <c r="P270" s="200"/>
      <c r="Q270" s="200"/>
      <c r="R270" s="200"/>
      <c r="S270" s="200"/>
      <c r="T270" s="201"/>
      <c r="AT270" s="202" t="s">
        <v>193</v>
      </c>
      <c r="AU270" s="202" t="s">
        <v>90</v>
      </c>
      <c r="AV270" s="13" t="s">
        <v>88</v>
      </c>
      <c r="AW270" s="13" t="s">
        <v>41</v>
      </c>
      <c r="AX270" s="13" t="s">
        <v>80</v>
      </c>
      <c r="AY270" s="202" t="s">
        <v>182</v>
      </c>
    </row>
    <row r="271" spans="1:65" s="13" customFormat="1" ht="22.5">
      <c r="B271" s="192"/>
      <c r="C271" s="193"/>
      <c r="D271" s="194" t="s">
        <v>193</v>
      </c>
      <c r="E271" s="195" t="s">
        <v>43</v>
      </c>
      <c r="F271" s="196" t="s">
        <v>1556</v>
      </c>
      <c r="G271" s="193"/>
      <c r="H271" s="195" t="s">
        <v>43</v>
      </c>
      <c r="I271" s="197"/>
      <c r="J271" s="193"/>
      <c r="K271" s="193"/>
      <c r="L271" s="198"/>
      <c r="M271" s="199"/>
      <c r="N271" s="200"/>
      <c r="O271" s="200"/>
      <c r="P271" s="200"/>
      <c r="Q271" s="200"/>
      <c r="R271" s="200"/>
      <c r="S271" s="200"/>
      <c r="T271" s="201"/>
      <c r="AT271" s="202" t="s">
        <v>193</v>
      </c>
      <c r="AU271" s="202" t="s">
        <v>90</v>
      </c>
      <c r="AV271" s="13" t="s">
        <v>88</v>
      </c>
      <c r="AW271" s="13" t="s">
        <v>41</v>
      </c>
      <c r="AX271" s="13" t="s">
        <v>80</v>
      </c>
      <c r="AY271" s="202" t="s">
        <v>182</v>
      </c>
    </row>
    <row r="272" spans="1:65" s="14" customFormat="1" ht="11.25">
      <c r="B272" s="203"/>
      <c r="C272" s="204"/>
      <c r="D272" s="194" t="s">
        <v>193</v>
      </c>
      <c r="E272" s="205" t="s">
        <v>43</v>
      </c>
      <c r="F272" s="206" t="s">
        <v>1557</v>
      </c>
      <c r="G272" s="204"/>
      <c r="H272" s="207">
        <v>182.07</v>
      </c>
      <c r="I272" s="208"/>
      <c r="J272" s="204"/>
      <c r="K272" s="204"/>
      <c r="L272" s="209"/>
      <c r="M272" s="210"/>
      <c r="N272" s="211"/>
      <c r="O272" s="211"/>
      <c r="P272" s="211"/>
      <c r="Q272" s="211"/>
      <c r="R272" s="211"/>
      <c r="S272" s="211"/>
      <c r="T272" s="212"/>
      <c r="AT272" s="213" t="s">
        <v>193</v>
      </c>
      <c r="AU272" s="213" t="s">
        <v>90</v>
      </c>
      <c r="AV272" s="14" t="s">
        <v>90</v>
      </c>
      <c r="AW272" s="14" t="s">
        <v>41</v>
      </c>
      <c r="AX272" s="14" t="s">
        <v>80</v>
      </c>
      <c r="AY272" s="213" t="s">
        <v>182</v>
      </c>
    </row>
    <row r="273" spans="1:65" s="13" customFormat="1" ht="22.5">
      <c r="B273" s="192"/>
      <c r="C273" s="193"/>
      <c r="D273" s="194" t="s">
        <v>193</v>
      </c>
      <c r="E273" s="195" t="s">
        <v>43</v>
      </c>
      <c r="F273" s="196" t="s">
        <v>1558</v>
      </c>
      <c r="G273" s="193"/>
      <c r="H273" s="195" t="s">
        <v>43</v>
      </c>
      <c r="I273" s="197"/>
      <c r="J273" s="193"/>
      <c r="K273" s="193"/>
      <c r="L273" s="198"/>
      <c r="M273" s="199"/>
      <c r="N273" s="200"/>
      <c r="O273" s="200"/>
      <c r="P273" s="200"/>
      <c r="Q273" s="200"/>
      <c r="R273" s="200"/>
      <c r="S273" s="200"/>
      <c r="T273" s="201"/>
      <c r="AT273" s="202" t="s">
        <v>193</v>
      </c>
      <c r="AU273" s="202" t="s">
        <v>90</v>
      </c>
      <c r="AV273" s="13" t="s">
        <v>88</v>
      </c>
      <c r="AW273" s="13" t="s">
        <v>41</v>
      </c>
      <c r="AX273" s="13" t="s">
        <v>80</v>
      </c>
      <c r="AY273" s="202" t="s">
        <v>182</v>
      </c>
    </row>
    <row r="274" spans="1:65" s="14" customFormat="1" ht="11.25">
      <c r="B274" s="203"/>
      <c r="C274" s="204"/>
      <c r="D274" s="194" t="s">
        <v>193</v>
      </c>
      <c r="E274" s="205" t="s">
        <v>43</v>
      </c>
      <c r="F274" s="206" t="s">
        <v>1559</v>
      </c>
      <c r="G274" s="204"/>
      <c r="H274" s="207">
        <v>9.9139999999999997</v>
      </c>
      <c r="I274" s="208"/>
      <c r="J274" s="204"/>
      <c r="K274" s="204"/>
      <c r="L274" s="209"/>
      <c r="M274" s="210"/>
      <c r="N274" s="211"/>
      <c r="O274" s="211"/>
      <c r="P274" s="211"/>
      <c r="Q274" s="211"/>
      <c r="R274" s="211"/>
      <c r="S274" s="211"/>
      <c r="T274" s="212"/>
      <c r="AT274" s="213" t="s">
        <v>193</v>
      </c>
      <c r="AU274" s="213" t="s">
        <v>90</v>
      </c>
      <c r="AV274" s="14" t="s">
        <v>90</v>
      </c>
      <c r="AW274" s="14" t="s">
        <v>41</v>
      </c>
      <c r="AX274" s="14" t="s">
        <v>80</v>
      </c>
      <c r="AY274" s="213" t="s">
        <v>182</v>
      </c>
    </row>
    <row r="275" spans="1:65" s="15" customFormat="1" ht="11.25">
      <c r="B275" s="227"/>
      <c r="C275" s="228"/>
      <c r="D275" s="194" t="s">
        <v>193</v>
      </c>
      <c r="E275" s="229" t="s">
        <v>43</v>
      </c>
      <c r="F275" s="230" t="s">
        <v>436</v>
      </c>
      <c r="G275" s="228"/>
      <c r="H275" s="231">
        <v>721.74700000000007</v>
      </c>
      <c r="I275" s="232"/>
      <c r="J275" s="228"/>
      <c r="K275" s="228"/>
      <c r="L275" s="233"/>
      <c r="M275" s="234"/>
      <c r="N275" s="235"/>
      <c r="O275" s="235"/>
      <c r="P275" s="235"/>
      <c r="Q275" s="235"/>
      <c r="R275" s="235"/>
      <c r="S275" s="235"/>
      <c r="T275" s="236"/>
      <c r="AT275" s="237" t="s">
        <v>193</v>
      </c>
      <c r="AU275" s="237" t="s">
        <v>90</v>
      </c>
      <c r="AV275" s="15" t="s">
        <v>205</v>
      </c>
      <c r="AW275" s="15" t="s">
        <v>41</v>
      </c>
      <c r="AX275" s="15" t="s">
        <v>88</v>
      </c>
      <c r="AY275" s="237" t="s">
        <v>182</v>
      </c>
    </row>
    <row r="276" spans="1:65" s="2" customFormat="1" ht="37.9" customHeight="1">
      <c r="A276" s="35"/>
      <c r="B276" s="36"/>
      <c r="C276" s="179" t="s">
        <v>269</v>
      </c>
      <c r="D276" s="179" t="s">
        <v>187</v>
      </c>
      <c r="E276" s="180" t="s">
        <v>529</v>
      </c>
      <c r="F276" s="181" t="s">
        <v>530</v>
      </c>
      <c r="G276" s="182" t="s">
        <v>439</v>
      </c>
      <c r="H276" s="183">
        <v>28.329000000000001</v>
      </c>
      <c r="I276" s="184"/>
      <c r="J276" s="185">
        <f>ROUND(I276*H276,2)</f>
        <v>0</v>
      </c>
      <c r="K276" s="181" t="s">
        <v>191</v>
      </c>
      <c r="L276" s="40"/>
      <c r="M276" s="186" t="s">
        <v>43</v>
      </c>
      <c r="N276" s="187" t="s">
        <v>51</v>
      </c>
      <c r="O276" s="65"/>
      <c r="P276" s="188">
        <f>O276*H276</f>
        <v>0</v>
      </c>
      <c r="Q276" s="188">
        <v>0</v>
      </c>
      <c r="R276" s="188">
        <f>Q276*H276</f>
        <v>0</v>
      </c>
      <c r="S276" s="188">
        <v>0</v>
      </c>
      <c r="T276" s="189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90" t="s">
        <v>205</v>
      </c>
      <c r="AT276" s="190" t="s">
        <v>187</v>
      </c>
      <c r="AU276" s="190" t="s">
        <v>90</v>
      </c>
      <c r="AY276" s="17" t="s">
        <v>182</v>
      </c>
      <c r="BE276" s="191">
        <f>IF(N276="základní",J276,0)</f>
        <v>0</v>
      </c>
      <c r="BF276" s="191">
        <f>IF(N276="snížená",J276,0)</f>
        <v>0</v>
      </c>
      <c r="BG276" s="191">
        <f>IF(N276="zákl. přenesená",J276,0)</f>
        <v>0</v>
      </c>
      <c r="BH276" s="191">
        <f>IF(N276="sníž. přenesená",J276,0)</f>
        <v>0</v>
      </c>
      <c r="BI276" s="191">
        <f>IF(N276="nulová",J276,0)</f>
        <v>0</v>
      </c>
      <c r="BJ276" s="17" t="s">
        <v>88</v>
      </c>
      <c r="BK276" s="191">
        <f>ROUND(I276*H276,2)</f>
        <v>0</v>
      </c>
      <c r="BL276" s="17" t="s">
        <v>205</v>
      </c>
      <c r="BM276" s="190" t="s">
        <v>1560</v>
      </c>
    </row>
    <row r="277" spans="1:65" s="13" customFormat="1" ht="11.25">
      <c r="B277" s="192"/>
      <c r="C277" s="193"/>
      <c r="D277" s="194" t="s">
        <v>193</v>
      </c>
      <c r="E277" s="195" t="s">
        <v>43</v>
      </c>
      <c r="F277" s="196" t="s">
        <v>532</v>
      </c>
      <c r="G277" s="193"/>
      <c r="H277" s="195" t="s">
        <v>43</v>
      </c>
      <c r="I277" s="197"/>
      <c r="J277" s="193"/>
      <c r="K277" s="193"/>
      <c r="L277" s="198"/>
      <c r="M277" s="199"/>
      <c r="N277" s="200"/>
      <c r="O277" s="200"/>
      <c r="P277" s="200"/>
      <c r="Q277" s="200"/>
      <c r="R277" s="200"/>
      <c r="S277" s="200"/>
      <c r="T277" s="201"/>
      <c r="AT277" s="202" t="s">
        <v>193</v>
      </c>
      <c r="AU277" s="202" t="s">
        <v>90</v>
      </c>
      <c r="AV277" s="13" t="s">
        <v>88</v>
      </c>
      <c r="AW277" s="13" t="s">
        <v>41</v>
      </c>
      <c r="AX277" s="13" t="s">
        <v>80</v>
      </c>
      <c r="AY277" s="202" t="s">
        <v>182</v>
      </c>
    </row>
    <row r="278" spans="1:65" s="13" customFormat="1" ht="11.25">
      <c r="B278" s="192"/>
      <c r="C278" s="193"/>
      <c r="D278" s="194" t="s">
        <v>193</v>
      </c>
      <c r="E278" s="195" t="s">
        <v>43</v>
      </c>
      <c r="F278" s="196" t="s">
        <v>362</v>
      </c>
      <c r="G278" s="193"/>
      <c r="H278" s="195" t="s">
        <v>43</v>
      </c>
      <c r="I278" s="197"/>
      <c r="J278" s="193"/>
      <c r="K278" s="193"/>
      <c r="L278" s="198"/>
      <c r="M278" s="199"/>
      <c r="N278" s="200"/>
      <c r="O278" s="200"/>
      <c r="P278" s="200"/>
      <c r="Q278" s="200"/>
      <c r="R278" s="200"/>
      <c r="S278" s="200"/>
      <c r="T278" s="201"/>
      <c r="AT278" s="202" t="s">
        <v>193</v>
      </c>
      <c r="AU278" s="202" t="s">
        <v>90</v>
      </c>
      <c r="AV278" s="13" t="s">
        <v>88</v>
      </c>
      <c r="AW278" s="13" t="s">
        <v>41</v>
      </c>
      <c r="AX278" s="13" t="s">
        <v>80</v>
      </c>
      <c r="AY278" s="202" t="s">
        <v>182</v>
      </c>
    </row>
    <row r="279" spans="1:65" s="13" customFormat="1" ht="22.5">
      <c r="B279" s="192"/>
      <c r="C279" s="193"/>
      <c r="D279" s="194" t="s">
        <v>193</v>
      </c>
      <c r="E279" s="195" t="s">
        <v>43</v>
      </c>
      <c r="F279" s="196" t="s">
        <v>1561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1562</v>
      </c>
      <c r="G280" s="204"/>
      <c r="H280" s="207">
        <v>1.4690000000000001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80</v>
      </c>
      <c r="AY280" s="213" t="s">
        <v>182</v>
      </c>
    </row>
    <row r="281" spans="1:65" s="13" customFormat="1" ht="22.5">
      <c r="B281" s="192"/>
      <c r="C281" s="193"/>
      <c r="D281" s="194" t="s">
        <v>193</v>
      </c>
      <c r="E281" s="195" t="s">
        <v>43</v>
      </c>
      <c r="F281" s="196" t="s">
        <v>1563</v>
      </c>
      <c r="G281" s="193"/>
      <c r="H281" s="195" t="s">
        <v>43</v>
      </c>
      <c r="I281" s="197"/>
      <c r="J281" s="193"/>
      <c r="K281" s="193"/>
      <c r="L281" s="198"/>
      <c r="M281" s="199"/>
      <c r="N281" s="200"/>
      <c r="O281" s="200"/>
      <c r="P281" s="200"/>
      <c r="Q281" s="200"/>
      <c r="R281" s="200"/>
      <c r="S281" s="200"/>
      <c r="T281" s="201"/>
      <c r="AT281" s="202" t="s">
        <v>193</v>
      </c>
      <c r="AU281" s="202" t="s">
        <v>90</v>
      </c>
      <c r="AV281" s="13" t="s">
        <v>88</v>
      </c>
      <c r="AW281" s="13" t="s">
        <v>41</v>
      </c>
      <c r="AX281" s="13" t="s">
        <v>80</v>
      </c>
      <c r="AY281" s="202" t="s">
        <v>182</v>
      </c>
    </row>
    <row r="282" spans="1:65" s="14" customFormat="1" ht="11.25">
      <c r="B282" s="203"/>
      <c r="C282" s="204"/>
      <c r="D282" s="194" t="s">
        <v>193</v>
      </c>
      <c r="E282" s="205" t="s">
        <v>43</v>
      </c>
      <c r="F282" s="206" t="s">
        <v>1501</v>
      </c>
      <c r="G282" s="204"/>
      <c r="H282" s="207">
        <v>6.12</v>
      </c>
      <c r="I282" s="208"/>
      <c r="J282" s="204"/>
      <c r="K282" s="204"/>
      <c r="L282" s="209"/>
      <c r="M282" s="210"/>
      <c r="N282" s="211"/>
      <c r="O282" s="211"/>
      <c r="P282" s="211"/>
      <c r="Q282" s="211"/>
      <c r="R282" s="211"/>
      <c r="S282" s="211"/>
      <c r="T282" s="212"/>
      <c r="AT282" s="213" t="s">
        <v>193</v>
      </c>
      <c r="AU282" s="213" t="s">
        <v>90</v>
      </c>
      <c r="AV282" s="14" t="s">
        <v>90</v>
      </c>
      <c r="AW282" s="14" t="s">
        <v>41</v>
      </c>
      <c r="AX282" s="14" t="s">
        <v>80</v>
      </c>
      <c r="AY282" s="213" t="s">
        <v>182</v>
      </c>
    </row>
    <row r="283" spans="1:65" s="13" customFormat="1" ht="22.5">
      <c r="B283" s="192"/>
      <c r="C283" s="193"/>
      <c r="D283" s="194" t="s">
        <v>193</v>
      </c>
      <c r="E283" s="195" t="s">
        <v>43</v>
      </c>
      <c r="F283" s="196" t="s">
        <v>1564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4" customFormat="1" ht="11.25">
      <c r="B284" s="203"/>
      <c r="C284" s="204"/>
      <c r="D284" s="194" t="s">
        <v>193</v>
      </c>
      <c r="E284" s="205" t="s">
        <v>43</v>
      </c>
      <c r="F284" s="206" t="s">
        <v>1502</v>
      </c>
      <c r="G284" s="204"/>
      <c r="H284" s="207">
        <v>0.51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80</v>
      </c>
      <c r="AY284" s="213" t="s">
        <v>182</v>
      </c>
    </row>
    <row r="285" spans="1:65" s="13" customFormat="1" ht="22.5">
      <c r="B285" s="192"/>
      <c r="C285" s="193"/>
      <c r="D285" s="194" t="s">
        <v>193</v>
      </c>
      <c r="E285" s="195" t="s">
        <v>43</v>
      </c>
      <c r="F285" s="196" t="s">
        <v>1565</v>
      </c>
      <c r="G285" s="193"/>
      <c r="H285" s="195" t="s">
        <v>43</v>
      </c>
      <c r="I285" s="197"/>
      <c r="J285" s="193"/>
      <c r="K285" s="193"/>
      <c r="L285" s="198"/>
      <c r="M285" s="199"/>
      <c r="N285" s="200"/>
      <c r="O285" s="200"/>
      <c r="P285" s="200"/>
      <c r="Q285" s="200"/>
      <c r="R285" s="200"/>
      <c r="S285" s="200"/>
      <c r="T285" s="201"/>
      <c r="AT285" s="202" t="s">
        <v>193</v>
      </c>
      <c r="AU285" s="202" t="s">
        <v>90</v>
      </c>
      <c r="AV285" s="13" t="s">
        <v>88</v>
      </c>
      <c r="AW285" s="13" t="s">
        <v>41</v>
      </c>
      <c r="AX285" s="13" t="s">
        <v>80</v>
      </c>
      <c r="AY285" s="202" t="s">
        <v>182</v>
      </c>
    </row>
    <row r="286" spans="1:65" s="14" customFormat="1" ht="11.25">
      <c r="B286" s="203"/>
      <c r="C286" s="204"/>
      <c r="D286" s="194" t="s">
        <v>193</v>
      </c>
      <c r="E286" s="205" t="s">
        <v>43</v>
      </c>
      <c r="F286" s="206" t="s">
        <v>1503</v>
      </c>
      <c r="G286" s="204"/>
      <c r="H286" s="207">
        <v>20.23</v>
      </c>
      <c r="I286" s="208"/>
      <c r="J286" s="204"/>
      <c r="K286" s="204"/>
      <c r="L286" s="209"/>
      <c r="M286" s="210"/>
      <c r="N286" s="211"/>
      <c r="O286" s="211"/>
      <c r="P286" s="211"/>
      <c r="Q286" s="211"/>
      <c r="R286" s="211"/>
      <c r="S286" s="211"/>
      <c r="T286" s="212"/>
      <c r="AT286" s="213" t="s">
        <v>193</v>
      </c>
      <c r="AU286" s="213" t="s">
        <v>90</v>
      </c>
      <c r="AV286" s="14" t="s">
        <v>90</v>
      </c>
      <c r="AW286" s="14" t="s">
        <v>41</v>
      </c>
      <c r="AX286" s="14" t="s">
        <v>80</v>
      </c>
      <c r="AY286" s="213" t="s">
        <v>182</v>
      </c>
    </row>
    <row r="287" spans="1:65" s="15" customFormat="1" ht="11.25">
      <c r="B287" s="227"/>
      <c r="C287" s="228"/>
      <c r="D287" s="194" t="s">
        <v>193</v>
      </c>
      <c r="E287" s="229" t="s">
        <v>43</v>
      </c>
      <c r="F287" s="230" t="s">
        <v>436</v>
      </c>
      <c r="G287" s="228"/>
      <c r="H287" s="231">
        <v>28.329000000000001</v>
      </c>
      <c r="I287" s="232"/>
      <c r="J287" s="228"/>
      <c r="K287" s="228"/>
      <c r="L287" s="233"/>
      <c r="M287" s="234"/>
      <c r="N287" s="235"/>
      <c r="O287" s="235"/>
      <c r="P287" s="235"/>
      <c r="Q287" s="235"/>
      <c r="R287" s="235"/>
      <c r="S287" s="235"/>
      <c r="T287" s="236"/>
      <c r="AT287" s="237" t="s">
        <v>193</v>
      </c>
      <c r="AU287" s="237" t="s">
        <v>90</v>
      </c>
      <c r="AV287" s="15" t="s">
        <v>205</v>
      </c>
      <c r="AW287" s="15" t="s">
        <v>41</v>
      </c>
      <c r="AX287" s="15" t="s">
        <v>88</v>
      </c>
      <c r="AY287" s="237" t="s">
        <v>182</v>
      </c>
    </row>
    <row r="288" spans="1:65" s="2" customFormat="1" ht="37.9" customHeight="1">
      <c r="A288" s="35"/>
      <c r="B288" s="36"/>
      <c r="C288" s="179" t="s">
        <v>273</v>
      </c>
      <c r="D288" s="179" t="s">
        <v>187</v>
      </c>
      <c r="E288" s="180" t="s">
        <v>538</v>
      </c>
      <c r="F288" s="181" t="s">
        <v>516</v>
      </c>
      <c r="G288" s="182" t="s">
        <v>439</v>
      </c>
      <c r="H288" s="183">
        <v>254.959</v>
      </c>
      <c r="I288" s="184"/>
      <c r="J288" s="185">
        <f>ROUND(I288*H288,2)</f>
        <v>0</v>
      </c>
      <c r="K288" s="181" t="s">
        <v>191</v>
      </c>
      <c r="L288" s="40"/>
      <c r="M288" s="186" t="s">
        <v>43</v>
      </c>
      <c r="N288" s="187" t="s">
        <v>51</v>
      </c>
      <c r="O288" s="65"/>
      <c r="P288" s="188">
        <f>O288*H288</f>
        <v>0</v>
      </c>
      <c r="Q288" s="188">
        <v>0</v>
      </c>
      <c r="R288" s="188">
        <f>Q288*H288</f>
        <v>0</v>
      </c>
      <c r="S288" s="188">
        <v>0</v>
      </c>
      <c r="T288" s="189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90" t="s">
        <v>205</v>
      </c>
      <c r="AT288" s="190" t="s">
        <v>187</v>
      </c>
      <c r="AU288" s="190" t="s">
        <v>90</v>
      </c>
      <c r="AY288" s="17" t="s">
        <v>182</v>
      </c>
      <c r="BE288" s="191">
        <f>IF(N288="základní",J288,0)</f>
        <v>0</v>
      </c>
      <c r="BF288" s="191">
        <f>IF(N288="snížená",J288,0)</f>
        <v>0</v>
      </c>
      <c r="BG288" s="191">
        <f>IF(N288="zákl. přenesená",J288,0)</f>
        <v>0</v>
      </c>
      <c r="BH288" s="191">
        <f>IF(N288="sníž. přenesená",J288,0)</f>
        <v>0</v>
      </c>
      <c r="BI288" s="191">
        <f>IF(N288="nulová",J288,0)</f>
        <v>0</v>
      </c>
      <c r="BJ288" s="17" t="s">
        <v>88</v>
      </c>
      <c r="BK288" s="191">
        <f>ROUND(I288*H288,2)</f>
        <v>0</v>
      </c>
      <c r="BL288" s="17" t="s">
        <v>205</v>
      </c>
      <c r="BM288" s="190" t="s">
        <v>1566</v>
      </c>
    </row>
    <row r="289" spans="1:65" s="13" customFormat="1" ht="11.25">
      <c r="B289" s="192"/>
      <c r="C289" s="193"/>
      <c r="D289" s="194" t="s">
        <v>193</v>
      </c>
      <c r="E289" s="195" t="s">
        <v>43</v>
      </c>
      <c r="F289" s="196" t="s">
        <v>532</v>
      </c>
      <c r="G289" s="193"/>
      <c r="H289" s="195" t="s">
        <v>43</v>
      </c>
      <c r="I289" s="197"/>
      <c r="J289" s="193"/>
      <c r="K289" s="193"/>
      <c r="L289" s="198"/>
      <c r="M289" s="199"/>
      <c r="N289" s="200"/>
      <c r="O289" s="200"/>
      <c r="P289" s="200"/>
      <c r="Q289" s="200"/>
      <c r="R289" s="200"/>
      <c r="S289" s="200"/>
      <c r="T289" s="201"/>
      <c r="AT289" s="202" t="s">
        <v>193</v>
      </c>
      <c r="AU289" s="202" t="s">
        <v>90</v>
      </c>
      <c r="AV289" s="13" t="s">
        <v>88</v>
      </c>
      <c r="AW289" s="13" t="s">
        <v>41</v>
      </c>
      <c r="AX289" s="13" t="s">
        <v>80</v>
      </c>
      <c r="AY289" s="202" t="s">
        <v>182</v>
      </c>
    </row>
    <row r="290" spans="1:65" s="13" customFormat="1" ht="11.25">
      <c r="B290" s="192"/>
      <c r="C290" s="193"/>
      <c r="D290" s="194" t="s">
        <v>193</v>
      </c>
      <c r="E290" s="195" t="s">
        <v>43</v>
      </c>
      <c r="F290" s="196" t="s">
        <v>362</v>
      </c>
      <c r="G290" s="193"/>
      <c r="H290" s="195" t="s">
        <v>43</v>
      </c>
      <c r="I290" s="197"/>
      <c r="J290" s="193"/>
      <c r="K290" s="193"/>
      <c r="L290" s="198"/>
      <c r="M290" s="199"/>
      <c r="N290" s="200"/>
      <c r="O290" s="200"/>
      <c r="P290" s="200"/>
      <c r="Q290" s="200"/>
      <c r="R290" s="200"/>
      <c r="S290" s="200"/>
      <c r="T290" s="201"/>
      <c r="AT290" s="202" t="s">
        <v>193</v>
      </c>
      <c r="AU290" s="202" t="s">
        <v>90</v>
      </c>
      <c r="AV290" s="13" t="s">
        <v>88</v>
      </c>
      <c r="AW290" s="13" t="s">
        <v>41</v>
      </c>
      <c r="AX290" s="13" t="s">
        <v>80</v>
      </c>
      <c r="AY290" s="202" t="s">
        <v>182</v>
      </c>
    </row>
    <row r="291" spans="1:65" s="13" customFormat="1" ht="22.5">
      <c r="B291" s="192"/>
      <c r="C291" s="193"/>
      <c r="D291" s="194" t="s">
        <v>193</v>
      </c>
      <c r="E291" s="195" t="s">
        <v>43</v>
      </c>
      <c r="F291" s="196" t="s">
        <v>1567</v>
      </c>
      <c r="G291" s="193"/>
      <c r="H291" s="195" t="s">
        <v>43</v>
      </c>
      <c r="I291" s="197"/>
      <c r="J291" s="193"/>
      <c r="K291" s="193"/>
      <c r="L291" s="198"/>
      <c r="M291" s="199"/>
      <c r="N291" s="200"/>
      <c r="O291" s="200"/>
      <c r="P291" s="200"/>
      <c r="Q291" s="200"/>
      <c r="R291" s="200"/>
      <c r="S291" s="200"/>
      <c r="T291" s="201"/>
      <c r="AT291" s="202" t="s">
        <v>193</v>
      </c>
      <c r="AU291" s="202" t="s">
        <v>90</v>
      </c>
      <c r="AV291" s="13" t="s">
        <v>88</v>
      </c>
      <c r="AW291" s="13" t="s">
        <v>41</v>
      </c>
      <c r="AX291" s="13" t="s">
        <v>80</v>
      </c>
      <c r="AY291" s="202" t="s">
        <v>182</v>
      </c>
    </row>
    <row r="292" spans="1:65" s="14" customFormat="1" ht="11.25">
      <c r="B292" s="203"/>
      <c r="C292" s="204"/>
      <c r="D292" s="194" t="s">
        <v>193</v>
      </c>
      <c r="E292" s="205" t="s">
        <v>43</v>
      </c>
      <c r="F292" s="206" t="s">
        <v>1568</v>
      </c>
      <c r="G292" s="204"/>
      <c r="H292" s="207">
        <v>13.218999999999999</v>
      </c>
      <c r="I292" s="208"/>
      <c r="J292" s="204"/>
      <c r="K292" s="204"/>
      <c r="L292" s="209"/>
      <c r="M292" s="210"/>
      <c r="N292" s="211"/>
      <c r="O292" s="211"/>
      <c r="P292" s="211"/>
      <c r="Q292" s="211"/>
      <c r="R292" s="211"/>
      <c r="S292" s="211"/>
      <c r="T292" s="212"/>
      <c r="AT292" s="213" t="s">
        <v>193</v>
      </c>
      <c r="AU292" s="213" t="s">
        <v>90</v>
      </c>
      <c r="AV292" s="14" t="s">
        <v>90</v>
      </c>
      <c r="AW292" s="14" t="s">
        <v>41</v>
      </c>
      <c r="AX292" s="14" t="s">
        <v>80</v>
      </c>
      <c r="AY292" s="213" t="s">
        <v>182</v>
      </c>
    </row>
    <row r="293" spans="1:65" s="13" customFormat="1" ht="22.5">
      <c r="B293" s="192"/>
      <c r="C293" s="193"/>
      <c r="D293" s="194" t="s">
        <v>193</v>
      </c>
      <c r="E293" s="195" t="s">
        <v>43</v>
      </c>
      <c r="F293" s="196" t="s">
        <v>1569</v>
      </c>
      <c r="G293" s="193"/>
      <c r="H293" s="195" t="s">
        <v>43</v>
      </c>
      <c r="I293" s="197"/>
      <c r="J293" s="193"/>
      <c r="K293" s="193"/>
      <c r="L293" s="198"/>
      <c r="M293" s="199"/>
      <c r="N293" s="200"/>
      <c r="O293" s="200"/>
      <c r="P293" s="200"/>
      <c r="Q293" s="200"/>
      <c r="R293" s="200"/>
      <c r="S293" s="200"/>
      <c r="T293" s="201"/>
      <c r="AT293" s="202" t="s">
        <v>193</v>
      </c>
      <c r="AU293" s="202" t="s">
        <v>90</v>
      </c>
      <c r="AV293" s="13" t="s">
        <v>88</v>
      </c>
      <c r="AW293" s="13" t="s">
        <v>41</v>
      </c>
      <c r="AX293" s="13" t="s">
        <v>80</v>
      </c>
      <c r="AY293" s="202" t="s">
        <v>182</v>
      </c>
    </row>
    <row r="294" spans="1:65" s="14" customFormat="1" ht="11.25">
      <c r="B294" s="203"/>
      <c r="C294" s="204"/>
      <c r="D294" s="194" t="s">
        <v>193</v>
      </c>
      <c r="E294" s="205" t="s">
        <v>43</v>
      </c>
      <c r="F294" s="206" t="s">
        <v>1553</v>
      </c>
      <c r="G294" s="204"/>
      <c r="H294" s="207">
        <v>55.08</v>
      </c>
      <c r="I294" s="208"/>
      <c r="J294" s="204"/>
      <c r="K294" s="204"/>
      <c r="L294" s="209"/>
      <c r="M294" s="210"/>
      <c r="N294" s="211"/>
      <c r="O294" s="211"/>
      <c r="P294" s="211"/>
      <c r="Q294" s="211"/>
      <c r="R294" s="211"/>
      <c r="S294" s="211"/>
      <c r="T294" s="212"/>
      <c r="AT294" s="213" t="s">
        <v>193</v>
      </c>
      <c r="AU294" s="213" t="s">
        <v>90</v>
      </c>
      <c r="AV294" s="14" t="s">
        <v>90</v>
      </c>
      <c r="AW294" s="14" t="s">
        <v>41</v>
      </c>
      <c r="AX294" s="14" t="s">
        <v>80</v>
      </c>
      <c r="AY294" s="213" t="s">
        <v>182</v>
      </c>
    </row>
    <row r="295" spans="1:65" s="13" customFormat="1" ht="22.5">
      <c r="B295" s="192"/>
      <c r="C295" s="193"/>
      <c r="D295" s="194" t="s">
        <v>193</v>
      </c>
      <c r="E295" s="195" t="s">
        <v>43</v>
      </c>
      <c r="F295" s="196" t="s">
        <v>1570</v>
      </c>
      <c r="G295" s="193"/>
      <c r="H295" s="195" t="s">
        <v>43</v>
      </c>
      <c r="I295" s="197"/>
      <c r="J295" s="193"/>
      <c r="K295" s="193"/>
      <c r="L295" s="198"/>
      <c r="M295" s="199"/>
      <c r="N295" s="200"/>
      <c r="O295" s="200"/>
      <c r="P295" s="200"/>
      <c r="Q295" s="200"/>
      <c r="R295" s="200"/>
      <c r="S295" s="200"/>
      <c r="T295" s="201"/>
      <c r="AT295" s="202" t="s">
        <v>193</v>
      </c>
      <c r="AU295" s="202" t="s">
        <v>90</v>
      </c>
      <c r="AV295" s="13" t="s">
        <v>88</v>
      </c>
      <c r="AW295" s="13" t="s">
        <v>41</v>
      </c>
      <c r="AX295" s="13" t="s">
        <v>80</v>
      </c>
      <c r="AY295" s="202" t="s">
        <v>182</v>
      </c>
    </row>
    <row r="296" spans="1:65" s="14" customFormat="1" ht="11.25">
      <c r="B296" s="203"/>
      <c r="C296" s="204"/>
      <c r="D296" s="194" t="s">
        <v>193</v>
      </c>
      <c r="E296" s="205" t="s">
        <v>43</v>
      </c>
      <c r="F296" s="206" t="s">
        <v>1555</v>
      </c>
      <c r="G296" s="204"/>
      <c r="H296" s="207">
        <v>4.59</v>
      </c>
      <c r="I296" s="208"/>
      <c r="J296" s="204"/>
      <c r="K296" s="204"/>
      <c r="L296" s="209"/>
      <c r="M296" s="210"/>
      <c r="N296" s="211"/>
      <c r="O296" s="211"/>
      <c r="P296" s="211"/>
      <c r="Q296" s="211"/>
      <c r="R296" s="211"/>
      <c r="S296" s="211"/>
      <c r="T296" s="212"/>
      <c r="AT296" s="213" t="s">
        <v>193</v>
      </c>
      <c r="AU296" s="213" t="s">
        <v>90</v>
      </c>
      <c r="AV296" s="14" t="s">
        <v>90</v>
      </c>
      <c r="AW296" s="14" t="s">
        <v>41</v>
      </c>
      <c r="AX296" s="14" t="s">
        <v>80</v>
      </c>
      <c r="AY296" s="213" t="s">
        <v>182</v>
      </c>
    </row>
    <row r="297" spans="1:65" s="13" customFormat="1" ht="22.5">
      <c r="B297" s="192"/>
      <c r="C297" s="193"/>
      <c r="D297" s="194" t="s">
        <v>193</v>
      </c>
      <c r="E297" s="195" t="s">
        <v>43</v>
      </c>
      <c r="F297" s="196" t="s">
        <v>1571</v>
      </c>
      <c r="G297" s="193"/>
      <c r="H297" s="195" t="s">
        <v>43</v>
      </c>
      <c r="I297" s="197"/>
      <c r="J297" s="193"/>
      <c r="K297" s="193"/>
      <c r="L297" s="198"/>
      <c r="M297" s="199"/>
      <c r="N297" s="200"/>
      <c r="O297" s="200"/>
      <c r="P297" s="200"/>
      <c r="Q297" s="200"/>
      <c r="R297" s="200"/>
      <c r="S297" s="200"/>
      <c r="T297" s="201"/>
      <c r="AT297" s="202" t="s">
        <v>193</v>
      </c>
      <c r="AU297" s="202" t="s">
        <v>90</v>
      </c>
      <c r="AV297" s="13" t="s">
        <v>88</v>
      </c>
      <c r="AW297" s="13" t="s">
        <v>41</v>
      </c>
      <c r="AX297" s="13" t="s">
        <v>80</v>
      </c>
      <c r="AY297" s="202" t="s">
        <v>182</v>
      </c>
    </row>
    <row r="298" spans="1:65" s="14" customFormat="1" ht="11.25">
      <c r="B298" s="203"/>
      <c r="C298" s="204"/>
      <c r="D298" s="194" t="s">
        <v>193</v>
      </c>
      <c r="E298" s="205" t="s">
        <v>43</v>
      </c>
      <c r="F298" s="206" t="s">
        <v>1557</v>
      </c>
      <c r="G298" s="204"/>
      <c r="H298" s="207">
        <v>182.07</v>
      </c>
      <c r="I298" s="208"/>
      <c r="J298" s="204"/>
      <c r="K298" s="204"/>
      <c r="L298" s="209"/>
      <c r="M298" s="210"/>
      <c r="N298" s="211"/>
      <c r="O298" s="211"/>
      <c r="P298" s="211"/>
      <c r="Q298" s="211"/>
      <c r="R298" s="211"/>
      <c r="S298" s="211"/>
      <c r="T298" s="212"/>
      <c r="AT298" s="213" t="s">
        <v>193</v>
      </c>
      <c r="AU298" s="213" t="s">
        <v>90</v>
      </c>
      <c r="AV298" s="14" t="s">
        <v>90</v>
      </c>
      <c r="AW298" s="14" t="s">
        <v>41</v>
      </c>
      <c r="AX298" s="14" t="s">
        <v>80</v>
      </c>
      <c r="AY298" s="213" t="s">
        <v>182</v>
      </c>
    </row>
    <row r="299" spans="1:65" s="15" customFormat="1" ht="11.25">
      <c r="B299" s="227"/>
      <c r="C299" s="228"/>
      <c r="D299" s="194" t="s">
        <v>193</v>
      </c>
      <c r="E299" s="229" t="s">
        <v>43</v>
      </c>
      <c r="F299" s="230" t="s">
        <v>436</v>
      </c>
      <c r="G299" s="228"/>
      <c r="H299" s="231">
        <v>254.959</v>
      </c>
      <c r="I299" s="232"/>
      <c r="J299" s="228"/>
      <c r="K299" s="228"/>
      <c r="L299" s="233"/>
      <c r="M299" s="234"/>
      <c r="N299" s="235"/>
      <c r="O299" s="235"/>
      <c r="P299" s="235"/>
      <c r="Q299" s="235"/>
      <c r="R299" s="235"/>
      <c r="S299" s="235"/>
      <c r="T299" s="236"/>
      <c r="AT299" s="237" t="s">
        <v>193</v>
      </c>
      <c r="AU299" s="237" t="s">
        <v>90</v>
      </c>
      <c r="AV299" s="15" t="s">
        <v>205</v>
      </c>
      <c r="AW299" s="15" t="s">
        <v>41</v>
      </c>
      <c r="AX299" s="15" t="s">
        <v>88</v>
      </c>
      <c r="AY299" s="237" t="s">
        <v>182</v>
      </c>
    </row>
    <row r="300" spans="1:65" s="2" customFormat="1" ht="37.9" customHeight="1">
      <c r="A300" s="35"/>
      <c r="B300" s="36"/>
      <c r="C300" s="179" t="s">
        <v>277</v>
      </c>
      <c r="D300" s="179" t="s">
        <v>187</v>
      </c>
      <c r="E300" s="180" t="s">
        <v>545</v>
      </c>
      <c r="F300" s="181" t="s">
        <v>546</v>
      </c>
      <c r="G300" s="182" t="s">
        <v>439</v>
      </c>
      <c r="H300" s="183">
        <v>28.329000000000001</v>
      </c>
      <c r="I300" s="184"/>
      <c r="J300" s="185">
        <f>ROUND(I300*H300,2)</f>
        <v>0</v>
      </c>
      <c r="K300" s="181" t="s">
        <v>191</v>
      </c>
      <c r="L300" s="40"/>
      <c r="M300" s="186" t="s">
        <v>43</v>
      </c>
      <c r="N300" s="187" t="s">
        <v>51</v>
      </c>
      <c r="O300" s="65"/>
      <c r="P300" s="188">
        <f>O300*H300</f>
        <v>0</v>
      </c>
      <c r="Q300" s="188">
        <v>0</v>
      </c>
      <c r="R300" s="188">
        <f>Q300*H300</f>
        <v>0</v>
      </c>
      <c r="S300" s="188">
        <v>0</v>
      </c>
      <c r="T300" s="189">
        <f>S300*H300</f>
        <v>0</v>
      </c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R300" s="190" t="s">
        <v>205</v>
      </c>
      <c r="AT300" s="190" t="s">
        <v>187</v>
      </c>
      <c r="AU300" s="190" t="s">
        <v>90</v>
      </c>
      <c r="AY300" s="17" t="s">
        <v>182</v>
      </c>
      <c r="BE300" s="191">
        <f>IF(N300="základní",J300,0)</f>
        <v>0</v>
      </c>
      <c r="BF300" s="191">
        <f>IF(N300="snížená",J300,0)</f>
        <v>0</v>
      </c>
      <c r="BG300" s="191">
        <f>IF(N300="zákl. přenesená",J300,0)</f>
        <v>0</v>
      </c>
      <c r="BH300" s="191">
        <f>IF(N300="sníž. přenesená",J300,0)</f>
        <v>0</v>
      </c>
      <c r="BI300" s="191">
        <f>IF(N300="nulová",J300,0)</f>
        <v>0</v>
      </c>
      <c r="BJ300" s="17" t="s">
        <v>88</v>
      </c>
      <c r="BK300" s="191">
        <f>ROUND(I300*H300,2)</f>
        <v>0</v>
      </c>
      <c r="BL300" s="17" t="s">
        <v>205</v>
      </c>
      <c r="BM300" s="190" t="s">
        <v>1572</v>
      </c>
    </row>
    <row r="301" spans="1:65" s="13" customFormat="1" ht="11.25">
      <c r="B301" s="192"/>
      <c r="C301" s="193"/>
      <c r="D301" s="194" t="s">
        <v>193</v>
      </c>
      <c r="E301" s="195" t="s">
        <v>43</v>
      </c>
      <c r="F301" s="196" t="s">
        <v>532</v>
      </c>
      <c r="G301" s="193"/>
      <c r="H301" s="195" t="s">
        <v>43</v>
      </c>
      <c r="I301" s="197"/>
      <c r="J301" s="193"/>
      <c r="K301" s="193"/>
      <c r="L301" s="198"/>
      <c r="M301" s="199"/>
      <c r="N301" s="200"/>
      <c r="O301" s="200"/>
      <c r="P301" s="200"/>
      <c r="Q301" s="200"/>
      <c r="R301" s="200"/>
      <c r="S301" s="200"/>
      <c r="T301" s="201"/>
      <c r="AT301" s="202" t="s">
        <v>193</v>
      </c>
      <c r="AU301" s="202" t="s">
        <v>90</v>
      </c>
      <c r="AV301" s="13" t="s">
        <v>88</v>
      </c>
      <c r="AW301" s="13" t="s">
        <v>41</v>
      </c>
      <c r="AX301" s="13" t="s">
        <v>80</v>
      </c>
      <c r="AY301" s="202" t="s">
        <v>182</v>
      </c>
    </row>
    <row r="302" spans="1:65" s="13" customFormat="1" ht="11.25">
      <c r="B302" s="192"/>
      <c r="C302" s="193"/>
      <c r="D302" s="194" t="s">
        <v>193</v>
      </c>
      <c r="E302" s="195" t="s">
        <v>43</v>
      </c>
      <c r="F302" s="196" t="s">
        <v>362</v>
      </c>
      <c r="G302" s="193"/>
      <c r="H302" s="195" t="s">
        <v>43</v>
      </c>
      <c r="I302" s="197"/>
      <c r="J302" s="193"/>
      <c r="K302" s="193"/>
      <c r="L302" s="198"/>
      <c r="M302" s="199"/>
      <c r="N302" s="200"/>
      <c r="O302" s="200"/>
      <c r="P302" s="200"/>
      <c r="Q302" s="200"/>
      <c r="R302" s="200"/>
      <c r="S302" s="200"/>
      <c r="T302" s="201"/>
      <c r="AT302" s="202" t="s">
        <v>193</v>
      </c>
      <c r="AU302" s="202" t="s">
        <v>90</v>
      </c>
      <c r="AV302" s="13" t="s">
        <v>88</v>
      </c>
      <c r="AW302" s="13" t="s">
        <v>41</v>
      </c>
      <c r="AX302" s="13" t="s">
        <v>80</v>
      </c>
      <c r="AY302" s="202" t="s">
        <v>182</v>
      </c>
    </row>
    <row r="303" spans="1:65" s="13" customFormat="1" ht="22.5">
      <c r="B303" s="192"/>
      <c r="C303" s="193"/>
      <c r="D303" s="194" t="s">
        <v>193</v>
      </c>
      <c r="E303" s="195" t="s">
        <v>43</v>
      </c>
      <c r="F303" s="196" t="s">
        <v>1561</v>
      </c>
      <c r="G303" s="193"/>
      <c r="H303" s="195" t="s">
        <v>43</v>
      </c>
      <c r="I303" s="197"/>
      <c r="J303" s="193"/>
      <c r="K303" s="193"/>
      <c r="L303" s="198"/>
      <c r="M303" s="199"/>
      <c r="N303" s="200"/>
      <c r="O303" s="200"/>
      <c r="P303" s="200"/>
      <c r="Q303" s="200"/>
      <c r="R303" s="200"/>
      <c r="S303" s="200"/>
      <c r="T303" s="201"/>
      <c r="AT303" s="202" t="s">
        <v>193</v>
      </c>
      <c r="AU303" s="202" t="s">
        <v>90</v>
      </c>
      <c r="AV303" s="13" t="s">
        <v>88</v>
      </c>
      <c r="AW303" s="13" t="s">
        <v>41</v>
      </c>
      <c r="AX303" s="13" t="s">
        <v>80</v>
      </c>
      <c r="AY303" s="202" t="s">
        <v>182</v>
      </c>
    </row>
    <row r="304" spans="1:65" s="14" customFormat="1" ht="11.25">
      <c r="B304" s="203"/>
      <c r="C304" s="204"/>
      <c r="D304" s="194" t="s">
        <v>193</v>
      </c>
      <c r="E304" s="205" t="s">
        <v>43</v>
      </c>
      <c r="F304" s="206" t="s">
        <v>1562</v>
      </c>
      <c r="G304" s="204"/>
      <c r="H304" s="207">
        <v>1.4690000000000001</v>
      </c>
      <c r="I304" s="208"/>
      <c r="J304" s="204"/>
      <c r="K304" s="204"/>
      <c r="L304" s="209"/>
      <c r="M304" s="210"/>
      <c r="N304" s="211"/>
      <c r="O304" s="211"/>
      <c r="P304" s="211"/>
      <c r="Q304" s="211"/>
      <c r="R304" s="211"/>
      <c r="S304" s="211"/>
      <c r="T304" s="212"/>
      <c r="AT304" s="213" t="s">
        <v>193</v>
      </c>
      <c r="AU304" s="213" t="s">
        <v>90</v>
      </c>
      <c r="AV304" s="14" t="s">
        <v>90</v>
      </c>
      <c r="AW304" s="14" t="s">
        <v>41</v>
      </c>
      <c r="AX304" s="14" t="s">
        <v>80</v>
      </c>
      <c r="AY304" s="213" t="s">
        <v>182</v>
      </c>
    </row>
    <row r="305" spans="1:65" s="13" customFormat="1" ht="22.5">
      <c r="B305" s="192"/>
      <c r="C305" s="193"/>
      <c r="D305" s="194" t="s">
        <v>193</v>
      </c>
      <c r="E305" s="195" t="s">
        <v>43</v>
      </c>
      <c r="F305" s="196" t="s">
        <v>1563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4" customFormat="1" ht="11.25">
      <c r="B306" s="203"/>
      <c r="C306" s="204"/>
      <c r="D306" s="194" t="s">
        <v>193</v>
      </c>
      <c r="E306" s="205" t="s">
        <v>43</v>
      </c>
      <c r="F306" s="206" t="s">
        <v>1501</v>
      </c>
      <c r="G306" s="204"/>
      <c r="H306" s="207">
        <v>6.12</v>
      </c>
      <c r="I306" s="208"/>
      <c r="J306" s="204"/>
      <c r="K306" s="204"/>
      <c r="L306" s="209"/>
      <c r="M306" s="210"/>
      <c r="N306" s="211"/>
      <c r="O306" s="211"/>
      <c r="P306" s="211"/>
      <c r="Q306" s="211"/>
      <c r="R306" s="211"/>
      <c r="S306" s="211"/>
      <c r="T306" s="212"/>
      <c r="AT306" s="213" t="s">
        <v>193</v>
      </c>
      <c r="AU306" s="213" t="s">
        <v>90</v>
      </c>
      <c r="AV306" s="14" t="s">
        <v>90</v>
      </c>
      <c r="AW306" s="14" t="s">
        <v>41</v>
      </c>
      <c r="AX306" s="14" t="s">
        <v>80</v>
      </c>
      <c r="AY306" s="213" t="s">
        <v>182</v>
      </c>
    </row>
    <row r="307" spans="1:65" s="13" customFormat="1" ht="22.5">
      <c r="B307" s="192"/>
      <c r="C307" s="193"/>
      <c r="D307" s="194" t="s">
        <v>193</v>
      </c>
      <c r="E307" s="195" t="s">
        <v>43</v>
      </c>
      <c r="F307" s="196" t="s">
        <v>1564</v>
      </c>
      <c r="G307" s="193"/>
      <c r="H307" s="195" t="s">
        <v>43</v>
      </c>
      <c r="I307" s="197"/>
      <c r="J307" s="193"/>
      <c r="K307" s="193"/>
      <c r="L307" s="198"/>
      <c r="M307" s="199"/>
      <c r="N307" s="200"/>
      <c r="O307" s="200"/>
      <c r="P307" s="200"/>
      <c r="Q307" s="200"/>
      <c r="R307" s="200"/>
      <c r="S307" s="200"/>
      <c r="T307" s="201"/>
      <c r="AT307" s="202" t="s">
        <v>193</v>
      </c>
      <c r="AU307" s="202" t="s">
        <v>90</v>
      </c>
      <c r="AV307" s="13" t="s">
        <v>88</v>
      </c>
      <c r="AW307" s="13" t="s">
        <v>41</v>
      </c>
      <c r="AX307" s="13" t="s">
        <v>80</v>
      </c>
      <c r="AY307" s="202" t="s">
        <v>182</v>
      </c>
    </row>
    <row r="308" spans="1:65" s="14" customFormat="1" ht="11.25">
      <c r="B308" s="203"/>
      <c r="C308" s="204"/>
      <c r="D308" s="194" t="s">
        <v>193</v>
      </c>
      <c r="E308" s="205" t="s">
        <v>43</v>
      </c>
      <c r="F308" s="206" t="s">
        <v>1502</v>
      </c>
      <c r="G308" s="204"/>
      <c r="H308" s="207">
        <v>0.51</v>
      </c>
      <c r="I308" s="208"/>
      <c r="J308" s="204"/>
      <c r="K308" s="204"/>
      <c r="L308" s="209"/>
      <c r="M308" s="210"/>
      <c r="N308" s="211"/>
      <c r="O308" s="211"/>
      <c r="P308" s="211"/>
      <c r="Q308" s="211"/>
      <c r="R308" s="211"/>
      <c r="S308" s="211"/>
      <c r="T308" s="212"/>
      <c r="AT308" s="213" t="s">
        <v>193</v>
      </c>
      <c r="AU308" s="213" t="s">
        <v>90</v>
      </c>
      <c r="AV308" s="14" t="s">
        <v>90</v>
      </c>
      <c r="AW308" s="14" t="s">
        <v>41</v>
      </c>
      <c r="AX308" s="14" t="s">
        <v>80</v>
      </c>
      <c r="AY308" s="213" t="s">
        <v>182</v>
      </c>
    </row>
    <row r="309" spans="1:65" s="13" customFormat="1" ht="22.5">
      <c r="B309" s="192"/>
      <c r="C309" s="193"/>
      <c r="D309" s="194" t="s">
        <v>193</v>
      </c>
      <c r="E309" s="195" t="s">
        <v>43</v>
      </c>
      <c r="F309" s="196" t="s">
        <v>1565</v>
      </c>
      <c r="G309" s="193"/>
      <c r="H309" s="195" t="s">
        <v>43</v>
      </c>
      <c r="I309" s="197"/>
      <c r="J309" s="193"/>
      <c r="K309" s="193"/>
      <c r="L309" s="198"/>
      <c r="M309" s="199"/>
      <c r="N309" s="200"/>
      <c r="O309" s="200"/>
      <c r="P309" s="200"/>
      <c r="Q309" s="200"/>
      <c r="R309" s="200"/>
      <c r="S309" s="200"/>
      <c r="T309" s="201"/>
      <c r="AT309" s="202" t="s">
        <v>193</v>
      </c>
      <c r="AU309" s="202" t="s">
        <v>90</v>
      </c>
      <c r="AV309" s="13" t="s">
        <v>88</v>
      </c>
      <c r="AW309" s="13" t="s">
        <v>41</v>
      </c>
      <c r="AX309" s="13" t="s">
        <v>80</v>
      </c>
      <c r="AY309" s="202" t="s">
        <v>182</v>
      </c>
    </row>
    <row r="310" spans="1:65" s="14" customFormat="1" ht="11.25">
      <c r="B310" s="203"/>
      <c r="C310" s="204"/>
      <c r="D310" s="194" t="s">
        <v>193</v>
      </c>
      <c r="E310" s="205" t="s">
        <v>43</v>
      </c>
      <c r="F310" s="206" t="s">
        <v>1503</v>
      </c>
      <c r="G310" s="204"/>
      <c r="H310" s="207">
        <v>20.23</v>
      </c>
      <c r="I310" s="208"/>
      <c r="J310" s="204"/>
      <c r="K310" s="204"/>
      <c r="L310" s="209"/>
      <c r="M310" s="210"/>
      <c r="N310" s="211"/>
      <c r="O310" s="211"/>
      <c r="P310" s="211"/>
      <c r="Q310" s="211"/>
      <c r="R310" s="211"/>
      <c r="S310" s="211"/>
      <c r="T310" s="212"/>
      <c r="AT310" s="213" t="s">
        <v>193</v>
      </c>
      <c r="AU310" s="213" t="s">
        <v>90</v>
      </c>
      <c r="AV310" s="14" t="s">
        <v>90</v>
      </c>
      <c r="AW310" s="14" t="s">
        <v>41</v>
      </c>
      <c r="AX310" s="14" t="s">
        <v>80</v>
      </c>
      <c r="AY310" s="213" t="s">
        <v>182</v>
      </c>
    </row>
    <row r="311" spans="1:65" s="15" customFormat="1" ht="11.25">
      <c r="B311" s="227"/>
      <c r="C311" s="228"/>
      <c r="D311" s="194" t="s">
        <v>193</v>
      </c>
      <c r="E311" s="229" t="s">
        <v>43</v>
      </c>
      <c r="F311" s="230" t="s">
        <v>436</v>
      </c>
      <c r="G311" s="228"/>
      <c r="H311" s="231">
        <v>28.329000000000001</v>
      </c>
      <c r="I311" s="232"/>
      <c r="J311" s="228"/>
      <c r="K311" s="228"/>
      <c r="L311" s="233"/>
      <c r="M311" s="234"/>
      <c r="N311" s="235"/>
      <c r="O311" s="235"/>
      <c r="P311" s="235"/>
      <c r="Q311" s="235"/>
      <c r="R311" s="235"/>
      <c r="S311" s="235"/>
      <c r="T311" s="236"/>
      <c r="AT311" s="237" t="s">
        <v>193</v>
      </c>
      <c r="AU311" s="237" t="s">
        <v>90</v>
      </c>
      <c r="AV311" s="15" t="s">
        <v>205</v>
      </c>
      <c r="AW311" s="15" t="s">
        <v>41</v>
      </c>
      <c r="AX311" s="15" t="s">
        <v>88</v>
      </c>
      <c r="AY311" s="237" t="s">
        <v>182</v>
      </c>
    </row>
    <row r="312" spans="1:65" s="12" customFormat="1" ht="25.9" customHeight="1">
      <c r="B312" s="163"/>
      <c r="C312" s="164"/>
      <c r="D312" s="165" t="s">
        <v>79</v>
      </c>
      <c r="E312" s="166" t="s">
        <v>179</v>
      </c>
      <c r="F312" s="166" t="s">
        <v>180</v>
      </c>
      <c r="G312" s="164"/>
      <c r="H312" s="164"/>
      <c r="I312" s="167"/>
      <c r="J312" s="168">
        <f>BK312</f>
        <v>0</v>
      </c>
      <c r="K312" s="164"/>
      <c r="L312" s="169"/>
      <c r="M312" s="170"/>
      <c r="N312" s="171"/>
      <c r="O312" s="171"/>
      <c r="P312" s="172">
        <f>P313+P578+P1707</f>
        <v>0</v>
      </c>
      <c r="Q312" s="171"/>
      <c r="R312" s="172">
        <f>R313+R578+R1707</f>
        <v>148.89825486999999</v>
      </c>
      <c r="S312" s="171"/>
      <c r="T312" s="173">
        <f>T313+T578+T1707</f>
        <v>0</v>
      </c>
      <c r="AR312" s="174" t="s">
        <v>181</v>
      </c>
      <c r="AT312" s="175" t="s">
        <v>79</v>
      </c>
      <c r="AU312" s="175" t="s">
        <v>80</v>
      </c>
      <c r="AY312" s="174" t="s">
        <v>182</v>
      </c>
      <c r="BK312" s="176">
        <f>BK313+BK578+BK1707</f>
        <v>0</v>
      </c>
    </row>
    <row r="313" spans="1:65" s="12" customFormat="1" ht="22.9" customHeight="1">
      <c r="B313" s="163"/>
      <c r="C313" s="164"/>
      <c r="D313" s="165" t="s">
        <v>79</v>
      </c>
      <c r="E313" s="177" t="s">
        <v>548</v>
      </c>
      <c r="F313" s="177" t="s">
        <v>549</v>
      </c>
      <c r="G313" s="164"/>
      <c r="H313" s="164"/>
      <c r="I313" s="167"/>
      <c r="J313" s="178">
        <f>BK313</f>
        <v>0</v>
      </c>
      <c r="K313" s="164"/>
      <c r="L313" s="169"/>
      <c r="M313" s="170"/>
      <c r="N313" s="171"/>
      <c r="O313" s="171"/>
      <c r="P313" s="172">
        <f>SUM(P314:P577)</f>
        <v>0</v>
      </c>
      <c r="Q313" s="171"/>
      <c r="R313" s="172">
        <f>SUM(R314:R577)</f>
        <v>0.55634749999999999</v>
      </c>
      <c r="S313" s="171"/>
      <c r="T313" s="173">
        <f>SUM(T314:T577)</f>
        <v>0</v>
      </c>
      <c r="AR313" s="174" t="s">
        <v>181</v>
      </c>
      <c r="AT313" s="175" t="s">
        <v>79</v>
      </c>
      <c r="AU313" s="175" t="s">
        <v>88</v>
      </c>
      <c r="AY313" s="174" t="s">
        <v>182</v>
      </c>
      <c r="BK313" s="176">
        <f>SUM(BK314:BK577)</f>
        <v>0</v>
      </c>
    </row>
    <row r="314" spans="1:65" s="2" customFormat="1" ht="24.2" customHeight="1">
      <c r="A314" s="35"/>
      <c r="B314" s="36"/>
      <c r="C314" s="179" t="s">
        <v>281</v>
      </c>
      <c r="D314" s="179" t="s">
        <v>187</v>
      </c>
      <c r="E314" s="180" t="s">
        <v>551</v>
      </c>
      <c r="F314" s="181" t="s">
        <v>552</v>
      </c>
      <c r="G314" s="182" t="s">
        <v>190</v>
      </c>
      <c r="H314" s="183">
        <v>42</v>
      </c>
      <c r="I314" s="184"/>
      <c r="J314" s="185">
        <f>ROUND(I314*H314,2)</f>
        <v>0</v>
      </c>
      <c r="K314" s="181" t="s">
        <v>191</v>
      </c>
      <c r="L314" s="40"/>
      <c r="M314" s="186" t="s">
        <v>43</v>
      </c>
      <c r="N314" s="187" t="s">
        <v>51</v>
      </c>
      <c r="O314" s="65"/>
      <c r="P314" s="188">
        <f>O314*H314</f>
        <v>0</v>
      </c>
      <c r="Q314" s="188">
        <v>0</v>
      </c>
      <c r="R314" s="188">
        <f>Q314*H314</f>
        <v>0</v>
      </c>
      <c r="S314" s="188">
        <v>0</v>
      </c>
      <c r="T314" s="189">
        <f>S314*H314</f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R314" s="190" t="s">
        <v>88</v>
      </c>
      <c r="AT314" s="190" t="s">
        <v>187</v>
      </c>
      <c r="AU314" s="190" t="s">
        <v>90</v>
      </c>
      <c r="AY314" s="17" t="s">
        <v>182</v>
      </c>
      <c r="BE314" s="191">
        <f>IF(N314="základní",J314,0)</f>
        <v>0</v>
      </c>
      <c r="BF314" s="191">
        <f>IF(N314="snížená",J314,0)</f>
        <v>0</v>
      </c>
      <c r="BG314" s="191">
        <f>IF(N314="zákl. přenesená",J314,0)</f>
        <v>0</v>
      </c>
      <c r="BH314" s="191">
        <f>IF(N314="sníž. přenesená",J314,0)</f>
        <v>0</v>
      </c>
      <c r="BI314" s="191">
        <f>IF(N314="nulová",J314,0)</f>
        <v>0</v>
      </c>
      <c r="BJ314" s="17" t="s">
        <v>88</v>
      </c>
      <c r="BK314" s="191">
        <f>ROUND(I314*H314,2)</f>
        <v>0</v>
      </c>
      <c r="BL314" s="17" t="s">
        <v>88</v>
      </c>
      <c r="BM314" s="190" t="s">
        <v>1573</v>
      </c>
    </row>
    <row r="315" spans="1:65" s="13" customFormat="1" ht="11.25">
      <c r="B315" s="192"/>
      <c r="C315" s="193"/>
      <c r="D315" s="194" t="s">
        <v>193</v>
      </c>
      <c r="E315" s="195" t="s">
        <v>43</v>
      </c>
      <c r="F315" s="196" t="s">
        <v>554</v>
      </c>
      <c r="G315" s="193"/>
      <c r="H315" s="195" t="s">
        <v>43</v>
      </c>
      <c r="I315" s="197"/>
      <c r="J315" s="193"/>
      <c r="K315" s="193"/>
      <c r="L315" s="198"/>
      <c r="M315" s="199"/>
      <c r="N315" s="200"/>
      <c r="O315" s="200"/>
      <c r="P315" s="200"/>
      <c r="Q315" s="200"/>
      <c r="R315" s="200"/>
      <c r="S315" s="200"/>
      <c r="T315" s="201"/>
      <c r="AT315" s="202" t="s">
        <v>193</v>
      </c>
      <c r="AU315" s="202" t="s">
        <v>90</v>
      </c>
      <c r="AV315" s="13" t="s">
        <v>88</v>
      </c>
      <c r="AW315" s="13" t="s">
        <v>41</v>
      </c>
      <c r="AX315" s="13" t="s">
        <v>80</v>
      </c>
      <c r="AY315" s="202" t="s">
        <v>182</v>
      </c>
    </row>
    <row r="316" spans="1:65" s="13" customFormat="1" ht="11.25">
      <c r="B316" s="192"/>
      <c r="C316" s="193"/>
      <c r="D316" s="194" t="s">
        <v>193</v>
      </c>
      <c r="E316" s="195" t="s">
        <v>43</v>
      </c>
      <c r="F316" s="196" t="s">
        <v>1574</v>
      </c>
      <c r="G316" s="193"/>
      <c r="H316" s="195" t="s">
        <v>43</v>
      </c>
      <c r="I316" s="197"/>
      <c r="J316" s="193"/>
      <c r="K316" s="193"/>
      <c r="L316" s="198"/>
      <c r="M316" s="199"/>
      <c r="N316" s="200"/>
      <c r="O316" s="200"/>
      <c r="P316" s="200"/>
      <c r="Q316" s="200"/>
      <c r="R316" s="200"/>
      <c r="S316" s="200"/>
      <c r="T316" s="201"/>
      <c r="AT316" s="202" t="s">
        <v>193</v>
      </c>
      <c r="AU316" s="202" t="s">
        <v>90</v>
      </c>
      <c r="AV316" s="13" t="s">
        <v>88</v>
      </c>
      <c r="AW316" s="13" t="s">
        <v>41</v>
      </c>
      <c r="AX316" s="13" t="s">
        <v>80</v>
      </c>
      <c r="AY316" s="202" t="s">
        <v>182</v>
      </c>
    </row>
    <row r="317" spans="1:65" s="14" customFormat="1" ht="11.25">
      <c r="B317" s="203"/>
      <c r="C317" s="204"/>
      <c r="D317" s="194" t="s">
        <v>193</v>
      </c>
      <c r="E317" s="205" t="s">
        <v>43</v>
      </c>
      <c r="F317" s="206" t="s">
        <v>1575</v>
      </c>
      <c r="G317" s="204"/>
      <c r="H317" s="207">
        <v>42</v>
      </c>
      <c r="I317" s="208"/>
      <c r="J317" s="204"/>
      <c r="K317" s="204"/>
      <c r="L317" s="209"/>
      <c r="M317" s="210"/>
      <c r="N317" s="211"/>
      <c r="O317" s="211"/>
      <c r="P317" s="211"/>
      <c r="Q317" s="211"/>
      <c r="R317" s="211"/>
      <c r="S317" s="211"/>
      <c r="T317" s="212"/>
      <c r="AT317" s="213" t="s">
        <v>193</v>
      </c>
      <c r="AU317" s="213" t="s">
        <v>90</v>
      </c>
      <c r="AV317" s="14" t="s">
        <v>90</v>
      </c>
      <c r="AW317" s="14" t="s">
        <v>41</v>
      </c>
      <c r="AX317" s="14" t="s">
        <v>88</v>
      </c>
      <c r="AY317" s="213" t="s">
        <v>182</v>
      </c>
    </row>
    <row r="318" spans="1:65" s="2" customFormat="1" ht="24.2" customHeight="1">
      <c r="A318" s="35"/>
      <c r="B318" s="36"/>
      <c r="C318" s="179" t="s">
        <v>7</v>
      </c>
      <c r="D318" s="179" t="s">
        <v>187</v>
      </c>
      <c r="E318" s="180" t="s">
        <v>567</v>
      </c>
      <c r="F318" s="181" t="s">
        <v>568</v>
      </c>
      <c r="G318" s="182" t="s">
        <v>190</v>
      </c>
      <c r="H318" s="183">
        <v>16</v>
      </c>
      <c r="I318" s="184"/>
      <c r="J318" s="185">
        <f>ROUND(I318*H318,2)</f>
        <v>0</v>
      </c>
      <c r="K318" s="181" t="s">
        <v>191</v>
      </c>
      <c r="L318" s="40"/>
      <c r="M318" s="186" t="s">
        <v>43</v>
      </c>
      <c r="N318" s="187" t="s">
        <v>51</v>
      </c>
      <c r="O318" s="65"/>
      <c r="P318" s="188">
        <f>O318*H318</f>
        <v>0</v>
      </c>
      <c r="Q318" s="188">
        <v>0</v>
      </c>
      <c r="R318" s="188">
        <f>Q318*H318</f>
        <v>0</v>
      </c>
      <c r="S318" s="188">
        <v>0</v>
      </c>
      <c r="T318" s="189">
        <f>S318*H318</f>
        <v>0</v>
      </c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R318" s="190" t="s">
        <v>88</v>
      </c>
      <c r="AT318" s="190" t="s">
        <v>187</v>
      </c>
      <c r="AU318" s="190" t="s">
        <v>90</v>
      </c>
      <c r="AY318" s="17" t="s">
        <v>182</v>
      </c>
      <c r="BE318" s="191">
        <f>IF(N318="základní",J318,0)</f>
        <v>0</v>
      </c>
      <c r="BF318" s="191">
        <f>IF(N318="snížená",J318,0)</f>
        <v>0</v>
      </c>
      <c r="BG318" s="191">
        <f>IF(N318="zákl. přenesená",J318,0)</f>
        <v>0</v>
      </c>
      <c r="BH318" s="191">
        <f>IF(N318="sníž. přenesená",J318,0)</f>
        <v>0</v>
      </c>
      <c r="BI318" s="191">
        <f>IF(N318="nulová",J318,0)</f>
        <v>0</v>
      </c>
      <c r="BJ318" s="17" t="s">
        <v>88</v>
      </c>
      <c r="BK318" s="191">
        <f>ROUND(I318*H318,2)</f>
        <v>0</v>
      </c>
      <c r="BL318" s="17" t="s">
        <v>88</v>
      </c>
      <c r="BM318" s="190" t="s">
        <v>1576</v>
      </c>
    </row>
    <row r="319" spans="1:65" s="13" customFormat="1" ht="11.25">
      <c r="B319" s="192"/>
      <c r="C319" s="193"/>
      <c r="D319" s="194" t="s">
        <v>193</v>
      </c>
      <c r="E319" s="195" t="s">
        <v>43</v>
      </c>
      <c r="F319" s="196" t="s">
        <v>554</v>
      </c>
      <c r="G319" s="193"/>
      <c r="H319" s="195" t="s">
        <v>43</v>
      </c>
      <c r="I319" s="197"/>
      <c r="J319" s="193"/>
      <c r="K319" s="193"/>
      <c r="L319" s="198"/>
      <c r="M319" s="199"/>
      <c r="N319" s="200"/>
      <c r="O319" s="200"/>
      <c r="P319" s="200"/>
      <c r="Q319" s="200"/>
      <c r="R319" s="200"/>
      <c r="S319" s="200"/>
      <c r="T319" s="201"/>
      <c r="AT319" s="202" t="s">
        <v>193</v>
      </c>
      <c r="AU319" s="202" t="s">
        <v>90</v>
      </c>
      <c r="AV319" s="13" t="s">
        <v>88</v>
      </c>
      <c r="AW319" s="13" t="s">
        <v>41</v>
      </c>
      <c r="AX319" s="13" t="s">
        <v>80</v>
      </c>
      <c r="AY319" s="202" t="s">
        <v>182</v>
      </c>
    </row>
    <row r="320" spans="1:65" s="13" customFormat="1" ht="11.25">
      <c r="B320" s="192"/>
      <c r="C320" s="193"/>
      <c r="D320" s="194" t="s">
        <v>193</v>
      </c>
      <c r="E320" s="195" t="s">
        <v>43</v>
      </c>
      <c r="F320" s="196" t="s">
        <v>570</v>
      </c>
      <c r="G320" s="193"/>
      <c r="H320" s="195" t="s">
        <v>43</v>
      </c>
      <c r="I320" s="197"/>
      <c r="J320" s="193"/>
      <c r="K320" s="193"/>
      <c r="L320" s="198"/>
      <c r="M320" s="199"/>
      <c r="N320" s="200"/>
      <c r="O320" s="200"/>
      <c r="P320" s="200"/>
      <c r="Q320" s="200"/>
      <c r="R320" s="200"/>
      <c r="S320" s="200"/>
      <c r="T320" s="201"/>
      <c r="AT320" s="202" t="s">
        <v>193</v>
      </c>
      <c r="AU320" s="202" t="s">
        <v>90</v>
      </c>
      <c r="AV320" s="13" t="s">
        <v>88</v>
      </c>
      <c r="AW320" s="13" t="s">
        <v>41</v>
      </c>
      <c r="AX320" s="13" t="s">
        <v>80</v>
      </c>
      <c r="AY320" s="202" t="s">
        <v>182</v>
      </c>
    </row>
    <row r="321" spans="1:65" s="13" customFormat="1" ht="11.25">
      <c r="B321" s="192"/>
      <c r="C321" s="193"/>
      <c r="D321" s="194" t="s">
        <v>193</v>
      </c>
      <c r="E321" s="195" t="s">
        <v>43</v>
      </c>
      <c r="F321" s="196" t="s">
        <v>1574</v>
      </c>
      <c r="G321" s="193"/>
      <c r="H321" s="195" t="s">
        <v>43</v>
      </c>
      <c r="I321" s="197"/>
      <c r="J321" s="193"/>
      <c r="K321" s="193"/>
      <c r="L321" s="198"/>
      <c r="M321" s="199"/>
      <c r="N321" s="200"/>
      <c r="O321" s="200"/>
      <c r="P321" s="200"/>
      <c r="Q321" s="200"/>
      <c r="R321" s="200"/>
      <c r="S321" s="200"/>
      <c r="T321" s="201"/>
      <c r="AT321" s="202" t="s">
        <v>193</v>
      </c>
      <c r="AU321" s="202" t="s">
        <v>90</v>
      </c>
      <c r="AV321" s="13" t="s">
        <v>88</v>
      </c>
      <c r="AW321" s="13" t="s">
        <v>41</v>
      </c>
      <c r="AX321" s="13" t="s">
        <v>80</v>
      </c>
      <c r="AY321" s="202" t="s">
        <v>182</v>
      </c>
    </row>
    <row r="322" spans="1:65" s="14" customFormat="1" ht="11.25">
      <c r="B322" s="203"/>
      <c r="C322" s="204"/>
      <c r="D322" s="194" t="s">
        <v>193</v>
      </c>
      <c r="E322" s="205" t="s">
        <v>43</v>
      </c>
      <c r="F322" s="206" t="s">
        <v>1577</v>
      </c>
      <c r="G322" s="204"/>
      <c r="H322" s="207">
        <v>16</v>
      </c>
      <c r="I322" s="208"/>
      <c r="J322" s="204"/>
      <c r="K322" s="204"/>
      <c r="L322" s="209"/>
      <c r="M322" s="210"/>
      <c r="N322" s="211"/>
      <c r="O322" s="211"/>
      <c r="P322" s="211"/>
      <c r="Q322" s="211"/>
      <c r="R322" s="211"/>
      <c r="S322" s="211"/>
      <c r="T322" s="212"/>
      <c r="AT322" s="213" t="s">
        <v>193</v>
      </c>
      <c r="AU322" s="213" t="s">
        <v>90</v>
      </c>
      <c r="AV322" s="14" t="s">
        <v>90</v>
      </c>
      <c r="AW322" s="14" t="s">
        <v>41</v>
      </c>
      <c r="AX322" s="14" t="s">
        <v>88</v>
      </c>
      <c r="AY322" s="213" t="s">
        <v>182</v>
      </c>
    </row>
    <row r="323" spans="1:65" s="2" customFormat="1" ht="49.15" customHeight="1">
      <c r="A323" s="35"/>
      <c r="B323" s="36"/>
      <c r="C323" s="179" t="s">
        <v>290</v>
      </c>
      <c r="D323" s="179" t="s">
        <v>187</v>
      </c>
      <c r="E323" s="180" t="s">
        <v>558</v>
      </c>
      <c r="F323" s="181" t="s">
        <v>559</v>
      </c>
      <c r="G323" s="182" t="s">
        <v>190</v>
      </c>
      <c r="H323" s="183">
        <v>18</v>
      </c>
      <c r="I323" s="184"/>
      <c r="J323" s="185">
        <f>ROUND(I323*H323,2)</f>
        <v>0</v>
      </c>
      <c r="K323" s="181" t="s">
        <v>191</v>
      </c>
      <c r="L323" s="40"/>
      <c r="M323" s="186" t="s">
        <v>43</v>
      </c>
      <c r="N323" s="187" t="s">
        <v>51</v>
      </c>
      <c r="O323" s="65"/>
      <c r="P323" s="188">
        <f>O323*H323</f>
        <v>0</v>
      </c>
      <c r="Q323" s="188">
        <v>0</v>
      </c>
      <c r="R323" s="188">
        <f>Q323*H323</f>
        <v>0</v>
      </c>
      <c r="S323" s="188">
        <v>0</v>
      </c>
      <c r="T323" s="189">
        <f>S323*H323</f>
        <v>0</v>
      </c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R323" s="190" t="s">
        <v>88</v>
      </c>
      <c r="AT323" s="190" t="s">
        <v>187</v>
      </c>
      <c r="AU323" s="190" t="s">
        <v>90</v>
      </c>
      <c r="AY323" s="17" t="s">
        <v>182</v>
      </c>
      <c r="BE323" s="191">
        <f>IF(N323="základní",J323,0)</f>
        <v>0</v>
      </c>
      <c r="BF323" s="191">
        <f>IF(N323="snížená",J323,0)</f>
        <v>0</v>
      </c>
      <c r="BG323" s="191">
        <f>IF(N323="zákl. přenesená",J323,0)</f>
        <v>0</v>
      </c>
      <c r="BH323" s="191">
        <f>IF(N323="sníž. přenesená",J323,0)</f>
        <v>0</v>
      </c>
      <c r="BI323" s="191">
        <f>IF(N323="nulová",J323,0)</f>
        <v>0</v>
      </c>
      <c r="BJ323" s="17" t="s">
        <v>88</v>
      </c>
      <c r="BK323" s="191">
        <f>ROUND(I323*H323,2)</f>
        <v>0</v>
      </c>
      <c r="BL323" s="17" t="s">
        <v>88</v>
      </c>
      <c r="BM323" s="190" t="s">
        <v>1578</v>
      </c>
    </row>
    <row r="324" spans="1:65" s="13" customFormat="1" ht="11.25">
      <c r="B324" s="192"/>
      <c r="C324" s="193"/>
      <c r="D324" s="194" t="s">
        <v>193</v>
      </c>
      <c r="E324" s="195" t="s">
        <v>43</v>
      </c>
      <c r="F324" s="196" t="s">
        <v>554</v>
      </c>
      <c r="G324" s="193"/>
      <c r="H324" s="195" t="s">
        <v>43</v>
      </c>
      <c r="I324" s="197"/>
      <c r="J324" s="193"/>
      <c r="K324" s="193"/>
      <c r="L324" s="198"/>
      <c r="M324" s="199"/>
      <c r="N324" s="200"/>
      <c r="O324" s="200"/>
      <c r="P324" s="200"/>
      <c r="Q324" s="200"/>
      <c r="R324" s="200"/>
      <c r="S324" s="200"/>
      <c r="T324" s="201"/>
      <c r="AT324" s="202" t="s">
        <v>193</v>
      </c>
      <c r="AU324" s="202" t="s">
        <v>90</v>
      </c>
      <c r="AV324" s="13" t="s">
        <v>88</v>
      </c>
      <c r="AW324" s="13" t="s">
        <v>41</v>
      </c>
      <c r="AX324" s="13" t="s">
        <v>80</v>
      </c>
      <c r="AY324" s="202" t="s">
        <v>182</v>
      </c>
    </row>
    <row r="325" spans="1:65" s="13" customFormat="1" ht="11.25">
      <c r="B325" s="192"/>
      <c r="C325" s="193"/>
      <c r="D325" s="194" t="s">
        <v>193</v>
      </c>
      <c r="E325" s="195" t="s">
        <v>43</v>
      </c>
      <c r="F325" s="196" t="s">
        <v>570</v>
      </c>
      <c r="G325" s="193"/>
      <c r="H325" s="195" t="s">
        <v>43</v>
      </c>
      <c r="I325" s="197"/>
      <c r="J325" s="193"/>
      <c r="K325" s="193"/>
      <c r="L325" s="198"/>
      <c r="M325" s="199"/>
      <c r="N325" s="200"/>
      <c r="O325" s="200"/>
      <c r="P325" s="200"/>
      <c r="Q325" s="200"/>
      <c r="R325" s="200"/>
      <c r="S325" s="200"/>
      <c r="T325" s="201"/>
      <c r="AT325" s="202" t="s">
        <v>193</v>
      </c>
      <c r="AU325" s="202" t="s">
        <v>90</v>
      </c>
      <c r="AV325" s="13" t="s">
        <v>88</v>
      </c>
      <c r="AW325" s="13" t="s">
        <v>41</v>
      </c>
      <c r="AX325" s="13" t="s">
        <v>80</v>
      </c>
      <c r="AY325" s="202" t="s">
        <v>182</v>
      </c>
    </row>
    <row r="326" spans="1:65" s="13" customFormat="1" ht="11.25">
      <c r="B326" s="192"/>
      <c r="C326" s="193"/>
      <c r="D326" s="194" t="s">
        <v>193</v>
      </c>
      <c r="E326" s="195" t="s">
        <v>43</v>
      </c>
      <c r="F326" s="196" t="s">
        <v>1574</v>
      </c>
      <c r="G326" s="193"/>
      <c r="H326" s="195" t="s">
        <v>43</v>
      </c>
      <c r="I326" s="197"/>
      <c r="J326" s="193"/>
      <c r="K326" s="193"/>
      <c r="L326" s="198"/>
      <c r="M326" s="199"/>
      <c r="N326" s="200"/>
      <c r="O326" s="200"/>
      <c r="P326" s="200"/>
      <c r="Q326" s="200"/>
      <c r="R326" s="200"/>
      <c r="S326" s="200"/>
      <c r="T326" s="201"/>
      <c r="AT326" s="202" t="s">
        <v>193</v>
      </c>
      <c r="AU326" s="202" t="s">
        <v>90</v>
      </c>
      <c r="AV326" s="13" t="s">
        <v>88</v>
      </c>
      <c r="AW326" s="13" t="s">
        <v>41</v>
      </c>
      <c r="AX326" s="13" t="s">
        <v>80</v>
      </c>
      <c r="AY326" s="202" t="s">
        <v>182</v>
      </c>
    </row>
    <row r="327" spans="1:65" s="14" customFormat="1" ht="11.25">
      <c r="B327" s="203"/>
      <c r="C327" s="204"/>
      <c r="D327" s="194" t="s">
        <v>193</v>
      </c>
      <c r="E327" s="205" t="s">
        <v>43</v>
      </c>
      <c r="F327" s="206" t="s">
        <v>906</v>
      </c>
      <c r="G327" s="204"/>
      <c r="H327" s="207">
        <v>4</v>
      </c>
      <c r="I327" s="208"/>
      <c r="J327" s="204"/>
      <c r="K327" s="204"/>
      <c r="L327" s="209"/>
      <c r="M327" s="210"/>
      <c r="N327" s="211"/>
      <c r="O327" s="211"/>
      <c r="P327" s="211"/>
      <c r="Q327" s="211"/>
      <c r="R327" s="211"/>
      <c r="S327" s="211"/>
      <c r="T327" s="212"/>
      <c r="AT327" s="213" t="s">
        <v>193</v>
      </c>
      <c r="AU327" s="213" t="s">
        <v>90</v>
      </c>
      <c r="AV327" s="14" t="s">
        <v>90</v>
      </c>
      <c r="AW327" s="14" t="s">
        <v>41</v>
      </c>
      <c r="AX327" s="14" t="s">
        <v>80</v>
      </c>
      <c r="AY327" s="213" t="s">
        <v>182</v>
      </c>
    </row>
    <row r="328" spans="1:65" s="13" customFormat="1" ht="11.25">
      <c r="B328" s="192"/>
      <c r="C328" s="193"/>
      <c r="D328" s="194" t="s">
        <v>193</v>
      </c>
      <c r="E328" s="195" t="s">
        <v>43</v>
      </c>
      <c r="F328" s="196" t="s">
        <v>1574</v>
      </c>
      <c r="G328" s="193"/>
      <c r="H328" s="195" t="s">
        <v>43</v>
      </c>
      <c r="I328" s="197"/>
      <c r="J328" s="193"/>
      <c r="K328" s="193"/>
      <c r="L328" s="198"/>
      <c r="M328" s="199"/>
      <c r="N328" s="200"/>
      <c r="O328" s="200"/>
      <c r="P328" s="200"/>
      <c r="Q328" s="200"/>
      <c r="R328" s="200"/>
      <c r="S328" s="200"/>
      <c r="T328" s="201"/>
      <c r="AT328" s="202" t="s">
        <v>193</v>
      </c>
      <c r="AU328" s="202" t="s">
        <v>90</v>
      </c>
      <c r="AV328" s="13" t="s">
        <v>88</v>
      </c>
      <c r="AW328" s="13" t="s">
        <v>41</v>
      </c>
      <c r="AX328" s="13" t="s">
        <v>80</v>
      </c>
      <c r="AY328" s="202" t="s">
        <v>182</v>
      </c>
    </row>
    <row r="329" spans="1:65" s="14" customFormat="1" ht="11.25">
      <c r="B329" s="203"/>
      <c r="C329" s="204"/>
      <c r="D329" s="194" t="s">
        <v>193</v>
      </c>
      <c r="E329" s="205" t="s">
        <v>43</v>
      </c>
      <c r="F329" s="206" t="s">
        <v>1579</v>
      </c>
      <c r="G329" s="204"/>
      <c r="H329" s="207">
        <v>14</v>
      </c>
      <c r="I329" s="208"/>
      <c r="J329" s="204"/>
      <c r="K329" s="204"/>
      <c r="L329" s="209"/>
      <c r="M329" s="210"/>
      <c r="N329" s="211"/>
      <c r="O329" s="211"/>
      <c r="P329" s="211"/>
      <c r="Q329" s="211"/>
      <c r="R329" s="211"/>
      <c r="S329" s="211"/>
      <c r="T329" s="212"/>
      <c r="AT329" s="213" t="s">
        <v>193</v>
      </c>
      <c r="AU329" s="213" t="s">
        <v>90</v>
      </c>
      <c r="AV329" s="14" t="s">
        <v>90</v>
      </c>
      <c r="AW329" s="14" t="s">
        <v>41</v>
      </c>
      <c r="AX329" s="14" t="s">
        <v>80</v>
      </c>
      <c r="AY329" s="213" t="s">
        <v>182</v>
      </c>
    </row>
    <row r="330" spans="1:65" s="15" customFormat="1" ht="11.25">
      <c r="B330" s="227"/>
      <c r="C330" s="228"/>
      <c r="D330" s="194" t="s">
        <v>193</v>
      </c>
      <c r="E330" s="229" t="s">
        <v>43</v>
      </c>
      <c r="F330" s="230" t="s">
        <v>436</v>
      </c>
      <c r="G330" s="228"/>
      <c r="H330" s="231">
        <v>18</v>
      </c>
      <c r="I330" s="232"/>
      <c r="J330" s="228"/>
      <c r="K330" s="228"/>
      <c r="L330" s="233"/>
      <c r="M330" s="234"/>
      <c r="N330" s="235"/>
      <c r="O330" s="235"/>
      <c r="P330" s="235"/>
      <c r="Q330" s="235"/>
      <c r="R330" s="235"/>
      <c r="S330" s="235"/>
      <c r="T330" s="236"/>
      <c r="AT330" s="237" t="s">
        <v>193</v>
      </c>
      <c r="AU330" s="237" t="s">
        <v>90</v>
      </c>
      <c r="AV330" s="15" t="s">
        <v>205</v>
      </c>
      <c r="AW330" s="15" t="s">
        <v>41</v>
      </c>
      <c r="AX330" s="15" t="s">
        <v>88</v>
      </c>
      <c r="AY330" s="237" t="s">
        <v>182</v>
      </c>
    </row>
    <row r="331" spans="1:65" s="2" customFormat="1" ht="24.2" customHeight="1">
      <c r="A331" s="35"/>
      <c r="B331" s="36"/>
      <c r="C331" s="214" t="s">
        <v>295</v>
      </c>
      <c r="D331" s="214" t="s">
        <v>179</v>
      </c>
      <c r="E331" s="215" t="s">
        <v>563</v>
      </c>
      <c r="F331" s="216" t="s">
        <v>564</v>
      </c>
      <c r="G331" s="217" t="s">
        <v>190</v>
      </c>
      <c r="H331" s="218">
        <v>18</v>
      </c>
      <c r="I331" s="219"/>
      <c r="J331" s="220">
        <f>ROUND(I331*H331,2)</f>
        <v>0</v>
      </c>
      <c r="K331" s="216" t="s">
        <v>191</v>
      </c>
      <c r="L331" s="221"/>
      <c r="M331" s="222" t="s">
        <v>43</v>
      </c>
      <c r="N331" s="223" t="s">
        <v>51</v>
      </c>
      <c r="O331" s="65"/>
      <c r="P331" s="188">
        <f>O331*H331</f>
        <v>0</v>
      </c>
      <c r="Q331" s="188">
        <v>3.7000000000000002E-3</v>
      </c>
      <c r="R331" s="188">
        <f>Q331*H331</f>
        <v>6.6600000000000006E-2</v>
      </c>
      <c r="S331" s="188">
        <v>0</v>
      </c>
      <c r="T331" s="189">
        <f>S331*H331</f>
        <v>0</v>
      </c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R331" s="190" t="s">
        <v>90</v>
      </c>
      <c r="AT331" s="190" t="s">
        <v>179</v>
      </c>
      <c r="AU331" s="190" t="s">
        <v>90</v>
      </c>
      <c r="AY331" s="17" t="s">
        <v>182</v>
      </c>
      <c r="BE331" s="191">
        <f>IF(N331="základní",J331,0)</f>
        <v>0</v>
      </c>
      <c r="BF331" s="191">
        <f>IF(N331="snížená",J331,0)</f>
        <v>0</v>
      </c>
      <c r="BG331" s="191">
        <f>IF(N331="zákl. přenesená",J331,0)</f>
        <v>0</v>
      </c>
      <c r="BH331" s="191">
        <f>IF(N331="sníž. přenesená",J331,0)</f>
        <v>0</v>
      </c>
      <c r="BI331" s="191">
        <f>IF(N331="nulová",J331,0)</f>
        <v>0</v>
      </c>
      <c r="BJ331" s="17" t="s">
        <v>88</v>
      </c>
      <c r="BK331" s="191">
        <f>ROUND(I331*H331,2)</f>
        <v>0</v>
      </c>
      <c r="BL331" s="17" t="s">
        <v>88</v>
      </c>
      <c r="BM331" s="190" t="s">
        <v>1580</v>
      </c>
    </row>
    <row r="332" spans="1:65" s="13" customFormat="1" ht="11.25">
      <c r="B332" s="192"/>
      <c r="C332" s="193"/>
      <c r="D332" s="194" t="s">
        <v>193</v>
      </c>
      <c r="E332" s="195" t="s">
        <v>43</v>
      </c>
      <c r="F332" s="196" t="s">
        <v>554</v>
      </c>
      <c r="G332" s="193"/>
      <c r="H332" s="195" t="s">
        <v>43</v>
      </c>
      <c r="I332" s="197"/>
      <c r="J332" s="193"/>
      <c r="K332" s="193"/>
      <c r="L332" s="198"/>
      <c r="M332" s="199"/>
      <c r="N332" s="200"/>
      <c r="O332" s="200"/>
      <c r="P332" s="200"/>
      <c r="Q332" s="200"/>
      <c r="R332" s="200"/>
      <c r="S332" s="200"/>
      <c r="T332" s="201"/>
      <c r="AT332" s="202" t="s">
        <v>193</v>
      </c>
      <c r="AU332" s="202" t="s">
        <v>90</v>
      </c>
      <c r="AV332" s="13" t="s">
        <v>88</v>
      </c>
      <c r="AW332" s="13" t="s">
        <v>41</v>
      </c>
      <c r="AX332" s="13" t="s">
        <v>80</v>
      </c>
      <c r="AY332" s="202" t="s">
        <v>182</v>
      </c>
    </row>
    <row r="333" spans="1:65" s="13" customFormat="1" ht="11.25">
      <c r="B333" s="192"/>
      <c r="C333" s="193"/>
      <c r="D333" s="194" t="s">
        <v>193</v>
      </c>
      <c r="E333" s="195" t="s">
        <v>43</v>
      </c>
      <c r="F333" s="196" t="s">
        <v>570</v>
      </c>
      <c r="G333" s="193"/>
      <c r="H333" s="195" t="s">
        <v>43</v>
      </c>
      <c r="I333" s="197"/>
      <c r="J333" s="193"/>
      <c r="K333" s="193"/>
      <c r="L333" s="198"/>
      <c r="M333" s="199"/>
      <c r="N333" s="200"/>
      <c r="O333" s="200"/>
      <c r="P333" s="200"/>
      <c r="Q333" s="200"/>
      <c r="R333" s="200"/>
      <c r="S333" s="200"/>
      <c r="T333" s="201"/>
      <c r="AT333" s="202" t="s">
        <v>193</v>
      </c>
      <c r="AU333" s="202" t="s">
        <v>90</v>
      </c>
      <c r="AV333" s="13" t="s">
        <v>88</v>
      </c>
      <c r="AW333" s="13" t="s">
        <v>41</v>
      </c>
      <c r="AX333" s="13" t="s">
        <v>80</v>
      </c>
      <c r="AY333" s="202" t="s">
        <v>182</v>
      </c>
    </row>
    <row r="334" spans="1:65" s="13" customFormat="1" ht="11.25">
      <c r="B334" s="192"/>
      <c r="C334" s="193"/>
      <c r="D334" s="194" t="s">
        <v>193</v>
      </c>
      <c r="E334" s="195" t="s">
        <v>43</v>
      </c>
      <c r="F334" s="196" t="s">
        <v>1574</v>
      </c>
      <c r="G334" s="193"/>
      <c r="H334" s="195" t="s">
        <v>43</v>
      </c>
      <c r="I334" s="197"/>
      <c r="J334" s="193"/>
      <c r="K334" s="193"/>
      <c r="L334" s="198"/>
      <c r="M334" s="199"/>
      <c r="N334" s="200"/>
      <c r="O334" s="200"/>
      <c r="P334" s="200"/>
      <c r="Q334" s="200"/>
      <c r="R334" s="200"/>
      <c r="S334" s="200"/>
      <c r="T334" s="201"/>
      <c r="AT334" s="202" t="s">
        <v>193</v>
      </c>
      <c r="AU334" s="202" t="s">
        <v>90</v>
      </c>
      <c r="AV334" s="13" t="s">
        <v>88</v>
      </c>
      <c r="AW334" s="13" t="s">
        <v>41</v>
      </c>
      <c r="AX334" s="13" t="s">
        <v>80</v>
      </c>
      <c r="AY334" s="202" t="s">
        <v>182</v>
      </c>
    </row>
    <row r="335" spans="1:65" s="14" customFormat="1" ht="11.25">
      <c r="B335" s="203"/>
      <c r="C335" s="204"/>
      <c r="D335" s="194" t="s">
        <v>193</v>
      </c>
      <c r="E335" s="205" t="s">
        <v>43</v>
      </c>
      <c r="F335" s="206" t="s">
        <v>906</v>
      </c>
      <c r="G335" s="204"/>
      <c r="H335" s="207">
        <v>4</v>
      </c>
      <c r="I335" s="208"/>
      <c r="J335" s="204"/>
      <c r="K335" s="204"/>
      <c r="L335" s="209"/>
      <c r="M335" s="210"/>
      <c r="N335" s="211"/>
      <c r="O335" s="211"/>
      <c r="P335" s="211"/>
      <c r="Q335" s="211"/>
      <c r="R335" s="211"/>
      <c r="S335" s="211"/>
      <c r="T335" s="212"/>
      <c r="AT335" s="213" t="s">
        <v>193</v>
      </c>
      <c r="AU335" s="213" t="s">
        <v>90</v>
      </c>
      <c r="AV335" s="14" t="s">
        <v>90</v>
      </c>
      <c r="AW335" s="14" t="s">
        <v>41</v>
      </c>
      <c r="AX335" s="14" t="s">
        <v>80</v>
      </c>
      <c r="AY335" s="213" t="s">
        <v>182</v>
      </c>
    </row>
    <row r="336" spans="1:65" s="13" customFormat="1" ht="11.25">
      <c r="B336" s="192"/>
      <c r="C336" s="193"/>
      <c r="D336" s="194" t="s">
        <v>193</v>
      </c>
      <c r="E336" s="195" t="s">
        <v>43</v>
      </c>
      <c r="F336" s="196" t="s">
        <v>1574</v>
      </c>
      <c r="G336" s="193"/>
      <c r="H336" s="195" t="s">
        <v>43</v>
      </c>
      <c r="I336" s="197"/>
      <c r="J336" s="193"/>
      <c r="K336" s="193"/>
      <c r="L336" s="198"/>
      <c r="M336" s="199"/>
      <c r="N336" s="200"/>
      <c r="O336" s="200"/>
      <c r="P336" s="200"/>
      <c r="Q336" s="200"/>
      <c r="R336" s="200"/>
      <c r="S336" s="200"/>
      <c r="T336" s="201"/>
      <c r="AT336" s="202" t="s">
        <v>193</v>
      </c>
      <c r="AU336" s="202" t="s">
        <v>90</v>
      </c>
      <c r="AV336" s="13" t="s">
        <v>88</v>
      </c>
      <c r="AW336" s="13" t="s">
        <v>41</v>
      </c>
      <c r="AX336" s="13" t="s">
        <v>80</v>
      </c>
      <c r="AY336" s="202" t="s">
        <v>182</v>
      </c>
    </row>
    <row r="337" spans="1:65" s="14" customFormat="1" ht="11.25">
      <c r="B337" s="203"/>
      <c r="C337" s="204"/>
      <c r="D337" s="194" t="s">
        <v>193</v>
      </c>
      <c r="E337" s="205" t="s">
        <v>43</v>
      </c>
      <c r="F337" s="206" t="s">
        <v>1579</v>
      </c>
      <c r="G337" s="204"/>
      <c r="H337" s="207">
        <v>14</v>
      </c>
      <c r="I337" s="208"/>
      <c r="J337" s="204"/>
      <c r="K337" s="204"/>
      <c r="L337" s="209"/>
      <c r="M337" s="210"/>
      <c r="N337" s="211"/>
      <c r="O337" s="211"/>
      <c r="P337" s="211"/>
      <c r="Q337" s="211"/>
      <c r="R337" s="211"/>
      <c r="S337" s="211"/>
      <c r="T337" s="212"/>
      <c r="AT337" s="213" t="s">
        <v>193</v>
      </c>
      <c r="AU337" s="213" t="s">
        <v>90</v>
      </c>
      <c r="AV337" s="14" t="s">
        <v>90</v>
      </c>
      <c r="AW337" s="14" t="s">
        <v>41</v>
      </c>
      <c r="AX337" s="14" t="s">
        <v>80</v>
      </c>
      <c r="AY337" s="213" t="s">
        <v>182</v>
      </c>
    </row>
    <row r="338" spans="1:65" s="15" customFormat="1" ht="11.25">
      <c r="B338" s="227"/>
      <c r="C338" s="228"/>
      <c r="D338" s="194" t="s">
        <v>193</v>
      </c>
      <c r="E338" s="229" t="s">
        <v>43</v>
      </c>
      <c r="F338" s="230" t="s">
        <v>436</v>
      </c>
      <c r="G338" s="228"/>
      <c r="H338" s="231">
        <v>18</v>
      </c>
      <c r="I338" s="232"/>
      <c r="J338" s="228"/>
      <c r="K338" s="228"/>
      <c r="L338" s="233"/>
      <c r="M338" s="234"/>
      <c r="N338" s="235"/>
      <c r="O338" s="235"/>
      <c r="P338" s="235"/>
      <c r="Q338" s="235"/>
      <c r="R338" s="235"/>
      <c r="S338" s="235"/>
      <c r="T338" s="236"/>
      <c r="AT338" s="237" t="s">
        <v>193</v>
      </c>
      <c r="AU338" s="237" t="s">
        <v>90</v>
      </c>
      <c r="AV338" s="15" t="s">
        <v>205</v>
      </c>
      <c r="AW338" s="15" t="s">
        <v>41</v>
      </c>
      <c r="AX338" s="15" t="s">
        <v>88</v>
      </c>
      <c r="AY338" s="237" t="s">
        <v>182</v>
      </c>
    </row>
    <row r="339" spans="1:65" s="2" customFormat="1" ht="24.2" customHeight="1">
      <c r="A339" s="35"/>
      <c r="B339" s="36"/>
      <c r="C339" s="179" t="s">
        <v>300</v>
      </c>
      <c r="D339" s="179" t="s">
        <v>187</v>
      </c>
      <c r="E339" s="180" t="s">
        <v>1581</v>
      </c>
      <c r="F339" s="181" t="s">
        <v>1582</v>
      </c>
      <c r="G339" s="182" t="s">
        <v>190</v>
      </c>
      <c r="H339" s="183">
        <v>1</v>
      </c>
      <c r="I339" s="184"/>
      <c r="J339" s="185">
        <f>ROUND(I339*H339,2)</f>
        <v>0</v>
      </c>
      <c r="K339" s="181" t="s">
        <v>191</v>
      </c>
      <c r="L339" s="40"/>
      <c r="M339" s="186" t="s">
        <v>43</v>
      </c>
      <c r="N339" s="187" t="s">
        <v>51</v>
      </c>
      <c r="O339" s="65"/>
      <c r="P339" s="188">
        <f>O339*H339</f>
        <v>0</v>
      </c>
      <c r="Q339" s="188">
        <v>0</v>
      </c>
      <c r="R339" s="188">
        <f>Q339*H339</f>
        <v>0</v>
      </c>
      <c r="S339" s="188">
        <v>0</v>
      </c>
      <c r="T339" s="189">
        <f>S339*H339</f>
        <v>0</v>
      </c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R339" s="190" t="s">
        <v>88</v>
      </c>
      <c r="AT339" s="190" t="s">
        <v>187</v>
      </c>
      <c r="AU339" s="190" t="s">
        <v>90</v>
      </c>
      <c r="AY339" s="17" t="s">
        <v>182</v>
      </c>
      <c r="BE339" s="191">
        <f>IF(N339="základní",J339,0)</f>
        <v>0</v>
      </c>
      <c r="BF339" s="191">
        <f>IF(N339="snížená",J339,0)</f>
        <v>0</v>
      </c>
      <c r="BG339" s="191">
        <f>IF(N339="zákl. přenesená",J339,0)</f>
        <v>0</v>
      </c>
      <c r="BH339" s="191">
        <f>IF(N339="sníž. přenesená",J339,0)</f>
        <v>0</v>
      </c>
      <c r="BI339" s="191">
        <f>IF(N339="nulová",J339,0)</f>
        <v>0</v>
      </c>
      <c r="BJ339" s="17" t="s">
        <v>88</v>
      </c>
      <c r="BK339" s="191">
        <f>ROUND(I339*H339,2)</f>
        <v>0</v>
      </c>
      <c r="BL339" s="17" t="s">
        <v>88</v>
      </c>
      <c r="BM339" s="190" t="s">
        <v>1583</v>
      </c>
    </row>
    <row r="340" spans="1:65" s="13" customFormat="1" ht="11.25">
      <c r="B340" s="192"/>
      <c r="C340" s="193"/>
      <c r="D340" s="194" t="s">
        <v>193</v>
      </c>
      <c r="E340" s="195" t="s">
        <v>43</v>
      </c>
      <c r="F340" s="196" t="s">
        <v>570</v>
      </c>
      <c r="G340" s="193"/>
      <c r="H340" s="195" t="s">
        <v>43</v>
      </c>
      <c r="I340" s="197"/>
      <c r="J340" s="193"/>
      <c r="K340" s="193"/>
      <c r="L340" s="198"/>
      <c r="M340" s="199"/>
      <c r="N340" s="200"/>
      <c r="O340" s="200"/>
      <c r="P340" s="200"/>
      <c r="Q340" s="200"/>
      <c r="R340" s="200"/>
      <c r="S340" s="200"/>
      <c r="T340" s="201"/>
      <c r="AT340" s="202" t="s">
        <v>193</v>
      </c>
      <c r="AU340" s="202" t="s">
        <v>90</v>
      </c>
      <c r="AV340" s="13" t="s">
        <v>88</v>
      </c>
      <c r="AW340" s="13" t="s">
        <v>41</v>
      </c>
      <c r="AX340" s="13" t="s">
        <v>80</v>
      </c>
      <c r="AY340" s="202" t="s">
        <v>182</v>
      </c>
    </row>
    <row r="341" spans="1:65" s="13" customFormat="1" ht="22.5">
      <c r="B341" s="192"/>
      <c r="C341" s="193"/>
      <c r="D341" s="194" t="s">
        <v>193</v>
      </c>
      <c r="E341" s="195" t="s">
        <v>43</v>
      </c>
      <c r="F341" s="196" t="s">
        <v>1584</v>
      </c>
      <c r="G341" s="193"/>
      <c r="H341" s="195" t="s">
        <v>43</v>
      </c>
      <c r="I341" s="197"/>
      <c r="J341" s="193"/>
      <c r="K341" s="193"/>
      <c r="L341" s="198"/>
      <c r="M341" s="199"/>
      <c r="N341" s="200"/>
      <c r="O341" s="200"/>
      <c r="P341" s="200"/>
      <c r="Q341" s="200"/>
      <c r="R341" s="200"/>
      <c r="S341" s="200"/>
      <c r="T341" s="201"/>
      <c r="AT341" s="202" t="s">
        <v>193</v>
      </c>
      <c r="AU341" s="202" t="s">
        <v>90</v>
      </c>
      <c r="AV341" s="13" t="s">
        <v>88</v>
      </c>
      <c r="AW341" s="13" t="s">
        <v>41</v>
      </c>
      <c r="AX341" s="13" t="s">
        <v>80</v>
      </c>
      <c r="AY341" s="202" t="s">
        <v>182</v>
      </c>
    </row>
    <row r="342" spans="1:65" s="14" customFormat="1" ht="11.25">
      <c r="B342" s="203"/>
      <c r="C342" s="204"/>
      <c r="D342" s="194" t="s">
        <v>193</v>
      </c>
      <c r="E342" s="205" t="s">
        <v>43</v>
      </c>
      <c r="F342" s="206" t="s">
        <v>88</v>
      </c>
      <c r="G342" s="204"/>
      <c r="H342" s="207">
        <v>1</v>
      </c>
      <c r="I342" s="208"/>
      <c r="J342" s="204"/>
      <c r="K342" s="204"/>
      <c r="L342" s="209"/>
      <c r="M342" s="210"/>
      <c r="N342" s="211"/>
      <c r="O342" s="211"/>
      <c r="P342" s="211"/>
      <c r="Q342" s="211"/>
      <c r="R342" s="211"/>
      <c r="S342" s="211"/>
      <c r="T342" s="212"/>
      <c r="AT342" s="213" t="s">
        <v>193</v>
      </c>
      <c r="AU342" s="213" t="s">
        <v>90</v>
      </c>
      <c r="AV342" s="14" t="s">
        <v>90</v>
      </c>
      <c r="AW342" s="14" t="s">
        <v>41</v>
      </c>
      <c r="AX342" s="14" t="s">
        <v>88</v>
      </c>
      <c r="AY342" s="213" t="s">
        <v>182</v>
      </c>
    </row>
    <row r="343" spans="1:65" s="2" customFormat="1" ht="24.2" customHeight="1">
      <c r="A343" s="35"/>
      <c r="B343" s="36"/>
      <c r="C343" s="214" t="s">
        <v>305</v>
      </c>
      <c r="D343" s="214" t="s">
        <v>179</v>
      </c>
      <c r="E343" s="215" t="s">
        <v>1585</v>
      </c>
      <c r="F343" s="216" t="s">
        <v>1586</v>
      </c>
      <c r="G343" s="217" t="s">
        <v>190</v>
      </c>
      <c r="H343" s="218">
        <v>1</v>
      </c>
      <c r="I343" s="219"/>
      <c r="J343" s="220">
        <f>ROUND(I343*H343,2)</f>
        <v>0</v>
      </c>
      <c r="K343" s="216" t="s">
        <v>191</v>
      </c>
      <c r="L343" s="221"/>
      <c r="M343" s="222" t="s">
        <v>43</v>
      </c>
      <c r="N343" s="223" t="s">
        <v>51</v>
      </c>
      <c r="O343" s="65"/>
      <c r="P343" s="188">
        <f>O343*H343</f>
        <v>0</v>
      </c>
      <c r="Q343" s="188">
        <v>1.2999999999999999E-4</v>
      </c>
      <c r="R343" s="188">
        <f>Q343*H343</f>
        <v>1.2999999999999999E-4</v>
      </c>
      <c r="S343" s="188">
        <v>0</v>
      </c>
      <c r="T343" s="189">
        <f>S343*H343</f>
        <v>0</v>
      </c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R343" s="190" t="s">
        <v>90</v>
      </c>
      <c r="AT343" s="190" t="s">
        <v>179</v>
      </c>
      <c r="AU343" s="190" t="s">
        <v>90</v>
      </c>
      <c r="AY343" s="17" t="s">
        <v>182</v>
      </c>
      <c r="BE343" s="191">
        <f>IF(N343="základní",J343,0)</f>
        <v>0</v>
      </c>
      <c r="BF343" s="191">
        <f>IF(N343="snížená",J343,0)</f>
        <v>0</v>
      </c>
      <c r="BG343" s="191">
        <f>IF(N343="zákl. přenesená",J343,0)</f>
        <v>0</v>
      </c>
      <c r="BH343" s="191">
        <f>IF(N343="sníž. přenesená",J343,0)</f>
        <v>0</v>
      </c>
      <c r="BI343" s="191">
        <f>IF(N343="nulová",J343,0)</f>
        <v>0</v>
      </c>
      <c r="BJ343" s="17" t="s">
        <v>88</v>
      </c>
      <c r="BK343" s="191">
        <f>ROUND(I343*H343,2)</f>
        <v>0</v>
      </c>
      <c r="BL343" s="17" t="s">
        <v>88</v>
      </c>
      <c r="BM343" s="190" t="s">
        <v>1587</v>
      </c>
    </row>
    <row r="344" spans="1:65" s="13" customFormat="1" ht="11.25">
      <c r="B344" s="192"/>
      <c r="C344" s="193"/>
      <c r="D344" s="194" t="s">
        <v>193</v>
      </c>
      <c r="E344" s="195" t="s">
        <v>43</v>
      </c>
      <c r="F344" s="196" t="s">
        <v>570</v>
      </c>
      <c r="G344" s="193"/>
      <c r="H344" s="195" t="s">
        <v>43</v>
      </c>
      <c r="I344" s="197"/>
      <c r="J344" s="193"/>
      <c r="K344" s="193"/>
      <c r="L344" s="198"/>
      <c r="M344" s="199"/>
      <c r="N344" s="200"/>
      <c r="O344" s="200"/>
      <c r="P344" s="200"/>
      <c r="Q344" s="200"/>
      <c r="R344" s="200"/>
      <c r="S344" s="200"/>
      <c r="T344" s="201"/>
      <c r="AT344" s="202" t="s">
        <v>193</v>
      </c>
      <c r="AU344" s="202" t="s">
        <v>90</v>
      </c>
      <c r="AV344" s="13" t="s">
        <v>88</v>
      </c>
      <c r="AW344" s="13" t="s">
        <v>41</v>
      </c>
      <c r="AX344" s="13" t="s">
        <v>80</v>
      </c>
      <c r="AY344" s="202" t="s">
        <v>182</v>
      </c>
    </row>
    <row r="345" spans="1:65" s="13" customFormat="1" ht="22.5">
      <c r="B345" s="192"/>
      <c r="C345" s="193"/>
      <c r="D345" s="194" t="s">
        <v>193</v>
      </c>
      <c r="E345" s="195" t="s">
        <v>43</v>
      </c>
      <c r="F345" s="196" t="s">
        <v>1584</v>
      </c>
      <c r="G345" s="193"/>
      <c r="H345" s="195" t="s">
        <v>43</v>
      </c>
      <c r="I345" s="197"/>
      <c r="J345" s="193"/>
      <c r="K345" s="193"/>
      <c r="L345" s="198"/>
      <c r="M345" s="199"/>
      <c r="N345" s="200"/>
      <c r="O345" s="200"/>
      <c r="P345" s="200"/>
      <c r="Q345" s="200"/>
      <c r="R345" s="200"/>
      <c r="S345" s="200"/>
      <c r="T345" s="201"/>
      <c r="AT345" s="202" t="s">
        <v>193</v>
      </c>
      <c r="AU345" s="202" t="s">
        <v>90</v>
      </c>
      <c r="AV345" s="13" t="s">
        <v>88</v>
      </c>
      <c r="AW345" s="13" t="s">
        <v>41</v>
      </c>
      <c r="AX345" s="13" t="s">
        <v>80</v>
      </c>
      <c r="AY345" s="202" t="s">
        <v>182</v>
      </c>
    </row>
    <row r="346" spans="1:65" s="14" customFormat="1" ht="11.25">
      <c r="B346" s="203"/>
      <c r="C346" s="204"/>
      <c r="D346" s="194" t="s">
        <v>193</v>
      </c>
      <c r="E346" s="205" t="s">
        <v>43</v>
      </c>
      <c r="F346" s="206" t="s">
        <v>88</v>
      </c>
      <c r="G346" s="204"/>
      <c r="H346" s="207">
        <v>1</v>
      </c>
      <c r="I346" s="208"/>
      <c r="J346" s="204"/>
      <c r="K346" s="204"/>
      <c r="L346" s="209"/>
      <c r="M346" s="210"/>
      <c r="N346" s="211"/>
      <c r="O346" s="211"/>
      <c r="P346" s="211"/>
      <c r="Q346" s="211"/>
      <c r="R346" s="211"/>
      <c r="S346" s="211"/>
      <c r="T346" s="212"/>
      <c r="AT346" s="213" t="s">
        <v>193</v>
      </c>
      <c r="AU346" s="213" t="s">
        <v>90</v>
      </c>
      <c r="AV346" s="14" t="s">
        <v>90</v>
      </c>
      <c r="AW346" s="14" t="s">
        <v>41</v>
      </c>
      <c r="AX346" s="14" t="s">
        <v>88</v>
      </c>
      <c r="AY346" s="213" t="s">
        <v>182</v>
      </c>
    </row>
    <row r="347" spans="1:65" s="2" customFormat="1" ht="14.45" customHeight="1">
      <c r="A347" s="35"/>
      <c r="B347" s="36"/>
      <c r="C347" s="179" t="s">
        <v>310</v>
      </c>
      <c r="D347" s="179" t="s">
        <v>187</v>
      </c>
      <c r="E347" s="180" t="s">
        <v>1588</v>
      </c>
      <c r="F347" s="181" t="s">
        <v>1589</v>
      </c>
      <c r="G347" s="182" t="s">
        <v>190</v>
      </c>
      <c r="H347" s="183">
        <v>1</v>
      </c>
      <c r="I347" s="184"/>
      <c r="J347" s="185">
        <f>ROUND(I347*H347,2)</f>
        <v>0</v>
      </c>
      <c r="K347" s="181" t="s">
        <v>198</v>
      </c>
      <c r="L347" s="40"/>
      <c r="M347" s="186" t="s">
        <v>43</v>
      </c>
      <c r="N347" s="187" t="s">
        <v>51</v>
      </c>
      <c r="O347" s="65"/>
      <c r="P347" s="188">
        <f>O347*H347</f>
        <v>0</v>
      </c>
      <c r="Q347" s="188">
        <v>0</v>
      </c>
      <c r="R347" s="188">
        <f>Q347*H347</f>
        <v>0</v>
      </c>
      <c r="S347" s="188">
        <v>0</v>
      </c>
      <c r="T347" s="189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90" t="s">
        <v>88</v>
      </c>
      <c r="AT347" s="190" t="s">
        <v>187</v>
      </c>
      <c r="AU347" s="190" t="s">
        <v>90</v>
      </c>
      <c r="AY347" s="17" t="s">
        <v>182</v>
      </c>
      <c r="BE347" s="191">
        <f>IF(N347="základní",J347,0)</f>
        <v>0</v>
      </c>
      <c r="BF347" s="191">
        <f>IF(N347="snížená",J347,0)</f>
        <v>0</v>
      </c>
      <c r="BG347" s="191">
        <f>IF(N347="zákl. přenesená",J347,0)</f>
        <v>0</v>
      </c>
      <c r="BH347" s="191">
        <f>IF(N347="sníž. přenesená",J347,0)</f>
        <v>0</v>
      </c>
      <c r="BI347" s="191">
        <f>IF(N347="nulová",J347,0)</f>
        <v>0</v>
      </c>
      <c r="BJ347" s="17" t="s">
        <v>88</v>
      </c>
      <c r="BK347" s="191">
        <f>ROUND(I347*H347,2)</f>
        <v>0</v>
      </c>
      <c r="BL347" s="17" t="s">
        <v>88</v>
      </c>
      <c r="BM347" s="190" t="s">
        <v>1590</v>
      </c>
    </row>
    <row r="348" spans="1:65" s="13" customFormat="1" ht="11.25">
      <c r="B348" s="192"/>
      <c r="C348" s="193"/>
      <c r="D348" s="194" t="s">
        <v>193</v>
      </c>
      <c r="E348" s="195" t="s">
        <v>43</v>
      </c>
      <c r="F348" s="196" t="s">
        <v>532</v>
      </c>
      <c r="G348" s="193"/>
      <c r="H348" s="195" t="s">
        <v>43</v>
      </c>
      <c r="I348" s="197"/>
      <c r="J348" s="193"/>
      <c r="K348" s="193"/>
      <c r="L348" s="198"/>
      <c r="M348" s="199"/>
      <c r="N348" s="200"/>
      <c r="O348" s="200"/>
      <c r="P348" s="200"/>
      <c r="Q348" s="200"/>
      <c r="R348" s="200"/>
      <c r="S348" s="200"/>
      <c r="T348" s="201"/>
      <c r="AT348" s="202" t="s">
        <v>193</v>
      </c>
      <c r="AU348" s="202" t="s">
        <v>90</v>
      </c>
      <c r="AV348" s="13" t="s">
        <v>88</v>
      </c>
      <c r="AW348" s="13" t="s">
        <v>41</v>
      </c>
      <c r="AX348" s="13" t="s">
        <v>80</v>
      </c>
      <c r="AY348" s="202" t="s">
        <v>182</v>
      </c>
    </row>
    <row r="349" spans="1:65" s="13" customFormat="1" ht="11.25">
      <c r="B349" s="192"/>
      <c r="C349" s="193"/>
      <c r="D349" s="194" t="s">
        <v>193</v>
      </c>
      <c r="E349" s="195" t="s">
        <v>43</v>
      </c>
      <c r="F349" s="196" t="s">
        <v>362</v>
      </c>
      <c r="G349" s="193"/>
      <c r="H349" s="195" t="s">
        <v>43</v>
      </c>
      <c r="I349" s="197"/>
      <c r="J349" s="193"/>
      <c r="K349" s="193"/>
      <c r="L349" s="198"/>
      <c r="M349" s="199"/>
      <c r="N349" s="200"/>
      <c r="O349" s="200"/>
      <c r="P349" s="200"/>
      <c r="Q349" s="200"/>
      <c r="R349" s="200"/>
      <c r="S349" s="200"/>
      <c r="T349" s="201"/>
      <c r="AT349" s="202" t="s">
        <v>193</v>
      </c>
      <c r="AU349" s="202" t="s">
        <v>90</v>
      </c>
      <c r="AV349" s="13" t="s">
        <v>88</v>
      </c>
      <c r="AW349" s="13" t="s">
        <v>41</v>
      </c>
      <c r="AX349" s="13" t="s">
        <v>80</v>
      </c>
      <c r="AY349" s="202" t="s">
        <v>182</v>
      </c>
    </row>
    <row r="350" spans="1:65" s="14" customFormat="1" ht="11.25">
      <c r="B350" s="203"/>
      <c r="C350" s="204"/>
      <c r="D350" s="194" t="s">
        <v>193</v>
      </c>
      <c r="E350" s="205" t="s">
        <v>43</v>
      </c>
      <c r="F350" s="206" t="s">
        <v>88</v>
      </c>
      <c r="G350" s="204"/>
      <c r="H350" s="207">
        <v>1</v>
      </c>
      <c r="I350" s="208"/>
      <c r="J350" s="204"/>
      <c r="K350" s="204"/>
      <c r="L350" s="209"/>
      <c r="M350" s="210"/>
      <c r="N350" s="211"/>
      <c r="O350" s="211"/>
      <c r="P350" s="211"/>
      <c r="Q350" s="211"/>
      <c r="R350" s="211"/>
      <c r="S350" s="211"/>
      <c r="T350" s="212"/>
      <c r="AT350" s="213" t="s">
        <v>193</v>
      </c>
      <c r="AU350" s="213" t="s">
        <v>90</v>
      </c>
      <c r="AV350" s="14" t="s">
        <v>90</v>
      </c>
      <c r="AW350" s="14" t="s">
        <v>41</v>
      </c>
      <c r="AX350" s="14" t="s">
        <v>88</v>
      </c>
      <c r="AY350" s="213" t="s">
        <v>182</v>
      </c>
    </row>
    <row r="351" spans="1:65" s="2" customFormat="1" ht="14.45" customHeight="1">
      <c r="A351" s="35"/>
      <c r="B351" s="36"/>
      <c r="C351" s="179" t="s">
        <v>314</v>
      </c>
      <c r="D351" s="179" t="s">
        <v>187</v>
      </c>
      <c r="E351" s="180" t="s">
        <v>1591</v>
      </c>
      <c r="F351" s="181" t="s">
        <v>1592</v>
      </c>
      <c r="G351" s="182" t="s">
        <v>190</v>
      </c>
      <c r="H351" s="183">
        <v>1</v>
      </c>
      <c r="I351" s="184"/>
      <c r="J351" s="185">
        <f>ROUND(I351*H351,2)</f>
        <v>0</v>
      </c>
      <c r="K351" s="181" t="s">
        <v>198</v>
      </c>
      <c r="L351" s="40"/>
      <c r="M351" s="186" t="s">
        <v>43</v>
      </c>
      <c r="N351" s="187" t="s">
        <v>51</v>
      </c>
      <c r="O351" s="65"/>
      <c r="P351" s="188">
        <f>O351*H351</f>
        <v>0</v>
      </c>
      <c r="Q351" s="188">
        <v>0</v>
      </c>
      <c r="R351" s="188">
        <f>Q351*H351</f>
        <v>0</v>
      </c>
      <c r="S351" s="188">
        <v>0</v>
      </c>
      <c r="T351" s="189">
        <f>S351*H351</f>
        <v>0</v>
      </c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R351" s="190" t="s">
        <v>88</v>
      </c>
      <c r="AT351" s="190" t="s">
        <v>187</v>
      </c>
      <c r="AU351" s="190" t="s">
        <v>90</v>
      </c>
      <c r="AY351" s="17" t="s">
        <v>182</v>
      </c>
      <c r="BE351" s="191">
        <f>IF(N351="základní",J351,0)</f>
        <v>0</v>
      </c>
      <c r="BF351" s="191">
        <f>IF(N351="snížená",J351,0)</f>
        <v>0</v>
      </c>
      <c r="BG351" s="191">
        <f>IF(N351="zákl. přenesená",J351,0)</f>
        <v>0</v>
      </c>
      <c r="BH351" s="191">
        <f>IF(N351="sníž. přenesená",J351,0)</f>
        <v>0</v>
      </c>
      <c r="BI351" s="191">
        <f>IF(N351="nulová",J351,0)</f>
        <v>0</v>
      </c>
      <c r="BJ351" s="17" t="s">
        <v>88</v>
      </c>
      <c r="BK351" s="191">
        <f>ROUND(I351*H351,2)</f>
        <v>0</v>
      </c>
      <c r="BL351" s="17" t="s">
        <v>88</v>
      </c>
      <c r="BM351" s="190" t="s">
        <v>1593</v>
      </c>
    </row>
    <row r="352" spans="1:65" s="13" customFormat="1" ht="11.25">
      <c r="B352" s="192"/>
      <c r="C352" s="193"/>
      <c r="D352" s="194" t="s">
        <v>193</v>
      </c>
      <c r="E352" s="195" t="s">
        <v>43</v>
      </c>
      <c r="F352" s="196" t="s">
        <v>570</v>
      </c>
      <c r="G352" s="193"/>
      <c r="H352" s="195" t="s">
        <v>43</v>
      </c>
      <c r="I352" s="197"/>
      <c r="J352" s="193"/>
      <c r="K352" s="193"/>
      <c r="L352" s="198"/>
      <c r="M352" s="199"/>
      <c r="N352" s="200"/>
      <c r="O352" s="200"/>
      <c r="P352" s="200"/>
      <c r="Q352" s="200"/>
      <c r="R352" s="200"/>
      <c r="S352" s="200"/>
      <c r="T352" s="201"/>
      <c r="AT352" s="202" t="s">
        <v>193</v>
      </c>
      <c r="AU352" s="202" t="s">
        <v>90</v>
      </c>
      <c r="AV352" s="13" t="s">
        <v>88</v>
      </c>
      <c r="AW352" s="13" t="s">
        <v>41</v>
      </c>
      <c r="AX352" s="13" t="s">
        <v>80</v>
      </c>
      <c r="AY352" s="202" t="s">
        <v>182</v>
      </c>
    </row>
    <row r="353" spans="1:65" s="13" customFormat="1" ht="11.25">
      <c r="B353" s="192"/>
      <c r="C353" s="193"/>
      <c r="D353" s="194" t="s">
        <v>193</v>
      </c>
      <c r="E353" s="195" t="s">
        <v>43</v>
      </c>
      <c r="F353" s="196" t="s">
        <v>1594</v>
      </c>
      <c r="G353" s="193"/>
      <c r="H353" s="195" t="s">
        <v>43</v>
      </c>
      <c r="I353" s="197"/>
      <c r="J353" s="193"/>
      <c r="K353" s="193"/>
      <c r="L353" s="198"/>
      <c r="M353" s="199"/>
      <c r="N353" s="200"/>
      <c r="O353" s="200"/>
      <c r="P353" s="200"/>
      <c r="Q353" s="200"/>
      <c r="R353" s="200"/>
      <c r="S353" s="200"/>
      <c r="T353" s="201"/>
      <c r="AT353" s="202" t="s">
        <v>193</v>
      </c>
      <c r="AU353" s="202" t="s">
        <v>90</v>
      </c>
      <c r="AV353" s="13" t="s">
        <v>88</v>
      </c>
      <c r="AW353" s="13" t="s">
        <v>41</v>
      </c>
      <c r="AX353" s="13" t="s">
        <v>80</v>
      </c>
      <c r="AY353" s="202" t="s">
        <v>182</v>
      </c>
    </row>
    <row r="354" spans="1:65" s="14" customFormat="1" ht="11.25">
      <c r="B354" s="203"/>
      <c r="C354" s="204"/>
      <c r="D354" s="194" t="s">
        <v>193</v>
      </c>
      <c r="E354" s="205" t="s">
        <v>43</v>
      </c>
      <c r="F354" s="206" t="s">
        <v>88</v>
      </c>
      <c r="G354" s="204"/>
      <c r="H354" s="207">
        <v>1</v>
      </c>
      <c r="I354" s="208"/>
      <c r="J354" s="204"/>
      <c r="K354" s="204"/>
      <c r="L354" s="209"/>
      <c r="M354" s="210"/>
      <c r="N354" s="211"/>
      <c r="O354" s="211"/>
      <c r="P354" s="211"/>
      <c r="Q354" s="211"/>
      <c r="R354" s="211"/>
      <c r="S354" s="211"/>
      <c r="T354" s="212"/>
      <c r="AT354" s="213" t="s">
        <v>193</v>
      </c>
      <c r="AU354" s="213" t="s">
        <v>90</v>
      </c>
      <c r="AV354" s="14" t="s">
        <v>90</v>
      </c>
      <c r="AW354" s="14" t="s">
        <v>41</v>
      </c>
      <c r="AX354" s="14" t="s">
        <v>88</v>
      </c>
      <c r="AY354" s="213" t="s">
        <v>182</v>
      </c>
    </row>
    <row r="355" spans="1:65" s="2" customFormat="1" ht="14.45" customHeight="1">
      <c r="A355" s="35"/>
      <c r="B355" s="36"/>
      <c r="C355" s="214" t="s">
        <v>318</v>
      </c>
      <c r="D355" s="214" t="s">
        <v>179</v>
      </c>
      <c r="E355" s="215" t="s">
        <v>1595</v>
      </c>
      <c r="F355" s="216" t="s">
        <v>1596</v>
      </c>
      <c r="G355" s="217" t="s">
        <v>190</v>
      </c>
      <c r="H355" s="218">
        <v>1</v>
      </c>
      <c r="I355" s="219"/>
      <c r="J355" s="220">
        <f>ROUND(I355*H355,2)</f>
        <v>0</v>
      </c>
      <c r="K355" s="216" t="s">
        <v>198</v>
      </c>
      <c r="L355" s="221"/>
      <c r="M355" s="222" t="s">
        <v>43</v>
      </c>
      <c r="N355" s="223" t="s">
        <v>51</v>
      </c>
      <c r="O355" s="65"/>
      <c r="P355" s="188">
        <f>O355*H355</f>
        <v>0</v>
      </c>
      <c r="Q355" s="188">
        <v>0</v>
      </c>
      <c r="R355" s="188">
        <f>Q355*H355</f>
        <v>0</v>
      </c>
      <c r="S355" s="188">
        <v>0</v>
      </c>
      <c r="T355" s="189">
        <f>S355*H355</f>
        <v>0</v>
      </c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R355" s="190" t="s">
        <v>90</v>
      </c>
      <c r="AT355" s="190" t="s">
        <v>179</v>
      </c>
      <c r="AU355" s="190" t="s">
        <v>90</v>
      </c>
      <c r="AY355" s="17" t="s">
        <v>182</v>
      </c>
      <c r="BE355" s="191">
        <f>IF(N355="základní",J355,0)</f>
        <v>0</v>
      </c>
      <c r="BF355" s="191">
        <f>IF(N355="snížená",J355,0)</f>
        <v>0</v>
      </c>
      <c r="BG355" s="191">
        <f>IF(N355="zákl. přenesená",J355,0)</f>
        <v>0</v>
      </c>
      <c r="BH355" s="191">
        <f>IF(N355="sníž. přenesená",J355,0)</f>
        <v>0</v>
      </c>
      <c r="BI355" s="191">
        <f>IF(N355="nulová",J355,0)</f>
        <v>0</v>
      </c>
      <c r="BJ355" s="17" t="s">
        <v>88</v>
      </c>
      <c r="BK355" s="191">
        <f>ROUND(I355*H355,2)</f>
        <v>0</v>
      </c>
      <c r="BL355" s="17" t="s">
        <v>88</v>
      </c>
      <c r="BM355" s="190" t="s">
        <v>1597</v>
      </c>
    </row>
    <row r="356" spans="1:65" s="13" customFormat="1" ht="11.25">
      <c r="B356" s="192"/>
      <c r="C356" s="193"/>
      <c r="D356" s="194" t="s">
        <v>193</v>
      </c>
      <c r="E356" s="195" t="s">
        <v>43</v>
      </c>
      <c r="F356" s="196" t="s">
        <v>570</v>
      </c>
      <c r="G356" s="193"/>
      <c r="H356" s="195" t="s">
        <v>43</v>
      </c>
      <c r="I356" s="197"/>
      <c r="J356" s="193"/>
      <c r="K356" s="193"/>
      <c r="L356" s="198"/>
      <c r="M356" s="199"/>
      <c r="N356" s="200"/>
      <c r="O356" s="200"/>
      <c r="P356" s="200"/>
      <c r="Q356" s="200"/>
      <c r="R356" s="200"/>
      <c r="S356" s="200"/>
      <c r="T356" s="201"/>
      <c r="AT356" s="202" t="s">
        <v>193</v>
      </c>
      <c r="AU356" s="202" t="s">
        <v>90</v>
      </c>
      <c r="AV356" s="13" t="s">
        <v>88</v>
      </c>
      <c r="AW356" s="13" t="s">
        <v>41</v>
      </c>
      <c r="AX356" s="13" t="s">
        <v>80</v>
      </c>
      <c r="AY356" s="202" t="s">
        <v>182</v>
      </c>
    </row>
    <row r="357" spans="1:65" s="13" customFormat="1" ht="11.25">
      <c r="B357" s="192"/>
      <c r="C357" s="193"/>
      <c r="D357" s="194" t="s">
        <v>193</v>
      </c>
      <c r="E357" s="195" t="s">
        <v>43</v>
      </c>
      <c r="F357" s="196" t="s">
        <v>1594</v>
      </c>
      <c r="G357" s="193"/>
      <c r="H357" s="195" t="s">
        <v>43</v>
      </c>
      <c r="I357" s="197"/>
      <c r="J357" s="193"/>
      <c r="K357" s="193"/>
      <c r="L357" s="198"/>
      <c r="M357" s="199"/>
      <c r="N357" s="200"/>
      <c r="O357" s="200"/>
      <c r="P357" s="200"/>
      <c r="Q357" s="200"/>
      <c r="R357" s="200"/>
      <c r="S357" s="200"/>
      <c r="T357" s="201"/>
      <c r="AT357" s="202" t="s">
        <v>193</v>
      </c>
      <c r="AU357" s="202" t="s">
        <v>90</v>
      </c>
      <c r="AV357" s="13" t="s">
        <v>88</v>
      </c>
      <c r="AW357" s="13" t="s">
        <v>41</v>
      </c>
      <c r="AX357" s="13" t="s">
        <v>80</v>
      </c>
      <c r="AY357" s="202" t="s">
        <v>182</v>
      </c>
    </row>
    <row r="358" spans="1:65" s="14" customFormat="1" ht="11.25">
      <c r="B358" s="203"/>
      <c r="C358" s="204"/>
      <c r="D358" s="194" t="s">
        <v>193</v>
      </c>
      <c r="E358" s="205" t="s">
        <v>43</v>
      </c>
      <c r="F358" s="206" t="s">
        <v>88</v>
      </c>
      <c r="G358" s="204"/>
      <c r="H358" s="207">
        <v>1</v>
      </c>
      <c r="I358" s="208"/>
      <c r="J358" s="204"/>
      <c r="K358" s="204"/>
      <c r="L358" s="209"/>
      <c r="M358" s="210"/>
      <c r="N358" s="211"/>
      <c r="O358" s="211"/>
      <c r="P358" s="211"/>
      <c r="Q358" s="211"/>
      <c r="R358" s="211"/>
      <c r="S358" s="211"/>
      <c r="T358" s="212"/>
      <c r="AT358" s="213" t="s">
        <v>193</v>
      </c>
      <c r="AU358" s="213" t="s">
        <v>90</v>
      </c>
      <c r="AV358" s="14" t="s">
        <v>90</v>
      </c>
      <c r="AW358" s="14" t="s">
        <v>41</v>
      </c>
      <c r="AX358" s="14" t="s">
        <v>88</v>
      </c>
      <c r="AY358" s="213" t="s">
        <v>182</v>
      </c>
    </row>
    <row r="359" spans="1:65" s="2" customFormat="1" ht="14.45" customHeight="1">
      <c r="A359" s="35"/>
      <c r="B359" s="36"/>
      <c r="C359" s="179" t="s">
        <v>322</v>
      </c>
      <c r="D359" s="179" t="s">
        <v>187</v>
      </c>
      <c r="E359" s="180" t="s">
        <v>579</v>
      </c>
      <c r="F359" s="181" t="s">
        <v>580</v>
      </c>
      <c r="G359" s="182" t="s">
        <v>190</v>
      </c>
      <c r="H359" s="183">
        <v>10</v>
      </c>
      <c r="I359" s="184"/>
      <c r="J359" s="185">
        <f>ROUND(I359*H359,2)</f>
        <v>0</v>
      </c>
      <c r="K359" s="181" t="s">
        <v>191</v>
      </c>
      <c r="L359" s="40"/>
      <c r="M359" s="186" t="s">
        <v>43</v>
      </c>
      <c r="N359" s="187" t="s">
        <v>51</v>
      </c>
      <c r="O359" s="65"/>
      <c r="P359" s="188">
        <f>O359*H359</f>
        <v>0</v>
      </c>
      <c r="Q359" s="188">
        <v>0</v>
      </c>
      <c r="R359" s="188">
        <f>Q359*H359</f>
        <v>0</v>
      </c>
      <c r="S359" s="188">
        <v>0</v>
      </c>
      <c r="T359" s="189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90" t="s">
        <v>88</v>
      </c>
      <c r="AT359" s="190" t="s">
        <v>187</v>
      </c>
      <c r="AU359" s="190" t="s">
        <v>90</v>
      </c>
      <c r="AY359" s="17" t="s">
        <v>182</v>
      </c>
      <c r="BE359" s="191">
        <f>IF(N359="základní",J359,0)</f>
        <v>0</v>
      </c>
      <c r="BF359" s="191">
        <f>IF(N359="snížená",J359,0)</f>
        <v>0</v>
      </c>
      <c r="BG359" s="191">
        <f>IF(N359="zákl. přenesená",J359,0)</f>
        <v>0</v>
      </c>
      <c r="BH359" s="191">
        <f>IF(N359="sníž. přenesená",J359,0)</f>
        <v>0</v>
      </c>
      <c r="BI359" s="191">
        <f>IF(N359="nulová",J359,0)</f>
        <v>0</v>
      </c>
      <c r="BJ359" s="17" t="s">
        <v>88</v>
      </c>
      <c r="BK359" s="191">
        <f>ROUND(I359*H359,2)</f>
        <v>0</v>
      </c>
      <c r="BL359" s="17" t="s">
        <v>88</v>
      </c>
      <c r="BM359" s="190" t="s">
        <v>581</v>
      </c>
    </row>
    <row r="360" spans="1:65" s="13" customFormat="1" ht="22.5">
      <c r="B360" s="192"/>
      <c r="C360" s="193"/>
      <c r="D360" s="194" t="s">
        <v>193</v>
      </c>
      <c r="E360" s="195" t="s">
        <v>43</v>
      </c>
      <c r="F360" s="196" t="s">
        <v>582</v>
      </c>
      <c r="G360" s="193"/>
      <c r="H360" s="195" t="s">
        <v>43</v>
      </c>
      <c r="I360" s="197"/>
      <c r="J360" s="193"/>
      <c r="K360" s="193"/>
      <c r="L360" s="198"/>
      <c r="M360" s="199"/>
      <c r="N360" s="200"/>
      <c r="O360" s="200"/>
      <c r="P360" s="200"/>
      <c r="Q360" s="200"/>
      <c r="R360" s="200"/>
      <c r="S360" s="200"/>
      <c r="T360" s="201"/>
      <c r="AT360" s="202" t="s">
        <v>193</v>
      </c>
      <c r="AU360" s="202" t="s">
        <v>90</v>
      </c>
      <c r="AV360" s="13" t="s">
        <v>88</v>
      </c>
      <c r="AW360" s="13" t="s">
        <v>41</v>
      </c>
      <c r="AX360" s="13" t="s">
        <v>80</v>
      </c>
      <c r="AY360" s="202" t="s">
        <v>182</v>
      </c>
    </row>
    <row r="361" spans="1:65" s="14" customFormat="1" ht="11.25">
      <c r="B361" s="203"/>
      <c r="C361" s="204"/>
      <c r="D361" s="194" t="s">
        <v>193</v>
      </c>
      <c r="E361" s="205" t="s">
        <v>43</v>
      </c>
      <c r="F361" s="206" t="s">
        <v>235</v>
      </c>
      <c r="G361" s="204"/>
      <c r="H361" s="207">
        <v>10</v>
      </c>
      <c r="I361" s="208"/>
      <c r="J361" s="204"/>
      <c r="K361" s="204"/>
      <c r="L361" s="209"/>
      <c r="M361" s="210"/>
      <c r="N361" s="211"/>
      <c r="O361" s="211"/>
      <c r="P361" s="211"/>
      <c r="Q361" s="211"/>
      <c r="R361" s="211"/>
      <c r="S361" s="211"/>
      <c r="T361" s="212"/>
      <c r="AT361" s="213" t="s">
        <v>193</v>
      </c>
      <c r="AU361" s="213" t="s">
        <v>90</v>
      </c>
      <c r="AV361" s="14" t="s">
        <v>90</v>
      </c>
      <c r="AW361" s="14" t="s">
        <v>41</v>
      </c>
      <c r="AX361" s="14" t="s">
        <v>88</v>
      </c>
      <c r="AY361" s="213" t="s">
        <v>182</v>
      </c>
    </row>
    <row r="362" spans="1:65" s="2" customFormat="1" ht="14.45" customHeight="1">
      <c r="A362" s="35"/>
      <c r="B362" s="36"/>
      <c r="C362" s="214" t="s">
        <v>326</v>
      </c>
      <c r="D362" s="214" t="s">
        <v>179</v>
      </c>
      <c r="E362" s="215" t="s">
        <v>584</v>
      </c>
      <c r="F362" s="216" t="s">
        <v>585</v>
      </c>
      <c r="G362" s="217" t="s">
        <v>190</v>
      </c>
      <c r="H362" s="218">
        <v>10</v>
      </c>
      <c r="I362" s="219"/>
      <c r="J362" s="220">
        <f>ROUND(I362*H362,2)</f>
        <v>0</v>
      </c>
      <c r="K362" s="216" t="s">
        <v>191</v>
      </c>
      <c r="L362" s="221"/>
      <c r="M362" s="222" t="s">
        <v>43</v>
      </c>
      <c r="N362" s="223" t="s">
        <v>51</v>
      </c>
      <c r="O362" s="65"/>
      <c r="P362" s="188">
        <f>O362*H362</f>
        <v>0</v>
      </c>
      <c r="Q362" s="188">
        <v>2.3000000000000001E-4</v>
      </c>
      <c r="R362" s="188">
        <f>Q362*H362</f>
        <v>2.3E-3</v>
      </c>
      <c r="S362" s="188">
        <v>0</v>
      </c>
      <c r="T362" s="189">
        <f>S362*H362</f>
        <v>0</v>
      </c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R362" s="190" t="s">
        <v>90</v>
      </c>
      <c r="AT362" s="190" t="s">
        <v>179</v>
      </c>
      <c r="AU362" s="190" t="s">
        <v>90</v>
      </c>
      <c r="AY362" s="17" t="s">
        <v>182</v>
      </c>
      <c r="BE362" s="191">
        <f>IF(N362="základní",J362,0)</f>
        <v>0</v>
      </c>
      <c r="BF362" s="191">
        <f>IF(N362="snížená",J362,0)</f>
        <v>0</v>
      </c>
      <c r="BG362" s="191">
        <f>IF(N362="zákl. přenesená",J362,0)</f>
        <v>0</v>
      </c>
      <c r="BH362" s="191">
        <f>IF(N362="sníž. přenesená",J362,0)</f>
        <v>0</v>
      </c>
      <c r="BI362" s="191">
        <f>IF(N362="nulová",J362,0)</f>
        <v>0</v>
      </c>
      <c r="BJ362" s="17" t="s">
        <v>88</v>
      </c>
      <c r="BK362" s="191">
        <f>ROUND(I362*H362,2)</f>
        <v>0</v>
      </c>
      <c r="BL362" s="17" t="s">
        <v>88</v>
      </c>
      <c r="BM362" s="190" t="s">
        <v>586</v>
      </c>
    </row>
    <row r="363" spans="1:65" s="13" customFormat="1" ht="22.5">
      <c r="B363" s="192"/>
      <c r="C363" s="193"/>
      <c r="D363" s="194" t="s">
        <v>193</v>
      </c>
      <c r="E363" s="195" t="s">
        <v>43</v>
      </c>
      <c r="F363" s="196" t="s">
        <v>582</v>
      </c>
      <c r="G363" s="193"/>
      <c r="H363" s="195" t="s">
        <v>43</v>
      </c>
      <c r="I363" s="197"/>
      <c r="J363" s="193"/>
      <c r="K363" s="193"/>
      <c r="L363" s="198"/>
      <c r="M363" s="199"/>
      <c r="N363" s="200"/>
      <c r="O363" s="200"/>
      <c r="P363" s="200"/>
      <c r="Q363" s="200"/>
      <c r="R363" s="200"/>
      <c r="S363" s="200"/>
      <c r="T363" s="201"/>
      <c r="AT363" s="202" t="s">
        <v>193</v>
      </c>
      <c r="AU363" s="202" t="s">
        <v>90</v>
      </c>
      <c r="AV363" s="13" t="s">
        <v>88</v>
      </c>
      <c r="AW363" s="13" t="s">
        <v>41</v>
      </c>
      <c r="AX363" s="13" t="s">
        <v>80</v>
      </c>
      <c r="AY363" s="202" t="s">
        <v>182</v>
      </c>
    </row>
    <row r="364" spans="1:65" s="14" customFormat="1" ht="11.25">
      <c r="B364" s="203"/>
      <c r="C364" s="204"/>
      <c r="D364" s="194" t="s">
        <v>193</v>
      </c>
      <c r="E364" s="205" t="s">
        <v>43</v>
      </c>
      <c r="F364" s="206" t="s">
        <v>235</v>
      </c>
      <c r="G364" s="204"/>
      <c r="H364" s="207">
        <v>10</v>
      </c>
      <c r="I364" s="208"/>
      <c r="J364" s="204"/>
      <c r="K364" s="204"/>
      <c r="L364" s="209"/>
      <c r="M364" s="210"/>
      <c r="N364" s="211"/>
      <c r="O364" s="211"/>
      <c r="P364" s="211"/>
      <c r="Q364" s="211"/>
      <c r="R364" s="211"/>
      <c r="S364" s="211"/>
      <c r="T364" s="212"/>
      <c r="AT364" s="213" t="s">
        <v>193</v>
      </c>
      <c r="AU364" s="213" t="s">
        <v>90</v>
      </c>
      <c r="AV364" s="14" t="s">
        <v>90</v>
      </c>
      <c r="AW364" s="14" t="s">
        <v>41</v>
      </c>
      <c r="AX364" s="14" t="s">
        <v>88</v>
      </c>
      <c r="AY364" s="213" t="s">
        <v>182</v>
      </c>
    </row>
    <row r="365" spans="1:65" s="2" customFormat="1" ht="24.2" customHeight="1">
      <c r="A365" s="35"/>
      <c r="B365" s="36"/>
      <c r="C365" s="179" t="s">
        <v>330</v>
      </c>
      <c r="D365" s="179" t="s">
        <v>187</v>
      </c>
      <c r="E365" s="180" t="s">
        <v>588</v>
      </c>
      <c r="F365" s="181" t="s">
        <v>589</v>
      </c>
      <c r="G365" s="182" t="s">
        <v>481</v>
      </c>
      <c r="H365" s="183">
        <v>310</v>
      </c>
      <c r="I365" s="184"/>
      <c r="J365" s="185">
        <f>ROUND(I365*H365,2)</f>
        <v>0</v>
      </c>
      <c r="K365" s="181" t="s">
        <v>191</v>
      </c>
      <c r="L365" s="40"/>
      <c r="M365" s="186" t="s">
        <v>43</v>
      </c>
      <c r="N365" s="187" t="s">
        <v>51</v>
      </c>
      <c r="O365" s="65"/>
      <c r="P365" s="188">
        <f>O365*H365</f>
        <v>0</v>
      </c>
      <c r="Q365" s="188">
        <v>0</v>
      </c>
      <c r="R365" s="188">
        <f>Q365*H365</f>
        <v>0</v>
      </c>
      <c r="S365" s="188">
        <v>0</v>
      </c>
      <c r="T365" s="189">
        <f>S365*H365</f>
        <v>0</v>
      </c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R365" s="190" t="s">
        <v>88</v>
      </c>
      <c r="AT365" s="190" t="s">
        <v>187</v>
      </c>
      <c r="AU365" s="190" t="s">
        <v>90</v>
      </c>
      <c r="AY365" s="17" t="s">
        <v>182</v>
      </c>
      <c r="BE365" s="191">
        <f>IF(N365="základní",J365,0)</f>
        <v>0</v>
      </c>
      <c r="BF365" s="191">
        <f>IF(N365="snížená",J365,0)</f>
        <v>0</v>
      </c>
      <c r="BG365" s="191">
        <f>IF(N365="zákl. přenesená",J365,0)</f>
        <v>0</v>
      </c>
      <c r="BH365" s="191">
        <f>IF(N365="sníž. přenesená",J365,0)</f>
        <v>0</v>
      </c>
      <c r="BI365" s="191">
        <f>IF(N365="nulová",J365,0)</f>
        <v>0</v>
      </c>
      <c r="BJ365" s="17" t="s">
        <v>88</v>
      </c>
      <c r="BK365" s="191">
        <f>ROUND(I365*H365,2)</f>
        <v>0</v>
      </c>
      <c r="BL365" s="17" t="s">
        <v>88</v>
      </c>
      <c r="BM365" s="190" t="s">
        <v>590</v>
      </c>
    </row>
    <row r="366" spans="1:65" s="13" customFormat="1" ht="11.25">
      <c r="B366" s="192"/>
      <c r="C366" s="193"/>
      <c r="D366" s="194" t="s">
        <v>193</v>
      </c>
      <c r="E366" s="195" t="s">
        <v>43</v>
      </c>
      <c r="F366" s="196" t="s">
        <v>362</v>
      </c>
      <c r="G366" s="193"/>
      <c r="H366" s="195" t="s">
        <v>43</v>
      </c>
      <c r="I366" s="197"/>
      <c r="J366" s="193"/>
      <c r="K366" s="193"/>
      <c r="L366" s="198"/>
      <c r="M366" s="199"/>
      <c r="N366" s="200"/>
      <c r="O366" s="200"/>
      <c r="P366" s="200"/>
      <c r="Q366" s="200"/>
      <c r="R366" s="200"/>
      <c r="S366" s="200"/>
      <c r="T366" s="201"/>
      <c r="AT366" s="202" t="s">
        <v>193</v>
      </c>
      <c r="AU366" s="202" t="s">
        <v>90</v>
      </c>
      <c r="AV366" s="13" t="s">
        <v>88</v>
      </c>
      <c r="AW366" s="13" t="s">
        <v>41</v>
      </c>
      <c r="AX366" s="13" t="s">
        <v>80</v>
      </c>
      <c r="AY366" s="202" t="s">
        <v>182</v>
      </c>
    </row>
    <row r="367" spans="1:65" s="13" customFormat="1" ht="11.25">
      <c r="B367" s="192"/>
      <c r="C367" s="193"/>
      <c r="D367" s="194" t="s">
        <v>193</v>
      </c>
      <c r="E367" s="195" t="s">
        <v>43</v>
      </c>
      <c r="F367" s="196" t="s">
        <v>591</v>
      </c>
      <c r="G367" s="193"/>
      <c r="H367" s="195" t="s">
        <v>43</v>
      </c>
      <c r="I367" s="197"/>
      <c r="J367" s="193"/>
      <c r="K367" s="193"/>
      <c r="L367" s="198"/>
      <c r="M367" s="199"/>
      <c r="N367" s="200"/>
      <c r="O367" s="200"/>
      <c r="P367" s="200"/>
      <c r="Q367" s="200"/>
      <c r="R367" s="200"/>
      <c r="S367" s="200"/>
      <c r="T367" s="201"/>
      <c r="AT367" s="202" t="s">
        <v>193</v>
      </c>
      <c r="AU367" s="202" t="s">
        <v>90</v>
      </c>
      <c r="AV367" s="13" t="s">
        <v>88</v>
      </c>
      <c r="AW367" s="13" t="s">
        <v>41</v>
      </c>
      <c r="AX367" s="13" t="s">
        <v>80</v>
      </c>
      <c r="AY367" s="202" t="s">
        <v>182</v>
      </c>
    </row>
    <row r="368" spans="1:65" s="13" customFormat="1" ht="11.25">
      <c r="B368" s="192"/>
      <c r="C368" s="193"/>
      <c r="D368" s="194" t="s">
        <v>193</v>
      </c>
      <c r="E368" s="195" t="s">
        <v>43</v>
      </c>
      <c r="F368" s="196" t="s">
        <v>1598</v>
      </c>
      <c r="G368" s="193"/>
      <c r="H368" s="195" t="s">
        <v>43</v>
      </c>
      <c r="I368" s="197"/>
      <c r="J368" s="193"/>
      <c r="K368" s="193"/>
      <c r="L368" s="198"/>
      <c r="M368" s="199"/>
      <c r="N368" s="200"/>
      <c r="O368" s="200"/>
      <c r="P368" s="200"/>
      <c r="Q368" s="200"/>
      <c r="R368" s="200"/>
      <c r="S368" s="200"/>
      <c r="T368" s="201"/>
      <c r="AT368" s="202" t="s">
        <v>193</v>
      </c>
      <c r="AU368" s="202" t="s">
        <v>90</v>
      </c>
      <c r="AV368" s="13" t="s">
        <v>88</v>
      </c>
      <c r="AW368" s="13" t="s">
        <v>41</v>
      </c>
      <c r="AX368" s="13" t="s">
        <v>80</v>
      </c>
      <c r="AY368" s="202" t="s">
        <v>182</v>
      </c>
    </row>
    <row r="369" spans="1:65" s="14" customFormat="1" ht="22.5">
      <c r="B369" s="203"/>
      <c r="C369" s="204"/>
      <c r="D369" s="194" t="s">
        <v>193</v>
      </c>
      <c r="E369" s="205" t="s">
        <v>43</v>
      </c>
      <c r="F369" s="206" t="s">
        <v>1599</v>
      </c>
      <c r="G369" s="204"/>
      <c r="H369" s="207">
        <v>310</v>
      </c>
      <c r="I369" s="208"/>
      <c r="J369" s="204"/>
      <c r="K369" s="204"/>
      <c r="L369" s="209"/>
      <c r="M369" s="210"/>
      <c r="N369" s="211"/>
      <c r="O369" s="211"/>
      <c r="P369" s="211"/>
      <c r="Q369" s="211"/>
      <c r="R369" s="211"/>
      <c r="S369" s="211"/>
      <c r="T369" s="212"/>
      <c r="AT369" s="213" t="s">
        <v>193</v>
      </c>
      <c r="AU369" s="213" t="s">
        <v>90</v>
      </c>
      <c r="AV369" s="14" t="s">
        <v>90</v>
      </c>
      <c r="AW369" s="14" t="s">
        <v>41</v>
      </c>
      <c r="AX369" s="14" t="s">
        <v>88</v>
      </c>
      <c r="AY369" s="213" t="s">
        <v>182</v>
      </c>
    </row>
    <row r="370" spans="1:65" s="2" customFormat="1" ht="14.45" customHeight="1">
      <c r="A370" s="35"/>
      <c r="B370" s="36"/>
      <c r="C370" s="214" t="s">
        <v>337</v>
      </c>
      <c r="D370" s="214" t="s">
        <v>179</v>
      </c>
      <c r="E370" s="215" t="s">
        <v>594</v>
      </c>
      <c r="F370" s="216" t="s">
        <v>595</v>
      </c>
      <c r="G370" s="217" t="s">
        <v>378</v>
      </c>
      <c r="H370" s="218">
        <v>124</v>
      </c>
      <c r="I370" s="219"/>
      <c r="J370" s="220">
        <f>ROUND(I370*H370,2)</f>
        <v>0</v>
      </c>
      <c r="K370" s="216" t="s">
        <v>191</v>
      </c>
      <c r="L370" s="221"/>
      <c r="M370" s="222" t="s">
        <v>43</v>
      </c>
      <c r="N370" s="223" t="s">
        <v>51</v>
      </c>
      <c r="O370" s="65"/>
      <c r="P370" s="188">
        <f>O370*H370</f>
        <v>0</v>
      </c>
      <c r="Q370" s="188">
        <v>1E-3</v>
      </c>
      <c r="R370" s="188">
        <f>Q370*H370</f>
        <v>0.124</v>
      </c>
      <c r="S370" s="188">
        <v>0</v>
      </c>
      <c r="T370" s="189">
        <f>S370*H370</f>
        <v>0</v>
      </c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R370" s="190" t="s">
        <v>90</v>
      </c>
      <c r="AT370" s="190" t="s">
        <v>179</v>
      </c>
      <c r="AU370" s="190" t="s">
        <v>90</v>
      </c>
      <c r="AY370" s="17" t="s">
        <v>182</v>
      </c>
      <c r="BE370" s="191">
        <f>IF(N370="základní",J370,0)</f>
        <v>0</v>
      </c>
      <c r="BF370" s="191">
        <f>IF(N370="snížená",J370,0)</f>
        <v>0</v>
      </c>
      <c r="BG370" s="191">
        <f>IF(N370="zákl. přenesená",J370,0)</f>
        <v>0</v>
      </c>
      <c r="BH370" s="191">
        <f>IF(N370="sníž. přenesená",J370,0)</f>
        <v>0</v>
      </c>
      <c r="BI370" s="191">
        <f>IF(N370="nulová",J370,0)</f>
        <v>0</v>
      </c>
      <c r="BJ370" s="17" t="s">
        <v>88</v>
      </c>
      <c r="BK370" s="191">
        <f>ROUND(I370*H370,2)</f>
        <v>0</v>
      </c>
      <c r="BL370" s="17" t="s">
        <v>88</v>
      </c>
      <c r="BM370" s="190" t="s">
        <v>596</v>
      </c>
    </row>
    <row r="371" spans="1:65" s="13" customFormat="1" ht="11.25">
      <c r="B371" s="192"/>
      <c r="C371" s="193"/>
      <c r="D371" s="194" t="s">
        <v>193</v>
      </c>
      <c r="E371" s="195" t="s">
        <v>43</v>
      </c>
      <c r="F371" s="196" t="s">
        <v>362</v>
      </c>
      <c r="G371" s="193"/>
      <c r="H371" s="195" t="s">
        <v>43</v>
      </c>
      <c r="I371" s="197"/>
      <c r="J371" s="193"/>
      <c r="K371" s="193"/>
      <c r="L371" s="198"/>
      <c r="M371" s="199"/>
      <c r="N371" s="200"/>
      <c r="O371" s="200"/>
      <c r="P371" s="200"/>
      <c r="Q371" s="200"/>
      <c r="R371" s="200"/>
      <c r="S371" s="200"/>
      <c r="T371" s="201"/>
      <c r="AT371" s="202" t="s">
        <v>193</v>
      </c>
      <c r="AU371" s="202" t="s">
        <v>90</v>
      </c>
      <c r="AV371" s="13" t="s">
        <v>88</v>
      </c>
      <c r="AW371" s="13" t="s">
        <v>41</v>
      </c>
      <c r="AX371" s="13" t="s">
        <v>80</v>
      </c>
      <c r="AY371" s="202" t="s">
        <v>182</v>
      </c>
    </row>
    <row r="372" spans="1:65" s="13" customFormat="1" ht="11.25">
      <c r="B372" s="192"/>
      <c r="C372" s="193"/>
      <c r="D372" s="194" t="s">
        <v>193</v>
      </c>
      <c r="E372" s="195" t="s">
        <v>43</v>
      </c>
      <c r="F372" s="196" t="s">
        <v>591</v>
      </c>
      <c r="G372" s="193"/>
      <c r="H372" s="195" t="s">
        <v>43</v>
      </c>
      <c r="I372" s="197"/>
      <c r="J372" s="193"/>
      <c r="K372" s="193"/>
      <c r="L372" s="198"/>
      <c r="M372" s="199"/>
      <c r="N372" s="200"/>
      <c r="O372" s="200"/>
      <c r="P372" s="200"/>
      <c r="Q372" s="200"/>
      <c r="R372" s="200"/>
      <c r="S372" s="200"/>
      <c r="T372" s="201"/>
      <c r="AT372" s="202" t="s">
        <v>193</v>
      </c>
      <c r="AU372" s="202" t="s">
        <v>90</v>
      </c>
      <c r="AV372" s="13" t="s">
        <v>88</v>
      </c>
      <c r="AW372" s="13" t="s">
        <v>41</v>
      </c>
      <c r="AX372" s="13" t="s">
        <v>80</v>
      </c>
      <c r="AY372" s="202" t="s">
        <v>182</v>
      </c>
    </row>
    <row r="373" spans="1:65" s="13" customFormat="1" ht="11.25">
      <c r="B373" s="192"/>
      <c r="C373" s="193"/>
      <c r="D373" s="194" t="s">
        <v>193</v>
      </c>
      <c r="E373" s="195" t="s">
        <v>43</v>
      </c>
      <c r="F373" s="196" t="s">
        <v>1598</v>
      </c>
      <c r="G373" s="193"/>
      <c r="H373" s="195" t="s">
        <v>43</v>
      </c>
      <c r="I373" s="197"/>
      <c r="J373" s="193"/>
      <c r="K373" s="193"/>
      <c r="L373" s="198"/>
      <c r="M373" s="199"/>
      <c r="N373" s="200"/>
      <c r="O373" s="200"/>
      <c r="P373" s="200"/>
      <c r="Q373" s="200"/>
      <c r="R373" s="200"/>
      <c r="S373" s="200"/>
      <c r="T373" s="201"/>
      <c r="AT373" s="202" t="s">
        <v>193</v>
      </c>
      <c r="AU373" s="202" t="s">
        <v>90</v>
      </c>
      <c r="AV373" s="13" t="s">
        <v>88</v>
      </c>
      <c r="AW373" s="13" t="s">
        <v>41</v>
      </c>
      <c r="AX373" s="13" t="s">
        <v>80</v>
      </c>
      <c r="AY373" s="202" t="s">
        <v>182</v>
      </c>
    </row>
    <row r="374" spans="1:65" s="14" customFormat="1" ht="22.5">
      <c r="B374" s="203"/>
      <c r="C374" s="204"/>
      <c r="D374" s="194" t="s">
        <v>193</v>
      </c>
      <c r="E374" s="205" t="s">
        <v>43</v>
      </c>
      <c r="F374" s="206" t="s">
        <v>1600</v>
      </c>
      <c r="G374" s="204"/>
      <c r="H374" s="207">
        <v>124</v>
      </c>
      <c r="I374" s="208"/>
      <c r="J374" s="204"/>
      <c r="K374" s="204"/>
      <c r="L374" s="209"/>
      <c r="M374" s="210"/>
      <c r="N374" s="211"/>
      <c r="O374" s="211"/>
      <c r="P374" s="211"/>
      <c r="Q374" s="211"/>
      <c r="R374" s="211"/>
      <c r="S374" s="211"/>
      <c r="T374" s="212"/>
      <c r="AT374" s="213" t="s">
        <v>193</v>
      </c>
      <c r="AU374" s="213" t="s">
        <v>90</v>
      </c>
      <c r="AV374" s="14" t="s">
        <v>90</v>
      </c>
      <c r="AW374" s="14" t="s">
        <v>41</v>
      </c>
      <c r="AX374" s="14" t="s">
        <v>88</v>
      </c>
      <c r="AY374" s="213" t="s">
        <v>182</v>
      </c>
    </row>
    <row r="375" spans="1:65" s="2" customFormat="1" ht="62.65" customHeight="1">
      <c r="A375" s="35"/>
      <c r="B375" s="36"/>
      <c r="C375" s="179" t="s">
        <v>343</v>
      </c>
      <c r="D375" s="179" t="s">
        <v>187</v>
      </c>
      <c r="E375" s="180" t="s">
        <v>599</v>
      </c>
      <c r="F375" s="181" t="s">
        <v>600</v>
      </c>
      <c r="G375" s="182" t="s">
        <v>481</v>
      </c>
      <c r="H375" s="183">
        <v>5.5</v>
      </c>
      <c r="I375" s="184"/>
      <c r="J375" s="185">
        <f>ROUND(I375*H375,2)</f>
        <v>0</v>
      </c>
      <c r="K375" s="181" t="s">
        <v>191</v>
      </c>
      <c r="L375" s="40"/>
      <c r="M375" s="186" t="s">
        <v>43</v>
      </c>
      <c r="N375" s="187" t="s">
        <v>51</v>
      </c>
      <c r="O375" s="65"/>
      <c r="P375" s="188">
        <f>O375*H375</f>
        <v>0</v>
      </c>
      <c r="Q375" s="188">
        <v>0</v>
      </c>
      <c r="R375" s="188">
        <f>Q375*H375</f>
        <v>0</v>
      </c>
      <c r="S375" s="188">
        <v>0</v>
      </c>
      <c r="T375" s="189">
        <f>S375*H375</f>
        <v>0</v>
      </c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R375" s="190" t="s">
        <v>88</v>
      </c>
      <c r="AT375" s="190" t="s">
        <v>187</v>
      </c>
      <c r="AU375" s="190" t="s">
        <v>90</v>
      </c>
      <c r="AY375" s="17" t="s">
        <v>182</v>
      </c>
      <c r="BE375" s="191">
        <f>IF(N375="základní",J375,0)</f>
        <v>0</v>
      </c>
      <c r="BF375" s="191">
        <f>IF(N375="snížená",J375,0)</f>
        <v>0</v>
      </c>
      <c r="BG375" s="191">
        <f>IF(N375="zákl. přenesená",J375,0)</f>
        <v>0</v>
      </c>
      <c r="BH375" s="191">
        <f>IF(N375="sníž. přenesená",J375,0)</f>
        <v>0</v>
      </c>
      <c r="BI375" s="191">
        <f>IF(N375="nulová",J375,0)</f>
        <v>0</v>
      </c>
      <c r="BJ375" s="17" t="s">
        <v>88</v>
      </c>
      <c r="BK375" s="191">
        <f>ROUND(I375*H375,2)</f>
        <v>0</v>
      </c>
      <c r="BL375" s="17" t="s">
        <v>88</v>
      </c>
      <c r="BM375" s="190" t="s">
        <v>601</v>
      </c>
    </row>
    <row r="376" spans="1:65" s="13" customFormat="1" ht="11.25">
      <c r="B376" s="192"/>
      <c r="C376" s="193"/>
      <c r="D376" s="194" t="s">
        <v>193</v>
      </c>
      <c r="E376" s="195" t="s">
        <v>43</v>
      </c>
      <c r="F376" s="196" t="s">
        <v>591</v>
      </c>
      <c r="G376" s="193"/>
      <c r="H376" s="195" t="s">
        <v>43</v>
      </c>
      <c r="I376" s="197"/>
      <c r="J376" s="193"/>
      <c r="K376" s="193"/>
      <c r="L376" s="198"/>
      <c r="M376" s="199"/>
      <c r="N376" s="200"/>
      <c r="O376" s="200"/>
      <c r="P376" s="200"/>
      <c r="Q376" s="200"/>
      <c r="R376" s="200"/>
      <c r="S376" s="200"/>
      <c r="T376" s="201"/>
      <c r="AT376" s="202" t="s">
        <v>193</v>
      </c>
      <c r="AU376" s="202" t="s">
        <v>90</v>
      </c>
      <c r="AV376" s="13" t="s">
        <v>88</v>
      </c>
      <c r="AW376" s="13" t="s">
        <v>41</v>
      </c>
      <c r="AX376" s="13" t="s">
        <v>80</v>
      </c>
      <c r="AY376" s="202" t="s">
        <v>182</v>
      </c>
    </row>
    <row r="377" spans="1:65" s="13" customFormat="1" ht="11.25">
      <c r="B377" s="192"/>
      <c r="C377" s="193"/>
      <c r="D377" s="194" t="s">
        <v>193</v>
      </c>
      <c r="E377" s="195" t="s">
        <v>43</v>
      </c>
      <c r="F377" s="196" t="s">
        <v>602</v>
      </c>
      <c r="G377" s="193"/>
      <c r="H377" s="195" t="s">
        <v>43</v>
      </c>
      <c r="I377" s="197"/>
      <c r="J377" s="193"/>
      <c r="K377" s="193"/>
      <c r="L377" s="198"/>
      <c r="M377" s="199"/>
      <c r="N377" s="200"/>
      <c r="O377" s="200"/>
      <c r="P377" s="200"/>
      <c r="Q377" s="200"/>
      <c r="R377" s="200"/>
      <c r="S377" s="200"/>
      <c r="T377" s="201"/>
      <c r="AT377" s="202" t="s">
        <v>193</v>
      </c>
      <c r="AU377" s="202" t="s">
        <v>90</v>
      </c>
      <c r="AV377" s="13" t="s">
        <v>88</v>
      </c>
      <c r="AW377" s="13" t="s">
        <v>41</v>
      </c>
      <c r="AX377" s="13" t="s">
        <v>80</v>
      </c>
      <c r="AY377" s="202" t="s">
        <v>182</v>
      </c>
    </row>
    <row r="378" spans="1:65" s="14" customFormat="1" ht="11.25">
      <c r="B378" s="203"/>
      <c r="C378" s="204"/>
      <c r="D378" s="194" t="s">
        <v>193</v>
      </c>
      <c r="E378" s="205" t="s">
        <v>43</v>
      </c>
      <c r="F378" s="206" t="s">
        <v>1601</v>
      </c>
      <c r="G378" s="204"/>
      <c r="H378" s="207">
        <v>5.5</v>
      </c>
      <c r="I378" s="208"/>
      <c r="J378" s="204"/>
      <c r="K378" s="204"/>
      <c r="L378" s="209"/>
      <c r="M378" s="210"/>
      <c r="N378" s="211"/>
      <c r="O378" s="211"/>
      <c r="P378" s="211"/>
      <c r="Q378" s="211"/>
      <c r="R378" s="211"/>
      <c r="S378" s="211"/>
      <c r="T378" s="212"/>
      <c r="AT378" s="213" t="s">
        <v>193</v>
      </c>
      <c r="AU378" s="213" t="s">
        <v>90</v>
      </c>
      <c r="AV378" s="14" t="s">
        <v>90</v>
      </c>
      <c r="AW378" s="14" t="s">
        <v>41</v>
      </c>
      <c r="AX378" s="14" t="s">
        <v>88</v>
      </c>
      <c r="AY378" s="213" t="s">
        <v>182</v>
      </c>
    </row>
    <row r="379" spans="1:65" s="2" customFormat="1" ht="14.45" customHeight="1">
      <c r="A379" s="35"/>
      <c r="B379" s="36"/>
      <c r="C379" s="214" t="s">
        <v>506</v>
      </c>
      <c r="D379" s="214" t="s">
        <v>179</v>
      </c>
      <c r="E379" s="215" t="s">
        <v>605</v>
      </c>
      <c r="F379" s="216" t="s">
        <v>606</v>
      </c>
      <c r="G379" s="217" t="s">
        <v>481</v>
      </c>
      <c r="H379" s="218">
        <v>5.5</v>
      </c>
      <c r="I379" s="219"/>
      <c r="J379" s="220">
        <f>ROUND(I379*H379,2)</f>
        <v>0</v>
      </c>
      <c r="K379" s="216" t="s">
        <v>191</v>
      </c>
      <c r="L379" s="221"/>
      <c r="M379" s="222" t="s">
        <v>43</v>
      </c>
      <c r="N379" s="223" t="s">
        <v>51</v>
      </c>
      <c r="O379" s="65"/>
      <c r="P379" s="188">
        <f>O379*H379</f>
        <v>0</v>
      </c>
      <c r="Q379" s="188">
        <v>6.9999999999999994E-5</v>
      </c>
      <c r="R379" s="188">
        <f>Q379*H379</f>
        <v>3.8499999999999998E-4</v>
      </c>
      <c r="S379" s="188">
        <v>0</v>
      </c>
      <c r="T379" s="189">
        <f>S379*H379</f>
        <v>0</v>
      </c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R379" s="190" t="s">
        <v>90</v>
      </c>
      <c r="AT379" s="190" t="s">
        <v>179</v>
      </c>
      <c r="AU379" s="190" t="s">
        <v>90</v>
      </c>
      <c r="AY379" s="17" t="s">
        <v>182</v>
      </c>
      <c r="BE379" s="191">
        <f>IF(N379="základní",J379,0)</f>
        <v>0</v>
      </c>
      <c r="BF379" s="191">
        <f>IF(N379="snížená",J379,0)</f>
        <v>0</v>
      </c>
      <c r="BG379" s="191">
        <f>IF(N379="zákl. přenesená",J379,0)</f>
        <v>0</v>
      </c>
      <c r="BH379" s="191">
        <f>IF(N379="sníž. přenesená",J379,0)</f>
        <v>0</v>
      </c>
      <c r="BI379" s="191">
        <f>IF(N379="nulová",J379,0)</f>
        <v>0</v>
      </c>
      <c r="BJ379" s="17" t="s">
        <v>88</v>
      </c>
      <c r="BK379" s="191">
        <f>ROUND(I379*H379,2)</f>
        <v>0</v>
      </c>
      <c r="BL379" s="17" t="s">
        <v>88</v>
      </c>
      <c r="BM379" s="190" t="s">
        <v>607</v>
      </c>
    </row>
    <row r="380" spans="1:65" s="13" customFormat="1" ht="11.25">
      <c r="B380" s="192"/>
      <c r="C380" s="193"/>
      <c r="D380" s="194" t="s">
        <v>193</v>
      </c>
      <c r="E380" s="195" t="s">
        <v>43</v>
      </c>
      <c r="F380" s="196" t="s">
        <v>591</v>
      </c>
      <c r="G380" s="193"/>
      <c r="H380" s="195" t="s">
        <v>43</v>
      </c>
      <c r="I380" s="197"/>
      <c r="J380" s="193"/>
      <c r="K380" s="193"/>
      <c r="L380" s="198"/>
      <c r="M380" s="199"/>
      <c r="N380" s="200"/>
      <c r="O380" s="200"/>
      <c r="P380" s="200"/>
      <c r="Q380" s="200"/>
      <c r="R380" s="200"/>
      <c r="S380" s="200"/>
      <c r="T380" s="201"/>
      <c r="AT380" s="202" t="s">
        <v>193</v>
      </c>
      <c r="AU380" s="202" t="s">
        <v>90</v>
      </c>
      <c r="AV380" s="13" t="s">
        <v>88</v>
      </c>
      <c r="AW380" s="13" t="s">
        <v>41</v>
      </c>
      <c r="AX380" s="13" t="s">
        <v>80</v>
      </c>
      <c r="AY380" s="202" t="s">
        <v>182</v>
      </c>
    </row>
    <row r="381" spans="1:65" s="13" customFormat="1" ht="11.25">
      <c r="B381" s="192"/>
      <c r="C381" s="193"/>
      <c r="D381" s="194" t="s">
        <v>193</v>
      </c>
      <c r="E381" s="195" t="s">
        <v>43</v>
      </c>
      <c r="F381" s="196" t="s">
        <v>602</v>
      </c>
      <c r="G381" s="193"/>
      <c r="H381" s="195" t="s">
        <v>43</v>
      </c>
      <c r="I381" s="197"/>
      <c r="J381" s="193"/>
      <c r="K381" s="193"/>
      <c r="L381" s="198"/>
      <c r="M381" s="199"/>
      <c r="N381" s="200"/>
      <c r="O381" s="200"/>
      <c r="P381" s="200"/>
      <c r="Q381" s="200"/>
      <c r="R381" s="200"/>
      <c r="S381" s="200"/>
      <c r="T381" s="201"/>
      <c r="AT381" s="202" t="s">
        <v>193</v>
      </c>
      <c r="AU381" s="202" t="s">
        <v>90</v>
      </c>
      <c r="AV381" s="13" t="s">
        <v>88</v>
      </c>
      <c r="AW381" s="13" t="s">
        <v>41</v>
      </c>
      <c r="AX381" s="13" t="s">
        <v>80</v>
      </c>
      <c r="AY381" s="202" t="s">
        <v>182</v>
      </c>
    </row>
    <row r="382" spans="1:65" s="14" customFormat="1" ht="11.25">
      <c r="B382" s="203"/>
      <c r="C382" s="204"/>
      <c r="D382" s="194" t="s">
        <v>193</v>
      </c>
      <c r="E382" s="205" t="s">
        <v>43</v>
      </c>
      <c r="F382" s="206" t="s">
        <v>1601</v>
      </c>
      <c r="G382" s="204"/>
      <c r="H382" s="207">
        <v>5.5</v>
      </c>
      <c r="I382" s="208"/>
      <c r="J382" s="204"/>
      <c r="K382" s="204"/>
      <c r="L382" s="209"/>
      <c r="M382" s="210"/>
      <c r="N382" s="211"/>
      <c r="O382" s="211"/>
      <c r="P382" s="211"/>
      <c r="Q382" s="211"/>
      <c r="R382" s="211"/>
      <c r="S382" s="211"/>
      <c r="T382" s="212"/>
      <c r="AT382" s="213" t="s">
        <v>193</v>
      </c>
      <c r="AU382" s="213" t="s">
        <v>90</v>
      </c>
      <c r="AV382" s="14" t="s">
        <v>90</v>
      </c>
      <c r="AW382" s="14" t="s">
        <v>41</v>
      </c>
      <c r="AX382" s="14" t="s">
        <v>88</v>
      </c>
      <c r="AY382" s="213" t="s">
        <v>182</v>
      </c>
    </row>
    <row r="383" spans="1:65" s="2" customFormat="1" ht="49.15" customHeight="1">
      <c r="A383" s="35"/>
      <c r="B383" s="36"/>
      <c r="C383" s="179" t="s">
        <v>510</v>
      </c>
      <c r="D383" s="179" t="s">
        <v>187</v>
      </c>
      <c r="E383" s="180" t="s">
        <v>1602</v>
      </c>
      <c r="F383" s="181" t="s">
        <v>1603</v>
      </c>
      <c r="G383" s="182" t="s">
        <v>481</v>
      </c>
      <c r="H383" s="183">
        <v>90</v>
      </c>
      <c r="I383" s="184"/>
      <c r="J383" s="185">
        <f>ROUND(I383*H383,2)</f>
        <v>0</v>
      </c>
      <c r="K383" s="181" t="s">
        <v>191</v>
      </c>
      <c r="L383" s="40"/>
      <c r="M383" s="186" t="s">
        <v>43</v>
      </c>
      <c r="N383" s="187" t="s">
        <v>51</v>
      </c>
      <c r="O383" s="65"/>
      <c r="P383" s="188">
        <f>O383*H383</f>
        <v>0</v>
      </c>
      <c r="Q383" s="188">
        <v>0</v>
      </c>
      <c r="R383" s="188">
        <f>Q383*H383</f>
        <v>0</v>
      </c>
      <c r="S383" s="188">
        <v>0</v>
      </c>
      <c r="T383" s="189">
        <f>S383*H383</f>
        <v>0</v>
      </c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R383" s="190" t="s">
        <v>88</v>
      </c>
      <c r="AT383" s="190" t="s">
        <v>187</v>
      </c>
      <c r="AU383" s="190" t="s">
        <v>90</v>
      </c>
      <c r="AY383" s="17" t="s">
        <v>182</v>
      </c>
      <c r="BE383" s="191">
        <f>IF(N383="základní",J383,0)</f>
        <v>0</v>
      </c>
      <c r="BF383" s="191">
        <f>IF(N383="snížená",J383,0)</f>
        <v>0</v>
      </c>
      <c r="BG383" s="191">
        <f>IF(N383="zákl. přenesená",J383,0)</f>
        <v>0</v>
      </c>
      <c r="BH383" s="191">
        <f>IF(N383="sníž. přenesená",J383,0)</f>
        <v>0</v>
      </c>
      <c r="BI383" s="191">
        <f>IF(N383="nulová",J383,0)</f>
        <v>0</v>
      </c>
      <c r="BJ383" s="17" t="s">
        <v>88</v>
      </c>
      <c r="BK383" s="191">
        <f>ROUND(I383*H383,2)</f>
        <v>0</v>
      </c>
      <c r="BL383" s="17" t="s">
        <v>88</v>
      </c>
      <c r="BM383" s="190" t="s">
        <v>1604</v>
      </c>
    </row>
    <row r="384" spans="1:65" s="13" customFormat="1" ht="11.25">
      <c r="B384" s="192"/>
      <c r="C384" s="193"/>
      <c r="D384" s="194" t="s">
        <v>193</v>
      </c>
      <c r="E384" s="195" t="s">
        <v>43</v>
      </c>
      <c r="F384" s="196" t="s">
        <v>362</v>
      </c>
      <c r="G384" s="193"/>
      <c r="H384" s="195" t="s">
        <v>43</v>
      </c>
      <c r="I384" s="197"/>
      <c r="J384" s="193"/>
      <c r="K384" s="193"/>
      <c r="L384" s="198"/>
      <c r="M384" s="199"/>
      <c r="N384" s="200"/>
      <c r="O384" s="200"/>
      <c r="P384" s="200"/>
      <c r="Q384" s="200"/>
      <c r="R384" s="200"/>
      <c r="S384" s="200"/>
      <c r="T384" s="201"/>
      <c r="AT384" s="202" t="s">
        <v>193</v>
      </c>
      <c r="AU384" s="202" t="s">
        <v>90</v>
      </c>
      <c r="AV384" s="13" t="s">
        <v>88</v>
      </c>
      <c r="AW384" s="13" t="s">
        <v>41</v>
      </c>
      <c r="AX384" s="13" t="s">
        <v>80</v>
      </c>
      <c r="AY384" s="202" t="s">
        <v>182</v>
      </c>
    </row>
    <row r="385" spans="1:65" s="13" customFormat="1" ht="11.25">
      <c r="B385" s="192"/>
      <c r="C385" s="193"/>
      <c r="D385" s="194" t="s">
        <v>193</v>
      </c>
      <c r="E385" s="195" t="s">
        <v>43</v>
      </c>
      <c r="F385" s="196" t="s">
        <v>1605</v>
      </c>
      <c r="G385" s="193"/>
      <c r="H385" s="195" t="s">
        <v>43</v>
      </c>
      <c r="I385" s="197"/>
      <c r="J385" s="193"/>
      <c r="K385" s="193"/>
      <c r="L385" s="198"/>
      <c r="M385" s="199"/>
      <c r="N385" s="200"/>
      <c r="O385" s="200"/>
      <c r="P385" s="200"/>
      <c r="Q385" s="200"/>
      <c r="R385" s="200"/>
      <c r="S385" s="200"/>
      <c r="T385" s="201"/>
      <c r="AT385" s="202" t="s">
        <v>193</v>
      </c>
      <c r="AU385" s="202" t="s">
        <v>90</v>
      </c>
      <c r="AV385" s="13" t="s">
        <v>88</v>
      </c>
      <c r="AW385" s="13" t="s">
        <v>41</v>
      </c>
      <c r="AX385" s="13" t="s">
        <v>80</v>
      </c>
      <c r="AY385" s="202" t="s">
        <v>182</v>
      </c>
    </row>
    <row r="386" spans="1:65" s="14" customFormat="1" ht="11.25">
      <c r="B386" s="203"/>
      <c r="C386" s="204"/>
      <c r="D386" s="194" t="s">
        <v>193</v>
      </c>
      <c r="E386" s="205" t="s">
        <v>43</v>
      </c>
      <c r="F386" s="206" t="s">
        <v>1606</v>
      </c>
      <c r="G386" s="204"/>
      <c r="H386" s="207">
        <v>90</v>
      </c>
      <c r="I386" s="208"/>
      <c r="J386" s="204"/>
      <c r="K386" s="204"/>
      <c r="L386" s="209"/>
      <c r="M386" s="210"/>
      <c r="N386" s="211"/>
      <c r="O386" s="211"/>
      <c r="P386" s="211"/>
      <c r="Q386" s="211"/>
      <c r="R386" s="211"/>
      <c r="S386" s="211"/>
      <c r="T386" s="212"/>
      <c r="AT386" s="213" t="s">
        <v>193</v>
      </c>
      <c r="AU386" s="213" t="s">
        <v>90</v>
      </c>
      <c r="AV386" s="14" t="s">
        <v>90</v>
      </c>
      <c r="AW386" s="14" t="s">
        <v>41</v>
      </c>
      <c r="AX386" s="14" t="s">
        <v>88</v>
      </c>
      <c r="AY386" s="213" t="s">
        <v>182</v>
      </c>
    </row>
    <row r="387" spans="1:65" s="2" customFormat="1" ht="14.45" customHeight="1">
      <c r="A387" s="35"/>
      <c r="B387" s="36"/>
      <c r="C387" s="214" t="s">
        <v>514</v>
      </c>
      <c r="D387" s="214" t="s">
        <v>179</v>
      </c>
      <c r="E387" s="215" t="s">
        <v>1607</v>
      </c>
      <c r="F387" s="216" t="s">
        <v>1608</v>
      </c>
      <c r="G387" s="217" t="s">
        <v>481</v>
      </c>
      <c r="H387" s="218">
        <v>94.5</v>
      </c>
      <c r="I387" s="219"/>
      <c r="J387" s="220">
        <f>ROUND(I387*H387,2)</f>
        <v>0</v>
      </c>
      <c r="K387" s="216" t="s">
        <v>476</v>
      </c>
      <c r="L387" s="221"/>
      <c r="M387" s="222" t="s">
        <v>43</v>
      </c>
      <c r="N387" s="223" t="s">
        <v>51</v>
      </c>
      <c r="O387" s="65"/>
      <c r="P387" s="188">
        <f>O387*H387</f>
        <v>0</v>
      </c>
      <c r="Q387" s="188">
        <v>0</v>
      </c>
      <c r="R387" s="188">
        <f>Q387*H387</f>
        <v>0</v>
      </c>
      <c r="S387" s="188">
        <v>0</v>
      </c>
      <c r="T387" s="189">
        <f>S387*H387</f>
        <v>0</v>
      </c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R387" s="190" t="s">
        <v>90</v>
      </c>
      <c r="AT387" s="190" t="s">
        <v>179</v>
      </c>
      <c r="AU387" s="190" t="s">
        <v>90</v>
      </c>
      <c r="AY387" s="17" t="s">
        <v>182</v>
      </c>
      <c r="BE387" s="191">
        <f>IF(N387="základní",J387,0)</f>
        <v>0</v>
      </c>
      <c r="BF387" s="191">
        <f>IF(N387="snížená",J387,0)</f>
        <v>0</v>
      </c>
      <c r="BG387" s="191">
        <f>IF(N387="zákl. přenesená",J387,0)</f>
        <v>0</v>
      </c>
      <c r="BH387" s="191">
        <f>IF(N387="sníž. přenesená",J387,0)</f>
        <v>0</v>
      </c>
      <c r="BI387" s="191">
        <f>IF(N387="nulová",J387,0)</f>
        <v>0</v>
      </c>
      <c r="BJ387" s="17" t="s">
        <v>88</v>
      </c>
      <c r="BK387" s="191">
        <f>ROUND(I387*H387,2)</f>
        <v>0</v>
      </c>
      <c r="BL387" s="17" t="s">
        <v>88</v>
      </c>
      <c r="BM387" s="190" t="s">
        <v>1609</v>
      </c>
    </row>
    <row r="388" spans="1:65" s="13" customFormat="1" ht="11.25">
      <c r="B388" s="192"/>
      <c r="C388" s="193"/>
      <c r="D388" s="194" t="s">
        <v>193</v>
      </c>
      <c r="E388" s="195" t="s">
        <v>43</v>
      </c>
      <c r="F388" s="196" t="s">
        <v>362</v>
      </c>
      <c r="G388" s="193"/>
      <c r="H388" s="195" t="s">
        <v>43</v>
      </c>
      <c r="I388" s="197"/>
      <c r="J388" s="193"/>
      <c r="K388" s="193"/>
      <c r="L388" s="198"/>
      <c r="M388" s="199"/>
      <c r="N388" s="200"/>
      <c r="O388" s="200"/>
      <c r="P388" s="200"/>
      <c r="Q388" s="200"/>
      <c r="R388" s="200"/>
      <c r="S388" s="200"/>
      <c r="T388" s="201"/>
      <c r="AT388" s="202" t="s">
        <v>193</v>
      </c>
      <c r="AU388" s="202" t="s">
        <v>90</v>
      </c>
      <c r="AV388" s="13" t="s">
        <v>88</v>
      </c>
      <c r="AW388" s="13" t="s">
        <v>41</v>
      </c>
      <c r="AX388" s="13" t="s">
        <v>80</v>
      </c>
      <c r="AY388" s="202" t="s">
        <v>182</v>
      </c>
    </row>
    <row r="389" spans="1:65" s="13" customFormat="1" ht="11.25">
      <c r="B389" s="192"/>
      <c r="C389" s="193"/>
      <c r="D389" s="194" t="s">
        <v>193</v>
      </c>
      <c r="E389" s="195" t="s">
        <v>43</v>
      </c>
      <c r="F389" s="196" t="s">
        <v>1610</v>
      </c>
      <c r="G389" s="193"/>
      <c r="H389" s="195" t="s">
        <v>43</v>
      </c>
      <c r="I389" s="197"/>
      <c r="J389" s="193"/>
      <c r="K389" s="193"/>
      <c r="L389" s="198"/>
      <c r="M389" s="199"/>
      <c r="N389" s="200"/>
      <c r="O389" s="200"/>
      <c r="P389" s="200"/>
      <c r="Q389" s="200"/>
      <c r="R389" s="200"/>
      <c r="S389" s="200"/>
      <c r="T389" s="201"/>
      <c r="AT389" s="202" t="s">
        <v>193</v>
      </c>
      <c r="AU389" s="202" t="s">
        <v>90</v>
      </c>
      <c r="AV389" s="13" t="s">
        <v>88</v>
      </c>
      <c r="AW389" s="13" t="s">
        <v>41</v>
      </c>
      <c r="AX389" s="13" t="s">
        <v>80</v>
      </c>
      <c r="AY389" s="202" t="s">
        <v>182</v>
      </c>
    </row>
    <row r="390" spans="1:65" s="14" customFormat="1" ht="11.25">
      <c r="B390" s="203"/>
      <c r="C390" s="204"/>
      <c r="D390" s="194" t="s">
        <v>193</v>
      </c>
      <c r="E390" s="205" t="s">
        <v>43</v>
      </c>
      <c r="F390" s="206" t="s">
        <v>1611</v>
      </c>
      <c r="G390" s="204"/>
      <c r="H390" s="207">
        <v>94.5</v>
      </c>
      <c r="I390" s="208"/>
      <c r="J390" s="204"/>
      <c r="K390" s="204"/>
      <c r="L390" s="209"/>
      <c r="M390" s="210"/>
      <c r="N390" s="211"/>
      <c r="O390" s="211"/>
      <c r="P390" s="211"/>
      <c r="Q390" s="211"/>
      <c r="R390" s="211"/>
      <c r="S390" s="211"/>
      <c r="T390" s="212"/>
      <c r="AT390" s="213" t="s">
        <v>193</v>
      </c>
      <c r="AU390" s="213" t="s">
        <v>90</v>
      </c>
      <c r="AV390" s="14" t="s">
        <v>90</v>
      </c>
      <c r="AW390" s="14" t="s">
        <v>41</v>
      </c>
      <c r="AX390" s="14" t="s">
        <v>88</v>
      </c>
      <c r="AY390" s="213" t="s">
        <v>182</v>
      </c>
    </row>
    <row r="391" spans="1:65" s="2" customFormat="1" ht="37.9" customHeight="1">
      <c r="A391" s="35"/>
      <c r="B391" s="36"/>
      <c r="C391" s="179" t="s">
        <v>528</v>
      </c>
      <c r="D391" s="179" t="s">
        <v>187</v>
      </c>
      <c r="E391" s="180" t="s">
        <v>609</v>
      </c>
      <c r="F391" s="181" t="s">
        <v>610</v>
      </c>
      <c r="G391" s="182" t="s">
        <v>481</v>
      </c>
      <c r="H391" s="183">
        <v>705</v>
      </c>
      <c r="I391" s="184"/>
      <c r="J391" s="185">
        <f>ROUND(I391*H391,2)</f>
        <v>0</v>
      </c>
      <c r="K391" s="181" t="s">
        <v>191</v>
      </c>
      <c r="L391" s="40"/>
      <c r="M391" s="186" t="s">
        <v>43</v>
      </c>
      <c r="N391" s="187" t="s">
        <v>51</v>
      </c>
      <c r="O391" s="65"/>
      <c r="P391" s="188">
        <f>O391*H391</f>
        <v>0</v>
      </c>
      <c r="Q391" s="188">
        <v>0</v>
      </c>
      <c r="R391" s="188">
        <f>Q391*H391</f>
        <v>0</v>
      </c>
      <c r="S391" s="188">
        <v>0</v>
      </c>
      <c r="T391" s="189">
        <f>S391*H391</f>
        <v>0</v>
      </c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R391" s="190" t="s">
        <v>88</v>
      </c>
      <c r="AT391" s="190" t="s">
        <v>187</v>
      </c>
      <c r="AU391" s="190" t="s">
        <v>90</v>
      </c>
      <c r="AY391" s="17" t="s">
        <v>182</v>
      </c>
      <c r="BE391" s="191">
        <f>IF(N391="základní",J391,0)</f>
        <v>0</v>
      </c>
      <c r="BF391" s="191">
        <f>IF(N391="snížená",J391,0)</f>
        <v>0</v>
      </c>
      <c r="BG391" s="191">
        <f>IF(N391="zákl. přenesená",J391,0)</f>
        <v>0</v>
      </c>
      <c r="BH391" s="191">
        <f>IF(N391="sníž. přenesená",J391,0)</f>
        <v>0</v>
      </c>
      <c r="BI391" s="191">
        <f>IF(N391="nulová",J391,0)</f>
        <v>0</v>
      </c>
      <c r="BJ391" s="17" t="s">
        <v>88</v>
      </c>
      <c r="BK391" s="191">
        <f>ROUND(I391*H391,2)</f>
        <v>0</v>
      </c>
      <c r="BL391" s="17" t="s">
        <v>88</v>
      </c>
      <c r="BM391" s="190" t="s">
        <v>1612</v>
      </c>
    </row>
    <row r="392" spans="1:65" s="13" customFormat="1" ht="11.25">
      <c r="B392" s="192"/>
      <c r="C392" s="193"/>
      <c r="D392" s="194" t="s">
        <v>193</v>
      </c>
      <c r="E392" s="195" t="s">
        <v>43</v>
      </c>
      <c r="F392" s="196" t="s">
        <v>554</v>
      </c>
      <c r="G392" s="193"/>
      <c r="H392" s="195" t="s">
        <v>43</v>
      </c>
      <c r="I392" s="197"/>
      <c r="J392" s="193"/>
      <c r="K392" s="193"/>
      <c r="L392" s="198"/>
      <c r="M392" s="199"/>
      <c r="N392" s="200"/>
      <c r="O392" s="200"/>
      <c r="P392" s="200"/>
      <c r="Q392" s="200"/>
      <c r="R392" s="200"/>
      <c r="S392" s="200"/>
      <c r="T392" s="201"/>
      <c r="AT392" s="202" t="s">
        <v>193</v>
      </c>
      <c r="AU392" s="202" t="s">
        <v>90</v>
      </c>
      <c r="AV392" s="13" t="s">
        <v>88</v>
      </c>
      <c r="AW392" s="13" t="s">
        <v>41</v>
      </c>
      <c r="AX392" s="13" t="s">
        <v>80</v>
      </c>
      <c r="AY392" s="202" t="s">
        <v>182</v>
      </c>
    </row>
    <row r="393" spans="1:65" s="13" customFormat="1" ht="11.25">
      <c r="B393" s="192"/>
      <c r="C393" s="193"/>
      <c r="D393" s="194" t="s">
        <v>193</v>
      </c>
      <c r="E393" s="195" t="s">
        <v>43</v>
      </c>
      <c r="F393" s="196" t="s">
        <v>570</v>
      </c>
      <c r="G393" s="193"/>
      <c r="H393" s="195" t="s">
        <v>43</v>
      </c>
      <c r="I393" s="197"/>
      <c r="J393" s="193"/>
      <c r="K393" s="193"/>
      <c r="L393" s="198"/>
      <c r="M393" s="199"/>
      <c r="N393" s="200"/>
      <c r="O393" s="200"/>
      <c r="P393" s="200"/>
      <c r="Q393" s="200"/>
      <c r="R393" s="200"/>
      <c r="S393" s="200"/>
      <c r="T393" s="201"/>
      <c r="AT393" s="202" t="s">
        <v>193</v>
      </c>
      <c r="AU393" s="202" t="s">
        <v>90</v>
      </c>
      <c r="AV393" s="13" t="s">
        <v>88</v>
      </c>
      <c r="AW393" s="13" t="s">
        <v>41</v>
      </c>
      <c r="AX393" s="13" t="s">
        <v>80</v>
      </c>
      <c r="AY393" s="202" t="s">
        <v>182</v>
      </c>
    </row>
    <row r="394" spans="1:65" s="13" customFormat="1" ht="11.25">
      <c r="B394" s="192"/>
      <c r="C394" s="193"/>
      <c r="D394" s="194" t="s">
        <v>193</v>
      </c>
      <c r="E394" s="195" t="s">
        <v>43</v>
      </c>
      <c r="F394" s="196" t="s">
        <v>1613</v>
      </c>
      <c r="G394" s="193"/>
      <c r="H394" s="195" t="s">
        <v>43</v>
      </c>
      <c r="I394" s="197"/>
      <c r="J394" s="193"/>
      <c r="K394" s="193"/>
      <c r="L394" s="198"/>
      <c r="M394" s="199"/>
      <c r="N394" s="200"/>
      <c r="O394" s="200"/>
      <c r="P394" s="200"/>
      <c r="Q394" s="200"/>
      <c r="R394" s="200"/>
      <c r="S394" s="200"/>
      <c r="T394" s="201"/>
      <c r="AT394" s="202" t="s">
        <v>193</v>
      </c>
      <c r="AU394" s="202" t="s">
        <v>90</v>
      </c>
      <c r="AV394" s="13" t="s">
        <v>88</v>
      </c>
      <c r="AW394" s="13" t="s">
        <v>41</v>
      </c>
      <c r="AX394" s="13" t="s">
        <v>80</v>
      </c>
      <c r="AY394" s="202" t="s">
        <v>182</v>
      </c>
    </row>
    <row r="395" spans="1:65" s="14" customFormat="1" ht="11.25">
      <c r="B395" s="203"/>
      <c r="C395" s="204"/>
      <c r="D395" s="194" t="s">
        <v>193</v>
      </c>
      <c r="E395" s="205" t="s">
        <v>43</v>
      </c>
      <c r="F395" s="206" t="s">
        <v>210</v>
      </c>
      <c r="G395" s="204"/>
      <c r="H395" s="207">
        <v>5</v>
      </c>
      <c r="I395" s="208"/>
      <c r="J395" s="204"/>
      <c r="K395" s="204"/>
      <c r="L395" s="209"/>
      <c r="M395" s="210"/>
      <c r="N395" s="211"/>
      <c r="O395" s="211"/>
      <c r="P395" s="211"/>
      <c r="Q395" s="211"/>
      <c r="R395" s="211"/>
      <c r="S395" s="211"/>
      <c r="T395" s="212"/>
      <c r="AT395" s="213" t="s">
        <v>193</v>
      </c>
      <c r="AU395" s="213" t="s">
        <v>90</v>
      </c>
      <c r="AV395" s="14" t="s">
        <v>90</v>
      </c>
      <c r="AW395" s="14" t="s">
        <v>41</v>
      </c>
      <c r="AX395" s="14" t="s">
        <v>80</v>
      </c>
      <c r="AY395" s="213" t="s">
        <v>182</v>
      </c>
    </row>
    <row r="396" spans="1:65" s="13" customFormat="1" ht="11.25">
      <c r="B396" s="192"/>
      <c r="C396" s="193"/>
      <c r="D396" s="194" t="s">
        <v>193</v>
      </c>
      <c r="E396" s="195" t="s">
        <v>43</v>
      </c>
      <c r="F396" s="196" t="s">
        <v>554</v>
      </c>
      <c r="G396" s="193"/>
      <c r="H396" s="195" t="s">
        <v>43</v>
      </c>
      <c r="I396" s="197"/>
      <c r="J396" s="193"/>
      <c r="K396" s="193"/>
      <c r="L396" s="198"/>
      <c r="M396" s="199"/>
      <c r="N396" s="200"/>
      <c r="O396" s="200"/>
      <c r="P396" s="200"/>
      <c r="Q396" s="200"/>
      <c r="R396" s="200"/>
      <c r="S396" s="200"/>
      <c r="T396" s="201"/>
      <c r="AT396" s="202" t="s">
        <v>193</v>
      </c>
      <c r="AU396" s="202" t="s">
        <v>90</v>
      </c>
      <c r="AV396" s="13" t="s">
        <v>88</v>
      </c>
      <c r="AW396" s="13" t="s">
        <v>41</v>
      </c>
      <c r="AX396" s="13" t="s">
        <v>80</v>
      </c>
      <c r="AY396" s="202" t="s">
        <v>182</v>
      </c>
    </row>
    <row r="397" spans="1:65" s="13" customFormat="1" ht="11.25">
      <c r="B397" s="192"/>
      <c r="C397" s="193"/>
      <c r="D397" s="194" t="s">
        <v>193</v>
      </c>
      <c r="E397" s="195" t="s">
        <v>43</v>
      </c>
      <c r="F397" s="196" t="s">
        <v>1614</v>
      </c>
      <c r="G397" s="193"/>
      <c r="H397" s="195" t="s">
        <v>43</v>
      </c>
      <c r="I397" s="197"/>
      <c r="J397" s="193"/>
      <c r="K397" s="193"/>
      <c r="L397" s="198"/>
      <c r="M397" s="199"/>
      <c r="N397" s="200"/>
      <c r="O397" s="200"/>
      <c r="P397" s="200"/>
      <c r="Q397" s="200"/>
      <c r="R397" s="200"/>
      <c r="S397" s="200"/>
      <c r="T397" s="201"/>
      <c r="AT397" s="202" t="s">
        <v>193</v>
      </c>
      <c r="AU397" s="202" t="s">
        <v>90</v>
      </c>
      <c r="AV397" s="13" t="s">
        <v>88</v>
      </c>
      <c r="AW397" s="13" t="s">
        <v>41</v>
      </c>
      <c r="AX397" s="13" t="s">
        <v>80</v>
      </c>
      <c r="AY397" s="202" t="s">
        <v>182</v>
      </c>
    </row>
    <row r="398" spans="1:65" s="14" customFormat="1" ht="11.25">
      <c r="B398" s="203"/>
      <c r="C398" s="204"/>
      <c r="D398" s="194" t="s">
        <v>193</v>
      </c>
      <c r="E398" s="205" t="s">
        <v>43</v>
      </c>
      <c r="F398" s="206" t="s">
        <v>1615</v>
      </c>
      <c r="G398" s="204"/>
      <c r="H398" s="207">
        <v>635</v>
      </c>
      <c r="I398" s="208"/>
      <c r="J398" s="204"/>
      <c r="K398" s="204"/>
      <c r="L398" s="209"/>
      <c r="M398" s="210"/>
      <c r="N398" s="211"/>
      <c r="O398" s="211"/>
      <c r="P398" s="211"/>
      <c r="Q398" s="211"/>
      <c r="R398" s="211"/>
      <c r="S398" s="211"/>
      <c r="T398" s="212"/>
      <c r="AT398" s="213" t="s">
        <v>193</v>
      </c>
      <c r="AU398" s="213" t="s">
        <v>90</v>
      </c>
      <c r="AV398" s="14" t="s">
        <v>90</v>
      </c>
      <c r="AW398" s="14" t="s">
        <v>41</v>
      </c>
      <c r="AX398" s="14" t="s">
        <v>80</v>
      </c>
      <c r="AY398" s="213" t="s">
        <v>182</v>
      </c>
    </row>
    <row r="399" spans="1:65" s="13" customFormat="1" ht="11.25">
      <c r="B399" s="192"/>
      <c r="C399" s="193"/>
      <c r="D399" s="194" t="s">
        <v>193</v>
      </c>
      <c r="E399" s="195" t="s">
        <v>43</v>
      </c>
      <c r="F399" s="196" t="s">
        <v>612</v>
      </c>
      <c r="G399" s="193"/>
      <c r="H399" s="195" t="s">
        <v>43</v>
      </c>
      <c r="I399" s="197"/>
      <c r="J399" s="193"/>
      <c r="K399" s="193"/>
      <c r="L399" s="198"/>
      <c r="M399" s="199"/>
      <c r="N399" s="200"/>
      <c r="O399" s="200"/>
      <c r="P399" s="200"/>
      <c r="Q399" s="200"/>
      <c r="R399" s="200"/>
      <c r="S399" s="200"/>
      <c r="T399" s="201"/>
      <c r="AT399" s="202" t="s">
        <v>193</v>
      </c>
      <c r="AU399" s="202" t="s">
        <v>90</v>
      </c>
      <c r="AV399" s="13" t="s">
        <v>88</v>
      </c>
      <c r="AW399" s="13" t="s">
        <v>41</v>
      </c>
      <c r="AX399" s="13" t="s">
        <v>80</v>
      </c>
      <c r="AY399" s="202" t="s">
        <v>182</v>
      </c>
    </row>
    <row r="400" spans="1:65" s="14" customFormat="1" ht="11.25">
      <c r="B400" s="203"/>
      <c r="C400" s="204"/>
      <c r="D400" s="194" t="s">
        <v>193</v>
      </c>
      <c r="E400" s="205" t="s">
        <v>43</v>
      </c>
      <c r="F400" s="206" t="s">
        <v>680</v>
      </c>
      <c r="G400" s="204"/>
      <c r="H400" s="207">
        <v>65</v>
      </c>
      <c r="I400" s="208"/>
      <c r="J400" s="204"/>
      <c r="K400" s="204"/>
      <c r="L400" s="209"/>
      <c r="M400" s="210"/>
      <c r="N400" s="211"/>
      <c r="O400" s="211"/>
      <c r="P400" s="211"/>
      <c r="Q400" s="211"/>
      <c r="R400" s="211"/>
      <c r="S400" s="211"/>
      <c r="T400" s="212"/>
      <c r="AT400" s="213" t="s">
        <v>193</v>
      </c>
      <c r="AU400" s="213" t="s">
        <v>90</v>
      </c>
      <c r="AV400" s="14" t="s">
        <v>90</v>
      </c>
      <c r="AW400" s="14" t="s">
        <v>41</v>
      </c>
      <c r="AX400" s="14" t="s">
        <v>80</v>
      </c>
      <c r="AY400" s="213" t="s">
        <v>182</v>
      </c>
    </row>
    <row r="401" spans="1:65" s="15" customFormat="1" ht="11.25">
      <c r="B401" s="227"/>
      <c r="C401" s="228"/>
      <c r="D401" s="194" t="s">
        <v>193</v>
      </c>
      <c r="E401" s="229" t="s">
        <v>43</v>
      </c>
      <c r="F401" s="230" t="s">
        <v>436</v>
      </c>
      <c r="G401" s="228"/>
      <c r="H401" s="231">
        <v>705</v>
      </c>
      <c r="I401" s="232"/>
      <c r="J401" s="228"/>
      <c r="K401" s="228"/>
      <c r="L401" s="233"/>
      <c r="M401" s="234"/>
      <c r="N401" s="235"/>
      <c r="O401" s="235"/>
      <c r="P401" s="235"/>
      <c r="Q401" s="235"/>
      <c r="R401" s="235"/>
      <c r="S401" s="235"/>
      <c r="T401" s="236"/>
      <c r="AT401" s="237" t="s">
        <v>193</v>
      </c>
      <c r="AU401" s="237" t="s">
        <v>90</v>
      </c>
      <c r="AV401" s="15" t="s">
        <v>205</v>
      </c>
      <c r="AW401" s="15" t="s">
        <v>41</v>
      </c>
      <c r="AX401" s="15" t="s">
        <v>88</v>
      </c>
      <c r="AY401" s="237" t="s">
        <v>182</v>
      </c>
    </row>
    <row r="402" spans="1:65" s="2" customFormat="1" ht="14.45" customHeight="1">
      <c r="A402" s="35"/>
      <c r="B402" s="36"/>
      <c r="C402" s="214" t="s">
        <v>537</v>
      </c>
      <c r="D402" s="214" t="s">
        <v>179</v>
      </c>
      <c r="E402" s="215" t="s">
        <v>615</v>
      </c>
      <c r="F402" s="216" t="s">
        <v>616</v>
      </c>
      <c r="G402" s="217" t="s">
        <v>481</v>
      </c>
      <c r="H402" s="218">
        <v>735</v>
      </c>
      <c r="I402" s="219"/>
      <c r="J402" s="220">
        <f>ROUND(I402*H402,2)</f>
        <v>0</v>
      </c>
      <c r="K402" s="216" t="s">
        <v>191</v>
      </c>
      <c r="L402" s="221"/>
      <c r="M402" s="222" t="s">
        <v>43</v>
      </c>
      <c r="N402" s="223" t="s">
        <v>51</v>
      </c>
      <c r="O402" s="65"/>
      <c r="P402" s="188">
        <f>O402*H402</f>
        <v>0</v>
      </c>
      <c r="Q402" s="188">
        <v>1.7000000000000001E-4</v>
      </c>
      <c r="R402" s="188">
        <f>Q402*H402</f>
        <v>0.12495000000000001</v>
      </c>
      <c r="S402" s="188">
        <v>0</v>
      </c>
      <c r="T402" s="189">
        <f>S402*H402</f>
        <v>0</v>
      </c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R402" s="190" t="s">
        <v>90</v>
      </c>
      <c r="AT402" s="190" t="s">
        <v>179</v>
      </c>
      <c r="AU402" s="190" t="s">
        <v>90</v>
      </c>
      <c r="AY402" s="17" t="s">
        <v>182</v>
      </c>
      <c r="BE402" s="191">
        <f>IF(N402="základní",J402,0)</f>
        <v>0</v>
      </c>
      <c r="BF402" s="191">
        <f>IF(N402="snížená",J402,0)</f>
        <v>0</v>
      </c>
      <c r="BG402" s="191">
        <f>IF(N402="zákl. přenesená",J402,0)</f>
        <v>0</v>
      </c>
      <c r="BH402" s="191">
        <f>IF(N402="sníž. přenesená",J402,0)</f>
        <v>0</v>
      </c>
      <c r="BI402" s="191">
        <f>IF(N402="nulová",J402,0)</f>
        <v>0</v>
      </c>
      <c r="BJ402" s="17" t="s">
        <v>88</v>
      </c>
      <c r="BK402" s="191">
        <f>ROUND(I402*H402,2)</f>
        <v>0</v>
      </c>
      <c r="BL402" s="17" t="s">
        <v>88</v>
      </c>
      <c r="BM402" s="190" t="s">
        <v>1616</v>
      </c>
    </row>
    <row r="403" spans="1:65" s="13" customFormat="1" ht="11.25">
      <c r="B403" s="192"/>
      <c r="C403" s="193"/>
      <c r="D403" s="194" t="s">
        <v>193</v>
      </c>
      <c r="E403" s="195" t="s">
        <v>43</v>
      </c>
      <c r="F403" s="196" t="s">
        <v>554</v>
      </c>
      <c r="G403" s="193"/>
      <c r="H403" s="195" t="s">
        <v>43</v>
      </c>
      <c r="I403" s="197"/>
      <c r="J403" s="193"/>
      <c r="K403" s="193"/>
      <c r="L403" s="198"/>
      <c r="M403" s="199"/>
      <c r="N403" s="200"/>
      <c r="O403" s="200"/>
      <c r="P403" s="200"/>
      <c r="Q403" s="200"/>
      <c r="R403" s="200"/>
      <c r="S403" s="200"/>
      <c r="T403" s="201"/>
      <c r="AT403" s="202" t="s">
        <v>193</v>
      </c>
      <c r="AU403" s="202" t="s">
        <v>90</v>
      </c>
      <c r="AV403" s="13" t="s">
        <v>88</v>
      </c>
      <c r="AW403" s="13" t="s">
        <v>41</v>
      </c>
      <c r="AX403" s="13" t="s">
        <v>80</v>
      </c>
      <c r="AY403" s="202" t="s">
        <v>182</v>
      </c>
    </row>
    <row r="404" spans="1:65" s="13" customFormat="1" ht="11.25">
      <c r="B404" s="192"/>
      <c r="C404" s="193"/>
      <c r="D404" s="194" t="s">
        <v>193</v>
      </c>
      <c r="E404" s="195" t="s">
        <v>43</v>
      </c>
      <c r="F404" s="196" t="s">
        <v>1617</v>
      </c>
      <c r="G404" s="193"/>
      <c r="H404" s="195" t="s">
        <v>43</v>
      </c>
      <c r="I404" s="197"/>
      <c r="J404" s="193"/>
      <c r="K404" s="193"/>
      <c r="L404" s="198"/>
      <c r="M404" s="199"/>
      <c r="N404" s="200"/>
      <c r="O404" s="200"/>
      <c r="P404" s="200"/>
      <c r="Q404" s="200"/>
      <c r="R404" s="200"/>
      <c r="S404" s="200"/>
      <c r="T404" s="201"/>
      <c r="AT404" s="202" t="s">
        <v>193</v>
      </c>
      <c r="AU404" s="202" t="s">
        <v>90</v>
      </c>
      <c r="AV404" s="13" t="s">
        <v>88</v>
      </c>
      <c r="AW404" s="13" t="s">
        <v>41</v>
      </c>
      <c r="AX404" s="13" t="s">
        <v>80</v>
      </c>
      <c r="AY404" s="202" t="s">
        <v>182</v>
      </c>
    </row>
    <row r="405" spans="1:65" s="14" customFormat="1" ht="11.25">
      <c r="B405" s="203"/>
      <c r="C405" s="204"/>
      <c r="D405" s="194" t="s">
        <v>193</v>
      </c>
      <c r="E405" s="205" t="s">
        <v>43</v>
      </c>
      <c r="F405" s="206" t="s">
        <v>1618</v>
      </c>
      <c r="G405" s="204"/>
      <c r="H405" s="207">
        <v>666.75</v>
      </c>
      <c r="I405" s="208"/>
      <c r="J405" s="204"/>
      <c r="K405" s="204"/>
      <c r="L405" s="209"/>
      <c r="M405" s="210"/>
      <c r="N405" s="211"/>
      <c r="O405" s="211"/>
      <c r="P405" s="211"/>
      <c r="Q405" s="211"/>
      <c r="R405" s="211"/>
      <c r="S405" s="211"/>
      <c r="T405" s="212"/>
      <c r="AT405" s="213" t="s">
        <v>193</v>
      </c>
      <c r="AU405" s="213" t="s">
        <v>90</v>
      </c>
      <c r="AV405" s="14" t="s">
        <v>90</v>
      </c>
      <c r="AW405" s="14" t="s">
        <v>41</v>
      </c>
      <c r="AX405" s="14" t="s">
        <v>80</v>
      </c>
      <c r="AY405" s="213" t="s">
        <v>182</v>
      </c>
    </row>
    <row r="406" spans="1:65" s="13" customFormat="1" ht="22.5">
      <c r="B406" s="192"/>
      <c r="C406" s="193"/>
      <c r="D406" s="194" t="s">
        <v>193</v>
      </c>
      <c r="E406" s="195" t="s">
        <v>43</v>
      </c>
      <c r="F406" s="196" t="s">
        <v>1619</v>
      </c>
      <c r="G406" s="193"/>
      <c r="H406" s="195" t="s">
        <v>43</v>
      </c>
      <c r="I406" s="197"/>
      <c r="J406" s="193"/>
      <c r="K406" s="193"/>
      <c r="L406" s="198"/>
      <c r="M406" s="199"/>
      <c r="N406" s="200"/>
      <c r="O406" s="200"/>
      <c r="P406" s="200"/>
      <c r="Q406" s="200"/>
      <c r="R406" s="200"/>
      <c r="S406" s="200"/>
      <c r="T406" s="201"/>
      <c r="AT406" s="202" t="s">
        <v>193</v>
      </c>
      <c r="AU406" s="202" t="s">
        <v>90</v>
      </c>
      <c r="AV406" s="13" t="s">
        <v>88</v>
      </c>
      <c r="AW406" s="13" t="s">
        <v>41</v>
      </c>
      <c r="AX406" s="13" t="s">
        <v>80</v>
      </c>
      <c r="AY406" s="202" t="s">
        <v>182</v>
      </c>
    </row>
    <row r="407" spans="1:65" s="14" customFormat="1" ht="11.25">
      <c r="B407" s="203"/>
      <c r="C407" s="204"/>
      <c r="D407" s="194" t="s">
        <v>193</v>
      </c>
      <c r="E407" s="205" t="s">
        <v>43</v>
      </c>
      <c r="F407" s="206" t="s">
        <v>1620</v>
      </c>
      <c r="G407" s="204"/>
      <c r="H407" s="207">
        <v>68.25</v>
      </c>
      <c r="I407" s="208"/>
      <c r="J407" s="204"/>
      <c r="K407" s="204"/>
      <c r="L407" s="209"/>
      <c r="M407" s="210"/>
      <c r="N407" s="211"/>
      <c r="O407" s="211"/>
      <c r="P407" s="211"/>
      <c r="Q407" s="211"/>
      <c r="R407" s="211"/>
      <c r="S407" s="211"/>
      <c r="T407" s="212"/>
      <c r="AT407" s="213" t="s">
        <v>193</v>
      </c>
      <c r="AU407" s="213" t="s">
        <v>90</v>
      </c>
      <c r="AV407" s="14" t="s">
        <v>90</v>
      </c>
      <c r="AW407" s="14" t="s">
        <v>41</v>
      </c>
      <c r="AX407" s="14" t="s">
        <v>80</v>
      </c>
      <c r="AY407" s="213" t="s">
        <v>182</v>
      </c>
    </row>
    <row r="408" spans="1:65" s="15" customFormat="1" ht="11.25">
      <c r="B408" s="227"/>
      <c r="C408" s="228"/>
      <c r="D408" s="194" t="s">
        <v>193</v>
      </c>
      <c r="E408" s="229" t="s">
        <v>43</v>
      </c>
      <c r="F408" s="230" t="s">
        <v>436</v>
      </c>
      <c r="G408" s="228"/>
      <c r="H408" s="231">
        <v>735</v>
      </c>
      <c r="I408" s="232"/>
      <c r="J408" s="228"/>
      <c r="K408" s="228"/>
      <c r="L408" s="233"/>
      <c r="M408" s="234"/>
      <c r="N408" s="235"/>
      <c r="O408" s="235"/>
      <c r="P408" s="235"/>
      <c r="Q408" s="235"/>
      <c r="R408" s="235"/>
      <c r="S408" s="235"/>
      <c r="T408" s="236"/>
      <c r="AT408" s="237" t="s">
        <v>193</v>
      </c>
      <c r="AU408" s="237" t="s">
        <v>90</v>
      </c>
      <c r="AV408" s="15" t="s">
        <v>205</v>
      </c>
      <c r="AW408" s="15" t="s">
        <v>41</v>
      </c>
      <c r="AX408" s="15" t="s">
        <v>88</v>
      </c>
      <c r="AY408" s="237" t="s">
        <v>182</v>
      </c>
    </row>
    <row r="409" spans="1:65" s="2" customFormat="1" ht="14.45" customHeight="1">
      <c r="A409" s="35"/>
      <c r="B409" s="36"/>
      <c r="C409" s="214" t="s">
        <v>544</v>
      </c>
      <c r="D409" s="214" t="s">
        <v>179</v>
      </c>
      <c r="E409" s="215" t="s">
        <v>1621</v>
      </c>
      <c r="F409" s="216" t="s">
        <v>1622</v>
      </c>
      <c r="G409" s="217" t="s">
        <v>481</v>
      </c>
      <c r="H409" s="218">
        <v>5.25</v>
      </c>
      <c r="I409" s="219"/>
      <c r="J409" s="220">
        <f>ROUND(I409*H409,2)</f>
        <v>0</v>
      </c>
      <c r="K409" s="216" t="s">
        <v>191</v>
      </c>
      <c r="L409" s="221"/>
      <c r="M409" s="222" t="s">
        <v>43</v>
      </c>
      <c r="N409" s="223" t="s">
        <v>51</v>
      </c>
      <c r="O409" s="65"/>
      <c r="P409" s="188">
        <f>O409*H409</f>
        <v>0</v>
      </c>
      <c r="Q409" s="188">
        <v>3.5E-4</v>
      </c>
      <c r="R409" s="188">
        <f>Q409*H409</f>
        <v>1.8374999999999999E-3</v>
      </c>
      <c r="S409" s="188">
        <v>0</v>
      </c>
      <c r="T409" s="189">
        <f>S409*H409</f>
        <v>0</v>
      </c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R409" s="190" t="s">
        <v>90</v>
      </c>
      <c r="AT409" s="190" t="s">
        <v>179</v>
      </c>
      <c r="AU409" s="190" t="s">
        <v>90</v>
      </c>
      <c r="AY409" s="17" t="s">
        <v>182</v>
      </c>
      <c r="BE409" s="191">
        <f>IF(N409="základní",J409,0)</f>
        <v>0</v>
      </c>
      <c r="BF409" s="191">
        <f>IF(N409="snížená",J409,0)</f>
        <v>0</v>
      </c>
      <c r="BG409" s="191">
        <f>IF(N409="zákl. přenesená",J409,0)</f>
        <v>0</v>
      </c>
      <c r="BH409" s="191">
        <f>IF(N409="sníž. přenesená",J409,0)</f>
        <v>0</v>
      </c>
      <c r="BI409" s="191">
        <f>IF(N409="nulová",J409,0)</f>
        <v>0</v>
      </c>
      <c r="BJ409" s="17" t="s">
        <v>88</v>
      </c>
      <c r="BK409" s="191">
        <f>ROUND(I409*H409,2)</f>
        <v>0</v>
      </c>
      <c r="BL409" s="17" t="s">
        <v>88</v>
      </c>
      <c r="BM409" s="190" t="s">
        <v>1623</v>
      </c>
    </row>
    <row r="410" spans="1:65" s="13" customFormat="1" ht="11.25">
      <c r="B410" s="192"/>
      <c r="C410" s="193"/>
      <c r="D410" s="194" t="s">
        <v>193</v>
      </c>
      <c r="E410" s="195" t="s">
        <v>43</v>
      </c>
      <c r="F410" s="196" t="s">
        <v>554</v>
      </c>
      <c r="G410" s="193"/>
      <c r="H410" s="195" t="s">
        <v>43</v>
      </c>
      <c r="I410" s="197"/>
      <c r="J410" s="193"/>
      <c r="K410" s="193"/>
      <c r="L410" s="198"/>
      <c r="M410" s="199"/>
      <c r="N410" s="200"/>
      <c r="O410" s="200"/>
      <c r="P410" s="200"/>
      <c r="Q410" s="200"/>
      <c r="R410" s="200"/>
      <c r="S410" s="200"/>
      <c r="T410" s="201"/>
      <c r="AT410" s="202" t="s">
        <v>193</v>
      </c>
      <c r="AU410" s="202" t="s">
        <v>90</v>
      </c>
      <c r="AV410" s="13" t="s">
        <v>88</v>
      </c>
      <c r="AW410" s="13" t="s">
        <v>41</v>
      </c>
      <c r="AX410" s="13" t="s">
        <v>80</v>
      </c>
      <c r="AY410" s="202" t="s">
        <v>182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1624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1625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4" customFormat="1" ht="11.25">
      <c r="B413" s="203"/>
      <c r="C413" s="204"/>
      <c r="D413" s="194" t="s">
        <v>193</v>
      </c>
      <c r="E413" s="205" t="s">
        <v>43</v>
      </c>
      <c r="F413" s="206" t="s">
        <v>629</v>
      </c>
      <c r="G413" s="204"/>
      <c r="H413" s="207">
        <v>5.25</v>
      </c>
      <c r="I413" s="208"/>
      <c r="J413" s="204"/>
      <c r="K413" s="204"/>
      <c r="L413" s="209"/>
      <c r="M413" s="210"/>
      <c r="N413" s="211"/>
      <c r="O413" s="211"/>
      <c r="P413" s="211"/>
      <c r="Q413" s="211"/>
      <c r="R413" s="211"/>
      <c r="S413" s="211"/>
      <c r="T413" s="212"/>
      <c r="AT413" s="213" t="s">
        <v>193</v>
      </c>
      <c r="AU413" s="213" t="s">
        <v>90</v>
      </c>
      <c r="AV413" s="14" t="s">
        <v>90</v>
      </c>
      <c r="AW413" s="14" t="s">
        <v>41</v>
      </c>
      <c r="AX413" s="14" t="s">
        <v>88</v>
      </c>
      <c r="AY413" s="213" t="s">
        <v>182</v>
      </c>
    </row>
    <row r="414" spans="1:65" s="2" customFormat="1" ht="37.9" customHeight="1">
      <c r="A414" s="35"/>
      <c r="B414" s="36"/>
      <c r="C414" s="179" t="s">
        <v>550</v>
      </c>
      <c r="D414" s="179" t="s">
        <v>187</v>
      </c>
      <c r="E414" s="180" t="s">
        <v>631</v>
      </c>
      <c r="F414" s="181" t="s">
        <v>632</v>
      </c>
      <c r="G414" s="182" t="s">
        <v>481</v>
      </c>
      <c r="H414" s="183">
        <v>5</v>
      </c>
      <c r="I414" s="184"/>
      <c r="J414" s="185">
        <f>ROUND(I414*H414,2)</f>
        <v>0</v>
      </c>
      <c r="K414" s="181" t="s">
        <v>191</v>
      </c>
      <c r="L414" s="40"/>
      <c r="M414" s="186" t="s">
        <v>43</v>
      </c>
      <c r="N414" s="187" t="s">
        <v>51</v>
      </c>
      <c r="O414" s="65"/>
      <c r="P414" s="188">
        <f>O414*H414</f>
        <v>0</v>
      </c>
      <c r="Q414" s="188">
        <v>0</v>
      </c>
      <c r="R414" s="188">
        <f>Q414*H414</f>
        <v>0</v>
      </c>
      <c r="S414" s="188">
        <v>0</v>
      </c>
      <c r="T414" s="189">
        <f>S414*H414</f>
        <v>0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R414" s="190" t="s">
        <v>88</v>
      </c>
      <c r="AT414" s="190" t="s">
        <v>187</v>
      </c>
      <c r="AU414" s="190" t="s">
        <v>90</v>
      </c>
      <c r="AY414" s="17" t="s">
        <v>182</v>
      </c>
      <c r="BE414" s="191">
        <f>IF(N414="základní",J414,0)</f>
        <v>0</v>
      </c>
      <c r="BF414" s="191">
        <f>IF(N414="snížená",J414,0)</f>
        <v>0</v>
      </c>
      <c r="BG414" s="191">
        <f>IF(N414="zákl. přenesená",J414,0)</f>
        <v>0</v>
      </c>
      <c r="BH414" s="191">
        <f>IF(N414="sníž. přenesená",J414,0)</f>
        <v>0</v>
      </c>
      <c r="BI414" s="191">
        <f>IF(N414="nulová",J414,0)</f>
        <v>0</v>
      </c>
      <c r="BJ414" s="17" t="s">
        <v>88</v>
      </c>
      <c r="BK414" s="191">
        <f>ROUND(I414*H414,2)</f>
        <v>0</v>
      </c>
      <c r="BL414" s="17" t="s">
        <v>88</v>
      </c>
      <c r="BM414" s="190" t="s">
        <v>1626</v>
      </c>
    </row>
    <row r="415" spans="1:65" s="13" customFormat="1" ht="11.25">
      <c r="B415" s="192"/>
      <c r="C415" s="193"/>
      <c r="D415" s="194" t="s">
        <v>193</v>
      </c>
      <c r="E415" s="195" t="s">
        <v>43</v>
      </c>
      <c r="F415" s="196" t="s">
        <v>532</v>
      </c>
      <c r="G415" s="193"/>
      <c r="H415" s="195" t="s">
        <v>43</v>
      </c>
      <c r="I415" s="197"/>
      <c r="J415" s="193"/>
      <c r="K415" s="193"/>
      <c r="L415" s="198"/>
      <c r="M415" s="199"/>
      <c r="N415" s="200"/>
      <c r="O415" s="200"/>
      <c r="P415" s="200"/>
      <c r="Q415" s="200"/>
      <c r="R415" s="200"/>
      <c r="S415" s="200"/>
      <c r="T415" s="201"/>
      <c r="AT415" s="202" t="s">
        <v>193</v>
      </c>
      <c r="AU415" s="202" t="s">
        <v>90</v>
      </c>
      <c r="AV415" s="13" t="s">
        <v>88</v>
      </c>
      <c r="AW415" s="13" t="s">
        <v>41</v>
      </c>
      <c r="AX415" s="13" t="s">
        <v>80</v>
      </c>
      <c r="AY415" s="202" t="s">
        <v>182</v>
      </c>
    </row>
    <row r="416" spans="1:65" s="13" customFormat="1" ht="11.25">
      <c r="B416" s="192"/>
      <c r="C416" s="193"/>
      <c r="D416" s="194" t="s">
        <v>193</v>
      </c>
      <c r="E416" s="195" t="s">
        <v>43</v>
      </c>
      <c r="F416" s="196" t="s">
        <v>362</v>
      </c>
      <c r="G416" s="193"/>
      <c r="H416" s="195" t="s">
        <v>43</v>
      </c>
      <c r="I416" s="197"/>
      <c r="J416" s="193"/>
      <c r="K416" s="193"/>
      <c r="L416" s="198"/>
      <c r="M416" s="199"/>
      <c r="N416" s="200"/>
      <c r="O416" s="200"/>
      <c r="P416" s="200"/>
      <c r="Q416" s="200"/>
      <c r="R416" s="200"/>
      <c r="S416" s="200"/>
      <c r="T416" s="201"/>
      <c r="AT416" s="202" t="s">
        <v>193</v>
      </c>
      <c r="AU416" s="202" t="s">
        <v>90</v>
      </c>
      <c r="AV416" s="13" t="s">
        <v>88</v>
      </c>
      <c r="AW416" s="13" t="s">
        <v>41</v>
      </c>
      <c r="AX416" s="13" t="s">
        <v>80</v>
      </c>
      <c r="AY416" s="202" t="s">
        <v>182</v>
      </c>
    </row>
    <row r="417" spans="1:65" s="14" customFormat="1" ht="11.25">
      <c r="B417" s="203"/>
      <c r="C417" s="204"/>
      <c r="D417" s="194" t="s">
        <v>193</v>
      </c>
      <c r="E417" s="205" t="s">
        <v>43</v>
      </c>
      <c r="F417" s="206" t="s">
        <v>210</v>
      </c>
      <c r="G417" s="204"/>
      <c r="H417" s="207">
        <v>5</v>
      </c>
      <c r="I417" s="208"/>
      <c r="J417" s="204"/>
      <c r="K417" s="204"/>
      <c r="L417" s="209"/>
      <c r="M417" s="210"/>
      <c r="N417" s="211"/>
      <c r="O417" s="211"/>
      <c r="P417" s="211"/>
      <c r="Q417" s="211"/>
      <c r="R417" s="211"/>
      <c r="S417" s="211"/>
      <c r="T417" s="212"/>
      <c r="AT417" s="213" t="s">
        <v>193</v>
      </c>
      <c r="AU417" s="213" t="s">
        <v>90</v>
      </c>
      <c r="AV417" s="14" t="s">
        <v>90</v>
      </c>
      <c r="AW417" s="14" t="s">
        <v>41</v>
      </c>
      <c r="AX417" s="14" t="s">
        <v>88</v>
      </c>
      <c r="AY417" s="213" t="s">
        <v>182</v>
      </c>
    </row>
    <row r="418" spans="1:65" s="2" customFormat="1" ht="37.9" customHeight="1">
      <c r="A418" s="35"/>
      <c r="B418" s="36"/>
      <c r="C418" s="179" t="s">
        <v>557</v>
      </c>
      <c r="D418" s="179" t="s">
        <v>187</v>
      </c>
      <c r="E418" s="180" t="s">
        <v>621</v>
      </c>
      <c r="F418" s="181" t="s">
        <v>622</v>
      </c>
      <c r="G418" s="182" t="s">
        <v>481</v>
      </c>
      <c r="H418" s="183">
        <v>90</v>
      </c>
      <c r="I418" s="184"/>
      <c r="J418" s="185">
        <f>ROUND(I418*H418,2)</f>
        <v>0</v>
      </c>
      <c r="K418" s="181" t="s">
        <v>191</v>
      </c>
      <c r="L418" s="40"/>
      <c r="M418" s="186" t="s">
        <v>43</v>
      </c>
      <c r="N418" s="187" t="s">
        <v>51</v>
      </c>
      <c r="O418" s="65"/>
      <c r="P418" s="188">
        <f>O418*H418</f>
        <v>0</v>
      </c>
      <c r="Q418" s="188">
        <v>0</v>
      </c>
      <c r="R418" s="188">
        <f>Q418*H418</f>
        <v>0</v>
      </c>
      <c r="S418" s="188">
        <v>0</v>
      </c>
      <c r="T418" s="189">
        <f>S418*H418</f>
        <v>0</v>
      </c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R418" s="190" t="s">
        <v>88</v>
      </c>
      <c r="AT418" s="190" t="s">
        <v>187</v>
      </c>
      <c r="AU418" s="190" t="s">
        <v>90</v>
      </c>
      <c r="AY418" s="17" t="s">
        <v>182</v>
      </c>
      <c r="BE418" s="191">
        <f>IF(N418="základní",J418,0)</f>
        <v>0</v>
      </c>
      <c r="BF418" s="191">
        <f>IF(N418="snížená",J418,0)</f>
        <v>0</v>
      </c>
      <c r="BG418" s="191">
        <f>IF(N418="zákl. přenesená",J418,0)</f>
        <v>0</v>
      </c>
      <c r="BH418" s="191">
        <f>IF(N418="sníž. přenesená",J418,0)</f>
        <v>0</v>
      </c>
      <c r="BI418" s="191">
        <f>IF(N418="nulová",J418,0)</f>
        <v>0</v>
      </c>
      <c r="BJ418" s="17" t="s">
        <v>88</v>
      </c>
      <c r="BK418" s="191">
        <f>ROUND(I418*H418,2)</f>
        <v>0</v>
      </c>
      <c r="BL418" s="17" t="s">
        <v>88</v>
      </c>
      <c r="BM418" s="190" t="s">
        <v>1627</v>
      </c>
    </row>
    <row r="419" spans="1:65" s="13" customFormat="1" ht="11.25">
      <c r="B419" s="192"/>
      <c r="C419" s="193"/>
      <c r="D419" s="194" t="s">
        <v>193</v>
      </c>
      <c r="E419" s="195" t="s">
        <v>43</v>
      </c>
      <c r="F419" s="196" t="s">
        <v>554</v>
      </c>
      <c r="G419" s="193"/>
      <c r="H419" s="195" t="s">
        <v>43</v>
      </c>
      <c r="I419" s="197"/>
      <c r="J419" s="193"/>
      <c r="K419" s="193"/>
      <c r="L419" s="198"/>
      <c r="M419" s="199"/>
      <c r="N419" s="200"/>
      <c r="O419" s="200"/>
      <c r="P419" s="200"/>
      <c r="Q419" s="200"/>
      <c r="R419" s="200"/>
      <c r="S419" s="200"/>
      <c r="T419" s="201"/>
      <c r="AT419" s="202" t="s">
        <v>193</v>
      </c>
      <c r="AU419" s="202" t="s">
        <v>90</v>
      </c>
      <c r="AV419" s="13" t="s">
        <v>88</v>
      </c>
      <c r="AW419" s="13" t="s">
        <v>41</v>
      </c>
      <c r="AX419" s="13" t="s">
        <v>80</v>
      </c>
      <c r="AY419" s="202" t="s">
        <v>182</v>
      </c>
    </row>
    <row r="420" spans="1:65" s="13" customFormat="1" ht="11.25">
      <c r="B420" s="192"/>
      <c r="C420" s="193"/>
      <c r="D420" s="194" t="s">
        <v>193</v>
      </c>
      <c r="E420" s="195" t="s">
        <v>43</v>
      </c>
      <c r="F420" s="196" t="s">
        <v>570</v>
      </c>
      <c r="G420" s="193"/>
      <c r="H420" s="195" t="s">
        <v>43</v>
      </c>
      <c r="I420" s="197"/>
      <c r="J420" s="193"/>
      <c r="K420" s="193"/>
      <c r="L420" s="198"/>
      <c r="M420" s="199"/>
      <c r="N420" s="200"/>
      <c r="O420" s="200"/>
      <c r="P420" s="200"/>
      <c r="Q420" s="200"/>
      <c r="R420" s="200"/>
      <c r="S420" s="200"/>
      <c r="T420" s="201"/>
      <c r="AT420" s="202" t="s">
        <v>193</v>
      </c>
      <c r="AU420" s="202" t="s">
        <v>90</v>
      </c>
      <c r="AV420" s="13" t="s">
        <v>88</v>
      </c>
      <c r="AW420" s="13" t="s">
        <v>41</v>
      </c>
      <c r="AX420" s="13" t="s">
        <v>80</v>
      </c>
      <c r="AY420" s="202" t="s">
        <v>182</v>
      </c>
    </row>
    <row r="421" spans="1:65" s="13" customFormat="1" ht="11.25">
      <c r="B421" s="192"/>
      <c r="C421" s="193"/>
      <c r="D421" s="194" t="s">
        <v>193</v>
      </c>
      <c r="E421" s="195" t="s">
        <v>43</v>
      </c>
      <c r="F421" s="196" t="s">
        <v>1628</v>
      </c>
      <c r="G421" s="193"/>
      <c r="H421" s="195" t="s">
        <v>43</v>
      </c>
      <c r="I421" s="197"/>
      <c r="J421" s="193"/>
      <c r="K421" s="193"/>
      <c r="L421" s="198"/>
      <c r="M421" s="199"/>
      <c r="N421" s="200"/>
      <c r="O421" s="200"/>
      <c r="P421" s="200"/>
      <c r="Q421" s="200"/>
      <c r="R421" s="200"/>
      <c r="S421" s="200"/>
      <c r="T421" s="201"/>
      <c r="AT421" s="202" t="s">
        <v>193</v>
      </c>
      <c r="AU421" s="202" t="s">
        <v>90</v>
      </c>
      <c r="AV421" s="13" t="s">
        <v>88</v>
      </c>
      <c r="AW421" s="13" t="s">
        <v>41</v>
      </c>
      <c r="AX421" s="13" t="s">
        <v>80</v>
      </c>
      <c r="AY421" s="202" t="s">
        <v>182</v>
      </c>
    </row>
    <row r="422" spans="1:65" s="14" customFormat="1" ht="11.25">
      <c r="B422" s="203"/>
      <c r="C422" s="204"/>
      <c r="D422" s="194" t="s">
        <v>193</v>
      </c>
      <c r="E422" s="205" t="s">
        <v>43</v>
      </c>
      <c r="F422" s="206" t="s">
        <v>1629</v>
      </c>
      <c r="G422" s="204"/>
      <c r="H422" s="207">
        <v>90</v>
      </c>
      <c r="I422" s="208"/>
      <c r="J422" s="204"/>
      <c r="K422" s="204"/>
      <c r="L422" s="209"/>
      <c r="M422" s="210"/>
      <c r="N422" s="211"/>
      <c r="O422" s="211"/>
      <c r="P422" s="211"/>
      <c r="Q422" s="211"/>
      <c r="R422" s="211"/>
      <c r="S422" s="211"/>
      <c r="T422" s="212"/>
      <c r="AT422" s="213" t="s">
        <v>193</v>
      </c>
      <c r="AU422" s="213" t="s">
        <v>90</v>
      </c>
      <c r="AV422" s="14" t="s">
        <v>90</v>
      </c>
      <c r="AW422" s="14" t="s">
        <v>41</v>
      </c>
      <c r="AX422" s="14" t="s">
        <v>88</v>
      </c>
      <c r="AY422" s="213" t="s">
        <v>182</v>
      </c>
    </row>
    <row r="423" spans="1:65" s="2" customFormat="1" ht="14.45" customHeight="1">
      <c r="A423" s="35"/>
      <c r="B423" s="36"/>
      <c r="C423" s="214" t="s">
        <v>562</v>
      </c>
      <c r="D423" s="214" t="s">
        <v>179</v>
      </c>
      <c r="E423" s="215" t="s">
        <v>625</v>
      </c>
      <c r="F423" s="216" t="s">
        <v>626</v>
      </c>
      <c r="G423" s="217" t="s">
        <v>481</v>
      </c>
      <c r="H423" s="218">
        <v>94.5</v>
      </c>
      <c r="I423" s="219"/>
      <c r="J423" s="220">
        <f>ROUND(I423*H423,2)</f>
        <v>0</v>
      </c>
      <c r="K423" s="216" t="s">
        <v>191</v>
      </c>
      <c r="L423" s="221"/>
      <c r="M423" s="222" t="s">
        <v>43</v>
      </c>
      <c r="N423" s="223" t="s">
        <v>51</v>
      </c>
      <c r="O423" s="65"/>
      <c r="P423" s="188">
        <f>O423*H423</f>
        <v>0</v>
      </c>
      <c r="Q423" s="188">
        <v>6.3000000000000003E-4</v>
      </c>
      <c r="R423" s="188">
        <f>Q423*H423</f>
        <v>5.9535000000000005E-2</v>
      </c>
      <c r="S423" s="188">
        <v>0</v>
      </c>
      <c r="T423" s="189">
        <f>S423*H423</f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90" t="s">
        <v>90</v>
      </c>
      <c r="AT423" s="190" t="s">
        <v>179</v>
      </c>
      <c r="AU423" s="190" t="s">
        <v>90</v>
      </c>
      <c r="AY423" s="17" t="s">
        <v>182</v>
      </c>
      <c r="BE423" s="191">
        <f>IF(N423="základní",J423,0)</f>
        <v>0</v>
      </c>
      <c r="BF423" s="191">
        <f>IF(N423="snížená",J423,0)</f>
        <v>0</v>
      </c>
      <c r="BG423" s="191">
        <f>IF(N423="zákl. přenesená",J423,0)</f>
        <v>0</v>
      </c>
      <c r="BH423" s="191">
        <f>IF(N423="sníž. přenesená",J423,0)</f>
        <v>0</v>
      </c>
      <c r="BI423" s="191">
        <f>IF(N423="nulová",J423,0)</f>
        <v>0</v>
      </c>
      <c r="BJ423" s="17" t="s">
        <v>88</v>
      </c>
      <c r="BK423" s="191">
        <f>ROUND(I423*H423,2)</f>
        <v>0</v>
      </c>
      <c r="BL423" s="17" t="s">
        <v>88</v>
      </c>
      <c r="BM423" s="190" t="s">
        <v>1630</v>
      </c>
    </row>
    <row r="424" spans="1:65" s="13" customFormat="1" ht="11.25">
      <c r="B424" s="192"/>
      <c r="C424" s="193"/>
      <c r="D424" s="194" t="s">
        <v>193</v>
      </c>
      <c r="E424" s="195" t="s">
        <v>43</v>
      </c>
      <c r="F424" s="196" t="s">
        <v>554</v>
      </c>
      <c r="G424" s="193"/>
      <c r="H424" s="195" t="s">
        <v>43</v>
      </c>
      <c r="I424" s="197"/>
      <c r="J424" s="193"/>
      <c r="K424" s="193"/>
      <c r="L424" s="198"/>
      <c r="M424" s="199"/>
      <c r="N424" s="200"/>
      <c r="O424" s="200"/>
      <c r="P424" s="200"/>
      <c r="Q424" s="200"/>
      <c r="R424" s="200"/>
      <c r="S424" s="200"/>
      <c r="T424" s="201"/>
      <c r="AT424" s="202" t="s">
        <v>193</v>
      </c>
      <c r="AU424" s="202" t="s">
        <v>90</v>
      </c>
      <c r="AV424" s="13" t="s">
        <v>88</v>
      </c>
      <c r="AW424" s="13" t="s">
        <v>41</v>
      </c>
      <c r="AX424" s="13" t="s">
        <v>80</v>
      </c>
      <c r="AY424" s="202" t="s">
        <v>182</v>
      </c>
    </row>
    <row r="425" spans="1:65" s="13" customFormat="1" ht="11.25">
      <c r="B425" s="192"/>
      <c r="C425" s="193"/>
      <c r="D425" s="194" t="s">
        <v>193</v>
      </c>
      <c r="E425" s="195" t="s">
        <v>43</v>
      </c>
      <c r="F425" s="196" t="s">
        <v>1624</v>
      </c>
      <c r="G425" s="193"/>
      <c r="H425" s="195" t="s">
        <v>43</v>
      </c>
      <c r="I425" s="197"/>
      <c r="J425" s="193"/>
      <c r="K425" s="193"/>
      <c r="L425" s="198"/>
      <c r="M425" s="199"/>
      <c r="N425" s="200"/>
      <c r="O425" s="200"/>
      <c r="P425" s="200"/>
      <c r="Q425" s="200"/>
      <c r="R425" s="200"/>
      <c r="S425" s="200"/>
      <c r="T425" s="201"/>
      <c r="AT425" s="202" t="s">
        <v>193</v>
      </c>
      <c r="AU425" s="202" t="s">
        <v>90</v>
      </c>
      <c r="AV425" s="13" t="s">
        <v>88</v>
      </c>
      <c r="AW425" s="13" t="s">
        <v>41</v>
      </c>
      <c r="AX425" s="13" t="s">
        <v>80</v>
      </c>
      <c r="AY425" s="202" t="s">
        <v>182</v>
      </c>
    </row>
    <row r="426" spans="1:65" s="13" customFormat="1" ht="11.25">
      <c r="B426" s="192"/>
      <c r="C426" s="193"/>
      <c r="D426" s="194" t="s">
        <v>193</v>
      </c>
      <c r="E426" s="195" t="s">
        <v>43</v>
      </c>
      <c r="F426" s="196" t="s">
        <v>1631</v>
      </c>
      <c r="G426" s="193"/>
      <c r="H426" s="195" t="s">
        <v>43</v>
      </c>
      <c r="I426" s="197"/>
      <c r="J426" s="193"/>
      <c r="K426" s="193"/>
      <c r="L426" s="198"/>
      <c r="M426" s="199"/>
      <c r="N426" s="200"/>
      <c r="O426" s="200"/>
      <c r="P426" s="200"/>
      <c r="Q426" s="200"/>
      <c r="R426" s="200"/>
      <c r="S426" s="200"/>
      <c r="T426" s="201"/>
      <c r="AT426" s="202" t="s">
        <v>193</v>
      </c>
      <c r="AU426" s="202" t="s">
        <v>90</v>
      </c>
      <c r="AV426" s="13" t="s">
        <v>88</v>
      </c>
      <c r="AW426" s="13" t="s">
        <v>41</v>
      </c>
      <c r="AX426" s="13" t="s">
        <v>80</v>
      </c>
      <c r="AY426" s="202" t="s">
        <v>182</v>
      </c>
    </row>
    <row r="427" spans="1:65" s="14" customFormat="1" ht="11.25">
      <c r="B427" s="203"/>
      <c r="C427" s="204"/>
      <c r="D427" s="194" t="s">
        <v>193</v>
      </c>
      <c r="E427" s="205" t="s">
        <v>43</v>
      </c>
      <c r="F427" s="206" t="s">
        <v>1632</v>
      </c>
      <c r="G427" s="204"/>
      <c r="H427" s="207">
        <v>94.5</v>
      </c>
      <c r="I427" s="208"/>
      <c r="J427" s="204"/>
      <c r="K427" s="204"/>
      <c r="L427" s="209"/>
      <c r="M427" s="210"/>
      <c r="N427" s="211"/>
      <c r="O427" s="211"/>
      <c r="P427" s="211"/>
      <c r="Q427" s="211"/>
      <c r="R427" s="211"/>
      <c r="S427" s="211"/>
      <c r="T427" s="212"/>
      <c r="AT427" s="213" t="s">
        <v>193</v>
      </c>
      <c r="AU427" s="213" t="s">
        <v>90</v>
      </c>
      <c r="AV427" s="14" t="s">
        <v>90</v>
      </c>
      <c r="AW427" s="14" t="s">
        <v>41</v>
      </c>
      <c r="AX427" s="14" t="s">
        <v>88</v>
      </c>
      <c r="AY427" s="213" t="s">
        <v>182</v>
      </c>
    </row>
    <row r="428" spans="1:65" s="2" customFormat="1" ht="37.9" customHeight="1">
      <c r="A428" s="35"/>
      <c r="B428" s="36"/>
      <c r="C428" s="179" t="s">
        <v>566</v>
      </c>
      <c r="D428" s="179" t="s">
        <v>187</v>
      </c>
      <c r="E428" s="180" t="s">
        <v>1633</v>
      </c>
      <c r="F428" s="181" t="s">
        <v>1634</v>
      </c>
      <c r="G428" s="182" t="s">
        <v>481</v>
      </c>
      <c r="H428" s="183">
        <v>60</v>
      </c>
      <c r="I428" s="184"/>
      <c r="J428" s="185">
        <f>ROUND(I428*H428,2)</f>
        <v>0</v>
      </c>
      <c r="K428" s="181" t="s">
        <v>191</v>
      </c>
      <c r="L428" s="40"/>
      <c r="M428" s="186" t="s">
        <v>43</v>
      </c>
      <c r="N428" s="187" t="s">
        <v>51</v>
      </c>
      <c r="O428" s="65"/>
      <c r="P428" s="188">
        <f>O428*H428</f>
        <v>0</v>
      </c>
      <c r="Q428" s="188">
        <v>0</v>
      </c>
      <c r="R428" s="188">
        <f>Q428*H428</f>
        <v>0</v>
      </c>
      <c r="S428" s="188">
        <v>0</v>
      </c>
      <c r="T428" s="189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90" t="s">
        <v>88</v>
      </c>
      <c r="AT428" s="190" t="s">
        <v>187</v>
      </c>
      <c r="AU428" s="190" t="s">
        <v>90</v>
      </c>
      <c r="AY428" s="17" t="s">
        <v>182</v>
      </c>
      <c r="BE428" s="191">
        <f>IF(N428="základní",J428,0)</f>
        <v>0</v>
      </c>
      <c r="BF428" s="191">
        <f>IF(N428="snížená",J428,0)</f>
        <v>0</v>
      </c>
      <c r="BG428" s="191">
        <f>IF(N428="zákl. přenesená",J428,0)</f>
        <v>0</v>
      </c>
      <c r="BH428" s="191">
        <f>IF(N428="sníž. přenesená",J428,0)</f>
        <v>0</v>
      </c>
      <c r="BI428" s="191">
        <f>IF(N428="nulová",J428,0)</f>
        <v>0</v>
      </c>
      <c r="BJ428" s="17" t="s">
        <v>88</v>
      </c>
      <c r="BK428" s="191">
        <f>ROUND(I428*H428,2)</f>
        <v>0</v>
      </c>
      <c r="BL428" s="17" t="s">
        <v>88</v>
      </c>
      <c r="BM428" s="190" t="s">
        <v>1635</v>
      </c>
    </row>
    <row r="429" spans="1:65" s="13" customFormat="1" ht="11.25">
      <c r="B429" s="192"/>
      <c r="C429" s="193"/>
      <c r="D429" s="194" t="s">
        <v>193</v>
      </c>
      <c r="E429" s="195" t="s">
        <v>43</v>
      </c>
      <c r="F429" s="196" t="s">
        <v>532</v>
      </c>
      <c r="G429" s="193"/>
      <c r="H429" s="195" t="s">
        <v>43</v>
      </c>
      <c r="I429" s="197"/>
      <c r="J429" s="193"/>
      <c r="K429" s="193"/>
      <c r="L429" s="198"/>
      <c r="M429" s="199"/>
      <c r="N429" s="200"/>
      <c r="O429" s="200"/>
      <c r="P429" s="200"/>
      <c r="Q429" s="200"/>
      <c r="R429" s="200"/>
      <c r="S429" s="200"/>
      <c r="T429" s="201"/>
      <c r="AT429" s="202" t="s">
        <v>193</v>
      </c>
      <c r="AU429" s="202" t="s">
        <v>90</v>
      </c>
      <c r="AV429" s="13" t="s">
        <v>88</v>
      </c>
      <c r="AW429" s="13" t="s">
        <v>41</v>
      </c>
      <c r="AX429" s="13" t="s">
        <v>80</v>
      </c>
      <c r="AY429" s="202" t="s">
        <v>182</v>
      </c>
    </row>
    <row r="430" spans="1:65" s="13" customFormat="1" ht="11.25">
      <c r="B430" s="192"/>
      <c r="C430" s="193"/>
      <c r="D430" s="194" t="s">
        <v>193</v>
      </c>
      <c r="E430" s="195" t="s">
        <v>43</v>
      </c>
      <c r="F430" s="196" t="s">
        <v>362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4" customFormat="1" ht="11.25">
      <c r="B431" s="203"/>
      <c r="C431" s="204"/>
      <c r="D431" s="194" t="s">
        <v>193</v>
      </c>
      <c r="E431" s="205" t="s">
        <v>43</v>
      </c>
      <c r="F431" s="206" t="s">
        <v>655</v>
      </c>
      <c r="G431" s="204"/>
      <c r="H431" s="207">
        <v>60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193</v>
      </c>
      <c r="AU431" s="213" t="s">
        <v>90</v>
      </c>
      <c r="AV431" s="14" t="s">
        <v>90</v>
      </c>
      <c r="AW431" s="14" t="s">
        <v>41</v>
      </c>
      <c r="AX431" s="14" t="s">
        <v>88</v>
      </c>
      <c r="AY431" s="213" t="s">
        <v>182</v>
      </c>
    </row>
    <row r="432" spans="1:65" s="2" customFormat="1" ht="37.9" customHeight="1">
      <c r="A432" s="35"/>
      <c r="B432" s="36"/>
      <c r="C432" s="179" t="s">
        <v>572</v>
      </c>
      <c r="D432" s="179" t="s">
        <v>187</v>
      </c>
      <c r="E432" s="180" t="s">
        <v>635</v>
      </c>
      <c r="F432" s="181" t="s">
        <v>636</v>
      </c>
      <c r="G432" s="182" t="s">
        <v>481</v>
      </c>
      <c r="H432" s="183">
        <v>305</v>
      </c>
      <c r="I432" s="184"/>
      <c r="J432" s="185">
        <f>ROUND(I432*H432,2)</f>
        <v>0</v>
      </c>
      <c r="K432" s="181" t="s">
        <v>191</v>
      </c>
      <c r="L432" s="40"/>
      <c r="M432" s="186" t="s">
        <v>43</v>
      </c>
      <c r="N432" s="187" t="s">
        <v>51</v>
      </c>
      <c r="O432" s="65"/>
      <c r="P432" s="188">
        <f>O432*H432</f>
        <v>0</v>
      </c>
      <c r="Q432" s="188">
        <v>0</v>
      </c>
      <c r="R432" s="188">
        <f>Q432*H432</f>
        <v>0</v>
      </c>
      <c r="S432" s="188">
        <v>0</v>
      </c>
      <c r="T432" s="189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90" t="s">
        <v>88</v>
      </c>
      <c r="AT432" s="190" t="s">
        <v>187</v>
      </c>
      <c r="AU432" s="190" t="s">
        <v>90</v>
      </c>
      <c r="AY432" s="17" t="s">
        <v>182</v>
      </c>
      <c r="BE432" s="191">
        <f>IF(N432="základní",J432,0)</f>
        <v>0</v>
      </c>
      <c r="BF432" s="191">
        <f>IF(N432="snížená",J432,0)</f>
        <v>0</v>
      </c>
      <c r="BG432" s="191">
        <f>IF(N432="zákl. přenesená",J432,0)</f>
        <v>0</v>
      </c>
      <c r="BH432" s="191">
        <f>IF(N432="sníž. přenesená",J432,0)</f>
        <v>0</v>
      </c>
      <c r="BI432" s="191">
        <f>IF(N432="nulová",J432,0)</f>
        <v>0</v>
      </c>
      <c r="BJ432" s="17" t="s">
        <v>88</v>
      </c>
      <c r="BK432" s="191">
        <f>ROUND(I432*H432,2)</f>
        <v>0</v>
      </c>
      <c r="BL432" s="17" t="s">
        <v>88</v>
      </c>
      <c r="BM432" s="190" t="s">
        <v>637</v>
      </c>
    </row>
    <row r="433" spans="2:51" s="13" customFormat="1" ht="11.25">
      <c r="B433" s="192"/>
      <c r="C433" s="193"/>
      <c r="D433" s="194" t="s">
        <v>193</v>
      </c>
      <c r="E433" s="195" t="s">
        <v>43</v>
      </c>
      <c r="F433" s="196" t="s">
        <v>431</v>
      </c>
      <c r="G433" s="193"/>
      <c r="H433" s="195" t="s">
        <v>43</v>
      </c>
      <c r="I433" s="197"/>
      <c r="J433" s="193"/>
      <c r="K433" s="193"/>
      <c r="L433" s="198"/>
      <c r="M433" s="199"/>
      <c r="N433" s="200"/>
      <c r="O433" s="200"/>
      <c r="P433" s="200"/>
      <c r="Q433" s="200"/>
      <c r="R433" s="200"/>
      <c r="S433" s="200"/>
      <c r="T433" s="201"/>
      <c r="AT433" s="202" t="s">
        <v>193</v>
      </c>
      <c r="AU433" s="202" t="s">
        <v>90</v>
      </c>
      <c r="AV433" s="13" t="s">
        <v>88</v>
      </c>
      <c r="AW433" s="13" t="s">
        <v>41</v>
      </c>
      <c r="AX433" s="13" t="s">
        <v>80</v>
      </c>
      <c r="AY433" s="202" t="s">
        <v>182</v>
      </c>
    </row>
    <row r="434" spans="2:51" s="13" customFormat="1" ht="11.25">
      <c r="B434" s="192"/>
      <c r="C434" s="193"/>
      <c r="D434" s="194" t="s">
        <v>193</v>
      </c>
      <c r="E434" s="195" t="s">
        <v>43</v>
      </c>
      <c r="F434" s="196" t="s">
        <v>638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2:51" s="14" customFormat="1" ht="11.25">
      <c r="B435" s="203"/>
      <c r="C435" s="204"/>
      <c r="D435" s="194" t="s">
        <v>193</v>
      </c>
      <c r="E435" s="205" t="s">
        <v>43</v>
      </c>
      <c r="F435" s="206" t="s">
        <v>639</v>
      </c>
      <c r="G435" s="204"/>
      <c r="H435" s="207">
        <v>45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193</v>
      </c>
      <c r="AU435" s="213" t="s">
        <v>90</v>
      </c>
      <c r="AV435" s="14" t="s">
        <v>90</v>
      </c>
      <c r="AW435" s="14" t="s">
        <v>41</v>
      </c>
      <c r="AX435" s="14" t="s">
        <v>80</v>
      </c>
      <c r="AY435" s="213" t="s">
        <v>182</v>
      </c>
    </row>
    <row r="436" spans="2:51" s="13" customFormat="1" ht="11.25">
      <c r="B436" s="192"/>
      <c r="C436" s="193"/>
      <c r="D436" s="194" t="s">
        <v>193</v>
      </c>
      <c r="E436" s="195" t="s">
        <v>43</v>
      </c>
      <c r="F436" s="196" t="s">
        <v>640</v>
      </c>
      <c r="G436" s="193"/>
      <c r="H436" s="195" t="s">
        <v>43</v>
      </c>
      <c r="I436" s="197"/>
      <c r="J436" s="193"/>
      <c r="K436" s="193"/>
      <c r="L436" s="198"/>
      <c r="M436" s="199"/>
      <c r="N436" s="200"/>
      <c r="O436" s="200"/>
      <c r="P436" s="200"/>
      <c r="Q436" s="200"/>
      <c r="R436" s="200"/>
      <c r="S436" s="200"/>
      <c r="T436" s="201"/>
      <c r="AT436" s="202" t="s">
        <v>193</v>
      </c>
      <c r="AU436" s="202" t="s">
        <v>90</v>
      </c>
      <c r="AV436" s="13" t="s">
        <v>88</v>
      </c>
      <c r="AW436" s="13" t="s">
        <v>41</v>
      </c>
      <c r="AX436" s="13" t="s">
        <v>80</v>
      </c>
      <c r="AY436" s="202" t="s">
        <v>182</v>
      </c>
    </row>
    <row r="437" spans="2:51" s="14" customFormat="1" ht="11.25">
      <c r="B437" s="203"/>
      <c r="C437" s="204"/>
      <c r="D437" s="194" t="s">
        <v>193</v>
      </c>
      <c r="E437" s="205" t="s">
        <v>43</v>
      </c>
      <c r="F437" s="206" t="s">
        <v>641</v>
      </c>
      <c r="G437" s="204"/>
      <c r="H437" s="207">
        <v>10</v>
      </c>
      <c r="I437" s="208"/>
      <c r="J437" s="204"/>
      <c r="K437" s="204"/>
      <c r="L437" s="209"/>
      <c r="M437" s="210"/>
      <c r="N437" s="211"/>
      <c r="O437" s="211"/>
      <c r="P437" s="211"/>
      <c r="Q437" s="211"/>
      <c r="R437" s="211"/>
      <c r="S437" s="211"/>
      <c r="T437" s="212"/>
      <c r="AT437" s="213" t="s">
        <v>193</v>
      </c>
      <c r="AU437" s="213" t="s">
        <v>90</v>
      </c>
      <c r="AV437" s="14" t="s">
        <v>90</v>
      </c>
      <c r="AW437" s="14" t="s">
        <v>41</v>
      </c>
      <c r="AX437" s="14" t="s">
        <v>80</v>
      </c>
      <c r="AY437" s="213" t="s">
        <v>182</v>
      </c>
    </row>
    <row r="438" spans="2:51" s="13" customFormat="1" ht="11.25">
      <c r="B438" s="192"/>
      <c r="C438" s="193"/>
      <c r="D438" s="194" t="s">
        <v>193</v>
      </c>
      <c r="E438" s="195" t="s">
        <v>43</v>
      </c>
      <c r="F438" s="196" t="s">
        <v>1636</v>
      </c>
      <c r="G438" s="193"/>
      <c r="H438" s="195" t="s">
        <v>43</v>
      </c>
      <c r="I438" s="197"/>
      <c r="J438" s="193"/>
      <c r="K438" s="193"/>
      <c r="L438" s="198"/>
      <c r="M438" s="199"/>
      <c r="N438" s="200"/>
      <c r="O438" s="200"/>
      <c r="P438" s="200"/>
      <c r="Q438" s="200"/>
      <c r="R438" s="200"/>
      <c r="S438" s="200"/>
      <c r="T438" s="201"/>
      <c r="AT438" s="202" t="s">
        <v>193</v>
      </c>
      <c r="AU438" s="202" t="s">
        <v>90</v>
      </c>
      <c r="AV438" s="13" t="s">
        <v>88</v>
      </c>
      <c r="AW438" s="13" t="s">
        <v>41</v>
      </c>
      <c r="AX438" s="13" t="s">
        <v>80</v>
      </c>
      <c r="AY438" s="202" t="s">
        <v>182</v>
      </c>
    </row>
    <row r="439" spans="2:51" s="14" customFormat="1" ht="11.25">
      <c r="B439" s="203"/>
      <c r="C439" s="204"/>
      <c r="D439" s="194" t="s">
        <v>193</v>
      </c>
      <c r="E439" s="205" t="s">
        <v>43</v>
      </c>
      <c r="F439" s="206" t="s">
        <v>639</v>
      </c>
      <c r="G439" s="204"/>
      <c r="H439" s="207">
        <v>45</v>
      </c>
      <c r="I439" s="208"/>
      <c r="J439" s="204"/>
      <c r="K439" s="204"/>
      <c r="L439" s="209"/>
      <c r="M439" s="210"/>
      <c r="N439" s="211"/>
      <c r="O439" s="211"/>
      <c r="P439" s="211"/>
      <c r="Q439" s="211"/>
      <c r="R439" s="211"/>
      <c r="S439" s="211"/>
      <c r="T439" s="212"/>
      <c r="AT439" s="213" t="s">
        <v>193</v>
      </c>
      <c r="AU439" s="213" t="s">
        <v>90</v>
      </c>
      <c r="AV439" s="14" t="s">
        <v>90</v>
      </c>
      <c r="AW439" s="14" t="s">
        <v>41</v>
      </c>
      <c r="AX439" s="14" t="s">
        <v>80</v>
      </c>
      <c r="AY439" s="213" t="s">
        <v>182</v>
      </c>
    </row>
    <row r="440" spans="2:51" s="13" customFormat="1" ht="11.25">
      <c r="B440" s="192"/>
      <c r="C440" s="193"/>
      <c r="D440" s="194" t="s">
        <v>193</v>
      </c>
      <c r="E440" s="195" t="s">
        <v>43</v>
      </c>
      <c r="F440" s="196" t="s">
        <v>1637</v>
      </c>
      <c r="G440" s="193"/>
      <c r="H440" s="195" t="s">
        <v>43</v>
      </c>
      <c r="I440" s="197"/>
      <c r="J440" s="193"/>
      <c r="K440" s="193"/>
      <c r="L440" s="198"/>
      <c r="M440" s="199"/>
      <c r="N440" s="200"/>
      <c r="O440" s="200"/>
      <c r="P440" s="200"/>
      <c r="Q440" s="200"/>
      <c r="R440" s="200"/>
      <c r="S440" s="200"/>
      <c r="T440" s="201"/>
      <c r="AT440" s="202" t="s">
        <v>193</v>
      </c>
      <c r="AU440" s="202" t="s">
        <v>90</v>
      </c>
      <c r="AV440" s="13" t="s">
        <v>88</v>
      </c>
      <c r="AW440" s="13" t="s">
        <v>41</v>
      </c>
      <c r="AX440" s="13" t="s">
        <v>80</v>
      </c>
      <c r="AY440" s="202" t="s">
        <v>182</v>
      </c>
    </row>
    <row r="441" spans="2:51" s="14" customFormat="1" ht="11.25">
      <c r="B441" s="203"/>
      <c r="C441" s="204"/>
      <c r="D441" s="194" t="s">
        <v>193</v>
      </c>
      <c r="E441" s="205" t="s">
        <v>43</v>
      </c>
      <c r="F441" s="206" t="s">
        <v>641</v>
      </c>
      <c r="G441" s="204"/>
      <c r="H441" s="207">
        <v>10</v>
      </c>
      <c r="I441" s="208"/>
      <c r="J441" s="204"/>
      <c r="K441" s="204"/>
      <c r="L441" s="209"/>
      <c r="M441" s="210"/>
      <c r="N441" s="211"/>
      <c r="O441" s="211"/>
      <c r="P441" s="211"/>
      <c r="Q441" s="211"/>
      <c r="R441" s="211"/>
      <c r="S441" s="211"/>
      <c r="T441" s="212"/>
      <c r="AT441" s="213" t="s">
        <v>193</v>
      </c>
      <c r="AU441" s="213" t="s">
        <v>90</v>
      </c>
      <c r="AV441" s="14" t="s">
        <v>90</v>
      </c>
      <c r="AW441" s="14" t="s">
        <v>41</v>
      </c>
      <c r="AX441" s="14" t="s">
        <v>80</v>
      </c>
      <c r="AY441" s="213" t="s">
        <v>182</v>
      </c>
    </row>
    <row r="442" spans="2:51" s="13" customFormat="1" ht="11.25">
      <c r="B442" s="192"/>
      <c r="C442" s="193"/>
      <c r="D442" s="194" t="s">
        <v>193</v>
      </c>
      <c r="E442" s="195" t="s">
        <v>43</v>
      </c>
      <c r="F442" s="196" t="s">
        <v>1638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2:51" s="14" customFormat="1" ht="11.25">
      <c r="B443" s="203"/>
      <c r="C443" s="204"/>
      <c r="D443" s="194" t="s">
        <v>193</v>
      </c>
      <c r="E443" s="205" t="s">
        <v>43</v>
      </c>
      <c r="F443" s="206" t="s">
        <v>641</v>
      </c>
      <c r="G443" s="204"/>
      <c r="H443" s="207">
        <v>10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80</v>
      </c>
      <c r="AY443" s="213" t="s">
        <v>182</v>
      </c>
    </row>
    <row r="444" spans="2:51" s="13" customFormat="1" ht="11.25">
      <c r="B444" s="192"/>
      <c r="C444" s="193"/>
      <c r="D444" s="194" t="s">
        <v>193</v>
      </c>
      <c r="E444" s="195" t="s">
        <v>43</v>
      </c>
      <c r="F444" s="196" t="s">
        <v>1639</v>
      </c>
      <c r="G444" s="193"/>
      <c r="H444" s="195" t="s">
        <v>43</v>
      </c>
      <c r="I444" s="197"/>
      <c r="J444" s="193"/>
      <c r="K444" s="193"/>
      <c r="L444" s="198"/>
      <c r="M444" s="199"/>
      <c r="N444" s="200"/>
      <c r="O444" s="200"/>
      <c r="P444" s="200"/>
      <c r="Q444" s="200"/>
      <c r="R444" s="200"/>
      <c r="S444" s="200"/>
      <c r="T444" s="201"/>
      <c r="AT444" s="202" t="s">
        <v>193</v>
      </c>
      <c r="AU444" s="202" t="s">
        <v>90</v>
      </c>
      <c r="AV444" s="13" t="s">
        <v>88</v>
      </c>
      <c r="AW444" s="13" t="s">
        <v>41</v>
      </c>
      <c r="AX444" s="13" t="s">
        <v>80</v>
      </c>
      <c r="AY444" s="202" t="s">
        <v>182</v>
      </c>
    </row>
    <row r="445" spans="2:51" s="14" customFormat="1" ht="11.25">
      <c r="B445" s="203"/>
      <c r="C445" s="204"/>
      <c r="D445" s="194" t="s">
        <v>193</v>
      </c>
      <c r="E445" s="205" t="s">
        <v>43</v>
      </c>
      <c r="F445" s="206" t="s">
        <v>1640</v>
      </c>
      <c r="G445" s="204"/>
      <c r="H445" s="207">
        <v>40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193</v>
      </c>
      <c r="AU445" s="213" t="s">
        <v>90</v>
      </c>
      <c r="AV445" s="14" t="s">
        <v>90</v>
      </c>
      <c r="AW445" s="14" t="s">
        <v>41</v>
      </c>
      <c r="AX445" s="14" t="s">
        <v>80</v>
      </c>
      <c r="AY445" s="213" t="s">
        <v>182</v>
      </c>
    </row>
    <row r="446" spans="2:51" s="13" customFormat="1" ht="11.25">
      <c r="B446" s="192"/>
      <c r="C446" s="193"/>
      <c r="D446" s="194" t="s">
        <v>193</v>
      </c>
      <c r="E446" s="195" t="s">
        <v>43</v>
      </c>
      <c r="F446" s="196" t="s">
        <v>1641</v>
      </c>
      <c r="G446" s="193"/>
      <c r="H446" s="195" t="s">
        <v>43</v>
      </c>
      <c r="I446" s="197"/>
      <c r="J446" s="193"/>
      <c r="K446" s="193"/>
      <c r="L446" s="198"/>
      <c r="M446" s="199"/>
      <c r="N446" s="200"/>
      <c r="O446" s="200"/>
      <c r="P446" s="200"/>
      <c r="Q446" s="200"/>
      <c r="R446" s="200"/>
      <c r="S446" s="200"/>
      <c r="T446" s="201"/>
      <c r="AT446" s="202" t="s">
        <v>193</v>
      </c>
      <c r="AU446" s="202" t="s">
        <v>90</v>
      </c>
      <c r="AV446" s="13" t="s">
        <v>88</v>
      </c>
      <c r="AW446" s="13" t="s">
        <v>41</v>
      </c>
      <c r="AX446" s="13" t="s">
        <v>80</v>
      </c>
      <c r="AY446" s="202" t="s">
        <v>182</v>
      </c>
    </row>
    <row r="447" spans="2:51" s="14" customFormat="1" ht="11.25">
      <c r="B447" s="203"/>
      <c r="C447" s="204"/>
      <c r="D447" s="194" t="s">
        <v>193</v>
      </c>
      <c r="E447" s="205" t="s">
        <v>43</v>
      </c>
      <c r="F447" s="206" t="s">
        <v>1642</v>
      </c>
      <c r="G447" s="204"/>
      <c r="H447" s="207">
        <v>30</v>
      </c>
      <c r="I447" s="208"/>
      <c r="J447" s="204"/>
      <c r="K447" s="204"/>
      <c r="L447" s="209"/>
      <c r="M447" s="210"/>
      <c r="N447" s="211"/>
      <c r="O447" s="211"/>
      <c r="P447" s="211"/>
      <c r="Q447" s="211"/>
      <c r="R447" s="211"/>
      <c r="S447" s="211"/>
      <c r="T447" s="212"/>
      <c r="AT447" s="213" t="s">
        <v>193</v>
      </c>
      <c r="AU447" s="213" t="s">
        <v>90</v>
      </c>
      <c r="AV447" s="14" t="s">
        <v>90</v>
      </c>
      <c r="AW447" s="14" t="s">
        <v>41</v>
      </c>
      <c r="AX447" s="14" t="s">
        <v>80</v>
      </c>
      <c r="AY447" s="213" t="s">
        <v>182</v>
      </c>
    </row>
    <row r="448" spans="2:51" s="13" customFormat="1" ht="11.25">
      <c r="B448" s="192"/>
      <c r="C448" s="193"/>
      <c r="D448" s="194" t="s">
        <v>193</v>
      </c>
      <c r="E448" s="195" t="s">
        <v>43</v>
      </c>
      <c r="F448" s="196" t="s">
        <v>1643</v>
      </c>
      <c r="G448" s="193"/>
      <c r="H448" s="195" t="s">
        <v>43</v>
      </c>
      <c r="I448" s="197"/>
      <c r="J448" s="193"/>
      <c r="K448" s="193"/>
      <c r="L448" s="198"/>
      <c r="M448" s="199"/>
      <c r="N448" s="200"/>
      <c r="O448" s="200"/>
      <c r="P448" s="200"/>
      <c r="Q448" s="200"/>
      <c r="R448" s="200"/>
      <c r="S448" s="200"/>
      <c r="T448" s="201"/>
      <c r="AT448" s="202" t="s">
        <v>193</v>
      </c>
      <c r="AU448" s="202" t="s">
        <v>90</v>
      </c>
      <c r="AV448" s="13" t="s">
        <v>88</v>
      </c>
      <c r="AW448" s="13" t="s">
        <v>41</v>
      </c>
      <c r="AX448" s="13" t="s">
        <v>80</v>
      </c>
      <c r="AY448" s="202" t="s">
        <v>182</v>
      </c>
    </row>
    <row r="449" spans="1:65" s="14" customFormat="1" ht="11.25">
      <c r="B449" s="203"/>
      <c r="C449" s="204"/>
      <c r="D449" s="194" t="s">
        <v>193</v>
      </c>
      <c r="E449" s="205" t="s">
        <v>43</v>
      </c>
      <c r="F449" s="206" t="s">
        <v>639</v>
      </c>
      <c r="G449" s="204"/>
      <c r="H449" s="207">
        <v>45</v>
      </c>
      <c r="I449" s="208"/>
      <c r="J449" s="204"/>
      <c r="K449" s="204"/>
      <c r="L449" s="209"/>
      <c r="M449" s="210"/>
      <c r="N449" s="211"/>
      <c r="O449" s="211"/>
      <c r="P449" s="211"/>
      <c r="Q449" s="211"/>
      <c r="R449" s="211"/>
      <c r="S449" s="211"/>
      <c r="T449" s="212"/>
      <c r="AT449" s="213" t="s">
        <v>193</v>
      </c>
      <c r="AU449" s="213" t="s">
        <v>90</v>
      </c>
      <c r="AV449" s="14" t="s">
        <v>90</v>
      </c>
      <c r="AW449" s="14" t="s">
        <v>41</v>
      </c>
      <c r="AX449" s="14" t="s">
        <v>80</v>
      </c>
      <c r="AY449" s="213" t="s">
        <v>182</v>
      </c>
    </row>
    <row r="450" spans="1:65" s="13" customFormat="1" ht="11.25">
      <c r="B450" s="192"/>
      <c r="C450" s="193"/>
      <c r="D450" s="194" t="s">
        <v>193</v>
      </c>
      <c r="E450" s="195" t="s">
        <v>43</v>
      </c>
      <c r="F450" s="196" t="s">
        <v>1644</v>
      </c>
      <c r="G450" s="193"/>
      <c r="H450" s="195" t="s">
        <v>43</v>
      </c>
      <c r="I450" s="197"/>
      <c r="J450" s="193"/>
      <c r="K450" s="193"/>
      <c r="L450" s="198"/>
      <c r="M450" s="199"/>
      <c r="N450" s="200"/>
      <c r="O450" s="200"/>
      <c r="P450" s="200"/>
      <c r="Q450" s="200"/>
      <c r="R450" s="200"/>
      <c r="S450" s="200"/>
      <c r="T450" s="201"/>
      <c r="AT450" s="202" t="s">
        <v>193</v>
      </c>
      <c r="AU450" s="202" t="s">
        <v>90</v>
      </c>
      <c r="AV450" s="13" t="s">
        <v>88</v>
      </c>
      <c r="AW450" s="13" t="s">
        <v>41</v>
      </c>
      <c r="AX450" s="13" t="s">
        <v>80</v>
      </c>
      <c r="AY450" s="202" t="s">
        <v>182</v>
      </c>
    </row>
    <row r="451" spans="1:65" s="14" customFormat="1" ht="11.25">
      <c r="B451" s="203"/>
      <c r="C451" s="204"/>
      <c r="D451" s="194" t="s">
        <v>193</v>
      </c>
      <c r="E451" s="205" t="s">
        <v>43</v>
      </c>
      <c r="F451" s="206" t="s">
        <v>1645</v>
      </c>
      <c r="G451" s="204"/>
      <c r="H451" s="207">
        <v>35</v>
      </c>
      <c r="I451" s="208"/>
      <c r="J451" s="204"/>
      <c r="K451" s="204"/>
      <c r="L451" s="209"/>
      <c r="M451" s="210"/>
      <c r="N451" s="211"/>
      <c r="O451" s="211"/>
      <c r="P451" s="211"/>
      <c r="Q451" s="211"/>
      <c r="R451" s="211"/>
      <c r="S451" s="211"/>
      <c r="T451" s="212"/>
      <c r="AT451" s="213" t="s">
        <v>193</v>
      </c>
      <c r="AU451" s="213" t="s">
        <v>90</v>
      </c>
      <c r="AV451" s="14" t="s">
        <v>90</v>
      </c>
      <c r="AW451" s="14" t="s">
        <v>41</v>
      </c>
      <c r="AX451" s="14" t="s">
        <v>80</v>
      </c>
      <c r="AY451" s="213" t="s">
        <v>182</v>
      </c>
    </row>
    <row r="452" spans="1:65" s="13" customFormat="1" ht="11.25">
      <c r="B452" s="192"/>
      <c r="C452" s="193"/>
      <c r="D452" s="194" t="s">
        <v>193</v>
      </c>
      <c r="E452" s="195" t="s">
        <v>43</v>
      </c>
      <c r="F452" s="196" t="s">
        <v>1646</v>
      </c>
      <c r="G452" s="193"/>
      <c r="H452" s="195" t="s">
        <v>43</v>
      </c>
      <c r="I452" s="197"/>
      <c r="J452" s="193"/>
      <c r="K452" s="193"/>
      <c r="L452" s="198"/>
      <c r="M452" s="199"/>
      <c r="N452" s="200"/>
      <c r="O452" s="200"/>
      <c r="P452" s="200"/>
      <c r="Q452" s="200"/>
      <c r="R452" s="200"/>
      <c r="S452" s="200"/>
      <c r="T452" s="201"/>
      <c r="AT452" s="202" t="s">
        <v>193</v>
      </c>
      <c r="AU452" s="202" t="s">
        <v>90</v>
      </c>
      <c r="AV452" s="13" t="s">
        <v>88</v>
      </c>
      <c r="AW452" s="13" t="s">
        <v>41</v>
      </c>
      <c r="AX452" s="13" t="s">
        <v>80</v>
      </c>
      <c r="AY452" s="202" t="s">
        <v>182</v>
      </c>
    </row>
    <row r="453" spans="1:65" s="14" customFormat="1" ht="11.25">
      <c r="B453" s="203"/>
      <c r="C453" s="204"/>
      <c r="D453" s="194" t="s">
        <v>193</v>
      </c>
      <c r="E453" s="205" t="s">
        <v>43</v>
      </c>
      <c r="F453" s="206" t="s">
        <v>1642</v>
      </c>
      <c r="G453" s="204"/>
      <c r="H453" s="207">
        <v>30</v>
      </c>
      <c r="I453" s="208"/>
      <c r="J453" s="204"/>
      <c r="K453" s="204"/>
      <c r="L453" s="209"/>
      <c r="M453" s="210"/>
      <c r="N453" s="211"/>
      <c r="O453" s="211"/>
      <c r="P453" s="211"/>
      <c r="Q453" s="211"/>
      <c r="R453" s="211"/>
      <c r="S453" s="211"/>
      <c r="T453" s="212"/>
      <c r="AT453" s="213" t="s">
        <v>193</v>
      </c>
      <c r="AU453" s="213" t="s">
        <v>90</v>
      </c>
      <c r="AV453" s="14" t="s">
        <v>90</v>
      </c>
      <c r="AW453" s="14" t="s">
        <v>41</v>
      </c>
      <c r="AX453" s="14" t="s">
        <v>80</v>
      </c>
      <c r="AY453" s="213" t="s">
        <v>182</v>
      </c>
    </row>
    <row r="454" spans="1:65" s="13" customFormat="1" ht="11.25">
      <c r="B454" s="192"/>
      <c r="C454" s="193"/>
      <c r="D454" s="194" t="s">
        <v>193</v>
      </c>
      <c r="E454" s="195" t="s">
        <v>43</v>
      </c>
      <c r="F454" s="196" t="s">
        <v>1647</v>
      </c>
      <c r="G454" s="193"/>
      <c r="H454" s="195" t="s">
        <v>43</v>
      </c>
      <c r="I454" s="197"/>
      <c r="J454" s="193"/>
      <c r="K454" s="193"/>
      <c r="L454" s="198"/>
      <c r="M454" s="199"/>
      <c r="N454" s="200"/>
      <c r="O454" s="200"/>
      <c r="P454" s="200"/>
      <c r="Q454" s="200"/>
      <c r="R454" s="200"/>
      <c r="S454" s="200"/>
      <c r="T454" s="201"/>
      <c r="AT454" s="202" t="s">
        <v>193</v>
      </c>
      <c r="AU454" s="202" t="s">
        <v>90</v>
      </c>
      <c r="AV454" s="13" t="s">
        <v>88</v>
      </c>
      <c r="AW454" s="13" t="s">
        <v>41</v>
      </c>
      <c r="AX454" s="13" t="s">
        <v>80</v>
      </c>
      <c r="AY454" s="202" t="s">
        <v>182</v>
      </c>
    </row>
    <row r="455" spans="1:65" s="14" customFormat="1" ht="11.25">
      <c r="B455" s="203"/>
      <c r="C455" s="204"/>
      <c r="D455" s="194" t="s">
        <v>193</v>
      </c>
      <c r="E455" s="205" t="s">
        <v>43</v>
      </c>
      <c r="F455" s="206" t="s">
        <v>654</v>
      </c>
      <c r="G455" s="204"/>
      <c r="H455" s="207">
        <v>5</v>
      </c>
      <c r="I455" s="208"/>
      <c r="J455" s="204"/>
      <c r="K455" s="204"/>
      <c r="L455" s="209"/>
      <c r="M455" s="210"/>
      <c r="N455" s="211"/>
      <c r="O455" s="211"/>
      <c r="P455" s="211"/>
      <c r="Q455" s="211"/>
      <c r="R455" s="211"/>
      <c r="S455" s="211"/>
      <c r="T455" s="212"/>
      <c r="AT455" s="213" t="s">
        <v>193</v>
      </c>
      <c r="AU455" s="213" t="s">
        <v>90</v>
      </c>
      <c r="AV455" s="14" t="s">
        <v>90</v>
      </c>
      <c r="AW455" s="14" t="s">
        <v>41</v>
      </c>
      <c r="AX455" s="14" t="s">
        <v>80</v>
      </c>
      <c r="AY455" s="213" t="s">
        <v>182</v>
      </c>
    </row>
    <row r="456" spans="1:65" s="15" customFormat="1" ht="11.25">
      <c r="B456" s="227"/>
      <c r="C456" s="228"/>
      <c r="D456" s="194" t="s">
        <v>193</v>
      </c>
      <c r="E456" s="229" t="s">
        <v>43</v>
      </c>
      <c r="F456" s="230" t="s">
        <v>436</v>
      </c>
      <c r="G456" s="228"/>
      <c r="H456" s="231">
        <v>305</v>
      </c>
      <c r="I456" s="232"/>
      <c r="J456" s="228"/>
      <c r="K456" s="228"/>
      <c r="L456" s="233"/>
      <c r="M456" s="234"/>
      <c r="N456" s="235"/>
      <c r="O456" s="235"/>
      <c r="P456" s="235"/>
      <c r="Q456" s="235"/>
      <c r="R456" s="235"/>
      <c r="S456" s="235"/>
      <c r="T456" s="236"/>
      <c r="AT456" s="237" t="s">
        <v>193</v>
      </c>
      <c r="AU456" s="237" t="s">
        <v>90</v>
      </c>
      <c r="AV456" s="15" t="s">
        <v>205</v>
      </c>
      <c r="AW456" s="15" t="s">
        <v>41</v>
      </c>
      <c r="AX456" s="15" t="s">
        <v>88</v>
      </c>
      <c r="AY456" s="237" t="s">
        <v>182</v>
      </c>
    </row>
    <row r="457" spans="1:65" s="2" customFormat="1" ht="14.45" customHeight="1">
      <c r="A457" s="35"/>
      <c r="B457" s="36"/>
      <c r="C457" s="214" t="s">
        <v>574</v>
      </c>
      <c r="D457" s="214" t="s">
        <v>179</v>
      </c>
      <c r="E457" s="215" t="s">
        <v>643</v>
      </c>
      <c r="F457" s="216" t="s">
        <v>644</v>
      </c>
      <c r="G457" s="217" t="s">
        <v>481</v>
      </c>
      <c r="H457" s="218">
        <v>320.25</v>
      </c>
      <c r="I457" s="219"/>
      <c r="J457" s="220">
        <f>ROUND(I457*H457,2)</f>
        <v>0</v>
      </c>
      <c r="K457" s="216" t="s">
        <v>198</v>
      </c>
      <c r="L457" s="221"/>
      <c r="M457" s="222" t="s">
        <v>43</v>
      </c>
      <c r="N457" s="223" t="s">
        <v>51</v>
      </c>
      <c r="O457" s="65"/>
      <c r="P457" s="188">
        <f>O457*H457</f>
        <v>0</v>
      </c>
      <c r="Q457" s="188">
        <v>0</v>
      </c>
      <c r="R457" s="188">
        <f>Q457*H457</f>
        <v>0</v>
      </c>
      <c r="S457" s="188">
        <v>0</v>
      </c>
      <c r="T457" s="189">
        <f>S457*H457</f>
        <v>0</v>
      </c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R457" s="190" t="s">
        <v>90</v>
      </c>
      <c r="AT457" s="190" t="s">
        <v>179</v>
      </c>
      <c r="AU457" s="190" t="s">
        <v>90</v>
      </c>
      <c r="AY457" s="17" t="s">
        <v>182</v>
      </c>
      <c r="BE457" s="191">
        <f>IF(N457="základní",J457,0)</f>
        <v>0</v>
      </c>
      <c r="BF457" s="191">
        <f>IF(N457="snížená",J457,0)</f>
        <v>0</v>
      </c>
      <c r="BG457" s="191">
        <f>IF(N457="zákl. přenesená",J457,0)</f>
        <v>0</v>
      </c>
      <c r="BH457" s="191">
        <f>IF(N457="sníž. přenesená",J457,0)</f>
        <v>0</v>
      </c>
      <c r="BI457" s="191">
        <f>IF(N457="nulová",J457,0)</f>
        <v>0</v>
      </c>
      <c r="BJ457" s="17" t="s">
        <v>88</v>
      </c>
      <c r="BK457" s="191">
        <f>ROUND(I457*H457,2)</f>
        <v>0</v>
      </c>
      <c r="BL457" s="17" t="s">
        <v>88</v>
      </c>
      <c r="BM457" s="190" t="s">
        <v>645</v>
      </c>
    </row>
    <row r="458" spans="1:65" s="13" customFormat="1" ht="11.25">
      <c r="B458" s="192"/>
      <c r="C458" s="193"/>
      <c r="D458" s="194" t="s">
        <v>193</v>
      </c>
      <c r="E458" s="195" t="s">
        <v>43</v>
      </c>
      <c r="F458" s="196" t="s">
        <v>431</v>
      </c>
      <c r="G458" s="193"/>
      <c r="H458" s="195" t="s">
        <v>43</v>
      </c>
      <c r="I458" s="197"/>
      <c r="J458" s="193"/>
      <c r="K458" s="193"/>
      <c r="L458" s="198"/>
      <c r="M458" s="199"/>
      <c r="N458" s="200"/>
      <c r="O458" s="200"/>
      <c r="P458" s="200"/>
      <c r="Q458" s="200"/>
      <c r="R458" s="200"/>
      <c r="S458" s="200"/>
      <c r="T458" s="201"/>
      <c r="AT458" s="202" t="s">
        <v>193</v>
      </c>
      <c r="AU458" s="202" t="s">
        <v>90</v>
      </c>
      <c r="AV458" s="13" t="s">
        <v>88</v>
      </c>
      <c r="AW458" s="13" t="s">
        <v>41</v>
      </c>
      <c r="AX458" s="13" t="s">
        <v>80</v>
      </c>
      <c r="AY458" s="202" t="s">
        <v>182</v>
      </c>
    </row>
    <row r="459" spans="1:65" s="13" customFormat="1" ht="11.25">
      <c r="B459" s="192"/>
      <c r="C459" s="193"/>
      <c r="D459" s="194" t="s">
        <v>193</v>
      </c>
      <c r="E459" s="195" t="s">
        <v>43</v>
      </c>
      <c r="F459" s="196" t="s">
        <v>646</v>
      </c>
      <c r="G459" s="193"/>
      <c r="H459" s="195" t="s">
        <v>43</v>
      </c>
      <c r="I459" s="197"/>
      <c r="J459" s="193"/>
      <c r="K459" s="193"/>
      <c r="L459" s="198"/>
      <c r="M459" s="199"/>
      <c r="N459" s="200"/>
      <c r="O459" s="200"/>
      <c r="P459" s="200"/>
      <c r="Q459" s="200"/>
      <c r="R459" s="200"/>
      <c r="S459" s="200"/>
      <c r="T459" s="201"/>
      <c r="AT459" s="202" t="s">
        <v>193</v>
      </c>
      <c r="AU459" s="202" t="s">
        <v>90</v>
      </c>
      <c r="AV459" s="13" t="s">
        <v>88</v>
      </c>
      <c r="AW459" s="13" t="s">
        <v>41</v>
      </c>
      <c r="AX459" s="13" t="s">
        <v>80</v>
      </c>
      <c r="AY459" s="202" t="s">
        <v>182</v>
      </c>
    </row>
    <row r="460" spans="1:65" s="13" customFormat="1" ht="11.25">
      <c r="B460" s="192"/>
      <c r="C460" s="193"/>
      <c r="D460" s="194" t="s">
        <v>193</v>
      </c>
      <c r="E460" s="195" t="s">
        <v>43</v>
      </c>
      <c r="F460" s="196" t="s">
        <v>638</v>
      </c>
      <c r="G460" s="193"/>
      <c r="H460" s="195" t="s">
        <v>43</v>
      </c>
      <c r="I460" s="197"/>
      <c r="J460" s="193"/>
      <c r="K460" s="193"/>
      <c r="L460" s="198"/>
      <c r="M460" s="199"/>
      <c r="N460" s="200"/>
      <c r="O460" s="200"/>
      <c r="P460" s="200"/>
      <c r="Q460" s="200"/>
      <c r="R460" s="200"/>
      <c r="S460" s="200"/>
      <c r="T460" s="201"/>
      <c r="AT460" s="202" t="s">
        <v>193</v>
      </c>
      <c r="AU460" s="202" t="s">
        <v>90</v>
      </c>
      <c r="AV460" s="13" t="s">
        <v>88</v>
      </c>
      <c r="AW460" s="13" t="s">
        <v>41</v>
      </c>
      <c r="AX460" s="13" t="s">
        <v>80</v>
      </c>
      <c r="AY460" s="202" t="s">
        <v>182</v>
      </c>
    </row>
    <row r="461" spans="1:65" s="14" customFormat="1" ht="11.25">
      <c r="B461" s="203"/>
      <c r="C461" s="204"/>
      <c r="D461" s="194" t="s">
        <v>193</v>
      </c>
      <c r="E461" s="205" t="s">
        <v>43</v>
      </c>
      <c r="F461" s="206" t="s">
        <v>647</v>
      </c>
      <c r="G461" s="204"/>
      <c r="H461" s="207">
        <v>47.25</v>
      </c>
      <c r="I461" s="208"/>
      <c r="J461" s="204"/>
      <c r="K461" s="204"/>
      <c r="L461" s="209"/>
      <c r="M461" s="210"/>
      <c r="N461" s="211"/>
      <c r="O461" s="211"/>
      <c r="P461" s="211"/>
      <c r="Q461" s="211"/>
      <c r="R461" s="211"/>
      <c r="S461" s="211"/>
      <c r="T461" s="212"/>
      <c r="AT461" s="213" t="s">
        <v>193</v>
      </c>
      <c r="AU461" s="213" t="s">
        <v>90</v>
      </c>
      <c r="AV461" s="14" t="s">
        <v>90</v>
      </c>
      <c r="AW461" s="14" t="s">
        <v>41</v>
      </c>
      <c r="AX461" s="14" t="s">
        <v>80</v>
      </c>
      <c r="AY461" s="213" t="s">
        <v>182</v>
      </c>
    </row>
    <row r="462" spans="1:65" s="13" customFormat="1" ht="11.25">
      <c r="B462" s="192"/>
      <c r="C462" s="193"/>
      <c r="D462" s="194" t="s">
        <v>193</v>
      </c>
      <c r="E462" s="195" t="s">
        <v>43</v>
      </c>
      <c r="F462" s="196" t="s">
        <v>640</v>
      </c>
      <c r="G462" s="193"/>
      <c r="H462" s="195" t="s">
        <v>43</v>
      </c>
      <c r="I462" s="197"/>
      <c r="J462" s="193"/>
      <c r="K462" s="193"/>
      <c r="L462" s="198"/>
      <c r="M462" s="199"/>
      <c r="N462" s="200"/>
      <c r="O462" s="200"/>
      <c r="P462" s="200"/>
      <c r="Q462" s="200"/>
      <c r="R462" s="200"/>
      <c r="S462" s="200"/>
      <c r="T462" s="201"/>
      <c r="AT462" s="202" t="s">
        <v>193</v>
      </c>
      <c r="AU462" s="202" t="s">
        <v>90</v>
      </c>
      <c r="AV462" s="13" t="s">
        <v>88</v>
      </c>
      <c r="AW462" s="13" t="s">
        <v>41</v>
      </c>
      <c r="AX462" s="13" t="s">
        <v>80</v>
      </c>
      <c r="AY462" s="202" t="s">
        <v>182</v>
      </c>
    </row>
    <row r="463" spans="1:65" s="14" customFormat="1" ht="11.25">
      <c r="B463" s="203"/>
      <c r="C463" s="204"/>
      <c r="D463" s="194" t="s">
        <v>193</v>
      </c>
      <c r="E463" s="205" t="s">
        <v>43</v>
      </c>
      <c r="F463" s="206" t="s">
        <v>648</v>
      </c>
      <c r="G463" s="204"/>
      <c r="H463" s="207">
        <v>10.5</v>
      </c>
      <c r="I463" s="208"/>
      <c r="J463" s="204"/>
      <c r="K463" s="204"/>
      <c r="L463" s="209"/>
      <c r="M463" s="210"/>
      <c r="N463" s="211"/>
      <c r="O463" s="211"/>
      <c r="P463" s="211"/>
      <c r="Q463" s="211"/>
      <c r="R463" s="211"/>
      <c r="S463" s="211"/>
      <c r="T463" s="212"/>
      <c r="AT463" s="213" t="s">
        <v>193</v>
      </c>
      <c r="AU463" s="213" t="s">
        <v>90</v>
      </c>
      <c r="AV463" s="14" t="s">
        <v>90</v>
      </c>
      <c r="AW463" s="14" t="s">
        <v>41</v>
      </c>
      <c r="AX463" s="14" t="s">
        <v>80</v>
      </c>
      <c r="AY463" s="213" t="s">
        <v>182</v>
      </c>
    </row>
    <row r="464" spans="1:65" s="13" customFormat="1" ht="11.25">
      <c r="B464" s="192"/>
      <c r="C464" s="193"/>
      <c r="D464" s="194" t="s">
        <v>193</v>
      </c>
      <c r="E464" s="195" t="s">
        <v>43</v>
      </c>
      <c r="F464" s="196" t="s">
        <v>1636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2:51" s="14" customFormat="1" ht="11.25">
      <c r="B465" s="203"/>
      <c r="C465" s="204"/>
      <c r="D465" s="194" t="s">
        <v>193</v>
      </c>
      <c r="E465" s="205" t="s">
        <v>43</v>
      </c>
      <c r="F465" s="206" t="s">
        <v>647</v>
      </c>
      <c r="G465" s="204"/>
      <c r="H465" s="207">
        <v>47.25</v>
      </c>
      <c r="I465" s="208"/>
      <c r="J465" s="204"/>
      <c r="K465" s="204"/>
      <c r="L465" s="209"/>
      <c r="M465" s="210"/>
      <c r="N465" s="211"/>
      <c r="O465" s="211"/>
      <c r="P465" s="211"/>
      <c r="Q465" s="211"/>
      <c r="R465" s="211"/>
      <c r="S465" s="211"/>
      <c r="T465" s="212"/>
      <c r="AT465" s="213" t="s">
        <v>193</v>
      </c>
      <c r="AU465" s="213" t="s">
        <v>90</v>
      </c>
      <c r="AV465" s="14" t="s">
        <v>90</v>
      </c>
      <c r="AW465" s="14" t="s">
        <v>41</v>
      </c>
      <c r="AX465" s="14" t="s">
        <v>80</v>
      </c>
      <c r="AY465" s="213" t="s">
        <v>182</v>
      </c>
    </row>
    <row r="466" spans="2:51" s="13" customFormat="1" ht="11.25">
      <c r="B466" s="192"/>
      <c r="C466" s="193"/>
      <c r="D466" s="194" t="s">
        <v>193</v>
      </c>
      <c r="E466" s="195" t="s">
        <v>43</v>
      </c>
      <c r="F466" s="196" t="s">
        <v>1637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2:51" s="14" customFormat="1" ht="11.25">
      <c r="B467" s="203"/>
      <c r="C467" s="204"/>
      <c r="D467" s="194" t="s">
        <v>193</v>
      </c>
      <c r="E467" s="205" t="s">
        <v>43</v>
      </c>
      <c r="F467" s="206" t="s">
        <v>648</v>
      </c>
      <c r="G467" s="204"/>
      <c r="H467" s="207">
        <v>10.5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80</v>
      </c>
      <c r="AY467" s="213" t="s">
        <v>182</v>
      </c>
    </row>
    <row r="468" spans="2:51" s="13" customFormat="1" ht="11.25">
      <c r="B468" s="192"/>
      <c r="C468" s="193"/>
      <c r="D468" s="194" t="s">
        <v>193</v>
      </c>
      <c r="E468" s="195" t="s">
        <v>43</v>
      </c>
      <c r="F468" s="196" t="s">
        <v>1638</v>
      </c>
      <c r="G468" s="193"/>
      <c r="H468" s="195" t="s">
        <v>43</v>
      </c>
      <c r="I468" s="197"/>
      <c r="J468" s="193"/>
      <c r="K468" s="193"/>
      <c r="L468" s="198"/>
      <c r="M468" s="199"/>
      <c r="N468" s="200"/>
      <c r="O468" s="200"/>
      <c r="P468" s="200"/>
      <c r="Q468" s="200"/>
      <c r="R468" s="200"/>
      <c r="S468" s="200"/>
      <c r="T468" s="201"/>
      <c r="AT468" s="202" t="s">
        <v>193</v>
      </c>
      <c r="AU468" s="202" t="s">
        <v>90</v>
      </c>
      <c r="AV468" s="13" t="s">
        <v>88</v>
      </c>
      <c r="AW468" s="13" t="s">
        <v>41</v>
      </c>
      <c r="AX468" s="13" t="s">
        <v>80</v>
      </c>
      <c r="AY468" s="202" t="s">
        <v>182</v>
      </c>
    </row>
    <row r="469" spans="2:51" s="14" customFormat="1" ht="11.25">
      <c r="B469" s="203"/>
      <c r="C469" s="204"/>
      <c r="D469" s="194" t="s">
        <v>193</v>
      </c>
      <c r="E469" s="205" t="s">
        <v>43</v>
      </c>
      <c r="F469" s="206" t="s">
        <v>648</v>
      </c>
      <c r="G469" s="204"/>
      <c r="H469" s="207">
        <v>10.5</v>
      </c>
      <c r="I469" s="208"/>
      <c r="J469" s="204"/>
      <c r="K469" s="204"/>
      <c r="L469" s="209"/>
      <c r="M469" s="210"/>
      <c r="N469" s="211"/>
      <c r="O469" s="211"/>
      <c r="P469" s="211"/>
      <c r="Q469" s="211"/>
      <c r="R469" s="211"/>
      <c r="S469" s="211"/>
      <c r="T469" s="212"/>
      <c r="AT469" s="213" t="s">
        <v>193</v>
      </c>
      <c r="AU469" s="213" t="s">
        <v>90</v>
      </c>
      <c r="AV469" s="14" t="s">
        <v>90</v>
      </c>
      <c r="AW469" s="14" t="s">
        <v>41</v>
      </c>
      <c r="AX469" s="14" t="s">
        <v>80</v>
      </c>
      <c r="AY469" s="213" t="s">
        <v>182</v>
      </c>
    </row>
    <row r="470" spans="2:51" s="13" customFormat="1" ht="11.25">
      <c r="B470" s="192"/>
      <c r="C470" s="193"/>
      <c r="D470" s="194" t="s">
        <v>193</v>
      </c>
      <c r="E470" s="195" t="s">
        <v>43</v>
      </c>
      <c r="F470" s="196" t="s">
        <v>1639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2:51" s="14" customFormat="1" ht="11.25">
      <c r="B471" s="203"/>
      <c r="C471" s="204"/>
      <c r="D471" s="194" t="s">
        <v>193</v>
      </c>
      <c r="E471" s="205" t="s">
        <v>43</v>
      </c>
      <c r="F471" s="206" t="s">
        <v>1648</v>
      </c>
      <c r="G471" s="204"/>
      <c r="H471" s="207">
        <v>42</v>
      </c>
      <c r="I471" s="208"/>
      <c r="J471" s="204"/>
      <c r="K471" s="204"/>
      <c r="L471" s="209"/>
      <c r="M471" s="210"/>
      <c r="N471" s="211"/>
      <c r="O471" s="211"/>
      <c r="P471" s="211"/>
      <c r="Q471" s="211"/>
      <c r="R471" s="211"/>
      <c r="S471" s="211"/>
      <c r="T471" s="212"/>
      <c r="AT471" s="213" t="s">
        <v>193</v>
      </c>
      <c r="AU471" s="213" t="s">
        <v>90</v>
      </c>
      <c r="AV471" s="14" t="s">
        <v>90</v>
      </c>
      <c r="AW471" s="14" t="s">
        <v>41</v>
      </c>
      <c r="AX471" s="14" t="s">
        <v>80</v>
      </c>
      <c r="AY471" s="213" t="s">
        <v>182</v>
      </c>
    </row>
    <row r="472" spans="2:51" s="13" customFormat="1" ht="11.25">
      <c r="B472" s="192"/>
      <c r="C472" s="193"/>
      <c r="D472" s="194" t="s">
        <v>193</v>
      </c>
      <c r="E472" s="195" t="s">
        <v>43</v>
      </c>
      <c r="F472" s="196" t="s">
        <v>1641</v>
      </c>
      <c r="G472" s="193"/>
      <c r="H472" s="195" t="s">
        <v>43</v>
      </c>
      <c r="I472" s="197"/>
      <c r="J472" s="193"/>
      <c r="K472" s="193"/>
      <c r="L472" s="198"/>
      <c r="M472" s="199"/>
      <c r="N472" s="200"/>
      <c r="O472" s="200"/>
      <c r="P472" s="200"/>
      <c r="Q472" s="200"/>
      <c r="R472" s="200"/>
      <c r="S472" s="200"/>
      <c r="T472" s="201"/>
      <c r="AT472" s="202" t="s">
        <v>193</v>
      </c>
      <c r="AU472" s="202" t="s">
        <v>90</v>
      </c>
      <c r="AV472" s="13" t="s">
        <v>88</v>
      </c>
      <c r="AW472" s="13" t="s">
        <v>41</v>
      </c>
      <c r="AX472" s="13" t="s">
        <v>80</v>
      </c>
      <c r="AY472" s="202" t="s">
        <v>182</v>
      </c>
    </row>
    <row r="473" spans="2:51" s="14" customFormat="1" ht="11.25">
      <c r="B473" s="203"/>
      <c r="C473" s="204"/>
      <c r="D473" s="194" t="s">
        <v>193</v>
      </c>
      <c r="E473" s="205" t="s">
        <v>43</v>
      </c>
      <c r="F473" s="206" t="s">
        <v>1649</v>
      </c>
      <c r="G473" s="204"/>
      <c r="H473" s="207">
        <v>31.5</v>
      </c>
      <c r="I473" s="208"/>
      <c r="J473" s="204"/>
      <c r="K473" s="204"/>
      <c r="L473" s="209"/>
      <c r="M473" s="210"/>
      <c r="N473" s="211"/>
      <c r="O473" s="211"/>
      <c r="P473" s="211"/>
      <c r="Q473" s="211"/>
      <c r="R473" s="211"/>
      <c r="S473" s="211"/>
      <c r="T473" s="212"/>
      <c r="AT473" s="213" t="s">
        <v>193</v>
      </c>
      <c r="AU473" s="213" t="s">
        <v>90</v>
      </c>
      <c r="AV473" s="14" t="s">
        <v>90</v>
      </c>
      <c r="AW473" s="14" t="s">
        <v>41</v>
      </c>
      <c r="AX473" s="14" t="s">
        <v>80</v>
      </c>
      <c r="AY473" s="213" t="s">
        <v>182</v>
      </c>
    </row>
    <row r="474" spans="2:51" s="13" customFormat="1" ht="11.25">
      <c r="B474" s="192"/>
      <c r="C474" s="193"/>
      <c r="D474" s="194" t="s">
        <v>193</v>
      </c>
      <c r="E474" s="195" t="s">
        <v>43</v>
      </c>
      <c r="F474" s="196" t="s">
        <v>1643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2:51" s="14" customFormat="1" ht="11.25">
      <c r="B475" s="203"/>
      <c r="C475" s="204"/>
      <c r="D475" s="194" t="s">
        <v>193</v>
      </c>
      <c r="E475" s="205" t="s">
        <v>43</v>
      </c>
      <c r="F475" s="206" t="s">
        <v>647</v>
      </c>
      <c r="G475" s="204"/>
      <c r="H475" s="207">
        <v>47.25</v>
      </c>
      <c r="I475" s="208"/>
      <c r="J475" s="204"/>
      <c r="K475" s="204"/>
      <c r="L475" s="209"/>
      <c r="M475" s="210"/>
      <c r="N475" s="211"/>
      <c r="O475" s="211"/>
      <c r="P475" s="211"/>
      <c r="Q475" s="211"/>
      <c r="R475" s="211"/>
      <c r="S475" s="211"/>
      <c r="T475" s="212"/>
      <c r="AT475" s="213" t="s">
        <v>193</v>
      </c>
      <c r="AU475" s="213" t="s">
        <v>90</v>
      </c>
      <c r="AV475" s="14" t="s">
        <v>90</v>
      </c>
      <c r="AW475" s="14" t="s">
        <v>41</v>
      </c>
      <c r="AX475" s="14" t="s">
        <v>80</v>
      </c>
      <c r="AY475" s="213" t="s">
        <v>182</v>
      </c>
    </row>
    <row r="476" spans="2:51" s="13" customFormat="1" ht="11.25">
      <c r="B476" s="192"/>
      <c r="C476" s="193"/>
      <c r="D476" s="194" t="s">
        <v>193</v>
      </c>
      <c r="E476" s="195" t="s">
        <v>43</v>
      </c>
      <c r="F476" s="196" t="s">
        <v>1644</v>
      </c>
      <c r="G476" s="193"/>
      <c r="H476" s="195" t="s">
        <v>43</v>
      </c>
      <c r="I476" s="197"/>
      <c r="J476" s="193"/>
      <c r="K476" s="193"/>
      <c r="L476" s="198"/>
      <c r="M476" s="199"/>
      <c r="N476" s="200"/>
      <c r="O476" s="200"/>
      <c r="P476" s="200"/>
      <c r="Q476" s="200"/>
      <c r="R476" s="200"/>
      <c r="S476" s="200"/>
      <c r="T476" s="201"/>
      <c r="AT476" s="202" t="s">
        <v>193</v>
      </c>
      <c r="AU476" s="202" t="s">
        <v>90</v>
      </c>
      <c r="AV476" s="13" t="s">
        <v>88</v>
      </c>
      <c r="AW476" s="13" t="s">
        <v>41</v>
      </c>
      <c r="AX476" s="13" t="s">
        <v>80</v>
      </c>
      <c r="AY476" s="202" t="s">
        <v>182</v>
      </c>
    </row>
    <row r="477" spans="2:51" s="14" customFormat="1" ht="11.25">
      <c r="B477" s="203"/>
      <c r="C477" s="204"/>
      <c r="D477" s="194" t="s">
        <v>193</v>
      </c>
      <c r="E477" s="205" t="s">
        <v>43</v>
      </c>
      <c r="F477" s="206" t="s">
        <v>1650</v>
      </c>
      <c r="G477" s="204"/>
      <c r="H477" s="207">
        <v>36.75</v>
      </c>
      <c r="I477" s="208"/>
      <c r="J477" s="204"/>
      <c r="K477" s="204"/>
      <c r="L477" s="209"/>
      <c r="M477" s="210"/>
      <c r="N477" s="211"/>
      <c r="O477" s="211"/>
      <c r="P477" s="211"/>
      <c r="Q477" s="211"/>
      <c r="R477" s="211"/>
      <c r="S477" s="211"/>
      <c r="T477" s="212"/>
      <c r="AT477" s="213" t="s">
        <v>193</v>
      </c>
      <c r="AU477" s="213" t="s">
        <v>90</v>
      </c>
      <c r="AV477" s="14" t="s">
        <v>90</v>
      </c>
      <c r="AW477" s="14" t="s">
        <v>41</v>
      </c>
      <c r="AX477" s="14" t="s">
        <v>80</v>
      </c>
      <c r="AY477" s="213" t="s">
        <v>182</v>
      </c>
    </row>
    <row r="478" spans="2:51" s="13" customFormat="1" ht="11.25">
      <c r="B478" s="192"/>
      <c r="C478" s="193"/>
      <c r="D478" s="194" t="s">
        <v>193</v>
      </c>
      <c r="E478" s="195" t="s">
        <v>43</v>
      </c>
      <c r="F478" s="196" t="s">
        <v>1646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2:51" s="14" customFormat="1" ht="11.25">
      <c r="B479" s="203"/>
      <c r="C479" s="204"/>
      <c r="D479" s="194" t="s">
        <v>193</v>
      </c>
      <c r="E479" s="205" t="s">
        <v>43</v>
      </c>
      <c r="F479" s="206" t="s">
        <v>1649</v>
      </c>
      <c r="G479" s="204"/>
      <c r="H479" s="207">
        <v>31.5</v>
      </c>
      <c r="I479" s="208"/>
      <c r="J479" s="204"/>
      <c r="K479" s="204"/>
      <c r="L479" s="209"/>
      <c r="M479" s="210"/>
      <c r="N479" s="211"/>
      <c r="O479" s="211"/>
      <c r="P479" s="211"/>
      <c r="Q479" s="211"/>
      <c r="R479" s="211"/>
      <c r="S479" s="211"/>
      <c r="T479" s="212"/>
      <c r="AT479" s="213" t="s">
        <v>193</v>
      </c>
      <c r="AU479" s="213" t="s">
        <v>90</v>
      </c>
      <c r="AV479" s="14" t="s">
        <v>90</v>
      </c>
      <c r="AW479" s="14" t="s">
        <v>41</v>
      </c>
      <c r="AX479" s="14" t="s">
        <v>80</v>
      </c>
      <c r="AY479" s="213" t="s">
        <v>182</v>
      </c>
    </row>
    <row r="480" spans="2:51" s="13" customFormat="1" ht="11.25">
      <c r="B480" s="192"/>
      <c r="C480" s="193"/>
      <c r="D480" s="194" t="s">
        <v>193</v>
      </c>
      <c r="E480" s="195" t="s">
        <v>43</v>
      </c>
      <c r="F480" s="196" t="s">
        <v>1647</v>
      </c>
      <c r="G480" s="193"/>
      <c r="H480" s="195" t="s">
        <v>43</v>
      </c>
      <c r="I480" s="197"/>
      <c r="J480" s="193"/>
      <c r="K480" s="193"/>
      <c r="L480" s="198"/>
      <c r="M480" s="199"/>
      <c r="N480" s="200"/>
      <c r="O480" s="200"/>
      <c r="P480" s="200"/>
      <c r="Q480" s="200"/>
      <c r="R480" s="200"/>
      <c r="S480" s="200"/>
      <c r="T480" s="201"/>
      <c r="AT480" s="202" t="s">
        <v>193</v>
      </c>
      <c r="AU480" s="202" t="s">
        <v>90</v>
      </c>
      <c r="AV480" s="13" t="s">
        <v>88</v>
      </c>
      <c r="AW480" s="13" t="s">
        <v>41</v>
      </c>
      <c r="AX480" s="13" t="s">
        <v>80</v>
      </c>
      <c r="AY480" s="202" t="s">
        <v>182</v>
      </c>
    </row>
    <row r="481" spans="1:65" s="14" customFormat="1" ht="11.25">
      <c r="B481" s="203"/>
      <c r="C481" s="204"/>
      <c r="D481" s="194" t="s">
        <v>193</v>
      </c>
      <c r="E481" s="205" t="s">
        <v>43</v>
      </c>
      <c r="F481" s="206" t="s">
        <v>660</v>
      </c>
      <c r="G481" s="204"/>
      <c r="H481" s="207">
        <v>5.25</v>
      </c>
      <c r="I481" s="208"/>
      <c r="J481" s="204"/>
      <c r="K481" s="204"/>
      <c r="L481" s="209"/>
      <c r="M481" s="210"/>
      <c r="N481" s="211"/>
      <c r="O481" s="211"/>
      <c r="P481" s="211"/>
      <c r="Q481" s="211"/>
      <c r="R481" s="211"/>
      <c r="S481" s="211"/>
      <c r="T481" s="212"/>
      <c r="AT481" s="213" t="s">
        <v>193</v>
      </c>
      <c r="AU481" s="213" t="s">
        <v>90</v>
      </c>
      <c r="AV481" s="14" t="s">
        <v>90</v>
      </c>
      <c r="AW481" s="14" t="s">
        <v>41</v>
      </c>
      <c r="AX481" s="14" t="s">
        <v>80</v>
      </c>
      <c r="AY481" s="213" t="s">
        <v>182</v>
      </c>
    </row>
    <row r="482" spans="1:65" s="15" customFormat="1" ht="11.25">
      <c r="B482" s="227"/>
      <c r="C482" s="228"/>
      <c r="D482" s="194" t="s">
        <v>193</v>
      </c>
      <c r="E482" s="229" t="s">
        <v>43</v>
      </c>
      <c r="F482" s="230" t="s">
        <v>436</v>
      </c>
      <c r="G482" s="228"/>
      <c r="H482" s="231">
        <v>320.25</v>
      </c>
      <c r="I482" s="232"/>
      <c r="J482" s="228"/>
      <c r="K482" s="228"/>
      <c r="L482" s="233"/>
      <c r="M482" s="234"/>
      <c r="N482" s="235"/>
      <c r="O482" s="235"/>
      <c r="P482" s="235"/>
      <c r="Q482" s="235"/>
      <c r="R482" s="235"/>
      <c r="S482" s="235"/>
      <c r="T482" s="236"/>
      <c r="AT482" s="237" t="s">
        <v>193</v>
      </c>
      <c r="AU482" s="237" t="s">
        <v>90</v>
      </c>
      <c r="AV482" s="15" t="s">
        <v>205</v>
      </c>
      <c r="AW482" s="15" t="s">
        <v>41</v>
      </c>
      <c r="AX482" s="15" t="s">
        <v>88</v>
      </c>
      <c r="AY482" s="237" t="s">
        <v>182</v>
      </c>
    </row>
    <row r="483" spans="1:65" s="2" customFormat="1" ht="37.9" customHeight="1">
      <c r="A483" s="35"/>
      <c r="B483" s="36"/>
      <c r="C483" s="179" t="s">
        <v>578</v>
      </c>
      <c r="D483" s="179" t="s">
        <v>187</v>
      </c>
      <c r="E483" s="180" t="s">
        <v>650</v>
      </c>
      <c r="F483" s="181" t="s">
        <v>651</v>
      </c>
      <c r="G483" s="182" t="s">
        <v>481</v>
      </c>
      <c r="H483" s="183">
        <v>190</v>
      </c>
      <c r="I483" s="184"/>
      <c r="J483" s="185">
        <f>ROUND(I483*H483,2)</f>
        <v>0</v>
      </c>
      <c r="K483" s="181" t="s">
        <v>191</v>
      </c>
      <c r="L483" s="40"/>
      <c r="M483" s="186" t="s">
        <v>43</v>
      </c>
      <c r="N483" s="187" t="s">
        <v>51</v>
      </c>
      <c r="O483" s="65"/>
      <c r="P483" s="188">
        <f>O483*H483</f>
        <v>0</v>
      </c>
      <c r="Q483" s="188">
        <v>0</v>
      </c>
      <c r="R483" s="188">
        <f>Q483*H483</f>
        <v>0</v>
      </c>
      <c r="S483" s="188">
        <v>0</v>
      </c>
      <c r="T483" s="189">
        <f>S483*H483</f>
        <v>0</v>
      </c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R483" s="190" t="s">
        <v>88</v>
      </c>
      <c r="AT483" s="190" t="s">
        <v>187</v>
      </c>
      <c r="AU483" s="190" t="s">
        <v>90</v>
      </c>
      <c r="AY483" s="17" t="s">
        <v>182</v>
      </c>
      <c r="BE483" s="191">
        <f>IF(N483="základní",J483,0)</f>
        <v>0</v>
      </c>
      <c r="BF483" s="191">
        <f>IF(N483="snížená",J483,0)</f>
        <v>0</v>
      </c>
      <c r="BG483" s="191">
        <f>IF(N483="zákl. přenesená",J483,0)</f>
        <v>0</v>
      </c>
      <c r="BH483" s="191">
        <f>IF(N483="sníž. přenesená",J483,0)</f>
        <v>0</v>
      </c>
      <c r="BI483" s="191">
        <f>IF(N483="nulová",J483,0)</f>
        <v>0</v>
      </c>
      <c r="BJ483" s="17" t="s">
        <v>88</v>
      </c>
      <c r="BK483" s="191">
        <f>ROUND(I483*H483,2)</f>
        <v>0</v>
      </c>
      <c r="BL483" s="17" t="s">
        <v>88</v>
      </c>
      <c r="BM483" s="190" t="s">
        <v>652</v>
      </c>
    </row>
    <row r="484" spans="1:65" s="13" customFormat="1" ht="11.25">
      <c r="B484" s="192"/>
      <c r="C484" s="193"/>
      <c r="D484" s="194" t="s">
        <v>193</v>
      </c>
      <c r="E484" s="195" t="s">
        <v>43</v>
      </c>
      <c r="F484" s="196" t="s">
        <v>431</v>
      </c>
      <c r="G484" s="193"/>
      <c r="H484" s="195" t="s">
        <v>43</v>
      </c>
      <c r="I484" s="197"/>
      <c r="J484" s="193"/>
      <c r="K484" s="193"/>
      <c r="L484" s="198"/>
      <c r="M484" s="199"/>
      <c r="N484" s="200"/>
      <c r="O484" s="200"/>
      <c r="P484" s="200"/>
      <c r="Q484" s="200"/>
      <c r="R484" s="200"/>
      <c r="S484" s="200"/>
      <c r="T484" s="201"/>
      <c r="AT484" s="202" t="s">
        <v>193</v>
      </c>
      <c r="AU484" s="202" t="s">
        <v>90</v>
      </c>
      <c r="AV484" s="13" t="s">
        <v>88</v>
      </c>
      <c r="AW484" s="13" t="s">
        <v>41</v>
      </c>
      <c r="AX484" s="13" t="s">
        <v>80</v>
      </c>
      <c r="AY484" s="202" t="s">
        <v>182</v>
      </c>
    </row>
    <row r="485" spans="1:65" s="13" customFormat="1" ht="11.25">
      <c r="B485" s="192"/>
      <c r="C485" s="193"/>
      <c r="D485" s="194" t="s">
        <v>193</v>
      </c>
      <c r="E485" s="195" t="s">
        <v>43</v>
      </c>
      <c r="F485" s="196" t="s">
        <v>638</v>
      </c>
      <c r="G485" s="193"/>
      <c r="H485" s="195" t="s">
        <v>43</v>
      </c>
      <c r="I485" s="197"/>
      <c r="J485" s="193"/>
      <c r="K485" s="193"/>
      <c r="L485" s="198"/>
      <c r="M485" s="199"/>
      <c r="N485" s="200"/>
      <c r="O485" s="200"/>
      <c r="P485" s="200"/>
      <c r="Q485" s="200"/>
      <c r="R485" s="200"/>
      <c r="S485" s="200"/>
      <c r="T485" s="201"/>
      <c r="AT485" s="202" t="s">
        <v>193</v>
      </c>
      <c r="AU485" s="202" t="s">
        <v>90</v>
      </c>
      <c r="AV485" s="13" t="s">
        <v>88</v>
      </c>
      <c r="AW485" s="13" t="s">
        <v>41</v>
      </c>
      <c r="AX485" s="13" t="s">
        <v>80</v>
      </c>
      <c r="AY485" s="202" t="s">
        <v>182</v>
      </c>
    </row>
    <row r="486" spans="1:65" s="14" customFormat="1" ht="11.25">
      <c r="B486" s="203"/>
      <c r="C486" s="204"/>
      <c r="D486" s="194" t="s">
        <v>193</v>
      </c>
      <c r="E486" s="205" t="s">
        <v>43</v>
      </c>
      <c r="F486" s="206" t="s">
        <v>653</v>
      </c>
      <c r="G486" s="204"/>
      <c r="H486" s="207">
        <v>35</v>
      </c>
      <c r="I486" s="208"/>
      <c r="J486" s="204"/>
      <c r="K486" s="204"/>
      <c r="L486" s="209"/>
      <c r="M486" s="210"/>
      <c r="N486" s="211"/>
      <c r="O486" s="211"/>
      <c r="P486" s="211"/>
      <c r="Q486" s="211"/>
      <c r="R486" s="211"/>
      <c r="S486" s="211"/>
      <c r="T486" s="212"/>
      <c r="AT486" s="213" t="s">
        <v>193</v>
      </c>
      <c r="AU486" s="213" t="s">
        <v>90</v>
      </c>
      <c r="AV486" s="14" t="s">
        <v>90</v>
      </c>
      <c r="AW486" s="14" t="s">
        <v>41</v>
      </c>
      <c r="AX486" s="14" t="s">
        <v>80</v>
      </c>
      <c r="AY486" s="213" t="s">
        <v>182</v>
      </c>
    </row>
    <row r="487" spans="1:65" s="13" customFormat="1" ht="11.25">
      <c r="B487" s="192"/>
      <c r="C487" s="193"/>
      <c r="D487" s="194" t="s">
        <v>193</v>
      </c>
      <c r="E487" s="195" t="s">
        <v>43</v>
      </c>
      <c r="F487" s="196" t="s">
        <v>640</v>
      </c>
      <c r="G487" s="193"/>
      <c r="H487" s="195" t="s">
        <v>43</v>
      </c>
      <c r="I487" s="197"/>
      <c r="J487" s="193"/>
      <c r="K487" s="193"/>
      <c r="L487" s="198"/>
      <c r="M487" s="199"/>
      <c r="N487" s="200"/>
      <c r="O487" s="200"/>
      <c r="P487" s="200"/>
      <c r="Q487" s="200"/>
      <c r="R487" s="200"/>
      <c r="S487" s="200"/>
      <c r="T487" s="201"/>
      <c r="AT487" s="202" t="s">
        <v>193</v>
      </c>
      <c r="AU487" s="202" t="s">
        <v>90</v>
      </c>
      <c r="AV487" s="13" t="s">
        <v>88</v>
      </c>
      <c r="AW487" s="13" t="s">
        <v>41</v>
      </c>
      <c r="AX487" s="13" t="s">
        <v>80</v>
      </c>
      <c r="AY487" s="202" t="s">
        <v>182</v>
      </c>
    </row>
    <row r="488" spans="1:65" s="14" customFormat="1" ht="11.25">
      <c r="B488" s="203"/>
      <c r="C488" s="204"/>
      <c r="D488" s="194" t="s">
        <v>193</v>
      </c>
      <c r="E488" s="205" t="s">
        <v>43</v>
      </c>
      <c r="F488" s="206" t="s">
        <v>654</v>
      </c>
      <c r="G488" s="204"/>
      <c r="H488" s="207">
        <v>5</v>
      </c>
      <c r="I488" s="208"/>
      <c r="J488" s="204"/>
      <c r="K488" s="204"/>
      <c r="L488" s="209"/>
      <c r="M488" s="210"/>
      <c r="N488" s="211"/>
      <c r="O488" s="211"/>
      <c r="P488" s="211"/>
      <c r="Q488" s="211"/>
      <c r="R488" s="211"/>
      <c r="S488" s="211"/>
      <c r="T488" s="212"/>
      <c r="AT488" s="213" t="s">
        <v>193</v>
      </c>
      <c r="AU488" s="213" t="s">
        <v>90</v>
      </c>
      <c r="AV488" s="14" t="s">
        <v>90</v>
      </c>
      <c r="AW488" s="14" t="s">
        <v>41</v>
      </c>
      <c r="AX488" s="14" t="s">
        <v>80</v>
      </c>
      <c r="AY488" s="213" t="s">
        <v>182</v>
      </c>
    </row>
    <row r="489" spans="1:65" s="13" customFormat="1" ht="11.25">
      <c r="B489" s="192"/>
      <c r="C489" s="193"/>
      <c r="D489" s="194" t="s">
        <v>193</v>
      </c>
      <c r="E489" s="195" t="s">
        <v>43</v>
      </c>
      <c r="F489" s="196" t="s">
        <v>1636</v>
      </c>
      <c r="G489" s="193"/>
      <c r="H489" s="195" t="s">
        <v>43</v>
      </c>
      <c r="I489" s="197"/>
      <c r="J489" s="193"/>
      <c r="K489" s="193"/>
      <c r="L489" s="198"/>
      <c r="M489" s="199"/>
      <c r="N489" s="200"/>
      <c r="O489" s="200"/>
      <c r="P489" s="200"/>
      <c r="Q489" s="200"/>
      <c r="R489" s="200"/>
      <c r="S489" s="200"/>
      <c r="T489" s="201"/>
      <c r="AT489" s="202" t="s">
        <v>193</v>
      </c>
      <c r="AU489" s="202" t="s">
        <v>90</v>
      </c>
      <c r="AV489" s="13" t="s">
        <v>88</v>
      </c>
      <c r="AW489" s="13" t="s">
        <v>41</v>
      </c>
      <c r="AX489" s="13" t="s">
        <v>80</v>
      </c>
      <c r="AY489" s="202" t="s">
        <v>182</v>
      </c>
    </row>
    <row r="490" spans="1:65" s="14" customFormat="1" ht="11.25">
      <c r="B490" s="203"/>
      <c r="C490" s="204"/>
      <c r="D490" s="194" t="s">
        <v>193</v>
      </c>
      <c r="E490" s="205" t="s">
        <v>43</v>
      </c>
      <c r="F490" s="206" t="s">
        <v>653</v>
      </c>
      <c r="G490" s="204"/>
      <c r="H490" s="207">
        <v>35</v>
      </c>
      <c r="I490" s="208"/>
      <c r="J490" s="204"/>
      <c r="K490" s="204"/>
      <c r="L490" s="209"/>
      <c r="M490" s="210"/>
      <c r="N490" s="211"/>
      <c r="O490" s="211"/>
      <c r="P490" s="211"/>
      <c r="Q490" s="211"/>
      <c r="R490" s="211"/>
      <c r="S490" s="211"/>
      <c r="T490" s="212"/>
      <c r="AT490" s="213" t="s">
        <v>193</v>
      </c>
      <c r="AU490" s="213" t="s">
        <v>90</v>
      </c>
      <c r="AV490" s="14" t="s">
        <v>90</v>
      </c>
      <c r="AW490" s="14" t="s">
        <v>41</v>
      </c>
      <c r="AX490" s="14" t="s">
        <v>80</v>
      </c>
      <c r="AY490" s="213" t="s">
        <v>182</v>
      </c>
    </row>
    <row r="491" spans="1:65" s="13" customFormat="1" ht="11.25">
      <c r="B491" s="192"/>
      <c r="C491" s="193"/>
      <c r="D491" s="194" t="s">
        <v>193</v>
      </c>
      <c r="E491" s="195" t="s">
        <v>43</v>
      </c>
      <c r="F491" s="196" t="s">
        <v>1637</v>
      </c>
      <c r="G491" s="193"/>
      <c r="H491" s="195" t="s">
        <v>43</v>
      </c>
      <c r="I491" s="197"/>
      <c r="J491" s="193"/>
      <c r="K491" s="193"/>
      <c r="L491" s="198"/>
      <c r="M491" s="199"/>
      <c r="N491" s="200"/>
      <c r="O491" s="200"/>
      <c r="P491" s="200"/>
      <c r="Q491" s="200"/>
      <c r="R491" s="200"/>
      <c r="S491" s="200"/>
      <c r="T491" s="201"/>
      <c r="AT491" s="202" t="s">
        <v>193</v>
      </c>
      <c r="AU491" s="202" t="s">
        <v>90</v>
      </c>
      <c r="AV491" s="13" t="s">
        <v>88</v>
      </c>
      <c r="AW491" s="13" t="s">
        <v>41</v>
      </c>
      <c r="AX491" s="13" t="s">
        <v>80</v>
      </c>
      <c r="AY491" s="202" t="s">
        <v>182</v>
      </c>
    </row>
    <row r="492" spans="1:65" s="14" customFormat="1" ht="11.25">
      <c r="B492" s="203"/>
      <c r="C492" s="204"/>
      <c r="D492" s="194" t="s">
        <v>193</v>
      </c>
      <c r="E492" s="205" t="s">
        <v>43</v>
      </c>
      <c r="F492" s="206" t="s">
        <v>654</v>
      </c>
      <c r="G492" s="204"/>
      <c r="H492" s="207">
        <v>5</v>
      </c>
      <c r="I492" s="208"/>
      <c r="J492" s="204"/>
      <c r="K492" s="204"/>
      <c r="L492" s="209"/>
      <c r="M492" s="210"/>
      <c r="N492" s="211"/>
      <c r="O492" s="211"/>
      <c r="P492" s="211"/>
      <c r="Q492" s="211"/>
      <c r="R492" s="211"/>
      <c r="S492" s="211"/>
      <c r="T492" s="212"/>
      <c r="AT492" s="213" t="s">
        <v>193</v>
      </c>
      <c r="AU492" s="213" t="s">
        <v>90</v>
      </c>
      <c r="AV492" s="14" t="s">
        <v>90</v>
      </c>
      <c r="AW492" s="14" t="s">
        <v>41</v>
      </c>
      <c r="AX492" s="14" t="s">
        <v>80</v>
      </c>
      <c r="AY492" s="213" t="s">
        <v>182</v>
      </c>
    </row>
    <row r="493" spans="1:65" s="13" customFormat="1" ht="11.25">
      <c r="B493" s="192"/>
      <c r="C493" s="193"/>
      <c r="D493" s="194" t="s">
        <v>193</v>
      </c>
      <c r="E493" s="195" t="s">
        <v>43</v>
      </c>
      <c r="F493" s="196" t="s">
        <v>1639</v>
      </c>
      <c r="G493" s="193"/>
      <c r="H493" s="195" t="s">
        <v>43</v>
      </c>
      <c r="I493" s="197"/>
      <c r="J493" s="193"/>
      <c r="K493" s="193"/>
      <c r="L493" s="198"/>
      <c r="M493" s="199"/>
      <c r="N493" s="200"/>
      <c r="O493" s="200"/>
      <c r="P493" s="200"/>
      <c r="Q493" s="200"/>
      <c r="R493" s="200"/>
      <c r="S493" s="200"/>
      <c r="T493" s="201"/>
      <c r="AT493" s="202" t="s">
        <v>193</v>
      </c>
      <c r="AU493" s="202" t="s">
        <v>90</v>
      </c>
      <c r="AV493" s="13" t="s">
        <v>88</v>
      </c>
      <c r="AW493" s="13" t="s">
        <v>41</v>
      </c>
      <c r="AX493" s="13" t="s">
        <v>80</v>
      </c>
      <c r="AY493" s="202" t="s">
        <v>182</v>
      </c>
    </row>
    <row r="494" spans="1:65" s="14" customFormat="1" ht="11.25">
      <c r="B494" s="203"/>
      <c r="C494" s="204"/>
      <c r="D494" s="194" t="s">
        <v>193</v>
      </c>
      <c r="E494" s="205" t="s">
        <v>43</v>
      </c>
      <c r="F494" s="206" t="s">
        <v>1651</v>
      </c>
      <c r="G494" s="204"/>
      <c r="H494" s="207">
        <v>30</v>
      </c>
      <c r="I494" s="208"/>
      <c r="J494" s="204"/>
      <c r="K494" s="204"/>
      <c r="L494" s="209"/>
      <c r="M494" s="210"/>
      <c r="N494" s="211"/>
      <c r="O494" s="211"/>
      <c r="P494" s="211"/>
      <c r="Q494" s="211"/>
      <c r="R494" s="211"/>
      <c r="S494" s="211"/>
      <c r="T494" s="212"/>
      <c r="AT494" s="213" t="s">
        <v>193</v>
      </c>
      <c r="AU494" s="213" t="s">
        <v>90</v>
      </c>
      <c r="AV494" s="14" t="s">
        <v>90</v>
      </c>
      <c r="AW494" s="14" t="s">
        <v>41</v>
      </c>
      <c r="AX494" s="14" t="s">
        <v>80</v>
      </c>
      <c r="AY494" s="213" t="s">
        <v>182</v>
      </c>
    </row>
    <row r="495" spans="1:65" s="13" customFormat="1" ht="11.25">
      <c r="B495" s="192"/>
      <c r="C495" s="193"/>
      <c r="D495" s="194" t="s">
        <v>193</v>
      </c>
      <c r="E495" s="195" t="s">
        <v>43</v>
      </c>
      <c r="F495" s="196" t="s">
        <v>1641</v>
      </c>
      <c r="G495" s="193"/>
      <c r="H495" s="195" t="s">
        <v>43</v>
      </c>
      <c r="I495" s="197"/>
      <c r="J495" s="193"/>
      <c r="K495" s="193"/>
      <c r="L495" s="198"/>
      <c r="M495" s="199"/>
      <c r="N495" s="200"/>
      <c r="O495" s="200"/>
      <c r="P495" s="200"/>
      <c r="Q495" s="200"/>
      <c r="R495" s="200"/>
      <c r="S495" s="200"/>
      <c r="T495" s="201"/>
      <c r="AT495" s="202" t="s">
        <v>193</v>
      </c>
      <c r="AU495" s="202" t="s">
        <v>90</v>
      </c>
      <c r="AV495" s="13" t="s">
        <v>88</v>
      </c>
      <c r="AW495" s="13" t="s">
        <v>41</v>
      </c>
      <c r="AX495" s="13" t="s">
        <v>80</v>
      </c>
      <c r="AY495" s="202" t="s">
        <v>182</v>
      </c>
    </row>
    <row r="496" spans="1:65" s="14" customFormat="1" ht="11.25">
      <c r="B496" s="203"/>
      <c r="C496" s="204"/>
      <c r="D496" s="194" t="s">
        <v>193</v>
      </c>
      <c r="E496" s="205" t="s">
        <v>43</v>
      </c>
      <c r="F496" s="206" t="s">
        <v>1652</v>
      </c>
      <c r="G496" s="204"/>
      <c r="H496" s="207">
        <v>20</v>
      </c>
      <c r="I496" s="208"/>
      <c r="J496" s="204"/>
      <c r="K496" s="204"/>
      <c r="L496" s="209"/>
      <c r="M496" s="210"/>
      <c r="N496" s="211"/>
      <c r="O496" s="211"/>
      <c r="P496" s="211"/>
      <c r="Q496" s="211"/>
      <c r="R496" s="211"/>
      <c r="S496" s="211"/>
      <c r="T496" s="212"/>
      <c r="AT496" s="213" t="s">
        <v>193</v>
      </c>
      <c r="AU496" s="213" t="s">
        <v>90</v>
      </c>
      <c r="AV496" s="14" t="s">
        <v>90</v>
      </c>
      <c r="AW496" s="14" t="s">
        <v>41</v>
      </c>
      <c r="AX496" s="14" t="s">
        <v>80</v>
      </c>
      <c r="AY496" s="213" t="s">
        <v>182</v>
      </c>
    </row>
    <row r="497" spans="1:65" s="13" customFormat="1" ht="11.25">
      <c r="B497" s="192"/>
      <c r="C497" s="193"/>
      <c r="D497" s="194" t="s">
        <v>193</v>
      </c>
      <c r="E497" s="195" t="s">
        <v>43</v>
      </c>
      <c r="F497" s="196" t="s">
        <v>1643</v>
      </c>
      <c r="G497" s="193"/>
      <c r="H497" s="195" t="s">
        <v>43</v>
      </c>
      <c r="I497" s="197"/>
      <c r="J497" s="193"/>
      <c r="K497" s="193"/>
      <c r="L497" s="198"/>
      <c r="M497" s="199"/>
      <c r="N497" s="200"/>
      <c r="O497" s="200"/>
      <c r="P497" s="200"/>
      <c r="Q497" s="200"/>
      <c r="R497" s="200"/>
      <c r="S497" s="200"/>
      <c r="T497" s="201"/>
      <c r="AT497" s="202" t="s">
        <v>193</v>
      </c>
      <c r="AU497" s="202" t="s">
        <v>90</v>
      </c>
      <c r="AV497" s="13" t="s">
        <v>88</v>
      </c>
      <c r="AW497" s="13" t="s">
        <v>41</v>
      </c>
      <c r="AX497" s="13" t="s">
        <v>80</v>
      </c>
      <c r="AY497" s="202" t="s">
        <v>182</v>
      </c>
    </row>
    <row r="498" spans="1:65" s="14" customFormat="1" ht="11.25">
      <c r="B498" s="203"/>
      <c r="C498" s="204"/>
      <c r="D498" s="194" t="s">
        <v>193</v>
      </c>
      <c r="E498" s="205" t="s">
        <v>43</v>
      </c>
      <c r="F498" s="206" t="s">
        <v>1652</v>
      </c>
      <c r="G498" s="204"/>
      <c r="H498" s="207">
        <v>20</v>
      </c>
      <c r="I498" s="208"/>
      <c r="J498" s="204"/>
      <c r="K498" s="204"/>
      <c r="L498" s="209"/>
      <c r="M498" s="210"/>
      <c r="N498" s="211"/>
      <c r="O498" s="211"/>
      <c r="P498" s="211"/>
      <c r="Q498" s="211"/>
      <c r="R498" s="211"/>
      <c r="S498" s="211"/>
      <c r="T498" s="212"/>
      <c r="AT498" s="213" t="s">
        <v>193</v>
      </c>
      <c r="AU498" s="213" t="s">
        <v>90</v>
      </c>
      <c r="AV498" s="14" t="s">
        <v>90</v>
      </c>
      <c r="AW498" s="14" t="s">
        <v>41</v>
      </c>
      <c r="AX498" s="14" t="s">
        <v>80</v>
      </c>
      <c r="AY498" s="213" t="s">
        <v>182</v>
      </c>
    </row>
    <row r="499" spans="1:65" s="13" customFormat="1" ht="11.25">
      <c r="B499" s="192"/>
      <c r="C499" s="193"/>
      <c r="D499" s="194" t="s">
        <v>193</v>
      </c>
      <c r="E499" s="195" t="s">
        <v>43</v>
      </c>
      <c r="F499" s="196" t="s">
        <v>1644</v>
      </c>
      <c r="G499" s="193"/>
      <c r="H499" s="195" t="s">
        <v>43</v>
      </c>
      <c r="I499" s="197"/>
      <c r="J499" s="193"/>
      <c r="K499" s="193"/>
      <c r="L499" s="198"/>
      <c r="M499" s="199"/>
      <c r="N499" s="200"/>
      <c r="O499" s="200"/>
      <c r="P499" s="200"/>
      <c r="Q499" s="200"/>
      <c r="R499" s="200"/>
      <c r="S499" s="200"/>
      <c r="T499" s="201"/>
      <c r="AT499" s="202" t="s">
        <v>193</v>
      </c>
      <c r="AU499" s="202" t="s">
        <v>90</v>
      </c>
      <c r="AV499" s="13" t="s">
        <v>88</v>
      </c>
      <c r="AW499" s="13" t="s">
        <v>41</v>
      </c>
      <c r="AX499" s="13" t="s">
        <v>80</v>
      </c>
      <c r="AY499" s="202" t="s">
        <v>182</v>
      </c>
    </row>
    <row r="500" spans="1:65" s="14" customFormat="1" ht="11.25">
      <c r="B500" s="203"/>
      <c r="C500" s="204"/>
      <c r="D500" s="194" t="s">
        <v>193</v>
      </c>
      <c r="E500" s="205" t="s">
        <v>43</v>
      </c>
      <c r="F500" s="206" t="s">
        <v>1652</v>
      </c>
      <c r="G500" s="204"/>
      <c r="H500" s="207">
        <v>20</v>
      </c>
      <c r="I500" s="208"/>
      <c r="J500" s="204"/>
      <c r="K500" s="204"/>
      <c r="L500" s="209"/>
      <c r="M500" s="210"/>
      <c r="N500" s="211"/>
      <c r="O500" s="211"/>
      <c r="P500" s="211"/>
      <c r="Q500" s="211"/>
      <c r="R500" s="211"/>
      <c r="S500" s="211"/>
      <c r="T500" s="212"/>
      <c r="AT500" s="213" t="s">
        <v>193</v>
      </c>
      <c r="AU500" s="213" t="s">
        <v>90</v>
      </c>
      <c r="AV500" s="14" t="s">
        <v>90</v>
      </c>
      <c r="AW500" s="14" t="s">
        <v>41</v>
      </c>
      <c r="AX500" s="14" t="s">
        <v>80</v>
      </c>
      <c r="AY500" s="213" t="s">
        <v>182</v>
      </c>
    </row>
    <row r="501" spans="1:65" s="13" customFormat="1" ht="11.25">
      <c r="B501" s="192"/>
      <c r="C501" s="193"/>
      <c r="D501" s="194" t="s">
        <v>193</v>
      </c>
      <c r="E501" s="195" t="s">
        <v>43</v>
      </c>
      <c r="F501" s="196" t="s">
        <v>1646</v>
      </c>
      <c r="G501" s="193"/>
      <c r="H501" s="195" t="s">
        <v>43</v>
      </c>
      <c r="I501" s="197"/>
      <c r="J501" s="193"/>
      <c r="K501" s="193"/>
      <c r="L501" s="198"/>
      <c r="M501" s="199"/>
      <c r="N501" s="200"/>
      <c r="O501" s="200"/>
      <c r="P501" s="200"/>
      <c r="Q501" s="200"/>
      <c r="R501" s="200"/>
      <c r="S501" s="200"/>
      <c r="T501" s="201"/>
      <c r="AT501" s="202" t="s">
        <v>193</v>
      </c>
      <c r="AU501" s="202" t="s">
        <v>90</v>
      </c>
      <c r="AV501" s="13" t="s">
        <v>88</v>
      </c>
      <c r="AW501" s="13" t="s">
        <v>41</v>
      </c>
      <c r="AX501" s="13" t="s">
        <v>80</v>
      </c>
      <c r="AY501" s="202" t="s">
        <v>182</v>
      </c>
    </row>
    <row r="502" spans="1:65" s="14" customFormat="1" ht="11.25">
      <c r="B502" s="203"/>
      <c r="C502" s="204"/>
      <c r="D502" s="194" t="s">
        <v>193</v>
      </c>
      <c r="E502" s="205" t="s">
        <v>43</v>
      </c>
      <c r="F502" s="206" t="s">
        <v>1652</v>
      </c>
      <c r="G502" s="204"/>
      <c r="H502" s="207">
        <v>20</v>
      </c>
      <c r="I502" s="208"/>
      <c r="J502" s="204"/>
      <c r="K502" s="204"/>
      <c r="L502" s="209"/>
      <c r="M502" s="210"/>
      <c r="N502" s="211"/>
      <c r="O502" s="211"/>
      <c r="P502" s="211"/>
      <c r="Q502" s="211"/>
      <c r="R502" s="211"/>
      <c r="S502" s="211"/>
      <c r="T502" s="212"/>
      <c r="AT502" s="213" t="s">
        <v>193</v>
      </c>
      <c r="AU502" s="213" t="s">
        <v>90</v>
      </c>
      <c r="AV502" s="14" t="s">
        <v>90</v>
      </c>
      <c r="AW502" s="14" t="s">
        <v>41</v>
      </c>
      <c r="AX502" s="14" t="s">
        <v>80</v>
      </c>
      <c r="AY502" s="213" t="s">
        <v>182</v>
      </c>
    </row>
    <row r="503" spans="1:65" s="15" customFormat="1" ht="11.25">
      <c r="B503" s="227"/>
      <c r="C503" s="228"/>
      <c r="D503" s="194" t="s">
        <v>193</v>
      </c>
      <c r="E503" s="229" t="s">
        <v>43</v>
      </c>
      <c r="F503" s="230" t="s">
        <v>436</v>
      </c>
      <c r="G503" s="228"/>
      <c r="H503" s="231">
        <v>190</v>
      </c>
      <c r="I503" s="232"/>
      <c r="J503" s="228"/>
      <c r="K503" s="228"/>
      <c r="L503" s="233"/>
      <c r="M503" s="234"/>
      <c r="N503" s="235"/>
      <c r="O503" s="235"/>
      <c r="P503" s="235"/>
      <c r="Q503" s="235"/>
      <c r="R503" s="235"/>
      <c r="S503" s="235"/>
      <c r="T503" s="236"/>
      <c r="AT503" s="237" t="s">
        <v>193</v>
      </c>
      <c r="AU503" s="237" t="s">
        <v>90</v>
      </c>
      <c r="AV503" s="15" t="s">
        <v>205</v>
      </c>
      <c r="AW503" s="15" t="s">
        <v>41</v>
      </c>
      <c r="AX503" s="15" t="s">
        <v>88</v>
      </c>
      <c r="AY503" s="237" t="s">
        <v>182</v>
      </c>
    </row>
    <row r="504" spans="1:65" s="2" customFormat="1" ht="14.45" customHeight="1">
      <c r="A504" s="35"/>
      <c r="B504" s="36"/>
      <c r="C504" s="214" t="s">
        <v>583</v>
      </c>
      <c r="D504" s="214" t="s">
        <v>179</v>
      </c>
      <c r="E504" s="215" t="s">
        <v>656</v>
      </c>
      <c r="F504" s="216" t="s">
        <v>657</v>
      </c>
      <c r="G504" s="217" t="s">
        <v>481</v>
      </c>
      <c r="H504" s="218">
        <v>199.5</v>
      </c>
      <c r="I504" s="219"/>
      <c r="J504" s="220">
        <f>ROUND(I504*H504,2)</f>
        <v>0</v>
      </c>
      <c r="K504" s="216" t="s">
        <v>198</v>
      </c>
      <c r="L504" s="221"/>
      <c r="M504" s="222" t="s">
        <v>43</v>
      </c>
      <c r="N504" s="223" t="s">
        <v>51</v>
      </c>
      <c r="O504" s="65"/>
      <c r="P504" s="188">
        <f>O504*H504</f>
        <v>0</v>
      </c>
      <c r="Q504" s="188">
        <v>0</v>
      </c>
      <c r="R504" s="188">
        <f>Q504*H504</f>
        <v>0</v>
      </c>
      <c r="S504" s="188">
        <v>0</v>
      </c>
      <c r="T504" s="189">
        <f>S504*H504</f>
        <v>0</v>
      </c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R504" s="190" t="s">
        <v>90</v>
      </c>
      <c r="AT504" s="190" t="s">
        <v>179</v>
      </c>
      <c r="AU504" s="190" t="s">
        <v>90</v>
      </c>
      <c r="AY504" s="17" t="s">
        <v>182</v>
      </c>
      <c r="BE504" s="191">
        <f>IF(N504="základní",J504,0)</f>
        <v>0</v>
      </c>
      <c r="BF504" s="191">
        <f>IF(N504="snížená",J504,0)</f>
        <v>0</v>
      </c>
      <c r="BG504" s="191">
        <f>IF(N504="zákl. přenesená",J504,0)</f>
        <v>0</v>
      </c>
      <c r="BH504" s="191">
        <f>IF(N504="sníž. přenesená",J504,0)</f>
        <v>0</v>
      </c>
      <c r="BI504" s="191">
        <f>IF(N504="nulová",J504,0)</f>
        <v>0</v>
      </c>
      <c r="BJ504" s="17" t="s">
        <v>88</v>
      </c>
      <c r="BK504" s="191">
        <f>ROUND(I504*H504,2)</f>
        <v>0</v>
      </c>
      <c r="BL504" s="17" t="s">
        <v>88</v>
      </c>
      <c r="BM504" s="190" t="s">
        <v>658</v>
      </c>
    </row>
    <row r="505" spans="1:65" s="13" customFormat="1" ht="11.25">
      <c r="B505" s="192"/>
      <c r="C505" s="193"/>
      <c r="D505" s="194" t="s">
        <v>193</v>
      </c>
      <c r="E505" s="195" t="s">
        <v>43</v>
      </c>
      <c r="F505" s="196" t="s">
        <v>431</v>
      </c>
      <c r="G505" s="193"/>
      <c r="H505" s="195" t="s">
        <v>43</v>
      </c>
      <c r="I505" s="197"/>
      <c r="J505" s="193"/>
      <c r="K505" s="193"/>
      <c r="L505" s="198"/>
      <c r="M505" s="199"/>
      <c r="N505" s="200"/>
      <c r="O505" s="200"/>
      <c r="P505" s="200"/>
      <c r="Q505" s="200"/>
      <c r="R505" s="200"/>
      <c r="S505" s="200"/>
      <c r="T505" s="201"/>
      <c r="AT505" s="202" t="s">
        <v>193</v>
      </c>
      <c r="AU505" s="202" t="s">
        <v>90</v>
      </c>
      <c r="AV505" s="13" t="s">
        <v>88</v>
      </c>
      <c r="AW505" s="13" t="s">
        <v>41</v>
      </c>
      <c r="AX505" s="13" t="s">
        <v>80</v>
      </c>
      <c r="AY505" s="202" t="s">
        <v>182</v>
      </c>
    </row>
    <row r="506" spans="1:65" s="13" customFormat="1" ht="11.25">
      <c r="B506" s="192"/>
      <c r="C506" s="193"/>
      <c r="D506" s="194" t="s">
        <v>193</v>
      </c>
      <c r="E506" s="195" t="s">
        <v>43</v>
      </c>
      <c r="F506" s="196" t="s">
        <v>646</v>
      </c>
      <c r="G506" s="193"/>
      <c r="H506" s="195" t="s">
        <v>43</v>
      </c>
      <c r="I506" s="197"/>
      <c r="J506" s="193"/>
      <c r="K506" s="193"/>
      <c r="L506" s="198"/>
      <c r="M506" s="199"/>
      <c r="N506" s="200"/>
      <c r="O506" s="200"/>
      <c r="P506" s="200"/>
      <c r="Q506" s="200"/>
      <c r="R506" s="200"/>
      <c r="S506" s="200"/>
      <c r="T506" s="201"/>
      <c r="AT506" s="202" t="s">
        <v>193</v>
      </c>
      <c r="AU506" s="202" t="s">
        <v>90</v>
      </c>
      <c r="AV506" s="13" t="s">
        <v>88</v>
      </c>
      <c r="AW506" s="13" t="s">
        <v>41</v>
      </c>
      <c r="AX506" s="13" t="s">
        <v>80</v>
      </c>
      <c r="AY506" s="202" t="s">
        <v>182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638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4" customFormat="1" ht="11.25">
      <c r="B508" s="203"/>
      <c r="C508" s="204"/>
      <c r="D508" s="194" t="s">
        <v>193</v>
      </c>
      <c r="E508" s="205" t="s">
        <v>43</v>
      </c>
      <c r="F508" s="206" t="s">
        <v>659</v>
      </c>
      <c r="G508" s="204"/>
      <c r="H508" s="207">
        <v>36.75</v>
      </c>
      <c r="I508" s="208"/>
      <c r="J508" s="204"/>
      <c r="K508" s="204"/>
      <c r="L508" s="209"/>
      <c r="M508" s="210"/>
      <c r="N508" s="211"/>
      <c r="O508" s="211"/>
      <c r="P508" s="211"/>
      <c r="Q508" s="211"/>
      <c r="R508" s="211"/>
      <c r="S508" s="211"/>
      <c r="T508" s="212"/>
      <c r="AT508" s="213" t="s">
        <v>193</v>
      </c>
      <c r="AU508" s="213" t="s">
        <v>90</v>
      </c>
      <c r="AV508" s="14" t="s">
        <v>90</v>
      </c>
      <c r="AW508" s="14" t="s">
        <v>41</v>
      </c>
      <c r="AX508" s="14" t="s">
        <v>80</v>
      </c>
      <c r="AY508" s="213" t="s">
        <v>182</v>
      </c>
    </row>
    <row r="509" spans="1:65" s="13" customFormat="1" ht="11.25">
      <c r="B509" s="192"/>
      <c r="C509" s="193"/>
      <c r="D509" s="194" t="s">
        <v>193</v>
      </c>
      <c r="E509" s="195" t="s">
        <v>43</v>
      </c>
      <c r="F509" s="196" t="s">
        <v>640</v>
      </c>
      <c r="G509" s="193"/>
      <c r="H509" s="195" t="s">
        <v>43</v>
      </c>
      <c r="I509" s="197"/>
      <c r="J509" s="193"/>
      <c r="K509" s="193"/>
      <c r="L509" s="198"/>
      <c r="M509" s="199"/>
      <c r="N509" s="200"/>
      <c r="O509" s="200"/>
      <c r="P509" s="200"/>
      <c r="Q509" s="200"/>
      <c r="R509" s="200"/>
      <c r="S509" s="200"/>
      <c r="T509" s="201"/>
      <c r="AT509" s="202" t="s">
        <v>193</v>
      </c>
      <c r="AU509" s="202" t="s">
        <v>90</v>
      </c>
      <c r="AV509" s="13" t="s">
        <v>88</v>
      </c>
      <c r="AW509" s="13" t="s">
        <v>41</v>
      </c>
      <c r="AX509" s="13" t="s">
        <v>80</v>
      </c>
      <c r="AY509" s="202" t="s">
        <v>182</v>
      </c>
    </row>
    <row r="510" spans="1:65" s="14" customFormat="1" ht="11.25">
      <c r="B510" s="203"/>
      <c r="C510" s="204"/>
      <c r="D510" s="194" t="s">
        <v>193</v>
      </c>
      <c r="E510" s="205" t="s">
        <v>43</v>
      </c>
      <c r="F510" s="206" t="s">
        <v>660</v>
      </c>
      <c r="G510" s="204"/>
      <c r="H510" s="207">
        <v>5.25</v>
      </c>
      <c r="I510" s="208"/>
      <c r="J510" s="204"/>
      <c r="K510" s="204"/>
      <c r="L510" s="209"/>
      <c r="M510" s="210"/>
      <c r="N510" s="211"/>
      <c r="O510" s="211"/>
      <c r="P510" s="211"/>
      <c r="Q510" s="211"/>
      <c r="R510" s="211"/>
      <c r="S510" s="211"/>
      <c r="T510" s="212"/>
      <c r="AT510" s="213" t="s">
        <v>193</v>
      </c>
      <c r="AU510" s="213" t="s">
        <v>90</v>
      </c>
      <c r="AV510" s="14" t="s">
        <v>90</v>
      </c>
      <c r="AW510" s="14" t="s">
        <v>41</v>
      </c>
      <c r="AX510" s="14" t="s">
        <v>80</v>
      </c>
      <c r="AY510" s="213" t="s">
        <v>182</v>
      </c>
    </row>
    <row r="511" spans="1:65" s="13" customFormat="1" ht="11.25">
      <c r="B511" s="192"/>
      <c r="C511" s="193"/>
      <c r="D511" s="194" t="s">
        <v>193</v>
      </c>
      <c r="E511" s="195" t="s">
        <v>43</v>
      </c>
      <c r="F511" s="196" t="s">
        <v>1636</v>
      </c>
      <c r="G511" s="193"/>
      <c r="H511" s="195" t="s">
        <v>43</v>
      </c>
      <c r="I511" s="197"/>
      <c r="J511" s="193"/>
      <c r="K511" s="193"/>
      <c r="L511" s="198"/>
      <c r="M511" s="199"/>
      <c r="N511" s="200"/>
      <c r="O511" s="200"/>
      <c r="P511" s="200"/>
      <c r="Q511" s="200"/>
      <c r="R511" s="200"/>
      <c r="S511" s="200"/>
      <c r="T511" s="201"/>
      <c r="AT511" s="202" t="s">
        <v>193</v>
      </c>
      <c r="AU511" s="202" t="s">
        <v>90</v>
      </c>
      <c r="AV511" s="13" t="s">
        <v>88</v>
      </c>
      <c r="AW511" s="13" t="s">
        <v>41</v>
      </c>
      <c r="AX511" s="13" t="s">
        <v>80</v>
      </c>
      <c r="AY511" s="202" t="s">
        <v>182</v>
      </c>
    </row>
    <row r="512" spans="1:65" s="14" customFormat="1" ht="11.25">
      <c r="B512" s="203"/>
      <c r="C512" s="204"/>
      <c r="D512" s="194" t="s">
        <v>193</v>
      </c>
      <c r="E512" s="205" t="s">
        <v>43</v>
      </c>
      <c r="F512" s="206" t="s">
        <v>659</v>
      </c>
      <c r="G512" s="204"/>
      <c r="H512" s="207">
        <v>36.75</v>
      </c>
      <c r="I512" s="208"/>
      <c r="J512" s="204"/>
      <c r="K512" s="204"/>
      <c r="L512" s="209"/>
      <c r="M512" s="210"/>
      <c r="N512" s="211"/>
      <c r="O512" s="211"/>
      <c r="P512" s="211"/>
      <c r="Q512" s="211"/>
      <c r="R512" s="211"/>
      <c r="S512" s="211"/>
      <c r="T512" s="212"/>
      <c r="AT512" s="213" t="s">
        <v>193</v>
      </c>
      <c r="AU512" s="213" t="s">
        <v>90</v>
      </c>
      <c r="AV512" s="14" t="s">
        <v>90</v>
      </c>
      <c r="AW512" s="14" t="s">
        <v>41</v>
      </c>
      <c r="AX512" s="14" t="s">
        <v>80</v>
      </c>
      <c r="AY512" s="213" t="s">
        <v>182</v>
      </c>
    </row>
    <row r="513" spans="1:65" s="13" customFormat="1" ht="11.25">
      <c r="B513" s="192"/>
      <c r="C513" s="193"/>
      <c r="D513" s="194" t="s">
        <v>193</v>
      </c>
      <c r="E513" s="195" t="s">
        <v>43</v>
      </c>
      <c r="F513" s="196" t="s">
        <v>1637</v>
      </c>
      <c r="G513" s="193"/>
      <c r="H513" s="195" t="s">
        <v>43</v>
      </c>
      <c r="I513" s="197"/>
      <c r="J513" s="193"/>
      <c r="K513" s="193"/>
      <c r="L513" s="198"/>
      <c r="M513" s="199"/>
      <c r="N513" s="200"/>
      <c r="O513" s="200"/>
      <c r="P513" s="200"/>
      <c r="Q513" s="200"/>
      <c r="R513" s="200"/>
      <c r="S513" s="200"/>
      <c r="T513" s="201"/>
      <c r="AT513" s="202" t="s">
        <v>193</v>
      </c>
      <c r="AU513" s="202" t="s">
        <v>90</v>
      </c>
      <c r="AV513" s="13" t="s">
        <v>88</v>
      </c>
      <c r="AW513" s="13" t="s">
        <v>41</v>
      </c>
      <c r="AX513" s="13" t="s">
        <v>80</v>
      </c>
      <c r="AY513" s="202" t="s">
        <v>182</v>
      </c>
    </row>
    <row r="514" spans="1:65" s="14" customFormat="1" ht="11.25">
      <c r="B514" s="203"/>
      <c r="C514" s="204"/>
      <c r="D514" s="194" t="s">
        <v>193</v>
      </c>
      <c r="E514" s="205" t="s">
        <v>43</v>
      </c>
      <c r="F514" s="206" t="s">
        <v>660</v>
      </c>
      <c r="G514" s="204"/>
      <c r="H514" s="207">
        <v>5.25</v>
      </c>
      <c r="I514" s="208"/>
      <c r="J514" s="204"/>
      <c r="K514" s="204"/>
      <c r="L514" s="209"/>
      <c r="M514" s="210"/>
      <c r="N514" s="211"/>
      <c r="O514" s="211"/>
      <c r="P514" s="211"/>
      <c r="Q514" s="211"/>
      <c r="R514" s="211"/>
      <c r="S514" s="211"/>
      <c r="T514" s="212"/>
      <c r="AT514" s="213" t="s">
        <v>193</v>
      </c>
      <c r="AU514" s="213" t="s">
        <v>90</v>
      </c>
      <c r="AV514" s="14" t="s">
        <v>90</v>
      </c>
      <c r="AW514" s="14" t="s">
        <v>41</v>
      </c>
      <c r="AX514" s="14" t="s">
        <v>80</v>
      </c>
      <c r="AY514" s="213" t="s">
        <v>182</v>
      </c>
    </row>
    <row r="515" spans="1:65" s="13" customFormat="1" ht="11.25">
      <c r="B515" s="192"/>
      <c r="C515" s="193"/>
      <c r="D515" s="194" t="s">
        <v>193</v>
      </c>
      <c r="E515" s="195" t="s">
        <v>43</v>
      </c>
      <c r="F515" s="196" t="s">
        <v>1639</v>
      </c>
      <c r="G515" s="193"/>
      <c r="H515" s="195" t="s">
        <v>43</v>
      </c>
      <c r="I515" s="197"/>
      <c r="J515" s="193"/>
      <c r="K515" s="193"/>
      <c r="L515" s="198"/>
      <c r="M515" s="199"/>
      <c r="N515" s="200"/>
      <c r="O515" s="200"/>
      <c r="P515" s="200"/>
      <c r="Q515" s="200"/>
      <c r="R515" s="200"/>
      <c r="S515" s="200"/>
      <c r="T515" s="201"/>
      <c r="AT515" s="202" t="s">
        <v>193</v>
      </c>
      <c r="AU515" s="202" t="s">
        <v>90</v>
      </c>
      <c r="AV515" s="13" t="s">
        <v>88</v>
      </c>
      <c r="AW515" s="13" t="s">
        <v>41</v>
      </c>
      <c r="AX515" s="13" t="s">
        <v>80</v>
      </c>
      <c r="AY515" s="202" t="s">
        <v>182</v>
      </c>
    </row>
    <row r="516" spans="1:65" s="14" customFormat="1" ht="11.25">
      <c r="B516" s="203"/>
      <c r="C516" s="204"/>
      <c r="D516" s="194" t="s">
        <v>193</v>
      </c>
      <c r="E516" s="205" t="s">
        <v>43</v>
      </c>
      <c r="F516" s="206" t="s">
        <v>1653</v>
      </c>
      <c r="G516" s="204"/>
      <c r="H516" s="207">
        <v>31.5</v>
      </c>
      <c r="I516" s="208"/>
      <c r="J516" s="204"/>
      <c r="K516" s="204"/>
      <c r="L516" s="209"/>
      <c r="M516" s="210"/>
      <c r="N516" s="211"/>
      <c r="O516" s="211"/>
      <c r="P516" s="211"/>
      <c r="Q516" s="211"/>
      <c r="R516" s="211"/>
      <c r="S516" s="211"/>
      <c r="T516" s="212"/>
      <c r="AT516" s="213" t="s">
        <v>193</v>
      </c>
      <c r="AU516" s="213" t="s">
        <v>90</v>
      </c>
      <c r="AV516" s="14" t="s">
        <v>90</v>
      </c>
      <c r="AW516" s="14" t="s">
        <v>41</v>
      </c>
      <c r="AX516" s="14" t="s">
        <v>80</v>
      </c>
      <c r="AY516" s="213" t="s">
        <v>182</v>
      </c>
    </row>
    <row r="517" spans="1:65" s="13" customFormat="1" ht="11.25">
      <c r="B517" s="192"/>
      <c r="C517" s="193"/>
      <c r="D517" s="194" t="s">
        <v>193</v>
      </c>
      <c r="E517" s="195" t="s">
        <v>43</v>
      </c>
      <c r="F517" s="196" t="s">
        <v>1641</v>
      </c>
      <c r="G517" s="193"/>
      <c r="H517" s="195" t="s">
        <v>43</v>
      </c>
      <c r="I517" s="197"/>
      <c r="J517" s="193"/>
      <c r="K517" s="193"/>
      <c r="L517" s="198"/>
      <c r="M517" s="199"/>
      <c r="N517" s="200"/>
      <c r="O517" s="200"/>
      <c r="P517" s="200"/>
      <c r="Q517" s="200"/>
      <c r="R517" s="200"/>
      <c r="S517" s="200"/>
      <c r="T517" s="201"/>
      <c r="AT517" s="202" t="s">
        <v>193</v>
      </c>
      <c r="AU517" s="202" t="s">
        <v>90</v>
      </c>
      <c r="AV517" s="13" t="s">
        <v>88</v>
      </c>
      <c r="AW517" s="13" t="s">
        <v>41</v>
      </c>
      <c r="AX517" s="13" t="s">
        <v>80</v>
      </c>
      <c r="AY517" s="202" t="s">
        <v>182</v>
      </c>
    </row>
    <row r="518" spans="1:65" s="14" customFormat="1" ht="11.25">
      <c r="B518" s="203"/>
      <c r="C518" s="204"/>
      <c r="D518" s="194" t="s">
        <v>193</v>
      </c>
      <c r="E518" s="205" t="s">
        <v>43</v>
      </c>
      <c r="F518" s="206" t="s">
        <v>1654</v>
      </c>
      <c r="G518" s="204"/>
      <c r="H518" s="207">
        <v>21</v>
      </c>
      <c r="I518" s="208"/>
      <c r="J518" s="204"/>
      <c r="K518" s="204"/>
      <c r="L518" s="209"/>
      <c r="M518" s="210"/>
      <c r="N518" s="211"/>
      <c r="O518" s="211"/>
      <c r="P518" s="211"/>
      <c r="Q518" s="211"/>
      <c r="R518" s="211"/>
      <c r="S518" s="211"/>
      <c r="T518" s="212"/>
      <c r="AT518" s="213" t="s">
        <v>193</v>
      </c>
      <c r="AU518" s="213" t="s">
        <v>90</v>
      </c>
      <c r="AV518" s="14" t="s">
        <v>90</v>
      </c>
      <c r="AW518" s="14" t="s">
        <v>41</v>
      </c>
      <c r="AX518" s="14" t="s">
        <v>80</v>
      </c>
      <c r="AY518" s="213" t="s">
        <v>182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1643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4" customFormat="1" ht="11.25">
      <c r="B520" s="203"/>
      <c r="C520" s="204"/>
      <c r="D520" s="194" t="s">
        <v>193</v>
      </c>
      <c r="E520" s="205" t="s">
        <v>43</v>
      </c>
      <c r="F520" s="206" t="s">
        <v>1654</v>
      </c>
      <c r="G520" s="204"/>
      <c r="H520" s="207">
        <v>21</v>
      </c>
      <c r="I520" s="208"/>
      <c r="J520" s="204"/>
      <c r="K520" s="204"/>
      <c r="L520" s="209"/>
      <c r="M520" s="210"/>
      <c r="N520" s="211"/>
      <c r="O520" s="211"/>
      <c r="P520" s="211"/>
      <c r="Q520" s="211"/>
      <c r="R520" s="211"/>
      <c r="S520" s="211"/>
      <c r="T520" s="212"/>
      <c r="AT520" s="213" t="s">
        <v>193</v>
      </c>
      <c r="AU520" s="213" t="s">
        <v>90</v>
      </c>
      <c r="AV520" s="14" t="s">
        <v>90</v>
      </c>
      <c r="AW520" s="14" t="s">
        <v>41</v>
      </c>
      <c r="AX520" s="14" t="s">
        <v>80</v>
      </c>
      <c r="AY520" s="213" t="s">
        <v>182</v>
      </c>
    </row>
    <row r="521" spans="1:65" s="13" customFormat="1" ht="11.25">
      <c r="B521" s="192"/>
      <c r="C521" s="193"/>
      <c r="D521" s="194" t="s">
        <v>193</v>
      </c>
      <c r="E521" s="195" t="s">
        <v>43</v>
      </c>
      <c r="F521" s="196" t="s">
        <v>1644</v>
      </c>
      <c r="G521" s="193"/>
      <c r="H521" s="195" t="s">
        <v>43</v>
      </c>
      <c r="I521" s="197"/>
      <c r="J521" s="193"/>
      <c r="K521" s="193"/>
      <c r="L521" s="198"/>
      <c r="M521" s="199"/>
      <c r="N521" s="200"/>
      <c r="O521" s="200"/>
      <c r="P521" s="200"/>
      <c r="Q521" s="200"/>
      <c r="R521" s="200"/>
      <c r="S521" s="200"/>
      <c r="T521" s="201"/>
      <c r="AT521" s="202" t="s">
        <v>193</v>
      </c>
      <c r="AU521" s="202" t="s">
        <v>90</v>
      </c>
      <c r="AV521" s="13" t="s">
        <v>88</v>
      </c>
      <c r="AW521" s="13" t="s">
        <v>41</v>
      </c>
      <c r="AX521" s="13" t="s">
        <v>80</v>
      </c>
      <c r="AY521" s="202" t="s">
        <v>182</v>
      </c>
    </row>
    <row r="522" spans="1:65" s="14" customFormat="1" ht="11.25">
      <c r="B522" s="203"/>
      <c r="C522" s="204"/>
      <c r="D522" s="194" t="s">
        <v>193</v>
      </c>
      <c r="E522" s="205" t="s">
        <v>43</v>
      </c>
      <c r="F522" s="206" t="s">
        <v>1654</v>
      </c>
      <c r="G522" s="204"/>
      <c r="H522" s="207">
        <v>21</v>
      </c>
      <c r="I522" s="208"/>
      <c r="J522" s="204"/>
      <c r="K522" s="204"/>
      <c r="L522" s="209"/>
      <c r="M522" s="210"/>
      <c r="N522" s="211"/>
      <c r="O522" s="211"/>
      <c r="P522" s="211"/>
      <c r="Q522" s="211"/>
      <c r="R522" s="211"/>
      <c r="S522" s="211"/>
      <c r="T522" s="212"/>
      <c r="AT522" s="213" t="s">
        <v>193</v>
      </c>
      <c r="AU522" s="213" t="s">
        <v>90</v>
      </c>
      <c r="AV522" s="14" t="s">
        <v>90</v>
      </c>
      <c r="AW522" s="14" t="s">
        <v>41</v>
      </c>
      <c r="AX522" s="14" t="s">
        <v>80</v>
      </c>
      <c r="AY522" s="213" t="s">
        <v>182</v>
      </c>
    </row>
    <row r="523" spans="1:65" s="13" customFormat="1" ht="11.25">
      <c r="B523" s="192"/>
      <c r="C523" s="193"/>
      <c r="D523" s="194" t="s">
        <v>193</v>
      </c>
      <c r="E523" s="195" t="s">
        <v>43</v>
      </c>
      <c r="F523" s="196" t="s">
        <v>1646</v>
      </c>
      <c r="G523" s="193"/>
      <c r="H523" s="195" t="s">
        <v>43</v>
      </c>
      <c r="I523" s="197"/>
      <c r="J523" s="193"/>
      <c r="K523" s="193"/>
      <c r="L523" s="198"/>
      <c r="M523" s="199"/>
      <c r="N523" s="200"/>
      <c r="O523" s="200"/>
      <c r="P523" s="200"/>
      <c r="Q523" s="200"/>
      <c r="R523" s="200"/>
      <c r="S523" s="200"/>
      <c r="T523" s="201"/>
      <c r="AT523" s="202" t="s">
        <v>193</v>
      </c>
      <c r="AU523" s="202" t="s">
        <v>90</v>
      </c>
      <c r="AV523" s="13" t="s">
        <v>88</v>
      </c>
      <c r="AW523" s="13" t="s">
        <v>41</v>
      </c>
      <c r="AX523" s="13" t="s">
        <v>80</v>
      </c>
      <c r="AY523" s="202" t="s">
        <v>182</v>
      </c>
    </row>
    <row r="524" spans="1:65" s="14" customFormat="1" ht="11.25">
      <c r="B524" s="203"/>
      <c r="C524" s="204"/>
      <c r="D524" s="194" t="s">
        <v>193</v>
      </c>
      <c r="E524" s="205" t="s">
        <v>43</v>
      </c>
      <c r="F524" s="206" t="s">
        <v>1654</v>
      </c>
      <c r="G524" s="204"/>
      <c r="H524" s="207">
        <v>21</v>
      </c>
      <c r="I524" s="208"/>
      <c r="J524" s="204"/>
      <c r="K524" s="204"/>
      <c r="L524" s="209"/>
      <c r="M524" s="210"/>
      <c r="N524" s="211"/>
      <c r="O524" s="211"/>
      <c r="P524" s="211"/>
      <c r="Q524" s="211"/>
      <c r="R524" s="211"/>
      <c r="S524" s="211"/>
      <c r="T524" s="212"/>
      <c r="AT524" s="213" t="s">
        <v>193</v>
      </c>
      <c r="AU524" s="213" t="s">
        <v>90</v>
      </c>
      <c r="AV524" s="14" t="s">
        <v>90</v>
      </c>
      <c r="AW524" s="14" t="s">
        <v>41</v>
      </c>
      <c r="AX524" s="14" t="s">
        <v>80</v>
      </c>
      <c r="AY524" s="213" t="s">
        <v>182</v>
      </c>
    </row>
    <row r="525" spans="1:65" s="15" customFormat="1" ht="11.25">
      <c r="B525" s="227"/>
      <c r="C525" s="228"/>
      <c r="D525" s="194" t="s">
        <v>193</v>
      </c>
      <c r="E525" s="229" t="s">
        <v>43</v>
      </c>
      <c r="F525" s="230" t="s">
        <v>436</v>
      </c>
      <c r="G525" s="228"/>
      <c r="H525" s="231">
        <v>199.5</v>
      </c>
      <c r="I525" s="232"/>
      <c r="J525" s="228"/>
      <c r="K525" s="228"/>
      <c r="L525" s="233"/>
      <c r="M525" s="234"/>
      <c r="N525" s="235"/>
      <c r="O525" s="235"/>
      <c r="P525" s="235"/>
      <c r="Q525" s="235"/>
      <c r="R525" s="235"/>
      <c r="S525" s="235"/>
      <c r="T525" s="236"/>
      <c r="AT525" s="237" t="s">
        <v>193</v>
      </c>
      <c r="AU525" s="237" t="s">
        <v>90</v>
      </c>
      <c r="AV525" s="15" t="s">
        <v>205</v>
      </c>
      <c r="AW525" s="15" t="s">
        <v>41</v>
      </c>
      <c r="AX525" s="15" t="s">
        <v>88</v>
      </c>
      <c r="AY525" s="237" t="s">
        <v>182</v>
      </c>
    </row>
    <row r="526" spans="1:65" s="2" customFormat="1" ht="37.9" customHeight="1">
      <c r="A526" s="35"/>
      <c r="B526" s="36"/>
      <c r="C526" s="179" t="s">
        <v>587</v>
      </c>
      <c r="D526" s="179" t="s">
        <v>187</v>
      </c>
      <c r="E526" s="180" t="s">
        <v>650</v>
      </c>
      <c r="F526" s="181" t="s">
        <v>651</v>
      </c>
      <c r="G526" s="182" t="s">
        <v>481</v>
      </c>
      <c r="H526" s="183">
        <v>10</v>
      </c>
      <c r="I526" s="184"/>
      <c r="J526" s="185">
        <f>ROUND(I526*H526,2)</f>
        <v>0</v>
      </c>
      <c r="K526" s="181" t="s">
        <v>191</v>
      </c>
      <c r="L526" s="40"/>
      <c r="M526" s="186" t="s">
        <v>43</v>
      </c>
      <c r="N526" s="187" t="s">
        <v>51</v>
      </c>
      <c r="O526" s="65"/>
      <c r="P526" s="188">
        <f>O526*H526</f>
        <v>0</v>
      </c>
      <c r="Q526" s="188">
        <v>0</v>
      </c>
      <c r="R526" s="188">
        <f>Q526*H526</f>
        <v>0</v>
      </c>
      <c r="S526" s="188">
        <v>0</v>
      </c>
      <c r="T526" s="189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90" t="s">
        <v>88</v>
      </c>
      <c r="AT526" s="190" t="s">
        <v>187</v>
      </c>
      <c r="AU526" s="190" t="s">
        <v>90</v>
      </c>
      <c r="AY526" s="17" t="s">
        <v>182</v>
      </c>
      <c r="BE526" s="191">
        <f>IF(N526="základní",J526,0)</f>
        <v>0</v>
      </c>
      <c r="BF526" s="191">
        <f>IF(N526="snížená",J526,0)</f>
        <v>0</v>
      </c>
      <c r="BG526" s="191">
        <f>IF(N526="zákl. přenesená",J526,0)</f>
        <v>0</v>
      </c>
      <c r="BH526" s="191">
        <f>IF(N526="sníž. přenesená",J526,0)</f>
        <v>0</v>
      </c>
      <c r="BI526" s="191">
        <f>IF(N526="nulová",J526,0)</f>
        <v>0</v>
      </c>
      <c r="BJ526" s="17" t="s">
        <v>88</v>
      </c>
      <c r="BK526" s="191">
        <f>ROUND(I526*H526,2)</f>
        <v>0</v>
      </c>
      <c r="BL526" s="17" t="s">
        <v>88</v>
      </c>
      <c r="BM526" s="190" t="s">
        <v>1655</v>
      </c>
    </row>
    <row r="527" spans="1:65" s="13" customFormat="1" ht="11.25">
      <c r="B527" s="192"/>
      <c r="C527" s="193"/>
      <c r="D527" s="194" t="s">
        <v>193</v>
      </c>
      <c r="E527" s="195" t="s">
        <v>43</v>
      </c>
      <c r="F527" s="196" t="s">
        <v>554</v>
      </c>
      <c r="G527" s="193"/>
      <c r="H527" s="195" t="s">
        <v>43</v>
      </c>
      <c r="I527" s="197"/>
      <c r="J527" s="193"/>
      <c r="K527" s="193"/>
      <c r="L527" s="198"/>
      <c r="M527" s="199"/>
      <c r="N527" s="200"/>
      <c r="O527" s="200"/>
      <c r="P527" s="200"/>
      <c r="Q527" s="200"/>
      <c r="R527" s="200"/>
      <c r="S527" s="200"/>
      <c r="T527" s="201"/>
      <c r="AT527" s="202" t="s">
        <v>193</v>
      </c>
      <c r="AU527" s="202" t="s">
        <v>90</v>
      </c>
      <c r="AV527" s="13" t="s">
        <v>88</v>
      </c>
      <c r="AW527" s="13" t="s">
        <v>41</v>
      </c>
      <c r="AX527" s="13" t="s">
        <v>80</v>
      </c>
      <c r="AY527" s="202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1656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1:65" s="14" customFormat="1" ht="11.25">
      <c r="B529" s="203"/>
      <c r="C529" s="204"/>
      <c r="D529" s="194" t="s">
        <v>193</v>
      </c>
      <c r="E529" s="205" t="s">
        <v>43</v>
      </c>
      <c r="F529" s="206" t="s">
        <v>235</v>
      </c>
      <c r="G529" s="204"/>
      <c r="H529" s="207">
        <v>10</v>
      </c>
      <c r="I529" s="208"/>
      <c r="J529" s="204"/>
      <c r="K529" s="204"/>
      <c r="L529" s="209"/>
      <c r="M529" s="210"/>
      <c r="N529" s="211"/>
      <c r="O529" s="211"/>
      <c r="P529" s="211"/>
      <c r="Q529" s="211"/>
      <c r="R529" s="211"/>
      <c r="S529" s="211"/>
      <c r="T529" s="212"/>
      <c r="AT529" s="213" t="s">
        <v>193</v>
      </c>
      <c r="AU529" s="213" t="s">
        <v>90</v>
      </c>
      <c r="AV529" s="14" t="s">
        <v>90</v>
      </c>
      <c r="AW529" s="14" t="s">
        <v>41</v>
      </c>
      <c r="AX529" s="14" t="s">
        <v>88</v>
      </c>
      <c r="AY529" s="213" t="s">
        <v>182</v>
      </c>
    </row>
    <row r="530" spans="1:65" s="2" customFormat="1" ht="14.45" customHeight="1">
      <c r="A530" s="35"/>
      <c r="B530" s="36"/>
      <c r="C530" s="214" t="s">
        <v>593</v>
      </c>
      <c r="D530" s="214" t="s">
        <v>179</v>
      </c>
      <c r="E530" s="215" t="s">
        <v>1657</v>
      </c>
      <c r="F530" s="216" t="s">
        <v>1658</v>
      </c>
      <c r="G530" s="217" t="s">
        <v>481</v>
      </c>
      <c r="H530" s="218">
        <v>10.5</v>
      </c>
      <c r="I530" s="219"/>
      <c r="J530" s="220">
        <f>ROUND(I530*H530,2)</f>
        <v>0</v>
      </c>
      <c r="K530" s="216" t="s">
        <v>191</v>
      </c>
      <c r="L530" s="221"/>
      <c r="M530" s="222" t="s">
        <v>43</v>
      </c>
      <c r="N530" s="223" t="s">
        <v>51</v>
      </c>
      <c r="O530" s="65"/>
      <c r="P530" s="188">
        <f>O530*H530</f>
        <v>0</v>
      </c>
      <c r="Q530" s="188">
        <v>2.1000000000000001E-4</v>
      </c>
      <c r="R530" s="188">
        <f>Q530*H530</f>
        <v>2.2049999999999999E-3</v>
      </c>
      <c r="S530" s="188">
        <v>0</v>
      </c>
      <c r="T530" s="189">
        <f>S530*H530</f>
        <v>0</v>
      </c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R530" s="190" t="s">
        <v>90</v>
      </c>
      <c r="AT530" s="190" t="s">
        <v>179</v>
      </c>
      <c r="AU530" s="190" t="s">
        <v>90</v>
      </c>
      <c r="AY530" s="17" t="s">
        <v>182</v>
      </c>
      <c r="BE530" s="191">
        <f>IF(N530="základní",J530,0)</f>
        <v>0</v>
      </c>
      <c r="BF530" s="191">
        <f>IF(N530="snížená",J530,0)</f>
        <v>0</v>
      </c>
      <c r="BG530" s="191">
        <f>IF(N530="zákl. přenesená",J530,0)</f>
        <v>0</v>
      </c>
      <c r="BH530" s="191">
        <f>IF(N530="sníž. přenesená",J530,0)</f>
        <v>0</v>
      </c>
      <c r="BI530" s="191">
        <f>IF(N530="nulová",J530,0)</f>
        <v>0</v>
      </c>
      <c r="BJ530" s="17" t="s">
        <v>88</v>
      </c>
      <c r="BK530" s="191">
        <f>ROUND(I530*H530,2)</f>
        <v>0</v>
      </c>
      <c r="BL530" s="17" t="s">
        <v>88</v>
      </c>
      <c r="BM530" s="190" t="s">
        <v>1659</v>
      </c>
    </row>
    <row r="531" spans="1:65" s="13" customFormat="1" ht="11.25">
      <c r="B531" s="192"/>
      <c r="C531" s="193"/>
      <c r="D531" s="194" t="s">
        <v>193</v>
      </c>
      <c r="E531" s="195" t="s">
        <v>43</v>
      </c>
      <c r="F531" s="196" t="s">
        <v>554</v>
      </c>
      <c r="G531" s="193"/>
      <c r="H531" s="195" t="s">
        <v>43</v>
      </c>
      <c r="I531" s="197"/>
      <c r="J531" s="193"/>
      <c r="K531" s="193"/>
      <c r="L531" s="198"/>
      <c r="M531" s="199"/>
      <c r="N531" s="200"/>
      <c r="O531" s="200"/>
      <c r="P531" s="200"/>
      <c r="Q531" s="200"/>
      <c r="R531" s="200"/>
      <c r="S531" s="200"/>
      <c r="T531" s="201"/>
      <c r="AT531" s="202" t="s">
        <v>193</v>
      </c>
      <c r="AU531" s="202" t="s">
        <v>90</v>
      </c>
      <c r="AV531" s="13" t="s">
        <v>88</v>
      </c>
      <c r="AW531" s="13" t="s">
        <v>41</v>
      </c>
      <c r="AX531" s="13" t="s">
        <v>80</v>
      </c>
      <c r="AY531" s="202" t="s">
        <v>182</v>
      </c>
    </row>
    <row r="532" spans="1:65" s="13" customFormat="1" ht="11.25">
      <c r="B532" s="192"/>
      <c r="C532" s="193"/>
      <c r="D532" s="194" t="s">
        <v>193</v>
      </c>
      <c r="E532" s="195" t="s">
        <v>43</v>
      </c>
      <c r="F532" s="196" t="s">
        <v>1660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1:65" s="14" customFormat="1" ht="11.25">
      <c r="B533" s="203"/>
      <c r="C533" s="204"/>
      <c r="D533" s="194" t="s">
        <v>193</v>
      </c>
      <c r="E533" s="205" t="s">
        <v>43</v>
      </c>
      <c r="F533" s="206" t="s">
        <v>1661</v>
      </c>
      <c r="G533" s="204"/>
      <c r="H533" s="207">
        <v>10.5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193</v>
      </c>
      <c r="AU533" s="213" t="s">
        <v>90</v>
      </c>
      <c r="AV533" s="14" t="s">
        <v>90</v>
      </c>
      <c r="AW533" s="14" t="s">
        <v>41</v>
      </c>
      <c r="AX533" s="14" t="s">
        <v>88</v>
      </c>
      <c r="AY533" s="213" t="s">
        <v>182</v>
      </c>
    </row>
    <row r="534" spans="1:65" s="2" customFormat="1" ht="37.9" customHeight="1">
      <c r="A534" s="35"/>
      <c r="B534" s="36"/>
      <c r="C534" s="179" t="s">
        <v>598</v>
      </c>
      <c r="D534" s="179" t="s">
        <v>187</v>
      </c>
      <c r="E534" s="180" t="s">
        <v>1662</v>
      </c>
      <c r="F534" s="181" t="s">
        <v>1663</v>
      </c>
      <c r="G534" s="182" t="s">
        <v>481</v>
      </c>
      <c r="H534" s="183">
        <v>15</v>
      </c>
      <c r="I534" s="184"/>
      <c r="J534" s="185">
        <f>ROUND(I534*H534,2)</f>
        <v>0</v>
      </c>
      <c r="K534" s="181" t="s">
        <v>191</v>
      </c>
      <c r="L534" s="40"/>
      <c r="M534" s="186" t="s">
        <v>43</v>
      </c>
      <c r="N534" s="187" t="s">
        <v>51</v>
      </c>
      <c r="O534" s="65"/>
      <c r="P534" s="188">
        <f>O534*H534</f>
        <v>0</v>
      </c>
      <c r="Q534" s="188">
        <v>0</v>
      </c>
      <c r="R534" s="188">
        <f>Q534*H534</f>
        <v>0</v>
      </c>
      <c r="S534" s="188">
        <v>0</v>
      </c>
      <c r="T534" s="189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90" t="s">
        <v>88</v>
      </c>
      <c r="AT534" s="190" t="s">
        <v>187</v>
      </c>
      <c r="AU534" s="190" t="s">
        <v>90</v>
      </c>
      <c r="AY534" s="17" t="s">
        <v>182</v>
      </c>
      <c r="BE534" s="191">
        <f>IF(N534="základní",J534,0)</f>
        <v>0</v>
      </c>
      <c r="BF534" s="191">
        <f>IF(N534="snížená",J534,0)</f>
        <v>0</v>
      </c>
      <c r="BG534" s="191">
        <f>IF(N534="zákl. přenesená",J534,0)</f>
        <v>0</v>
      </c>
      <c r="BH534" s="191">
        <f>IF(N534="sníž. přenesená",J534,0)</f>
        <v>0</v>
      </c>
      <c r="BI534" s="191">
        <f>IF(N534="nulová",J534,0)</f>
        <v>0</v>
      </c>
      <c r="BJ534" s="17" t="s">
        <v>88</v>
      </c>
      <c r="BK534" s="191">
        <f>ROUND(I534*H534,2)</f>
        <v>0</v>
      </c>
      <c r="BL534" s="17" t="s">
        <v>88</v>
      </c>
      <c r="BM534" s="190" t="s">
        <v>1664</v>
      </c>
    </row>
    <row r="535" spans="1:65" s="13" customFormat="1" ht="11.25">
      <c r="B535" s="192"/>
      <c r="C535" s="193"/>
      <c r="D535" s="194" t="s">
        <v>193</v>
      </c>
      <c r="E535" s="195" t="s">
        <v>43</v>
      </c>
      <c r="F535" s="196" t="s">
        <v>532</v>
      </c>
      <c r="G535" s="193"/>
      <c r="H535" s="195" t="s">
        <v>43</v>
      </c>
      <c r="I535" s="197"/>
      <c r="J535" s="193"/>
      <c r="K535" s="193"/>
      <c r="L535" s="198"/>
      <c r="M535" s="199"/>
      <c r="N535" s="200"/>
      <c r="O535" s="200"/>
      <c r="P535" s="200"/>
      <c r="Q535" s="200"/>
      <c r="R535" s="200"/>
      <c r="S535" s="200"/>
      <c r="T535" s="201"/>
      <c r="AT535" s="202" t="s">
        <v>193</v>
      </c>
      <c r="AU535" s="202" t="s">
        <v>90</v>
      </c>
      <c r="AV535" s="13" t="s">
        <v>88</v>
      </c>
      <c r="AW535" s="13" t="s">
        <v>41</v>
      </c>
      <c r="AX535" s="13" t="s">
        <v>80</v>
      </c>
      <c r="AY535" s="202" t="s">
        <v>182</v>
      </c>
    </row>
    <row r="536" spans="1:65" s="13" customFormat="1" ht="11.25">
      <c r="B536" s="192"/>
      <c r="C536" s="193"/>
      <c r="D536" s="194" t="s">
        <v>193</v>
      </c>
      <c r="E536" s="195" t="s">
        <v>43</v>
      </c>
      <c r="F536" s="196" t="s">
        <v>362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1:65" s="14" customFormat="1" ht="11.25">
      <c r="B537" s="203"/>
      <c r="C537" s="204"/>
      <c r="D537" s="194" t="s">
        <v>193</v>
      </c>
      <c r="E537" s="205" t="s">
        <v>43</v>
      </c>
      <c r="F537" s="206" t="s">
        <v>8</v>
      </c>
      <c r="G537" s="204"/>
      <c r="H537" s="207">
        <v>15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88</v>
      </c>
      <c r="AY537" s="213" t="s">
        <v>182</v>
      </c>
    </row>
    <row r="538" spans="1:65" s="2" customFormat="1" ht="37.9" customHeight="1">
      <c r="A538" s="35"/>
      <c r="B538" s="36"/>
      <c r="C538" s="179" t="s">
        <v>604</v>
      </c>
      <c r="D538" s="179" t="s">
        <v>187</v>
      </c>
      <c r="E538" s="180" t="s">
        <v>1665</v>
      </c>
      <c r="F538" s="181" t="s">
        <v>1666</v>
      </c>
      <c r="G538" s="182" t="s">
        <v>481</v>
      </c>
      <c r="H538" s="183">
        <v>120</v>
      </c>
      <c r="I538" s="184"/>
      <c r="J538" s="185">
        <f>ROUND(I538*H538,2)</f>
        <v>0</v>
      </c>
      <c r="K538" s="181" t="s">
        <v>191</v>
      </c>
      <c r="L538" s="40"/>
      <c r="M538" s="186" t="s">
        <v>43</v>
      </c>
      <c r="N538" s="187" t="s">
        <v>51</v>
      </c>
      <c r="O538" s="65"/>
      <c r="P538" s="188">
        <f>O538*H538</f>
        <v>0</v>
      </c>
      <c r="Q538" s="188">
        <v>0</v>
      </c>
      <c r="R538" s="188">
        <f>Q538*H538</f>
        <v>0</v>
      </c>
      <c r="S538" s="188">
        <v>0</v>
      </c>
      <c r="T538" s="189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90" t="s">
        <v>88</v>
      </c>
      <c r="AT538" s="190" t="s">
        <v>187</v>
      </c>
      <c r="AU538" s="190" t="s">
        <v>90</v>
      </c>
      <c r="AY538" s="17" t="s">
        <v>182</v>
      </c>
      <c r="BE538" s="191">
        <f>IF(N538="základní",J538,0)</f>
        <v>0</v>
      </c>
      <c r="BF538" s="191">
        <f>IF(N538="snížená",J538,0)</f>
        <v>0</v>
      </c>
      <c r="BG538" s="191">
        <f>IF(N538="zákl. přenesená",J538,0)</f>
        <v>0</v>
      </c>
      <c r="BH538" s="191">
        <f>IF(N538="sníž. přenesená",J538,0)</f>
        <v>0</v>
      </c>
      <c r="BI538" s="191">
        <f>IF(N538="nulová",J538,0)</f>
        <v>0</v>
      </c>
      <c r="BJ538" s="17" t="s">
        <v>88</v>
      </c>
      <c r="BK538" s="191">
        <f>ROUND(I538*H538,2)</f>
        <v>0</v>
      </c>
      <c r="BL538" s="17" t="s">
        <v>88</v>
      </c>
      <c r="BM538" s="190" t="s">
        <v>1667</v>
      </c>
    </row>
    <row r="539" spans="1:65" s="13" customFormat="1" ht="11.25">
      <c r="B539" s="192"/>
      <c r="C539" s="193"/>
      <c r="D539" s="194" t="s">
        <v>193</v>
      </c>
      <c r="E539" s="195" t="s">
        <v>43</v>
      </c>
      <c r="F539" s="196" t="s">
        <v>554</v>
      </c>
      <c r="G539" s="193"/>
      <c r="H539" s="195" t="s">
        <v>43</v>
      </c>
      <c r="I539" s="197"/>
      <c r="J539" s="193"/>
      <c r="K539" s="193"/>
      <c r="L539" s="198"/>
      <c r="M539" s="199"/>
      <c r="N539" s="200"/>
      <c r="O539" s="200"/>
      <c r="P539" s="200"/>
      <c r="Q539" s="200"/>
      <c r="R539" s="200"/>
      <c r="S539" s="200"/>
      <c r="T539" s="201"/>
      <c r="AT539" s="202" t="s">
        <v>193</v>
      </c>
      <c r="AU539" s="202" t="s">
        <v>90</v>
      </c>
      <c r="AV539" s="13" t="s">
        <v>88</v>
      </c>
      <c r="AW539" s="13" t="s">
        <v>41</v>
      </c>
      <c r="AX539" s="13" t="s">
        <v>80</v>
      </c>
      <c r="AY539" s="202" t="s">
        <v>182</v>
      </c>
    </row>
    <row r="540" spans="1:65" s="13" customFormat="1" ht="11.25">
      <c r="B540" s="192"/>
      <c r="C540" s="193"/>
      <c r="D540" s="194" t="s">
        <v>193</v>
      </c>
      <c r="E540" s="195" t="s">
        <v>43</v>
      </c>
      <c r="F540" s="196" t="s">
        <v>1668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1:65" s="14" customFormat="1" ht="11.25">
      <c r="B541" s="203"/>
      <c r="C541" s="204"/>
      <c r="D541" s="194" t="s">
        <v>193</v>
      </c>
      <c r="E541" s="205" t="s">
        <v>43</v>
      </c>
      <c r="F541" s="206" t="s">
        <v>928</v>
      </c>
      <c r="G541" s="204"/>
      <c r="H541" s="207">
        <v>120</v>
      </c>
      <c r="I541" s="208"/>
      <c r="J541" s="204"/>
      <c r="K541" s="204"/>
      <c r="L541" s="209"/>
      <c r="M541" s="210"/>
      <c r="N541" s="211"/>
      <c r="O541" s="211"/>
      <c r="P541" s="211"/>
      <c r="Q541" s="211"/>
      <c r="R541" s="211"/>
      <c r="S541" s="211"/>
      <c r="T541" s="212"/>
      <c r="AT541" s="213" t="s">
        <v>193</v>
      </c>
      <c r="AU541" s="213" t="s">
        <v>90</v>
      </c>
      <c r="AV541" s="14" t="s">
        <v>90</v>
      </c>
      <c r="AW541" s="14" t="s">
        <v>41</v>
      </c>
      <c r="AX541" s="14" t="s">
        <v>88</v>
      </c>
      <c r="AY541" s="213" t="s">
        <v>182</v>
      </c>
    </row>
    <row r="542" spans="1:65" s="2" customFormat="1" ht="14.45" customHeight="1">
      <c r="A542" s="35"/>
      <c r="B542" s="36"/>
      <c r="C542" s="214" t="s">
        <v>608</v>
      </c>
      <c r="D542" s="214" t="s">
        <v>179</v>
      </c>
      <c r="E542" s="215" t="s">
        <v>1669</v>
      </c>
      <c r="F542" s="216" t="s">
        <v>1670</v>
      </c>
      <c r="G542" s="217" t="s">
        <v>481</v>
      </c>
      <c r="H542" s="218">
        <v>126</v>
      </c>
      <c r="I542" s="219"/>
      <c r="J542" s="220">
        <f>ROUND(I542*H542,2)</f>
        <v>0</v>
      </c>
      <c r="K542" s="216" t="s">
        <v>191</v>
      </c>
      <c r="L542" s="221"/>
      <c r="M542" s="222" t="s">
        <v>43</v>
      </c>
      <c r="N542" s="223" t="s">
        <v>51</v>
      </c>
      <c r="O542" s="65"/>
      <c r="P542" s="188">
        <f>O542*H542</f>
        <v>0</v>
      </c>
      <c r="Q542" s="188">
        <v>4.8000000000000001E-4</v>
      </c>
      <c r="R542" s="188">
        <f>Q542*H542</f>
        <v>6.0479999999999999E-2</v>
      </c>
      <c r="S542" s="188">
        <v>0</v>
      </c>
      <c r="T542" s="189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90" t="s">
        <v>90</v>
      </c>
      <c r="AT542" s="190" t="s">
        <v>179</v>
      </c>
      <c r="AU542" s="190" t="s">
        <v>90</v>
      </c>
      <c r="AY542" s="17" t="s">
        <v>182</v>
      </c>
      <c r="BE542" s="191">
        <f>IF(N542="základní",J542,0)</f>
        <v>0</v>
      </c>
      <c r="BF542" s="191">
        <f>IF(N542="snížená",J542,0)</f>
        <v>0</v>
      </c>
      <c r="BG542" s="191">
        <f>IF(N542="zákl. přenesená",J542,0)</f>
        <v>0</v>
      </c>
      <c r="BH542" s="191">
        <f>IF(N542="sníž. přenesená",J542,0)</f>
        <v>0</v>
      </c>
      <c r="BI542" s="191">
        <f>IF(N542="nulová",J542,0)</f>
        <v>0</v>
      </c>
      <c r="BJ542" s="17" t="s">
        <v>88</v>
      </c>
      <c r="BK542" s="191">
        <f>ROUND(I542*H542,2)</f>
        <v>0</v>
      </c>
      <c r="BL542" s="17" t="s">
        <v>88</v>
      </c>
      <c r="BM542" s="190" t="s">
        <v>1671</v>
      </c>
    </row>
    <row r="543" spans="1:65" s="13" customFormat="1" ht="11.25">
      <c r="B543" s="192"/>
      <c r="C543" s="193"/>
      <c r="D543" s="194" t="s">
        <v>193</v>
      </c>
      <c r="E543" s="195" t="s">
        <v>43</v>
      </c>
      <c r="F543" s="196" t="s">
        <v>554</v>
      </c>
      <c r="G543" s="193"/>
      <c r="H543" s="195" t="s">
        <v>43</v>
      </c>
      <c r="I543" s="197"/>
      <c r="J543" s="193"/>
      <c r="K543" s="193"/>
      <c r="L543" s="198"/>
      <c r="M543" s="199"/>
      <c r="N543" s="200"/>
      <c r="O543" s="200"/>
      <c r="P543" s="200"/>
      <c r="Q543" s="200"/>
      <c r="R543" s="200"/>
      <c r="S543" s="200"/>
      <c r="T543" s="201"/>
      <c r="AT543" s="202" t="s">
        <v>193</v>
      </c>
      <c r="AU543" s="202" t="s">
        <v>90</v>
      </c>
      <c r="AV543" s="13" t="s">
        <v>88</v>
      </c>
      <c r="AW543" s="13" t="s">
        <v>41</v>
      </c>
      <c r="AX543" s="13" t="s">
        <v>80</v>
      </c>
      <c r="AY543" s="202" t="s">
        <v>182</v>
      </c>
    </row>
    <row r="544" spans="1:65" s="13" customFormat="1" ht="11.25">
      <c r="B544" s="192"/>
      <c r="C544" s="193"/>
      <c r="D544" s="194" t="s">
        <v>193</v>
      </c>
      <c r="E544" s="195" t="s">
        <v>43</v>
      </c>
      <c r="F544" s="196" t="s">
        <v>1672</v>
      </c>
      <c r="G544" s="193"/>
      <c r="H544" s="195" t="s">
        <v>43</v>
      </c>
      <c r="I544" s="197"/>
      <c r="J544" s="193"/>
      <c r="K544" s="193"/>
      <c r="L544" s="198"/>
      <c r="M544" s="199"/>
      <c r="N544" s="200"/>
      <c r="O544" s="200"/>
      <c r="P544" s="200"/>
      <c r="Q544" s="200"/>
      <c r="R544" s="200"/>
      <c r="S544" s="200"/>
      <c r="T544" s="201"/>
      <c r="AT544" s="202" t="s">
        <v>193</v>
      </c>
      <c r="AU544" s="202" t="s">
        <v>90</v>
      </c>
      <c r="AV544" s="13" t="s">
        <v>88</v>
      </c>
      <c r="AW544" s="13" t="s">
        <v>41</v>
      </c>
      <c r="AX544" s="13" t="s">
        <v>80</v>
      </c>
      <c r="AY544" s="202" t="s">
        <v>182</v>
      </c>
    </row>
    <row r="545" spans="1:65" s="14" customFormat="1" ht="11.25">
      <c r="B545" s="203"/>
      <c r="C545" s="204"/>
      <c r="D545" s="194" t="s">
        <v>193</v>
      </c>
      <c r="E545" s="205" t="s">
        <v>43</v>
      </c>
      <c r="F545" s="206" t="s">
        <v>1673</v>
      </c>
      <c r="G545" s="204"/>
      <c r="H545" s="207">
        <v>126</v>
      </c>
      <c r="I545" s="208"/>
      <c r="J545" s="204"/>
      <c r="K545" s="204"/>
      <c r="L545" s="209"/>
      <c r="M545" s="210"/>
      <c r="N545" s="211"/>
      <c r="O545" s="211"/>
      <c r="P545" s="211"/>
      <c r="Q545" s="211"/>
      <c r="R545" s="211"/>
      <c r="S545" s="211"/>
      <c r="T545" s="212"/>
      <c r="AT545" s="213" t="s">
        <v>193</v>
      </c>
      <c r="AU545" s="213" t="s">
        <v>90</v>
      </c>
      <c r="AV545" s="14" t="s">
        <v>90</v>
      </c>
      <c r="AW545" s="14" t="s">
        <v>41</v>
      </c>
      <c r="AX545" s="14" t="s">
        <v>88</v>
      </c>
      <c r="AY545" s="213" t="s">
        <v>182</v>
      </c>
    </row>
    <row r="546" spans="1:65" s="2" customFormat="1" ht="37.9" customHeight="1">
      <c r="A546" s="35"/>
      <c r="B546" s="36"/>
      <c r="C546" s="179" t="s">
        <v>614</v>
      </c>
      <c r="D546" s="179" t="s">
        <v>187</v>
      </c>
      <c r="E546" s="180" t="s">
        <v>673</v>
      </c>
      <c r="F546" s="181" t="s">
        <v>674</v>
      </c>
      <c r="G546" s="182" t="s">
        <v>481</v>
      </c>
      <c r="H546" s="183">
        <v>230</v>
      </c>
      <c r="I546" s="184"/>
      <c r="J546" s="185">
        <f>ROUND(I546*H546,2)</f>
        <v>0</v>
      </c>
      <c r="K546" s="181" t="s">
        <v>191</v>
      </c>
      <c r="L546" s="40"/>
      <c r="M546" s="186" t="s">
        <v>43</v>
      </c>
      <c r="N546" s="187" t="s">
        <v>51</v>
      </c>
      <c r="O546" s="65"/>
      <c r="P546" s="188">
        <f>O546*H546</f>
        <v>0</v>
      </c>
      <c r="Q546" s="188">
        <v>0</v>
      </c>
      <c r="R546" s="188">
        <f>Q546*H546</f>
        <v>0</v>
      </c>
      <c r="S546" s="188">
        <v>0</v>
      </c>
      <c r="T546" s="189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90" t="s">
        <v>88</v>
      </c>
      <c r="AT546" s="190" t="s">
        <v>187</v>
      </c>
      <c r="AU546" s="190" t="s">
        <v>90</v>
      </c>
      <c r="AY546" s="17" t="s">
        <v>182</v>
      </c>
      <c r="BE546" s="191">
        <f>IF(N546="základní",J546,0)</f>
        <v>0</v>
      </c>
      <c r="BF546" s="191">
        <f>IF(N546="snížená",J546,0)</f>
        <v>0</v>
      </c>
      <c r="BG546" s="191">
        <f>IF(N546="zákl. přenesená",J546,0)</f>
        <v>0</v>
      </c>
      <c r="BH546" s="191">
        <f>IF(N546="sníž. přenesená",J546,0)</f>
        <v>0</v>
      </c>
      <c r="BI546" s="191">
        <f>IF(N546="nulová",J546,0)</f>
        <v>0</v>
      </c>
      <c r="BJ546" s="17" t="s">
        <v>88</v>
      </c>
      <c r="BK546" s="191">
        <f>ROUND(I546*H546,2)</f>
        <v>0</v>
      </c>
      <c r="BL546" s="17" t="s">
        <v>88</v>
      </c>
      <c r="BM546" s="190" t="s">
        <v>1674</v>
      </c>
    </row>
    <row r="547" spans="1:65" s="13" customFormat="1" ht="11.25">
      <c r="B547" s="192"/>
      <c r="C547" s="193"/>
      <c r="D547" s="194" t="s">
        <v>193</v>
      </c>
      <c r="E547" s="195" t="s">
        <v>43</v>
      </c>
      <c r="F547" s="196" t="s">
        <v>532</v>
      </c>
      <c r="G547" s="193"/>
      <c r="H547" s="195" t="s">
        <v>43</v>
      </c>
      <c r="I547" s="197"/>
      <c r="J547" s="193"/>
      <c r="K547" s="193"/>
      <c r="L547" s="198"/>
      <c r="M547" s="199"/>
      <c r="N547" s="200"/>
      <c r="O547" s="200"/>
      <c r="P547" s="200"/>
      <c r="Q547" s="200"/>
      <c r="R547" s="200"/>
      <c r="S547" s="200"/>
      <c r="T547" s="201"/>
      <c r="AT547" s="202" t="s">
        <v>193</v>
      </c>
      <c r="AU547" s="202" t="s">
        <v>90</v>
      </c>
      <c r="AV547" s="13" t="s">
        <v>88</v>
      </c>
      <c r="AW547" s="13" t="s">
        <v>41</v>
      </c>
      <c r="AX547" s="13" t="s">
        <v>80</v>
      </c>
      <c r="AY547" s="202" t="s">
        <v>182</v>
      </c>
    </row>
    <row r="548" spans="1:65" s="13" customFormat="1" ht="11.25">
      <c r="B548" s="192"/>
      <c r="C548" s="193"/>
      <c r="D548" s="194" t="s">
        <v>193</v>
      </c>
      <c r="E548" s="195" t="s">
        <v>43</v>
      </c>
      <c r="F548" s="196" t="s">
        <v>362</v>
      </c>
      <c r="G548" s="193"/>
      <c r="H548" s="195" t="s">
        <v>43</v>
      </c>
      <c r="I548" s="197"/>
      <c r="J548" s="193"/>
      <c r="K548" s="193"/>
      <c r="L548" s="198"/>
      <c r="M548" s="199"/>
      <c r="N548" s="200"/>
      <c r="O548" s="200"/>
      <c r="P548" s="200"/>
      <c r="Q548" s="200"/>
      <c r="R548" s="200"/>
      <c r="S548" s="200"/>
      <c r="T548" s="201"/>
      <c r="AT548" s="202" t="s">
        <v>193</v>
      </c>
      <c r="AU548" s="202" t="s">
        <v>90</v>
      </c>
      <c r="AV548" s="13" t="s">
        <v>88</v>
      </c>
      <c r="AW548" s="13" t="s">
        <v>41</v>
      </c>
      <c r="AX548" s="13" t="s">
        <v>80</v>
      </c>
      <c r="AY548" s="202" t="s">
        <v>182</v>
      </c>
    </row>
    <row r="549" spans="1:65" s="14" customFormat="1" ht="11.25">
      <c r="B549" s="203"/>
      <c r="C549" s="204"/>
      <c r="D549" s="194" t="s">
        <v>193</v>
      </c>
      <c r="E549" s="205" t="s">
        <v>43</v>
      </c>
      <c r="F549" s="206" t="s">
        <v>1675</v>
      </c>
      <c r="G549" s="204"/>
      <c r="H549" s="207">
        <v>230</v>
      </c>
      <c r="I549" s="208"/>
      <c r="J549" s="204"/>
      <c r="K549" s="204"/>
      <c r="L549" s="209"/>
      <c r="M549" s="210"/>
      <c r="N549" s="211"/>
      <c r="O549" s="211"/>
      <c r="P549" s="211"/>
      <c r="Q549" s="211"/>
      <c r="R549" s="211"/>
      <c r="S549" s="211"/>
      <c r="T549" s="212"/>
      <c r="AT549" s="213" t="s">
        <v>193</v>
      </c>
      <c r="AU549" s="213" t="s">
        <v>90</v>
      </c>
      <c r="AV549" s="14" t="s">
        <v>90</v>
      </c>
      <c r="AW549" s="14" t="s">
        <v>41</v>
      </c>
      <c r="AX549" s="14" t="s">
        <v>88</v>
      </c>
      <c r="AY549" s="213" t="s">
        <v>182</v>
      </c>
    </row>
    <row r="550" spans="1:65" s="2" customFormat="1" ht="37.9" customHeight="1">
      <c r="A550" s="35"/>
      <c r="B550" s="36"/>
      <c r="C550" s="179" t="s">
        <v>620</v>
      </c>
      <c r="D550" s="179" t="s">
        <v>187</v>
      </c>
      <c r="E550" s="180" t="s">
        <v>662</v>
      </c>
      <c r="F550" s="181" t="s">
        <v>663</v>
      </c>
      <c r="G550" s="182" t="s">
        <v>481</v>
      </c>
      <c r="H550" s="183">
        <v>175</v>
      </c>
      <c r="I550" s="184"/>
      <c r="J550" s="185">
        <f>ROUND(I550*H550,2)</f>
        <v>0</v>
      </c>
      <c r="K550" s="181" t="s">
        <v>191</v>
      </c>
      <c r="L550" s="40"/>
      <c r="M550" s="186" t="s">
        <v>43</v>
      </c>
      <c r="N550" s="187" t="s">
        <v>51</v>
      </c>
      <c r="O550" s="65"/>
      <c r="P550" s="188">
        <f>O550*H550</f>
        <v>0</v>
      </c>
      <c r="Q550" s="188">
        <v>0</v>
      </c>
      <c r="R550" s="188">
        <f>Q550*H550</f>
        <v>0</v>
      </c>
      <c r="S550" s="188">
        <v>0</v>
      </c>
      <c r="T550" s="189">
        <f>S550*H550</f>
        <v>0</v>
      </c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R550" s="190" t="s">
        <v>88</v>
      </c>
      <c r="AT550" s="190" t="s">
        <v>187</v>
      </c>
      <c r="AU550" s="190" t="s">
        <v>90</v>
      </c>
      <c r="AY550" s="17" t="s">
        <v>182</v>
      </c>
      <c r="BE550" s="191">
        <f>IF(N550="základní",J550,0)</f>
        <v>0</v>
      </c>
      <c r="BF550" s="191">
        <f>IF(N550="snížená",J550,0)</f>
        <v>0</v>
      </c>
      <c r="BG550" s="191">
        <f>IF(N550="zákl. přenesená",J550,0)</f>
        <v>0</v>
      </c>
      <c r="BH550" s="191">
        <f>IF(N550="sníž. přenesená",J550,0)</f>
        <v>0</v>
      </c>
      <c r="BI550" s="191">
        <f>IF(N550="nulová",J550,0)</f>
        <v>0</v>
      </c>
      <c r="BJ550" s="17" t="s">
        <v>88</v>
      </c>
      <c r="BK550" s="191">
        <f>ROUND(I550*H550,2)</f>
        <v>0</v>
      </c>
      <c r="BL550" s="17" t="s">
        <v>88</v>
      </c>
      <c r="BM550" s="190" t="s">
        <v>1676</v>
      </c>
    </row>
    <row r="551" spans="1:65" s="13" customFormat="1" ht="11.25">
      <c r="B551" s="192"/>
      <c r="C551" s="193"/>
      <c r="D551" s="194" t="s">
        <v>193</v>
      </c>
      <c r="E551" s="195" t="s">
        <v>43</v>
      </c>
      <c r="F551" s="196" t="s">
        <v>554</v>
      </c>
      <c r="G551" s="193"/>
      <c r="H551" s="195" t="s">
        <v>43</v>
      </c>
      <c r="I551" s="197"/>
      <c r="J551" s="193"/>
      <c r="K551" s="193"/>
      <c r="L551" s="198"/>
      <c r="M551" s="199"/>
      <c r="N551" s="200"/>
      <c r="O551" s="200"/>
      <c r="P551" s="200"/>
      <c r="Q551" s="200"/>
      <c r="R551" s="200"/>
      <c r="S551" s="200"/>
      <c r="T551" s="201"/>
      <c r="AT551" s="202" t="s">
        <v>193</v>
      </c>
      <c r="AU551" s="202" t="s">
        <v>90</v>
      </c>
      <c r="AV551" s="13" t="s">
        <v>88</v>
      </c>
      <c r="AW551" s="13" t="s">
        <v>41</v>
      </c>
      <c r="AX551" s="13" t="s">
        <v>80</v>
      </c>
      <c r="AY551" s="202" t="s">
        <v>182</v>
      </c>
    </row>
    <row r="552" spans="1:65" s="13" customFormat="1" ht="11.25">
      <c r="B552" s="192"/>
      <c r="C552" s="193"/>
      <c r="D552" s="194" t="s">
        <v>193</v>
      </c>
      <c r="E552" s="195" t="s">
        <v>43</v>
      </c>
      <c r="F552" s="196" t="s">
        <v>1677</v>
      </c>
      <c r="G552" s="193"/>
      <c r="H552" s="195" t="s">
        <v>43</v>
      </c>
      <c r="I552" s="197"/>
      <c r="J552" s="193"/>
      <c r="K552" s="193"/>
      <c r="L552" s="198"/>
      <c r="M552" s="199"/>
      <c r="N552" s="200"/>
      <c r="O552" s="200"/>
      <c r="P552" s="200"/>
      <c r="Q552" s="200"/>
      <c r="R552" s="200"/>
      <c r="S552" s="200"/>
      <c r="T552" s="201"/>
      <c r="AT552" s="202" t="s">
        <v>193</v>
      </c>
      <c r="AU552" s="202" t="s">
        <v>90</v>
      </c>
      <c r="AV552" s="13" t="s">
        <v>88</v>
      </c>
      <c r="AW552" s="13" t="s">
        <v>41</v>
      </c>
      <c r="AX552" s="13" t="s">
        <v>80</v>
      </c>
      <c r="AY552" s="202" t="s">
        <v>182</v>
      </c>
    </row>
    <row r="553" spans="1:65" s="14" customFormat="1" ht="11.25">
      <c r="B553" s="203"/>
      <c r="C553" s="204"/>
      <c r="D553" s="194" t="s">
        <v>193</v>
      </c>
      <c r="E553" s="205" t="s">
        <v>43</v>
      </c>
      <c r="F553" s="206" t="s">
        <v>1678</v>
      </c>
      <c r="G553" s="204"/>
      <c r="H553" s="207">
        <v>175</v>
      </c>
      <c r="I553" s="208"/>
      <c r="J553" s="204"/>
      <c r="K553" s="204"/>
      <c r="L553" s="209"/>
      <c r="M553" s="210"/>
      <c r="N553" s="211"/>
      <c r="O553" s="211"/>
      <c r="P553" s="211"/>
      <c r="Q553" s="211"/>
      <c r="R553" s="211"/>
      <c r="S553" s="211"/>
      <c r="T553" s="212"/>
      <c r="AT553" s="213" t="s">
        <v>193</v>
      </c>
      <c r="AU553" s="213" t="s">
        <v>90</v>
      </c>
      <c r="AV553" s="14" t="s">
        <v>90</v>
      </c>
      <c r="AW553" s="14" t="s">
        <v>41</v>
      </c>
      <c r="AX553" s="14" t="s">
        <v>88</v>
      </c>
      <c r="AY553" s="213" t="s">
        <v>182</v>
      </c>
    </row>
    <row r="554" spans="1:65" s="2" customFormat="1" ht="14.45" customHeight="1">
      <c r="A554" s="35"/>
      <c r="B554" s="36"/>
      <c r="C554" s="214" t="s">
        <v>613</v>
      </c>
      <c r="D554" s="214" t="s">
        <v>179</v>
      </c>
      <c r="E554" s="215" t="s">
        <v>667</v>
      </c>
      <c r="F554" s="216" t="s">
        <v>668</v>
      </c>
      <c r="G554" s="217" t="s">
        <v>481</v>
      </c>
      <c r="H554" s="218">
        <v>183.75</v>
      </c>
      <c r="I554" s="219"/>
      <c r="J554" s="220">
        <f>ROUND(I554*H554,2)</f>
        <v>0</v>
      </c>
      <c r="K554" s="216" t="s">
        <v>191</v>
      </c>
      <c r="L554" s="221"/>
      <c r="M554" s="222" t="s">
        <v>43</v>
      </c>
      <c r="N554" s="223" t="s">
        <v>51</v>
      </c>
      <c r="O554" s="65"/>
      <c r="P554" s="188">
        <f>O554*H554</f>
        <v>0</v>
      </c>
      <c r="Q554" s="188">
        <v>6.2E-4</v>
      </c>
      <c r="R554" s="188">
        <f>Q554*H554</f>
        <v>0.113925</v>
      </c>
      <c r="S554" s="188">
        <v>0</v>
      </c>
      <c r="T554" s="189">
        <f>S554*H554</f>
        <v>0</v>
      </c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R554" s="190" t="s">
        <v>90</v>
      </c>
      <c r="AT554" s="190" t="s">
        <v>179</v>
      </c>
      <c r="AU554" s="190" t="s">
        <v>90</v>
      </c>
      <c r="AY554" s="17" t="s">
        <v>182</v>
      </c>
      <c r="BE554" s="191">
        <f>IF(N554="základní",J554,0)</f>
        <v>0</v>
      </c>
      <c r="BF554" s="191">
        <f>IF(N554="snížená",J554,0)</f>
        <v>0</v>
      </c>
      <c r="BG554" s="191">
        <f>IF(N554="zákl. přenesená",J554,0)</f>
        <v>0</v>
      </c>
      <c r="BH554" s="191">
        <f>IF(N554="sníž. přenesená",J554,0)</f>
        <v>0</v>
      </c>
      <c r="BI554" s="191">
        <f>IF(N554="nulová",J554,0)</f>
        <v>0</v>
      </c>
      <c r="BJ554" s="17" t="s">
        <v>88</v>
      </c>
      <c r="BK554" s="191">
        <f>ROUND(I554*H554,2)</f>
        <v>0</v>
      </c>
      <c r="BL554" s="17" t="s">
        <v>88</v>
      </c>
      <c r="BM554" s="190" t="s">
        <v>1679</v>
      </c>
    </row>
    <row r="555" spans="1:65" s="13" customFormat="1" ht="11.25">
      <c r="B555" s="192"/>
      <c r="C555" s="193"/>
      <c r="D555" s="194" t="s">
        <v>193</v>
      </c>
      <c r="E555" s="195" t="s">
        <v>43</v>
      </c>
      <c r="F555" s="196" t="s">
        <v>554</v>
      </c>
      <c r="G555" s="193"/>
      <c r="H555" s="195" t="s">
        <v>43</v>
      </c>
      <c r="I555" s="197"/>
      <c r="J555" s="193"/>
      <c r="K555" s="193"/>
      <c r="L555" s="198"/>
      <c r="M555" s="199"/>
      <c r="N555" s="200"/>
      <c r="O555" s="200"/>
      <c r="P555" s="200"/>
      <c r="Q555" s="200"/>
      <c r="R555" s="200"/>
      <c r="S555" s="200"/>
      <c r="T555" s="201"/>
      <c r="AT555" s="202" t="s">
        <v>193</v>
      </c>
      <c r="AU555" s="202" t="s">
        <v>90</v>
      </c>
      <c r="AV555" s="13" t="s">
        <v>88</v>
      </c>
      <c r="AW555" s="13" t="s">
        <v>41</v>
      </c>
      <c r="AX555" s="13" t="s">
        <v>80</v>
      </c>
      <c r="AY555" s="202" t="s">
        <v>182</v>
      </c>
    </row>
    <row r="556" spans="1:65" s="13" customFormat="1" ht="11.25">
      <c r="B556" s="192"/>
      <c r="C556" s="193"/>
      <c r="D556" s="194" t="s">
        <v>193</v>
      </c>
      <c r="E556" s="195" t="s">
        <v>43</v>
      </c>
      <c r="F556" s="196" t="s">
        <v>1680</v>
      </c>
      <c r="G556" s="193"/>
      <c r="H556" s="195" t="s">
        <v>43</v>
      </c>
      <c r="I556" s="197"/>
      <c r="J556" s="193"/>
      <c r="K556" s="193"/>
      <c r="L556" s="198"/>
      <c r="M556" s="199"/>
      <c r="N556" s="200"/>
      <c r="O556" s="200"/>
      <c r="P556" s="200"/>
      <c r="Q556" s="200"/>
      <c r="R556" s="200"/>
      <c r="S556" s="200"/>
      <c r="T556" s="201"/>
      <c r="AT556" s="202" t="s">
        <v>193</v>
      </c>
      <c r="AU556" s="202" t="s">
        <v>90</v>
      </c>
      <c r="AV556" s="13" t="s">
        <v>88</v>
      </c>
      <c r="AW556" s="13" t="s">
        <v>41</v>
      </c>
      <c r="AX556" s="13" t="s">
        <v>80</v>
      </c>
      <c r="AY556" s="202" t="s">
        <v>182</v>
      </c>
    </row>
    <row r="557" spans="1:65" s="14" customFormat="1" ht="11.25">
      <c r="B557" s="203"/>
      <c r="C557" s="204"/>
      <c r="D557" s="194" t="s">
        <v>193</v>
      </c>
      <c r="E557" s="205" t="s">
        <v>43</v>
      </c>
      <c r="F557" s="206" t="s">
        <v>1681</v>
      </c>
      <c r="G557" s="204"/>
      <c r="H557" s="207">
        <v>183.75</v>
      </c>
      <c r="I557" s="208"/>
      <c r="J557" s="204"/>
      <c r="K557" s="204"/>
      <c r="L557" s="209"/>
      <c r="M557" s="210"/>
      <c r="N557" s="211"/>
      <c r="O557" s="211"/>
      <c r="P557" s="211"/>
      <c r="Q557" s="211"/>
      <c r="R557" s="211"/>
      <c r="S557" s="211"/>
      <c r="T557" s="212"/>
      <c r="AT557" s="213" t="s">
        <v>193</v>
      </c>
      <c r="AU557" s="213" t="s">
        <v>90</v>
      </c>
      <c r="AV557" s="14" t="s">
        <v>90</v>
      </c>
      <c r="AW557" s="14" t="s">
        <v>41</v>
      </c>
      <c r="AX557" s="14" t="s">
        <v>88</v>
      </c>
      <c r="AY557" s="213" t="s">
        <v>182</v>
      </c>
    </row>
    <row r="558" spans="1:65" s="2" customFormat="1" ht="37.9" customHeight="1">
      <c r="A558" s="35"/>
      <c r="B558" s="36"/>
      <c r="C558" s="179" t="s">
        <v>630</v>
      </c>
      <c r="D558" s="179" t="s">
        <v>187</v>
      </c>
      <c r="E558" s="180" t="s">
        <v>677</v>
      </c>
      <c r="F558" s="181" t="s">
        <v>678</v>
      </c>
      <c r="G558" s="182" t="s">
        <v>481</v>
      </c>
      <c r="H558" s="183">
        <v>450</v>
      </c>
      <c r="I558" s="184"/>
      <c r="J558" s="185">
        <f>ROUND(I558*H558,2)</f>
        <v>0</v>
      </c>
      <c r="K558" s="181" t="s">
        <v>191</v>
      </c>
      <c r="L558" s="40"/>
      <c r="M558" s="186" t="s">
        <v>43</v>
      </c>
      <c r="N558" s="187" t="s">
        <v>51</v>
      </c>
      <c r="O558" s="65"/>
      <c r="P558" s="188">
        <f>O558*H558</f>
        <v>0</v>
      </c>
      <c r="Q558" s="188">
        <v>0</v>
      </c>
      <c r="R558" s="188">
        <f>Q558*H558</f>
        <v>0</v>
      </c>
      <c r="S558" s="188">
        <v>0</v>
      </c>
      <c r="T558" s="189">
        <f>S558*H558</f>
        <v>0</v>
      </c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R558" s="190" t="s">
        <v>88</v>
      </c>
      <c r="AT558" s="190" t="s">
        <v>187</v>
      </c>
      <c r="AU558" s="190" t="s">
        <v>90</v>
      </c>
      <c r="AY558" s="17" t="s">
        <v>182</v>
      </c>
      <c r="BE558" s="191">
        <f>IF(N558="základní",J558,0)</f>
        <v>0</v>
      </c>
      <c r="BF558" s="191">
        <f>IF(N558="snížená",J558,0)</f>
        <v>0</v>
      </c>
      <c r="BG558" s="191">
        <f>IF(N558="zákl. přenesená",J558,0)</f>
        <v>0</v>
      </c>
      <c r="BH558" s="191">
        <f>IF(N558="sníž. přenesená",J558,0)</f>
        <v>0</v>
      </c>
      <c r="BI558" s="191">
        <f>IF(N558="nulová",J558,0)</f>
        <v>0</v>
      </c>
      <c r="BJ558" s="17" t="s">
        <v>88</v>
      </c>
      <c r="BK558" s="191">
        <f>ROUND(I558*H558,2)</f>
        <v>0</v>
      </c>
      <c r="BL558" s="17" t="s">
        <v>88</v>
      </c>
      <c r="BM558" s="190" t="s">
        <v>1682</v>
      </c>
    </row>
    <row r="559" spans="1:65" s="13" customFormat="1" ht="11.25">
      <c r="B559" s="192"/>
      <c r="C559" s="193"/>
      <c r="D559" s="194" t="s">
        <v>193</v>
      </c>
      <c r="E559" s="195" t="s">
        <v>43</v>
      </c>
      <c r="F559" s="196" t="s">
        <v>532</v>
      </c>
      <c r="G559" s="193"/>
      <c r="H559" s="195" t="s">
        <v>43</v>
      </c>
      <c r="I559" s="197"/>
      <c r="J559" s="193"/>
      <c r="K559" s="193"/>
      <c r="L559" s="198"/>
      <c r="M559" s="199"/>
      <c r="N559" s="200"/>
      <c r="O559" s="200"/>
      <c r="P559" s="200"/>
      <c r="Q559" s="200"/>
      <c r="R559" s="200"/>
      <c r="S559" s="200"/>
      <c r="T559" s="201"/>
      <c r="AT559" s="202" t="s">
        <v>193</v>
      </c>
      <c r="AU559" s="202" t="s">
        <v>90</v>
      </c>
      <c r="AV559" s="13" t="s">
        <v>88</v>
      </c>
      <c r="AW559" s="13" t="s">
        <v>41</v>
      </c>
      <c r="AX559" s="13" t="s">
        <v>80</v>
      </c>
      <c r="AY559" s="202" t="s">
        <v>182</v>
      </c>
    </row>
    <row r="560" spans="1:65" s="13" customFormat="1" ht="11.25">
      <c r="B560" s="192"/>
      <c r="C560" s="193"/>
      <c r="D560" s="194" t="s">
        <v>193</v>
      </c>
      <c r="E560" s="195" t="s">
        <v>43</v>
      </c>
      <c r="F560" s="196" t="s">
        <v>362</v>
      </c>
      <c r="G560" s="193"/>
      <c r="H560" s="195" t="s">
        <v>43</v>
      </c>
      <c r="I560" s="197"/>
      <c r="J560" s="193"/>
      <c r="K560" s="193"/>
      <c r="L560" s="198"/>
      <c r="M560" s="199"/>
      <c r="N560" s="200"/>
      <c r="O560" s="200"/>
      <c r="P560" s="200"/>
      <c r="Q560" s="200"/>
      <c r="R560" s="200"/>
      <c r="S560" s="200"/>
      <c r="T560" s="201"/>
      <c r="AT560" s="202" t="s">
        <v>193</v>
      </c>
      <c r="AU560" s="202" t="s">
        <v>90</v>
      </c>
      <c r="AV560" s="13" t="s">
        <v>88</v>
      </c>
      <c r="AW560" s="13" t="s">
        <v>41</v>
      </c>
      <c r="AX560" s="13" t="s">
        <v>80</v>
      </c>
      <c r="AY560" s="202" t="s">
        <v>182</v>
      </c>
    </row>
    <row r="561" spans="1:65" s="14" customFormat="1" ht="11.25">
      <c r="B561" s="203"/>
      <c r="C561" s="204"/>
      <c r="D561" s="194" t="s">
        <v>193</v>
      </c>
      <c r="E561" s="205" t="s">
        <v>43</v>
      </c>
      <c r="F561" s="206" t="s">
        <v>1683</v>
      </c>
      <c r="G561" s="204"/>
      <c r="H561" s="207">
        <v>450</v>
      </c>
      <c r="I561" s="208"/>
      <c r="J561" s="204"/>
      <c r="K561" s="204"/>
      <c r="L561" s="209"/>
      <c r="M561" s="210"/>
      <c r="N561" s="211"/>
      <c r="O561" s="211"/>
      <c r="P561" s="211"/>
      <c r="Q561" s="211"/>
      <c r="R561" s="211"/>
      <c r="S561" s="211"/>
      <c r="T561" s="212"/>
      <c r="AT561" s="213" t="s">
        <v>193</v>
      </c>
      <c r="AU561" s="213" t="s">
        <v>90</v>
      </c>
      <c r="AV561" s="14" t="s">
        <v>90</v>
      </c>
      <c r="AW561" s="14" t="s">
        <v>41</v>
      </c>
      <c r="AX561" s="14" t="s">
        <v>88</v>
      </c>
      <c r="AY561" s="213" t="s">
        <v>182</v>
      </c>
    </row>
    <row r="562" spans="1:65" s="2" customFormat="1" ht="37.9" customHeight="1">
      <c r="A562" s="35"/>
      <c r="B562" s="36"/>
      <c r="C562" s="179" t="s">
        <v>634</v>
      </c>
      <c r="D562" s="179" t="s">
        <v>187</v>
      </c>
      <c r="E562" s="180" t="s">
        <v>1684</v>
      </c>
      <c r="F562" s="181" t="s">
        <v>1685</v>
      </c>
      <c r="G562" s="182" t="s">
        <v>481</v>
      </c>
      <c r="H562" s="183">
        <v>390</v>
      </c>
      <c r="I562" s="184"/>
      <c r="J562" s="185">
        <f>ROUND(I562*H562,2)</f>
        <v>0</v>
      </c>
      <c r="K562" s="181" t="s">
        <v>191</v>
      </c>
      <c r="L562" s="40"/>
      <c r="M562" s="186" t="s">
        <v>43</v>
      </c>
      <c r="N562" s="187" t="s">
        <v>51</v>
      </c>
      <c r="O562" s="65"/>
      <c r="P562" s="188">
        <f>O562*H562</f>
        <v>0</v>
      </c>
      <c r="Q562" s="188">
        <v>0</v>
      </c>
      <c r="R562" s="188">
        <f>Q562*H562</f>
        <v>0</v>
      </c>
      <c r="S562" s="188">
        <v>0</v>
      </c>
      <c r="T562" s="189">
        <f>S562*H562</f>
        <v>0</v>
      </c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R562" s="190" t="s">
        <v>88</v>
      </c>
      <c r="AT562" s="190" t="s">
        <v>187</v>
      </c>
      <c r="AU562" s="190" t="s">
        <v>90</v>
      </c>
      <c r="AY562" s="17" t="s">
        <v>182</v>
      </c>
      <c r="BE562" s="191">
        <f>IF(N562="základní",J562,0)</f>
        <v>0</v>
      </c>
      <c r="BF562" s="191">
        <f>IF(N562="snížená",J562,0)</f>
        <v>0</v>
      </c>
      <c r="BG562" s="191">
        <f>IF(N562="zákl. přenesená",J562,0)</f>
        <v>0</v>
      </c>
      <c r="BH562" s="191">
        <f>IF(N562="sníž. přenesená",J562,0)</f>
        <v>0</v>
      </c>
      <c r="BI562" s="191">
        <f>IF(N562="nulová",J562,0)</f>
        <v>0</v>
      </c>
      <c r="BJ562" s="17" t="s">
        <v>88</v>
      </c>
      <c r="BK562" s="191">
        <f>ROUND(I562*H562,2)</f>
        <v>0</v>
      </c>
      <c r="BL562" s="17" t="s">
        <v>88</v>
      </c>
      <c r="BM562" s="190" t="s">
        <v>1686</v>
      </c>
    </row>
    <row r="563" spans="1:65" s="13" customFormat="1" ht="11.25">
      <c r="B563" s="192"/>
      <c r="C563" s="193"/>
      <c r="D563" s="194" t="s">
        <v>193</v>
      </c>
      <c r="E563" s="195" t="s">
        <v>43</v>
      </c>
      <c r="F563" s="196" t="s">
        <v>1687</v>
      </c>
      <c r="G563" s="193"/>
      <c r="H563" s="195" t="s">
        <v>43</v>
      </c>
      <c r="I563" s="197"/>
      <c r="J563" s="193"/>
      <c r="K563" s="193"/>
      <c r="L563" s="198"/>
      <c r="M563" s="199"/>
      <c r="N563" s="200"/>
      <c r="O563" s="200"/>
      <c r="P563" s="200"/>
      <c r="Q563" s="200"/>
      <c r="R563" s="200"/>
      <c r="S563" s="200"/>
      <c r="T563" s="201"/>
      <c r="AT563" s="202" t="s">
        <v>193</v>
      </c>
      <c r="AU563" s="202" t="s">
        <v>90</v>
      </c>
      <c r="AV563" s="13" t="s">
        <v>88</v>
      </c>
      <c r="AW563" s="13" t="s">
        <v>41</v>
      </c>
      <c r="AX563" s="13" t="s">
        <v>80</v>
      </c>
      <c r="AY563" s="202" t="s">
        <v>182</v>
      </c>
    </row>
    <row r="564" spans="1:65" s="13" customFormat="1" ht="11.25">
      <c r="B564" s="192"/>
      <c r="C564" s="193"/>
      <c r="D564" s="194" t="s">
        <v>193</v>
      </c>
      <c r="E564" s="195" t="s">
        <v>43</v>
      </c>
      <c r="F564" s="196" t="s">
        <v>1688</v>
      </c>
      <c r="G564" s="193"/>
      <c r="H564" s="195" t="s">
        <v>43</v>
      </c>
      <c r="I564" s="197"/>
      <c r="J564" s="193"/>
      <c r="K564" s="193"/>
      <c r="L564" s="198"/>
      <c r="M564" s="199"/>
      <c r="N564" s="200"/>
      <c r="O564" s="200"/>
      <c r="P564" s="200"/>
      <c r="Q564" s="200"/>
      <c r="R564" s="200"/>
      <c r="S564" s="200"/>
      <c r="T564" s="201"/>
      <c r="AT564" s="202" t="s">
        <v>193</v>
      </c>
      <c r="AU564" s="202" t="s">
        <v>90</v>
      </c>
      <c r="AV564" s="13" t="s">
        <v>88</v>
      </c>
      <c r="AW564" s="13" t="s">
        <v>41</v>
      </c>
      <c r="AX564" s="13" t="s">
        <v>80</v>
      </c>
      <c r="AY564" s="202" t="s">
        <v>182</v>
      </c>
    </row>
    <row r="565" spans="1:65" s="14" customFormat="1" ht="11.25">
      <c r="B565" s="203"/>
      <c r="C565" s="204"/>
      <c r="D565" s="194" t="s">
        <v>193</v>
      </c>
      <c r="E565" s="205" t="s">
        <v>43</v>
      </c>
      <c r="F565" s="206" t="s">
        <v>1689</v>
      </c>
      <c r="G565" s="204"/>
      <c r="H565" s="207">
        <v>390</v>
      </c>
      <c r="I565" s="208"/>
      <c r="J565" s="204"/>
      <c r="K565" s="204"/>
      <c r="L565" s="209"/>
      <c r="M565" s="210"/>
      <c r="N565" s="211"/>
      <c r="O565" s="211"/>
      <c r="P565" s="211"/>
      <c r="Q565" s="211"/>
      <c r="R565" s="211"/>
      <c r="S565" s="211"/>
      <c r="T565" s="212"/>
      <c r="AT565" s="213" t="s">
        <v>193</v>
      </c>
      <c r="AU565" s="213" t="s">
        <v>90</v>
      </c>
      <c r="AV565" s="14" t="s">
        <v>90</v>
      </c>
      <c r="AW565" s="14" t="s">
        <v>41</v>
      </c>
      <c r="AX565" s="14" t="s">
        <v>88</v>
      </c>
      <c r="AY565" s="213" t="s">
        <v>182</v>
      </c>
    </row>
    <row r="566" spans="1:65" s="2" customFormat="1" ht="14.45" customHeight="1">
      <c r="A566" s="35"/>
      <c r="B566" s="36"/>
      <c r="C566" s="214" t="s">
        <v>642</v>
      </c>
      <c r="D566" s="214" t="s">
        <v>179</v>
      </c>
      <c r="E566" s="215" t="s">
        <v>1690</v>
      </c>
      <c r="F566" s="216" t="s">
        <v>1691</v>
      </c>
      <c r="G566" s="217" t="s">
        <v>481</v>
      </c>
      <c r="H566" s="218">
        <v>409.5</v>
      </c>
      <c r="I566" s="219"/>
      <c r="J566" s="220">
        <f>ROUND(I566*H566,2)</f>
        <v>0</v>
      </c>
      <c r="K566" s="216" t="s">
        <v>198</v>
      </c>
      <c r="L566" s="221"/>
      <c r="M566" s="222" t="s">
        <v>43</v>
      </c>
      <c r="N566" s="223" t="s">
        <v>51</v>
      </c>
      <c r="O566" s="65"/>
      <c r="P566" s="188">
        <f>O566*H566</f>
        <v>0</v>
      </c>
      <c r="Q566" s="188">
        <v>0</v>
      </c>
      <c r="R566" s="188">
        <f>Q566*H566</f>
        <v>0</v>
      </c>
      <c r="S566" s="188">
        <v>0</v>
      </c>
      <c r="T566" s="189">
        <f>S566*H566</f>
        <v>0</v>
      </c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R566" s="190" t="s">
        <v>90</v>
      </c>
      <c r="AT566" s="190" t="s">
        <v>179</v>
      </c>
      <c r="AU566" s="190" t="s">
        <v>90</v>
      </c>
      <c r="AY566" s="17" t="s">
        <v>182</v>
      </c>
      <c r="BE566" s="191">
        <f>IF(N566="základní",J566,0)</f>
        <v>0</v>
      </c>
      <c r="BF566" s="191">
        <f>IF(N566="snížená",J566,0)</f>
        <v>0</v>
      </c>
      <c r="BG566" s="191">
        <f>IF(N566="zákl. přenesená",J566,0)</f>
        <v>0</v>
      </c>
      <c r="BH566" s="191">
        <f>IF(N566="sníž. přenesená",J566,0)</f>
        <v>0</v>
      </c>
      <c r="BI566" s="191">
        <f>IF(N566="nulová",J566,0)</f>
        <v>0</v>
      </c>
      <c r="BJ566" s="17" t="s">
        <v>88</v>
      </c>
      <c r="BK566" s="191">
        <f>ROUND(I566*H566,2)</f>
        <v>0</v>
      </c>
      <c r="BL566" s="17" t="s">
        <v>88</v>
      </c>
      <c r="BM566" s="190" t="s">
        <v>1692</v>
      </c>
    </row>
    <row r="567" spans="1:65" s="13" customFormat="1" ht="11.25">
      <c r="B567" s="192"/>
      <c r="C567" s="193"/>
      <c r="D567" s="194" t="s">
        <v>193</v>
      </c>
      <c r="E567" s="195" t="s">
        <v>43</v>
      </c>
      <c r="F567" s="196" t="s">
        <v>554</v>
      </c>
      <c r="G567" s="193"/>
      <c r="H567" s="195" t="s">
        <v>43</v>
      </c>
      <c r="I567" s="197"/>
      <c r="J567" s="193"/>
      <c r="K567" s="193"/>
      <c r="L567" s="198"/>
      <c r="M567" s="199"/>
      <c r="N567" s="200"/>
      <c r="O567" s="200"/>
      <c r="P567" s="200"/>
      <c r="Q567" s="200"/>
      <c r="R567" s="200"/>
      <c r="S567" s="200"/>
      <c r="T567" s="201"/>
      <c r="AT567" s="202" t="s">
        <v>193</v>
      </c>
      <c r="AU567" s="202" t="s">
        <v>90</v>
      </c>
      <c r="AV567" s="13" t="s">
        <v>88</v>
      </c>
      <c r="AW567" s="13" t="s">
        <v>41</v>
      </c>
      <c r="AX567" s="13" t="s">
        <v>80</v>
      </c>
      <c r="AY567" s="202" t="s">
        <v>182</v>
      </c>
    </row>
    <row r="568" spans="1:65" s="13" customFormat="1" ht="11.25">
      <c r="B568" s="192"/>
      <c r="C568" s="193"/>
      <c r="D568" s="194" t="s">
        <v>193</v>
      </c>
      <c r="E568" s="195" t="s">
        <v>43</v>
      </c>
      <c r="F568" s="196" t="s">
        <v>1693</v>
      </c>
      <c r="G568" s="193"/>
      <c r="H568" s="195" t="s">
        <v>43</v>
      </c>
      <c r="I568" s="197"/>
      <c r="J568" s="193"/>
      <c r="K568" s="193"/>
      <c r="L568" s="198"/>
      <c r="M568" s="199"/>
      <c r="N568" s="200"/>
      <c r="O568" s="200"/>
      <c r="P568" s="200"/>
      <c r="Q568" s="200"/>
      <c r="R568" s="200"/>
      <c r="S568" s="200"/>
      <c r="T568" s="201"/>
      <c r="AT568" s="202" t="s">
        <v>193</v>
      </c>
      <c r="AU568" s="202" t="s">
        <v>90</v>
      </c>
      <c r="AV568" s="13" t="s">
        <v>88</v>
      </c>
      <c r="AW568" s="13" t="s">
        <v>41</v>
      </c>
      <c r="AX568" s="13" t="s">
        <v>80</v>
      </c>
      <c r="AY568" s="202" t="s">
        <v>182</v>
      </c>
    </row>
    <row r="569" spans="1:65" s="14" customFormat="1" ht="11.25">
      <c r="B569" s="203"/>
      <c r="C569" s="204"/>
      <c r="D569" s="194" t="s">
        <v>193</v>
      </c>
      <c r="E569" s="205" t="s">
        <v>43</v>
      </c>
      <c r="F569" s="206" t="s">
        <v>1694</v>
      </c>
      <c r="G569" s="204"/>
      <c r="H569" s="207">
        <v>409.5</v>
      </c>
      <c r="I569" s="208"/>
      <c r="J569" s="204"/>
      <c r="K569" s="204"/>
      <c r="L569" s="209"/>
      <c r="M569" s="210"/>
      <c r="N569" s="211"/>
      <c r="O569" s="211"/>
      <c r="P569" s="211"/>
      <c r="Q569" s="211"/>
      <c r="R569" s="211"/>
      <c r="S569" s="211"/>
      <c r="T569" s="212"/>
      <c r="AT569" s="213" t="s">
        <v>193</v>
      </c>
      <c r="AU569" s="213" t="s">
        <v>90</v>
      </c>
      <c r="AV569" s="14" t="s">
        <v>90</v>
      </c>
      <c r="AW569" s="14" t="s">
        <v>41</v>
      </c>
      <c r="AX569" s="14" t="s">
        <v>88</v>
      </c>
      <c r="AY569" s="213" t="s">
        <v>182</v>
      </c>
    </row>
    <row r="570" spans="1:65" s="2" customFormat="1" ht="37.9" customHeight="1">
      <c r="A570" s="35"/>
      <c r="B570" s="36"/>
      <c r="C570" s="179" t="s">
        <v>649</v>
      </c>
      <c r="D570" s="179" t="s">
        <v>187</v>
      </c>
      <c r="E570" s="180" t="s">
        <v>681</v>
      </c>
      <c r="F570" s="181" t="s">
        <v>682</v>
      </c>
      <c r="G570" s="182" t="s">
        <v>481</v>
      </c>
      <c r="H570" s="183">
        <v>430</v>
      </c>
      <c r="I570" s="184"/>
      <c r="J570" s="185">
        <f>ROUND(I570*H570,2)</f>
        <v>0</v>
      </c>
      <c r="K570" s="181" t="s">
        <v>191</v>
      </c>
      <c r="L570" s="40"/>
      <c r="M570" s="186" t="s">
        <v>43</v>
      </c>
      <c r="N570" s="187" t="s">
        <v>51</v>
      </c>
      <c r="O570" s="65"/>
      <c r="P570" s="188">
        <f>O570*H570</f>
        <v>0</v>
      </c>
      <c r="Q570" s="188">
        <v>0</v>
      </c>
      <c r="R570" s="188">
        <f>Q570*H570</f>
        <v>0</v>
      </c>
      <c r="S570" s="188">
        <v>0</v>
      </c>
      <c r="T570" s="189">
        <f>S570*H570</f>
        <v>0</v>
      </c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R570" s="190" t="s">
        <v>88</v>
      </c>
      <c r="AT570" s="190" t="s">
        <v>187</v>
      </c>
      <c r="AU570" s="190" t="s">
        <v>90</v>
      </c>
      <c r="AY570" s="17" t="s">
        <v>182</v>
      </c>
      <c r="BE570" s="191">
        <f>IF(N570="základní",J570,0)</f>
        <v>0</v>
      </c>
      <c r="BF570" s="191">
        <f>IF(N570="snížená",J570,0)</f>
        <v>0</v>
      </c>
      <c r="BG570" s="191">
        <f>IF(N570="zákl. přenesená",J570,0)</f>
        <v>0</v>
      </c>
      <c r="BH570" s="191">
        <f>IF(N570="sníž. přenesená",J570,0)</f>
        <v>0</v>
      </c>
      <c r="BI570" s="191">
        <f>IF(N570="nulová",J570,0)</f>
        <v>0</v>
      </c>
      <c r="BJ570" s="17" t="s">
        <v>88</v>
      </c>
      <c r="BK570" s="191">
        <f>ROUND(I570*H570,2)</f>
        <v>0</v>
      </c>
      <c r="BL570" s="17" t="s">
        <v>88</v>
      </c>
      <c r="BM570" s="190" t="s">
        <v>1695</v>
      </c>
    </row>
    <row r="571" spans="1:65" s="13" customFormat="1" ht="11.25">
      <c r="B571" s="192"/>
      <c r="C571" s="193"/>
      <c r="D571" s="194" t="s">
        <v>193</v>
      </c>
      <c r="E571" s="195" t="s">
        <v>43</v>
      </c>
      <c r="F571" s="196" t="s">
        <v>1687</v>
      </c>
      <c r="G571" s="193"/>
      <c r="H571" s="195" t="s">
        <v>43</v>
      </c>
      <c r="I571" s="197"/>
      <c r="J571" s="193"/>
      <c r="K571" s="193"/>
      <c r="L571" s="198"/>
      <c r="M571" s="199"/>
      <c r="N571" s="200"/>
      <c r="O571" s="200"/>
      <c r="P571" s="200"/>
      <c r="Q571" s="200"/>
      <c r="R571" s="200"/>
      <c r="S571" s="200"/>
      <c r="T571" s="201"/>
      <c r="AT571" s="202" t="s">
        <v>193</v>
      </c>
      <c r="AU571" s="202" t="s">
        <v>90</v>
      </c>
      <c r="AV571" s="13" t="s">
        <v>88</v>
      </c>
      <c r="AW571" s="13" t="s">
        <v>41</v>
      </c>
      <c r="AX571" s="13" t="s">
        <v>80</v>
      </c>
      <c r="AY571" s="202" t="s">
        <v>182</v>
      </c>
    </row>
    <row r="572" spans="1:65" s="13" customFormat="1" ht="11.25">
      <c r="B572" s="192"/>
      <c r="C572" s="193"/>
      <c r="D572" s="194" t="s">
        <v>193</v>
      </c>
      <c r="E572" s="195" t="s">
        <v>43</v>
      </c>
      <c r="F572" s="196" t="s">
        <v>1696</v>
      </c>
      <c r="G572" s="193"/>
      <c r="H572" s="195" t="s">
        <v>43</v>
      </c>
      <c r="I572" s="197"/>
      <c r="J572" s="193"/>
      <c r="K572" s="193"/>
      <c r="L572" s="198"/>
      <c r="M572" s="199"/>
      <c r="N572" s="200"/>
      <c r="O572" s="200"/>
      <c r="P572" s="200"/>
      <c r="Q572" s="200"/>
      <c r="R572" s="200"/>
      <c r="S572" s="200"/>
      <c r="T572" s="201"/>
      <c r="AT572" s="202" t="s">
        <v>193</v>
      </c>
      <c r="AU572" s="202" t="s">
        <v>90</v>
      </c>
      <c r="AV572" s="13" t="s">
        <v>88</v>
      </c>
      <c r="AW572" s="13" t="s">
        <v>41</v>
      </c>
      <c r="AX572" s="13" t="s">
        <v>80</v>
      </c>
      <c r="AY572" s="202" t="s">
        <v>182</v>
      </c>
    </row>
    <row r="573" spans="1:65" s="14" customFormat="1" ht="11.25">
      <c r="B573" s="203"/>
      <c r="C573" s="204"/>
      <c r="D573" s="194" t="s">
        <v>193</v>
      </c>
      <c r="E573" s="205" t="s">
        <v>43</v>
      </c>
      <c r="F573" s="206" t="s">
        <v>1697</v>
      </c>
      <c r="G573" s="204"/>
      <c r="H573" s="207">
        <v>430</v>
      </c>
      <c r="I573" s="208"/>
      <c r="J573" s="204"/>
      <c r="K573" s="204"/>
      <c r="L573" s="209"/>
      <c r="M573" s="210"/>
      <c r="N573" s="211"/>
      <c r="O573" s="211"/>
      <c r="P573" s="211"/>
      <c r="Q573" s="211"/>
      <c r="R573" s="211"/>
      <c r="S573" s="211"/>
      <c r="T573" s="212"/>
      <c r="AT573" s="213" t="s">
        <v>193</v>
      </c>
      <c r="AU573" s="213" t="s">
        <v>90</v>
      </c>
      <c r="AV573" s="14" t="s">
        <v>90</v>
      </c>
      <c r="AW573" s="14" t="s">
        <v>41</v>
      </c>
      <c r="AX573" s="14" t="s">
        <v>88</v>
      </c>
      <c r="AY573" s="213" t="s">
        <v>182</v>
      </c>
    </row>
    <row r="574" spans="1:65" s="2" customFormat="1" ht="14.45" customHeight="1">
      <c r="A574" s="35"/>
      <c r="B574" s="36"/>
      <c r="C574" s="214" t="s">
        <v>655</v>
      </c>
      <c r="D574" s="214" t="s">
        <v>179</v>
      </c>
      <c r="E574" s="215" t="s">
        <v>686</v>
      </c>
      <c r="F574" s="216" t="s">
        <v>687</v>
      </c>
      <c r="G574" s="217" t="s">
        <v>481</v>
      </c>
      <c r="H574" s="218">
        <v>451.5</v>
      </c>
      <c r="I574" s="219"/>
      <c r="J574" s="220">
        <f>ROUND(I574*H574,2)</f>
        <v>0</v>
      </c>
      <c r="K574" s="216" t="s">
        <v>198</v>
      </c>
      <c r="L574" s="221"/>
      <c r="M574" s="222" t="s">
        <v>43</v>
      </c>
      <c r="N574" s="223" t="s">
        <v>51</v>
      </c>
      <c r="O574" s="65"/>
      <c r="P574" s="188">
        <f>O574*H574</f>
        <v>0</v>
      </c>
      <c r="Q574" s="188">
        <v>0</v>
      </c>
      <c r="R574" s="188">
        <f>Q574*H574</f>
        <v>0</v>
      </c>
      <c r="S574" s="188">
        <v>0</v>
      </c>
      <c r="T574" s="189">
        <f>S574*H574</f>
        <v>0</v>
      </c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R574" s="190" t="s">
        <v>90</v>
      </c>
      <c r="AT574" s="190" t="s">
        <v>179</v>
      </c>
      <c r="AU574" s="190" t="s">
        <v>90</v>
      </c>
      <c r="AY574" s="17" t="s">
        <v>182</v>
      </c>
      <c r="BE574" s="191">
        <f>IF(N574="základní",J574,0)</f>
        <v>0</v>
      </c>
      <c r="BF574" s="191">
        <f>IF(N574="snížená",J574,0)</f>
        <v>0</v>
      </c>
      <c r="BG574" s="191">
        <f>IF(N574="zákl. přenesená",J574,0)</f>
        <v>0</v>
      </c>
      <c r="BH574" s="191">
        <f>IF(N574="sníž. přenesená",J574,0)</f>
        <v>0</v>
      </c>
      <c r="BI574" s="191">
        <f>IF(N574="nulová",J574,0)</f>
        <v>0</v>
      </c>
      <c r="BJ574" s="17" t="s">
        <v>88</v>
      </c>
      <c r="BK574" s="191">
        <f>ROUND(I574*H574,2)</f>
        <v>0</v>
      </c>
      <c r="BL574" s="17" t="s">
        <v>88</v>
      </c>
      <c r="BM574" s="190" t="s">
        <v>1698</v>
      </c>
    </row>
    <row r="575" spans="1:65" s="13" customFormat="1" ht="11.25">
      <c r="B575" s="192"/>
      <c r="C575" s="193"/>
      <c r="D575" s="194" t="s">
        <v>193</v>
      </c>
      <c r="E575" s="195" t="s">
        <v>43</v>
      </c>
      <c r="F575" s="196" t="s">
        <v>554</v>
      </c>
      <c r="G575" s="193"/>
      <c r="H575" s="195" t="s">
        <v>43</v>
      </c>
      <c r="I575" s="197"/>
      <c r="J575" s="193"/>
      <c r="K575" s="193"/>
      <c r="L575" s="198"/>
      <c r="M575" s="199"/>
      <c r="N575" s="200"/>
      <c r="O575" s="200"/>
      <c r="P575" s="200"/>
      <c r="Q575" s="200"/>
      <c r="R575" s="200"/>
      <c r="S575" s="200"/>
      <c r="T575" s="201"/>
      <c r="AT575" s="202" t="s">
        <v>193</v>
      </c>
      <c r="AU575" s="202" t="s">
        <v>90</v>
      </c>
      <c r="AV575" s="13" t="s">
        <v>88</v>
      </c>
      <c r="AW575" s="13" t="s">
        <v>41</v>
      </c>
      <c r="AX575" s="13" t="s">
        <v>80</v>
      </c>
      <c r="AY575" s="202" t="s">
        <v>182</v>
      </c>
    </row>
    <row r="576" spans="1:65" s="13" customFormat="1" ht="11.25">
      <c r="B576" s="192"/>
      <c r="C576" s="193"/>
      <c r="D576" s="194" t="s">
        <v>193</v>
      </c>
      <c r="E576" s="195" t="s">
        <v>43</v>
      </c>
      <c r="F576" s="196" t="s">
        <v>1699</v>
      </c>
      <c r="G576" s="193"/>
      <c r="H576" s="195" t="s">
        <v>43</v>
      </c>
      <c r="I576" s="197"/>
      <c r="J576" s="193"/>
      <c r="K576" s="193"/>
      <c r="L576" s="198"/>
      <c r="M576" s="199"/>
      <c r="N576" s="200"/>
      <c r="O576" s="200"/>
      <c r="P576" s="200"/>
      <c r="Q576" s="200"/>
      <c r="R576" s="200"/>
      <c r="S576" s="200"/>
      <c r="T576" s="201"/>
      <c r="AT576" s="202" t="s">
        <v>193</v>
      </c>
      <c r="AU576" s="202" t="s">
        <v>90</v>
      </c>
      <c r="AV576" s="13" t="s">
        <v>88</v>
      </c>
      <c r="AW576" s="13" t="s">
        <v>41</v>
      </c>
      <c r="AX576" s="13" t="s">
        <v>80</v>
      </c>
      <c r="AY576" s="202" t="s">
        <v>182</v>
      </c>
    </row>
    <row r="577" spans="1:65" s="14" customFormat="1" ht="11.25">
      <c r="B577" s="203"/>
      <c r="C577" s="204"/>
      <c r="D577" s="194" t="s">
        <v>193</v>
      </c>
      <c r="E577" s="205" t="s">
        <v>43</v>
      </c>
      <c r="F577" s="206" t="s">
        <v>1700</v>
      </c>
      <c r="G577" s="204"/>
      <c r="H577" s="207">
        <v>451.5</v>
      </c>
      <c r="I577" s="208"/>
      <c r="J577" s="204"/>
      <c r="K577" s="204"/>
      <c r="L577" s="209"/>
      <c r="M577" s="210"/>
      <c r="N577" s="211"/>
      <c r="O577" s="211"/>
      <c r="P577" s="211"/>
      <c r="Q577" s="211"/>
      <c r="R577" s="211"/>
      <c r="S577" s="211"/>
      <c r="T577" s="212"/>
      <c r="AT577" s="213" t="s">
        <v>193</v>
      </c>
      <c r="AU577" s="213" t="s">
        <v>90</v>
      </c>
      <c r="AV577" s="14" t="s">
        <v>90</v>
      </c>
      <c r="AW577" s="14" t="s">
        <v>41</v>
      </c>
      <c r="AX577" s="14" t="s">
        <v>88</v>
      </c>
      <c r="AY577" s="213" t="s">
        <v>182</v>
      </c>
    </row>
    <row r="578" spans="1:65" s="12" customFormat="1" ht="22.9" customHeight="1">
      <c r="B578" s="163"/>
      <c r="C578" s="164"/>
      <c r="D578" s="165" t="s">
        <v>79</v>
      </c>
      <c r="E578" s="177" t="s">
        <v>183</v>
      </c>
      <c r="F578" s="177" t="s">
        <v>184</v>
      </c>
      <c r="G578" s="164"/>
      <c r="H578" s="164"/>
      <c r="I578" s="167"/>
      <c r="J578" s="178">
        <f>BK578</f>
        <v>0</v>
      </c>
      <c r="K578" s="164"/>
      <c r="L578" s="169"/>
      <c r="M578" s="170"/>
      <c r="N578" s="171"/>
      <c r="O578" s="171"/>
      <c r="P578" s="172">
        <f>SUM(P579:P1706)</f>
        <v>0</v>
      </c>
      <c r="Q578" s="171"/>
      <c r="R578" s="172">
        <f>SUM(R579:R1706)</f>
        <v>34.91375</v>
      </c>
      <c r="S578" s="171"/>
      <c r="T578" s="173">
        <f>SUM(T579:T1706)</f>
        <v>0</v>
      </c>
      <c r="AR578" s="174" t="s">
        <v>181</v>
      </c>
      <c r="AT578" s="175" t="s">
        <v>79</v>
      </c>
      <c r="AU578" s="175" t="s">
        <v>88</v>
      </c>
      <c r="AY578" s="174" t="s">
        <v>182</v>
      </c>
      <c r="BK578" s="176">
        <f>SUM(BK579:BK1706)</f>
        <v>0</v>
      </c>
    </row>
    <row r="579" spans="1:65" s="2" customFormat="1" ht="101.25" customHeight="1">
      <c r="A579" s="35"/>
      <c r="B579" s="36"/>
      <c r="C579" s="179" t="s">
        <v>661</v>
      </c>
      <c r="D579" s="179" t="s">
        <v>187</v>
      </c>
      <c r="E579" s="180" t="s">
        <v>1701</v>
      </c>
      <c r="F579" s="181" t="s">
        <v>1702</v>
      </c>
      <c r="G579" s="182" t="s">
        <v>481</v>
      </c>
      <c r="H579" s="183">
        <v>720</v>
      </c>
      <c r="I579" s="184"/>
      <c r="J579" s="185">
        <f>ROUND(I579*H579,2)</f>
        <v>0</v>
      </c>
      <c r="K579" s="181" t="s">
        <v>191</v>
      </c>
      <c r="L579" s="40"/>
      <c r="M579" s="186" t="s">
        <v>43</v>
      </c>
      <c r="N579" s="187" t="s">
        <v>51</v>
      </c>
      <c r="O579" s="65"/>
      <c r="P579" s="188">
        <f>O579*H579</f>
        <v>0</v>
      </c>
      <c r="Q579" s="188">
        <v>0</v>
      </c>
      <c r="R579" s="188">
        <f>Q579*H579</f>
        <v>0</v>
      </c>
      <c r="S579" s="188">
        <v>0</v>
      </c>
      <c r="T579" s="189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90" t="s">
        <v>88</v>
      </c>
      <c r="AT579" s="190" t="s">
        <v>187</v>
      </c>
      <c r="AU579" s="190" t="s">
        <v>90</v>
      </c>
      <c r="AY579" s="17" t="s">
        <v>182</v>
      </c>
      <c r="BE579" s="191">
        <f>IF(N579="základní",J579,0)</f>
        <v>0</v>
      </c>
      <c r="BF579" s="191">
        <f>IF(N579="snížená",J579,0)</f>
        <v>0</v>
      </c>
      <c r="BG579" s="191">
        <f>IF(N579="zákl. přenesená",J579,0)</f>
        <v>0</v>
      </c>
      <c r="BH579" s="191">
        <f>IF(N579="sníž. přenesená",J579,0)</f>
        <v>0</v>
      </c>
      <c r="BI579" s="191">
        <f>IF(N579="nulová",J579,0)</f>
        <v>0</v>
      </c>
      <c r="BJ579" s="17" t="s">
        <v>88</v>
      </c>
      <c r="BK579" s="191">
        <f>ROUND(I579*H579,2)</f>
        <v>0</v>
      </c>
      <c r="BL579" s="17" t="s">
        <v>88</v>
      </c>
      <c r="BM579" s="190" t="s">
        <v>1703</v>
      </c>
    </row>
    <row r="580" spans="1:65" s="13" customFormat="1" ht="11.25">
      <c r="B580" s="192"/>
      <c r="C580" s="193"/>
      <c r="D580" s="194" t="s">
        <v>193</v>
      </c>
      <c r="E580" s="195" t="s">
        <v>43</v>
      </c>
      <c r="F580" s="196" t="s">
        <v>532</v>
      </c>
      <c r="G580" s="193"/>
      <c r="H580" s="195" t="s">
        <v>43</v>
      </c>
      <c r="I580" s="197"/>
      <c r="J580" s="193"/>
      <c r="K580" s="193"/>
      <c r="L580" s="198"/>
      <c r="M580" s="199"/>
      <c r="N580" s="200"/>
      <c r="O580" s="200"/>
      <c r="P580" s="200"/>
      <c r="Q580" s="200"/>
      <c r="R580" s="200"/>
      <c r="S580" s="200"/>
      <c r="T580" s="201"/>
      <c r="AT580" s="202" t="s">
        <v>193</v>
      </c>
      <c r="AU580" s="202" t="s">
        <v>90</v>
      </c>
      <c r="AV580" s="13" t="s">
        <v>88</v>
      </c>
      <c r="AW580" s="13" t="s">
        <v>41</v>
      </c>
      <c r="AX580" s="13" t="s">
        <v>80</v>
      </c>
      <c r="AY580" s="202" t="s">
        <v>182</v>
      </c>
    </row>
    <row r="581" spans="1:65" s="13" customFormat="1" ht="11.25">
      <c r="B581" s="192"/>
      <c r="C581" s="193"/>
      <c r="D581" s="194" t="s">
        <v>193</v>
      </c>
      <c r="E581" s="195" t="s">
        <v>43</v>
      </c>
      <c r="F581" s="196" t="s">
        <v>362</v>
      </c>
      <c r="G581" s="193"/>
      <c r="H581" s="195" t="s">
        <v>43</v>
      </c>
      <c r="I581" s="197"/>
      <c r="J581" s="193"/>
      <c r="K581" s="193"/>
      <c r="L581" s="198"/>
      <c r="M581" s="199"/>
      <c r="N581" s="200"/>
      <c r="O581" s="200"/>
      <c r="P581" s="200"/>
      <c r="Q581" s="200"/>
      <c r="R581" s="200"/>
      <c r="S581" s="200"/>
      <c r="T581" s="201"/>
      <c r="AT581" s="202" t="s">
        <v>193</v>
      </c>
      <c r="AU581" s="202" t="s">
        <v>90</v>
      </c>
      <c r="AV581" s="13" t="s">
        <v>88</v>
      </c>
      <c r="AW581" s="13" t="s">
        <v>41</v>
      </c>
      <c r="AX581" s="13" t="s">
        <v>80</v>
      </c>
      <c r="AY581" s="202" t="s">
        <v>182</v>
      </c>
    </row>
    <row r="582" spans="1:65" s="14" customFormat="1" ht="11.25">
      <c r="B582" s="203"/>
      <c r="C582" s="204"/>
      <c r="D582" s="194" t="s">
        <v>193</v>
      </c>
      <c r="E582" s="205" t="s">
        <v>43</v>
      </c>
      <c r="F582" s="206" t="s">
        <v>1704</v>
      </c>
      <c r="G582" s="204"/>
      <c r="H582" s="207">
        <v>720</v>
      </c>
      <c r="I582" s="208"/>
      <c r="J582" s="204"/>
      <c r="K582" s="204"/>
      <c r="L582" s="209"/>
      <c r="M582" s="210"/>
      <c r="N582" s="211"/>
      <c r="O582" s="211"/>
      <c r="P582" s="211"/>
      <c r="Q582" s="211"/>
      <c r="R582" s="211"/>
      <c r="S582" s="211"/>
      <c r="T582" s="212"/>
      <c r="AT582" s="213" t="s">
        <v>193</v>
      </c>
      <c r="AU582" s="213" t="s">
        <v>90</v>
      </c>
      <c r="AV582" s="14" t="s">
        <v>90</v>
      </c>
      <c r="AW582" s="14" t="s">
        <v>41</v>
      </c>
      <c r="AX582" s="14" t="s">
        <v>88</v>
      </c>
      <c r="AY582" s="213" t="s">
        <v>182</v>
      </c>
    </row>
    <row r="583" spans="1:65" s="2" customFormat="1" ht="101.25" customHeight="1">
      <c r="A583" s="35"/>
      <c r="B583" s="36"/>
      <c r="C583" s="179" t="s">
        <v>666</v>
      </c>
      <c r="D583" s="179" t="s">
        <v>187</v>
      </c>
      <c r="E583" s="180" t="s">
        <v>1705</v>
      </c>
      <c r="F583" s="181" t="s">
        <v>1706</v>
      </c>
      <c r="G583" s="182" t="s">
        <v>481</v>
      </c>
      <c r="H583" s="183">
        <v>560</v>
      </c>
      <c r="I583" s="184"/>
      <c r="J583" s="185">
        <f>ROUND(I583*H583,2)</f>
        <v>0</v>
      </c>
      <c r="K583" s="181" t="s">
        <v>191</v>
      </c>
      <c r="L583" s="40"/>
      <c r="M583" s="186" t="s">
        <v>43</v>
      </c>
      <c r="N583" s="187" t="s">
        <v>51</v>
      </c>
      <c r="O583" s="65"/>
      <c r="P583" s="188">
        <f>O583*H583</f>
        <v>0</v>
      </c>
      <c r="Q583" s="188">
        <v>0</v>
      </c>
      <c r="R583" s="188">
        <f>Q583*H583</f>
        <v>0</v>
      </c>
      <c r="S583" s="188">
        <v>0</v>
      </c>
      <c r="T583" s="189">
        <f>S583*H583</f>
        <v>0</v>
      </c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R583" s="190" t="s">
        <v>88</v>
      </c>
      <c r="AT583" s="190" t="s">
        <v>187</v>
      </c>
      <c r="AU583" s="190" t="s">
        <v>90</v>
      </c>
      <c r="AY583" s="17" t="s">
        <v>182</v>
      </c>
      <c r="BE583" s="191">
        <f>IF(N583="základní",J583,0)</f>
        <v>0</v>
      </c>
      <c r="BF583" s="191">
        <f>IF(N583="snížená",J583,0)</f>
        <v>0</v>
      </c>
      <c r="BG583" s="191">
        <f>IF(N583="zákl. přenesená",J583,0)</f>
        <v>0</v>
      </c>
      <c r="BH583" s="191">
        <f>IF(N583="sníž. přenesená",J583,0)</f>
        <v>0</v>
      </c>
      <c r="BI583" s="191">
        <f>IF(N583="nulová",J583,0)</f>
        <v>0</v>
      </c>
      <c r="BJ583" s="17" t="s">
        <v>88</v>
      </c>
      <c r="BK583" s="191">
        <f>ROUND(I583*H583,2)</f>
        <v>0</v>
      </c>
      <c r="BL583" s="17" t="s">
        <v>88</v>
      </c>
      <c r="BM583" s="190" t="s">
        <v>1707</v>
      </c>
    </row>
    <row r="584" spans="1:65" s="13" customFormat="1" ht="11.25">
      <c r="B584" s="192"/>
      <c r="C584" s="193"/>
      <c r="D584" s="194" t="s">
        <v>193</v>
      </c>
      <c r="E584" s="195" t="s">
        <v>43</v>
      </c>
      <c r="F584" s="196" t="s">
        <v>554</v>
      </c>
      <c r="G584" s="193"/>
      <c r="H584" s="195" t="s">
        <v>43</v>
      </c>
      <c r="I584" s="197"/>
      <c r="J584" s="193"/>
      <c r="K584" s="193"/>
      <c r="L584" s="198"/>
      <c r="M584" s="199"/>
      <c r="N584" s="200"/>
      <c r="O584" s="200"/>
      <c r="P584" s="200"/>
      <c r="Q584" s="200"/>
      <c r="R584" s="200"/>
      <c r="S584" s="200"/>
      <c r="T584" s="201"/>
      <c r="AT584" s="202" t="s">
        <v>193</v>
      </c>
      <c r="AU584" s="202" t="s">
        <v>90</v>
      </c>
      <c r="AV584" s="13" t="s">
        <v>88</v>
      </c>
      <c r="AW584" s="13" t="s">
        <v>41</v>
      </c>
      <c r="AX584" s="13" t="s">
        <v>80</v>
      </c>
      <c r="AY584" s="202" t="s">
        <v>182</v>
      </c>
    </row>
    <row r="585" spans="1:65" s="13" customFormat="1" ht="11.25">
      <c r="B585" s="192"/>
      <c r="C585" s="193"/>
      <c r="D585" s="194" t="s">
        <v>193</v>
      </c>
      <c r="E585" s="195" t="s">
        <v>43</v>
      </c>
      <c r="F585" s="196" t="s">
        <v>1708</v>
      </c>
      <c r="G585" s="193"/>
      <c r="H585" s="195" t="s">
        <v>43</v>
      </c>
      <c r="I585" s="197"/>
      <c r="J585" s="193"/>
      <c r="K585" s="193"/>
      <c r="L585" s="198"/>
      <c r="M585" s="199"/>
      <c r="N585" s="200"/>
      <c r="O585" s="200"/>
      <c r="P585" s="200"/>
      <c r="Q585" s="200"/>
      <c r="R585" s="200"/>
      <c r="S585" s="200"/>
      <c r="T585" s="201"/>
      <c r="AT585" s="202" t="s">
        <v>193</v>
      </c>
      <c r="AU585" s="202" t="s">
        <v>90</v>
      </c>
      <c r="AV585" s="13" t="s">
        <v>88</v>
      </c>
      <c r="AW585" s="13" t="s">
        <v>41</v>
      </c>
      <c r="AX585" s="13" t="s">
        <v>80</v>
      </c>
      <c r="AY585" s="202" t="s">
        <v>182</v>
      </c>
    </row>
    <row r="586" spans="1:65" s="14" customFormat="1" ht="11.25">
      <c r="B586" s="203"/>
      <c r="C586" s="204"/>
      <c r="D586" s="194" t="s">
        <v>193</v>
      </c>
      <c r="E586" s="205" t="s">
        <v>43</v>
      </c>
      <c r="F586" s="206" t="s">
        <v>1709</v>
      </c>
      <c r="G586" s="204"/>
      <c r="H586" s="207">
        <v>560</v>
      </c>
      <c r="I586" s="208"/>
      <c r="J586" s="204"/>
      <c r="K586" s="204"/>
      <c r="L586" s="209"/>
      <c r="M586" s="210"/>
      <c r="N586" s="211"/>
      <c r="O586" s="211"/>
      <c r="P586" s="211"/>
      <c r="Q586" s="211"/>
      <c r="R586" s="211"/>
      <c r="S586" s="211"/>
      <c r="T586" s="212"/>
      <c r="AT586" s="213" t="s">
        <v>193</v>
      </c>
      <c r="AU586" s="213" t="s">
        <v>90</v>
      </c>
      <c r="AV586" s="14" t="s">
        <v>90</v>
      </c>
      <c r="AW586" s="14" t="s">
        <v>41</v>
      </c>
      <c r="AX586" s="14" t="s">
        <v>88</v>
      </c>
      <c r="AY586" s="213" t="s">
        <v>182</v>
      </c>
    </row>
    <row r="587" spans="1:65" s="2" customFormat="1" ht="14.45" customHeight="1">
      <c r="A587" s="35"/>
      <c r="B587" s="36"/>
      <c r="C587" s="214" t="s">
        <v>672</v>
      </c>
      <c r="D587" s="214" t="s">
        <v>179</v>
      </c>
      <c r="E587" s="215" t="s">
        <v>1710</v>
      </c>
      <c r="F587" s="216" t="s">
        <v>1711</v>
      </c>
      <c r="G587" s="217" t="s">
        <v>481</v>
      </c>
      <c r="H587" s="218">
        <v>588</v>
      </c>
      <c r="I587" s="219"/>
      <c r="J587" s="220">
        <f>ROUND(I587*H587,2)</f>
        <v>0</v>
      </c>
      <c r="K587" s="216" t="s">
        <v>191</v>
      </c>
      <c r="L587" s="221"/>
      <c r="M587" s="222" t="s">
        <v>43</v>
      </c>
      <c r="N587" s="223" t="s">
        <v>51</v>
      </c>
      <c r="O587" s="65"/>
      <c r="P587" s="188">
        <f>O587*H587</f>
        <v>0</v>
      </c>
      <c r="Q587" s="188">
        <v>1.3999999999999999E-4</v>
      </c>
      <c r="R587" s="188">
        <f>Q587*H587</f>
        <v>8.231999999999999E-2</v>
      </c>
      <c r="S587" s="188">
        <v>0</v>
      </c>
      <c r="T587" s="189">
        <f>S587*H587</f>
        <v>0</v>
      </c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R587" s="190" t="s">
        <v>90</v>
      </c>
      <c r="AT587" s="190" t="s">
        <v>179</v>
      </c>
      <c r="AU587" s="190" t="s">
        <v>90</v>
      </c>
      <c r="AY587" s="17" t="s">
        <v>182</v>
      </c>
      <c r="BE587" s="191">
        <f>IF(N587="základní",J587,0)</f>
        <v>0</v>
      </c>
      <c r="BF587" s="191">
        <f>IF(N587="snížená",J587,0)</f>
        <v>0</v>
      </c>
      <c r="BG587" s="191">
        <f>IF(N587="zákl. přenesená",J587,0)</f>
        <v>0</v>
      </c>
      <c r="BH587" s="191">
        <f>IF(N587="sníž. přenesená",J587,0)</f>
        <v>0</v>
      </c>
      <c r="BI587" s="191">
        <f>IF(N587="nulová",J587,0)</f>
        <v>0</v>
      </c>
      <c r="BJ587" s="17" t="s">
        <v>88</v>
      </c>
      <c r="BK587" s="191">
        <f>ROUND(I587*H587,2)</f>
        <v>0</v>
      </c>
      <c r="BL587" s="17" t="s">
        <v>88</v>
      </c>
      <c r="BM587" s="190" t="s">
        <v>1712</v>
      </c>
    </row>
    <row r="588" spans="1:65" s="13" customFormat="1" ht="11.25">
      <c r="B588" s="192"/>
      <c r="C588" s="193"/>
      <c r="D588" s="194" t="s">
        <v>193</v>
      </c>
      <c r="E588" s="195" t="s">
        <v>43</v>
      </c>
      <c r="F588" s="196" t="s">
        <v>554</v>
      </c>
      <c r="G588" s="193"/>
      <c r="H588" s="195" t="s">
        <v>43</v>
      </c>
      <c r="I588" s="197"/>
      <c r="J588" s="193"/>
      <c r="K588" s="193"/>
      <c r="L588" s="198"/>
      <c r="M588" s="199"/>
      <c r="N588" s="200"/>
      <c r="O588" s="200"/>
      <c r="P588" s="200"/>
      <c r="Q588" s="200"/>
      <c r="R588" s="200"/>
      <c r="S588" s="200"/>
      <c r="T588" s="201"/>
      <c r="AT588" s="202" t="s">
        <v>193</v>
      </c>
      <c r="AU588" s="202" t="s">
        <v>90</v>
      </c>
      <c r="AV588" s="13" t="s">
        <v>88</v>
      </c>
      <c r="AW588" s="13" t="s">
        <v>41</v>
      </c>
      <c r="AX588" s="13" t="s">
        <v>80</v>
      </c>
      <c r="AY588" s="202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1713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1714</v>
      </c>
      <c r="G590" s="204"/>
      <c r="H590" s="207">
        <v>588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88</v>
      </c>
      <c r="AY590" s="213" t="s">
        <v>182</v>
      </c>
    </row>
    <row r="591" spans="1:65" s="2" customFormat="1" ht="37.9" customHeight="1">
      <c r="A591" s="35"/>
      <c r="B591" s="36"/>
      <c r="C591" s="179" t="s">
        <v>676</v>
      </c>
      <c r="D591" s="179" t="s">
        <v>187</v>
      </c>
      <c r="E591" s="180" t="s">
        <v>692</v>
      </c>
      <c r="F591" s="181" t="s">
        <v>693</v>
      </c>
      <c r="G591" s="182" t="s">
        <v>481</v>
      </c>
      <c r="H591" s="183">
        <v>47</v>
      </c>
      <c r="I591" s="184"/>
      <c r="J591" s="185">
        <f>ROUND(I591*H591,2)</f>
        <v>0</v>
      </c>
      <c r="K591" s="181" t="s">
        <v>191</v>
      </c>
      <c r="L591" s="40"/>
      <c r="M591" s="186" t="s">
        <v>43</v>
      </c>
      <c r="N591" s="187" t="s">
        <v>51</v>
      </c>
      <c r="O591" s="65"/>
      <c r="P591" s="188">
        <f>O591*H591</f>
        <v>0</v>
      </c>
      <c r="Q591" s="188">
        <v>0</v>
      </c>
      <c r="R591" s="188">
        <f>Q591*H591</f>
        <v>0</v>
      </c>
      <c r="S591" s="188">
        <v>0</v>
      </c>
      <c r="T591" s="189">
        <f>S591*H591</f>
        <v>0</v>
      </c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R591" s="190" t="s">
        <v>88</v>
      </c>
      <c r="AT591" s="190" t="s">
        <v>187</v>
      </c>
      <c r="AU591" s="190" t="s">
        <v>90</v>
      </c>
      <c r="AY591" s="17" t="s">
        <v>182</v>
      </c>
      <c r="BE591" s="191">
        <f>IF(N591="základní",J591,0)</f>
        <v>0</v>
      </c>
      <c r="BF591" s="191">
        <f>IF(N591="snížená",J591,0)</f>
        <v>0</v>
      </c>
      <c r="BG591" s="191">
        <f>IF(N591="zákl. přenesená",J591,0)</f>
        <v>0</v>
      </c>
      <c r="BH591" s="191">
        <f>IF(N591="sníž. přenesená",J591,0)</f>
        <v>0</v>
      </c>
      <c r="BI591" s="191">
        <f>IF(N591="nulová",J591,0)</f>
        <v>0</v>
      </c>
      <c r="BJ591" s="17" t="s">
        <v>88</v>
      </c>
      <c r="BK591" s="191">
        <f>ROUND(I591*H591,2)</f>
        <v>0</v>
      </c>
      <c r="BL591" s="17" t="s">
        <v>88</v>
      </c>
      <c r="BM591" s="190" t="s">
        <v>694</v>
      </c>
    </row>
    <row r="592" spans="1:65" s="13" customFormat="1" ht="11.25">
      <c r="B592" s="192"/>
      <c r="C592" s="193"/>
      <c r="D592" s="194" t="s">
        <v>193</v>
      </c>
      <c r="E592" s="195" t="s">
        <v>43</v>
      </c>
      <c r="F592" s="196" t="s">
        <v>554</v>
      </c>
      <c r="G592" s="193"/>
      <c r="H592" s="195" t="s">
        <v>43</v>
      </c>
      <c r="I592" s="197"/>
      <c r="J592" s="193"/>
      <c r="K592" s="193"/>
      <c r="L592" s="198"/>
      <c r="M592" s="199"/>
      <c r="N592" s="200"/>
      <c r="O592" s="200"/>
      <c r="P592" s="200"/>
      <c r="Q592" s="200"/>
      <c r="R592" s="200"/>
      <c r="S592" s="200"/>
      <c r="T592" s="201"/>
      <c r="AT592" s="202" t="s">
        <v>193</v>
      </c>
      <c r="AU592" s="202" t="s">
        <v>90</v>
      </c>
      <c r="AV592" s="13" t="s">
        <v>88</v>
      </c>
      <c r="AW592" s="13" t="s">
        <v>41</v>
      </c>
      <c r="AX592" s="13" t="s">
        <v>80</v>
      </c>
      <c r="AY592" s="202" t="s">
        <v>182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570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3" customFormat="1" ht="11.25">
      <c r="B594" s="192"/>
      <c r="C594" s="193"/>
      <c r="D594" s="194" t="s">
        <v>193</v>
      </c>
      <c r="E594" s="195" t="s">
        <v>43</v>
      </c>
      <c r="F594" s="196" t="s">
        <v>1715</v>
      </c>
      <c r="G594" s="193"/>
      <c r="H594" s="195" t="s">
        <v>43</v>
      </c>
      <c r="I594" s="197"/>
      <c r="J594" s="193"/>
      <c r="K594" s="193"/>
      <c r="L594" s="198"/>
      <c r="M594" s="199"/>
      <c r="N594" s="200"/>
      <c r="O594" s="200"/>
      <c r="P594" s="200"/>
      <c r="Q594" s="200"/>
      <c r="R594" s="200"/>
      <c r="S594" s="200"/>
      <c r="T594" s="201"/>
      <c r="AT594" s="202" t="s">
        <v>193</v>
      </c>
      <c r="AU594" s="202" t="s">
        <v>90</v>
      </c>
      <c r="AV594" s="13" t="s">
        <v>88</v>
      </c>
      <c r="AW594" s="13" t="s">
        <v>41</v>
      </c>
      <c r="AX594" s="13" t="s">
        <v>80</v>
      </c>
      <c r="AY594" s="202" t="s">
        <v>182</v>
      </c>
    </row>
    <row r="595" spans="1:65" s="14" customFormat="1" ht="11.25">
      <c r="B595" s="203"/>
      <c r="C595" s="204"/>
      <c r="D595" s="194" t="s">
        <v>193</v>
      </c>
      <c r="E595" s="205" t="s">
        <v>43</v>
      </c>
      <c r="F595" s="206" t="s">
        <v>1716</v>
      </c>
      <c r="G595" s="204"/>
      <c r="H595" s="207">
        <v>33</v>
      </c>
      <c r="I595" s="208"/>
      <c r="J595" s="204"/>
      <c r="K595" s="204"/>
      <c r="L595" s="209"/>
      <c r="M595" s="210"/>
      <c r="N595" s="211"/>
      <c r="O595" s="211"/>
      <c r="P595" s="211"/>
      <c r="Q595" s="211"/>
      <c r="R595" s="211"/>
      <c r="S595" s="211"/>
      <c r="T595" s="212"/>
      <c r="AT595" s="213" t="s">
        <v>193</v>
      </c>
      <c r="AU595" s="213" t="s">
        <v>90</v>
      </c>
      <c r="AV595" s="14" t="s">
        <v>90</v>
      </c>
      <c r="AW595" s="14" t="s">
        <v>41</v>
      </c>
      <c r="AX595" s="14" t="s">
        <v>80</v>
      </c>
      <c r="AY595" s="213" t="s">
        <v>182</v>
      </c>
    </row>
    <row r="596" spans="1:65" s="13" customFormat="1" ht="11.25">
      <c r="B596" s="192"/>
      <c r="C596" s="193"/>
      <c r="D596" s="194" t="s">
        <v>193</v>
      </c>
      <c r="E596" s="195" t="s">
        <v>43</v>
      </c>
      <c r="F596" s="196" t="s">
        <v>1717</v>
      </c>
      <c r="G596" s="193"/>
      <c r="H596" s="195" t="s">
        <v>43</v>
      </c>
      <c r="I596" s="197"/>
      <c r="J596" s="193"/>
      <c r="K596" s="193"/>
      <c r="L596" s="198"/>
      <c r="M596" s="199"/>
      <c r="N596" s="200"/>
      <c r="O596" s="200"/>
      <c r="P596" s="200"/>
      <c r="Q596" s="200"/>
      <c r="R596" s="200"/>
      <c r="S596" s="200"/>
      <c r="T596" s="201"/>
      <c r="AT596" s="202" t="s">
        <v>193</v>
      </c>
      <c r="AU596" s="202" t="s">
        <v>90</v>
      </c>
      <c r="AV596" s="13" t="s">
        <v>88</v>
      </c>
      <c r="AW596" s="13" t="s">
        <v>41</v>
      </c>
      <c r="AX596" s="13" t="s">
        <v>80</v>
      </c>
      <c r="AY596" s="202" t="s">
        <v>182</v>
      </c>
    </row>
    <row r="597" spans="1:65" s="14" customFormat="1" ht="11.25">
      <c r="B597" s="203"/>
      <c r="C597" s="204"/>
      <c r="D597" s="194" t="s">
        <v>193</v>
      </c>
      <c r="E597" s="205" t="s">
        <v>43</v>
      </c>
      <c r="F597" s="206" t="s">
        <v>1718</v>
      </c>
      <c r="G597" s="204"/>
      <c r="H597" s="207">
        <v>11</v>
      </c>
      <c r="I597" s="208"/>
      <c r="J597" s="204"/>
      <c r="K597" s="204"/>
      <c r="L597" s="209"/>
      <c r="M597" s="210"/>
      <c r="N597" s="211"/>
      <c r="O597" s="211"/>
      <c r="P597" s="211"/>
      <c r="Q597" s="211"/>
      <c r="R597" s="211"/>
      <c r="S597" s="211"/>
      <c r="T597" s="212"/>
      <c r="AT597" s="213" t="s">
        <v>193</v>
      </c>
      <c r="AU597" s="213" t="s">
        <v>90</v>
      </c>
      <c r="AV597" s="14" t="s">
        <v>90</v>
      </c>
      <c r="AW597" s="14" t="s">
        <v>41</v>
      </c>
      <c r="AX597" s="14" t="s">
        <v>80</v>
      </c>
      <c r="AY597" s="213" t="s">
        <v>182</v>
      </c>
    </row>
    <row r="598" spans="1:65" s="13" customFormat="1" ht="11.25">
      <c r="B598" s="192"/>
      <c r="C598" s="193"/>
      <c r="D598" s="194" t="s">
        <v>193</v>
      </c>
      <c r="E598" s="195" t="s">
        <v>43</v>
      </c>
      <c r="F598" s="196" t="s">
        <v>1719</v>
      </c>
      <c r="G598" s="193"/>
      <c r="H598" s="195" t="s">
        <v>43</v>
      </c>
      <c r="I598" s="197"/>
      <c r="J598" s="193"/>
      <c r="K598" s="193"/>
      <c r="L598" s="198"/>
      <c r="M598" s="199"/>
      <c r="N598" s="200"/>
      <c r="O598" s="200"/>
      <c r="P598" s="200"/>
      <c r="Q598" s="200"/>
      <c r="R598" s="200"/>
      <c r="S598" s="200"/>
      <c r="T598" s="201"/>
      <c r="AT598" s="202" t="s">
        <v>193</v>
      </c>
      <c r="AU598" s="202" t="s">
        <v>90</v>
      </c>
      <c r="AV598" s="13" t="s">
        <v>88</v>
      </c>
      <c r="AW598" s="13" t="s">
        <v>41</v>
      </c>
      <c r="AX598" s="13" t="s">
        <v>80</v>
      </c>
      <c r="AY598" s="202" t="s">
        <v>182</v>
      </c>
    </row>
    <row r="599" spans="1:65" s="14" customFormat="1" ht="11.25">
      <c r="B599" s="203"/>
      <c r="C599" s="204"/>
      <c r="D599" s="194" t="s">
        <v>193</v>
      </c>
      <c r="E599" s="205" t="s">
        <v>43</v>
      </c>
      <c r="F599" s="206" t="s">
        <v>1720</v>
      </c>
      <c r="G599" s="204"/>
      <c r="H599" s="207">
        <v>3</v>
      </c>
      <c r="I599" s="208"/>
      <c r="J599" s="204"/>
      <c r="K599" s="204"/>
      <c r="L599" s="209"/>
      <c r="M599" s="210"/>
      <c r="N599" s="211"/>
      <c r="O599" s="211"/>
      <c r="P599" s="211"/>
      <c r="Q599" s="211"/>
      <c r="R599" s="211"/>
      <c r="S599" s="211"/>
      <c r="T599" s="212"/>
      <c r="AT599" s="213" t="s">
        <v>193</v>
      </c>
      <c r="AU599" s="213" t="s">
        <v>90</v>
      </c>
      <c r="AV599" s="14" t="s">
        <v>90</v>
      </c>
      <c r="AW599" s="14" t="s">
        <v>41</v>
      </c>
      <c r="AX599" s="14" t="s">
        <v>80</v>
      </c>
      <c r="AY599" s="213" t="s">
        <v>182</v>
      </c>
    </row>
    <row r="600" spans="1:65" s="15" customFormat="1" ht="11.25">
      <c r="B600" s="227"/>
      <c r="C600" s="228"/>
      <c r="D600" s="194" t="s">
        <v>193</v>
      </c>
      <c r="E600" s="229" t="s">
        <v>43</v>
      </c>
      <c r="F600" s="230" t="s">
        <v>436</v>
      </c>
      <c r="G600" s="228"/>
      <c r="H600" s="231">
        <v>47</v>
      </c>
      <c r="I600" s="232"/>
      <c r="J600" s="228"/>
      <c r="K600" s="228"/>
      <c r="L600" s="233"/>
      <c r="M600" s="234"/>
      <c r="N600" s="235"/>
      <c r="O600" s="235"/>
      <c r="P600" s="235"/>
      <c r="Q600" s="235"/>
      <c r="R600" s="235"/>
      <c r="S600" s="235"/>
      <c r="T600" s="236"/>
      <c r="AT600" s="237" t="s">
        <v>193</v>
      </c>
      <c r="AU600" s="237" t="s">
        <v>90</v>
      </c>
      <c r="AV600" s="15" t="s">
        <v>205</v>
      </c>
      <c r="AW600" s="15" t="s">
        <v>41</v>
      </c>
      <c r="AX600" s="15" t="s">
        <v>88</v>
      </c>
      <c r="AY600" s="237" t="s">
        <v>182</v>
      </c>
    </row>
    <row r="601" spans="1:65" s="2" customFormat="1" ht="24.2" customHeight="1">
      <c r="A601" s="35"/>
      <c r="B601" s="36"/>
      <c r="C601" s="179" t="s">
        <v>680</v>
      </c>
      <c r="D601" s="179" t="s">
        <v>187</v>
      </c>
      <c r="E601" s="180" t="s">
        <v>1721</v>
      </c>
      <c r="F601" s="181" t="s">
        <v>1722</v>
      </c>
      <c r="G601" s="182" t="s">
        <v>190</v>
      </c>
      <c r="H601" s="183">
        <v>6</v>
      </c>
      <c r="I601" s="184"/>
      <c r="J601" s="185">
        <f>ROUND(I601*H601,2)</f>
        <v>0</v>
      </c>
      <c r="K601" s="181" t="s">
        <v>191</v>
      </c>
      <c r="L601" s="40"/>
      <c r="M601" s="186" t="s">
        <v>43</v>
      </c>
      <c r="N601" s="187" t="s">
        <v>51</v>
      </c>
      <c r="O601" s="65"/>
      <c r="P601" s="188">
        <f>O601*H601</f>
        <v>0</v>
      </c>
      <c r="Q601" s="188">
        <v>1.2999999999999999E-4</v>
      </c>
      <c r="R601" s="188">
        <f>Q601*H601</f>
        <v>7.7999999999999988E-4</v>
      </c>
      <c r="S601" s="188">
        <v>0</v>
      </c>
      <c r="T601" s="189">
        <f>S601*H601</f>
        <v>0</v>
      </c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R601" s="190" t="s">
        <v>88</v>
      </c>
      <c r="AT601" s="190" t="s">
        <v>187</v>
      </c>
      <c r="AU601" s="190" t="s">
        <v>90</v>
      </c>
      <c r="AY601" s="17" t="s">
        <v>182</v>
      </c>
      <c r="BE601" s="191">
        <f>IF(N601="základní",J601,0)</f>
        <v>0</v>
      </c>
      <c r="BF601" s="191">
        <f>IF(N601="snížená",J601,0)</f>
        <v>0</v>
      </c>
      <c r="BG601" s="191">
        <f>IF(N601="zákl. přenesená",J601,0)</f>
        <v>0</v>
      </c>
      <c r="BH601" s="191">
        <f>IF(N601="sníž. přenesená",J601,0)</f>
        <v>0</v>
      </c>
      <c r="BI601" s="191">
        <f>IF(N601="nulová",J601,0)</f>
        <v>0</v>
      </c>
      <c r="BJ601" s="17" t="s">
        <v>88</v>
      </c>
      <c r="BK601" s="191">
        <f>ROUND(I601*H601,2)</f>
        <v>0</v>
      </c>
      <c r="BL601" s="17" t="s">
        <v>88</v>
      </c>
      <c r="BM601" s="190" t="s">
        <v>1723</v>
      </c>
    </row>
    <row r="602" spans="1:65" s="13" customFormat="1" ht="11.25">
      <c r="B602" s="192"/>
      <c r="C602" s="193"/>
      <c r="D602" s="194" t="s">
        <v>193</v>
      </c>
      <c r="E602" s="195" t="s">
        <v>43</v>
      </c>
      <c r="F602" s="196" t="s">
        <v>554</v>
      </c>
      <c r="G602" s="193"/>
      <c r="H602" s="195" t="s">
        <v>43</v>
      </c>
      <c r="I602" s="197"/>
      <c r="J602" s="193"/>
      <c r="K602" s="193"/>
      <c r="L602" s="198"/>
      <c r="M602" s="199"/>
      <c r="N602" s="200"/>
      <c r="O602" s="200"/>
      <c r="P602" s="200"/>
      <c r="Q602" s="200"/>
      <c r="R602" s="200"/>
      <c r="S602" s="200"/>
      <c r="T602" s="201"/>
      <c r="AT602" s="202" t="s">
        <v>193</v>
      </c>
      <c r="AU602" s="202" t="s">
        <v>90</v>
      </c>
      <c r="AV602" s="13" t="s">
        <v>88</v>
      </c>
      <c r="AW602" s="13" t="s">
        <v>41</v>
      </c>
      <c r="AX602" s="13" t="s">
        <v>80</v>
      </c>
      <c r="AY602" s="202" t="s">
        <v>182</v>
      </c>
    </row>
    <row r="603" spans="1:65" s="13" customFormat="1" ht="11.25">
      <c r="B603" s="192"/>
      <c r="C603" s="193"/>
      <c r="D603" s="194" t="s">
        <v>193</v>
      </c>
      <c r="E603" s="195" t="s">
        <v>43</v>
      </c>
      <c r="F603" s="196" t="s">
        <v>1724</v>
      </c>
      <c r="G603" s="193"/>
      <c r="H603" s="195" t="s">
        <v>43</v>
      </c>
      <c r="I603" s="197"/>
      <c r="J603" s="193"/>
      <c r="K603" s="193"/>
      <c r="L603" s="198"/>
      <c r="M603" s="199"/>
      <c r="N603" s="200"/>
      <c r="O603" s="200"/>
      <c r="P603" s="200"/>
      <c r="Q603" s="200"/>
      <c r="R603" s="200"/>
      <c r="S603" s="200"/>
      <c r="T603" s="201"/>
      <c r="AT603" s="202" t="s">
        <v>193</v>
      </c>
      <c r="AU603" s="202" t="s">
        <v>90</v>
      </c>
      <c r="AV603" s="13" t="s">
        <v>88</v>
      </c>
      <c r="AW603" s="13" t="s">
        <v>41</v>
      </c>
      <c r="AX603" s="13" t="s">
        <v>80</v>
      </c>
      <c r="AY603" s="202" t="s">
        <v>182</v>
      </c>
    </row>
    <row r="604" spans="1:65" s="14" customFormat="1" ht="11.25">
      <c r="B604" s="203"/>
      <c r="C604" s="204"/>
      <c r="D604" s="194" t="s">
        <v>193</v>
      </c>
      <c r="E604" s="205" t="s">
        <v>43</v>
      </c>
      <c r="F604" s="206" t="s">
        <v>215</v>
      </c>
      <c r="G604" s="204"/>
      <c r="H604" s="207">
        <v>6</v>
      </c>
      <c r="I604" s="208"/>
      <c r="J604" s="204"/>
      <c r="K604" s="204"/>
      <c r="L604" s="209"/>
      <c r="M604" s="210"/>
      <c r="N604" s="211"/>
      <c r="O604" s="211"/>
      <c r="P604" s="211"/>
      <c r="Q604" s="211"/>
      <c r="R604" s="211"/>
      <c r="S604" s="211"/>
      <c r="T604" s="212"/>
      <c r="AT604" s="213" t="s">
        <v>193</v>
      </c>
      <c r="AU604" s="213" t="s">
        <v>90</v>
      </c>
      <c r="AV604" s="14" t="s">
        <v>90</v>
      </c>
      <c r="AW604" s="14" t="s">
        <v>41</v>
      </c>
      <c r="AX604" s="14" t="s">
        <v>88</v>
      </c>
      <c r="AY604" s="213" t="s">
        <v>182</v>
      </c>
    </row>
    <row r="605" spans="1:65" s="2" customFormat="1" ht="14.45" customHeight="1">
      <c r="A605" s="35"/>
      <c r="B605" s="36"/>
      <c r="C605" s="214" t="s">
        <v>685</v>
      </c>
      <c r="D605" s="214" t="s">
        <v>179</v>
      </c>
      <c r="E605" s="215" t="s">
        <v>1725</v>
      </c>
      <c r="F605" s="216" t="s">
        <v>1726</v>
      </c>
      <c r="G605" s="217" t="s">
        <v>190</v>
      </c>
      <c r="H605" s="218">
        <v>6</v>
      </c>
      <c r="I605" s="219"/>
      <c r="J605" s="220">
        <f>ROUND(I605*H605,2)</f>
        <v>0</v>
      </c>
      <c r="K605" s="216" t="s">
        <v>198</v>
      </c>
      <c r="L605" s="221"/>
      <c r="M605" s="222" t="s">
        <v>43</v>
      </c>
      <c r="N605" s="223" t="s">
        <v>51</v>
      </c>
      <c r="O605" s="65"/>
      <c r="P605" s="188">
        <f>O605*H605</f>
        <v>0</v>
      </c>
      <c r="Q605" s="188">
        <v>0</v>
      </c>
      <c r="R605" s="188">
        <f>Q605*H605</f>
        <v>0</v>
      </c>
      <c r="S605" s="188">
        <v>0</v>
      </c>
      <c r="T605" s="189">
        <f>S605*H605</f>
        <v>0</v>
      </c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R605" s="190" t="s">
        <v>90</v>
      </c>
      <c r="AT605" s="190" t="s">
        <v>179</v>
      </c>
      <c r="AU605" s="190" t="s">
        <v>90</v>
      </c>
      <c r="AY605" s="17" t="s">
        <v>182</v>
      </c>
      <c r="BE605" s="191">
        <f>IF(N605="základní",J605,0)</f>
        <v>0</v>
      </c>
      <c r="BF605" s="191">
        <f>IF(N605="snížená",J605,0)</f>
        <v>0</v>
      </c>
      <c r="BG605" s="191">
        <f>IF(N605="zákl. přenesená",J605,0)</f>
        <v>0</v>
      </c>
      <c r="BH605" s="191">
        <f>IF(N605="sníž. přenesená",J605,0)</f>
        <v>0</v>
      </c>
      <c r="BI605" s="191">
        <f>IF(N605="nulová",J605,0)</f>
        <v>0</v>
      </c>
      <c r="BJ605" s="17" t="s">
        <v>88</v>
      </c>
      <c r="BK605" s="191">
        <f>ROUND(I605*H605,2)</f>
        <v>0</v>
      </c>
      <c r="BL605" s="17" t="s">
        <v>88</v>
      </c>
      <c r="BM605" s="190" t="s">
        <v>1727</v>
      </c>
    </row>
    <row r="606" spans="1:65" s="13" customFormat="1" ht="11.25">
      <c r="B606" s="192"/>
      <c r="C606" s="193"/>
      <c r="D606" s="194" t="s">
        <v>193</v>
      </c>
      <c r="E606" s="195" t="s">
        <v>43</v>
      </c>
      <c r="F606" s="196" t="s">
        <v>554</v>
      </c>
      <c r="G606" s="193"/>
      <c r="H606" s="195" t="s">
        <v>43</v>
      </c>
      <c r="I606" s="197"/>
      <c r="J606" s="193"/>
      <c r="K606" s="193"/>
      <c r="L606" s="198"/>
      <c r="M606" s="199"/>
      <c r="N606" s="200"/>
      <c r="O606" s="200"/>
      <c r="P606" s="200"/>
      <c r="Q606" s="200"/>
      <c r="R606" s="200"/>
      <c r="S606" s="200"/>
      <c r="T606" s="201"/>
      <c r="AT606" s="202" t="s">
        <v>193</v>
      </c>
      <c r="AU606" s="202" t="s">
        <v>90</v>
      </c>
      <c r="AV606" s="13" t="s">
        <v>88</v>
      </c>
      <c r="AW606" s="13" t="s">
        <v>41</v>
      </c>
      <c r="AX606" s="13" t="s">
        <v>80</v>
      </c>
      <c r="AY606" s="202" t="s">
        <v>182</v>
      </c>
    </row>
    <row r="607" spans="1:65" s="13" customFormat="1" ht="11.25">
      <c r="B607" s="192"/>
      <c r="C607" s="193"/>
      <c r="D607" s="194" t="s">
        <v>193</v>
      </c>
      <c r="E607" s="195" t="s">
        <v>43</v>
      </c>
      <c r="F607" s="196" t="s">
        <v>1724</v>
      </c>
      <c r="G607" s="193"/>
      <c r="H607" s="195" t="s">
        <v>43</v>
      </c>
      <c r="I607" s="197"/>
      <c r="J607" s="193"/>
      <c r="K607" s="193"/>
      <c r="L607" s="198"/>
      <c r="M607" s="199"/>
      <c r="N607" s="200"/>
      <c r="O607" s="200"/>
      <c r="P607" s="200"/>
      <c r="Q607" s="200"/>
      <c r="R607" s="200"/>
      <c r="S607" s="200"/>
      <c r="T607" s="201"/>
      <c r="AT607" s="202" t="s">
        <v>193</v>
      </c>
      <c r="AU607" s="202" t="s">
        <v>90</v>
      </c>
      <c r="AV607" s="13" t="s">
        <v>88</v>
      </c>
      <c r="AW607" s="13" t="s">
        <v>41</v>
      </c>
      <c r="AX607" s="13" t="s">
        <v>80</v>
      </c>
      <c r="AY607" s="202" t="s">
        <v>182</v>
      </c>
    </row>
    <row r="608" spans="1:65" s="14" customFormat="1" ht="11.25">
      <c r="B608" s="203"/>
      <c r="C608" s="204"/>
      <c r="D608" s="194" t="s">
        <v>193</v>
      </c>
      <c r="E608" s="205" t="s">
        <v>43</v>
      </c>
      <c r="F608" s="206" t="s">
        <v>215</v>
      </c>
      <c r="G608" s="204"/>
      <c r="H608" s="207">
        <v>6</v>
      </c>
      <c r="I608" s="208"/>
      <c r="J608" s="204"/>
      <c r="K608" s="204"/>
      <c r="L608" s="209"/>
      <c r="M608" s="210"/>
      <c r="N608" s="211"/>
      <c r="O608" s="211"/>
      <c r="P608" s="211"/>
      <c r="Q608" s="211"/>
      <c r="R608" s="211"/>
      <c r="S608" s="211"/>
      <c r="T608" s="212"/>
      <c r="AT608" s="213" t="s">
        <v>193</v>
      </c>
      <c r="AU608" s="213" t="s">
        <v>90</v>
      </c>
      <c r="AV608" s="14" t="s">
        <v>90</v>
      </c>
      <c r="AW608" s="14" t="s">
        <v>41</v>
      </c>
      <c r="AX608" s="14" t="s">
        <v>88</v>
      </c>
      <c r="AY608" s="213" t="s">
        <v>182</v>
      </c>
    </row>
    <row r="609" spans="1:65" s="2" customFormat="1" ht="37.9" customHeight="1">
      <c r="A609" s="35"/>
      <c r="B609" s="36"/>
      <c r="C609" s="179" t="s">
        <v>691</v>
      </c>
      <c r="D609" s="179" t="s">
        <v>187</v>
      </c>
      <c r="E609" s="180" t="s">
        <v>699</v>
      </c>
      <c r="F609" s="181" t="s">
        <v>700</v>
      </c>
      <c r="G609" s="182" t="s">
        <v>190</v>
      </c>
      <c r="H609" s="183">
        <v>65</v>
      </c>
      <c r="I609" s="184"/>
      <c r="J609" s="185">
        <f>ROUND(I609*H609,2)</f>
        <v>0</v>
      </c>
      <c r="K609" s="181" t="s">
        <v>191</v>
      </c>
      <c r="L609" s="40"/>
      <c r="M609" s="186" t="s">
        <v>43</v>
      </c>
      <c r="N609" s="187" t="s">
        <v>51</v>
      </c>
      <c r="O609" s="65"/>
      <c r="P609" s="188">
        <f>O609*H609</f>
        <v>0</v>
      </c>
      <c r="Q609" s="188">
        <v>0</v>
      </c>
      <c r="R609" s="188">
        <f>Q609*H609</f>
        <v>0</v>
      </c>
      <c r="S609" s="188">
        <v>0</v>
      </c>
      <c r="T609" s="189">
        <f>S609*H609</f>
        <v>0</v>
      </c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R609" s="190" t="s">
        <v>88</v>
      </c>
      <c r="AT609" s="190" t="s">
        <v>187</v>
      </c>
      <c r="AU609" s="190" t="s">
        <v>90</v>
      </c>
      <c r="AY609" s="17" t="s">
        <v>182</v>
      </c>
      <c r="BE609" s="191">
        <f>IF(N609="základní",J609,0)</f>
        <v>0</v>
      </c>
      <c r="BF609" s="191">
        <f>IF(N609="snížená",J609,0)</f>
        <v>0</v>
      </c>
      <c r="BG609" s="191">
        <f>IF(N609="zákl. přenesená",J609,0)</f>
        <v>0</v>
      </c>
      <c r="BH609" s="191">
        <f>IF(N609="sníž. přenesená",J609,0)</f>
        <v>0</v>
      </c>
      <c r="BI609" s="191">
        <f>IF(N609="nulová",J609,0)</f>
        <v>0</v>
      </c>
      <c r="BJ609" s="17" t="s">
        <v>88</v>
      </c>
      <c r="BK609" s="191">
        <f>ROUND(I609*H609,2)</f>
        <v>0</v>
      </c>
      <c r="BL609" s="17" t="s">
        <v>88</v>
      </c>
      <c r="BM609" s="190" t="s">
        <v>701</v>
      </c>
    </row>
    <row r="610" spans="1:65" s="13" customFormat="1" ht="11.25">
      <c r="B610" s="192"/>
      <c r="C610" s="193"/>
      <c r="D610" s="194" t="s">
        <v>193</v>
      </c>
      <c r="E610" s="195" t="s">
        <v>43</v>
      </c>
      <c r="F610" s="196" t="s">
        <v>554</v>
      </c>
      <c r="G610" s="193"/>
      <c r="H610" s="195" t="s">
        <v>43</v>
      </c>
      <c r="I610" s="197"/>
      <c r="J610" s="193"/>
      <c r="K610" s="193"/>
      <c r="L610" s="198"/>
      <c r="M610" s="199"/>
      <c r="N610" s="200"/>
      <c r="O610" s="200"/>
      <c r="P610" s="200"/>
      <c r="Q610" s="200"/>
      <c r="R610" s="200"/>
      <c r="S610" s="200"/>
      <c r="T610" s="201"/>
      <c r="AT610" s="202" t="s">
        <v>193</v>
      </c>
      <c r="AU610" s="202" t="s">
        <v>90</v>
      </c>
      <c r="AV610" s="13" t="s">
        <v>88</v>
      </c>
      <c r="AW610" s="13" t="s">
        <v>41</v>
      </c>
      <c r="AX610" s="13" t="s">
        <v>80</v>
      </c>
      <c r="AY610" s="202" t="s">
        <v>182</v>
      </c>
    </row>
    <row r="611" spans="1:65" s="13" customFormat="1" ht="11.25">
      <c r="B611" s="192"/>
      <c r="C611" s="193"/>
      <c r="D611" s="194" t="s">
        <v>193</v>
      </c>
      <c r="E611" s="195" t="s">
        <v>43</v>
      </c>
      <c r="F611" s="196" t="s">
        <v>1728</v>
      </c>
      <c r="G611" s="193"/>
      <c r="H611" s="195" t="s">
        <v>43</v>
      </c>
      <c r="I611" s="197"/>
      <c r="J611" s="193"/>
      <c r="K611" s="193"/>
      <c r="L611" s="198"/>
      <c r="M611" s="199"/>
      <c r="N611" s="200"/>
      <c r="O611" s="200"/>
      <c r="P611" s="200"/>
      <c r="Q611" s="200"/>
      <c r="R611" s="200"/>
      <c r="S611" s="200"/>
      <c r="T611" s="201"/>
      <c r="AT611" s="202" t="s">
        <v>193</v>
      </c>
      <c r="AU611" s="202" t="s">
        <v>90</v>
      </c>
      <c r="AV611" s="13" t="s">
        <v>88</v>
      </c>
      <c r="AW611" s="13" t="s">
        <v>41</v>
      </c>
      <c r="AX611" s="13" t="s">
        <v>80</v>
      </c>
      <c r="AY611" s="202" t="s">
        <v>182</v>
      </c>
    </row>
    <row r="612" spans="1:65" s="14" customFormat="1" ht="11.25">
      <c r="B612" s="203"/>
      <c r="C612" s="204"/>
      <c r="D612" s="194" t="s">
        <v>193</v>
      </c>
      <c r="E612" s="205" t="s">
        <v>43</v>
      </c>
      <c r="F612" s="206" t="s">
        <v>1729</v>
      </c>
      <c r="G612" s="204"/>
      <c r="H612" s="207">
        <v>39</v>
      </c>
      <c r="I612" s="208"/>
      <c r="J612" s="204"/>
      <c r="K612" s="204"/>
      <c r="L612" s="209"/>
      <c r="M612" s="210"/>
      <c r="N612" s="211"/>
      <c r="O612" s="211"/>
      <c r="P612" s="211"/>
      <c r="Q612" s="211"/>
      <c r="R612" s="211"/>
      <c r="S612" s="211"/>
      <c r="T612" s="212"/>
      <c r="AT612" s="213" t="s">
        <v>193</v>
      </c>
      <c r="AU612" s="213" t="s">
        <v>90</v>
      </c>
      <c r="AV612" s="14" t="s">
        <v>90</v>
      </c>
      <c r="AW612" s="14" t="s">
        <v>41</v>
      </c>
      <c r="AX612" s="14" t="s">
        <v>80</v>
      </c>
      <c r="AY612" s="213" t="s">
        <v>182</v>
      </c>
    </row>
    <row r="613" spans="1:65" s="13" customFormat="1" ht="11.25">
      <c r="B613" s="192"/>
      <c r="C613" s="193"/>
      <c r="D613" s="194" t="s">
        <v>193</v>
      </c>
      <c r="E613" s="195" t="s">
        <v>43</v>
      </c>
      <c r="F613" s="196" t="s">
        <v>1730</v>
      </c>
      <c r="G613" s="193"/>
      <c r="H613" s="195" t="s">
        <v>43</v>
      </c>
      <c r="I613" s="197"/>
      <c r="J613" s="193"/>
      <c r="K613" s="193"/>
      <c r="L613" s="198"/>
      <c r="M613" s="199"/>
      <c r="N613" s="200"/>
      <c r="O613" s="200"/>
      <c r="P613" s="200"/>
      <c r="Q613" s="200"/>
      <c r="R613" s="200"/>
      <c r="S613" s="200"/>
      <c r="T613" s="201"/>
      <c r="AT613" s="202" t="s">
        <v>193</v>
      </c>
      <c r="AU613" s="202" t="s">
        <v>90</v>
      </c>
      <c r="AV613" s="13" t="s">
        <v>88</v>
      </c>
      <c r="AW613" s="13" t="s">
        <v>41</v>
      </c>
      <c r="AX613" s="13" t="s">
        <v>80</v>
      </c>
      <c r="AY613" s="202" t="s">
        <v>182</v>
      </c>
    </row>
    <row r="614" spans="1:65" s="14" customFormat="1" ht="11.25">
      <c r="B614" s="203"/>
      <c r="C614" s="204"/>
      <c r="D614" s="194" t="s">
        <v>193</v>
      </c>
      <c r="E614" s="205" t="s">
        <v>43</v>
      </c>
      <c r="F614" s="206" t="s">
        <v>1731</v>
      </c>
      <c r="G614" s="204"/>
      <c r="H614" s="207">
        <v>20</v>
      </c>
      <c r="I614" s="208"/>
      <c r="J614" s="204"/>
      <c r="K614" s="204"/>
      <c r="L614" s="209"/>
      <c r="M614" s="210"/>
      <c r="N614" s="211"/>
      <c r="O614" s="211"/>
      <c r="P614" s="211"/>
      <c r="Q614" s="211"/>
      <c r="R614" s="211"/>
      <c r="S614" s="211"/>
      <c r="T614" s="212"/>
      <c r="AT614" s="213" t="s">
        <v>193</v>
      </c>
      <c r="AU614" s="213" t="s">
        <v>90</v>
      </c>
      <c r="AV614" s="14" t="s">
        <v>90</v>
      </c>
      <c r="AW614" s="14" t="s">
        <v>41</v>
      </c>
      <c r="AX614" s="14" t="s">
        <v>80</v>
      </c>
      <c r="AY614" s="213" t="s">
        <v>182</v>
      </c>
    </row>
    <row r="615" spans="1:65" s="13" customFormat="1" ht="11.25">
      <c r="B615" s="192"/>
      <c r="C615" s="193"/>
      <c r="D615" s="194" t="s">
        <v>193</v>
      </c>
      <c r="E615" s="195" t="s">
        <v>43</v>
      </c>
      <c r="F615" s="196" t="s">
        <v>570</v>
      </c>
      <c r="G615" s="193"/>
      <c r="H615" s="195" t="s">
        <v>43</v>
      </c>
      <c r="I615" s="197"/>
      <c r="J615" s="193"/>
      <c r="K615" s="193"/>
      <c r="L615" s="198"/>
      <c r="M615" s="199"/>
      <c r="N615" s="200"/>
      <c r="O615" s="200"/>
      <c r="P615" s="200"/>
      <c r="Q615" s="200"/>
      <c r="R615" s="200"/>
      <c r="S615" s="200"/>
      <c r="T615" s="201"/>
      <c r="AT615" s="202" t="s">
        <v>193</v>
      </c>
      <c r="AU615" s="202" t="s">
        <v>90</v>
      </c>
      <c r="AV615" s="13" t="s">
        <v>88</v>
      </c>
      <c r="AW615" s="13" t="s">
        <v>41</v>
      </c>
      <c r="AX615" s="13" t="s">
        <v>80</v>
      </c>
      <c r="AY615" s="202" t="s">
        <v>182</v>
      </c>
    </row>
    <row r="616" spans="1:65" s="13" customFormat="1" ht="11.25">
      <c r="B616" s="192"/>
      <c r="C616" s="193"/>
      <c r="D616" s="194" t="s">
        <v>193</v>
      </c>
      <c r="E616" s="195" t="s">
        <v>43</v>
      </c>
      <c r="F616" s="196" t="s">
        <v>1732</v>
      </c>
      <c r="G616" s="193"/>
      <c r="H616" s="195" t="s">
        <v>43</v>
      </c>
      <c r="I616" s="197"/>
      <c r="J616" s="193"/>
      <c r="K616" s="193"/>
      <c r="L616" s="198"/>
      <c r="M616" s="199"/>
      <c r="N616" s="200"/>
      <c r="O616" s="200"/>
      <c r="P616" s="200"/>
      <c r="Q616" s="200"/>
      <c r="R616" s="200"/>
      <c r="S616" s="200"/>
      <c r="T616" s="201"/>
      <c r="AT616" s="202" t="s">
        <v>193</v>
      </c>
      <c r="AU616" s="202" t="s">
        <v>90</v>
      </c>
      <c r="AV616" s="13" t="s">
        <v>88</v>
      </c>
      <c r="AW616" s="13" t="s">
        <v>41</v>
      </c>
      <c r="AX616" s="13" t="s">
        <v>80</v>
      </c>
      <c r="AY616" s="202" t="s">
        <v>182</v>
      </c>
    </row>
    <row r="617" spans="1:65" s="14" customFormat="1" ht="11.25">
      <c r="B617" s="203"/>
      <c r="C617" s="204"/>
      <c r="D617" s="194" t="s">
        <v>193</v>
      </c>
      <c r="E617" s="205" t="s">
        <v>43</v>
      </c>
      <c r="F617" s="206" t="s">
        <v>1733</v>
      </c>
      <c r="G617" s="204"/>
      <c r="H617" s="207">
        <v>6</v>
      </c>
      <c r="I617" s="208"/>
      <c r="J617" s="204"/>
      <c r="K617" s="204"/>
      <c r="L617" s="209"/>
      <c r="M617" s="210"/>
      <c r="N617" s="211"/>
      <c r="O617" s="211"/>
      <c r="P617" s="211"/>
      <c r="Q617" s="211"/>
      <c r="R617" s="211"/>
      <c r="S617" s="211"/>
      <c r="T617" s="212"/>
      <c r="AT617" s="213" t="s">
        <v>193</v>
      </c>
      <c r="AU617" s="213" t="s">
        <v>90</v>
      </c>
      <c r="AV617" s="14" t="s">
        <v>90</v>
      </c>
      <c r="AW617" s="14" t="s">
        <v>41</v>
      </c>
      <c r="AX617" s="14" t="s">
        <v>80</v>
      </c>
      <c r="AY617" s="213" t="s">
        <v>182</v>
      </c>
    </row>
    <row r="618" spans="1:65" s="15" customFormat="1" ht="11.25">
      <c r="B618" s="227"/>
      <c r="C618" s="228"/>
      <c r="D618" s="194" t="s">
        <v>193</v>
      </c>
      <c r="E618" s="229" t="s">
        <v>43</v>
      </c>
      <c r="F618" s="230" t="s">
        <v>436</v>
      </c>
      <c r="G618" s="228"/>
      <c r="H618" s="231">
        <v>65</v>
      </c>
      <c r="I618" s="232"/>
      <c r="J618" s="228"/>
      <c r="K618" s="228"/>
      <c r="L618" s="233"/>
      <c r="M618" s="234"/>
      <c r="N618" s="235"/>
      <c r="O618" s="235"/>
      <c r="P618" s="235"/>
      <c r="Q618" s="235"/>
      <c r="R618" s="235"/>
      <c r="S618" s="235"/>
      <c r="T618" s="236"/>
      <c r="AT618" s="237" t="s">
        <v>193</v>
      </c>
      <c r="AU618" s="237" t="s">
        <v>90</v>
      </c>
      <c r="AV618" s="15" t="s">
        <v>205</v>
      </c>
      <c r="AW618" s="15" t="s">
        <v>41</v>
      </c>
      <c r="AX618" s="15" t="s">
        <v>88</v>
      </c>
      <c r="AY618" s="237" t="s">
        <v>182</v>
      </c>
    </row>
    <row r="619" spans="1:65" s="2" customFormat="1" ht="14.45" customHeight="1">
      <c r="A619" s="35"/>
      <c r="B619" s="36"/>
      <c r="C619" s="214" t="s">
        <v>698</v>
      </c>
      <c r="D619" s="214" t="s">
        <v>179</v>
      </c>
      <c r="E619" s="215" t="s">
        <v>704</v>
      </c>
      <c r="F619" s="216" t="s">
        <v>705</v>
      </c>
      <c r="G619" s="217" t="s">
        <v>190</v>
      </c>
      <c r="H619" s="218">
        <v>65</v>
      </c>
      <c r="I619" s="219"/>
      <c r="J619" s="220">
        <f>ROUND(I619*H619,2)</f>
        <v>0</v>
      </c>
      <c r="K619" s="216" t="s">
        <v>198</v>
      </c>
      <c r="L619" s="221"/>
      <c r="M619" s="222" t="s">
        <v>43</v>
      </c>
      <c r="N619" s="223" t="s">
        <v>51</v>
      </c>
      <c r="O619" s="65"/>
      <c r="P619" s="188">
        <f>O619*H619</f>
        <v>0</v>
      </c>
      <c r="Q619" s="188">
        <v>0</v>
      </c>
      <c r="R619" s="188">
        <f>Q619*H619</f>
        <v>0</v>
      </c>
      <c r="S619" s="188">
        <v>0</v>
      </c>
      <c r="T619" s="189">
        <f>S619*H619</f>
        <v>0</v>
      </c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R619" s="190" t="s">
        <v>90</v>
      </c>
      <c r="AT619" s="190" t="s">
        <v>179</v>
      </c>
      <c r="AU619" s="190" t="s">
        <v>90</v>
      </c>
      <c r="AY619" s="17" t="s">
        <v>182</v>
      </c>
      <c r="BE619" s="191">
        <f>IF(N619="základní",J619,0)</f>
        <v>0</v>
      </c>
      <c r="BF619" s="191">
        <f>IF(N619="snížená",J619,0)</f>
        <v>0</v>
      </c>
      <c r="BG619" s="191">
        <f>IF(N619="zákl. přenesená",J619,0)</f>
        <v>0</v>
      </c>
      <c r="BH619" s="191">
        <f>IF(N619="sníž. přenesená",J619,0)</f>
        <v>0</v>
      </c>
      <c r="BI619" s="191">
        <f>IF(N619="nulová",J619,0)</f>
        <v>0</v>
      </c>
      <c r="BJ619" s="17" t="s">
        <v>88</v>
      </c>
      <c r="BK619" s="191">
        <f>ROUND(I619*H619,2)</f>
        <v>0</v>
      </c>
      <c r="BL619" s="17" t="s">
        <v>88</v>
      </c>
      <c r="BM619" s="190" t="s">
        <v>706</v>
      </c>
    </row>
    <row r="620" spans="1:65" s="13" customFormat="1" ht="11.25">
      <c r="B620" s="192"/>
      <c r="C620" s="193"/>
      <c r="D620" s="194" t="s">
        <v>193</v>
      </c>
      <c r="E620" s="195" t="s">
        <v>43</v>
      </c>
      <c r="F620" s="196" t="s">
        <v>554</v>
      </c>
      <c r="G620" s="193"/>
      <c r="H620" s="195" t="s">
        <v>43</v>
      </c>
      <c r="I620" s="197"/>
      <c r="J620" s="193"/>
      <c r="K620" s="193"/>
      <c r="L620" s="198"/>
      <c r="M620" s="199"/>
      <c r="N620" s="200"/>
      <c r="O620" s="200"/>
      <c r="P620" s="200"/>
      <c r="Q620" s="200"/>
      <c r="R620" s="200"/>
      <c r="S620" s="200"/>
      <c r="T620" s="201"/>
      <c r="AT620" s="202" t="s">
        <v>193</v>
      </c>
      <c r="AU620" s="202" t="s">
        <v>90</v>
      </c>
      <c r="AV620" s="13" t="s">
        <v>88</v>
      </c>
      <c r="AW620" s="13" t="s">
        <v>41</v>
      </c>
      <c r="AX620" s="13" t="s">
        <v>80</v>
      </c>
      <c r="AY620" s="202" t="s">
        <v>182</v>
      </c>
    </row>
    <row r="621" spans="1:65" s="13" customFormat="1" ht="11.25">
      <c r="B621" s="192"/>
      <c r="C621" s="193"/>
      <c r="D621" s="194" t="s">
        <v>193</v>
      </c>
      <c r="E621" s="195" t="s">
        <v>43</v>
      </c>
      <c r="F621" s="196" t="s">
        <v>1728</v>
      </c>
      <c r="G621" s="193"/>
      <c r="H621" s="195" t="s">
        <v>43</v>
      </c>
      <c r="I621" s="197"/>
      <c r="J621" s="193"/>
      <c r="K621" s="193"/>
      <c r="L621" s="198"/>
      <c r="M621" s="199"/>
      <c r="N621" s="200"/>
      <c r="O621" s="200"/>
      <c r="P621" s="200"/>
      <c r="Q621" s="200"/>
      <c r="R621" s="200"/>
      <c r="S621" s="200"/>
      <c r="T621" s="201"/>
      <c r="AT621" s="202" t="s">
        <v>193</v>
      </c>
      <c r="AU621" s="202" t="s">
        <v>90</v>
      </c>
      <c r="AV621" s="13" t="s">
        <v>88</v>
      </c>
      <c r="AW621" s="13" t="s">
        <v>41</v>
      </c>
      <c r="AX621" s="13" t="s">
        <v>80</v>
      </c>
      <c r="AY621" s="202" t="s">
        <v>182</v>
      </c>
    </row>
    <row r="622" spans="1:65" s="14" customFormat="1" ht="11.25">
      <c r="B622" s="203"/>
      <c r="C622" s="204"/>
      <c r="D622" s="194" t="s">
        <v>193</v>
      </c>
      <c r="E622" s="205" t="s">
        <v>43</v>
      </c>
      <c r="F622" s="206" t="s">
        <v>1729</v>
      </c>
      <c r="G622" s="204"/>
      <c r="H622" s="207">
        <v>39</v>
      </c>
      <c r="I622" s="208"/>
      <c r="J622" s="204"/>
      <c r="K622" s="204"/>
      <c r="L622" s="209"/>
      <c r="M622" s="210"/>
      <c r="N622" s="211"/>
      <c r="O622" s="211"/>
      <c r="P622" s="211"/>
      <c r="Q622" s="211"/>
      <c r="R622" s="211"/>
      <c r="S622" s="211"/>
      <c r="T622" s="212"/>
      <c r="AT622" s="213" t="s">
        <v>193</v>
      </c>
      <c r="AU622" s="213" t="s">
        <v>90</v>
      </c>
      <c r="AV622" s="14" t="s">
        <v>90</v>
      </c>
      <c r="AW622" s="14" t="s">
        <v>41</v>
      </c>
      <c r="AX622" s="14" t="s">
        <v>80</v>
      </c>
      <c r="AY622" s="213" t="s">
        <v>182</v>
      </c>
    </row>
    <row r="623" spans="1:65" s="13" customFormat="1" ht="11.25">
      <c r="B623" s="192"/>
      <c r="C623" s="193"/>
      <c r="D623" s="194" t="s">
        <v>193</v>
      </c>
      <c r="E623" s="195" t="s">
        <v>43</v>
      </c>
      <c r="F623" s="196" t="s">
        <v>1730</v>
      </c>
      <c r="G623" s="193"/>
      <c r="H623" s="195" t="s">
        <v>43</v>
      </c>
      <c r="I623" s="197"/>
      <c r="J623" s="193"/>
      <c r="K623" s="193"/>
      <c r="L623" s="198"/>
      <c r="M623" s="199"/>
      <c r="N623" s="200"/>
      <c r="O623" s="200"/>
      <c r="P623" s="200"/>
      <c r="Q623" s="200"/>
      <c r="R623" s="200"/>
      <c r="S623" s="200"/>
      <c r="T623" s="201"/>
      <c r="AT623" s="202" t="s">
        <v>193</v>
      </c>
      <c r="AU623" s="202" t="s">
        <v>90</v>
      </c>
      <c r="AV623" s="13" t="s">
        <v>88</v>
      </c>
      <c r="AW623" s="13" t="s">
        <v>41</v>
      </c>
      <c r="AX623" s="13" t="s">
        <v>80</v>
      </c>
      <c r="AY623" s="202" t="s">
        <v>182</v>
      </c>
    </row>
    <row r="624" spans="1:65" s="14" customFormat="1" ht="11.25">
      <c r="B624" s="203"/>
      <c r="C624" s="204"/>
      <c r="D624" s="194" t="s">
        <v>193</v>
      </c>
      <c r="E624" s="205" t="s">
        <v>43</v>
      </c>
      <c r="F624" s="206" t="s">
        <v>1731</v>
      </c>
      <c r="G624" s="204"/>
      <c r="H624" s="207">
        <v>20</v>
      </c>
      <c r="I624" s="208"/>
      <c r="J624" s="204"/>
      <c r="K624" s="204"/>
      <c r="L624" s="209"/>
      <c r="M624" s="210"/>
      <c r="N624" s="211"/>
      <c r="O624" s="211"/>
      <c r="P624" s="211"/>
      <c r="Q624" s="211"/>
      <c r="R624" s="211"/>
      <c r="S624" s="211"/>
      <c r="T624" s="212"/>
      <c r="AT624" s="213" t="s">
        <v>193</v>
      </c>
      <c r="AU624" s="213" t="s">
        <v>90</v>
      </c>
      <c r="AV624" s="14" t="s">
        <v>90</v>
      </c>
      <c r="AW624" s="14" t="s">
        <v>41</v>
      </c>
      <c r="AX624" s="14" t="s">
        <v>80</v>
      </c>
      <c r="AY624" s="213" t="s">
        <v>182</v>
      </c>
    </row>
    <row r="625" spans="1:65" s="13" customFormat="1" ht="11.25">
      <c r="B625" s="192"/>
      <c r="C625" s="193"/>
      <c r="D625" s="194" t="s">
        <v>193</v>
      </c>
      <c r="E625" s="195" t="s">
        <v>43</v>
      </c>
      <c r="F625" s="196" t="s">
        <v>570</v>
      </c>
      <c r="G625" s="193"/>
      <c r="H625" s="195" t="s">
        <v>43</v>
      </c>
      <c r="I625" s="197"/>
      <c r="J625" s="193"/>
      <c r="K625" s="193"/>
      <c r="L625" s="198"/>
      <c r="M625" s="199"/>
      <c r="N625" s="200"/>
      <c r="O625" s="200"/>
      <c r="P625" s="200"/>
      <c r="Q625" s="200"/>
      <c r="R625" s="200"/>
      <c r="S625" s="200"/>
      <c r="T625" s="201"/>
      <c r="AT625" s="202" t="s">
        <v>193</v>
      </c>
      <c r="AU625" s="202" t="s">
        <v>90</v>
      </c>
      <c r="AV625" s="13" t="s">
        <v>88</v>
      </c>
      <c r="AW625" s="13" t="s">
        <v>41</v>
      </c>
      <c r="AX625" s="13" t="s">
        <v>80</v>
      </c>
      <c r="AY625" s="202" t="s">
        <v>182</v>
      </c>
    </row>
    <row r="626" spans="1:65" s="13" customFormat="1" ht="11.25">
      <c r="B626" s="192"/>
      <c r="C626" s="193"/>
      <c r="D626" s="194" t="s">
        <v>193</v>
      </c>
      <c r="E626" s="195" t="s">
        <v>43</v>
      </c>
      <c r="F626" s="196" t="s">
        <v>1732</v>
      </c>
      <c r="G626" s="193"/>
      <c r="H626" s="195" t="s">
        <v>43</v>
      </c>
      <c r="I626" s="197"/>
      <c r="J626" s="193"/>
      <c r="K626" s="193"/>
      <c r="L626" s="198"/>
      <c r="M626" s="199"/>
      <c r="N626" s="200"/>
      <c r="O626" s="200"/>
      <c r="P626" s="200"/>
      <c r="Q626" s="200"/>
      <c r="R626" s="200"/>
      <c r="S626" s="200"/>
      <c r="T626" s="201"/>
      <c r="AT626" s="202" t="s">
        <v>193</v>
      </c>
      <c r="AU626" s="202" t="s">
        <v>90</v>
      </c>
      <c r="AV626" s="13" t="s">
        <v>88</v>
      </c>
      <c r="AW626" s="13" t="s">
        <v>41</v>
      </c>
      <c r="AX626" s="13" t="s">
        <v>80</v>
      </c>
      <c r="AY626" s="202" t="s">
        <v>182</v>
      </c>
    </row>
    <row r="627" spans="1:65" s="14" customFormat="1" ht="11.25">
      <c r="B627" s="203"/>
      <c r="C627" s="204"/>
      <c r="D627" s="194" t="s">
        <v>193</v>
      </c>
      <c r="E627" s="205" t="s">
        <v>43</v>
      </c>
      <c r="F627" s="206" t="s">
        <v>1733</v>
      </c>
      <c r="G627" s="204"/>
      <c r="H627" s="207">
        <v>6</v>
      </c>
      <c r="I627" s="208"/>
      <c r="J627" s="204"/>
      <c r="K627" s="204"/>
      <c r="L627" s="209"/>
      <c r="M627" s="210"/>
      <c r="N627" s="211"/>
      <c r="O627" s="211"/>
      <c r="P627" s="211"/>
      <c r="Q627" s="211"/>
      <c r="R627" s="211"/>
      <c r="S627" s="211"/>
      <c r="T627" s="212"/>
      <c r="AT627" s="213" t="s">
        <v>193</v>
      </c>
      <c r="AU627" s="213" t="s">
        <v>90</v>
      </c>
      <c r="AV627" s="14" t="s">
        <v>90</v>
      </c>
      <c r="AW627" s="14" t="s">
        <v>41</v>
      </c>
      <c r="AX627" s="14" t="s">
        <v>80</v>
      </c>
      <c r="AY627" s="213" t="s">
        <v>182</v>
      </c>
    </row>
    <row r="628" spans="1:65" s="15" customFormat="1" ht="11.25">
      <c r="B628" s="227"/>
      <c r="C628" s="228"/>
      <c r="D628" s="194" t="s">
        <v>193</v>
      </c>
      <c r="E628" s="229" t="s">
        <v>43</v>
      </c>
      <c r="F628" s="230" t="s">
        <v>436</v>
      </c>
      <c r="G628" s="228"/>
      <c r="H628" s="231">
        <v>65</v>
      </c>
      <c r="I628" s="232"/>
      <c r="J628" s="228"/>
      <c r="K628" s="228"/>
      <c r="L628" s="233"/>
      <c r="M628" s="234"/>
      <c r="N628" s="235"/>
      <c r="O628" s="235"/>
      <c r="P628" s="235"/>
      <c r="Q628" s="235"/>
      <c r="R628" s="235"/>
      <c r="S628" s="235"/>
      <c r="T628" s="236"/>
      <c r="AT628" s="237" t="s">
        <v>193</v>
      </c>
      <c r="AU628" s="237" t="s">
        <v>90</v>
      </c>
      <c r="AV628" s="15" t="s">
        <v>205</v>
      </c>
      <c r="AW628" s="15" t="s">
        <v>41</v>
      </c>
      <c r="AX628" s="15" t="s">
        <v>88</v>
      </c>
      <c r="AY628" s="237" t="s">
        <v>182</v>
      </c>
    </row>
    <row r="629" spans="1:65" s="2" customFormat="1" ht="62.65" customHeight="1">
      <c r="A629" s="35"/>
      <c r="B629" s="36"/>
      <c r="C629" s="179" t="s">
        <v>703</v>
      </c>
      <c r="D629" s="179" t="s">
        <v>187</v>
      </c>
      <c r="E629" s="180" t="s">
        <v>708</v>
      </c>
      <c r="F629" s="181" t="s">
        <v>709</v>
      </c>
      <c r="G629" s="182" t="s">
        <v>190</v>
      </c>
      <c r="H629" s="183">
        <v>353</v>
      </c>
      <c r="I629" s="184"/>
      <c r="J629" s="185">
        <f>ROUND(I629*H629,2)</f>
        <v>0</v>
      </c>
      <c r="K629" s="181" t="s">
        <v>191</v>
      </c>
      <c r="L629" s="40"/>
      <c r="M629" s="186" t="s">
        <v>43</v>
      </c>
      <c r="N629" s="187" t="s">
        <v>51</v>
      </c>
      <c r="O629" s="65"/>
      <c r="P629" s="188">
        <f>O629*H629</f>
        <v>0</v>
      </c>
      <c r="Q629" s="188">
        <v>0</v>
      </c>
      <c r="R629" s="188">
        <f>Q629*H629</f>
        <v>0</v>
      </c>
      <c r="S629" s="188">
        <v>0</v>
      </c>
      <c r="T629" s="189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90" t="s">
        <v>88</v>
      </c>
      <c r="AT629" s="190" t="s">
        <v>187</v>
      </c>
      <c r="AU629" s="190" t="s">
        <v>90</v>
      </c>
      <c r="AY629" s="17" t="s">
        <v>182</v>
      </c>
      <c r="BE629" s="191">
        <f>IF(N629="základní",J629,0)</f>
        <v>0</v>
      </c>
      <c r="BF629" s="191">
        <f>IF(N629="snížená",J629,0)</f>
        <v>0</v>
      </c>
      <c r="BG629" s="191">
        <f>IF(N629="zákl. přenesená",J629,0)</f>
        <v>0</v>
      </c>
      <c r="BH629" s="191">
        <f>IF(N629="sníž. přenesená",J629,0)</f>
        <v>0</v>
      </c>
      <c r="BI629" s="191">
        <f>IF(N629="nulová",J629,0)</f>
        <v>0</v>
      </c>
      <c r="BJ629" s="17" t="s">
        <v>88</v>
      </c>
      <c r="BK629" s="191">
        <f>ROUND(I629*H629,2)</f>
        <v>0</v>
      </c>
      <c r="BL629" s="17" t="s">
        <v>88</v>
      </c>
      <c r="BM629" s="190" t="s">
        <v>710</v>
      </c>
    </row>
    <row r="630" spans="1:65" s="13" customFormat="1" ht="11.25">
      <c r="B630" s="192"/>
      <c r="C630" s="193"/>
      <c r="D630" s="194" t="s">
        <v>193</v>
      </c>
      <c r="E630" s="195" t="s">
        <v>43</v>
      </c>
      <c r="F630" s="196" t="s">
        <v>554</v>
      </c>
      <c r="G630" s="193"/>
      <c r="H630" s="195" t="s">
        <v>43</v>
      </c>
      <c r="I630" s="197"/>
      <c r="J630" s="193"/>
      <c r="K630" s="193"/>
      <c r="L630" s="198"/>
      <c r="M630" s="199"/>
      <c r="N630" s="200"/>
      <c r="O630" s="200"/>
      <c r="P630" s="200"/>
      <c r="Q630" s="200"/>
      <c r="R630" s="200"/>
      <c r="S630" s="200"/>
      <c r="T630" s="201"/>
      <c r="AT630" s="202" t="s">
        <v>193</v>
      </c>
      <c r="AU630" s="202" t="s">
        <v>90</v>
      </c>
      <c r="AV630" s="13" t="s">
        <v>88</v>
      </c>
      <c r="AW630" s="13" t="s">
        <v>41</v>
      </c>
      <c r="AX630" s="13" t="s">
        <v>80</v>
      </c>
      <c r="AY630" s="202" t="s">
        <v>182</v>
      </c>
    </row>
    <row r="631" spans="1:65" s="13" customFormat="1" ht="11.25">
      <c r="B631" s="192"/>
      <c r="C631" s="193"/>
      <c r="D631" s="194" t="s">
        <v>193</v>
      </c>
      <c r="E631" s="195" t="s">
        <v>43</v>
      </c>
      <c r="F631" s="196" t="s">
        <v>1734</v>
      </c>
      <c r="G631" s="193"/>
      <c r="H631" s="195" t="s">
        <v>43</v>
      </c>
      <c r="I631" s="197"/>
      <c r="J631" s="193"/>
      <c r="K631" s="193"/>
      <c r="L631" s="198"/>
      <c r="M631" s="199"/>
      <c r="N631" s="200"/>
      <c r="O631" s="200"/>
      <c r="P631" s="200"/>
      <c r="Q631" s="200"/>
      <c r="R631" s="200"/>
      <c r="S631" s="200"/>
      <c r="T631" s="201"/>
      <c r="AT631" s="202" t="s">
        <v>193</v>
      </c>
      <c r="AU631" s="202" t="s">
        <v>90</v>
      </c>
      <c r="AV631" s="13" t="s">
        <v>88</v>
      </c>
      <c r="AW631" s="13" t="s">
        <v>41</v>
      </c>
      <c r="AX631" s="13" t="s">
        <v>80</v>
      </c>
      <c r="AY631" s="202" t="s">
        <v>182</v>
      </c>
    </row>
    <row r="632" spans="1:65" s="14" customFormat="1" ht="11.25">
      <c r="B632" s="203"/>
      <c r="C632" s="204"/>
      <c r="D632" s="194" t="s">
        <v>193</v>
      </c>
      <c r="E632" s="205" t="s">
        <v>43</v>
      </c>
      <c r="F632" s="206" t="s">
        <v>1735</v>
      </c>
      <c r="G632" s="204"/>
      <c r="H632" s="207">
        <v>324</v>
      </c>
      <c r="I632" s="208"/>
      <c r="J632" s="204"/>
      <c r="K632" s="204"/>
      <c r="L632" s="209"/>
      <c r="M632" s="210"/>
      <c r="N632" s="211"/>
      <c r="O632" s="211"/>
      <c r="P632" s="211"/>
      <c r="Q632" s="211"/>
      <c r="R632" s="211"/>
      <c r="S632" s="211"/>
      <c r="T632" s="212"/>
      <c r="AT632" s="213" t="s">
        <v>193</v>
      </c>
      <c r="AU632" s="213" t="s">
        <v>90</v>
      </c>
      <c r="AV632" s="14" t="s">
        <v>90</v>
      </c>
      <c r="AW632" s="14" t="s">
        <v>41</v>
      </c>
      <c r="AX632" s="14" t="s">
        <v>80</v>
      </c>
      <c r="AY632" s="213" t="s">
        <v>182</v>
      </c>
    </row>
    <row r="633" spans="1:65" s="13" customFormat="1" ht="11.25">
      <c r="B633" s="192"/>
      <c r="C633" s="193"/>
      <c r="D633" s="194" t="s">
        <v>193</v>
      </c>
      <c r="E633" s="195" t="s">
        <v>43</v>
      </c>
      <c r="F633" s="196" t="s">
        <v>1736</v>
      </c>
      <c r="G633" s="193"/>
      <c r="H633" s="195" t="s">
        <v>43</v>
      </c>
      <c r="I633" s="197"/>
      <c r="J633" s="193"/>
      <c r="K633" s="193"/>
      <c r="L633" s="198"/>
      <c r="M633" s="199"/>
      <c r="N633" s="200"/>
      <c r="O633" s="200"/>
      <c r="P633" s="200"/>
      <c r="Q633" s="200"/>
      <c r="R633" s="200"/>
      <c r="S633" s="200"/>
      <c r="T633" s="201"/>
      <c r="AT633" s="202" t="s">
        <v>193</v>
      </c>
      <c r="AU633" s="202" t="s">
        <v>90</v>
      </c>
      <c r="AV633" s="13" t="s">
        <v>88</v>
      </c>
      <c r="AW633" s="13" t="s">
        <v>41</v>
      </c>
      <c r="AX633" s="13" t="s">
        <v>80</v>
      </c>
      <c r="AY633" s="202" t="s">
        <v>182</v>
      </c>
    </row>
    <row r="634" spans="1:65" s="14" customFormat="1" ht="11.25">
      <c r="B634" s="203"/>
      <c r="C634" s="204"/>
      <c r="D634" s="194" t="s">
        <v>193</v>
      </c>
      <c r="E634" s="205" t="s">
        <v>43</v>
      </c>
      <c r="F634" s="206" t="s">
        <v>1737</v>
      </c>
      <c r="G634" s="204"/>
      <c r="H634" s="207">
        <v>3</v>
      </c>
      <c r="I634" s="208"/>
      <c r="J634" s="204"/>
      <c r="K634" s="204"/>
      <c r="L634" s="209"/>
      <c r="M634" s="210"/>
      <c r="N634" s="211"/>
      <c r="O634" s="211"/>
      <c r="P634" s="211"/>
      <c r="Q634" s="211"/>
      <c r="R634" s="211"/>
      <c r="S634" s="211"/>
      <c r="T634" s="212"/>
      <c r="AT634" s="213" t="s">
        <v>193</v>
      </c>
      <c r="AU634" s="213" t="s">
        <v>90</v>
      </c>
      <c r="AV634" s="14" t="s">
        <v>90</v>
      </c>
      <c r="AW634" s="14" t="s">
        <v>41</v>
      </c>
      <c r="AX634" s="14" t="s">
        <v>80</v>
      </c>
      <c r="AY634" s="213" t="s">
        <v>182</v>
      </c>
    </row>
    <row r="635" spans="1:65" s="13" customFormat="1" ht="11.25">
      <c r="B635" s="192"/>
      <c r="C635" s="193"/>
      <c r="D635" s="194" t="s">
        <v>193</v>
      </c>
      <c r="E635" s="195" t="s">
        <v>43</v>
      </c>
      <c r="F635" s="196" t="s">
        <v>570</v>
      </c>
      <c r="G635" s="193"/>
      <c r="H635" s="195" t="s">
        <v>43</v>
      </c>
      <c r="I635" s="197"/>
      <c r="J635" s="193"/>
      <c r="K635" s="193"/>
      <c r="L635" s="198"/>
      <c r="M635" s="199"/>
      <c r="N635" s="200"/>
      <c r="O635" s="200"/>
      <c r="P635" s="200"/>
      <c r="Q635" s="200"/>
      <c r="R635" s="200"/>
      <c r="S635" s="200"/>
      <c r="T635" s="201"/>
      <c r="AT635" s="202" t="s">
        <v>193</v>
      </c>
      <c r="AU635" s="202" t="s">
        <v>90</v>
      </c>
      <c r="AV635" s="13" t="s">
        <v>88</v>
      </c>
      <c r="AW635" s="13" t="s">
        <v>41</v>
      </c>
      <c r="AX635" s="13" t="s">
        <v>80</v>
      </c>
      <c r="AY635" s="202" t="s">
        <v>182</v>
      </c>
    </row>
    <row r="636" spans="1:65" s="13" customFormat="1" ht="11.25">
      <c r="B636" s="192"/>
      <c r="C636" s="193"/>
      <c r="D636" s="194" t="s">
        <v>193</v>
      </c>
      <c r="E636" s="195" t="s">
        <v>43</v>
      </c>
      <c r="F636" s="196" t="s">
        <v>1738</v>
      </c>
      <c r="G636" s="193"/>
      <c r="H636" s="195" t="s">
        <v>43</v>
      </c>
      <c r="I636" s="197"/>
      <c r="J636" s="193"/>
      <c r="K636" s="193"/>
      <c r="L636" s="198"/>
      <c r="M636" s="199"/>
      <c r="N636" s="200"/>
      <c r="O636" s="200"/>
      <c r="P636" s="200"/>
      <c r="Q636" s="200"/>
      <c r="R636" s="200"/>
      <c r="S636" s="200"/>
      <c r="T636" s="201"/>
      <c r="AT636" s="202" t="s">
        <v>193</v>
      </c>
      <c r="AU636" s="202" t="s">
        <v>90</v>
      </c>
      <c r="AV636" s="13" t="s">
        <v>88</v>
      </c>
      <c r="AW636" s="13" t="s">
        <v>41</v>
      </c>
      <c r="AX636" s="13" t="s">
        <v>80</v>
      </c>
      <c r="AY636" s="202" t="s">
        <v>182</v>
      </c>
    </row>
    <row r="637" spans="1:65" s="14" customFormat="1" ht="11.25">
      <c r="B637" s="203"/>
      <c r="C637" s="204"/>
      <c r="D637" s="194" t="s">
        <v>193</v>
      </c>
      <c r="E637" s="205" t="s">
        <v>43</v>
      </c>
      <c r="F637" s="206" t="s">
        <v>1739</v>
      </c>
      <c r="G637" s="204"/>
      <c r="H637" s="207">
        <v>26</v>
      </c>
      <c r="I637" s="208"/>
      <c r="J637" s="204"/>
      <c r="K637" s="204"/>
      <c r="L637" s="209"/>
      <c r="M637" s="210"/>
      <c r="N637" s="211"/>
      <c r="O637" s="211"/>
      <c r="P637" s="211"/>
      <c r="Q637" s="211"/>
      <c r="R637" s="211"/>
      <c r="S637" s="211"/>
      <c r="T637" s="212"/>
      <c r="AT637" s="213" t="s">
        <v>193</v>
      </c>
      <c r="AU637" s="213" t="s">
        <v>90</v>
      </c>
      <c r="AV637" s="14" t="s">
        <v>90</v>
      </c>
      <c r="AW637" s="14" t="s">
        <v>41</v>
      </c>
      <c r="AX637" s="14" t="s">
        <v>80</v>
      </c>
      <c r="AY637" s="213" t="s">
        <v>182</v>
      </c>
    </row>
    <row r="638" spans="1:65" s="15" customFormat="1" ht="11.25">
      <c r="B638" s="227"/>
      <c r="C638" s="228"/>
      <c r="D638" s="194" t="s">
        <v>193</v>
      </c>
      <c r="E638" s="229" t="s">
        <v>43</v>
      </c>
      <c r="F638" s="230" t="s">
        <v>436</v>
      </c>
      <c r="G638" s="228"/>
      <c r="H638" s="231">
        <v>353</v>
      </c>
      <c r="I638" s="232"/>
      <c r="J638" s="228"/>
      <c r="K638" s="228"/>
      <c r="L638" s="233"/>
      <c r="M638" s="234"/>
      <c r="N638" s="235"/>
      <c r="O638" s="235"/>
      <c r="P638" s="235"/>
      <c r="Q638" s="235"/>
      <c r="R638" s="235"/>
      <c r="S638" s="235"/>
      <c r="T638" s="236"/>
      <c r="AT638" s="237" t="s">
        <v>193</v>
      </c>
      <c r="AU638" s="237" t="s">
        <v>90</v>
      </c>
      <c r="AV638" s="15" t="s">
        <v>205</v>
      </c>
      <c r="AW638" s="15" t="s">
        <v>41</v>
      </c>
      <c r="AX638" s="15" t="s">
        <v>88</v>
      </c>
      <c r="AY638" s="237" t="s">
        <v>182</v>
      </c>
    </row>
    <row r="639" spans="1:65" s="2" customFormat="1" ht="37.9" customHeight="1">
      <c r="A639" s="35"/>
      <c r="B639" s="36"/>
      <c r="C639" s="179" t="s">
        <v>707</v>
      </c>
      <c r="D639" s="179" t="s">
        <v>187</v>
      </c>
      <c r="E639" s="180" t="s">
        <v>714</v>
      </c>
      <c r="F639" s="181" t="s">
        <v>715</v>
      </c>
      <c r="G639" s="182" t="s">
        <v>190</v>
      </c>
      <c r="H639" s="183">
        <v>14</v>
      </c>
      <c r="I639" s="184"/>
      <c r="J639" s="185">
        <f>ROUND(I639*H639,2)</f>
        <v>0</v>
      </c>
      <c r="K639" s="181" t="s">
        <v>191</v>
      </c>
      <c r="L639" s="40"/>
      <c r="M639" s="186" t="s">
        <v>43</v>
      </c>
      <c r="N639" s="187" t="s">
        <v>51</v>
      </c>
      <c r="O639" s="65"/>
      <c r="P639" s="188">
        <f>O639*H639</f>
        <v>0</v>
      </c>
      <c r="Q639" s="188">
        <v>0</v>
      </c>
      <c r="R639" s="188">
        <f>Q639*H639</f>
        <v>0</v>
      </c>
      <c r="S639" s="188">
        <v>0</v>
      </c>
      <c r="T639" s="189">
        <f>S639*H639</f>
        <v>0</v>
      </c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R639" s="190" t="s">
        <v>88</v>
      </c>
      <c r="AT639" s="190" t="s">
        <v>187</v>
      </c>
      <c r="AU639" s="190" t="s">
        <v>90</v>
      </c>
      <c r="AY639" s="17" t="s">
        <v>182</v>
      </c>
      <c r="BE639" s="191">
        <f>IF(N639="základní",J639,0)</f>
        <v>0</v>
      </c>
      <c r="BF639" s="191">
        <f>IF(N639="snížená",J639,0)</f>
        <v>0</v>
      </c>
      <c r="BG639" s="191">
        <f>IF(N639="zákl. přenesená",J639,0)</f>
        <v>0</v>
      </c>
      <c r="BH639" s="191">
        <f>IF(N639="sníž. přenesená",J639,0)</f>
        <v>0</v>
      </c>
      <c r="BI639" s="191">
        <f>IF(N639="nulová",J639,0)</f>
        <v>0</v>
      </c>
      <c r="BJ639" s="17" t="s">
        <v>88</v>
      </c>
      <c r="BK639" s="191">
        <f>ROUND(I639*H639,2)</f>
        <v>0</v>
      </c>
      <c r="BL639" s="17" t="s">
        <v>88</v>
      </c>
      <c r="BM639" s="190" t="s">
        <v>716</v>
      </c>
    </row>
    <row r="640" spans="1:65" s="13" customFormat="1" ht="11.25">
      <c r="B640" s="192"/>
      <c r="C640" s="193"/>
      <c r="D640" s="194" t="s">
        <v>193</v>
      </c>
      <c r="E640" s="195" t="s">
        <v>43</v>
      </c>
      <c r="F640" s="196" t="s">
        <v>591</v>
      </c>
      <c r="G640" s="193"/>
      <c r="H640" s="195" t="s">
        <v>43</v>
      </c>
      <c r="I640" s="197"/>
      <c r="J640" s="193"/>
      <c r="K640" s="193"/>
      <c r="L640" s="198"/>
      <c r="M640" s="199"/>
      <c r="N640" s="200"/>
      <c r="O640" s="200"/>
      <c r="P640" s="200"/>
      <c r="Q640" s="200"/>
      <c r="R640" s="200"/>
      <c r="S640" s="200"/>
      <c r="T640" s="201"/>
      <c r="AT640" s="202" t="s">
        <v>193</v>
      </c>
      <c r="AU640" s="202" t="s">
        <v>90</v>
      </c>
      <c r="AV640" s="13" t="s">
        <v>88</v>
      </c>
      <c r="AW640" s="13" t="s">
        <v>41</v>
      </c>
      <c r="AX640" s="13" t="s">
        <v>80</v>
      </c>
      <c r="AY640" s="202" t="s">
        <v>182</v>
      </c>
    </row>
    <row r="641" spans="1:65" s="13" customFormat="1" ht="22.5">
      <c r="B641" s="192"/>
      <c r="C641" s="193"/>
      <c r="D641" s="194" t="s">
        <v>193</v>
      </c>
      <c r="E641" s="195" t="s">
        <v>43</v>
      </c>
      <c r="F641" s="196" t="s">
        <v>1740</v>
      </c>
      <c r="G641" s="193"/>
      <c r="H641" s="195" t="s">
        <v>43</v>
      </c>
      <c r="I641" s="197"/>
      <c r="J641" s="193"/>
      <c r="K641" s="193"/>
      <c r="L641" s="198"/>
      <c r="M641" s="199"/>
      <c r="N641" s="200"/>
      <c r="O641" s="200"/>
      <c r="P641" s="200"/>
      <c r="Q641" s="200"/>
      <c r="R641" s="200"/>
      <c r="S641" s="200"/>
      <c r="T641" s="201"/>
      <c r="AT641" s="202" t="s">
        <v>193</v>
      </c>
      <c r="AU641" s="202" t="s">
        <v>90</v>
      </c>
      <c r="AV641" s="13" t="s">
        <v>88</v>
      </c>
      <c r="AW641" s="13" t="s">
        <v>41</v>
      </c>
      <c r="AX641" s="13" t="s">
        <v>80</v>
      </c>
      <c r="AY641" s="202" t="s">
        <v>182</v>
      </c>
    </row>
    <row r="642" spans="1:65" s="14" customFormat="1" ht="11.25">
      <c r="B642" s="203"/>
      <c r="C642" s="204"/>
      <c r="D642" s="194" t="s">
        <v>193</v>
      </c>
      <c r="E642" s="205" t="s">
        <v>43</v>
      </c>
      <c r="F642" s="206" t="s">
        <v>1741</v>
      </c>
      <c r="G642" s="204"/>
      <c r="H642" s="207">
        <v>14</v>
      </c>
      <c r="I642" s="208"/>
      <c r="J642" s="204"/>
      <c r="K642" s="204"/>
      <c r="L642" s="209"/>
      <c r="M642" s="210"/>
      <c r="N642" s="211"/>
      <c r="O642" s="211"/>
      <c r="P642" s="211"/>
      <c r="Q642" s="211"/>
      <c r="R642" s="211"/>
      <c r="S642" s="211"/>
      <c r="T642" s="212"/>
      <c r="AT642" s="213" t="s">
        <v>193</v>
      </c>
      <c r="AU642" s="213" t="s">
        <v>90</v>
      </c>
      <c r="AV642" s="14" t="s">
        <v>90</v>
      </c>
      <c r="AW642" s="14" t="s">
        <v>41</v>
      </c>
      <c r="AX642" s="14" t="s">
        <v>88</v>
      </c>
      <c r="AY642" s="213" t="s">
        <v>182</v>
      </c>
    </row>
    <row r="643" spans="1:65" s="2" customFormat="1" ht="14.45" customHeight="1">
      <c r="A643" s="35"/>
      <c r="B643" s="36"/>
      <c r="C643" s="214" t="s">
        <v>713</v>
      </c>
      <c r="D643" s="214" t="s">
        <v>179</v>
      </c>
      <c r="E643" s="215" t="s">
        <v>720</v>
      </c>
      <c r="F643" s="216" t="s">
        <v>721</v>
      </c>
      <c r="G643" s="217" t="s">
        <v>190</v>
      </c>
      <c r="H643" s="218">
        <v>14</v>
      </c>
      <c r="I643" s="219"/>
      <c r="J643" s="220">
        <f>ROUND(I643*H643,2)</f>
        <v>0</v>
      </c>
      <c r="K643" s="216" t="s">
        <v>191</v>
      </c>
      <c r="L643" s="221"/>
      <c r="M643" s="222" t="s">
        <v>43</v>
      </c>
      <c r="N643" s="223" t="s">
        <v>51</v>
      </c>
      <c r="O643" s="65"/>
      <c r="P643" s="188">
        <f>O643*H643</f>
        <v>0</v>
      </c>
      <c r="Q643" s="188">
        <v>2.0000000000000001E-4</v>
      </c>
      <c r="R643" s="188">
        <f>Q643*H643</f>
        <v>2.8E-3</v>
      </c>
      <c r="S643" s="188">
        <v>0</v>
      </c>
      <c r="T643" s="189">
        <f>S643*H643</f>
        <v>0</v>
      </c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R643" s="190" t="s">
        <v>90</v>
      </c>
      <c r="AT643" s="190" t="s">
        <v>179</v>
      </c>
      <c r="AU643" s="190" t="s">
        <v>90</v>
      </c>
      <c r="AY643" s="17" t="s">
        <v>182</v>
      </c>
      <c r="BE643" s="191">
        <f>IF(N643="základní",J643,0)</f>
        <v>0</v>
      </c>
      <c r="BF643" s="191">
        <f>IF(N643="snížená",J643,0)</f>
        <v>0</v>
      </c>
      <c r="BG643" s="191">
        <f>IF(N643="zákl. přenesená",J643,0)</f>
        <v>0</v>
      </c>
      <c r="BH643" s="191">
        <f>IF(N643="sníž. přenesená",J643,0)</f>
        <v>0</v>
      </c>
      <c r="BI643" s="191">
        <f>IF(N643="nulová",J643,0)</f>
        <v>0</v>
      </c>
      <c r="BJ643" s="17" t="s">
        <v>88</v>
      </c>
      <c r="BK643" s="191">
        <f>ROUND(I643*H643,2)</f>
        <v>0</v>
      </c>
      <c r="BL643" s="17" t="s">
        <v>88</v>
      </c>
      <c r="BM643" s="190" t="s">
        <v>722</v>
      </c>
    </row>
    <row r="644" spans="1:65" s="13" customFormat="1" ht="11.25">
      <c r="B644" s="192"/>
      <c r="C644" s="193"/>
      <c r="D644" s="194" t="s">
        <v>193</v>
      </c>
      <c r="E644" s="195" t="s">
        <v>43</v>
      </c>
      <c r="F644" s="196" t="s">
        <v>591</v>
      </c>
      <c r="G644" s="193"/>
      <c r="H644" s="195" t="s">
        <v>43</v>
      </c>
      <c r="I644" s="197"/>
      <c r="J644" s="193"/>
      <c r="K644" s="193"/>
      <c r="L644" s="198"/>
      <c r="M644" s="199"/>
      <c r="N644" s="200"/>
      <c r="O644" s="200"/>
      <c r="P644" s="200"/>
      <c r="Q644" s="200"/>
      <c r="R644" s="200"/>
      <c r="S644" s="200"/>
      <c r="T644" s="201"/>
      <c r="AT644" s="202" t="s">
        <v>193</v>
      </c>
      <c r="AU644" s="202" t="s">
        <v>90</v>
      </c>
      <c r="AV644" s="13" t="s">
        <v>88</v>
      </c>
      <c r="AW644" s="13" t="s">
        <v>41</v>
      </c>
      <c r="AX644" s="13" t="s">
        <v>80</v>
      </c>
      <c r="AY644" s="202" t="s">
        <v>182</v>
      </c>
    </row>
    <row r="645" spans="1:65" s="13" customFormat="1" ht="22.5">
      <c r="B645" s="192"/>
      <c r="C645" s="193"/>
      <c r="D645" s="194" t="s">
        <v>193</v>
      </c>
      <c r="E645" s="195" t="s">
        <v>43</v>
      </c>
      <c r="F645" s="196" t="s">
        <v>1740</v>
      </c>
      <c r="G645" s="193"/>
      <c r="H645" s="195" t="s">
        <v>43</v>
      </c>
      <c r="I645" s="197"/>
      <c r="J645" s="193"/>
      <c r="K645" s="193"/>
      <c r="L645" s="198"/>
      <c r="M645" s="199"/>
      <c r="N645" s="200"/>
      <c r="O645" s="200"/>
      <c r="P645" s="200"/>
      <c r="Q645" s="200"/>
      <c r="R645" s="200"/>
      <c r="S645" s="200"/>
      <c r="T645" s="201"/>
      <c r="AT645" s="202" t="s">
        <v>193</v>
      </c>
      <c r="AU645" s="202" t="s">
        <v>90</v>
      </c>
      <c r="AV645" s="13" t="s">
        <v>88</v>
      </c>
      <c r="AW645" s="13" t="s">
        <v>41</v>
      </c>
      <c r="AX645" s="13" t="s">
        <v>80</v>
      </c>
      <c r="AY645" s="202" t="s">
        <v>182</v>
      </c>
    </row>
    <row r="646" spans="1:65" s="14" customFormat="1" ht="11.25">
      <c r="B646" s="203"/>
      <c r="C646" s="204"/>
      <c r="D646" s="194" t="s">
        <v>193</v>
      </c>
      <c r="E646" s="205" t="s">
        <v>43</v>
      </c>
      <c r="F646" s="206" t="s">
        <v>1741</v>
      </c>
      <c r="G646" s="204"/>
      <c r="H646" s="207">
        <v>14</v>
      </c>
      <c r="I646" s="208"/>
      <c r="J646" s="204"/>
      <c r="K646" s="204"/>
      <c r="L646" s="209"/>
      <c r="M646" s="210"/>
      <c r="N646" s="211"/>
      <c r="O646" s="211"/>
      <c r="P646" s="211"/>
      <c r="Q646" s="211"/>
      <c r="R646" s="211"/>
      <c r="S646" s="211"/>
      <c r="T646" s="212"/>
      <c r="AT646" s="213" t="s">
        <v>193</v>
      </c>
      <c r="AU646" s="213" t="s">
        <v>90</v>
      </c>
      <c r="AV646" s="14" t="s">
        <v>90</v>
      </c>
      <c r="AW646" s="14" t="s">
        <v>41</v>
      </c>
      <c r="AX646" s="14" t="s">
        <v>88</v>
      </c>
      <c r="AY646" s="213" t="s">
        <v>182</v>
      </c>
    </row>
    <row r="647" spans="1:65" s="2" customFormat="1" ht="24.2" customHeight="1">
      <c r="A647" s="35"/>
      <c r="B647" s="36"/>
      <c r="C647" s="179" t="s">
        <v>719</v>
      </c>
      <c r="D647" s="179" t="s">
        <v>187</v>
      </c>
      <c r="E647" s="180" t="s">
        <v>724</v>
      </c>
      <c r="F647" s="181" t="s">
        <v>725</v>
      </c>
      <c r="G647" s="182" t="s">
        <v>481</v>
      </c>
      <c r="H647" s="183">
        <v>650</v>
      </c>
      <c r="I647" s="184"/>
      <c r="J647" s="185">
        <f>ROUND(I647*H647,2)</f>
        <v>0</v>
      </c>
      <c r="K647" s="181" t="s">
        <v>191</v>
      </c>
      <c r="L647" s="40"/>
      <c r="M647" s="186" t="s">
        <v>43</v>
      </c>
      <c r="N647" s="187" t="s">
        <v>51</v>
      </c>
      <c r="O647" s="65"/>
      <c r="P647" s="188">
        <f>O647*H647</f>
        <v>0</v>
      </c>
      <c r="Q647" s="188">
        <v>0</v>
      </c>
      <c r="R647" s="188">
        <f>Q647*H647</f>
        <v>0</v>
      </c>
      <c r="S647" s="188">
        <v>0</v>
      </c>
      <c r="T647" s="189">
        <f>S647*H647</f>
        <v>0</v>
      </c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R647" s="190" t="s">
        <v>88</v>
      </c>
      <c r="AT647" s="190" t="s">
        <v>187</v>
      </c>
      <c r="AU647" s="190" t="s">
        <v>90</v>
      </c>
      <c r="AY647" s="17" t="s">
        <v>182</v>
      </c>
      <c r="BE647" s="191">
        <f>IF(N647="základní",J647,0)</f>
        <v>0</v>
      </c>
      <c r="BF647" s="191">
        <f>IF(N647="snížená",J647,0)</f>
        <v>0</v>
      </c>
      <c r="BG647" s="191">
        <f>IF(N647="zákl. přenesená",J647,0)</f>
        <v>0</v>
      </c>
      <c r="BH647" s="191">
        <f>IF(N647="sníž. přenesená",J647,0)</f>
        <v>0</v>
      </c>
      <c r="BI647" s="191">
        <f>IF(N647="nulová",J647,0)</f>
        <v>0</v>
      </c>
      <c r="BJ647" s="17" t="s">
        <v>88</v>
      </c>
      <c r="BK647" s="191">
        <f>ROUND(I647*H647,2)</f>
        <v>0</v>
      </c>
      <c r="BL647" s="17" t="s">
        <v>88</v>
      </c>
      <c r="BM647" s="190" t="s">
        <v>1742</v>
      </c>
    </row>
    <row r="648" spans="1:65" s="13" customFormat="1" ht="11.25">
      <c r="B648" s="192"/>
      <c r="C648" s="193"/>
      <c r="D648" s="194" t="s">
        <v>193</v>
      </c>
      <c r="E648" s="195" t="s">
        <v>43</v>
      </c>
      <c r="F648" s="196" t="s">
        <v>554</v>
      </c>
      <c r="G648" s="193"/>
      <c r="H648" s="195" t="s">
        <v>43</v>
      </c>
      <c r="I648" s="197"/>
      <c r="J648" s="193"/>
      <c r="K648" s="193"/>
      <c r="L648" s="198"/>
      <c r="M648" s="199"/>
      <c r="N648" s="200"/>
      <c r="O648" s="200"/>
      <c r="P648" s="200"/>
      <c r="Q648" s="200"/>
      <c r="R648" s="200"/>
      <c r="S648" s="200"/>
      <c r="T648" s="201"/>
      <c r="AT648" s="202" t="s">
        <v>193</v>
      </c>
      <c r="AU648" s="202" t="s">
        <v>90</v>
      </c>
      <c r="AV648" s="13" t="s">
        <v>88</v>
      </c>
      <c r="AW648" s="13" t="s">
        <v>41</v>
      </c>
      <c r="AX648" s="13" t="s">
        <v>80</v>
      </c>
      <c r="AY648" s="202" t="s">
        <v>182</v>
      </c>
    </row>
    <row r="649" spans="1:65" s="13" customFormat="1" ht="22.5">
      <c r="B649" s="192"/>
      <c r="C649" s="193"/>
      <c r="D649" s="194" t="s">
        <v>193</v>
      </c>
      <c r="E649" s="195" t="s">
        <v>43</v>
      </c>
      <c r="F649" s="196" t="s">
        <v>727</v>
      </c>
      <c r="G649" s="193"/>
      <c r="H649" s="195" t="s">
        <v>43</v>
      </c>
      <c r="I649" s="197"/>
      <c r="J649" s="193"/>
      <c r="K649" s="193"/>
      <c r="L649" s="198"/>
      <c r="M649" s="199"/>
      <c r="N649" s="200"/>
      <c r="O649" s="200"/>
      <c r="P649" s="200"/>
      <c r="Q649" s="200"/>
      <c r="R649" s="200"/>
      <c r="S649" s="200"/>
      <c r="T649" s="201"/>
      <c r="AT649" s="202" t="s">
        <v>193</v>
      </c>
      <c r="AU649" s="202" t="s">
        <v>90</v>
      </c>
      <c r="AV649" s="13" t="s">
        <v>88</v>
      </c>
      <c r="AW649" s="13" t="s">
        <v>41</v>
      </c>
      <c r="AX649" s="13" t="s">
        <v>80</v>
      </c>
      <c r="AY649" s="202" t="s">
        <v>182</v>
      </c>
    </row>
    <row r="650" spans="1:65" s="14" customFormat="1" ht="11.25">
      <c r="B650" s="203"/>
      <c r="C650" s="204"/>
      <c r="D650" s="194" t="s">
        <v>193</v>
      </c>
      <c r="E650" s="205" t="s">
        <v>43</v>
      </c>
      <c r="F650" s="206" t="s">
        <v>680</v>
      </c>
      <c r="G650" s="204"/>
      <c r="H650" s="207">
        <v>65</v>
      </c>
      <c r="I650" s="208"/>
      <c r="J650" s="204"/>
      <c r="K650" s="204"/>
      <c r="L650" s="209"/>
      <c r="M650" s="210"/>
      <c r="N650" s="211"/>
      <c r="O650" s="211"/>
      <c r="P650" s="211"/>
      <c r="Q650" s="211"/>
      <c r="R650" s="211"/>
      <c r="S650" s="211"/>
      <c r="T650" s="212"/>
      <c r="AT650" s="213" t="s">
        <v>193</v>
      </c>
      <c r="AU650" s="213" t="s">
        <v>90</v>
      </c>
      <c r="AV650" s="14" t="s">
        <v>90</v>
      </c>
      <c r="AW650" s="14" t="s">
        <v>41</v>
      </c>
      <c r="AX650" s="14" t="s">
        <v>80</v>
      </c>
      <c r="AY650" s="213" t="s">
        <v>182</v>
      </c>
    </row>
    <row r="651" spans="1:65" s="13" customFormat="1" ht="11.25">
      <c r="B651" s="192"/>
      <c r="C651" s="193"/>
      <c r="D651" s="194" t="s">
        <v>193</v>
      </c>
      <c r="E651" s="195" t="s">
        <v>43</v>
      </c>
      <c r="F651" s="196" t="s">
        <v>1743</v>
      </c>
      <c r="G651" s="193"/>
      <c r="H651" s="195" t="s">
        <v>43</v>
      </c>
      <c r="I651" s="197"/>
      <c r="J651" s="193"/>
      <c r="K651" s="193"/>
      <c r="L651" s="198"/>
      <c r="M651" s="199"/>
      <c r="N651" s="200"/>
      <c r="O651" s="200"/>
      <c r="P651" s="200"/>
      <c r="Q651" s="200"/>
      <c r="R651" s="200"/>
      <c r="S651" s="200"/>
      <c r="T651" s="201"/>
      <c r="AT651" s="202" t="s">
        <v>193</v>
      </c>
      <c r="AU651" s="202" t="s">
        <v>90</v>
      </c>
      <c r="AV651" s="13" t="s">
        <v>88</v>
      </c>
      <c r="AW651" s="13" t="s">
        <v>41</v>
      </c>
      <c r="AX651" s="13" t="s">
        <v>80</v>
      </c>
      <c r="AY651" s="202" t="s">
        <v>182</v>
      </c>
    </row>
    <row r="652" spans="1:65" s="14" customFormat="1" ht="11.25">
      <c r="B652" s="203"/>
      <c r="C652" s="204"/>
      <c r="D652" s="194" t="s">
        <v>193</v>
      </c>
      <c r="E652" s="205" t="s">
        <v>43</v>
      </c>
      <c r="F652" s="206" t="s">
        <v>1744</v>
      </c>
      <c r="G652" s="204"/>
      <c r="H652" s="207">
        <v>585</v>
      </c>
      <c r="I652" s="208"/>
      <c r="J652" s="204"/>
      <c r="K652" s="204"/>
      <c r="L652" s="209"/>
      <c r="M652" s="210"/>
      <c r="N652" s="211"/>
      <c r="O652" s="211"/>
      <c r="P652" s="211"/>
      <c r="Q652" s="211"/>
      <c r="R652" s="211"/>
      <c r="S652" s="211"/>
      <c r="T652" s="212"/>
      <c r="AT652" s="213" t="s">
        <v>193</v>
      </c>
      <c r="AU652" s="213" t="s">
        <v>90</v>
      </c>
      <c r="AV652" s="14" t="s">
        <v>90</v>
      </c>
      <c r="AW652" s="14" t="s">
        <v>41</v>
      </c>
      <c r="AX652" s="14" t="s">
        <v>80</v>
      </c>
      <c r="AY652" s="213" t="s">
        <v>182</v>
      </c>
    </row>
    <row r="653" spans="1:65" s="15" customFormat="1" ht="11.25">
      <c r="B653" s="227"/>
      <c r="C653" s="228"/>
      <c r="D653" s="194" t="s">
        <v>193</v>
      </c>
      <c r="E653" s="229" t="s">
        <v>43</v>
      </c>
      <c r="F653" s="230" t="s">
        <v>436</v>
      </c>
      <c r="G653" s="228"/>
      <c r="H653" s="231">
        <v>650</v>
      </c>
      <c r="I653" s="232"/>
      <c r="J653" s="228"/>
      <c r="K653" s="228"/>
      <c r="L653" s="233"/>
      <c r="M653" s="234"/>
      <c r="N653" s="235"/>
      <c r="O653" s="235"/>
      <c r="P653" s="235"/>
      <c r="Q653" s="235"/>
      <c r="R653" s="235"/>
      <c r="S653" s="235"/>
      <c r="T653" s="236"/>
      <c r="AT653" s="237" t="s">
        <v>193</v>
      </c>
      <c r="AU653" s="237" t="s">
        <v>90</v>
      </c>
      <c r="AV653" s="15" t="s">
        <v>205</v>
      </c>
      <c r="AW653" s="15" t="s">
        <v>41</v>
      </c>
      <c r="AX653" s="15" t="s">
        <v>88</v>
      </c>
      <c r="AY653" s="237" t="s">
        <v>182</v>
      </c>
    </row>
    <row r="654" spans="1:65" s="2" customFormat="1" ht="14.45" customHeight="1">
      <c r="A654" s="35"/>
      <c r="B654" s="36"/>
      <c r="C654" s="214" t="s">
        <v>723</v>
      </c>
      <c r="D654" s="214" t="s">
        <v>179</v>
      </c>
      <c r="E654" s="215" t="s">
        <v>1745</v>
      </c>
      <c r="F654" s="216" t="s">
        <v>730</v>
      </c>
      <c r="G654" s="217" t="s">
        <v>481</v>
      </c>
      <c r="H654" s="218">
        <v>65</v>
      </c>
      <c r="I654" s="219"/>
      <c r="J654" s="220">
        <f>ROUND(I654*H654,2)</f>
        <v>0</v>
      </c>
      <c r="K654" s="216" t="s">
        <v>198</v>
      </c>
      <c r="L654" s="221"/>
      <c r="M654" s="222" t="s">
        <v>43</v>
      </c>
      <c r="N654" s="223" t="s">
        <v>51</v>
      </c>
      <c r="O654" s="65"/>
      <c r="P654" s="188">
        <f>O654*H654</f>
        <v>0</v>
      </c>
      <c r="Q654" s="188">
        <v>0</v>
      </c>
      <c r="R654" s="188">
        <f>Q654*H654</f>
        <v>0</v>
      </c>
      <c r="S654" s="188">
        <v>0</v>
      </c>
      <c r="T654" s="189">
        <f>S654*H654</f>
        <v>0</v>
      </c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R654" s="190" t="s">
        <v>90</v>
      </c>
      <c r="AT654" s="190" t="s">
        <v>179</v>
      </c>
      <c r="AU654" s="190" t="s">
        <v>90</v>
      </c>
      <c r="AY654" s="17" t="s">
        <v>182</v>
      </c>
      <c r="BE654" s="191">
        <f>IF(N654="základní",J654,0)</f>
        <v>0</v>
      </c>
      <c r="BF654" s="191">
        <f>IF(N654="snížená",J654,0)</f>
        <v>0</v>
      </c>
      <c r="BG654" s="191">
        <f>IF(N654="zákl. přenesená",J654,0)</f>
        <v>0</v>
      </c>
      <c r="BH654" s="191">
        <f>IF(N654="sníž. přenesená",J654,0)</f>
        <v>0</v>
      </c>
      <c r="BI654" s="191">
        <f>IF(N654="nulová",J654,0)</f>
        <v>0</v>
      </c>
      <c r="BJ654" s="17" t="s">
        <v>88</v>
      </c>
      <c r="BK654" s="191">
        <f>ROUND(I654*H654,2)</f>
        <v>0</v>
      </c>
      <c r="BL654" s="17" t="s">
        <v>88</v>
      </c>
      <c r="BM654" s="190" t="s">
        <v>1746</v>
      </c>
    </row>
    <row r="655" spans="1:65" s="13" customFormat="1" ht="11.25">
      <c r="B655" s="192"/>
      <c r="C655" s="193"/>
      <c r="D655" s="194" t="s">
        <v>193</v>
      </c>
      <c r="E655" s="195" t="s">
        <v>43</v>
      </c>
      <c r="F655" s="196" t="s">
        <v>554</v>
      </c>
      <c r="G655" s="193"/>
      <c r="H655" s="195" t="s">
        <v>43</v>
      </c>
      <c r="I655" s="197"/>
      <c r="J655" s="193"/>
      <c r="K655" s="193"/>
      <c r="L655" s="198"/>
      <c r="M655" s="199"/>
      <c r="N655" s="200"/>
      <c r="O655" s="200"/>
      <c r="P655" s="200"/>
      <c r="Q655" s="200"/>
      <c r="R655" s="200"/>
      <c r="S655" s="200"/>
      <c r="T655" s="201"/>
      <c r="AT655" s="202" t="s">
        <v>193</v>
      </c>
      <c r="AU655" s="202" t="s">
        <v>90</v>
      </c>
      <c r="AV655" s="13" t="s">
        <v>88</v>
      </c>
      <c r="AW655" s="13" t="s">
        <v>41</v>
      </c>
      <c r="AX655" s="13" t="s">
        <v>80</v>
      </c>
      <c r="AY655" s="202" t="s">
        <v>182</v>
      </c>
    </row>
    <row r="656" spans="1:65" s="13" customFormat="1" ht="22.5">
      <c r="B656" s="192"/>
      <c r="C656" s="193"/>
      <c r="D656" s="194" t="s">
        <v>193</v>
      </c>
      <c r="E656" s="195" t="s">
        <v>43</v>
      </c>
      <c r="F656" s="196" t="s">
        <v>727</v>
      </c>
      <c r="G656" s="193"/>
      <c r="H656" s="195" t="s">
        <v>43</v>
      </c>
      <c r="I656" s="197"/>
      <c r="J656" s="193"/>
      <c r="K656" s="193"/>
      <c r="L656" s="198"/>
      <c r="M656" s="199"/>
      <c r="N656" s="200"/>
      <c r="O656" s="200"/>
      <c r="P656" s="200"/>
      <c r="Q656" s="200"/>
      <c r="R656" s="200"/>
      <c r="S656" s="200"/>
      <c r="T656" s="201"/>
      <c r="AT656" s="202" t="s">
        <v>193</v>
      </c>
      <c r="AU656" s="202" t="s">
        <v>90</v>
      </c>
      <c r="AV656" s="13" t="s">
        <v>88</v>
      </c>
      <c r="AW656" s="13" t="s">
        <v>41</v>
      </c>
      <c r="AX656" s="13" t="s">
        <v>80</v>
      </c>
      <c r="AY656" s="202" t="s">
        <v>182</v>
      </c>
    </row>
    <row r="657" spans="1:65" s="14" customFormat="1" ht="11.25">
      <c r="B657" s="203"/>
      <c r="C657" s="204"/>
      <c r="D657" s="194" t="s">
        <v>193</v>
      </c>
      <c r="E657" s="205" t="s">
        <v>43</v>
      </c>
      <c r="F657" s="206" t="s">
        <v>680</v>
      </c>
      <c r="G657" s="204"/>
      <c r="H657" s="207">
        <v>65</v>
      </c>
      <c r="I657" s="208"/>
      <c r="J657" s="204"/>
      <c r="K657" s="204"/>
      <c r="L657" s="209"/>
      <c r="M657" s="210"/>
      <c r="N657" s="211"/>
      <c r="O657" s="211"/>
      <c r="P657" s="211"/>
      <c r="Q657" s="211"/>
      <c r="R657" s="211"/>
      <c r="S657" s="211"/>
      <c r="T657" s="212"/>
      <c r="AT657" s="213" t="s">
        <v>193</v>
      </c>
      <c r="AU657" s="213" t="s">
        <v>90</v>
      </c>
      <c r="AV657" s="14" t="s">
        <v>90</v>
      </c>
      <c r="AW657" s="14" t="s">
        <v>41</v>
      </c>
      <c r="AX657" s="14" t="s">
        <v>88</v>
      </c>
      <c r="AY657" s="213" t="s">
        <v>182</v>
      </c>
    </row>
    <row r="658" spans="1:65" s="2" customFormat="1" ht="14.45" customHeight="1">
      <c r="A658" s="35"/>
      <c r="B658" s="36"/>
      <c r="C658" s="214" t="s">
        <v>728</v>
      </c>
      <c r="D658" s="214" t="s">
        <v>179</v>
      </c>
      <c r="E658" s="215" t="s">
        <v>1747</v>
      </c>
      <c r="F658" s="216" t="s">
        <v>1748</v>
      </c>
      <c r="G658" s="217" t="s">
        <v>481</v>
      </c>
      <c r="H658" s="218">
        <v>585</v>
      </c>
      <c r="I658" s="219"/>
      <c r="J658" s="220">
        <f>ROUND(I658*H658,2)</f>
        <v>0</v>
      </c>
      <c r="K658" s="216" t="s">
        <v>198</v>
      </c>
      <c r="L658" s="221"/>
      <c r="M658" s="222" t="s">
        <v>43</v>
      </c>
      <c r="N658" s="223" t="s">
        <v>51</v>
      </c>
      <c r="O658" s="65"/>
      <c r="P658" s="188">
        <f>O658*H658</f>
        <v>0</v>
      </c>
      <c r="Q658" s="188">
        <v>0</v>
      </c>
      <c r="R658" s="188">
        <f>Q658*H658</f>
        <v>0</v>
      </c>
      <c r="S658" s="188">
        <v>0</v>
      </c>
      <c r="T658" s="189">
        <f>S658*H658</f>
        <v>0</v>
      </c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R658" s="190" t="s">
        <v>90</v>
      </c>
      <c r="AT658" s="190" t="s">
        <v>179</v>
      </c>
      <c r="AU658" s="190" t="s">
        <v>90</v>
      </c>
      <c r="AY658" s="17" t="s">
        <v>182</v>
      </c>
      <c r="BE658" s="191">
        <f>IF(N658="základní",J658,0)</f>
        <v>0</v>
      </c>
      <c r="BF658" s="191">
        <f>IF(N658="snížená",J658,0)</f>
        <v>0</v>
      </c>
      <c r="BG658" s="191">
        <f>IF(N658="zákl. přenesená",J658,0)</f>
        <v>0</v>
      </c>
      <c r="BH658" s="191">
        <f>IF(N658="sníž. přenesená",J658,0)</f>
        <v>0</v>
      </c>
      <c r="BI658" s="191">
        <f>IF(N658="nulová",J658,0)</f>
        <v>0</v>
      </c>
      <c r="BJ658" s="17" t="s">
        <v>88</v>
      </c>
      <c r="BK658" s="191">
        <f>ROUND(I658*H658,2)</f>
        <v>0</v>
      </c>
      <c r="BL658" s="17" t="s">
        <v>88</v>
      </c>
      <c r="BM658" s="190" t="s">
        <v>1749</v>
      </c>
    </row>
    <row r="659" spans="1:65" s="13" customFormat="1" ht="11.25">
      <c r="B659" s="192"/>
      <c r="C659" s="193"/>
      <c r="D659" s="194" t="s">
        <v>193</v>
      </c>
      <c r="E659" s="195" t="s">
        <v>43</v>
      </c>
      <c r="F659" s="196" t="s">
        <v>554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3" customFormat="1" ht="11.25">
      <c r="B660" s="192"/>
      <c r="C660" s="193"/>
      <c r="D660" s="194" t="s">
        <v>193</v>
      </c>
      <c r="E660" s="195" t="s">
        <v>43</v>
      </c>
      <c r="F660" s="196" t="s">
        <v>1743</v>
      </c>
      <c r="G660" s="193"/>
      <c r="H660" s="195" t="s">
        <v>43</v>
      </c>
      <c r="I660" s="197"/>
      <c r="J660" s="193"/>
      <c r="K660" s="193"/>
      <c r="L660" s="198"/>
      <c r="M660" s="199"/>
      <c r="N660" s="200"/>
      <c r="O660" s="200"/>
      <c r="P660" s="200"/>
      <c r="Q660" s="200"/>
      <c r="R660" s="200"/>
      <c r="S660" s="200"/>
      <c r="T660" s="201"/>
      <c r="AT660" s="202" t="s">
        <v>193</v>
      </c>
      <c r="AU660" s="202" t="s">
        <v>90</v>
      </c>
      <c r="AV660" s="13" t="s">
        <v>88</v>
      </c>
      <c r="AW660" s="13" t="s">
        <v>41</v>
      </c>
      <c r="AX660" s="13" t="s">
        <v>80</v>
      </c>
      <c r="AY660" s="202" t="s">
        <v>182</v>
      </c>
    </row>
    <row r="661" spans="1:65" s="14" customFormat="1" ht="11.25">
      <c r="B661" s="203"/>
      <c r="C661" s="204"/>
      <c r="D661" s="194" t="s">
        <v>193</v>
      </c>
      <c r="E661" s="205" t="s">
        <v>43</v>
      </c>
      <c r="F661" s="206" t="s">
        <v>1744</v>
      </c>
      <c r="G661" s="204"/>
      <c r="H661" s="207">
        <v>585</v>
      </c>
      <c r="I661" s="208"/>
      <c r="J661" s="204"/>
      <c r="K661" s="204"/>
      <c r="L661" s="209"/>
      <c r="M661" s="210"/>
      <c r="N661" s="211"/>
      <c r="O661" s="211"/>
      <c r="P661" s="211"/>
      <c r="Q661" s="211"/>
      <c r="R661" s="211"/>
      <c r="S661" s="211"/>
      <c r="T661" s="212"/>
      <c r="AT661" s="213" t="s">
        <v>193</v>
      </c>
      <c r="AU661" s="213" t="s">
        <v>90</v>
      </c>
      <c r="AV661" s="14" t="s">
        <v>90</v>
      </c>
      <c r="AW661" s="14" t="s">
        <v>41</v>
      </c>
      <c r="AX661" s="14" t="s">
        <v>88</v>
      </c>
      <c r="AY661" s="213" t="s">
        <v>182</v>
      </c>
    </row>
    <row r="662" spans="1:65" s="2" customFormat="1" ht="14.45" customHeight="1">
      <c r="A662" s="35"/>
      <c r="B662" s="36"/>
      <c r="C662" s="179" t="s">
        <v>732</v>
      </c>
      <c r="D662" s="179" t="s">
        <v>187</v>
      </c>
      <c r="E662" s="180" t="s">
        <v>733</v>
      </c>
      <c r="F662" s="181" t="s">
        <v>734</v>
      </c>
      <c r="G662" s="182" t="s">
        <v>190</v>
      </c>
      <c r="H662" s="183">
        <v>6</v>
      </c>
      <c r="I662" s="184"/>
      <c r="J662" s="185">
        <f>ROUND(I662*H662,2)</f>
        <v>0</v>
      </c>
      <c r="K662" s="181" t="s">
        <v>191</v>
      </c>
      <c r="L662" s="40"/>
      <c r="M662" s="186" t="s">
        <v>43</v>
      </c>
      <c r="N662" s="187" t="s">
        <v>51</v>
      </c>
      <c r="O662" s="65"/>
      <c r="P662" s="188">
        <f>O662*H662</f>
        <v>0</v>
      </c>
      <c r="Q662" s="188">
        <v>0</v>
      </c>
      <c r="R662" s="188">
        <f>Q662*H662</f>
        <v>0</v>
      </c>
      <c r="S662" s="188">
        <v>0</v>
      </c>
      <c r="T662" s="189">
        <f>S662*H662</f>
        <v>0</v>
      </c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R662" s="190" t="s">
        <v>88</v>
      </c>
      <c r="AT662" s="190" t="s">
        <v>187</v>
      </c>
      <c r="AU662" s="190" t="s">
        <v>90</v>
      </c>
      <c r="AY662" s="17" t="s">
        <v>182</v>
      </c>
      <c r="BE662" s="191">
        <f>IF(N662="základní",J662,0)</f>
        <v>0</v>
      </c>
      <c r="BF662" s="191">
        <f>IF(N662="snížená",J662,0)</f>
        <v>0</v>
      </c>
      <c r="BG662" s="191">
        <f>IF(N662="zákl. přenesená",J662,0)</f>
        <v>0</v>
      </c>
      <c r="BH662" s="191">
        <f>IF(N662="sníž. přenesená",J662,0)</f>
        <v>0</v>
      </c>
      <c r="BI662" s="191">
        <f>IF(N662="nulová",J662,0)</f>
        <v>0</v>
      </c>
      <c r="BJ662" s="17" t="s">
        <v>88</v>
      </c>
      <c r="BK662" s="191">
        <f>ROUND(I662*H662,2)</f>
        <v>0</v>
      </c>
      <c r="BL662" s="17" t="s">
        <v>88</v>
      </c>
      <c r="BM662" s="190" t="s">
        <v>1750</v>
      </c>
    </row>
    <row r="663" spans="1:65" s="13" customFormat="1" ht="11.25">
      <c r="B663" s="192"/>
      <c r="C663" s="193"/>
      <c r="D663" s="194" t="s">
        <v>193</v>
      </c>
      <c r="E663" s="195" t="s">
        <v>43</v>
      </c>
      <c r="F663" s="196" t="s">
        <v>554</v>
      </c>
      <c r="G663" s="193"/>
      <c r="H663" s="195" t="s">
        <v>43</v>
      </c>
      <c r="I663" s="197"/>
      <c r="J663" s="193"/>
      <c r="K663" s="193"/>
      <c r="L663" s="198"/>
      <c r="M663" s="199"/>
      <c r="N663" s="200"/>
      <c r="O663" s="200"/>
      <c r="P663" s="200"/>
      <c r="Q663" s="200"/>
      <c r="R663" s="200"/>
      <c r="S663" s="200"/>
      <c r="T663" s="201"/>
      <c r="AT663" s="202" t="s">
        <v>193</v>
      </c>
      <c r="AU663" s="202" t="s">
        <v>90</v>
      </c>
      <c r="AV663" s="13" t="s">
        <v>88</v>
      </c>
      <c r="AW663" s="13" t="s">
        <v>41</v>
      </c>
      <c r="AX663" s="13" t="s">
        <v>80</v>
      </c>
      <c r="AY663" s="202" t="s">
        <v>182</v>
      </c>
    </row>
    <row r="664" spans="1:65" s="13" customFormat="1" ht="11.25">
      <c r="B664" s="192"/>
      <c r="C664" s="193"/>
      <c r="D664" s="194" t="s">
        <v>193</v>
      </c>
      <c r="E664" s="195" t="s">
        <v>43</v>
      </c>
      <c r="F664" s="196" t="s">
        <v>736</v>
      </c>
      <c r="G664" s="193"/>
      <c r="H664" s="195" t="s">
        <v>43</v>
      </c>
      <c r="I664" s="197"/>
      <c r="J664" s="193"/>
      <c r="K664" s="193"/>
      <c r="L664" s="198"/>
      <c r="M664" s="199"/>
      <c r="N664" s="200"/>
      <c r="O664" s="200"/>
      <c r="P664" s="200"/>
      <c r="Q664" s="200"/>
      <c r="R664" s="200"/>
      <c r="S664" s="200"/>
      <c r="T664" s="201"/>
      <c r="AT664" s="202" t="s">
        <v>193</v>
      </c>
      <c r="AU664" s="202" t="s">
        <v>90</v>
      </c>
      <c r="AV664" s="13" t="s">
        <v>88</v>
      </c>
      <c r="AW664" s="13" t="s">
        <v>41</v>
      </c>
      <c r="AX664" s="13" t="s">
        <v>80</v>
      </c>
      <c r="AY664" s="202" t="s">
        <v>182</v>
      </c>
    </row>
    <row r="665" spans="1:65" s="14" customFormat="1" ht="11.25">
      <c r="B665" s="203"/>
      <c r="C665" s="204"/>
      <c r="D665" s="194" t="s">
        <v>193</v>
      </c>
      <c r="E665" s="205" t="s">
        <v>43</v>
      </c>
      <c r="F665" s="206" t="s">
        <v>88</v>
      </c>
      <c r="G665" s="204"/>
      <c r="H665" s="207">
        <v>1</v>
      </c>
      <c r="I665" s="208"/>
      <c r="J665" s="204"/>
      <c r="K665" s="204"/>
      <c r="L665" s="209"/>
      <c r="M665" s="210"/>
      <c r="N665" s="211"/>
      <c r="O665" s="211"/>
      <c r="P665" s="211"/>
      <c r="Q665" s="211"/>
      <c r="R665" s="211"/>
      <c r="S665" s="211"/>
      <c r="T665" s="212"/>
      <c r="AT665" s="213" t="s">
        <v>193</v>
      </c>
      <c r="AU665" s="213" t="s">
        <v>90</v>
      </c>
      <c r="AV665" s="14" t="s">
        <v>90</v>
      </c>
      <c r="AW665" s="14" t="s">
        <v>41</v>
      </c>
      <c r="AX665" s="14" t="s">
        <v>80</v>
      </c>
      <c r="AY665" s="213" t="s">
        <v>182</v>
      </c>
    </row>
    <row r="666" spans="1:65" s="13" customFormat="1" ht="11.25">
      <c r="B666" s="192"/>
      <c r="C666" s="193"/>
      <c r="D666" s="194" t="s">
        <v>193</v>
      </c>
      <c r="E666" s="195" t="s">
        <v>43</v>
      </c>
      <c r="F666" s="196" t="s">
        <v>1751</v>
      </c>
      <c r="G666" s="193"/>
      <c r="H666" s="195" t="s">
        <v>43</v>
      </c>
      <c r="I666" s="197"/>
      <c r="J666" s="193"/>
      <c r="K666" s="193"/>
      <c r="L666" s="198"/>
      <c r="M666" s="199"/>
      <c r="N666" s="200"/>
      <c r="O666" s="200"/>
      <c r="P666" s="200"/>
      <c r="Q666" s="200"/>
      <c r="R666" s="200"/>
      <c r="S666" s="200"/>
      <c r="T666" s="201"/>
      <c r="AT666" s="202" t="s">
        <v>193</v>
      </c>
      <c r="AU666" s="202" t="s">
        <v>90</v>
      </c>
      <c r="AV666" s="13" t="s">
        <v>88</v>
      </c>
      <c r="AW666" s="13" t="s">
        <v>41</v>
      </c>
      <c r="AX666" s="13" t="s">
        <v>80</v>
      </c>
      <c r="AY666" s="202" t="s">
        <v>182</v>
      </c>
    </row>
    <row r="667" spans="1:65" s="14" customFormat="1" ht="11.25">
      <c r="B667" s="203"/>
      <c r="C667" s="204"/>
      <c r="D667" s="194" t="s">
        <v>193</v>
      </c>
      <c r="E667" s="205" t="s">
        <v>43</v>
      </c>
      <c r="F667" s="206" t="s">
        <v>210</v>
      </c>
      <c r="G667" s="204"/>
      <c r="H667" s="207">
        <v>5</v>
      </c>
      <c r="I667" s="208"/>
      <c r="J667" s="204"/>
      <c r="K667" s="204"/>
      <c r="L667" s="209"/>
      <c r="M667" s="210"/>
      <c r="N667" s="211"/>
      <c r="O667" s="211"/>
      <c r="P667" s="211"/>
      <c r="Q667" s="211"/>
      <c r="R667" s="211"/>
      <c r="S667" s="211"/>
      <c r="T667" s="212"/>
      <c r="AT667" s="213" t="s">
        <v>193</v>
      </c>
      <c r="AU667" s="213" t="s">
        <v>90</v>
      </c>
      <c r="AV667" s="14" t="s">
        <v>90</v>
      </c>
      <c r="AW667" s="14" t="s">
        <v>41</v>
      </c>
      <c r="AX667" s="14" t="s">
        <v>80</v>
      </c>
      <c r="AY667" s="213" t="s">
        <v>182</v>
      </c>
    </row>
    <row r="668" spans="1:65" s="15" customFormat="1" ht="11.25">
      <c r="B668" s="227"/>
      <c r="C668" s="228"/>
      <c r="D668" s="194" t="s">
        <v>193</v>
      </c>
      <c r="E668" s="229" t="s">
        <v>43</v>
      </c>
      <c r="F668" s="230" t="s">
        <v>436</v>
      </c>
      <c r="G668" s="228"/>
      <c r="H668" s="231">
        <v>6</v>
      </c>
      <c r="I668" s="232"/>
      <c r="J668" s="228"/>
      <c r="K668" s="228"/>
      <c r="L668" s="233"/>
      <c r="M668" s="234"/>
      <c r="N668" s="235"/>
      <c r="O668" s="235"/>
      <c r="P668" s="235"/>
      <c r="Q668" s="235"/>
      <c r="R668" s="235"/>
      <c r="S668" s="235"/>
      <c r="T668" s="236"/>
      <c r="AT668" s="237" t="s">
        <v>193</v>
      </c>
      <c r="AU668" s="237" t="s">
        <v>90</v>
      </c>
      <c r="AV668" s="15" t="s">
        <v>205</v>
      </c>
      <c r="AW668" s="15" t="s">
        <v>41</v>
      </c>
      <c r="AX668" s="15" t="s">
        <v>88</v>
      </c>
      <c r="AY668" s="237" t="s">
        <v>182</v>
      </c>
    </row>
    <row r="669" spans="1:65" s="2" customFormat="1" ht="14.45" customHeight="1">
      <c r="A669" s="35"/>
      <c r="B669" s="36"/>
      <c r="C669" s="179" t="s">
        <v>737</v>
      </c>
      <c r="D669" s="179" t="s">
        <v>187</v>
      </c>
      <c r="E669" s="180" t="s">
        <v>738</v>
      </c>
      <c r="F669" s="181" t="s">
        <v>739</v>
      </c>
      <c r="G669" s="182" t="s">
        <v>740</v>
      </c>
      <c r="H669" s="183">
        <v>0.65</v>
      </c>
      <c r="I669" s="184"/>
      <c r="J669" s="185">
        <f>ROUND(I669*H669,2)</f>
        <v>0</v>
      </c>
      <c r="K669" s="181" t="s">
        <v>191</v>
      </c>
      <c r="L669" s="40"/>
      <c r="M669" s="186" t="s">
        <v>43</v>
      </c>
      <c r="N669" s="187" t="s">
        <v>51</v>
      </c>
      <c r="O669" s="65"/>
      <c r="P669" s="188">
        <f>O669*H669</f>
        <v>0</v>
      </c>
      <c r="Q669" s="188">
        <v>0</v>
      </c>
      <c r="R669" s="188">
        <f>Q669*H669</f>
        <v>0</v>
      </c>
      <c r="S669" s="188">
        <v>0</v>
      </c>
      <c r="T669" s="189">
        <f>S669*H669</f>
        <v>0</v>
      </c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R669" s="190" t="s">
        <v>88</v>
      </c>
      <c r="AT669" s="190" t="s">
        <v>187</v>
      </c>
      <c r="AU669" s="190" t="s">
        <v>90</v>
      </c>
      <c r="AY669" s="17" t="s">
        <v>182</v>
      </c>
      <c r="BE669" s="191">
        <f>IF(N669="základní",J669,0)</f>
        <v>0</v>
      </c>
      <c r="BF669" s="191">
        <f>IF(N669="snížená",J669,0)</f>
        <v>0</v>
      </c>
      <c r="BG669" s="191">
        <f>IF(N669="zákl. přenesená",J669,0)</f>
        <v>0</v>
      </c>
      <c r="BH669" s="191">
        <f>IF(N669="sníž. přenesená",J669,0)</f>
        <v>0</v>
      </c>
      <c r="BI669" s="191">
        <f>IF(N669="nulová",J669,0)</f>
        <v>0</v>
      </c>
      <c r="BJ669" s="17" t="s">
        <v>88</v>
      </c>
      <c r="BK669" s="191">
        <f>ROUND(I669*H669,2)</f>
        <v>0</v>
      </c>
      <c r="BL669" s="17" t="s">
        <v>88</v>
      </c>
      <c r="BM669" s="190" t="s">
        <v>1752</v>
      </c>
    </row>
    <row r="670" spans="1:65" s="13" customFormat="1" ht="11.25">
      <c r="B670" s="192"/>
      <c r="C670" s="193"/>
      <c r="D670" s="194" t="s">
        <v>193</v>
      </c>
      <c r="E670" s="195" t="s">
        <v>43</v>
      </c>
      <c r="F670" s="196" t="s">
        <v>554</v>
      </c>
      <c r="G670" s="193"/>
      <c r="H670" s="195" t="s">
        <v>43</v>
      </c>
      <c r="I670" s="197"/>
      <c r="J670" s="193"/>
      <c r="K670" s="193"/>
      <c r="L670" s="198"/>
      <c r="M670" s="199"/>
      <c r="N670" s="200"/>
      <c r="O670" s="200"/>
      <c r="P670" s="200"/>
      <c r="Q670" s="200"/>
      <c r="R670" s="200"/>
      <c r="S670" s="200"/>
      <c r="T670" s="201"/>
      <c r="AT670" s="202" t="s">
        <v>193</v>
      </c>
      <c r="AU670" s="202" t="s">
        <v>90</v>
      </c>
      <c r="AV670" s="13" t="s">
        <v>88</v>
      </c>
      <c r="AW670" s="13" t="s">
        <v>41</v>
      </c>
      <c r="AX670" s="13" t="s">
        <v>80</v>
      </c>
      <c r="AY670" s="202" t="s">
        <v>182</v>
      </c>
    </row>
    <row r="671" spans="1:65" s="13" customFormat="1" ht="22.5">
      <c r="B671" s="192"/>
      <c r="C671" s="193"/>
      <c r="D671" s="194" t="s">
        <v>193</v>
      </c>
      <c r="E671" s="195" t="s">
        <v>43</v>
      </c>
      <c r="F671" s="196" t="s">
        <v>727</v>
      </c>
      <c r="G671" s="193"/>
      <c r="H671" s="195" t="s">
        <v>43</v>
      </c>
      <c r="I671" s="197"/>
      <c r="J671" s="193"/>
      <c r="K671" s="193"/>
      <c r="L671" s="198"/>
      <c r="M671" s="199"/>
      <c r="N671" s="200"/>
      <c r="O671" s="200"/>
      <c r="P671" s="200"/>
      <c r="Q671" s="200"/>
      <c r="R671" s="200"/>
      <c r="S671" s="200"/>
      <c r="T671" s="201"/>
      <c r="AT671" s="202" t="s">
        <v>193</v>
      </c>
      <c r="AU671" s="202" t="s">
        <v>90</v>
      </c>
      <c r="AV671" s="13" t="s">
        <v>88</v>
      </c>
      <c r="AW671" s="13" t="s">
        <v>41</v>
      </c>
      <c r="AX671" s="13" t="s">
        <v>80</v>
      </c>
      <c r="AY671" s="202" t="s">
        <v>182</v>
      </c>
    </row>
    <row r="672" spans="1:65" s="14" customFormat="1" ht="11.25">
      <c r="B672" s="203"/>
      <c r="C672" s="204"/>
      <c r="D672" s="194" t="s">
        <v>193</v>
      </c>
      <c r="E672" s="205" t="s">
        <v>43</v>
      </c>
      <c r="F672" s="206" t="s">
        <v>1753</v>
      </c>
      <c r="G672" s="204"/>
      <c r="H672" s="207">
        <v>6.5000000000000002E-2</v>
      </c>
      <c r="I672" s="208"/>
      <c r="J672" s="204"/>
      <c r="K672" s="204"/>
      <c r="L672" s="209"/>
      <c r="M672" s="210"/>
      <c r="N672" s="211"/>
      <c r="O672" s="211"/>
      <c r="P672" s="211"/>
      <c r="Q672" s="211"/>
      <c r="R672" s="211"/>
      <c r="S672" s="211"/>
      <c r="T672" s="212"/>
      <c r="AT672" s="213" t="s">
        <v>193</v>
      </c>
      <c r="AU672" s="213" t="s">
        <v>90</v>
      </c>
      <c r="AV672" s="14" t="s">
        <v>90</v>
      </c>
      <c r="AW672" s="14" t="s">
        <v>41</v>
      </c>
      <c r="AX672" s="14" t="s">
        <v>80</v>
      </c>
      <c r="AY672" s="213" t="s">
        <v>182</v>
      </c>
    </row>
    <row r="673" spans="1:65" s="13" customFormat="1" ht="11.25">
      <c r="B673" s="192"/>
      <c r="C673" s="193"/>
      <c r="D673" s="194" t="s">
        <v>193</v>
      </c>
      <c r="E673" s="195" t="s">
        <v>43</v>
      </c>
      <c r="F673" s="196" t="s">
        <v>1743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1:65" s="14" customFormat="1" ht="11.25">
      <c r="B674" s="203"/>
      <c r="C674" s="204"/>
      <c r="D674" s="194" t="s">
        <v>193</v>
      </c>
      <c r="E674" s="205" t="s">
        <v>43</v>
      </c>
      <c r="F674" s="206" t="s">
        <v>1754</v>
      </c>
      <c r="G674" s="204"/>
      <c r="H674" s="207">
        <v>0.58499999999999996</v>
      </c>
      <c r="I674" s="208"/>
      <c r="J674" s="204"/>
      <c r="K674" s="204"/>
      <c r="L674" s="209"/>
      <c r="M674" s="210"/>
      <c r="N674" s="211"/>
      <c r="O674" s="211"/>
      <c r="P674" s="211"/>
      <c r="Q674" s="211"/>
      <c r="R674" s="211"/>
      <c r="S674" s="211"/>
      <c r="T674" s="212"/>
      <c r="AT674" s="213" t="s">
        <v>193</v>
      </c>
      <c r="AU674" s="213" t="s">
        <v>90</v>
      </c>
      <c r="AV674" s="14" t="s">
        <v>90</v>
      </c>
      <c r="AW674" s="14" t="s">
        <v>41</v>
      </c>
      <c r="AX674" s="14" t="s">
        <v>80</v>
      </c>
      <c r="AY674" s="213" t="s">
        <v>182</v>
      </c>
    </row>
    <row r="675" spans="1:65" s="15" customFormat="1" ht="11.25">
      <c r="B675" s="227"/>
      <c r="C675" s="228"/>
      <c r="D675" s="194" t="s">
        <v>193</v>
      </c>
      <c r="E675" s="229" t="s">
        <v>43</v>
      </c>
      <c r="F675" s="230" t="s">
        <v>436</v>
      </c>
      <c r="G675" s="228"/>
      <c r="H675" s="231">
        <v>0.65</v>
      </c>
      <c r="I675" s="232"/>
      <c r="J675" s="228"/>
      <c r="K675" s="228"/>
      <c r="L675" s="233"/>
      <c r="M675" s="234"/>
      <c r="N675" s="235"/>
      <c r="O675" s="235"/>
      <c r="P675" s="235"/>
      <c r="Q675" s="235"/>
      <c r="R675" s="235"/>
      <c r="S675" s="235"/>
      <c r="T675" s="236"/>
      <c r="AT675" s="237" t="s">
        <v>193</v>
      </c>
      <c r="AU675" s="237" t="s">
        <v>90</v>
      </c>
      <c r="AV675" s="15" t="s">
        <v>205</v>
      </c>
      <c r="AW675" s="15" t="s">
        <v>41</v>
      </c>
      <c r="AX675" s="15" t="s">
        <v>88</v>
      </c>
      <c r="AY675" s="237" t="s">
        <v>182</v>
      </c>
    </row>
    <row r="676" spans="1:65" s="2" customFormat="1" ht="24.2" customHeight="1">
      <c r="A676" s="35"/>
      <c r="B676" s="36"/>
      <c r="C676" s="179" t="s">
        <v>743</v>
      </c>
      <c r="D676" s="179" t="s">
        <v>187</v>
      </c>
      <c r="E676" s="180" t="s">
        <v>744</v>
      </c>
      <c r="F676" s="181" t="s">
        <v>745</v>
      </c>
      <c r="G676" s="182" t="s">
        <v>190</v>
      </c>
      <c r="H676" s="183">
        <v>12</v>
      </c>
      <c r="I676" s="184"/>
      <c r="J676" s="185">
        <f>ROUND(I676*H676,2)</f>
        <v>0</v>
      </c>
      <c r="K676" s="181" t="s">
        <v>191</v>
      </c>
      <c r="L676" s="40"/>
      <c r="M676" s="186" t="s">
        <v>43</v>
      </c>
      <c r="N676" s="187" t="s">
        <v>51</v>
      </c>
      <c r="O676" s="65"/>
      <c r="P676" s="188">
        <f>O676*H676</f>
        <v>0</v>
      </c>
      <c r="Q676" s="188">
        <v>0</v>
      </c>
      <c r="R676" s="188">
        <f>Q676*H676</f>
        <v>0</v>
      </c>
      <c r="S676" s="188">
        <v>0</v>
      </c>
      <c r="T676" s="189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90" t="s">
        <v>88</v>
      </c>
      <c r="AT676" s="190" t="s">
        <v>187</v>
      </c>
      <c r="AU676" s="190" t="s">
        <v>90</v>
      </c>
      <c r="AY676" s="17" t="s">
        <v>182</v>
      </c>
      <c r="BE676" s="191">
        <f>IF(N676="základní",J676,0)</f>
        <v>0</v>
      </c>
      <c r="BF676" s="191">
        <f>IF(N676="snížená",J676,0)</f>
        <v>0</v>
      </c>
      <c r="BG676" s="191">
        <f>IF(N676="zákl. přenesená",J676,0)</f>
        <v>0</v>
      </c>
      <c r="BH676" s="191">
        <f>IF(N676="sníž. přenesená",J676,0)</f>
        <v>0</v>
      </c>
      <c r="BI676" s="191">
        <f>IF(N676="nulová",J676,0)</f>
        <v>0</v>
      </c>
      <c r="BJ676" s="17" t="s">
        <v>88</v>
      </c>
      <c r="BK676" s="191">
        <f>ROUND(I676*H676,2)</f>
        <v>0</v>
      </c>
      <c r="BL676" s="17" t="s">
        <v>88</v>
      </c>
      <c r="BM676" s="190" t="s">
        <v>1755</v>
      </c>
    </row>
    <row r="677" spans="1:65" s="13" customFormat="1" ht="11.25">
      <c r="B677" s="192"/>
      <c r="C677" s="193"/>
      <c r="D677" s="194" t="s">
        <v>193</v>
      </c>
      <c r="E677" s="195" t="s">
        <v>43</v>
      </c>
      <c r="F677" s="196" t="s">
        <v>554</v>
      </c>
      <c r="G677" s="193"/>
      <c r="H677" s="195" t="s">
        <v>43</v>
      </c>
      <c r="I677" s="197"/>
      <c r="J677" s="193"/>
      <c r="K677" s="193"/>
      <c r="L677" s="198"/>
      <c r="M677" s="199"/>
      <c r="N677" s="200"/>
      <c r="O677" s="200"/>
      <c r="P677" s="200"/>
      <c r="Q677" s="200"/>
      <c r="R677" s="200"/>
      <c r="S677" s="200"/>
      <c r="T677" s="201"/>
      <c r="AT677" s="202" t="s">
        <v>193</v>
      </c>
      <c r="AU677" s="202" t="s">
        <v>90</v>
      </c>
      <c r="AV677" s="13" t="s">
        <v>88</v>
      </c>
      <c r="AW677" s="13" t="s">
        <v>41</v>
      </c>
      <c r="AX677" s="13" t="s">
        <v>80</v>
      </c>
      <c r="AY677" s="202" t="s">
        <v>182</v>
      </c>
    </row>
    <row r="678" spans="1:65" s="13" customFormat="1" ht="11.25">
      <c r="B678" s="192"/>
      <c r="C678" s="193"/>
      <c r="D678" s="194" t="s">
        <v>193</v>
      </c>
      <c r="E678" s="195" t="s">
        <v>43</v>
      </c>
      <c r="F678" s="196" t="s">
        <v>736</v>
      </c>
      <c r="G678" s="193"/>
      <c r="H678" s="195" t="s">
        <v>43</v>
      </c>
      <c r="I678" s="197"/>
      <c r="J678" s="193"/>
      <c r="K678" s="193"/>
      <c r="L678" s="198"/>
      <c r="M678" s="199"/>
      <c r="N678" s="200"/>
      <c r="O678" s="200"/>
      <c r="P678" s="200"/>
      <c r="Q678" s="200"/>
      <c r="R678" s="200"/>
      <c r="S678" s="200"/>
      <c r="T678" s="201"/>
      <c r="AT678" s="202" t="s">
        <v>193</v>
      </c>
      <c r="AU678" s="202" t="s">
        <v>90</v>
      </c>
      <c r="AV678" s="13" t="s">
        <v>88</v>
      </c>
      <c r="AW678" s="13" t="s">
        <v>41</v>
      </c>
      <c r="AX678" s="13" t="s">
        <v>80</v>
      </c>
      <c r="AY678" s="202" t="s">
        <v>182</v>
      </c>
    </row>
    <row r="679" spans="1:65" s="14" customFormat="1" ht="11.25">
      <c r="B679" s="203"/>
      <c r="C679" s="204"/>
      <c r="D679" s="194" t="s">
        <v>193</v>
      </c>
      <c r="E679" s="205" t="s">
        <v>43</v>
      </c>
      <c r="F679" s="206" t="s">
        <v>478</v>
      </c>
      <c r="G679" s="204"/>
      <c r="H679" s="207">
        <v>2</v>
      </c>
      <c r="I679" s="208"/>
      <c r="J679" s="204"/>
      <c r="K679" s="204"/>
      <c r="L679" s="209"/>
      <c r="M679" s="210"/>
      <c r="N679" s="211"/>
      <c r="O679" s="211"/>
      <c r="P679" s="211"/>
      <c r="Q679" s="211"/>
      <c r="R679" s="211"/>
      <c r="S679" s="211"/>
      <c r="T679" s="212"/>
      <c r="AT679" s="213" t="s">
        <v>193</v>
      </c>
      <c r="AU679" s="213" t="s">
        <v>90</v>
      </c>
      <c r="AV679" s="14" t="s">
        <v>90</v>
      </c>
      <c r="AW679" s="14" t="s">
        <v>41</v>
      </c>
      <c r="AX679" s="14" t="s">
        <v>80</v>
      </c>
      <c r="AY679" s="213" t="s">
        <v>182</v>
      </c>
    </row>
    <row r="680" spans="1:65" s="13" customFormat="1" ht="11.25">
      <c r="B680" s="192"/>
      <c r="C680" s="193"/>
      <c r="D680" s="194" t="s">
        <v>193</v>
      </c>
      <c r="E680" s="195" t="s">
        <v>43</v>
      </c>
      <c r="F680" s="196" t="s">
        <v>1751</v>
      </c>
      <c r="G680" s="193"/>
      <c r="H680" s="195" t="s">
        <v>43</v>
      </c>
      <c r="I680" s="197"/>
      <c r="J680" s="193"/>
      <c r="K680" s="193"/>
      <c r="L680" s="198"/>
      <c r="M680" s="199"/>
      <c r="N680" s="200"/>
      <c r="O680" s="200"/>
      <c r="P680" s="200"/>
      <c r="Q680" s="200"/>
      <c r="R680" s="200"/>
      <c r="S680" s="200"/>
      <c r="T680" s="201"/>
      <c r="AT680" s="202" t="s">
        <v>193</v>
      </c>
      <c r="AU680" s="202" t="s">
        <v>90</v>
      </c>
      <c r="AV680" s="13" t="s">
        <v>88</v>
      </c>
      <c r="AW680" s="13" t="s">
        <v>41</v>
      </c>
      <c r="AX680" s="13" t="s">
        <v>80</v>
      </c>
      <c r="AY680" s="202" t="s">
        <v>182</v>
      </c>
    </row>
    <row r="681" spans="1:65" s="14" customFormat="1" ht="11.25">
      <c r="B681" s="203"/>
      <c r="C681" s="204"/>
      <c r="D681" s="194" t="s">
        <v>193</v>
      </c>
      <c r="E681" s="205" t="s">
        <v>43</v>
      </c>
      <c r="F681" s="206" t="s">
        <v>1756</v>
      </c>
      <c r="G681" s="204"/>
      <c r="H681" s="207">
        <v>10</v>
      </c>
      <c r="I681" s="208"/>
      <c r="J681" s="204"/>
      <c r="K681" s="204"/>
      <c r="L681" s="209"/>
      <c r="M681" s="210"/>
      <c r="N681" s="211"/>
      <c r="O681" s="211"/>
      <c r="P681" s="211"/>
      <c r="Q681" s="211"/>
      <c r="R681" s="211"/>
      <c r="S681" s="211"/>
      <c r="T681" s="212"/>
      <c r="AT681" s="213" t="s">
        <v>193</v>
      </c>
      <c r="AU681" s="213" t="s">
        <v>90</v>
      </c>
      <c r="AV681" s="14" t="s">
        <v>90</v>
      </c>
      <c r="AW681" s="14" t="s">
        <v>41</v>
      </c>
      <c r="AX681" s="14" t="s">
        <v>80</v>
      </c>
      <c r="AY681" s="213" t="s">
        <v>182</v>
      </c>
    </row>
    <row r="682" spans="1:65" s="15" customFormat="1" ht="11.25">
      <c r="B682" s="227"/>
      <c r="C682" s="228"/>
      <c r="D682" s="194" t="s">
        <v>193</v>
      </c>
      <c r="E682" s="229" t="s">
        <v>43</v>
      </c>
      <c r="F682" s="230" t="s">
        <v>436</v>
      </c>
      <c r="G682" s="228"/>
      <c r="H682" s="231">
        <v>12</v>
      </c>
      <c r="I682" s="232"/>
      <c r="J682" s="228"/>
      <c r="K682" s="228"/>
      <c r="L682" s="233"/>
      <c r="M682" s="234"/>
      <c r="N682" s="235"/>
      <c r="O682" s="235"/>
      <c r="P682" s="235"/>
      <c r="Q682" s="235"/>
      <c r="R682" s="235"/>
      <c r="S682" s="235"/>
      <c r="T682" s="236"/>
      <c r="AT682" s="237" t="s">
        <v>193</v>
      </c>
      <c r="AU682" s="237" t="s">
        <v>90</v>
      </c>
      <c r="AV682" s="15" t="s">
        <v>205</v>
      </c>
      <c r="AW682" s="15" t="s">
        <v>41</v>
      </c>
      <c r="AX682" s="15" t="s">
        <v>88</v>
      </c>
      <c r="AY682" s="237" t="s">
        <v>182</v>
      </c>
    </row>
    <row r="683" spans="1:65" s="2" customFormat="1" ht="14.45" customHeight="1">
      <c r="A683" s="35"/>
      <c r="B683" s="36"/>
      <c r="C683" s="214" t="s">
        <v>747</v>
      </c>
      <c r="D683" s="214" t="s">
        <v>179</v>
      </c>
      <c r="E683" s="215" t="s">
        <v>1757</v>
      </c>
      <c r="F683" s="216" t="s">
        <v>1758</v>
      </c>
      <c r="G683" s="217" t="s">
        <v>190</v>
      </c>
      <c r="H683" s="218">
        <v>5</v>
      </c>
      <c r="I683" s="219"/>
      <c r="J683" s="220">
        <f>ROUND(I683*H683,2)</f>
        <v>0</v>
      </c>
      <c r="K683" s="216" t="s">
        <v>198</v>
      </c>
      <c r="L683" s="221"/>
      <c r="M683" s="222" t="s">
        <v>43</v>
      </c>
      <c r="N683" s="223" t="s">
        <v>51</v>
      </c>
      <c r="O683" s="65"/>
      <c r="P683" s="188">
        <f>O683*H683</f>
        <v>0</v>
      </c>
      <c r="Q683" s="188">
        <v>0</v>
      </c>
      <c r="R683" s="188">
        <f>Q683*H683</f>
        <v>0</v>
      </c>
      <c r="S683" s="188">
        <v>0</v>
      </c>
      <c r="T683" s="189">
        <f>S683*H683</f>
        <v>0</v>
      </c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R683" s="190" t="s">
        <v>90</v>
      </c>
      <c r="AT683" s="190" t="s">
        <v>179</v>
      </c>
      <c r="AU683" s="190" t="s">
        <v>90</v>
      </c>
      <c r="AY683" s="17" t="s">
        <v>182</v>
      </c>
      <c r="BE683" s="191">
        <f>IF(N683="základní",J683,0)</f>
        <v>0</v>
      </c>
      <c r="BF683" s="191">
        <f>IF(N683="snížená",J683,0)</f>
        <v>0</v>
      </c>
      <c r="BG683" s="191">
        <f>IF(N683="zákl. přenesená",J683,0)</f>
        <v>0</v>
      </c>
      <c r="BH683" s="191">
        <f>IF(N683="sníž. přenesená",J683,0)</f>
        <v>0</v>
      </c>
      <c r="BI683" s="191">
        <f>IF(N683="nulová",J683,0)</f>
        <v>0</v>
      </c>
      <c r="BJ683" s="17" t="s">
        <v>88</v>
      </c>
      <c r="BK683" s="191">
        <f>ROUND(I683*H683,2)</f>
        <v>0</v>
      </c>
      <c r="BL683" s="17" t="s">
        <v>88</v>
      </c>
      <c r="BM683" s="190" t="s">
        <v>1759</v>
      </c>
    </row>
    <row r="684" spans="1:65" s="13" customFormat="1" ht="11.25">
      <c r="B684" s="192"/>
      <c r="C684" s="193"/>
      <c r="D684" s="194" t="s">
        <v>193</v>
      </c>
      <c r="E684" s="195" t="s">
        <v>43</v>
      </c>
      <c r="F684" s="196" t="s">
        <v>554</v>
      </c>
      <c r="G684" s="193"/>
      <c r="H684" s="195" t="s">
        <v>43</v>
      </c>
      <c r="I684" s="197"/>
      <c r="J684" s="193"/>
      <c r="K684" s="193"/>
      <c r="L684" s="198"/>
      <c r="M684" s="199"/>
      <c r="N684" s="200"/>
      <c r="O684" s="200"/>
      <c r="P684" s="200"/>
      <c r="Q684" s="200"/>
      <c r="R684" s="200"/>
      <c r="S684" s="200"/>
      <c r="T684" s="201"/>
      <c r="AT684" s="202" t="s">
        <v>193</v>
      </c>
      <c r="AU684" s="202" t="s">
        <v>90</v>
      </c>
      <c r="AV684" s="13" t="s">
        <v>88</v>
      </c>
      <c r="AW684" s="13" t="s">
        <v>41</v>
      </c>
      <c r="AX684" s="13" t="s">
        <v>80</v>
      </c>
      <c r="AY684" s="202" t="s">
        <v>182</v>
      </c>
    </row>
    <row r="685" spans="1:65" s="13" customFormat="1" ht="11.25">
      <c r="B685" s="192"/>
      <c r="C685" s="193"/>
      <c r="D685" s="194" t="s">
        <v>193</v>
      </c>
      <c r="E685" s="195" t="s">
        <v>43</v>
      </c>
      <c r="F685" s="196" t="s">
        <v>1751</v>
      </c>
      <c r="G685" s="193"/>
      <c r="H685" s="195" t="s">
        <v>43</v>
      </c>
      <c r="I685" s="197"/>
      <c r="J685" s="193"/>
      <c r="K685" s="193"/>
      <c r="L685" s="198"/>
      <c r="M685" s="199"/>
      <c r="N685" s="200"/>
      <c r="O685" s="200"/>
      <c r="P685" s="200"/>
      <c r="Q685" s="200"/>
      <c r="R685" s="200"/>
      <c r="S685" s="200"/>
      <c r="T685" s="201"/>
      <c r="AT685" s="202" t="s">
        <v>193</v>
      </c>
      <c r="AU685" s="202" t="s">
        <v>90</v>
      </c>
      <c r="AV685" s="13" t="s">
        <v>88</v>
      </c>
      <c r="AW685" s="13" t="s">
        <v>41</v>
      </c>
      <c r="AX685" s="13" t="s">
        <v>80</v>
      </c>
      <c r="AY685" s="202" t="s">
        <v>182</v>
      </c>
    </row>
    <row r="686" spans="1:65" s="14" customFormat="1" ht="11.25">
      <c r="B686" s="203"/>
      <c r="C686" s="204"/>
      <c r="D686" s="194" t="s">
        <v>193</v>
      </c>
      <c r="E686" s="205" t="s">
        <v>43</v>
      </c>
      <c r="F686" s="206" t="s">
        <v>210</v>
      </c>
      <c r="G686" s="204"/>
      <c r="H686" s="207">
        <v>5</v>
      </c>
      <c r="I686" s="208"/>
      <c r="J686" s="204"/>
      <c r="K686" s="204"/>
      <c r="L686" s="209"/>
      <c r="M686" s="210"/>
      <c r="N686" s="211"/>
      <c r="O686" s="211"/>
      <c r="P686" s="211"/>
      <c r="Q686" s="211"/>
      <c r="R686" s="211"/>
      <c r="S686" s="211"/>
      <c r="T686" s="212"/>
      <c r="AT686" s="213" t="s">
        <v>193</v>
      </c>
      <c r="AU686" s="213" t="s">
        <v>90</v>
      </c>
      <c r="AV686" s="14" t="s">
        <v>90</v>
      </c>
      <c r="AW686" s="14" t="s">
        <v>41</v>
      </c>
      <c r="AX686" s="14" t="s">
        <v>88</v>
      </c>
      <c r="AY686" s="213" t="s">
        <v>182</v>
      </c>
    </row>
    <row r="687" spans="1:65" s="2" customFormat="1" ht="14.45" customHeight="1">
      <c r="A687" s="35"/>
      <c r="B687" s="36"/>
      <c r="C687" s="214" t="s">
        <v>751</v>
      </c>
      <c r="D687" s="214" t="s">
        <v>179</v>
      </c>
      <c r="E687" s="215" t="s">
        <v>1760</v>
      </c>
      <c r="F687" s="216" t="s">
        <v>1761</v>
      </c>
      <c r="G687" s="217" t="s">
        <v>190</v>
      </c>
      <c r="H687" s="218">
        <v>5</v>
      </c>
      <c r="I687" s="219"/>
      <c r="J687" s="220">
        <f>ROUND(I687*H687,2)</f>
        <v>0</v>
      </c>
      <c r="K687" s="216" t="s">
        <v>198</v>
      </c>
      <c r="L687" s="221"/>
      <c r="M687" s="222" t="s">
        <v>43</v>
      </c>
      <c r="N687" s="223" t="s">
        <v>51</v>
      </c>
      <c r="O687" s="65"/>
      <c r="P687" s="188">
        <f>O687*H687</f>
        <v>0</v>
      </c>
      <c r="Q687" s="188">
        <v>0</v>
      </c>
      <c r="R687" s="188">
        <f>Q687*H687</f>
        <v>0</v>
      </c>
      <c r="S687" s="188">
        <v>0</v>
      </c>
      <c r="T687" s="189">
        <f>S687*H687</f>
        <v>0</v>
      </c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R687" s="190" t="s">
        <v>90</v>
      </c>
      <c r="AT687" s="190" t="s">
        <v>179</v>
      </c>
      <c r="AU687" s="190" t="s">
        <v>90</v>
      </c>
      <c r="AY687" s="17" t="s">
        <v>182</v>
      </c>
      <c r="BE687" s="191">
        <f>IF(N687="základní",J687,0)</f>
        <v>0</v>
      </c>
      <c r="BF687" s="191">
        <f>IF(N687="snížená",J687,0)</f>
        <v>0</v>
      </c>
      <c r="BG687" s="191">
        <f>IF(N687="zákl. přenesená",J687,0)</f>
        <v>0</v>
      </c>
      <c r="BH687" s="191">
        <f>IF(N687="sníž. přenesená",J687,0)</f>
        <v>0</v>
      </c>
      <c r="BI687" s="191">
        <f>IF(N687="nulová",J687,0)</f>
        <v>0</v>
      </c>
      <c r="BJ687" s="17" t="s">
        <v>88</v>
      </c>
      <c r="BK687" s="191">
        <f>ROUND(I687*H687,2)</f>
        <v>0</v>
      </c>
      <c r="BL687" s="17" t="s">
        <v>88</v>
      </c>
      <c r="BM687" s="190" t="s">
        <v>1762</v>
      </c>
    </row>
    <row r="688" spans="1:65" s="13" customFormat="1" ht="11.25">
      <c r="B688" s="192"/>
      <c r="C688" s="193"/>
      <c r="D688" s="194" t="s">
        <v>193</v>
      </c>
      <c r="E688" s="195" t="s">
        <v>43</v>
      </c>
      <c r="F688" s="196" t="s">
        <v>554</v>
      </c>
      <c r="G688" s="193"/>
      <c r="H688" s="195" t="s">
        <v>43</v>
      </c>
      <c r="I688" s="197"/>
      <c r="J688" s="193"/>
      <c r="K688" s="193"/>
      <c r="L688" s="198"/>
      <c r="M688" s="199"/>
      <c r="N688" s="200"/>
      <c r="O688" s="200"/>
      <c r="P688" s="200"/>
      <c r="Q688" s="200"/>
      <c r="R688" s="200"/>
      <c r="S688" s="200"/>
      <c r="T688" s="201"/>
      <c r="AT688" s="202" t="s">
        <v>193</v>
      </c>
      <c r="AU688" s="202" t="s">
        <v>90</v>
      </c>
      <c r="AV688" s="13" t="s">
        <v>88</v>
      </c>
      <c r="AW688" s="13" t="s">
        <v>41</v>
      </c>
      <c r="AX688" s="13" t="s">
        <v>80</v>
      </c>
      <c r="AY688" s="202" t="s">
        <v>182</v>
      </c>
    </row>
    <row r="689" spans="1:65" s="13" customFormat="1" ht="11.25">
      <c r="B689" s="192"/>
      <c r="C689" s="193"/>
      <c r="D689" s="194" t="s">
        <v>193</v>
      </c>
      <c r="E689" s="195" t="s">
        <v>43</v>
      </c>
      <c r="F689" s="196" t="s">
        <v>1751</v>
      </c>
      <c r="G689" s="193"/>
      <c r="H689" s="195" t="s">
        <v>43</v>
      </c>
      <c r="I689" s="197"/>
      <c r="J689" s="193"/>
      <c r="K689" s="193"/>
      <c r="L689" s="198"/>
      <c r="M689" s="199"/>
      <c r="N689" s="200"/>
      <c r="O689" s="200"/>
      <c r="P689" s="200"/>
      <c r="Q689" s="200"/>
      <c r="R689" s="200"/>
      <c r="S689" s="200"/>
      <c r="T689" s="201"/>
      <c r="AT689" s="202" t="s">
        <v>193</v>
      </c>
      <c r="AU689" s="202" t="s">
        <v>90</v>
      </c>
      <c r="AV689" s="13" t="s">
        <v>88</v>
      </c>
      <c r="AW689" s="13" t="s">
        <v>41</v>
      </c>
      <c r="AX689" s="13" t="s">
        <v>80</v>
      </c>
      <c r="AY689" s="202" t="s">
        <v>182</v>
      </c>
    </row>
    <row r="690" spans="1:65" s="14" customFormat="1" ht="11.25">
      <c r="B690" s="203"/>
      <c r="C690" s="204"/>
      <c r="D690" s="194" t="s">
        <v>193</v>
      </c>
      <c r="E690" s="205" t="s">
        <v>43</v>
      </c>
      <c r="F690" s="206" t="s">
        <v>210</v>
      </c>
      <c r="G690" s="204"/>
      <c r="H690" s="207">
        <v>5</v>
      </c>
      <c r="I690" s="208"/>
      <c r="J690" s="204"/>
      <c r="K690" s="204"/>
      <c r="L690" s="209"/>
      <c r="M690" s="210"/>
      <c r="N690" s="211"/>
      <c r="O690" s="211"/>
      <c r="P690" s="211"/>
      <c r="Q690" s="211"/>
      <c r="R690" s="211"/>
      <c r="S690" s="211"/>
      <c r="T690" s="212"/>
      <c r="AT690" s="213" t="s">
        <v>193</v>
      </c>
      <c r="AU690" s="213" t="s">
        <v>90</v>
      </c>
      <c r="AV690" s="14" t="s">
        <v>90</v>
      </c>
      <c r="AW690" s="14" t="s">
        <v>41</v>
      </c>
      <c r="AX690" s="14" t="s">
        <v>88</v>
      </c>
      <c r="AY690" s="213" t="s">
        <v>182</v>
      </c>
    </row>
    <row r="691" spans="1:65" s="2" customFormat="1" ht="14.45" customHeight="1">
      <c r="A691" s="35"/>
      <c r="B691" s="36"/>
      <c r="C691" s="214" t="s">
        <v>755</v>
      </c>
      <c r="D691" s="214" t="s">
        <v>179</v>
      </c>
      <c r="E691" s="215" t="s">
        <v>748</v>
      </c>
      <c r="F691" s="216" t="s">
        <v>749</v>
      </c>
      <c r="G691" s="217" t="s">
        <v>190</v>
      </c>
      <c r="H691" s="218">
        <v>1</v>
      </c>
      <c r="I691" s="219"/>
      <c r="J691" s="220">
        <f>ROUND(I691*H691,2)</f>
        <v>0</v>
      </c>
      <c r="K691" s="216" t="s">
        <v>198</v>
      </c>
      <c r="L691" s="221"/>
      <c r="M691" s="222" t="s">
        <v>43</v>
      </c>
      <c r="N691" s="223" t="s">
        <v>51</v>
      </c>
      <c r="O691" s="65"/>
      <c r="P691" s="188">
        <f>O691*H691</f>
        <v>0</v>
      </c>
      <c r="Q691" s="188">
        <v>0</v>
      </c>
      <c r="R691" s="188">
        <f>Q691*H691</f>
        <v>0</v>
      </c>
      <c r="S691" s="188">
        <v>0</v>
      </c>
      <c r="T691" s="189">
        <f>S691*H691</f>
        <v>0</v>
      </c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R691" s="190" t="s">
        <v>90</v>
      </c>
      <c r="AT691" s="190" t="s">
        <v>179</v>
      </c>
      <c r="AU691" s="190" t="s">
        <v>90</v>
      </c>
      <c r="AY691" s="17" t="s">
        <v>182</v>
      </c>
      <c r="BE691" s="191">
        <f>IF(N691="základní",J691,0)</f>
        <v>0</v>
      </c>
      <c r="BF691" s="191">
        <f>IF(N691="snížená",J691,0)</f>
        <v>0</v>
      </c>
      <c r="BG691" s="191">
        <f>IF(N691="zákl. přenesená",J691,0)</f>
        <v>0</v>
      </c>
      <c r="BH691" s="191">
        <f>IF(N691="sníž. přenesená",J691,0)</f>
        <v>0</v>
      </c>
      <c r="BI691" s="191">
        <f>IF(N691="nulová",J691,0)</f>
        <v>0</v>
      </c>
      <c r="BJ691" s="17" t="s">
        <v>88</v>
      </c>
      <c r="BK691" s="191">
        <f>ROUND(I691*H691,2)</f>
        <v>0</v>
      </c>
      <c r="BL691" s="17" t="s">
        <v>88</v>
      </c>
      <c r="BM691" s="190" t="s">
        <v>1763</v>
      </c>
    </row>
    <row r="692" spans="1:65" s="13" customFormat="1" ht="11.25">
      <c r="B692" s="192"/>
      <c r="C692" s="193"/>
      <c r="D692" s="194" t="s">
        <v>193</v>
      </c>
      <c r="E692" s="195" t="s">
        <v>43</v>
      </c>
      <c r="F692" s="196" t="s">
        <v>554</v>
      </c>
      <c r="G692" s="193"/>
      <c r="H692" s="195" t="s">
        <v>43</v>
      </c>
      <c r="I692" s="197"/>
      <c r="J692" s="193"/>
      <c r="K692" s="193"/>
      <c r="L692" s="198"/>
      <c r="M692" s="199"/>
      <c r="N692" s="200"/>
      <c r="O692" s="200"/>
      <c r="P692" s="200"/>
      <c r="Q692" s="200"/>
      <c r="R692" s="200"/>
      <c r="S692" s="200"/>
      <c r="T692" s="201"/>
      <c r="AT692" s="202" t="s">
        <v>193</v>
      </c>
      <c r="AU692" s="202" t="s">
        <v>90</v>
      </c>
      <c r="AV692" s="13" t="s">
        <v>88</v>
      </c>
      <c r="AW692" s="13" t="s">
        <v>41</v>
      </c>
      <c r="AX692" s="13" t="s">
        <v>80</v>
      </c>
      <c r="AY692" s="202" t="s">
        <v>182</v>
      </c>
    </row>
    <row r="693" spans="1:65" s="13" customFormat="1" ht="11.25">
      <c r="B693" s="192"/>
      <c r="C693" s="193"/>
      <c r="D693" s="194" t="s">
        <v>193</v>
      </c>
      <c r="E693" s="195" t="s">
        <v>43</v>
      </c>
      <c r="F693" s="196" t="s">
        <v>736</v>
      </c>
      <c r="G693" s="193"/>
      <c r="H693" s="195" t="s">
        <v>43</v>
      </c>
      <c r="I693" s="197"/>
      <c r="J693" s="193"/>
      <c r="K693" s="193"/>
      <c r="L693" s="198"/>
      <c r="M693" s="199"/>
      <c r="N693" s="200"/>
      <c r="O693" s="200"/>
      <c r="P693" s="200"/>
      <c r="Q693" s="200"/>
      <c r="R693" s="200"/>
      <c r="S693" s="200"/>
      <c r="T693" s="201"/>
      <c r="AT693" s="202" t="s">
        <v>193</v>
      </c>
      <c r="AU693" s="202" t="s">
        <v>90</v>
      </c>
      <c r="AV693" s="13" t="s">
        <v>88</v>
      </c>
      <c r="AW693" s="13" t="s">
        <v>41</v>
      </c>
      <c r="AX693" s="13" t="s">
        <v>80</v>
      </c>
      <c r="AY693" s="202" t="s">
        <v>182</v>
      </c>
    </row>
    <row r="694" spans="1:65" s="14" customFormat="1" ht="11.25">
      <c r="B694" s="203"/>
      <c r="C694" s="204"/>
      <c r="D694" s="194" t="s">
        <v>193</v>
      </c>
      <c r="E694" s="205" t="s">
        <v>43</v>
      </c>
      <c r="F694" s="206" t="s">
        <v>88</v>
      </c>
      <c r="G694" s="204"/>
      <c r="H694" s="207">
        <v>1</v>
      </c>
      <c r="I694" s="208"/>
      <c r="J694" s="204"/>
      <c r="K694" s="204"/>
      <c r="L694" s="209"/>
      <c r="M694" s="210"/>
      <c r="N694" s="211"/>
      <c r="O694" s="211"/>
      <c r="P694" s="211"/>
      <c r="Q694" s="211"/>
      <c r="R694" s="211"/>
      <c r="S694" s="211"/>
      <c r="T694" s="212"/>
      <c r="AT694" s="213" t="s">
        <v>193</v>
      </c>
      <c r="AU694" s="213" t="s">
        <v>90</v>
      </c>
      <c r="AV694" s="14" t="s">
        <v>90</v>
      </c>
      <c r="AW694" s="14" t="s">
        <v>41</v>
      </c>
      <c r="AX694" s="14" t="s">
        <v>88</v>
      </c>
      <c r="AY694" s="213" t="s">
        <v>182</v>
      </c>
    </row>
    <row r="695" spans="1:65" s="2" customFormat="1" ht="14.45" customHeight="1">
      <c r="A695" s="35"/>
      <c r="B695" s="36"/>
      <c r="C695" s="214" t="s">
        <v>760</v>
      </c>
      <c r="D695" s="214" t="s">
        <v>179</v>
      </c>
      <c r="E695" s="215" t="s">
        <v>752</v>
      </c>
      <c r="F695" s="216" t="s">
        <v>753</v>
      </c>
      <c r="G695" s="217" t="s">
        <v>190</v>
      </c>
      <c r="H695" s="218">
        <v>1</v>
      </c>
      <c r="I695" s="219"/>
      <c r="J695" s="220">
        <f>ROUND(I695*H695,2)</f>
        <v>0</v>
      </c>
      <c r="K695" s="216" t="s">
        <v>198</v>
      </c>
      <c r="L695" s="221"/>
      <c r="M695" s="222" t="s">
        <v>43</v>
      </c>
      <c r="N695" s="223" t="s">
        <v>51</v>
      </c>
      <c r="O695" s="65"/>
      <c r="P695" s="188">
        <f>O695*H695</f>
        <v>0</v>
      </c>
      <c r="Q695" s="188">
        <v>0</v>
      </c>
      <c r="R695" s="188">
        <f>Q695*H695</f>
        <v>0</v>
      </c>
      <c r="S695" s="188">
        <v>0</v>
      </c>
      <c r="T695" s="189">
        <f>S695*H695</f>
        <v>0</v>
      </c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R695" s="190" t="s">
        <v>90</v>
      </c>
      <c r="AT695" s="190" t="s">
        <v>179</v>
      </c>
      <c r="AU695" s="190" t="s">
        <v>90</v>
      </c>
      <c r="AY695" s="17" t="s">
        <v>182</v>
      </c>
      <c r="BE695" s="191">
        <f>IF(N695="základní",J695,0)</f>
        <v>0</v>
      </c>
      <c r="BF695" s="191">
        <f>IF(N695="snížená",J695,0)</f>
        <v>0</v>
      </c>
      <c r="BG695" s="191">
        <f>IF(N695="zákl. přenesená",J695,0)</f>
        <v>0</v>
      </c>
      <c r="BH695" s="191">
        <f>IF(N695="sníž. přenesená",J695,0)</f>
        <v>0</v>
      </c>
      <c r="BI695" s="191">
        <f>IF(N695="nulová",J695,0)</f>
        <v>0</v>
      </c>
      <c r="BJ695" s="17" t="s">
        <v>88</v>
      </c>
      <c r="BK695" s="191">
        <f>ROUND(I695*H695,2)</f>
        <v>0</v>
      </c>
      <c r="BL695" s="17" t="s">
        <v>88</v>
      </c>
      <c r="BM695" s="190" t="s">
        <v>1764</v>
      </c>
    </row>
    <row r="696" spans="1:65" s="13" customFormat="1" ht="11.25">
      <c r="B696" s="192"/>
      <c r="C696" s="193"/>
      <c r="D696" s="194" t="s">
        <v>193</v>
      </c>
      <c r="E696" s="195" t="s">
        <v>43</v>
      </c>
      <c r="F696" s="196" t="s">
        <v>554</v>
      </c>
      <c r="G696" s="193"/>
      <c r="H696" s="195" t="s">
        <v>43</v>
      </c>
      <c r="I696" s="197"/>
      <c r="J696" s="193"/>
      <c r="K696" s="193"/>
      <c r="L696" s="198"/>
      <c r="M696" s="199"/>
      <c r="N696" s="200"/>
      <c r="O696" s="200"/>
      <c r="P696" s="200"/>
      <c r="Q696" s="200"/>
      <c r="R696" s="200"/>
      <c r="S696" s="200"/>
      <c r="T696" s="201"/>
      <c r="AT696" s="202" t="s">
        <v>193</v>
      </c>
      <c r="AU696" s="202" t="s">
        <v>90</v>
      </c>
      <c r="AV696" s="13" t="s">
        <v>88</v>
      </c>
      <c r="AW696" s="13" t="s">
        <v>41</v>
      </c>
      <c r="AX696" s="13" t="s">
        <v>80</v>
      </c>
      <c r="AY696" s="202" t="s">
        <v>182</v>
      </c>
    </row>
    <row r="697" spans="1:65" s="13" customFormat="1" ht="11.25">
      <c r="B697" s="192"/>
      <c r="C697" s="193"/>
      <c r="D697" s="194" t="s">
        <v>193</v>
      </c>
      <c r="E697" s="195" t="s">
        <v>43</v>
      </c>
      <c r="F697" s="196" t="s">
        <v>736</v>
      </c>
      <c r="G697" s="193"/>
      <c r="H697" s="195" t="s">
        <v>43</v>
      </c>
      <c r="I697" s="197"/>
      <c r="J697" s="193"/>
      <c r="K697" s="193"/>
      <c r="L697" s="198"/>
      <c r="M697" s="199"/>
      <c r="N697" s="200"/>
      <c r="O697" s="200"/>
      <c r="P697" s="200"/>
      <c r="Q697" s="200"/>
      <c r="R697" s="200"/>
      <c r="S697" s="200"/>
      <c r="T697" s="201"/>
      <c r="AT697" s="202" t="s">
        <v>193</v>
      </c>
      <c r="AU697" s="202" t="s">
        <v>90</v>
      </c>
      <c r="AV697" s="13" t="s">
        <v>88</v>
      </c>
      <c r="AW697" s="13" t="s">
        <v>41</v>
      </c>
      <c r="AX697" s="13" t="s">
        <v>80</v>
      </c>
      <c r="AY697" s="202" t="s">
        <v>182</v>
      </c>
    </row>
    <row r="698" spans="1:65" s="14" customFormat="1" ht="11.25">
      <c r="B698" s="203"/>
      <c r="C698" s="204"/>
      <c r="D698" s="194" t="s">
        <v>193</v>
      </c>
      <c r="E698" s="205" t="s">
        <v>43</v>
      </c>
      <c r="F698" s="206" t="s">
        <v>88</v>
      </c>
      <c r="G698" s="204"/>
      <c r="H698" s="207">
        <v>1</v>
      </c>
      <c r="I698" s="208"/>
      <c r="J698" s="204"/>
      <c r="K698" s="204"/>
      <c r="L698" s="209"/>
      <c r="M698" s="210"/>
      <c r="N698" s="211"/>
      <c r="O698" s="211"/>
      <c r="P698" s="211"/>
      <c r="Q698" s="211"/>
      <c r="R698" s="211"/>
      <c r="S698" s="211"/>
      <c r="T698" s="212"/>
      <c r="AT698" s="213" t="s">
        <v>193</v>
      </c>
      <c r="AU698" s="213" t="s">
        <v>90</v>
      </c>
      <c r="AV698" s="14" t="s">
        <v>90</v>
      </c>
      <c r="AW698" s="14" t="s">
        <v>41</v>
      </c>
      <c r="AX698" s="14" t="s">
        <v>88</v>
      </c>
      <c r="AY698" s="213" t="s">
        <v>182</v>
      </c>
    </row>
    <row r="699" spans="1:65" s="2" customFormat="1" ht="14.45" customHeight="1">
      <c r="A699" s="35"/>
      <c r="B699" s="36"/>
      <c r="C699" s="179" t="s">
        <v>765</v>
      </c>
      <c r="D699" s="179" t="s">
        <v>187</v>
      </c>
      <c r="E699" s="180" t="s">
        <v>756</v>
      </c>
      <c r="F699" s="181" t="s">
        <v>757</v>
      </c>
      <c r="G699" s="182" t="s">
        <v>481</v>
      </c>
      <c r="H699" s="183">
        <v>65</v>
      </c>
      <c r="I699" s="184"/>
      <c r="J699" s="185">
        <f>ROUND(I699*H699,2)</f>
        <v>0</v>
      </c>
      <c r="K699" s="181" t="s">
        <v>198</v>
      </c>
      <c r="L699" s="40"/>
      <c r="M699" s="186" t="s">
        <v>43</v>
      </c>
      <c r="N699" s="187" t="s">
        <v>51</v>
      </c>
      <c r="O699" s="65"/>
      <c r="P699" s="188">
        <f>O699*H699</f>
        <v>0</v>
      </c>
      <c r="Q699" s="188">
        <v>0</v>
      </c>
      <c r="R699" s="188">
        <f>Q699*H699</f>
        <v>0</v>
      </c>
      <c r="S699" s="188">
        <v>0</v>
      </c>
      <c r="T699" s="189">
        <f>S699*H699</f>
        <v>0</v>
      </c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R699" s="190" t="s">
        <v>88</v>
      </c>
      <c r="AT699" s="190" t="s">
        <v>187</v>
      </c>
      <c r="AU699" s="190" t="s">
        <v>90</v>
      </c>
      <c r="AY699" s="17" t="s">
        <v>182</v>
      </c>
      <c r="BE699" s="191">
        <f>IF(N699="základní",J699,0)</f>
        <v>0</v>
      </c>
      <c r="BF699" s="191">
        <f>IF(N699="snížená",J699,0)</f>
        <v>0</v>
      </c>
      <c r="BG699" s="191">
        <f>IF(N699="zákl. přenesená",J699,0)</f>
        <v>0</v>
      </c>
      <c r="BH699" s="191">
        <f>IF(N699="sníž. přenesená",J699,0)</f>
        <v>0</v>
      </c>
      <c r="BI699" s="191">
        <f>IF(N699="nulová",J699,0)</f>
        <v>0</v>
      </c>
      <c r="BJ699" s="17" t="s">
        <v>88</v>
      </c>
      <c r="BK699" s="191">
        <f>ROUND(I699*H699,2)</f>
        <v>0</v>
      </c>
      <c r="BL699" s="17" t="s">
        <v>88</v>
      </c>
      <c r="BM699" s="190" t="s">
        <v>1765</v>
      </c>
    </row>
    <row r="700" spans="1:65" s="13" customFormat="1" ht="11.25">
      <c r="B700" s="192"/>
      <c r="C700" s="193"/>
      <c r="D700" s="194" t="s">
        <v>193</v>
      </c>
      <c r="E700" s="195" t="s">
        <v>43</v>
      </c>
      <c r="F700" s="196" t="s">
        <v>554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3" customFormat="1" ht="11.25">
      <c r="B701" s="192"/>
      <c r="C701" s="193"/>
      <c r="D701" s="194" t="s">
        <v>193</v>
      </c>
      <c r="E701" s="195" t="s">
        <v>43</v>
      </c>
      <c r="F701" s="196" t="s">
        <v>759</v>
      </c>
      <c r="G701" s="193"/>
      <c r="H701" s="195" t="s">
        <v>43</v>
      </c>
      <c r="I701" s="197"/>
      <c r="J701" s="193"/>
      <c r="K701" s="193"/>
      <c r="L701" s="198"/>
      <c r="M701" s="199"/>
      <c r="N701" s="200"/>
      <c r="O701" s="200"/>
      <c r="P701" s="200"/>
      <c r="Q701" s="200"/>
      <c r="R701" s="200"/>
      <c r="S701" s="200"/>
      <c r="T701" s="201"/>
      <c r="AT701" s="202" t="s">
        <v>193</v>
      </c>
      <c r="AU701" s="202" t="s">
        <v>90</v>
      </c>
      <c r="AV701" s="13" t="s">
        <v>88</v>
      </c>
      <c r="AW701" s="13" t="s">
        <v>41</v>
      </c>
      <c r="AX701" s="13" t="s">
        <v>80</v>
      </c>
      <c r="AY701" s="202" t="s">
        <v>182</v>
      </c>
    </row>
    <row r="702" spans="1:65" s="14" customFormat="1" ht="11.25">
      <c r="B702" s="203"/>
      <c r="C702" s="204"/>
      <c r="D702" s="194" t="s">
        <v>193</v>
      </c>
      <c r="E702" s="205" t="s">
        <v>43</v>
      </c>
      <c r="F702" s="206" t="s">
        <v>680</v>
      </c>
      <c r="G702" s="204"/>
      <c r="H702" s="207">
        <v>65</v>
      </c>
      <c r="I702" s="208"/>
      <c r="J702" s="204"/>
      <c r="K702" s="204"/>
      <c r="L702" s="209"/>
      <c r="M702" s="210"/>
      <c r="N702" s="211"/>
      <c r="O702" s="211"/>
      <c r="P702" s="211"/>
      <c r="Q702" s="211"/>
      <c r="R702" s="211"/>
      <c r="S702" s="211"/>
      <c r="T702" s="212"/>
      <c r="AT702" s="213" t="s">
        <v>193</v>
      </c>
      <c r="AU702" s="213" t="s">
        <v>90</v>
      </c>
      <c r="AV702" s="14" t="s">
        <v>90</v>
      </c>
      <c r="AW702" s="14" t="s">
        <v>41</v>
      </c>
      <c r="AX702" s="14" t="s">
        <v>88</v>
      </c>
      <c r="AY702" s="213" t="s">
        <v>182</v>
      </c>
    </row>
    <row r="703" spans="1:65" s="2" customFormat="1" ht="14.45" customHeight="1">
      <c r="A703" s="35"/>
      <c r="B703" s="36"/>
      <c r="C703" s="214" t="s">
        <v>770</v>
      </c>
      <c r="D703" s="214" t="s">
        <v>179</v>
      </c>
      <c r="E703" s="215" t="s">
        <v>761</v>
      </c>
      <c r="F703" s="216" t="s">
        <v>762</v>
      </c>
      <c r="G703" s="217" t="s">
        <v>481</v>
      </c>
      <c r="H703" s="218">
        <v>68.25</v>
      </c>
      <c r="I703" s="219"/>
      <c r="J703" s="220">
        <f>ROUND(I703*H703,2)</f>
        <v>0</v>
      </c>
      <c r="K703" s="216" t="s">
        <v>198</v>
      </c>
      <c r="L703" s="221"/>
      <c r="M703" s="222" t="s">
        <v>43</v>
      </c>
      <c r="N703" s="223" t="s">
        <v>51</v>
      </c>
      <c r="O703" s="65"/>
      <c r="P703" s="188">
        <f>O703*H703</f>
        <v>0</v>
      </c>
      <c r="Q703" s="188">
        <v>0</v>
      </c>
      <c r="R703" s="188">
        <f>Q703*H703</f>
        <v>0</v>
      </c>
      <c r="S703" s="188">
        <v>0</v>
      </c>
      <c r="T703" s="189">
        <f>S703*H703</f>
        <v>0</v>
      </c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R703" s="190" t="s">
        <v>90</v>
      </c>
      <c r="AT703" s="190" t="s">
        <v>179</v>
      </c>
      <c r="AU703" s="190" t="s">
        <v>90</v>
      </c>
      <c r="AY703" s="17" t="s">
        <v>182</v>
      </c>
      <c r="BE703" s="191">
        <f>IF(N703="základní",J703,0)</f>
        <v>0</v>
      </c>
      <c r="BF703" s="191">
        <f>IF(N703="snížená",J703,0)</f>
        <v>0</v>
      </c>
      <c r="BG703" s="191">
        <f>IF(N703="zákl. přenesená",J703,0)</f>
        <v>0</v>
      </c>
      <c r="BH703" s="191">
        <f>IF(N703="sníž. přenesená",J703,0)</f>
        <v>0</v>
      </c>
      <c r="BI703" s="191">
        <f>IF(N703="nulová",J703,0)</f>
        <v>0</v>
      </c>
      <c r="BJ703" s="17" t="s">
        <v>88</v>
      </c>
      <c r="BK703" s="191">
        <f>ROUND(I703*H703,2)</f>
        <v>0</v>
      </c>
      <c r="BL703" s="17" t="s">
        <v>88</v>
      </c>
      <c r="BM703" s="190" t="s">
        <v>1766</v>
      </c>
    </row>
    <row r="704" spans="1:65" s="13" customFormat="1" ht="11.25">
      <c r="B704" s="192"/>
      <c r="C704" s="193"/>
      <c r="D704" s="194" t="s">
        <v>193</v>
      </c>
      <c r="E704" s="195" t="s">
        <v>43</v>
      </c>
      <c r="F704" s="196" t="s">
        <v>554</v>
      </c>
      <c r="G704" s="193"/>
      <c r="H704" s="195" t="s">
        <v>43</v>
      </c>
      <c r="I704" s="197"/>
      <c r="J704" s="193"/>
      <c r="K704" s="193"/>
      <c r="L704" s="198"/>
      <c r="M704" s="199"/>
      <c r="N704" s="200"/>
      <c r="O704" s="200"/>
      <c r="P704" s="200"/>
      <c r="Q704" s="200"/>
      <c r="R704" s="200"/>
      <c r="S704" s="200"/>
      <c r="T704" s="201"/>
      <c r="AT704" s="202" t="s">
        <v>193</v>
      </c>
      <c r="AU704" s="202" t="s">
        <v>90</v>
      </c>
      <c r="AV704" s="13" t="s">
        <v>88</v>
      </c>
      <c r="AW704" s="13" t="s">
        <v>41</v>
      </c>
      <c r="AX704" s="13" t="s">
        <v>80</v>
      </c>
      <c r="AY704" s="202" t="s">
        <v>182</v>
      </c>
    </row>
    <row r="705" spans="1:65" s="13" customFormat="1" ht="11.25">
      <c r="B705" s="192"/>
      <c r="C705" s="193"/>
      <c r="D705" s="194" t="s">
        <v>193</v>
      </c>
      <c r="E705" s="195" t="s">
        <v>43</v>
      </c>
      <c r="F705" s="196" t="s">
        <v>764</v>
      </c>
      <c r="G705" s="193"/>
      <c r="H705" s="195" t="s">
        <v>43</v>
      </c>
      <c r="I705" s="197"/>
      <c r="J705" s="193"/>
      <c r="K705" s="193"/>
      <c r="L705" s="198"/>
      <c r="M705" s="199"/>
      <c r="N705" s="200"/>
      <c r="O705" s="200"/>
      <c r="P705" s="200"/>
      <c r="Q705" s="200"/>
      <c r="R705" s="200"/>
      <c r="S705" s="200"/>
      <c r="T705" s="201"/>
      <c r="AT705" s="202" t="s">
        <v>193</v>
      </c>
      <c r="AU705" s="202" t="s">
        <v>90</v>
      </c>
      <c r="AV705" s="13" t="s">
        <v>88</v>
      </c>
      <c r="AW705" s="13" t="s">
        <v>41</v>
      </c>
      <c r="AX705" s="13" t="s">
        <v>80</v>
      </c>
      <c r="AY705" s="202" t="s">
        <v>182</v>
      </c>
    </row>
    <row r="706" spans="1:65" s="14" customFormat="1" ht="11.25">
      <c r="B706" s="203"/>
      <c r="C706" s="204"/>
      <c r="D706" s="194" t="s">
        <v>193</v>
      </c>
      <c r="E706" s="205" t="s">
        <v>43</v>
      </c>
      <c r="F706" s="206" t="s">
        <v>1620</v>
      </c>
      <c r="G706" s="204"/>
      <c r="H706" s="207">
        <v>68.25</v>
      </c>
      <c r="I706" s="208"/>
      <c r="J706" s="204"/>
      <c r="K706" s="204"/>
      <c r="L706" s="209"/>
      <c r="M706" s="210"/>
      <c r="N706" s="211"/>
      <c r="O706" s="211"/>
      <c r="P706" s="211"/>
      <c r="Q706" s="211"/>
      <c r="R706" s="211"/>
      <c r="S706" s="211"/>
      <c r="T706" s="212"/>
      <c r="AT706" s="213" t="s">
        <v>193</v>
      </c>
      <c r="AU706" s="213" t="s">
        <v>90</v>
      </c>
      <c r="AV706" s="14" t="s">
        <v>90</v>
      </c>
      <c r="AW706" s="14" t="s">
        <v>41</v>
      </c>
      <c r="AX706" s="14" t="s">
        <v>88</v>
      </c>
      <c r="AY706" s="213" t="s">
        <v>182</v>
      </c>
    </row>
    <row r="707" spans="1:65" s="2" customFormat="1" ht="14.45" customHeight="1">
      <c r="A707" s="35"/>
      <c r="B707" s="36"/>
      <c r="C707" s="214" t="s">
        <v>776</v>
      </c>
      <c r="D707" s="214" t="s">
        <v>179</v>
      </c>
      <c r="E707" s="215" t="s">
        <v>766</v>
      </c>
      <c r="F707" s="216" t="s">
        <v>767</v>
      </c>
      <c r="G707" s="217" t="s">
        <v>190</v>
      </c>
      <c r="H707" s="218">
        <v>2</v>
      </c>
      <c r="I707" s="219"/>
      <c r="J707" s="220">
        <f>ROUND(I707*H707,2)</f>
        <v>0</v>
      </c>
      <c r="K707" s="216" t="s">
        <v>198</v>
      </c>
      <c r="L707" s="221"/>
      <c r="M707" s="222" t="s">
        <v>43</v>
      </c>
      <c r="N707" s="223" t="s">
        <v>51</v>
      </c>
      <c r="O707" s="65"/>
      <c r="P707" s="188">
        <f>O707*H707</f>
        <v>0</v>
      </c>
      <c r="Q707" s="188">
        <v>0</v>
      </c>
      <c r="R707" s="188">
        <f>Q707*H707</f>
        <v>0</v>
      </c>
      <c r="S707" s="188">
        <v>0</v>
      </c>
      <c r="T707" s="189">
        <f>S707*H707</f>
        <v>0</v>
      </c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R707" s="190" t="s">
        <v>90</v>
      </c>
      <c r="AT707" s="190" t="s">
        <v>179</v>
      </c>
      <c r="AU707" s="190" t="s">
        <v>90</v>
      </c>
      <c r="AY707" s="17" t="s">
        <v>182</v>
      </c>
      <c r="BE707" s="191">
        <f>IF(N707="základní",J707,0)</f>
        <v>0</v>
      </c>
      <c r="BF707" s="191">
        <f>IF(N707="snížená",J707,0)</f>
        <v>0</v>
      </c>
      <c r="BG707" s="191">
        <f>IF(N707="zákl. přenesená",J707,0)</f>
        <v>0</v>
      </c>
      <c r="BH707" s="191">
        <f>IF(N707="sníž. přenesená",J707,0)</f>
        <v>0</v>
      </c>
      <c r="BI707" s="191">
        <f>IF(N707="nulová",J707,0)</f>
        <v>0</v>
      </c>
      <c r="BJ707" s="17" t="s">
        <v>88</v>
      </c>
      <c r="BK707" s="191">
        <f>ROUND(I707*H707,2)</f>
        <v>0</v>
      </c>
      <c r="BL707" s="17" t="s">
        <v>88</v>
      </c>
      <c r="BM707" s="190" t="s">
        <v>1767</v>
      </c>
    </row>
    <row r="708" spans="1:65" s="13" customFormat="1" ht="11.25">
      <c r="B708" s="192"/>
      <c r="C708" s="193"/>
      <c r="D708" s="194" t="s">
        <v>193</v>
      </c>
      <c r="E708" s="195" t="s">
        <v>43</v>
      </c>
      <c r="F708" s="196" t="s">
        <v>769</v>
      </c>
      <c r="G708" s="193"/>
      <c r="H708" s="195" t="s">
        <v>43</v>
      </c>
      <c r="I708" s="197"/>
      <c r="J708" s="193"/>
      <c r="K708" s="193"/>
      <c r="L708" s="198"/>
      <c r="M708" s="199"/>
      <c r="N708" s="200"/>
      <c r="O708" s="200"/>
      <c r="P708" s="200"/>
      <c r="Q708" s="200"/>
      <c r="R708" s="200"/>
      <c r="S708" s="200"/>
      <c r="T708" s="201"/>
      <c r="AT708" s="202" t="s">
        <v>193</v>
      </c>
      <c r="AU708" s="202" t="s">
        <v>90</v>
      </c>
      <c r="AV708" s="13" t="s">
        <v>88</v>
      </c>
      <c r="AW708" s="13" t="s">
        <v>41</v>
      </c>
      <c r="AX708" s="13" t="s">
        <v>80</v>
      </c>
      <c r="AY708" s="202" t="s">
        <v>182</v>
      </c>
    </row>
    <row r="709" spans="1:65" s="14" customFormat="1" ht="11.25">
      <c r="B709" s="203"/>
      <c r="C709" s="204"/>
      <c r="D709" s="194" t="s">
        <v>193</v>
      </c>
      <c r="E709" s="205" t="s">
        <v>43</v>
      </c>
      <c r="F709" s="206" t="s">
        <v>90</v>
      </c>
      <c r="G709" s="204"/>
      <c r="H709" s="207">
        <v>2</v>
      </c>
      <c r="I709" s="208"/>
      <c r="J709" s="204"/>
      <c r="K709" s="204"/>
      <c r="L709" s="209"/>
      <c r="M709" s="210"/>
      <c r="N709" s="211"/>
      <c r="O709" s="211"/>
      <c r="P709" s="211"/>
      <c r="Q709" s="211"/>
      <c r="R709" s="211"/>
      <c r="S709" s="211"/>
      <c r="T709" s="212"/>
      <c r="AT709" s="213" t="s">
        <v>193</v>
      </c>
      <c r="AU709" s="213" t="s">
        <v>90</v>
      </c>
      <c r="AV709" s="14" t="s">
        <v>90</v>
      </c>
      <c r="AW709" s="14" t="s">
        <v>41</v>
      </c>
      <c r="AX709" s="14" t="s">
        <v>88</v>
      </c>
      <c r="AY709" s="213" t="s">
        <v>182</v>
      </c>
    </row>
    <row r="710" spans="1:65" s="2" customFormat="1" ht="49.15" customHeight="1">
      <c r="A710" s="35"/>
      <c r="B710" s="36"/>
      <c r="C710" s="179" t="s">
        <v>781</v>
      </c>
      <c r="D710" s="179" t="s">
        <v>187</v>
      </c>
      <c r="E710" s="180" t="s">
        <v>1768</v>
      </c>
      <c r="F710" s="181" t="s">
        <v>1769</v>
      </c>
      <c r="G710" s="182" t="s">
        <v>481</v>
      </c>
      <c r="H710" s="183">
        <v>3</v>
      </c>
      <c r="I710" s="184"/>
      <c r="J710" s="185">
        <f>ROUND(I710*H710,2)</f>
        <v>0</v>
      </c>
      <c r="K710" s="181" t="s">
        <v>191</v>
      </c>
      <c r="L710" s="40"/>
      <c r="M710" s="186" t="s">
        <v>43</v>
      </c>
      <c r="N710" s="187" t="s">
        <v>51</v>
      </c>
      <c r="O710" s="65"/>
      <c r="P710" s="188">
        <f>O710*H710</f>
        <v>0</v>
      </c>
      <c r="Q710" s="188">
        <v>1.0000000000000001E-5</v>
      </c>
      <c r="R710" s="188">
        <f>Q710*H710</f>
        <v>3.0000000000000004E-5</v>
      </c>
      <c r="S710" s="188">
        <v>0</v>
      </c>
      <c r="T710" s="189">
        <f>S710*H710</f>
        <v>0</v>
      </c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R710" s="190" t="s">
        <v>88</v>
      </c>
      <c r="AT710" s="190" t="s">
        <v>187</v>
      </c>
      <c r="AU710" s="190" t="s">
        <v>90</v>
      </c>
      <c r="AY710" s="17" t="s">
        <v>182</v>
      </c>
      <c r="BE710" s="191">
        <f>IF(N710="základní",J710,0)</f>
        <v>0</v>
      </c>
      <c r="BF710" s="191">
        <f>IF(N710="snížená",J710,0)</f>
        <v>0</v>
      </c>
      <c r="BG710" s="191">
        <f>IF(N710="zákl. přenesená",J710,0)</f>
        <v>0</v>
      </c>
      <c r="BH710" s="191">
        <f>IF(N710="sníž. přenesená",J710,0)</f>
        <v>0</v>
      </c>
      <c r="BI710" s="191">
        <f>IF(N710="nulová",J710,0)</f>
        <v>0</v>
      </c>
      <c r="BJ710" s="17" t="s">
        <v>88</v>
      </c>
      <c r="BK710" s="191">
        <f>ROUND(I710*H710,2)</f>
        <v>0</v>
      </c>
      <c r="BL710" s="17" t="s">
        <v>88</v>
      </c>
      <c r="BM710" s="190" t="s">
        <v>1770</v>
      </c>
    </row>
    <row r="711" spans="1:65" s="13" customFormat="1" ht="11.25">
      <c r="B711" s="192"/>
      <c r="C711" s="193"/>
      <c r="D711" s="194" t="s">
        <v>193</v>
      </c>
      <c r="E711" s="195" t="s">
        <v>43</v>
      </c>
      <c r="F711" s="196" t="s">
        <v>554</v>
      </c>
      <c r="G711" s="193"/>
      <c r="H711" s="195" t="s">
        <v>43</v>
      </c>
      <c r="I711" s="197"/>
      <c r="J711" s="193"/>
      <c r="K711" s="193"/>
      <c r="L711" s="198"/>
      <c r="M711" s="199"/>
      <c r="N711" s="200"/>
      <c r="O711" s="200"/>
      <c r="P711" s="200"/>
      <c r="Q711" s="200"/>
      <c r="R711" s="200"/>
      <c r="S711" s="200"/>
      <c r="T711" s="201"/>
      <c r="AT711" s="202" t="s">
        <v>193</v>
      </c>
      <c r="AU711" s="202" t="s">
        <v>90</v>
      </c>
      <c r="AV711" s="13" t="s">
        <v>88</v>
      </c>
      <c r="AW711" s="13" t="s">
        <v>41</v>
      </c>
      <c r="AX711" s="13" t="s">
        <v>80</v>
      </c>
      <c r="AY711" s="202" t="s">
        <v>182</v>
      </c>
    </row>
    <row r="712" spans="1:65" s="13" customFormat="1" ht="11.25">
      <c r="B712" s="192"/>
      <c r="C712" s="193"/>
      <c r="D712" s="194" t="s">
        <v>193</v>
      </c>
      <c r="E712" s="195" t="s">
        <v>43</v>
      </c>
      <c r="F712" s="196" t="s">
        <v>431</v>
      </c>
      <c r="G712" s="193"/>
      <c r="H712" s="195" t="s">
        <v>43</v>
      </c>
      <c r="I712" s="197"/>
      <c r="J712" s="193"/>
      <c r="K712" s="193"/>
      <c r="L712" s="198"/>
      <c r="M712" s="199"/>
      <c r="N712" s="200"/>
      <c r="O712" s="200"/>
      <c r="P712" s="200"/>
      <c r="Q712" s="200"/>
      <c r="R712" s="200"/>
      <c r="S712" s="200"/>
      <c r="T712" s="201"/>
      <c r="AT712" s="202" t="s">
        <v>193</v>
      </c>
      <c r="AU712" s="202" t="s">
        <v>90</v>
      </c>
      <c r="AV712" s="13" t="s">
        <v>88</v>
      </c>
      <c r="AW712" s="13" t="s">
        <v>41</v>
      </c>
      <c r="AX712" s="13" t="s">
        <v>80</v>
      </c>
      <c r="AY712" s="202" t="s">
        <v>182</v>
      </c>
    </row>
    <row r="713" spans="1:65" s="13" customFormat="1" ht="22.5">
      <c r="B713" s="192"/>
      <c r="C713" s="193"/>
      <c r="D713" s="194" t="s">
        <v>193</v>
      </c>
      <c r="E713" s="195" t="s">
        <v>43</v>
      </c>
      <c r="F713" s="196" t="s">
        <v>1771</v>
      </c>
      <c r="G713" s="193"/>
      <c r="H713" s="195" t="s">
        <v>43</v>
      </c>
      <c r="I713" s="197"/>
      <c r="J713" s="193"/>
      <c r="K713" s="193"/>
      <c r="L713" s="198"/>
      <c r="M713" s="199"/>
      <c r="N713" s="200"/>
      <c r="O713" s="200"/>
      <c r="P713" s="200"/>
      <c r="Q713" s="200"/>
      <c r="R713" s="200"/>
      <c r="S713" s="200"/>
      <c r="T713" s="201"/>
      <c r="AT713" s="202" t="s">
        <v>193</v>
      </c>
      <c r="AU713" s="202" t="s">
        <v>90</v>
      </c>
      <c r="AV713" s="13" t="s">
        <v>88</v>
      </c>
      <c r="AW713" s="13" t="s">
        <v>41</v>
      </c>
      <c r="AX713" s="13" t="s">
        <v>80</v>
      </c>
      <c r="AY713" s="202" t="s">
        <v>182</v>
      </c>
    </row>
    <row r="714" spans="1:65" s="14" customFormat="1" ht="11.25">
      <c r="B714" s="203"/>
      <c r="C714" s="204"/>
      <c r="D714" s="194" t="s">
        <v>193</v>
      </c>
      <c r="E714" s="205" t="s">
        <v>43</v>
      </c>
      <c r="F714" s="206" t="s">
        <v>181</v>
      </c>
      <c r="G714" s="204"/>
      <c r="H714" s="207">
        <v>3</v>
      </c>
      <c r="I714" s="208"/>
      <c r="J714" s="204"/>
      <c r="K714" s="204"/>
      <c r="L714" s="209"/>
      <c r="M714" s="210"/>
      <c r="N714" s="211"/>
      <c r="O714" s="211"/>
      <c r="P714" s="211"/>
      <c r="Q714" s="211"/>
      <c r="R714" s="211"/>
      <c r="S714" s="211"/>
      <c r="T714" s="212"/>
      <c r="AT714" s="213" t="s">
        <v>193</v>
      </c>
      <c r="AU714" s="213" t="s">
        <v>90</v>
      </c>
      <c r="AV714" s="14" t="s">
        <v>90</v>
      </c>
      <c r="AW714" s="14" t="s">
        <v>41</v>
      </c>
      <c r="AX714" s="14" t="s">
        <v>88</v>
      </c>
      <c r="AY714" s="213" t="s">
        <v>182</v>
      </c>
    </row>
    <row r="715" spans="1:65" s="2" customFormat="1" ht="24.2" customHeight="1">
      <c r="A715" s="35"/>
      <c r="B715" s="36"/>
      <c r="C715" s="214" t="s">
        <v>785</v>
      </c>
      <c r="D715" s="214" t="s">
        <v>179</v>
      </c>
      <c r="E715" s="215" t="s">
        <v>1772</v>
      </c>
      <c r="F715" s="216" t="s">
        <v>1773</v>
      </c>
      <c r="G715" s="217" t="s">
        <v>481</v>
      </c>
      <c r="H715" s="218">
        <v>3</v>
      </c>
      <c r="I715" s="219"/>
      <c r="J715" s="220">
        <f>ROUND(I715*H715,2)</f>
        <v>0</v>
      </c>
      <c r="K715" s="216" t="s">
        <v>191</v>
      </c>
      <c r="L715" s="221"/>
      <c r="M715" s="222" t="s">
        <v>43</v>
      </c>
      <c r="N715" s="223" t="s">
        <v>51</v>
      </c>
      <c r="O715" s="65"/>
      <c r="P715" s="188">
        <f>O715*H715</f>
        <v>0</v>
      </c>
      <c r="Q715" s="188">
        <v>2.2499999999999998E-3</v>
      </c>
      <c r="R715" s="188">
        <f>Q715*H715</f>
        <v>6.7499999999999991E-3</v>
      </c>
      <c r="S715" s="188">
        <v>0</v>
      </c>
      <c r="T715" s="189">
        <f>S715*H715</f>
        <v>0</v>
      </c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R715" s="190" t="s">
        <v>90</v>
      </c>
      <c r="AT715" s="190" t="s">
        <v>179</v>
      </c>
      <c r="AU715" s="190" t="s">
        <v>90</v>
      </c>
      <c r="AY715" s="17" t="s">
        <v>182</v>
      </c>
      <c r="BE715" s="191">
        <f>IF(N715="základní",J715,0)</f>
        <v>0</v>
      </c>
      <c r="BF715" s="191">
        <f>IF(N715="snížená",J715,0)</f>
        <v>0</v>
      </c>
      <c r="BG715" s="191">
        <f>IF(N715="zákl. přenesená",J715,0)</f>
        <v>0</v>
      </c>
      <c r="BH715" s="191">
        <f>IF(N715="sníž. přenesená",J715,0)</f>
        <v>0</v>
      </c>
      <c r="BI715" s="191">
        <f>IF(N715="nulová",J715,0)</f>
        <v>0</v>
      </c>
      <c r="BJ715" s="17" t="s">
        <v>88</v>
      </c>
      <c r="BK715" s="191">
        <f>ROUND(I715*H715,2)</f>
        <v>0</v>
      </c>
      <c r="BL715" s="17" t="s">
        <v>88</v>
      </c>
      <c r="BM715" s="190" t="s">
        <v>1774</v>
      </c>
    </row>
    <row r="716" spans="1:65" s="13" customFormat="1" ht="11.25">
      <c r="B716" s="192"/>
      <c r="C716" s="193"/>
      <c r="D716" s="194" t="s">
        <v>193</v>
      </c>
      <c r="E716" s="195" t="s">
        <v>43</v>
      </c>
      <c r="F716" s="196" t="s">
        <v>554</v>
      </c>
      <c r="G716" s="193"/>
      <c r="H716" s="195" t="s">
        <v>43</v>
      </c>
      <c r="I716" s="197"/>
      <c r="J716" s="193"/>
      <c r="K716" s="193"/>
      <c r="L716" s="198"/>
      <c r="M716" s="199"/>
      <c r="N716" s="200"/>
      <c r="O716" s="200"/>
      <c r="P716" s="200"/>
      <c r="Q716" s="200"/>
      <c r="R716" s="200"/>
      <c r="S716" s="200"/>
      <c r="T716" s="201"/>
      <c r="AT716" s="202" t="s">
        <v>193</v>
      </c>
      <c r="AU716" s="202" t="s">
        <v>90</v>
      </c>
      <c r="AV716" s="13" t="s">
        <v>88</v>
      </c>
      <c r="AW716" s="13" t="s">
        <v>41</v>
      </c>
      <c r="AX716" s="13" t="s">
        <v>80</v>
      </c>
      <c r="AY716" s="202" t="s">
        <v>182</v>
      </c>
    </row>
    <row r="717" spans="1:65" s="13" customFormat="1" ht="11.25">
      <c r="B717" s="192"/>
      <c r="C717" s="193"/>
      <c r="D717" s="194" t="s">
        <v>193</v>
      </c>
      <c r="E717" s="195" t="s">
        <v>43</v>
      </c>
      <c r="F717" s="196" t="s">
        <v>431</v>
      </c>
      <c r="G717" s="193"/>
      <c r="H717" s="195" t="s">
        <v>43</v>
      </c>
      <c r="I717" s="197"/>
      <c r="J717" s="193"/>
      <c r="K717" s="193"/>
      <c r="L717" s="198"/>
      <c r="M717" s="199"/>
      <c r="N717" s="200"/>
      <c r="O717" s="200"/>
      <c r="P717" s="200"/>
      <c r="Q717" s="200"/>
      <c r="R717" s="200"/>
      <c r="S717" s="200"/>
      <c r="T717" s="201"/>
      <c r="AT717" s="202" t="s">
        <v>193</v>
      </c>
      <c r="AU717" s="202" t="s">
        <v>90</v>
      </c>
      <c r="AV717" s="13" t="s">
        <v>88</v>
      </c>
      <c r="AW717" s="13" t="s">
        <v>41</v>
      </c>
      <c r="AX717" s="13" t="s">
        <v>80</v>
      </c>
      <c r="AY717" s="202" t="s">
        <v>182</v>
      </c>
    </row>
    <row r="718" spans="1:65" s="13" customFormat="1" ht="22.5">
      <c r="B718" s="192"/>
      <c r="C718" s="193"/>
      <c r="D718" s="194" t="s">
        <v>193</v>
      </c>
      <c r="E718" s="195" t="s">
        <v>43</v>
      </c>
      <c r="F718" s="196" t="s">
        <v>1771</v>
      </c>
      <c r="G718" s="193"/>
      <c r="H718" s="195" t="s">
        <v>43</v>
      </c>
      <c r="I718" s="197"/>
      <c r="J718" s="193"/>
      <c r="K718" s="193"/>
      <c r="L718" s="198"/>
      <c r="M718" s="199"/>
      <c r="N718" s="200"/>
      <c r="O718" s="200"/>
      <c r="P718" s="200"/>
      <c r="Q718" s="200"/>
      <c r="R718" s="200"/>
      <c r="S718" s="200"/>
      <c r="T718" s="201"/>
      <c r="AT718" s="202" t="s">
        <v>193</v>
      </c>
      <c r="AU718" s="202" t="s">
        <v>90</v>
      </c>
      <c r="AV718" s="13" t="s">
        <v>88</v>
      </c>
      <c r="AW718" s="13" t="s">
        <v>41</v>
      </c>
      <c r="AX718" s="13" t="s">
        <v>80</v>
      </c>
      <c r="AY718" s="202" t="s">
        <v>182</v>
      </c>
    </row>
    <row r="719" spans="1:65" s="14" customFormat="1" ht="11.25">
      <c r="B719" s="203"/>
      <c r="C719" s="204"/>
      <c r="D719" s="194" t="s">
        <v>193</v>
      </c>
      <c r="E719" s="205" t="s">
        <v>43</v>
      </c>
      <c r="F719" s="206" t="s">
        <v>181</v>
      </c>
      <c r="G719" s="204"/>
      <c r="H719" s="207">
        <v>3</v>
      </c>
      <c r="I719" s="208"/>
      <c r="J719" s="204"/>
      <c r="K719" s="204"/>
      <c r="L719" s="209"/>
      <c r="M719" s="210"/>
      <c r="N719" s="211"/>
      <c r="O719" s="211"/>
      <c r="P719" s="211"/>
      <c r="Q719" s="211"/>
      <c r="R719" s="211"/>
      <c r="S719" s="211"/>
      <c r="T719" s="212"/>
      <c r="AT719" s="213" t="s">
        <v>193</v>
      </c>
      <c r="AU719" s="213" t="s">
        <v>90</v>
      </c>
      <c r="AV719" s="14" t="s">
        <v>90</v>
      </c>
      <c r="AW719" s="14" t="s">
        <v>41</v>
      </c>
      <c r="AX719" s="14" t="s">
        <v>88</v>
      </c>
      <c r="AY719" s="213" t="s">
        <v>182</v>
      </c>
    </row>
    <row r="720" spans="1:65" s="2" customFormat="1" ht="24.2" customHeight="1">
      <c r="A720" s="35"/>
      <c r="B720" s="36"/>
      <c r="C720" s="179" t="s">
        <v>790</v>
      </c>
      <c r="D720" s="179" t="s">
        <v>187</v>
      </c>
      <c r="E720" s="180" t="s">
        <v>771</v>
      </c>
      <c r="F720" s="181" t="s">
        <v>772</v>
      </c>
      <c r="G720" s="182" t="s">
        <v>190</v>
      </c>
      <c r="H720" s="183">
        <v>642</v>
      </c>
      <c r="I720" s="184"/>
      <c r="J720" s="185">
        <f>ROUND(I720*H720,2)</f>
        <v>0</v>
      </c>
      <c r="K720" s="181" t="s">
        <v>191</v>
      </c>
      <c r="L720" s="40"/>
      <c r="M720" s="186" t="s">
        <v>43</v>
      </c>
      <c r="N720" s="187" t="s">
        <v>51</v>
      </c>
      <c r="O720" s="65"/>
      <c r="P720" s="188">
        <f>O720*H720</f>
        <v>0</v>
      </c>
      <c r="Q720" s="188">
        <v>0</v>
      </c>
      <c r="R720" s="188">
        <f>Q720*H720</f>
        <v>0</v>
      </c>
      <c r="S720" s="188">
        <v>0</v>
      </c>
      <c r="T720" s="189">
        <f>S720*H720</f>
        <v>0</v>
      </c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R720" s="190" t="s">
        <v>88</v>
      </c>
      <c r="AT720" s="190" t="s">
        <v>187</v>
      </c>
      <c r="AU720" s="190" t="s">
        <v>90</v>
      </c>
      <c r="AY720" s="17" t="s">
        <v>182</v>
      </c>
      <c r="BE720" s="191">
        <f>IF(N720="základní",J720,0)</f>
        <v>0</v>
      </c>
      <c r="BF720" s="191">
        <f>IF(N720="snížená",J720,0)</f>
        <v>0</v>
      </c>
      <c r="BG720" s="191">
        <f>IF(N720="zákl. přenesená",J720,0)</f>
        <v>0</v>
      </c>
      <c r="BH720" s="191">
        <f>IF(N720="sníž. přenesená",J720,0)</f>
        <v>0</v>
      </c>
      <c r="BI720" s="191">
        <f>IF(N720="nulová",J720,0)</f>
        <v>0</v>
      </c>
      <c r="BJ720" s="17" t="s">
        <v>88</v>
      </c>
      <c r="BK720" s="191">
        <f>ROUND(I720*H720,2)</f>
        <v>0</v>
      </c>
      <c r="BL720" s="17" t="s">
        <v>88</v>
      </c>
      <c r="BM720" s="190" t="s">
        <v>773</v>
      </c>
    </row>
    <row r="721" spans="2:51" s="13" customFormat="1" ht="11.25">
      <c r="B721" s="192"/>
      <c r="C721" s="193"/>
      <c r="D721" s="194" t="s">
        <v>193</v>
      </c>
      <c r="E721" s="195" t="s">
        <v>43</v>
      </c>
      <c r="F721" s="196" t="s">
        <v>431</v>
      </c>
      <c r="G721" s="193"/>
      <c r="H721" s="195" t="s">
        <v>43</v>
      </c>
      <c r="I721" s="197"/>
      <c r="J721" s="193"/>
      <c r="K721" s="193"/>
      <c r="L721" s="198"/>
      <c r="M721" s="199"/>
      <c r="N721" s="200"/>
      <c r="O721" s="200"/>
      <c r="P721" s="200"/>
      <c r="Q721" s="200"/>
      <c r="R721" s="200"/>
      <c r="S721" s="200"/>
      <c r="T721" s="201"/>
      <c r="AT721" s="202" t="s">
        <v>193</v>
      </c>
      <c r="AU721" s="202" t="s">
        <v>90</v>
      </c>
      <c r="AV721" s="13" t="s">
        <v>88</v>
      </c>
      <c r="AW721" s="13" t="s">
        <v>41</v>
      </c>
      <c r="AX721" s="13" t="s">
        <v>80</v>
      </c>
      <c r="AY721" s="202" t="s">
        <v>182</v>
      </c>
    </row>
    <row r="722" spans="2:51" s="13" customFormat="1" ht="11.25">
      <c r="B722" s="192"/>
      <c r="C722" s="193"/>
      <c r="D722" s="194" t="s">
        <v>193</v>
      </c>
      <c r="E722" s="195" t="s">
        <v>43</v>
      </c>
      <c r="F722" s="196" t="s">
        <v>638</v>
      </c>
      <c r="G722" s="193"/>
      <c r="H722" s="195" t="s">
        <v>43</v>
      </c>
      <c r="I722" s="197"/>
      <c r="J722" s="193"/>
      <c r="K722" s="193"/>
      <c r="L722" s="198"/>
      <c r="M722" s="199"/>
      <c r="N722" s="200"/>
      <c r="O722" s="200"/>
      <c r="P722" s="200"/>
      <c r="Q722" s="200"/>
      <c r="R722" s="200"/>
      <c r="S722" s="200"/>
      <c r="T722" s="201"/>
      <c r="AT722" s="202" t="s">
        <v>193</v>
      </c>
      <c r="AU722" s="202" t="s">
        <v>90</v>
      </c>
      <c r="AV722" s="13" t="s">
        <v>88</v>
      </c>
      <c r="AW722" s="13" t="s">
        <v>41</v>
      </c>
      <c r="AX722" s="13" t="s">
        <v>80</v>
      </c>
      <c r="AY722" s="202" t="s">
        <v>182</v>
      </c>
    </row>
    <row r="723" spans="2:51" s="14" customFormat="1" ht="11.25">
      <c r="B723" s="203"/>
      <c r="C723" s="204"/>
      <c r="D723" s="194" t="s">
        <v>193</v>
      </c>
      <c r="E723" s="205" t="s">
        <v>43</v>
      </c>
      <c r="F723" s="206" t="s">
        <v>774</v>
      </c>
      <c r="G723" s="204"/>
      <c r="H723" s="207">
        <v>92</v>
      </c>
      <c r="I723" s="208"/>
      <c r="J723" s="204"/>
      <c r="K723" s="204"/>
      <c r="L723" s="209"/>
      <c r="M723" s="210"/>
      <c r="N723" s="211"/>
      <c r="O723" s="211"/>
      <c r="P723" s="211"/>
      <c r="Q723" s="211"/>
      <c r="R723" s="211"/>
      <c r="S723" s="211"/>
      <c r="T723" s="212"/>
      <c r="AT723" s="213" t="s">
        <v>193</v>
      </c>
      <c r="AU723" s="213" t="s">
        <v>90</v>
      </c>
      <c r="AV723" s="14" t="s">
        <v>90</v>
      </c>
      <c r="AW723" s="14" t="s">
        <v>41</v>
      </c>
      <c r="AX723" s="14" t="s">
        <v>80</v>
      </c>
      <c r="AY723" s="213" t="s">
        <v>182</v>
      </c>
    </row>
    <row r="724" spans="2:51" s="13" customFormat="1" ht="11.25">
      <c r="B724" s="192"/>
      <c r="C724" s="193"/>
      <c r="D724" s="194" t="s">
        <v>193</v>
      </c>
      <c r="E724" s="195" t="s">
        <v>43</v>
      </c>
      <c r="F724" s="196" t="s">
        <v>640</v>
      </c>
      <c r="G724" s="193"/>
      <c r="H724" s="195" t="s">
        <v>43</v>
      </c>
      <c r="I724" s="197"/>
      <c r="J724" s="193"/>
      <c r="K724" s="193"/>
      <c r="L724" s="198"/>
      <c r="M724" s="199"/>
      <c r="N724" s="200"/>
      <c r="O724" s="200"/>
      <c r="P724" s="200"/>
      <c r="Q724" s="200"/>
      <c r="R724" s="200"/>
      <c r="S724" s="200"/>
      <c r="T724" s="201"/>
      <c r="AT724" s="202" t="s">
        <v>193</v>
      </c>
      <c r="AU724" s="202" t="s">
        <v>90</v>
      </c>
      <c r="AV724" s="13" t="s">
        <v>88</v>
      </c>
      <c r="AW724" s="13" t="s">
        <v>41</v>
      </c>
      <c r="AX724" s="13" t="s">
        <v>80</v>
      </c>
      <c r="AY724" s="202" t="s">
        <v>182</v>
      </c>
    </row>
    <row r="725" spans="2:51" s="14" customFormat="1" ht="11.25">
      <c r="B725" s="203"/>
      <c r="C725" s="204"/>
      <c r="D725" s="194" t="s">
        <v>193</v>
      </c>
      <c r="E725" s="205" t="s">
        <v>43</v>
      </c>
      <c r="F725" s="206" t="s">
        <v>775</v>
      </c>
      <c r="G725" s="204"/>
      <c r="H725" s="207">
        <v>34</v>
      </c>
      <c r="I725" s="208"/>
      <c r="J725" s="204"/>
      <c r="K725" s="204"/>
      <c r="L725" s="209"/>
      <c r="M725" s="210"/>
      <c r="N725" s="211"/>
      <c r="O725" s="211"/>
      <c r="P725" s="211"/>
      <c r="Q725" s="211"/>
      <c r="R725" s="211"/>
      <c r="S725" s="211"/>
      <c r="T725" s="212"/>
      <c r="AT725" s="213" t="s">
        <v>193</v>
      </c>
      <c r="AU725" s="213" t="s">
        <v>90</v>
      </c>
      <c r="AV725" s="14" t="s">
        <v>90</v>
      </c>
      <c r="AW725" s="14" t="s">
        <v>41</v>
      </c>
      <c r="AX725" s="14" t="s">
        <v>80</v>
      </c>
      <c r="AY725" s="213" t="s">
        <v>182</v>
      </c>
    </row>
    <row r="726" spans="2:51" s="13" customFormat="1" ht="11.25">
      <c r="B726" s="192"/>
      <c r="C726" s="193"/>
      <c r="D726" s="194" t="s">
        <v>193</v>
      </c>
      <c r="E726" s="195" t="s">
        <v>43</v>
      </c>
      <c r="F726" s="196" t="s">
        <v>1636</v>
      </c>
      <c r="G726" s="193"/>
      <c r="H726" s="195" t="s">
        <v>43</v>
      </c>
      <c r="I726" s="197"/>
      <c r="J726" s="193"/>
      <c r="K726" s="193"/>
      <c r="L726" s="198"/>
      <c r="M726" s="199"/>
      <c r="N726" s="200"/>
      <c r="O726" s="200"/>
      <c r="P726" s="200"/>
      <c r="Q726" s="200"/>
      <c r="R726" s="200"/>
      <c r="S726" s="200"/>
      <c r="T726" s="201"/>
      <c r="AT726" s="202" t="s">
        <v>193</v>
      </c>
      <c r="AU726" s="202" t="s">
        <v>90</v>
      </c>
      <c r="AV726" s="13" t="s">
        <v>88</v>
      </c>
      <c r="AW726" s="13" t="s">
        <v>41</v>
      </c>
      <c r="AX726" s="13" t="s">
        <v>80</v>
      </c>
      <c r="AY726" s="202" t="s">
        <v>182</v>
      </c>
    </row>
    <row r="727" spans="2:51" s="14" customFormat="1" ht="11.25">
      <c r="B727" s="203"/>
      <c r="C727" s="204"/>
      <c r="D727" s="194" t="s">
        <v>193</v>
      </c>
      <c r="E727" s="205" t="s">
        <v>43</v>
      </c>
      <c r="F727" s="206" t="s">
        <v>774</v>
      </c>
      <c r="G727" s="204"/>
      <c r="H727" s="207">
        <v>92</v>
      </c>
      <c r="I727" s="208"/>
      <c r="J727" s="204"/>
      <c r="K727" s="204"/>
      <c r="L727" s="209"/>
      <c r="M727" s="210"/>
      <c r="N727" s="211"/>
      <c r="O727" s="211"/>
      <c r="P727" s="211"/>
      <c r="Q727" s="211"/>
      <c r="R727" s="211"/>
      <c r="S727" s="211"/>
      <c r="T727" s="212"/>
      <c r="AT727" s="213" t="s">
        <v>193</v>
      </c>
      <c r="AU727" s="213" t="s">
        <v>90</v>
      </c>
      <c r="AV727" s="14" t="s">
        <v>90</v>
      </c>
      <c r="AW727" s="14" t="s">
        <v>41</v>
      </c>
      <c r="AX727" s="14" t="s">
        <v>80</v>
      </c>
      <c r="AY727" s="213" t="s">
        <v>182</v>
      </c>
    </row>
    <row r="728" spans="2:51" s="13" customFormat="1" ht="11.25">
      <c r="B728" s="192"/>
      <c r="C728" s="193"/>
      <c r="D728" s="194" t="s">
        <v>193</v>
      </c>
      <c r="E728" s="195" t="s">
        <v>43</v>
      </c>
      <c r="F728" s="196" t="s">
        <v>1637</v>
      </c>
      <c r="G728" s="193"/>
      <c r="H728" s="195" t="s">
        <v>43</v>
      </c>
      <c r="I728" s="197"/>
      <c r="J728" s="193"/>
      <c r="K728" s="193"/>
      <c r="L728" s="198"/>
      <c r="M728" s="199"/>
      <c r="N728" s="200"/>
      <c r="O728" s="200"/>
      <c r="P728" s="200"/>
      <c r="Q728" s="200"/>
      <c r="R728" s="200"/>
      <c r="S728" s="200"/>
      <c r="T728" s="201"/>
      <c r="AT728" s="202" t="s">
        <v>193</v>
      </c>
      <c r="AU728" s="202" t="s">
        <v>90</v>
      </c>
      <c r="AV728" s="13" t="s">
        <v>88</v>
      </c>
      <c r="AW728" s="13" t="s">
        <v>41</v>
      </c>
      <c r="AX728" s="13" t="s">
        <v>80</v>
      </c>
      <c r="AY728" s="202" t="s">
        <v>182</v>
      </c>
    </row>
    <row r="729" spans="2:51" s="14" customFormat="1" ht="11.25">
      <c r="B729" s="203"/>
      <c r="C729" s="204"/>
      <c r="D729" s="194" t="s">
        <v>193</v>
      </c>
      <c r="E729" s="205" t="s">
        <v>43</v>
      </c>
      <c r="F729" s="206" t="s">
        <v>775</v>
      </c>
      <c r="G729" s="204"/>
      <c r="H729" s="207">
        <v>34</v>
      </c>
      <c r="I729" s="208"/>
      <c r="J729" s="204"/>
      <c r="K729" s="204"/>
      <c r="L729" s="209"/>
      <c r="M729" s="210"/>
      <c r="N729" s="211"/>
      <c r="O729" s="211"/>
      <c r="P729" s="211"/>
      <c r="Q729" s="211"/>
      <c r="R729" s="211"/>
      <c r="S729" s="211"/>
      <c r="T729" s="212"/>
      <c r="AT729" s="213" t="s">
        <v>193</v>
      </c>
      <c r="AU729" s="213" t="s">
        <v>90</v>
      </c>
      <c r="AV729" s="14" t="s">
        <v>90</v>
      </c>
      <c r="AW729" s="14" t="s">
        <v>41</v>
      </c>
      <c r="AX729" s="14" t="s">
        <v>80</v>
      </c>
      <c r="AY729" s="213" t="s">
        <v>182</v>
      </c>
    </row>
    <row r="730" spans="2:51" s="13" customFormat="1" ht="11.25">
      <c r="B730" s="192"/>
      <c r="C730" s="193"/>
      <c r="D730" s="194" t="s">
        <v>193</v>
      </c>
      <c r="E730" s="195" t="s">
        <v>43</v>
      </c>
      <c r="F730" s="196" t="s">
        <v>1638</v>
      </c>
      <c r="G730" s="193"/>
      <c r="H730" s="195" t="s">
        <v>43</v>
      </c>
      <c r="I730" s="197"/>
      <c r="J730" s="193"/>
      <c r="K730" s="193"/>
      <c r="L730" s="198"/>
      <c r="M730" s="199"/>
      <c r="N730" s="200"/>
      <c r="O730" s="200"/>
      <c r="P730" s="200"/>
      <c r="Q730" s="200"/>
      <c r="R730" s="200"/>
      <c r="S730" s="200"/>
      <c r="T730" s="201"/>
      <c r="AT730" s="202" t="s">
        <v>193</v>
      </c>
      <c r="AU730" s="202" t="s">
        <v>90</v>
      </c>
      <c r="AV730" s="13" t="s">
        <v>88</v>
      </c>
      <c r="AW730" s="13" t="s">
        <v>41</v>
      </c>
      <c r="AX730" s="13" t="s">
        <v>80</v>
      </c>
      <c r="AY730" s="202" t="s">
        <v>182</v>
      </c>
    </row>
    <row r="731" spans="2:51" s="14" customFormat="1" ht="11.25">
      <c r="B731" s="203"/>
      <c r="C731" s="204"/>
      <c r="D731" s="194" t="s">
        <v>193</v>
      </c>
      <c r="E731" s="205" t="s">
        <v>43</v>
      </c>
      <c r="F731" s="206" t="s">
        <v>1775</v>
      </c>
      <c r="G731" s="204"/>
      <c r="H731" s="207">
        <v>20</v>
      </c>
      <c r="I731" s="208"/>
      <c r="J731" s="204"/>
      <c r="K731" s="204"/>
      <c r="L731" s="209"/>
      <c r="M731" s="210"/>
      <c r="N731" s="211"/>
      <c r="O731" s="211"/>
      <c r="P731" s="211"/>
      <c r="Q731" s="211"/>
      <c r="R731" s="211"/>
      <c r="S731" s="211"/>
      <c r="T731" s="212"/>
      <c r="AT731" s="213" t="s">
        <v>193</v>
      </c>
      <c r="AU731" s="213" t="s">
        <v>90</v>
      </c>
      <c r="AV731" s="14" t="s">
        <v>90</v>
      </c>
      <c r="AW731" s="14" t="s">
        <v>41</v>
      </c>
      <c r="AX731" s="14" t="s">
        <v>80</v>
      </c>
      <c r="AY731" s="213" t="s">
        <v>182</v>
      </c>
    </row>
    <row r="732" spans="2:51" s="13" customFormat="1" ht="11.25">
      <c r="B732" s="192"/>
      <c r="C732" s="193"/>
      <c r="D732" s="194" t="s">
        <v>193</v>
      </c>
      <c r="E732" s="195" t="s">
        <v>43</v>
      </c>
      <c r="F732" s="196" t="s">
        <v>1639</v>
      </c>
      <c r="G732" s="193"/>
      <c r="H732" s="195" t="s">
        <v>43</v>
      </c>
      <c r="I732" s="197"/>
      <c r="J732" s="193"/>
      <c r="K732" s="193"/>
      <c r="L732" s="198"/>
      <c r="M732" s="199"/>
      <c r="N732" s="200"/>
      <c r="O732" s="200"/>
      <c r="P732" s="200"/>
      <c r="Q732" s="200"/>
      <c r="R732" s="200"/>
      <c r="S732" s="200"/>
      <c r="T732" s="201"/>
      <c r="AT732" s="202" t="s">
        <v>193</v>
      </c>
      <c r="AU732" s="202" t="s">
        <v>90</v>
      </c>
      <c r="AV732" s="13" t="s">
        <v>88</v>
      </c>
      <c r="AW732" s="13" t="s">
        <v>41</v>
      </c>
      <c r="AX732" s="13" t="s">
        <v>80</v>
      </c>
      <c r="AY732" s="202" t="s">
        <v>182</v>
      </c>
    </row>
    <row r="733" spans="2:51" s="14" customFormat="1" ht="11.25">
      <c r="B733" s="203"/>
      <c r="C733" s="204"/>
      <c r="D733" s="194" t="s">
        <v>193</v>
      </c>
      <c r="E733" s="205" t="s">
        <v>43</v>
      </c>
      <c r="F733" s="206" t="s">
        <v>1776</v>
      </c>
      <c r="G733" s="204"/>
      <c r="H733" s="207">
        <v>68</v>
      </c>
      <c r="I733" s="208"/>
      <c r="J733" s="204"/>
      <c r="K733" s="204"/>
      <c r="L733" s="209"/>
      <c r="M733" s="210"/>
      <c r="N733" s="211"/>
      <c r="O733" s="211"/>
      <c r="P733" s="211"/>
      <c r="Q733" s="211"/>
      <c r="R733" s="211"/>
      <c r="S733" s="211"/>
      <c r="T733" s="212"/>
      <c r="AT733" s="213" t="s">
        <v>193</v>
      </c>
      <c r="AU733" s="213" t="s">
        <v>90</v>
      </c>
      <c r="AV733" s="14" t="s">
        <v>90</v>
      </c>
      <c r="AW733" s="14" t="s">
        <v>41</v>
      </c>
      <c r="AX733" s="14" t="s">
        <v>80</v>
      </c>
      <c r="AY733" s="213" t="s">
        <v>182</v>
      </c>
    </row>
    <row r="734" spans="2:51" s="13" customFormat="1" ht="11.25">
      <c r="B734" s="192"/>
      <c r="C734" s="193"/>
      <c r="D734" s="194" t="s">
        <v>193</v>
      </c>
      <c r="E734" s="195" t="s">
        <v>43</v>
      </c>
      <c r="F734" s="196" t="s">
        <v>1641</v>
      </c>
      <c r="G734" s="193"/>
      <c r="H734" s="195" t="s">
        <v>43</v>
      </c>
      <c r="I734" s="197"/>
      <c r="J734" s="193"/>
      <c r="K734" s="193"/>
      <c r="L734" s="198"/>
      <c r="M734" s="199"/>
      <c r="N734" s="200"/>
      <c r="O734" s="200"/>
      <c r="P734" s="200"/>
      <c r="Q734" s="200"/>
      <c r="R734" s="200"/>
      <c r="S734" s="200"/>
      <c r="T734" s="201"/>
      <c r="AT734" s="202" t="s">
        <v>193</v>
      </c>
      <c r="AU734" s="202" t="s">
        <v>90</v>
      </c>
      <c r="AV734" s="13" t="s">
        <v>88</v>
      </c>
      <c r="AW734" s="13" t="s">
        <v>41</v>
      </c>
      <c r="AX734" s="13" t="s">
        <v>80</v>
      </c>
      <c r="AY734" s="202" t="s">
        <v>182</v>
      </c>
    </row>
    <row r="735" spans="2:51" s="14" customFormat="1" ht="11.25">
      <c r="B735" s="203"/>
      <c r="C735" s="204"/>
      <c r="D735" s="194" t="s">
        <v>193</v>
      </c>
      <c r="E735" s="205" t="s">
        <v>43</v>
      </c>
      <c r="F735" s="206" t="s">
        <v>1776</v>
      </c>
      <c r="G735" s="204"/>
      <c r="H735" s="207">
        <v>68</v>
      </c>
      <c r="I735" s="208"/>
      <c r="J735" s="204"/>
      <c r="K735" s="204"/>
      <c r="L735" s="209"/>
      <c r="M735" s="210"/>
      <c r="N735" s="211"/>
      <c r="O735" s="211"/>
      <c r="P735" s="211"/>
      <c r="Q735" s="211"/>
      <c r="R735" s="211"/>
      <c r="S735" s="211"/>
      <c r="T735" s="212"/>
      <c r="AT735" s="213" t="s">
        <v>193</v>
      </c>
      <c r="AU735" s="213" t="s">
        <v>90</v>
      </c>
      <c r="AV735" s="14" t="s">
        <v>90</v>
      </c>
      <c r="AW735" s="14" t="s">
        <v>41</v>
      </c>
      <c r="AX735" s="14" t="s">
        <v>80</v>
      </c>
      <c r="AY735" s="213" t="s">
        <v>182</v>
      </c>
    </row>
    <row r="736" spans="2:51" s="13" customFormat="1" ht="11.25">
      <c r="B736" s="192"/>
      <c r="C736" s="193"/>
      <c r="D736" s="194" t="s">
        <v>193</v>
      </c>
      <c r="E736" s="195" t="s">
        <v>43</v>
      </c>
      <c r="F736" s="196" t="s">
        <v>1643</v>
      </c>
      <c r="G736" s="193"/>
      <c r="H736" s="195" t="s">
        <v>43</v>
      </c>
      <c r="I736" s="197"/>
      <c r="J736" s="193"/>
      <c r="K736" s="193"/>
      <c r="L736" s="198"/>
      <c r="M736" s="199"/>
      <c r="N736" s="200"/>
      <c r="O736" s="200"/>
      <c r="P736" s="200"/>
      <c r="Q736" s="200"/>
      <c r="R736" s="200"/>
      <c r="S736" s="200"/>
      <c r="T736" s="201"/>
      <c r="AT736" s="202" t="s">
        <v>193</v>
      </c>
      <c r="AU736" s="202" t="s">
        <v>90</v>
      </c>
      <c r="AV736" s="13" t="s">
        <v>88</v>
      </c>
      <c r="AW736" s="13" t="s">
        <v>41</v>
      </c>
      <c r="AX736" s="13" t="s">
        <v>80</v>
      </c>
      <c r="AY736" s="202" t="s">
        <v>182</v>
      </c>
    </row>
    <row r="737" spans="1:65" s="14" customFormat="1" ht="11.25">
      <c r="B737" s="203"/>
      <c r="C737" s="204"/>
      <c r="D737" s="194" t="s">
        <v>193</v>
      </c>
      <c r="E737" s="205" t="s">
        <v>43</v>
      </c>
      <c r="F737" s="206" t="s">
        <v>1777</v>
      </c>
      <c r="G737" s="204"/>
      <c r="H737" s="207">
        <v>78</v>
      </c>
      <c r="I737" s="208"/>
      <c r="J737" s="204"/>
      <c r="K737" s="204"/>
      <c r="L737" s="209"/>
      <c r="M737" s="210"/>
      <c r="N737" s="211"/>
      <c r="O737" s="211"/>
      <c r="P737" s="211"/>
      <c r="Q737" s="211"/>
      <c r="R737" s="211"/>
      <c r="S737" s="211"/>
      <c r="T737" s="212"/>
      <c r="AT737" s="213" t="s">
        <v>193</v>
      </c>
      <c r="AU737" s="213" t="s">
        <v>90</v>
      </c>
      <c r="AV737" s="14" t="s">
        <v>90</v>
      </c>
      <c r="AW737" s="14" t="s">
        <v>41</v>
      </c>
      <c r="AX737" s="14" t="s">
        <v>80</v>
      </c>
      <c r="AY737" s="213" t="s">
        <v>182</v>
      </c>
    </row>
    <row r="738" spans="1:65" s="13" customFormat="1" ht="11.25">
      <c r="B738" s="192"/>
      <c r="C738" s="193"/>
      <c r="D738" s="194" t="s">
        <v>193</v>
      </c>
      <c r="E738" s="195" t="s">
        <v>43</v>
      </c>
      <c r="F738" s="196" t="s">
        <v>1644</v>
      </c>
      <c r="G738" s="193"/>
      <c r="H738" s="195" t="s">
        <v>43</v>
      </c>
      <c r="I738" s="197"/>
      <c r="J738" s="193"/>
      <c r="K738" s="193"/>
      <c r="L738" s="198"/>
      <c r="M738" s="199"/>
      <c r="N738" s="200"/>
      <c r="O738" s="200"/>
      <c r="P738" s="200"/>
      <c r="Q738" s="200"/>
      <c r="R738" s="200"/>
      <c r="S738" s="200"/>
      <c r="T738" s="201"/>
      <c r="AT738" s="202" t="s">
        <v>193</v>
      </c>
      <c r="AU738" s="202" t="s">
        <v>90</v>
      </c>
      <c r="AV738" s="13" t="s">
        <v>88</v>
      </c>
      <c r="AW738" s="13" t="s">
        <v>41</v>
      </c>
      <c r="AX738" s="13" t="s">
        <v>80</v>
      </c>
      <c r="AY738" s="202" t="s">
        <v>182</v>
      </c>
    </row>
    <row r="739" spans="1:65" s="14" customFormat="1" ht="11.25">
      <c r="B739" s="203"/>
      <c r="C739" s="204"/>
      <c r="D739" s="194" t="s">
        <v>193</v>
      </c>
      <c r="E739" s="205" t="s">
        <v>43</v>
      </c>
      <c r="F739" s="206" t="s">
        <v>1777</v>
      </c>
      <c r="G739" s="204"/>
      <c r="H739" s="207">
        <v>78</v>
      </c>
      <c r="I739" s="208"/>
      <c r="J739" s="204"/>
      <c r="K739" s="204"/>
      <c r="L739" s="209"/>
      <c r="M739" s="210"/>
      <c r="N739" s="211"/>
      <c r="O739" s="211"/>
      <c r="P739" s="211"/>
      <c r="Q739" s="211"/>
      <c r="R739" s="211"/>
      <c r="S739" s="211"/>
      <c r="T739" s="212"/>
      <c r="AT739" s="213" t="s">
        <v>193</v>
      </c>
      <c r="AU739" s="213" t="s">
        <v>90</v>
      </c>
      <c r="AV739" s="14" t="s">
        <v>90</v>
      </c>
      <c r="AW739" s="14" t="s">
        <v>41</v>
      </c>
      <c r="AX739" s="14" t="s">
        <v>80</v>
      </c>
      <c r="AY739" s="213" t="s">
        <v>182</v>
      </c>
    </row>
    <row r="740" spans="1:65" s="13" customFormat="1" ht="11.25">
      <c r="B740" s="192"/>
      <c r="C740" s="193"/>
      <c r="D740" s="194" t="s">
        <v>193</v>
      </c>
      <c r="E740" s="195" t="s">
        <v>43</v>
      </c>
      <c r="F740" s="196" t="s">
        <v>1646</v>
      </c>
      <c r="G740" s="193"/>
      <c r="H740" s="195" t="s">
        <v>43</v>
      </c>
      <c r="I740" s="197"/>
      <c r="J740" s="193"/>
      <c r="K740" s="193"/>
      <c r="L740" s="198"/>
      <c r="M740" s="199"/>
      <c r="N740" s="200"/>
      <c r="O740" s="200"/>
      <c r="P740" s="200"/>
      <c r="Q740" s="200"/>
      <c r="R740" s="200"/>
      <c r="S740" s="200"/>
      <c r="T740" s="201"/>
      <c r="AT740" s="202" t="s">
        <v>193</v>
      </c>
      <c r="AU740" s="202" t="s">
        <v>90</v>
      </c>
      <c r="AV740" s="13" t="s">
        <v>88</v>
      </c>
      <c r="AW740" s="13" t="s">
        <v>41</v>
      </c>
      <c r="AX740" s="13" t="s">
        <v>80</v>
      </c>
      <c r="AY740" s="202" t="s">
        <v>182</v>
      </c>
    </row>
    <row r="741" spans="1:65" s="14" customFormat="1" ht="11.25">
      <c r="B741" s="203"/>
      <c r="C741" s="204"/>
      <c r="D741" s="194" t="s">
        <v>193</v>
      </c>
      <c r="E741" s="205" t="s">
        <v>43</v>
      </c>
      <c r="F741" s="206" t="s">
        <v>1776</v>
      </c>
      <c r="G741" s="204"/>
      <c r="H741" s="207">
        <v>68</v>
      </c>
      <c r="I741" s="208"/>
      <c r="J741" s="204"/>
      <c r="K741" s="204"/>
      <c r="L741" s="209"/>
      <c r="M741" s="210"/>
      <c r="N741" s="211"/>
      <c r="O741" s="211"/>
      <c r="P741" s="211"/>
      <c r="Q741" s="211"/>
      <c r="R741" s="211"/>
      <c r="S741" s="211"/>
      <c r="T741" s="212"/>
      <c r="AT741" s="213" t="s">
        <v>193</v>
      </c>
      <c r="AU741" s="213" t="s">
        <v>90</v>
      </c>
      <c r="AV741" s="14" t="s">
        <v>90</v>
      </c>
      <c r="AW741" s="14" t="s">
        <v>41</v>
      </c>
      <c r="AX741" s="14" t="s">
        <v>80</v>
      </c>
      <c r="AY741" s="213" t="s">
        <v>182</v>
      </c>
    </row>
    <row r="742" spans="1:65" s="13" customFormat="1" ht="11.25">
      <c r="B742" s="192"/>
      <c r="C742" s="193"/>
      <c r="D742" s="194" t="s">
        <v>193</v>
      </c>
      <c r="E742" s="195" t="s">
        <v>43</v>
      </c>
      <c r="F742" s="196" t="s">
        <v>1647</v>
      </c>
      <c r="G742" s="193"/>
      <c r="H742" s="195" t="s">
        <v>43</v>
      </c>
      <c r="I742" s="197"/>
      <c r="J742" s="193"/>
      <c r="K742" s="193"/>
      <c r="L742" s="198"/>
      <c r="M742" s="199"/>
      <c r="N742" s="200"/>
      <c r="O742" s="200"/>
      <c r="P742" s="200"/>
      <c r="Q742" s="200"/>
      <c r="R742" s="200"/>
      <c r="S742" s="200"/>
      <c r="T742" s="201"/>
      <c r="AT742" s="202" t="s">
        <v>193</v>
      </c>
      <c r="AU742" s="202" t="s">
        <v>90</v>
      </c>
      <c r="AV742" s="13" t="s">
        <v>88</v>
      </c>
      <c r="AW742" s="13" t="s">
        <v>41</v>
      </c>
      <c r="AX742" s="13" t="s">
        <v>80</v>
      </c>
      <c r="AY742" s="202" t="s">
        <v>182</v>
      </c>
    </row>
    <row r="743" spans="1:65" s="14" customFormat="1" ht="11.25">
      <c r="B743" s="203"/>
      <c r="C743" s="204"/>
      <c r="D743" s="194" t="s">
        <v>193</v>
      </c>
      <c r="E743" s="205" t="s">
        <v>43</v>
      </c>
      <c r="F743" s="206" t="s">
        <v>641</v>
      </c>
      <c r="G743" s="204"/>
      <c r="H743" s="207">
        <v>10</v>
      </c>
      <c r="I743" s="208"/>
      <c r="J743" s="204"/>
      <c r="K743" s="204"/>
      <c r="L743" s="209"/>
      <c r="M743" s="210"/>
      <c r="N743" s="211"/>
      <c r="O743" s="211"/>
      <c r="P743" s="211"/>
      <c r="Q743" s="211"/>
      <c r="R743" s="211"/>
      <c r="S743" s="211"/>
      <c r="T743" s="212"/>
      <c r="AT743" s="213" t="s">
        <v>193</v>
      </c>
      <c r="AU743" s="213" t="s">
        <v>90</v>
      </c>
      <c r="AV743" s="14" t="s">
        <v>90</v>
      </c>
      <c r="AW743" s="14" t="s">
        <v>41</v>
      </c>
      <c r="AX743" s="14" t="s">
        <v>80</v>
      </c>
      <c r="AY743" s="213" t="s">
        <v>182</v>
      </c>
    </row>
    <row r="744" spans="1:65" s="15" customFormat="1" ht="11.25">
      <c r="B744" s="227"/>
      <c r="C744" s="228"/>
      <c r="D744" s="194" t="s">
        <v>193</v>
      </c>
      <c r="E744" s="229" t="s">
        <v>43</v>
      </c>
      <c r="F744" s="230" t="s">
        <v>436</v>
      </c>
      <c r="G744" s="228"/>
      <c r="H744" s="231">
        <v>642</v>
      </c>
      <c r="I744" s="232"/>
      <c r="J744" s="228"/>
      <c r="K744" s="228"/>
      <c r="L744" s="233"/>
      <c r="M744" s="234"/>
      <c r="N744" s="235"/>
      <c r="O744" s="235"/>
      <c r="P744" s="235"/>
      <c r="Q744" s="235"/>
      <c r="R744" s="235"/>
      <c r="S744" s="235"/>
      <c r="T744" s="236"/>
      <c r="AT744" s="237" t="s">
        <v>193</v>
      </c>
      <c r="AU744" s="237" t="s">
        <v>90</v>
      </c>
      <c r="AV744" s="15" t="s">
        <v>205</v>
      </c>
      <c r="AW744" s="15" t="s">
        <v>41</v>
      </c>
      <c r="AX744" s="15" t="s">
        <v>88</v>
      </c>
      <c r="AY744" s="237" t="s">
        <v>182</v>
      </c>
    </row>
    <row r="745" spans="1:65" s="2" customFormat="1" ht="49.15" customHeight="1">
      <c r="A745" s="35"/>
      <c r="B745" s="36"/>
      <c r="C745" s="179" t="s">
        <v>793</v>
      </c>
      <c r="D745" s="179" t="s">
        <v>187</v>
      </c>
      <c r="E745" s="180" t="s">
        <v>1778</v>
      </c>
      <c r="F745" s="181" t="s">
        <v>1779</v>
      </c>
      <c r="G745" s="182" t="s">
        <v>190</v>
      </c>
      <c r="H745" s="183">
        <v>12</v>
      </c>
      <c r="I745" s="184"/>
      <c r="J745" s="185">
        <f>ROUND(I745*H745,2)</f>
        <v>0</v>
      </c>
      <c r="K745" s="181" t="s">
        <v>191</v>
      </c>
      <c r="L745" s="40"/>
      <c r="M745" s="186" t="s">
        <v>43</v>
      </c>
      <c r="N745" s="187" t="s">
        <v>51</v>
      </c>
      <c r="O745" s="65"/>
      <c r="P745" s="188">
        <f>O745*H745</f>
        <v>0</v>
      </c>
      <c r="Q745" s="188">
        <v>6.0000000000000002E-5</v>
      </c>
      <c r="R745" s="188">
        <f>Q745*H745</f>
        <v>7.2000000000000005E-4</v>
      </c>
      <c r="S745" s="188">
        <v>0</v>
      </c>
      <c r="T745" s="189">
        <f>S745*H745</f>
        <v>0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90" t="s">
        <v>88</v>
      </c>
      <c r="AT745" s="190" t="s">
        <v>187</v>
      </c>
      <c r="AU745" s="190" t="s">
        <v>90</v>
      </c>
      <c r="AY745" s="17" t="s">
        <v>182</v>
      </c>
      <c r="BE745" s="191">
        <f>IF(N745="základní",J745,0)</f>
        <v>0</v>
      </c>
      <c r="BF745" s="191">
        <f>IF(N745="snížená",J745,0)</f>
        <v>0</v>
      </c>
      <c r="BG745" s="191">
        <f>IF(N745="zákl. přenesená",J745,0)</f>
        <v>0</v>
      </c>
      <c r="BH745" s="191">
        <f>IF(N745="sníž. přenesená",J745,0)</f>
        <v>0</v>
      </c>
      <c r="BI745" s="191">
        <f>IF(N745="nulová",J745,0)</f>
        <v>0</v>
      </c>
      <c r="BJ745" s="17" t="s">
        <v>88</v>
      </c>
      <c r="BK745" s="191">
        <f>ROUND(I745*H745,2)</f>
        <v>0</v>
      </c>
      <c r="BL745" s="17" t="s">
        <v>88</v>
      </c>
      <c r="BM745" s="190" t="s">
        <v>1780</v>
      </c>
    </row>
    <row r="746" spans="1:65" s="13" customFormat="1" ht="11.25">
      <c r="B746" s="192"/>
      <c r="C746" s="193"/>
      <c r="D746" s="194" t="s">
        <v>193</v>
      </c>
      <c r="E746" s="195" t="s">
        <v>43</v>
      </c>
      <c r="F746" s="196" t="s">
        <v>554</v>
      </c>
      <c r="G746" s="193"/>
      <c r="H746" s="195" t="s">
        <v>43</v>
      </c>
      <c r="I746" s="197"/>
      <c r="J746" s="193"/>
      <c r="K746" s="193"/>
      <c r="L746" s="198"/>
      <c r="M746" s="199"/>
      <c r="N746" s="200"/>
      <c r="O746" s="200"/>
      <c r="P746" s="200"/>
      <c r="Q746" s="200"/>
      <c r="R746" s="200"/>
      <c r="S746" s="200"/>
      <c r="T746" s="201"/>
      <c r="AT746" s="202" t="s">
        <v>193</v>
      </c>
      <c r="AU746" s="202" t="s">
        <v>90</v>
      </c>
      <c r="AV746" s="13" t="s">
        <v>88</v>
      </c>
      <c r="AW746" s="13" t="s">
        <v>41</v>
      </c>
      <c r="AX746" s="13" t="s">
        <v>80</v>
      </c>
      <c r="AY746" s="202" t="s">
        <v>182</v>
      </c>
    </row>
    <row r="747" spans="1:65" s="13" customFormat="1" ht="11.25">
      <c r="B747" s="192"/>
      <c r="C747" s="193"/>
      <c r="D747" s="194" t="s">
        <v>193</v>
      </c>
      <c r="E747" s="195" t="s">
        <v>43</v>
      </c>
      <c r="F747" s="196" t="s">
        <v>1781</v>
      </c>
      <c r="G747" s="193"/>
      <c r="H747" s="195" t="s">
        <v>43</v>
      </c>
      <c r="I747" s="197"/>
      <c r="J747" s="193"/>
      <c r="K747" s="193"/>
      <c r="L747" s="198"/>
      <c r="M747" s="199"/>
      <c r="N747" s="200"/>
      <c r="O747" s="200"/>
      <c r="P747" s="200"/>
      <c r="Q747" s="200"/>
      <c r="R747" s="200"/>
      <c r="S747" s="200"/>
      <c r="T747" s="201"/>
      <c r="AT747" s="202" t="s">
        <v>193</v>
      </c>
      <c r="AU747" s="202" t="s">
        <v>90</v>
      </c>
      <c r="AV747" s="13" t="s">
        <v>88</v>
      </c>
      <c r="AW747" s="13" t="s">
        <v>41</v>
      </c>
      <c r="AX747" s="13" t="s">
        <v>80</v>
      </c>
      <c r="AY747" s="202" t="s">
        <v>182</v>
      </c>
    </row>
    <row r="748" spans="1:65" s="14" customFormat="1" ht="11.25">
      <c r="B748" s="203"/>
      <c r="C748" s="204"/>
      <c r="D748" s="194" t="s">
        <v>193</v>
      </c>
      <c r="E748" s="205" t="s">
        <v>43</v>
      </c>
      <c r="F748" s="206" t="s">
        <v>1782</v>
      </c>
      <c r="G748" s="204"/>
      <c r="H748" s="207">
        <v>12</v>
      </c>
      <c r="I748" s="208"/>
      <c r="J748" s="204"/>
      <c r="K748" s="204"/>
      <c r="L748" s="209"/>
      <c r="M748" s="210"/>
      <c r="N748" s="211"/>
      <c r="O748" s="211"/>
      <c r="P748" s="211"/>
      <c r="Q748" s="211"/>
      <c r="R748" s="211"/>
      <c r="S748" s="211"/>
      <c r="T748" s="212"/>
      <c r="AT748" s="213" t="s">
        <v>193</v>
      </c>
      <c r="AU748" s="213" t="s">
        <v>90</v>
      </c>
      <c r="AV748" s="14" t="s">
        <v>90</v>
      </c>
      <c r="AW748" s="14" t="s">
        <v>41</v>
      </c>
      <c r="AX748" s="14" t="s">
        <v>88</v>
      </c>
      <c r="AY748" s="213" t="s">
        <v>182</v>
      </c>
    </row>
    <row r="749" spans="1:65" s="2" customFormat="1" ht="24.2" customHeight="1">
      <c r="A749" s="35"/>
      <c r="B749" s="36"/>
      <c r="C749" s="214" t="s">
        <v>797</v>
      </c>
      <c r="D749" s="214" t="s">
        <v>179</v>
      </c>
      <c r="E749" s="215" t="s">
        <v>1783</v>
      </c>
      <c r="F749" s="216" t="s">
        <v>1784</v>
      </c>
      <c r="G749" s="217" t="s">
        <v>481</v>
      </c>
      <c r="H749" s="218">
        <v>1.2</v>
      </c>
      <c r="I749" s="219"/>
      <c r="J749" s="220">
        <f>ROUND(I749*H749,2)</f>
        <v>0</v>
      </c>
      <c r="K749" s="216" t="s">
        <v>191</v>
      </c>
      <c r="L749" s="221"/>
      <c r="M749" s="222" t="s">
        <v>43</v>
      </c>
      <c r="N749" s="223" t="s">
        <v>51</v>
      </c>
      <c r="O749" s="65"/>
      <c r="P749" s="188">
        <f>O749*H749</f>
        <v>0</v>
      </c>
      <c r="Q749" s="188">
        <v>9.0000000000000006E-5</v>
      </c>
      <c r="R749" s="188">
        <f>Q749*H749</f>
        <v>1.0800000000000001E-4</v>
      </c>
      <c r="S749" s="188">
        <v>0</v>
      </c>
      <c r="T749" s="189">
        <f>S749*H749</f>
        <v>0</v>
      </c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R749" s="190" t="s">
        <v>90</v>
      </c>
      <c r="AT749" s="190" t="s">
        <v>179</v>
      </c>
      <c r="AU749" s="190" t="s">
        <v>90</v>
      </c>
      <c r="AY749" s="17" t="s">
        <v>182</v>
      </c>
      <c r="BE749" s="191">
        <f>IF(N749="základní",J749,0)</f>
        <v>0</v>
      </c>
      <c r="BF749" s="191">
        <f>IF(N749="snížená",J749,0)</f>
        <v>0</v>
      </c>
      <c r="BG749" s="191">
        <f>IF(N749="zákl. přenesená",J749,0)</f>
        <v>0</v>
      </c>
      <c r="BH749" s="191">
        <f>IF(N749="sníž. přenesená",J749,0)</f>
        <v>0</v>
      </c>
      <c r="BI749" s="191">
        <f>IF(N749="nulová",J749,0)</f>
        <v>0</v>
      </c>
      <c r="BJ749" s="17" t="s">
        <v>88</v>
      </c>
      <c r="BK749" s="191">
        <f>ROUND(I749*H749,2)</f>
        <v>0</v>
      </c>
      <c r="BL749" s="17" t="s">
        <v>88</v>
      </c>
      <c r="BM749" s="190" t="s">
        <v>1785</v>
      </c>
    </row>
    <row r="750" spans="1:65" s="13" customFormat="1" ht="11.25">
      <c r="B750" s="192"/>
      <c r="C750" s="193"/>
      <c r="D750" s="194" t="s">
        <v>193</v>
      </c>
      <c r="E750" s="195" t="s">
        <v>43</v>
      </c>
      <c r="F750" s="196" t="s">
        <v>554</v>
      </c>
      <c r="G750" s="193"/>
      <c r="H750" s="195" t="s">
        <v>43</v>
      </c>
      <c r="I750" s="197"/>
      <c r="J750" s="193"/>
      <c r="K750" s="193"/>
      <c r="L750" s="198"/>
      <c r="M750" s="199"/>
      <c r="N750" s="200"/>
      <c r="O750" s="200"/>
      <c r="P750" s="200"/>
      <c r="Q750" s="200"/>
      <c r="R750" s="200"/>
      <c r="S750" s="200"/>
      <c r="T750" s="201"/>
      <c r="AT750" s="202" t="s">
        <v>193</v>
      </c>
      <c r="AU750" s="202" t="s">
        <v>90</v>
      </c>
      <c r="AV750" s="13" t="s">
        <v>88</v>
      </c>
      <c r="AW750" s="13" t="s">
        <v>41</v>
      </c>
      <c r="AX750" s="13" t="s">
        <v>80</v>
      </c>
      <c r="AY750" s="202" t="s">
        <v>182</v>
      </c>
    </row>
    <row r="751" spans="1:65" s="13" customFormat="1" ht="11.25">
      <c r="B751" s="192"/>
      <c r="C751" s="193"/>
      <c r="D751" s="194" t="s">
        <v>193</v>
      </c>
      <c r="E751" s="195" t="s">
        <v>43</v>
      </c>
      <c r="F751" s="196" t="s">
        <v>1781</v>
      </c>
      <c r="G751" s="193"/>
      <c r="H751" s="195" t="s">
        <v>43</v>
      </c>
      <c r="I751" s="197"/>
      <c r="J751" s="193"/>
      <c r="K751" s="193"/>
      <c r="L751" s="198"/>
      <c r="M751" s="199"/>
      <c r="N751" s="200"/>
      <c r="O751" s="200"/>
      <c r="P751" s="200"/>
      <c r="Q751" s="200"/>
      <c r="R751" s="200"/>
      <c r="S751" s="200"/>
      <c r="T751" s="201"/>
      <c r="AT751" s="202" t="s">
        <v>193</v>
      </c>
      <c r="AU751" s="202" t="s">
        <v>90</v>
      </c>
      <c r="AV751" s="13" t="s">
        <v>88</v>
      </c>
      <c r="AW751" s="13" t="s">
        <v>41</v>
      </c>
      <c r="AX751" s="13" t="s">
        <v>80</v>
      </c>
      <c r="AY751" s="202" t="s">
        <v>182</v>
      </c>
    </row>
    <row r="752" spans="1:65" s="14" customFormat="1" ht="11.25">
      <c r="B752" s="203"/>
      <c r="C752" s="204"/>
      <c r="D752" s="194" t="s">
        <v>193</v>
      </c>
      <c r="E752" s="205" t="s">
        <v>43</v>
      </c>
      <c r="F752" s="206" t="s">
        <v>1786</v>
      </c>
      <c r="G752" s="204"/>
      <c r="H752" s="207">
        <v>1.2</v>
      </c>
      <c r="I752" s="208"/>
      <c r="J752" s="204"/>
      <c r="K752" s="204"/>
      <c r="L752" s="209"/>
      <c r="M752" s="210"/>
      <c r="N752" s="211"/>
      <c r="O752" s="211"/>
      <c r="P752" s="211"/>
      <c r="Q752" s="211"/>
      <c r="R752" s="211"/>
      <c r="S752" s="211"/>
      <c r="T752" s="212"/>
      <c r="AT752" s="213" t="s">
        <v>193</v>
      </c>
      <c r="AU752" s="213" t="s">
        <v>90</v>
      </c>
      <c r="AV752" s="14" t="s">
        <v>90</v>
      </c>
      <c r="AW752" s="14" t="s">
        <v>41</v>
      </c>
      <c r="AX752" s="14" t="s">
        <v>88</v>
      </c>
      <c r="AY752" s="213" t="s">
        <v>182</v>
      </c>
    </row>
    <row r="753" spans="1:65" s="2" customFormat="1" ht="62.65" customHeight="1">
      <c r="A753" s="35"/>
      <c r="B753" s="36"/>
      <c r="C753" s="179" t="s">
        <v>801</v>
      </c>
      <c r="D753" s="179" t="s">
        <v>187</v>
      </c>
      <c r="E753" s="180" t="s">
        <v>1787</v>
      </c>
      <c r="F753" s="181" t="s">
        <v>1788</v>
      </c>
      <c r="G753" s="182" t="s">
        <v>190</v>
      </c>
      <c r="H753" s="183">
        <v>2</v>
      </c>
      <c r="I753" s="184"/>
      <c r="J753" s="185">
        <f>ROUND(I753*H753,2)</f>
        <v>0</v>
      </c>
      <c r="K753" s="181" t="s">
        <v>191</v>
      </c>
      <c r="L753" s="40"/>
      <c r="M753" s="186" t="s">
        <v>43</v>
      </c>
      <c r="N753" s="187" t="s">
        <v>51</v>
      </c>
      <c r="O753" s="65"/>
      <c r="P753" s="188">
        <f>O753*H753</f>
        <v>0</v>
      </c>
      <c r="Q753" s="188">
        <v>0</v>
      </c>
      <c r="R753" s="188">
        <f>Q753*H753</f>
        <v>0</v>
      </c>
      <c r="S753" s="188">
        <v>0</v>
      </c>
      <c r="T753" s="189">
        <f>S753*H753</f>
        <v>0</v>
      </c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R753" s="190" t="s">
        <v>88</v>
      </c>
      <c r="AT753" s="190" t="s">
        <v>187</v>
      </c>
      <c r="AU753" s="190" t="s">
        <v>90</v>
      </c>
      <c r="AY753" s="17" t="s">
        <v>182</v>
      </c>
      <c r="BE753" s="191">
        <f>IF(N753="základní",J753,0)</f>
        <v>0</v>
      </c>
      <c r="BF753" s="191">
        <f>IF(N753="snížená",J753,0)</f>
        <v>0</v>
      </c>
      <c r="BG753" s="191">
        <f>IF(N753="zákl. přenesená",J753,0)</f>
        <v>0</v>
      </c>
      <c r="BH753" s="191">
        <f>IF(N753="sníž. přenesená",J753,0)</f>
        <v>0</v>
      </c>
      <c r="BI753" s="191">
        <f>IF(N753="nulová",J753,0)</f>
        <v>0</v>
      </c>
      <c r="BJ753" s="17" t="s">
        <v>88</v>
      </c>
      <c r="BK753" s="191">
        <f>ROUND(I753*H753,2)</f>
        <v>0</v>
      </c>
      <c r="BL753" s="17" t="s">
        <v>88</v>
      </c>
      <c r="BM753" s="190" t="s">
        <v>1789</v>
      </c>
    </row>
    <row r="754" spans="1:65" s="13" customFormat="1" ht="11.25">
      <c r="B754" s="192"/>
      <c r="C754" s="193"/>
      <c r="D754" s="194" t="s">
        <v>193</v>
      </c>
      <c r="E754" s="195" t="s">
        <v>43</v>
      </c>
      <c r="F754" s="196" t="s">
        <v>554</v>
      </c>
      <c r="G754" s="193"/>
      <c r="H754" s="195" t="s">
        <v>43</v>
      </c>
      <c r="I754" s="197"/>
      <c r="J754" s="193"/>
      <c r="K754" s="193"/>
      <c r="L754" s="198"/>
      <c r="M754" s="199"/>
      <c r="N754" s="200"/>
      <c r="O754" s="200"/>
      <c r="P754" s="200"/>
      <c r="Q754" s="200"/>
      <c r="R754" s="200"/>
      <c r="S754" s="200"/>
      <c r="T754" s="201"/>
      <c r="AT754" s="202" t="s">
        <v>193</v>
      </c>
      <c r="AU754" s="202" t="s">
        <v>90</v>
      </c>
      <c r="AV754" s="13" t="s">
        <v>88</v>
      </c>
      <c r="AW754" s="13" t="s">
        <v>41</v>
      </c>
      <c r="AX754" s="13" t="s">
        <v>80</v>
      </c>
      <c r="AY754" s="202" t="s">
        <v>182</v>
      </c>
    </row>
    <row r="755" spans="1:65" s="13" customFormat="1" ht="11.25">
      <c r="B755" s="192"/>
      <c r="C755" s="193"/>
      <c r="D755" s="194" t="s">
        <v>193</v>
      </c>
      <c r="E755" s="195" t="s">
        <v>43</v>
      </c>
      <c r="F755" s="196" t="s">
        <v>1790</v>
      </c>
      <c r="G755" s="193"/>
      <c r="H755" s="195" t="s">
        <v>43</v>
      </c>
      <c r="I755" s="197"/>
      <c r="J755" s="193"/>
      <c r="K755" s="193"/>
      <c r="L755" s="198"/>
      <c r="M755" s="199"/>
      <c r="N755" s="200"/>
      <c r="O755" s="200"/>
      <c r="P755" s="200"/>
      <c r="Q755" s="200"/>
      <c r="R755" s="200"/>
      <c r="S755" s="200"/>
      <c r="T755" s="201"/>
      <c r="AT755" s="202" t="s">
        <v>193</v>
      </c>
      <c r="AU755" s="202" t="s">
        <v>90</v>
      </c>
      <c r="AV755" s="13" t="s">
        <v>88</v>
      </c>
      <c r="AW755" s="13" t="s">
        <v>41</v>
      </c>
      <c r="AX755" s="13" t="s">
        <v>80</v>
      </c>
      <c r="AY755" s="202" t="s">
        <v>182</v>
      </c>
    </row>
    <row r="756" spans="1:65" s="14" customFormat="1" ht="11.25">
      <c r="B756" s="203"/>
      <c r="C756" s="204"/>
      <c r="D756" s="194" t="s">
        <v>193</v>
      </c>
      <c r="E756" s="205" t="s">
        <v>43</v>
      </c>
      <c r="F756" s="206" t="s">
        <v>478</v>
      </c>
      <c r="G756" s="204"/>
      <c r="H756" s="207">
        <v>2</v>
      </c>
      <c r="I756" s="208"/>
      <c r="J756" s="204"/>
      <c r="K756" s="204"/>
      <c r="L756" s="209"/>
      <c r="M756" s="210"/>
      <c r="N756" s="211"/>
      <c r="O756" s="211"/>
      <c r="P756" s="211"/>
      <c r="Q756" s="211"/>
      <c r="R756" s="211"/>
      <c r="S756" s="211"/>
      <c r="T756" s="212"/>
      <c r="AT756" s="213" t="s">
        <v>193</v>
      </c>
      <c r="AU756" s="213" t="s">
        <v>90</v>
      </c>
      <c r="AV756" s="14" t="s">
        <v>90</v>
      </c>
      <c r="AW756" s="14" t="s">
        <v>41</v>
      </c>
      <c r="AX756" s="14" t="s">
        <v>88</v>
      </c>
      <c r="AY756" s="213" t="s">
        <v>182</v>
      </c>
    </row>
    <row r="757" spans="1:65" s="2" customFormat="1" ht="37.9" customHeight="1">
      <c r="A757" s="35"/>
      <c r="B757" s="36"/>
      <c r="C757" s="179" t="s">
        <v>807</v>
      </c>
      <c r="D757" s="179" t="s">
        <v>187</v>
      </c>
      <c r="E757" s="180" t="s">
        <v>1791</v>
      </c>
      <c r="F757" s="181" t="s">
        <v>1792</v>
      </c>
      <c r="G757" s="182" t="s">
        <v>190</v>
      </c>
      <c r="H757" s="183">
        <v>2</v>
      </c>
      <c r="I757" s="184"/>
      <c r="J757" s="185">
        <f>ROUND(I757*H757,2)</f>
        <v>0</v>
      </c>
      <c r="K757" s="181" t="s">
        <v>191</v>
      </c>
      <c r="L757" s="40"/>
      <c r="M757" s="186" t="s">
        <v>43</v>
      </c>
      <c r="N757" s="187" t="s">
        <v>51</v>
      </c>
      <c r="O757" s="65"/>
      <c r="P757" s="188">
        <f>O757*H757</f>
        <v>0</v>
      </c>
      <c r="Q757" s="188">
        <v>0</v>
      </c>
      <c r="R757" s="188">
        <f>Q757*H757</f>
        <v>0</v>
      </c>
      <c r="S757" s="188">
        <v>0</v>
      </c>
      <c r="T757" s="189">
        <f>S757*H757</f>
        <v>0</v>
      </c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R757" s="190" t="s">
        <v>88</v>
      </c>
      <c r="AT757" s="190" t="s">
        <v>187</v>
      </c>
      <c r="AU757" s="190" t="s">
        <v>90</v>
      </c>
      <c r="AY757" s="17" t="s">
        <v>182</v>
      </c>
      <c r="BE757" s="191">
        <f>IF(N757="základní",J757,0)</f>
        <v>0</v>
      </c>
      <c r="BF757" s="191">
        <f>IF(N757="snížená",J757,0)</f>
        <v>0</v>
      </c>
      <c r="BG757" s="191">
        <f>IF(N757="zákl. přenesená",J757,0)</f>
        <v>0</v>
      </c>
      <c r="BH757" s="191">
        <f>IF(N757="sníž. přenesená",J757,0)</f>
        <v>0</v>
      </c>
      <c r="BI757" s="191">
        <f>IF(N757="nulová",J757,0)</f>
        <v>0</v>
      </c>
      <c r="BJ757" s="17" t="s">
        <v>88</v>
      </c>
      <c r="BK757" s="191">
        <f>ROUND(I757*H757,2)</f>
        <v>0</v>
      </c>
      <c r="BL757" s="17" t="s">
        <v>88</v>
      </c>
      <c r="BM757" s="190" t="s">
        <v>1793</v>
      </c>
    </row>
    <row r="758" spans="1:65" s="13" customFormat="1" ht="11.25">
      <c r="B758" s="192"/>
      <c r="C758" s="193"/>
      <c r="D758" s="194" t="s">
        <v>193</v>
      </c>
      <c r="E758" s="195" t="s">
        <v>43</v>
      </c>
      <c r="F758" s="196" t="s">
        <v>554</v>
      </c>
      <c r="G758" s="193"/>
      <c r="H758" s="195" t="s">
        <v>43</v>
      </c>
      <c r="I758" s="197"/>
      <c r="J758" s="193"/>
      <c r="K758" s="193"/>
      <c r="L758" s="198"/>
      <c r="M758" s="199"/>
      <c r="N758" s="200"/>
      <c r="O758" s="200"/>
      <c r="P758" s="200"/>
      <c r="Q758" s="200"/>
      <c r="R758" s="200"/>
      <c r="S758" s="200"/>
      <c r="T758" s="201"/>
      <c r="AT758" s="202" t="s">
        <v>193</v>
      </c>
      <c r="AU758" s="202" t="s">
        <v>90</v>
      </c>
      <c r="AV758" s="13" t="s">
        <v>88</v>
      </c>
      <c r="AW758" s="13" t="s">
        <v>41</v>
      </c>
      <c r="AX758" s="13" t="s">
        <v>80</v>
      </c>
      <c r="AY758" s="202" t="s">
        <v>182</v>
      </c>
    </row>
    <row r="759" spans="1:65" s="13" customFormat="1" ht="11.25">
      <c r="B759" s="192"/>
      <c r="C759" s="193"/>
      <c r="D759" s="194" t="s">
        <v>193</v>
      </c>
      <c r="E759" s="195" t="s">
        <v>43</v>
      </c>
      <c r="F759" s="196" t="s">
        <v>1790</v>
      </c>
      <c r="G759" s="193"/>
      <c r="H759" s="195" t="s">
        <v>43</v>
      </c>
      <c r="I759" s="197"/>
      <c r="J759" s="193"/>
      <c r="K759" s="193"/>
      <c r="L759" s="198"/>
      <c r="M759" s="199"/>
      <c r="N759" s="200"/>
      <c r="O759" s="200"/>
      <c r="P759" s="200"/>
      <c r="Q759" s="200"/>
      <c r="R759" s="200"/>
      <c r="S759" s="200"/>
      <c r="T759" s="201"/>
      <c r="AT759" s="202" t="s">
        <v>193</v>
      </c>
      <c r="AU759" s="202" t="s">
        <v>90</v>
      </c>
      <c r="AV759" s="13" t="s">
        <v>88</v>
      </c>
      <c r="AW759" s="13" t="s">
        <v>41</v>
      </c>
      <c r="AX759" s="13" t="s">
        <v>80</v>
      </c>
      <c r="AY759" s="202" t="s">
        <v>182</v>
      </c>
    </row>
    <row r="760" spans="1:65" s="14" customFormat="1" ht="11.25">
      <c r="B760" s="203"/>
      <c r="C760" s="204"/>
      <c r="D760" s="194" t="s">
        <v>193</v>
      </c>
      <c r="E760" s="205" t="s">
        <v>43</v>
      </c>
      <c r="F760" s="206" t="s">
        <v>478</v>
      </c>
      <c r="G760" s="204"/>
      <c r="H760" s="207">
        <v>2</v>
      </c>
      <c r="I760" s="208"/>
      <c r="J760" s="204"/>
      <c r="K760" s="204"/>
      <c r="L760" s="209"/>
      <c r="M760" s="210"/>
      <c r="N760" s="211"/>
      <c r="O760" s="211"/>
      <c r="P760" s="211"/>
      <c r="Q760" s="211"/>
      <c r="R760" s="211"/>
      <c r="S760" s="211"/>
      <c r="T760" s="212"/>
      <c r="AT760" s="213" t="s">
        <v>193</v>
      </c>
      <c r="AU760" s="213" t="s">
        <v>90</v>
      </c>
      <c r="AV760" s="14" t="s">
        <v>90</v>
      </c>
      <c r="AW760" s="14" t="s">
        <v>41</v>
      </c>
      <c r="AX760" s="14" t="s">
        <v>88</v>
      </c>
      <c r="AY760" s="213" t="s">
        <v>182</v>
      </c>
    </row>
    <row r="761" spans="1:65" s="2" customFormat="1" ht="24.2" customHeight="1">
      <c r="A761" s="35"/>
      <c r="B761" s="36"/>
      <c r="C761" s="214" t="s">
        <v>811</v>
      </c>
      <c r="D761" s="214" t="s">
        <v>179</v>
      </c>
      <c r="E761" s="215" t="s">
        <v>1783</v>
      </c>
      <c r="F761" s="216" t="s">
        <v>1784</v>
      </c>
      <c r="G761" s="217" t="s">
        <v>481</v>
      </c>
      <c r="H761" s="218">
        <v>0.2</v>
      </c>
      <c r="I761" s="219"/>
      <c r="J761" s="220">
        <f>ROUND(I761*H761,2)</f>
        <v>0</v>
      </c>
      <c r="K761" s="216" t="s">
        <v>191</v>
      </c>
      <c r="L761" s="221"/>
      <c r="M761" s="222" t="s">
        <v>43</v>
      </c>
      <c r="N761" s="223" t="s">
        <v>51</v>
      </c>
      <c r="O761" s="65"/>
      <c r="P761" s="188">
        <f>O761*H761</f>
        <v>0</v>
      </c>
      <c r="Q761" s="188">
        <v>9.0000000000000006E-5</v>
      </c>
      <c r="R761" s="188">
        <f>Q761*H761</f>
        <v>1.8E-5</v>
      </c>
      <c r="S761" s="188">
        <v>0</v>
      </c>
      <c r="T761" s="189">
        <f>S761*H761</f>
        <v>0</v>
      </c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R761" s="190" t="s">
        <v>90</v>
      </c>
      <c r="AT761" s="190" t="s">
        <v>179</v>
      </c>
      <c r="AU761" s="190" t="s">
        <v>90</v>
      </c>
      <c r="AY761" s="17" t="s">
        <v>182</v>
      </c>
      <c r="BE761" s="191">
        <f>IF(N761="základní",J761,0)</f>
        <v>0</v>
      </c>
      <c r="BF761" s="191">
        <f>IF(N761="snížená",J761,0)</f>
        <v>0</v>
      </c>
      <c r="BG761" s="191">
        <f>IF(N761="zákl. přenesená",J761,0)</f>
        <v>0</v>
      </c>
      <c r="BH761" s="191">
        <f>IF(N761="sníž. přenesená",J761,0)</f>
        <v>0</v>
      </c>
      <c r="BI761" s="191">
        <f>IF(N761="nulová",J761,0)</f>
        <v>0</v>
      </c>
      <c r="BJ761" s="17" t="s">
        <v>88</v>
      </c>
      <c r="BK761" s="191">
        <f>ROUND(I761*H761,2)</f>
        <v>0</v>
      </c>
      <c r="BL761" s="17" t="s">
        <v>88</v>
      </c>
      <c r="BM761" s="190" t="s">
        <v>1794</v>
      </c>
    </row>
    <row r="762" spans="1:65" s="13" customFormat="1" ht="11.25">
      <c r="B762" s="192"/>
      <c r="C762" s="193"/>
      <c r="D762" s="194" t="s">
        <v>193</v>
      </c>
      <c r="E762" s="195" t="s">
        <v>43</v>
      </c>
      <c r="F762" s="196" t="s">
        <v>554</v>
      </c>
      <c r="G762" s="193"/>
      <c r="H762" s="195" t="s">
        <v>43</v>
      </c>
      <c r="I762" s="197"/>
      <c r="J762" s="193"/>
      <c r="K762" s="193"/>
      <c r="L762" s="198"/>
      <c r="M762" s="199"/>
      <c r="N762" s="200"/>
      <c r="O762" s="200"/>
      <c r="P762" s="200"/>
      <c r="Q762" s="200"/>
      <c r="R762" s="200"/>
      <c r="S762" s="200"/>
      <c r="T762" s="201"/>
      <c r="AT762" s="202" t="s">
        <v>193</v>
      </c>
      <c r="AU762" s="202" t="s">
        <v>90</v>
      </c>
      <c r="AV762" s="13" t="s">
        <v>88</v>
      </c>
      <c r="AW762" s="13" t="s">
        <v>41</v>
      </c>
      <c r="AX762" s="13" t="s">
        <v>80</v>
      </c>
      <c r="AY762" s="202" t="s">
        <v>182</v>
      </c>
    </row>
    <row r="763" spans="1:65" s="13" customFormat="1" ht="11.25">
      <c r="B763" s="192"/>
      <c r="C763" s="193"/>
      <c r="D763" s="194" t="s">
        <v>193</v>
      </c>
      <c r="E763" s="195" t="s">
        <v>43</v>
      </c>
      <c r="F763" s="196" t="s">
        <v>1790</v>
      </c>
      <c r="G763" s="193"/>
      <c r="H763" s="195" t="s">
        <v>43</v>
      </c>
      <c r="I763" s="197"/>
      <c r="J763" s="193"/>
      <c r="K763" s="193"/>
      <c r="L763" s="198"/>
      <c r="M763" s="199"/>
      <c r="N763" s="200"/>
      <c r="O763" s="200"/>
      <c r="P763" s="200"/>
      <c r="Q763" s="200"/>
      <c r="R763" s="200"/>
      <c r="S763" s="200"/>
      <c r="T763" s="201"/>
      <c r="AT763" s="202" t="s">
        <v>193</v>
      </c>
      <c r="AU763" s="202" t="s">
        <v>90</v>
      </c>
      <c r="AV763" s="13" t="s">
        <v>88</v>
      </c>
      <c r="AW763" s="13" t="s">
        <v>41</v>
      </c>
      <c r="AX763" s="13" t="s">
        <v>80</v>
      </c>
      <c r="AY763" s="202" t="s">
        <v>182</v>
      </c>
    </row>
    <row r="764" spans="1:65" s="14" customFormat="1" ht="11.25">
      <c r="B764" s="203"/>
      <c r="C764" s="204"/>
      <c r="D764" s="194" t="s">
        <v>193</v>
      </c>
      <c r="E764" s="205" t="s">
        <v>43</v>
      </c>
      <c r="F764" s="206" t="s">
        <v>789</v>
      </c>
      <c r="G764" s="204"/>
      <c r="H764" s="207">
        <v>0.2</v>
      </c>
      <c r="I764" s="208"/>
      <c r="J764" s="204"/>
      <c r="K764" s="204"/>
      <c r="L764" s="209"/>
      <c r="M764" s="210"/>
      <c r="N764" s="211"/>
      <c r="O764" s="211"/>
      <c r="P764" s="211"/>
      <c r="Q764" s="211"/>
      <c r="R764" s="211"/>
      <c r="S764" s="211"/>
      <c r="T764" s="212"/>
      <c r="AT764" s="213" t="s">
        <v>193</v>
      </c>
      <c r="AU764" s="213" t="s">
        <v>90</v>
      </c>
      <c r="AV764" s="14" t="s">
        <v>90</v>
      </c>
      <c r="AW764" s="14" t="s">
        <v>41</v>
      </c>
      <c r="AX764" s="14" t="s">
        <v>88</v>
      </c>
      <c r="AY764" s="213" t="s">
        <v>182</v>
      </c>
    </row>
    <row r="765" spans="1:65" s="2" customFormat="1" ht="62.65" customHeight="1">
      <c r="A765" s="35"/>
      <c r="B765" s="36"/>
      <c r="C765" s="179" t="s">
        <v>815</v>
      </c>
      <c r="D765" s="179" t="s">
        <v>187</v>
      </c>
      <c r="E765" s="180" t="s">
        <v>1795</v>
      </c>
      <c r="F765" s="181" t="s">
        <v>1796</v>
      </c>
      <c r="G765" s="182" t="s">
        <v>190</v>
      </c>
      <c r="H765" s="183">
        <v>2</v>
      </c>
      <c r="I765" s="184"/>
      <c r="J765" s="185">
        <f>ROUND(I765*H765,2)</f>
        <v>0</v>
      </c>
      <c r="K765" s="181" t="s">
        <v>191</v>
      </c>
      <c r="L765" s="40"/>
      <c r="M765" s="186" t="s">
        <v>43</v>
      </c>
      <c r="N765" s="187" t="s">
        <v>51</v>
      </c>
      <c r="O765" s="65"/>
      <c r="P765" s="188">
        <f>O765*H765</f>
        <v>0</v>
      </c>
      <c r="Q765" s="188">
        <v>0</v>
      </c>
      <c r="R765" s="188">
        <f>Q765*H765</f>
        <v>0</v>
      </c>
      <c r="S765" s="188">
        <v>0</v>
      </c>
      <c r="T765" s="189">
        <f>S765*H765</f>
        <v>0</v>
      </c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R765" s="190" t="s">
        <v>88</v>
      </c>
      <c r="AT765" s="190" t="s">
        <v>187</v>
      </c>
      <c r="AU765" s="190" t="s">
        <v>90</v>
      </c>
      <c r="AY765" s="17" t="s">
        <v>182</v>
      </c>
      <c r="BE765" s="191">
        <f>IF(N765="základní",J765,0)</f>
        <v>0</v>
      </c>
      <c r="BF765" s="191">
        <f>IF(N765="snížená",J765,0)</f>
        <v>0</v>
      </c>
      <c r="BG765" s="191">
        <f>IF(N765="zákl. přenesená",J765,0)</f>
        <v>0</v>
      </c>
      <c r="BH765" s="191">
        <f>IF(N765="sníž. přenesená",J765,0)</f>
        <v>0</v>
      </c>
      <c r="BI765" s="191">
        <f>IF(N765="nulová",J765,0)</f>
        <v>0</v>
      </c>
      <c r="BJ765" s="17" t="s">
        <v>88</v>
      </c>
      <c r="BK765" s="191">
        <f>ROUND(I765*H765,2)</f>
        <v>0</v>
      </c>
      <c r="BL765" s="17" t="s">
        <v>88</v>
      </c>
      <c r="BM765" s="190" t="s">
        <v>1797</v>
      </c>
    </row>
    <row r="766" spans="1:65" s="13" customFormat="1" ht="11.25">
      <c r="B766" s="192"/>
      <c r="C766" s="193"/>
      <c r="D766" s="194" t="s">
        <v>193</v>
      </c>
      <c r="E766" s="195" t="s">
        <v>43</v>
      </c>
      <c r="F766" s="196" t="s">
        <v>554</v>
      </c>
      <c r="G766" s="193"/>
      <c r="H766" s="195" t="s">
        <v>43</v>
      </c>
      <c r="I766" s="197"/>
      <c r="J766" s="193"/>
      <c r="K766" s="193"/>
      <c r="L766" s="198"/>
      <c r="M766" s="199"/>
      <c r="N766" s="200"/>
      <c r="O766" s="200"/>
      <c r="P766" s="200"/>
      <c r="Q766" s="200"/>
      <c r="R766" s="200"/>
      <c r="S766" s="200"/>
      <c r="T766" s="201"/>
      <c r="AT766" s="202" t="s">
        <v>193</v>
      </c>
      <c r="AU766" s="202" t="s">
        <v>90</v>
      </c>
      <c r="AV766" s="13" t="s">
        <v>88</v>
      </c>
      <c r="AW766" s="13" t="s">
        <v>41</v>
      </c>
      <c r="AX766" s="13" t="s">
        <v>80</v>
      </c>
      <c r="AY766" s="202" t="s">
        <v>182</v>
      </c>
    </row>
    <row r="767" spans="1:65" s="13" customFormat="1" ht="11.25">
      <c r="B767" s="192"/>
      <c r="C767" s="193"/>
      <c r="D767" s="194" t="s">
        <v>193</v>
      </c>
      <c r="E767" s="195" t="s">
        <v>43</v>
      </c>
      <c r="F767" s="196" t="s">
        <v>1798</v>
      </c>
      <c r="G767" s="193"/>
      <c r="H767" s="195" t="s">
        <v>43</v>
      </c>
      <c r="I767" s="197"/>
      <c r="J767" s="193"/>
      <c r="K767" s="193"/>
      <c r="L767" s="198"/>
      <c r="M767" s="199"/>
      <c r="N767" s="200"/>
      <c r="O767" s="200"/>
      <c r="P767" s="200"/>
      <c r="Q767" s="200"/>
      <c r="R767" s="200"/>
      <c r="S767" s="200"/>
      <c r="T767" s="201"/>
      <c r="AT767" s="202" t="s">
        <v>193</v>
      </c>
      <c r="AU767" s="202" t="s">
        <v>90</v>
      </c>
      <c r="AV767" s="13" t="s">
        <v>88</v>
      </c>
      <c r="AW767" s="13" t="s">
        <v>41</v>
      </c>
      <c r="AX767" s="13" t="s">
        <v>80</v>
      </c>
      <c r="AY767" s="202" t="s">
        <v>182</v>
      </c>
    </row>
    <row r="768" spans="1:65" s="14" customFormat="1" ht="11.25">
      <c r="B768" s="203"/>
      <c r="C768" s="204"/>
      <c r="D768" s="194" t="s">
        <v>193</v>
      </c>
      <c r="E768" s="205" t="s">
        <v>43</v>
      </c>
      <c r="F768" s="206" t="s">
        <v>478</v>
      </c>
      <c r="G768" s="204"/>
      <c r="H768" s="207">
        <v>2</v>
      </c>
      <c r="I768" s="208"/>
      <c r="J768" s="204"/>
      <c r="K768" s="204"/>
      <c r="L768" s="209"/>
      <c r="M768" s="210"/>
      <c r="N768" s="211"/>
      <c r="O768" s="211"/>
      <c r="P768" s="211"/>
      <c r="Q768" s="211"/>
      <c r="R768" s="211"/>
      <c r="S768" s="211"/>
      <c r="T768" s="212"/>
      <c r="AT768" s="213" t="s">
        <v>193</v>
      </c>
      <c r="AU768" s="213" t="s">
        <v>90</v>
      </c>
      <c r="AV768" s="14" t="s">
        <v>90</v>
      </c>
      <c r="AW768" s="14" t="s">
        <v>41</v>
      </c>
      <c r="AX768" s="14" t="s">
        <v>88</v>
      </c>
      <c r="AY768" s="213" t="s">
        <v>182</v>
      </c>
    </row>
    <row r="769" spans="1:65" s="2" customFormat="1" ht="37.9" customHeight="1">
      <c r="A769" s="35"/>
      <c r="B769" s="36"/>
      <c r="C769" s="179" t="s">
        <v>819</v>
      </c>
      <c r="D769" s="179" t="s">
        <v>187</v>
      </c>
      <c r="E769" s="180" t="s">
        <v>1799</v>
      </c>
      <c r="F769" s="181" t="s">
        <v>1800</v>
      </c>
      <c r="G769" s="182" t="s">
        <v>190</v>
      </c>
      <c r="H769" s="183">
        <v>2</v>
      </c>
      <c r="I769" s="184"/>
      <c r="J769" s="185">
        <f>ROUND(I769*H769,2)</f>
        <v>0</v>
      </c>
      <c r="K769" s="181" t="s">
        <v>191</v>
      </c>
      <c r="L769" s="40"/>
      <c r="M769" s="186" t="s">
        <v>43</v>
      </c>
      <c r="N769" s="187" t="s">
        <v>51</v>
      </c>
      <c r="O769" s="65"/>
      <c r="P769" s="188">
        <f>O769*H769</f>
        <v>0</v>
      </c>
      <c r="Q769" s="188">
        <v>0</v>
      </c>
      <c r="R769" s="188">
        <f>Q769*H769</f>
        <v>0</v>
      </c>
      <c r="S769" s="188">
        <v>0</v>
      </c>
      <c r="T769" s="189">
        <f>S769*H769</f>
        <v>0</v>
      </c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R769" s="190" t="s">
        <v>88</v>
      </c>
      <c r="AT769" s="190" t="s">
        <v>187</v>
      </c>
      <c r="AU769" s="190" t="s">
        <v>90</v>
      </c>
      <c r="AY769" s="17" t="s">
        <v>182</v>
      </c>
      <c r="BE769" s="191">
        <f>IF(N769="základní",J769,0)</f>
        <v>0</v>
      </c>
      <c r="BF769" s="191">
        <f>IF(N769="snížená",J769,0)</f>
        <v>0</v>
      </c>
      <c r="BG769" s="191">
        <f>IF(N769="zákl. přenesená",J769,0)</f>
        <v>0</v>
      </c>
      <c r="BH769" s="191">
        <f>IF(N769="sníž. přenesená",J769,0)</f>
        <v>0</v>
      </c>
      <c r="BI769" s="191">
        <f>IF(N769="nulová",J769,0)</f>
        <v>0</v>
      </c>
      <c r="BJ769" s="17" t="s">
        <v>88</v>
      </c>
      <c r="BK769" s="191">
        <f>ROUND(I769*H769,2)</f>
        <v>0</v>
      </c>
      <c r="BL769" s="17" t="s">
        <v>88</v>
      </c>
      <c r="BM769" s="190" t="s">
        <v>1801</v>
      </c>
    </row>
    <row r="770" spans="1:65" s="13" customFormat="1" ht="11.25">
      <c r="B770" s="192"/>
      <c r="C770" s="193"/>
      <c r="D770" s="194" t="s">
        <v>193</v>
      </c>
      <c r="E770" s="195" t="s">
        <v>43</v>
      </c>
      <c r="F770" s="196" t="s">
        <v>554</v>
      </c>
      <c r="G770" s="193"/>
      <c r="H770" s="195" t="s">
        <v>43</v>
      </c>
      <c r="I770" s="197"/>
      <c r="J770" s="193"/>
      <c r="K770" s="193"/>
      <c r="L770" s="198"/>
      <c r="M770" s="199"/>
      <c r="N770" s="200"/>
      <c r="O770" s="200"/>
      <c r="P770" s="200"/>
      <c r="Q770" s="200"/>
      <c r="R770" s="200"/>
      <c r="S770" s="200"/>
      <c r="T770" s="201"/>
      <c r="AT770" s="202" t="s">
        <v>193</v>
      </c>
      <c r="AU770" s="202" t="s">
        <v>90</v>
      </c>
      <c r="AV770" s="13" t="s">
        <v>88</v>
      </c>
      <c r="AW770" s="13" t="s">
        <v>41</v>
      </c>
      <c r="AX770" s="13" t="s">
        <v>80</v>
      </c>
      <c r="AY770" s="202" t="s">
        <v>182</v>
      </c>
    </row>
    <row r="771" spans="1:65" s="13" customFormat="1" ht="11.25">
      <c r="B771" s="192"/>
      <c r="C771" s="193"/>
      <c r="D771" s="194" t="s">
        <v>193</v>
      </c>
      <c r="E771" s="195" t="s">
        <v>43</v>
      </c>
      <c r="F771" s="196" t="s">
        <v>1798</v>
      </c>
      <c r="G771" s="193"/>
      <c r="H771" s="195" t="s">
        <v>43</v>
      </c>
      <c r="I771" s="197"/>
      <c r="J771" s="193"/>
      <c r="K771" s="193"/>
      <c r="L771" s="198"/>
      <c r="M771" s="199"/>
      <c r="N771" s="200"/>
      <c r="O771" s="200"/>
      <c r="P771" s="200"/>
      <c r="Q771" s="200"/>
      <c r="R771" s="200"/>
      <c r="S771" s="200"/>
      <c r="T771" s="201"/>
      <c r="AT771" s="202" t="s">
        <v>193</v>
      </c>
      <c r="AU771" s="202" t="s">
        <v>90</v>
      </c>
      <c r="AV771" s="13" t="s">
        <v>88</v>
      </c>
      <c r="AW771" s="13" t="s">
        <v>41</v>
      </c>
      <c r="AX771" s="13" t="s">
        <v>80</v>
      </c>
      <c r="AY771" s="202" t="s">
        <v>182</v>
      </c>
    </row>
    <row r="772" spans="1:65" s="14" customFormat="1" ht="11.25">
      <c r="B772" s="203"/>
      <c r="C772" s="204"/>
      <c r="D772" s="194" t="s">
        <v>193</v>
      </c>
      <c r="E772" s="205" t="s">
        <v>43</v>
      </c>
      <c r="F772" s="206" t="s">
        <v>478</v>
      </c>
      <c r="G772" s="204"/>
      <c r="H772" s="207">
        <v>2</v>
      </c>
      <c r="I772" s="208"/>
      <c r="J772" s="204"/>
      <c r="K772" s="204"/>
      <c r="L772" s="209"/>
      <c r="M772" s="210"/>
      <c r="N772" s="211"/>
      <c r="O772" s="211"/>
      <c r="P772" s="211"/>
      <c r="Q772" s="211"/>
      <c r="R772" s="211"/>
      <c r="S772" s="211"/>
      <c r="T772" s="212"/>
      <c r="AT772" s="213" t="s">
        <v>193</v>
      </c>
      <c r="AU772" s="213" t="s">
        <v>90</v>
      </c>
      <c r="AV772" s="14" t="s">
        <v>90</v>
      </c>
      <c r="AW772" s="14" t="s">
        <v>41</v>
      </c>
      <c r="AX772" s="14" t="s">
        <v>88</v>
      </c>
      <c r="AY772" s="213" t="s">
        <v>182</v>
      </c>
    </row>
    <row r="773" spans="1:65" s="2" customFormat="1" ht="24.2" customHeight="1">
      <c r="A773" s="35"/>
      <c r="B773" s="36"/>
      <c r="C773" s="214" t="s">
        <v>823</v>
      </c>
      <c r="D773" s="214" t="s">
        <v>179</v>
      </c>
      <c r="E773" s="215" t="s">
        <v>786</v>
      </c>
      <c r="F773" s="216" t="s">
        <v>787</v>
      </c>
      <c r="G773" s="217" t="s">
        <v>481</v>
      </c>
      <c r="H773" s="218">
        <v>0.2</v>
      </c>
      <c r="I773" s="219"/>
      <c r="J773" s="220">
        <f>ROUND(I773*H773,2)</f>
        <v>0</v>
      </c>
      <c r="K773" s="216" t="s">
        <v>191</v>
      </c>
      <c r="L773" s="221"/>
      <c r="M773" s="222" t="s">
        <v>43</v>
      </c>
      <c r="N773" s="223" t="s">
        <v>51</v>
      </c>
      <c r="O773" s="65"/>
      <c r="P773" s="188">
        <f>O773*H773</f>
        <v>0</v>
      </c>
      <c r="Q773" s="188">
        <v>1E-4</v>
      </c>
      <c r="R773" s="188">
        <f>Q773*H773</f>
        <v>2.0000000000000002E-5</v>
      </c>
      <c r="S773" s="188">
        <v>0</v>
      </c>
      <c r="T773" s="189">
        <f>S773*H773</f>
        <v>0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90" t="s">
        <v>90</v>
      </c>
      <c r="AT773" s="190" t="s">
        <v>179</v>
      </c>
      <c r="AU773" s="190" t="s">
        <v>90</v>
      </c>
      <c r="AY773" s="17" t="s">
        <v>182</v>
      </c>
      <c r="BE773" s="191">
        <f>IF(N773="základní",J773,0)</f>
        <v>0</v>
      </c>
      <c r="BF773" s="191">
        <f>IF(N773="snížená",J773,0)</f>
        <v>0</v>
      </c>
      <c r="BG773" s="191">
        <f>IF(N773="zákl. přenesená",J773,0)</f>
        <v>0</v>
      </c>
      <c r="BH773" s="191">
        <f>IF(N773="sníž. přenesená",J773,0)</f>
        <v>0</v>
      </c>
      <c r="BI773" s="191">
        <f>IF(N773="nulová",J773,0)</f>
        <v>0</v>
      </c>
      <c r="BJ773" s="17" t="s">
        <v>88</v>
      </c>
      <c r="BK773" s="191">
        <f>ROUND(I773*H773,2)</f>
        <v>0</v>
      </c>
      <c r="BL773" s="17" t="s">
        <v>88</v>
      </c>
      <c r="BM773" s="190" t="s">
        <v>1802</v>
      </c>
    </row>
    <row r="774" spans="1:65" s="13" customFormat="1" ht="11.25">
      <c r="B774" s="192"/>
      <c r="C774" s="193"/>
      <c r="D774" s="194" t="s">
        <v>193</v>
      </c>
      <c r="E774" s="195" t="s">
        <v>43</v>
      </c>
      <c r="F774" s="196" t="s">
        <v>554</v>
      </c>
      <c r="G774" s="193"/>
      <c r="H774" s="195" t="s">
        <v>43</v>
      </c>
      <c r="I774" s="197"/>
      <c r="J774" s="193"/>
      <c r="K774" s="193"/>
      <c r="L774" s="198"/>
      <c r="M774" s="199"/>
      <c r="N774" s="200"/>
      <c r="O774" s="200"/>
      <c r="P774" s="200"/>
      <c r="Q774" s="200"/>
      <c r="R774" s="200"/>
      <c r="S774" s="200"/>
      <c r="T774" s="201"/>
      <c r="AT774" s="202" t="s">
        <v>193</v>
      </c>
      <c r="AU774" s="202" t="s">
        <v>90</v>
      </c>
      <c r="AV774" s="13" t="s">
        <v>88</v>
      </c>
      <c r="AW774" s="13" t="s">
        <v>41</v>
      </c>
      <c r="AX774" s="13" t="s">
        <v>80</v>
      </c>
      <c r="AY774" s="202" t="s">
        <v>182</v>
      </c>
    </row>
    <row r="775" spans="1:65" s="13" customFormat="1" ht="11.25">
      <c r="B775" s="192"/>
      <c r="C775" s="193"/>
      <c r="D775" s="194" t="s">
        <v>193</v>
      </c>
      <c r="E775" s="195" t="s">
        <v>43</v>
      </c>
      <c r="F775" s="196" t="s">
        <v>1798</v>
      </c>
      <c r="G775" s="193"/>
      <c r="H775" s="195" t="s">
        <v>43</v>
      </c>
      <c r="I775" s="197"/>
      <c r="J775" s="193"/>
      <c r="K775" s="193"/>
      <c r="L775" s="198"/>
      <c r="M775" s="199"/>
      <c r="N775" s="200"/>
      <c r="O775" s="200"/>
      <c r="P775" s="200"/>
      <c r="Q775" s="200"/>
      <c r="R775" s="200"/>
      <c r="S775" s="200"/>
      <c r="T775" s="201"/>
      <c r="AT775" s="202" t="s">
        <v>193</v>
      </c>
      <c r="AU775" s="202" t="s">
        <v>90</v>
      </c>
      <c r="AV775" s="13" t="s">
        <v>88</v>
      </c>
      <c r="AW775" s="13" t="s">
        <v>41</v>
      </c>
      <c r="AX775" s="13" t="s">
        <v>80</v>
      </c>
      <c r="AY775" s="202" t="s">
        <v>182</v>
      </c>
    </row>
    <row r="776" spans="1:65" s="14" customFormat="1" ht="11.25">
      <c r="B776" s="203"/>
      <c r="C776" s="204"/>
      <c r="D776" s="194" t="s">
        <v>193</v>
      </c>
      <c r="E776" s="205" t="s">
        <v>43</v>
      </c>
      <c r="F776" s="206" t="s">
        <v>789</v>
      </c>
      <c r="G776" s="204"/>
      <c r="H776" s="207">
        <v>0.2</v>
      </c>
      <c r="I776" s="208"/>
      <c r="J776" s="204"/>
      <c r="K776" s="204"/>
      <c r="L776" s="209"/>
      <c r="M776" s="210"/>
      <c r="N776" s="211"/>
      <c r="O776" s="211"/>
      <c r="P776" s="211"/>
      <c r="Q776" s="211"/>
      <c r="R776" s="211"/>
      <c r="S776" s="211"/>
      <c r="T776" s="212"/>
      <c r="AT776" s="213" t="s">
        <v>193</v>
      </c>
      <c r="AU776" s="213" t="s">
        <v>90</v>
      </c>
      <c r="AV776" s="14" t="s">
        <v>90</v>
      </c>
      <c r="AW776" s="14" t="s">
        <v>41</v>
      </c>
      <c r="AX776" s="14" t="s">
        <v>88</v>
      </c>
      <c r="AY776" s="213" t="s">
        <v>182</v>
      </c>
    </row>
    <row r="777" spans="1:65" s="2" customFormat="1" ht="62.65" customHeight="1">
      <c r="A777" s="35"/>
      <c r="B777" s="36"/>
      <c r="C777" s="179" t="s">
        <v>827</v>
      </c>
      <c r="D777" s="179" t="s">
        <v>187</v>
      </c>
      <c r="E777" s="180" t="s">
        <v>777</v>
      </c>
      <c r="F777" s="181" t="s">
        <v>778</v>
      </c>
      <c r="G777" s="182" t="s">
        <v>190</v>
      </c>
      <c r="H777" s="183">
        <v>4</v>
      </c>
      <c r="I777" s="184"/>
      <c r="J777" s="185">
        <f>ROUND(I777*H777,2)</f>
        <v>0</v>
      </c>
      <c r="K777" s="181" t="s">
        <v>191</v>
      </c>
      <c r="L777" s="40"/>
      <c r="M777" s="186" t="s">
        <v>43</v>
      </c>
      <c r="N777" s="187" t="s">
        <v>51</v>
      </c>
      <c r="O777" s="65"/>
      <c r="P777" s="188">
        <f>O777*H777</f>
        <v>0</v>
      </c>
      <c r="Q777" s="188">
        <v>0</v>
      </c>
      <c r="R777" s="188">
        <f>Q777*H777</f>
        <v>0</v>
      </c>
      <c r="S777" s="188">
        <v>0</v>
      </c>
      <c r="T777" s="189">
        <f>S777*H777</f>
        <v>0</v>
      </c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R777" s="190" t="s">
        <v>88</v>
      </c>
      <c r="AT777" s="190" t="s">
        <v>187</v>
      </c>
      <c r="AU777" s="190" t="s">
        <v>90</v>
      </c>
      <c r="AY777" s="17" t="s">
        <v>182</v>
      </c>
      <c r="BE777" s="191">
        <f>IF(N777="základní",J777,0)</f>
        <v>0</v>
      </c>
      <c r="BF777" s="191">
        <f>IF(N777="snížená",J777,0)</f>
        <v>0</v>
      </c>
      <c r="BG777" s="191">
        <f>IF(N777="zákl. přenesená",J777,0)</f>
        <v>0</v>
      </c>
      <c r="BH777" s="191">
        <f>IF(N777="sníž. přenesená",J777,0)</f>
        <v>0</v>
      </c>
      <c r="BI777" s="191">
        <f>IF(N777="nulová",J777,0)</f>
        <v>0</v>
      </c>
      <c r="BJ777" s="17" t="s">
        <v>88</v>
      </c>
      <c r="BK777" s="191">
        <f>ROUND(I777*H777,2)</f>
        <v>0</v>
      </c>
      <c r="BL777" s="17" t="s">
        <v>88</v>
      </c>
      <c r="BM777" s="190" t="s">
        <v>1803</v>
      </c>
    </row>
    <row r="778" spans="1:65" s="13" customFormat="1" ht="11.25">
      <c r="B778" s="192"/>
      <c r="C778" s="193"/>
      <c r="D778" s="194" t="s">
        <v>193</v>
      </c>
      <c r="E778" s="195" t="s">
        <v>43</v>
      </c>
      <c r="F778" s="196" t="s">
        <v>554</v>
      </c>
      <c r="G778" s="193"/>
      <c r="H778" s="195" t="s">
        <v>43</v>
      </c>
      <c r="I778" s="197"/>
      <c r="J778" s="193"/>
      <c r="K778" s="193"/>
      <c r="L778" s="198"/>
      <c r="M778" s="199"/>
      <c r="N778" s="200"/>
      <c r="O778" s="200"/>
      <c r="P778" s="200"/>
      <c r="Q778" s="200"/>
      <c r="R778" s="200"/>
      <c r="S778" s="200"/>
      <c r="T778" s="201"/>
      <c r="AT778" s="202" t="s">
        <v>193</v>
      </c>
      <c r="AU778" s="202" t="s">
        <v>90</v>
      </c>
      <c r="AV778" s="13" t="s">
        <v>88</v>
      </c>
      <c r="AW778" s="13" t="s">
        <v>41</v>
      </c>
      <c r="AX778" s="13" t="s">
        <v>80</v>
      </c>
      <c r="AY778" s="202" t="s">
        <v>182</v>
      </c>
    </row>
    <row r="779" spans="1:65" s="13" customFormat="1" ht="11.25">
      <c r="B779" s="192"/>
      <c r="C779" s="193"/>
      <c r="D779" s="194" t="s">
        <v>193</v>
      </c>
      <c r="E779" s="195" t="s">
        <v>43</v>
      </c>
      <c r="F779" s="196" t="s">
        <v>1804</v>
      </c>
      <c r="G779" s="193"/>
      <c r="H779" s="195" t="s">
        <v>43</v>
      </c>
      <c r="I779" s="197"/>
      <c r="J779" s="193"/>
      <c r="K779" s="193"/>
      <c r="L779" s="198"/>
      <c r="M779" s="199"/>
      <c r="N779" s="200"/>
      <c r="O779" s="200"/>
      <c r="P779" s="200"/>
      <c r="Q779" s="200"/>
      <c r="R779" s="200"/>
      <c r="S779" s="200"/>
      <c r="T779" s="201"/>
      <c r="AT779" s="202" t="s">
        <v>193</v>
      </c>
      <c r="AU779" s="202" t="s">
        <v>90</v>
      </c>
      <c r="AV779" s="13" t="s">
        <v>88</v>
      </c>
      <c r="AW779" s="13" t="s">
        <v>41</v>
      </c>
      <c r="AX779" s="13" t="s">
        <v>80</v>
      </c>
      <c r="AY779" s="202" t="s">
        <v>182</v>
      </c>
    </row>
    <row r="780" spans="1:65" s="14" customFormat="1" ht="11.25">
      <c r="B780" s="203"/>
      <c r="C780" s="204"/>
      <c r="D780" s="194" t="s">
        <v>193</v>
      </c>
      <c r="E780" s="205" t="s">
        <v>43</v>
      </c>
      <c r="F780" s="206" t="s">
        <v>906</v>
      </c>
      <c r="G780" s="204"/>
      <c r="H780" s="207">
        <v>4</v>
      </c>
      <c r="I780" s="208"/>
      <c r="J780" s="204"/>
      <c r="K780" s="204"/>
      <c r="L780" s="209"/>
      <c r="M780" s="210"/>
      <c r="N780" s="211"/>
      <c r="O780" s="211"/>
      <c r="P780" s="211"/>
      <c r="Q780" s="211"/>
      <c r="R780" s="211"/>
      <c r="S780" s="211"/>
      <c r="T780" s="212"/>
      <c r="AT780" s="213" t="s">
        <v>193</v>
      </c>
      <c r="AU780" s="213" t="s">
        <v>90</v>
      </c>
      <c r="AV780" s="14" t="s">
        <v>90</v>
      </c>
      <c r="AW780" s="14" t="s">
        <v>41</v>
      </c>
      <c r="AX780" s="14" t="s">
        <v>88</v>
      </c>
      <c r="AY780" s="213" t="s">
        <v>182</v>
      </c>
    </row>
    <row r="781" spans="1:65" s="2" customFormat="1" ht="37.9" customHeight="1">
      <c r="A781" s="35"/>
      <c r="B781" s="36"/>
      <c r="C781" s="179" t="s">
        <v>831</v>
      </c>
      <c r="D781" s="179" t="s">
        <v>187</v>
      </c>
      <c r="E781" s="180" t="s">
        <v>782</v>
      </c>
      <c r="F781" s="181" t="s">
        <v>783</v>
      </c>
      <c r="G781" s="182" t="s">
        <v>190</v>
      </c>
      <c r="H781" s="183">
        <v>4</v>
      </c>
      <c r="I781" s="184"/>
      <c r="J781" s="185">
        <f>ROUND(I781*H781,2)</f>
        <v>0</v>
      </c>
      <c r="K781" s="181" t="s">
        <v>191</v>
      </c>
      <c r="L781" s="40"/>
      <c r="M781" s="186" t="s">
        <v>43</v>
      </c>
      <c r="N781" s="187" t="s">
        <v>51</v>
      </c>
      <c r="O781" s="65"/>
      <c r="P781" s="188">
        <f>O781*H781</f>
        <v>0</v>
      </c>
      <c r="Q781" s="188">
        <v>0</v>
      </c>
      <c r="R781" s="188">
        <f>Q781*H781</f>
        <v>0</v>
      </c>
      <c r="S781" s="188">
        <v>0</v>
      </c>
      <c r="T781" s="189">
        <f>S781*H781</f>
        <v>0</v>
      </c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R781" s="190" t="s">
        <v>88</v>
      </c>
      <c r="AT781" s="190" t="s">
        <v>187</v>
      </c>
      <c r="AU781" s="190" t="s">
        <v>90</v>
      </c>
      <c r="AY781" s="17" t="s">
        <v>182</v>
      </c>
      <c r="BE781" s="191">
        <f>IF(N781="základní",J781,0)</f>
        <v>0</v>
      </c>
      <c r="BF781" s="191">
        <f>IF(N781="snížená",J781,0)</f>
        <v>0</v>
      </c>
      <c r="BG781" s="191">
        <f>IF(N781="zákl. přenesená",J781,0)</f>
        <v>0</v>
      </c>
      <c r="BH781" s="191">
        <f>IF(N781="sníž. přenesená",J781,0)</f>
        <v>0</v>
      </c>
      <c r="BI781" s="191">
        <f>IF(N781="nulová",J781,0)</f>
        <v>0</v>
      </c>
      <c r="BJ781" s="17" t="s">
        <v>88</v>
      </c>
      <c r="BK781" s="191">
        <f>ROUND(I781*H781,2)</f>
        <v>0</v>
      </c>
      <c r="BL781" s="17" t="s">
        <v>88</v>
      </c>
      <c r="BM781" s="190" t="s">
        <v>1805</v>
      </c>
    </row>
    <row r="782" spans="1:65" s="13" customFormat="1" ht="11.25">
      <c r="B782" s="192"/>
      <c r="C782" s="193"/>
      <c r="D782" s="194" t="s">
        <v>193</v>
      </c>
      <c r="E782" s="195" t="s">
        <v>43</v>
      </c>
      <c r="F782" s="196" t="s">
        <v>554</v>
      </c>
      <c r="G782" s="193"/>
      <c r="H782" s="195" t="s">
        <v>43</v>
      </c>
      <c r="I782" s="197"/>
      <c r="J782" s="193"/>
      <c r="K782" s="193"/>
      <c r="L782" s="198"/>
      <c r="M782" s="199"/>
      <c r="N782" s="200"/>
      <c r="O782" s="200"/>
      <c r="P782" s="200"/>
      <c r="Q782" s="200"/>
      <c r="R782" s="200"/>
      <c r="S782" s="200"/>
      <c r="T782" s="201"/>
      <c r="AT782" s="202" t="s">
        <v>193</v>
      </c>
      <c r="AU782" s="202" t="s">
        <v>90</v>
      </c>
      <c r="AV782" s="13" t="s">
        <v>88</v>
      </c>
      <c r="AW782" s="13" t="s">
        <v>41</v>
      </c>
      <c r="AX782" s="13" t="s">
        <v>80</v>
      </c>
      <c r="AY782" s="202" t="s">
        <v>182</v>
      </c>
    </row>
    <row r="783" spans="1:65" s="13" customFormat="1" ht="11.25">
      <c r="B783" s="192"/>
      <c r="C783" s="193"/>
      <c r="D783" s="194" t="s">
        <v>193</v>
      </c>
      <c r="E783" s="195" t="s">
        <v>43</v>
      </c>
      <c r="F783" s="196" t="s">
        <v>1804</v>
      </c>
      <c r="G783" s="193"/>
      <c r="H783" s="195" t="s">
        <v>43</v>
      </c>
      <c r="I783" s="197"/>
      <c r="J783" s="193"/>
      <c r="K783" s="193"/>
      <c r="L783" s="198"/>
      <c r="M783" s="199"/>
      <c r="N783" s="200"/>
      <c r="O783" s="200"/>
      <c r="P783" s="200"/>
      <c r="Q783" s="200"/>
      <c r="R783" s="200"/>
      <c r="S783" s="200"/>
      <c r="T783" s="201"/>
      <c r="AT783" s="202" t="s">
        <v>193</v>
      </c>
      <c r="AU783" s="202" t="s">
        <v>90</v>
      </c>
      <c r="AV783" s="13" t="s">
        <v>88</v>
      </c>
      <c r="AW783" s="13" t="s">
        <v>41</v>
      </c>
      <c r="AX783" s="13" t="s">
        <v>80</v>
      </c>
      <c r="AY783" s="202" t="s">
        <v>182</v>
      </c>
    </row>
    <row r="784" spans="1:65" s="14" customFormat="1" ht="11.25">
      <c r="B784" s="203"/>
      <c r="C784" s="204"/>
      <c r="D784" s="194" t="s">
        <v>193</v>
      </c>
      <c r="E784" s="205" t="s">
        <v>43</v>
      </c>
      <c r="F784" s="206" t="s">
        <v>906</v>
      </c>
      <c r="G784" s="204"/>
      <c r="H784" s="207">
        <v>4</v>
      </c>
      <c r="I784" s="208"/>
      <c r="J784" s="204"/>
      <c r="K784" s="204"/>
      <c r="L784" s="209"/>
      <c r="M784" s="210"/>
      <c r="N784" s="211"/>
      <c r="O784" s="211"/>
      <c r="P784" s="211"/>
      <c r="Q784" s="211"/>
      <c r="R784" s="211"/>
      <c r="S784" s="211"/>
      <c r="T784" s="212"/>
      <c r="AT784" s="213" t="s">
        <v>193</v>
      </c>
      <c r="AU784" s="213" t="s">
        <v>90</v>
      </c>
      <c r="AV784" s="14" t="s">
        <v>90</v>
      </c>
      <c r="AW784" s="14" t="s">
        <v>41</v>
      </c>
      <c r="AX784" s="14" t="s">
        <v>88</v>
      </c>
      <c r="AY784" s="213" t="s">
        <v>182</v>
      </c>
    </row>
    <row r="785" spans="1:65" s="2" customFormat="1" ht="24.2" customHeight="1">
      <c r="A785" s="35"/>
      <c r="B785" s="36"/>
      <c r="C785" s="214" t="s">
        <v>835</v>
      </c>
      <c r="D785" s="214" t="s">
        <v>179</v>
      </c>
      <c r="E785" s="215" t="s">
        <v>786</v>
      </c>
      <c r="F785" s="216" t="s">
        <v>787</v>
      </c>
      <c r="G785" s="217" t="s">
        <v>481</v>
      </c>
      <c r="H785" s="218">
        <v>0.4</v>
      </c>
      <c r="I785" s="219"/>
      <c r="J785" s="220">
        <f>ROUND(I785*H785,2)</f>
        <v>0</v>
      </c>
      <c r="K785" s="216" t="s">
        <v>191</v>
      </c>
      <c r="L785" s="221"/>
      <c r="M785" s="222" t="s">
        <v>43</v>
      </c>
      <c r="N785" s="223" t="s">
        <v>51</v>
      </c>
      <c r="O785" s="65"/>
      <c r="P785" s="188">
        <f>O785*H785</f>
        <v>0</v>
      </c>
      <c r="Q785" s="188">
        <v>1E-4</v>
      </c>
      <c r="R785" s="188">
        <f>Q785*H785</f>
        <v>4.0000000000000003E-5</v>
      </c>
      <c r="S785" s="188">
        <v>0</v>
      </c>
      <c r="T785" s="189">
        <f>S785*H785</f>
        <v>0</v>
      </c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R785" s="190" t="s">
        <v>90</v>
      </c>
      <c r="AT785" s="190" t="s">
        <v>179</v>
      </c>
      <c r="AU785" s="190" t="s">
        <v>90</v>
      </c>
      <c r="AY785" s="17" t="s">
        <v>182</v>
      </c>
      <c r="BE785" s="191">
        <f>IF(N785="základní",J785,0)</f>
        <v>0</v>
      </c>
      <c r="BF785" s="191">
        <f>IF(N785="snížená",J785,0)</f>
        <v>0</v>
      </c>
      <c r="BG785" s="191">
        <f>IF(N785="zákl. přenesená",J785,0)</f>
        <v>0</v>
      </c>
      <c r="BH785" s="191">
        <f>IF(N785="sníž. přenesená",J785,0)</f>
        <v>0</v>
      </c>
      <c r="BI785" s="191">
        <f>IF(N785="nulová",J785,0)</f>
        <v>0</v>
      </c>
      <c r="BJ785" s="17" t="s">
        <v>88</v>
      </c>
      <c r="BK785" s="191">
        <f>ROUND(I785*H785,2)</f>
        <v>0</v>
      </c>
      <c r="BL785" s="17" t="s">
        <v>88</v>
      </c>
      <c r="BM785" s="190" t="s">
        <v>1806</v>
      </c>
    </row>
    <row r="786" spans="1:65" s="13" customFormat="1" ht="11.25">
      <c r="B786" s="192"/>
      <c r="C786" s="193"/>
      <c r="D786" s="194" t="s">
        <v>193</v>
      </c>
      <c r="E786" s="195" t="s">
        <v>43</v>
      </c>
      <c r="F786" s="196" t="s">
        <v>554</v>
      </c>
      <c r="G786" s="193"/>
      <c r="H786" s="195" t="s">
        <v>43</v>
      </c>
      <c r="I786" s="197"/>
      <c r="J786" s="193"/>
      <c r="K786" s="193"/>
      <c r="L786" s="198"/>
      <c r="M786" s="199"/>
      <c r="N786" s="200"/>
      <c r="O786" s="200"/>
      <c r="P786" s="200"/>
      <c r="Q786" s="200"/>
      <c r="R786" s="200"/>
      <c r="S786" s="200"/>
      <c r="T786" s="201"/>
      <c r="AT786" s="202" t="s">
        <v>193</v>
      </c>
      <c r="AU786" s="202" t="s">
        <v>90</v>
      </c>
      <c r="AV786" s="13" t="s">
        <v>88</v>
      </c>
      <c r="AW786" s="13" t="s">
        <v>41</v>
      </c>
      <c r="AX786" s="13" t="s">
        <v>80</v>
      </c>
      <c r="AY786" s="202" t="s">
        <v>182</v>
      </c>
    </row>
    <row r="787" spans="1:65" s="13" customFormat="1" ht="11.25">
      <c r="B787" s="192"/>
      <c r="C787" s="193"/>
      <c r="D787" s="194" t="s">
        <v>193</v>
      </c>
      <c r="E787" s="195" t="s">
        <v>43</v>
      </c>
      <c r="F787" s="196" t="s">
        <v>1804</v>
      </c>
      <c r="G787" s="193"/>
      <c r="H787" s="195" t="s">
        <v>43</v>
      </c>
      <c r="I787" s="197"/>
      <c r="J787" s="193"/>
      <c r="K787" s="193"/>
      <c r="L787" s="198"/>
      <c r="M787" s="199"/>
      <c r="N787" s="200"/>
      <c r="O787" s="200"/>
      <c r="P787" s="200"/>
      <c r="Q787" s="200"/>
      <c r="R787" s="200"/>
      <c r="S787" s="200"/>
      <c r="T787" s="201"/>
      <c r="AT787" s="202" t="s">
        <v>193</v>
      </c>
      <c r="AU787" s="202" t="s">
        <v>90</v>
      </c>
      <c r="AV787" s="13" t="s">
        <v>88</v>
      </c>
      <c r="AW787" s="13" t="s">
        <v>41</v>
      </c>
      <c r="AX787" s="13" t="s">
        <v>80</v>
      </c>
      <c r="AY787" s="202" t="s">
        <v>182</v>
      </c>
    </row>
    <row r="788" spans="1:65" s="14" customFormat="1" ht="11.25">
      <c r="B788" s="203"/>
      <c r="C788" s="204"/>
      <c r="D788" s="194" t="s">
        <v>193</v>
      </c>
      <c r="E788" s="205" t="s">
        <v>43</v>
      </c>
      <c r="F788" s="206" t="s">
        <v>1807</v>
      </c>
      <c r="G788" s="204"/>
      <c r="H788" s="207">
        <v>0.4</v>
      </c>
      <c r="I788" s="208"/>
      <c r="J788" s="204"/>
      <c r="K788" s="204"/>
      <c r="L788" s="209"/>
      <c r="M788" s="210"/>
      <c r="N788" s="211"/>
      <c r="O788" s="211"/>
      <c r="P788" s="211"/>
      <c r="Q788" s="211"/>
      <c r="R788" s="211"/>
      <c r="S788" s="211"/>
      <c r="T788" s="212"/>
      <c r="AT788" s="213" t="s">
        <v>193</v>
      </c>
      <c r="AU788" s="213" t="s">
        <v>90</v>
      </c>
      <c r="AV788" s="14" t="s">
        <v>90</v>
      </c>
      <c r="AW788" s="14" t="s">
        <v>41</v>
      </c>
      <c r="AX788" s="14" t="s">
        <v>88</v>
      </c>
      <c r="AY788" s="213" t="s">
        <v>182</v>
      </c>
    </row>
    <row r="789" spans="1:65" s="2" customFormat="1" ht="62.65" customHeight="1">
      <c r="A789" s="35"/>
      <c r="B789" s="36"/>
      <c r="C789" s="179" t="s">
        <v>839</v>
      </c>
      <c r="D789" s="179" t="s">
        <v>187</v>
      </c>
      <c r="E789" s="180" t="s">
        <v>777</v>
      </c>
      <c r="F789" s="181" t="s">
        <v>778</v>
      </c>
      <c r="G789" s="182" t="s">
        <v>190</v>
      </c>
      <c r="H789" s="183">
        <v>6</v>
      </c>
      <c r="I789" s="184"/>
      <c r="J789" s="185">
        <f>ROUND(I789*H789,2)</f>
        <v>0</v>
      </c>
      <c r="K789" s="181" t="s">
        <v>191</v>
      </c>
      <c r="L789" s="40"/>
      <c r="M789" s="186" t="s">
        <v>43</v>
      </c>
      <c r="N789" s="187" t="s">
        <v>51</v>
      </c>
      <c r="O789" s="65"/>
      <c r="P789" s="188">
        <f>O789*H789</f>
        <v>0</v>
      </c>
      <c r="Q789" s="188">
        <v>0</v>
      </c>
      <c r="R789" s="188">
        <f>Q789*H789</f>
        <v>0</v>
      </c>
      <c r="S789" s="188">
        <v>0</v>
      </c>
      <c r="T789" s="189">
        <f>S789*H789</f>
        <v>0</v>
      </c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R789" s="190" t="s">
        <v>88</v>
      </c>
      <c r="AT789" s="190" t="s">
        <v>187</v>
      </c>
      <c r="AU789" s="190" t="s">
        <v>90</v>
      </c>
      <c r="AY789" s="17" t="s">
        <v>182</v>
      </c>
      <c r="BE789" s="191">
        <f>IF(N789="základní",J789,0)</f>
        <v>0</v>
      </c>
      <c r="BF789" s="191">
        <f>IF(N789="snížená",J789,0)</f>
        <v>0</v>
      </c>
      <c r="BG789" s="191">
        <f>IF(N789="zákl. přenesená",J789,0)</f>
        <v>0</v>
      </c>
      <c r="BH789" s="191">
        <f>IF(N789="sníž. přenesená",J789,0)</f>
        <v>0</v>
      </c>
      <c r="BI789" s="191">
        <f>IF(N789="nulová",J789,0)</f>
        <v>0</v>
      </c>
      <c r="BJ789" s="17" t="s">
        <v>88</v>
      </c>
      <c r="BK789" s="191">
        <f>ROUND(I789*H789,2)</f>
        <v>0</v>
      </c>
      <c r="BL789" s="17" t="s">
        <v>88</v>
      </c>
      <c r="BM789" s="190" t="s">
        <v>791</v>
      </c>
    </row>
    <row r="790" spans="1:65" s="13" customFormat="1" ht="11.25">
      <c r="B790" s="192"/>
      <c r="C790" s="193"/>
      <c r="D790" s="194" t="s">
        <v>193</v>
      </c>
      <c r="E790" s="195" t="s">
        <v>43</v>
      </c>
      <c r="F790" s="196" t="s">
        <v>554</v>
      </c>
      <c r="G790" s="193"/>
      <c r="H790" s="195" t="s">
        <v>43</v>
      </c>
      <c r="I790" s="197"/>
      <c r="J790" s="193"/>
      <c r="K790" s="193"/>
      <c r="L790" s="198"/>
      <c r="M790" s="199"/>
      <c r="N790" s="200"/>
      <c r="O790" s="200"/>
      <c r="P790" s="200"/>
      <c r="Q790" s="200"/>
      <c r="R790" s="200"/>
      <c r="S790" s="200"/>
      <c r="T790" s="201"/>
      <c r="AT790" s="202" t="s">
        <v>193</v>
      </c>
      <c r="AU790" s="202" t="s">
        <v>90</v>
      </c>
      <c r="AV790" s="13" t="s">
        <v>88</v>
      </c>
      <c r="AW790" s="13" t="s">
        <v>41</v>
      </c>
      <c r="AX790" s="13" t="s">
        <v>80</v>
      </c>
      <c r="AY790" s="202" t="s">
        <v>182</v>
      </c>
    </row>
    <row r="791" spans="1:65" s="13" customFormat="1" ht="11.25">
      <c r="B791" s="192"/>
      <c r="C791" s="193"/>
      <c r="D791" s="194" t="s">
        <v>193</v>
      </c>
      <c r="E791" s="195" t="s">
        <v>43</v>
      </c>
      <c r="F791" s="196" t="s">
        <v>1808</v>
      </c>
      <c r="G791" s="193"/>
      <c r="H791" s="195" t="s">
        <v>43</v>
      </c>
      <c r="I791" s="197"/>
      <c r="J791" s="193"/>
      <c r="K791" s="193"/>
      <c r="L791" s="198"/>
      <c r="M791" s="199"/>
      <c r="N791" s="200"/>
      <c r="O791" s="200"/>
      <c r="P791" s="200"/>
      <c r="Q791" s="200"/>
      <c r="R791" s="200"/>
      <c r="S791" s="200"/>
      <c r="T791" s="201"/>
      <c r="AT791" s="202" t="s">
        <v>193</v>
      </c>
      <c r="AU791" s="202" t="s">
        <v>90</v>
      </c>
      <c r="AV791" s="13" t="s">
        <v>88</v>
      </c>
      <c r="AW791" s="13" t="s">
        <v>41</v>
      </c>
      <c r="AX791" s="13" t="s">
        <v>80</v>
      </c>
      <c r="AY791" s="202" t="s">
        <v>182</v>
      </c>
    </row>
    <row r="792" spans="1:65" s="14" customFormat="1" ht="11.25">
      <c r="B792" s="203"/>
      <c r="C792" s="204"/>
      <c r="D792" s="194" t="s">
        <v>193</v>
      </c>
      <c r="E792" s="205" t="s">
        <v>43</v>
      </c>
      <c r="F792" s="206" t="s">
        <v>1809</v>
      </c>
      <c r="G792" s="204"/>
      <c r="H792" s="207">
        <v>6</v>
      </c>
      <c r="I792" s="208"/>
      <c r="J792" s="204"/>
      <c r="K792" s="204"/>
      <c r="L792" s="209"/>
      <c r="M792" s="210"/>
      <c r="N792" s="211"/>
      <c r="O792" s="211"/>
      <c r="P792" s="211"/>
      <c r="Q792" s="211"/>
      <c r="R792" s="211"/>
      <c r="S792" s="211"/>
      <c r="T792" s="212"/>
      <c r="AT792" s="213" t="s">
        <v>193</v>
      </c>
      <c r="AU792" s="213" t="s">
        <v>90</v>
      </c>
      <c r="AV792" s="14" t="s">
        <v>90</v>
      </c>
      <c r="AW792" s="14" t="s">
        <v>41</v>
      </c>
      <c r="AX792" s="14" t="s">
        <v>88</v>
      </c>
      <c r="AY792" s="213" t="s">
        <v>182</v>
      </c>
    </row>
    <row r="793" spans="1:65" s="2" customFormat="1" ht="37.9" customHeight="1">
      <c r="A793" s="35"/>
      <c r="B793" s="36"/>
      <c r="C793" s="179" t="s">
        <v>843</v>
      </c>
      <c r="D793" s="179" t="s">
        <v>187</v>
      </c>
      <c r="E793" s="180" t="s">
        <v>1810</v>
      </c>
      <c r="F793" s="181" t="s">
        <v>1811</v>
      </c>
      <c r="G793" s="182" t="s">
        <v>190</v>
      </c>
      <c r="H793" s="183">
        <v>6</v>
      </c>
      <c r="I793" s="184"/>
      <c r="J793" s="185">
        <f>ROUND(I793*H793,2)</f>
        <v>0</v>
      </c>
      <c r="K793" s="181" t="s">
        <v>191</v>
      </c>
      <c r="L793" s="40"/>
      <c r="M793" s="186" t="s">
        <v>43</v>
      </c>
      <c r="N793" s="187" t="s">
        <v>51</v>
      </c>
      <c r="O793" s="65"/>
      <c r="P793" s="188">
        <f>O793*H793</f>
        <v>0</v>
      </c>
      <c r="Q793" s="188">
        <v>0</v>
      </c>
      <c r="R793" s="188">
        <f>Q793*H793</f>
        <v>0</v>
      </c>
      <c r="S793" s="188">
        <v>0</v>
      </c>
      <c r="T793" s="189">
        <f>S793*H793</f>
        <v>0</v>
      </c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R793" s="190" t="s">
        <v>88</v>
      </c>
      <c r="AT793" s="190" t="s">
        <v>187</v>
      </c>
      <c r="AU793" s="190" t="s">
        <v>90</v>
      </c>
      <c r="AY793" s="17" t="s">
        <v>182</v>
      </c>
      <c r="BE793" s="191">
        <f>IF(N793="základní",J793,0)</f>
        <v>0</v>
      </c>
      <c r="BF793" s="191">
        <f>IF(N793="snížená",J793,0)</f>
        <v>0</v>
      </c>
      <c r="BG793" s="191">
        <f>IF(N793="zákl. přenesená",J793,0)</f>
        <v>0</v>
      </c>
      <c r="BH793" s="191">
        <f>IF(N793="sníž. přenesená",J793,0)</f>
        <v>0</v>
      </c>
      <c r="BI793" s="191">
        <f>IF(N793="nulová",J793,0)</f>
        <v>0</v>
      </c>
      <c r="BJ793" s="17" t="s">
        <v>88</v>
      </c>
      <c r="BK793" s="191">
        <f>ROUND(I793*H793,2)</f>
        <v>0</v>
      </c>
      <c r="BL793" s="17" t="s">
        <v>88</v>
      </c>
      <c r="BM793" s="190" t="s">
        <v>1812</v>
      </c>
    </row>
    <row r="794" spans="1:65" s="13" customFormat="1" ht="11.25">
      <c r="B794" s="192"/>
      <c r="C794" s="193"/>
      <c r="D794" s="194" t="s">
        <v>193</v>
      </c>
      <c r="E794" s="195" t="s">
        <v>43</v>
      </c>
      <c r="F794" s="196" t="s">
        <v>554</v>
      </c>
      <c r="G794" s="193"/>
      <c r="H794" s="195" t="s">
        <v>43</v>
      </c>
      <c r="I794" s="197"/>
      <c r="J794" s="193"/>
      <c r="K794" s="193"/>
      <c r="L794" s="198"/>
      <c r="M794" s="199"/>
      <c r="N794" s="200"/>
      <c r="O794" s="200"/>
      <c r="P794" s="200"/>
      <c r="Q794" s="200"/>
      <c r="R794" s="200"/>
      <c r="S794" s="200"/>
      <c r="T794" s="201"/>
      <c r="AT794" s="202" t="s">
        <v>193</v>
      </c>
      <c r="AU794" s="202" t="s">
        <v>90</v>
      </c>
      <c r="AV794" s="13" t="s">
        <v>88</v>
      </c>
      <c r="AW794" s="13" t="s">
        <v>41</v>
      </c>
      <c r="AX794" s="13" t="s">
        <v>80</v>
      </c>
      <c r="AY794" s="202" t="s">
        <v>182</v>
      </c>
    </row>
    <row r="795" spans="1:65" s="13" customFormat="1" ht="11.25">
      <c r="B795" s="192"/>
      <c r="C795" s="193"/>
      <c r="D795" s="194" t="s">
        <v>193</v>
      </c>
      <c r="E795" s="195" t="s">
        <v>43</v>
      </c>
      <c r="F795" s="196" t="s">
        <v>1808</v>
      </c>
      <c r="G795" s="193"/>
      <c r="H795" s="195" t="s">
        <v>43</v>
      </c>
      <c r="I795" s="197"/>
      <c r="J795" s="193"/>
      <c r="K795" s="193"/>
      <c r="L795" s="198"/>
      <c r="M795" s="199"/>
      <c r="N795" s="200"/>
      <c r="O795" s="200"/>
      <c r="P795" s="200"/>
      <c r="Q795" s="200"/>
      <c r="R795" s="200"/>
      <c r="S795" s="200"/>
      <c r="T795" s="201"/>
      <c r="AT795" s="202" t="s">
        <v>193</v>
      </c>
      <c r="AU795" s="202" t="s">
        <v>90</v>
      </c>
      <c r="AV795" s="13" t="s">
        <v>88</v>
      </c>
      <c r="AW795" s="13" t="s">
        <v>41</v>
      </c>
      <c r="AX795" s="13" t="s">
        <v>80</v>
      </c>
      <c r="AY795" s="202" t="s">
        <v>182</v>
      </c>
    </row>
    <row r="796" spans="1:65" s="14" customFormat="1" ht="11.25">
      <c r="B796" s="203"/>
      <c r="C796" s="204"/>
      <c r="D796" s="194" t="s">
        <v>193</v>
      </c>
      <c r="E796" s="205" t="s">
        <v>43</v>
      </c>
      <c r="F796" s="206" t="s">
        <v>1809</v>
      </c>
      <c r="G796" s="204"/>
      <c r="H796" s="207">
        <v>6</v>
      </c>
      <c r="I796" s="208"/>
      <c r="J796" s="204"/>
      <c r="K796" s="204"/>
      <c r="L796" s="209"/>
      <c r="M796" s="210"/>
      <c r="N796" s="211"/>
      <c r="O796" s="211"/>
      <c r="P796" s="211"/>
      <c r="Q796" s="211"/>
      <c r="R796" s="211"/>
      <c r="S796" s="211"/>
      <c r="T796" s="212"/>
      <c r="AT796" s="213" t="s">
        <v>193</v>
      </c>
      <c r="AU796" s="213" t="s">
        <v>90</v>
      </c>
      <c r="AV796" s="14" t="s">
        <v>90</v>
      </c>
      <c r="AW796" s="14" t="s">
        <v>41</v>
      </c>
      <c r="AX796" s="14" t="s">
        <v>88</v>
      </c>
      <c r="AY796" s="213" t="s">
        <v>182</v>
      </c>
    </row>
    <row r="797" spans="1:65" s="2" customFormat="1" ht="24.2" customHeight="1">
      <c r="A797" s="35"/>
      <c r="B797" s="36"/>
      <c r="C797" s="214" t="s">
        <v>847</v>
      </c>
      <c r="D797" s="214" t="s">
        <v>179</v>
      </c>
      <c r="E797" s="215" t="s">
        <v>1813</v>
      </c>
      <c r="F797" s="216" t="s">
        <v>1814</v>
      </c>
      <c r="G797" s="217" t="s">
        <v>481</v>
      </c>
      <c r="H797" s="218">
        <v>0.6</v>
      </c>
      <c r="I797" s="219"/>
      <c r="J797" s="220">
        <f>ROUND(I797*H797,2)</f>
        <v>0</v>
      </c>
      <c r="K797" s="216" t="s">
        <v>191</v>
      </c>
      <c r="L797" s="221"/>
      <c r="M797" s="222" t="s">
        <v>43</v>
      </c>
      <c r="N797" s="223" t="s">
        <v>51</v>
      </c>
      <c r="O797" s="65"/>
      <c r="P797" s="188">
        <f>O797*H797</f>
        <v>0</v>
      </c>
      <c r="Q797" s="188">
        <v>1.1E-4</v>
      </c>
      <c r="R797" s="188">
        <f>Q797*H797</f>
        <v>6.6000000000000005E-5</v>
      </c>
      <c r="S797" s="188">
        <v>0</v>
      </c>
      <c r="T797" s="189">
        <f>S797*H797</f>
        <v>0</v>
      </c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R797" s="190" t="s">
        <v>90</v>
      </c>
      <c r="AT797" s="190" t="s">
        <v>179</v>
      </c>
      <c r="AU797" s="190" t="s">
        <v>90</v>
      </c>
      <c r="AY797" s="17" t="s">
        <v>182</v>
      </c>
      <c r="BE797" s="191">
        <f>IF(N797="základní",J797,0)</f>
        <v>0</v>
      </c>
      <c r="BF797" s="191">
        <f>IF(N797="snížená",J797,0)</f>
        <v>0</v>
      </c>
      <c r="BG797" s="191">
        <f>IF(N797="zákl. přenesená",J797,0)</f>
        <v>0</v>
      </c>
      <c r="BH797" s="191">
        <f>IF(N797="sníž. přenesená",J797,0)</f>
        <v>0</v>
      </c>
      <c r="BI797" s="191">
        <f>IF(N797="nulová",J797,0)</f>
        <v>0</v>
      </c>
      <c r="BJ797" s="17" t="s">
        <v>88</v>
      </c>
      <c r="BK797" s="191">
        <f>ROUND(I797*H797,2)</f>
        <v>0</v>
      </c>
      <c r="BL797" s="17" t="s">
        <v>88</v>
      </c>
      <c r="BM797" s="190" t="s">
        <v>1815</v>
      </c>
    </row>
    <row r="798" spans="1:65" s="13" customFormat="1" ht="11.25">
      <c r="B798" s="192"/>
      <c r="C798" s="193"/>
      <c r="D798" s="194" t="s">
        <v>193</v>
      </c>
      <c r="E798" s="195" t="s">
        <v>43</v>
      </c>
      <c r="F798" s="196" t="s">
        <v>554</v>
      </c>
      <c r="G798" s="193"/>
      <c r="H798" s="195" t="s">
        <v>43</v>
      </c>
      <c r="I798" s="197"/>
      <c r="J798" s="193"/>
      <c r="K798" s="193"/>
      <c r="L798" s="198"/>
      <c r="M798" s="199"/>
      <c r="N798" s="200"/>
      <c r="O798" s="200"/>
      <c r="P798" s="200"/>
      <c r="Q798" s="200"/>
      <c r="R798" s="200"/>
      <c r="S798" s="200"/>
      <c r="T798" s="201"/>
      <c r="AT798" s="202" t="s">
        <v>193</v>
      </c>
      <c r="AU798" s="202" t="s">
        <v>90</v>
      </c>
      <c r="AV798" s="13" t="s">
        <v>88</v>
      </c>
      <c r="AW798" s="13" t="s">
        <v>41</v>
      </c>
      <c r="AX798" s="13" t="s">
        <v>80</v>
      </c>
      <c r="AY798" s="202" t="s">
        <v>182</v>
      </c>
    </row>
    <row r="799" spans="1:65" s="13" customFormat="1" ht="11.25">
      <c r="B799" s="192"/>
      <c r="C799" s="193"/>
      <c r="D799" s="194" t="s">
        <v>193</v>
      </c>
      <c r="E799" s="195" t="s">
        <v>43</v>
      </c>
      <c r="F799" s="196" t="s">
        <v>1808</v>
      </c>
      <c r="G799" s="193"/>
      <c r="H799" s="195" t="s">
        <v>43</v>
      </c>
      <c r="I799" s="197"/>
      <c r="J799" s="193"/>
      <c r="K799" s="193"/>
      <c r="L799" s="198"/>
      <c r="M799" s="199"/>
      <c r="N799" s="200"/>
      <c r="O799" s="200"/>
      <c r="P799" s="200"/>
      <c r="Q799" s="200"/>
      <c r="R799" s="200"/>
      <c r="S799" s="200"/>
      <c r="T799" s="201"/>
      <c r="AT799" s="202" t="s">
        <v>193</v>
      </c>
      <c r="AU799" s="202" t="s">
        <v>90</v>
      </c>
      <c r="AV799" s="13" t="s">
        <v>88</v>
      </c>
      <c r="AW799" s="13" t="s">
        <v>41</v>
      </c>
      <c r="AX799" s="13" t="s">
        <v>80</v>
      </c>
      <c r="AY799" s="202" t="s">
        <v>182</v>
      </c>
    </row>
    <row r="800" spans="1:65" s="14" customFormat="1" ht="11.25">
      <c r="B800" s="203"/>
      <c r="C800" s="204"/>
      <c r="D800" s="194" t="s">
        <v>193</v>
      </c>
      <c r="E800" s="205" t="s">
        <v>43</v>
      </c>
      <c r="F800" s="206" t="s">
        <v>1816</v>
      </c>
      <c r="G800" s="204"/>
      <c r="H800" s="207">
        <v>0.6</v>
      </c>
      <c r="I800" s="208"/>
      <c r="J800" s="204"/>
      <c r="K800" s="204"/>
      <c r="L800" s="209"/>
      <c r="M800" s="210"/>
      <c r="N800" s="211"/>
      <c r="O800" s="211"/>
      <c r="P800" s="211"/>
      <c r="Q800" s="211"/>
      <c r="R800" s="211"/>
      <c r="S800" s="211"/>
      <c r="T800" s="212"/>
      <c r="AT800" s="213" t="s">
        <v>193</v>
      </c>
      <c r="AU800" s="213" t="s">
        <v>90</v>
      </c>
      <c r="AV800" s="14" t="s">
        <v>90</v>
      </c>
      <c r="AW800" s="14" t="s">
        <v>41</v>
      </c>
      <c r="AX800" s="14" t="s">
        <v>88</v>
      </c>
      <c r="AY800" s="213" t="s">
        <v>182</v>
      </c>
    </row>
    <row r="801" spans="1:65" s="2" customFormat="1" ht="62.65" customHeight="1">
      <c r="A801" s="35"/>
      <c r="B801" s="36"/>
      <c r="C801" s="179" t="s">
        <v>851</v>
      </c>
      <c r="D801" s="179" t="s">
        <v>187</v>
      </c>
      <c r="E801" s="180" t="s">
        <v>777</v>
      </c>
      <c r="F801" s="181" t="s">
        <v>778</v>
      </c>
      <c r="G801" s="182" t="s">
        <v>190</v>
      </c>
      <c r="H801" s="183">
        <v>8</v>
      </c>
      <c r="I801" s="184"/>
      <c r="J801" s="185">
        <f>ROUND(I801*H801,2)</f>
        <v>0</v>
      </c>
      <c r="K801" s="181" t="s">
        <v>191</v>
      </c>
      <c r="L801" s="40"/>
      <c r="M801" s="186" t="s">
        <v>43</v>
      </c>
      <c r="N801" s="187" t="s">
        <v>51</v>
      </c>
      <c r="O801" s="65"/>
      <c r="P801" s="188">
        <f>O801*H801</f>
        <v>0</v>
      </c>
      <c r="Q801" s="188">
        <v>0</v>
      </c>
      <c r="R801" s="188">
        <f>Q801*H801</f>
        <v>0</v>
      </c>
      <c r="S801" s="188">
        <v>0</v>
      </c>
      <c r="T801" s="189">
        <f>S801*H801</f>
        <v>0</v>
      </c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R801" s="190" t="s">
        <v>88</v>
      </c>
      <c r="AT801" s="190" t="s">
        <v>187</v>
      </c>
      <c r="AU801" s="190" t="s">
        <v>90</v>
      </c>
      <c r="AY801" s="17" t="s">
        <v>182</v>
      </c>
      <c r="BE801" s="191">
        <f>IF(N801="základní",J801,0)</f>
        <v>0</v>
      </c>
      <c r="BF801" s="191">
        <f>IF(N801="snížená",J801,0)</f>
        <v>0</v>
      </c>
      <c r="BG801" s="191">
        <f>IF(N801="zákl. přenesená",J801,0)</f>
        <v>0</v>
      </c>
      <c r="BH801" s="191">
        <f>IF(N801="sníž. přenesená",J801,0)</f>
        <v>0</v>
      </c>
      <c r="BI801" s="191">
        <f>IF(N801="nulová",J801,0)</f>
        <v>0</v>
      </c>
      <c r="BJ801" s="17" t="s">
        <v>88</v>
      </c>
      <c r="BK801" s="191">
        <f>ROUND(I801*H801,2)</f>
        <v>0</v>
      </c>
      <c r="BL801" s="17" t="s">
        <v>88</v>
      </c>
      <c r="BM801" s="190" t="s">
        <v>1817</v>
      </c>
    </row>
    <row r="802" spans="1:65" s="13" customFormat="1" ht="11.25">
      <c r="B802" s="192"/>
      <c r="C802" s="193"/>
      <c r="D802" s="194" t="s">
        <v>193</v>
      </c>
      <c r="E802" s="195" t="s">
        <v>43</v>
      </c>
      <c r="F802" s="196" t="s">
        <v>554</v>
      </c>
      <c r="G802" s="193"/>
      <c r="H802" s="195" t="s">
        <v>43</v>
      </c>
      <c r="I802" s="197"/>
      <c r="J802" s="193"/>
      <c r="K802" s="193"/>
      <c r="L802" s="198"/>
      <c r="M802" s="199"/>
      <c r="N802" s="200"/>
      <c r="O802" s="200"/>
      <c r="P802" s="200"/>
      <c r="Q802" s="200"/>
      <c r="R802" s="200"/>
      <c r="S802" s="200"/>
      <c r="T802" s="201"/>
      <c r="AT802" s="202" t="s">
        <v>193</v>
      </c>
      <c r="AU802" s="202" t="s">
        <v>90</v>
      </c>
      <c r="AV802" s="13" t="s">
        <v>88</v>
      </c>
      <c r="AW802" s="13" t="s">
        <v>41</v>
      </c>
      <c r="AX802" s="13" t="s">
        <v>80</v>
      </c>
      <c r="AY802" s="202" t="s">
        <v>182</v>
      </c>
    </row>
    <row r="803" spans="1:65" s="13" customFormat="1" ht="11.25">
      <c r="B803" s="192"/>
      <c r="C803" s="193"/>
      <c r="D803" s="194" t="s">
        <v>193</v>
      </c>
      <c r="E803" s="195" t="s">
        <v>43</v>
      </c>
      <c r="F803" s="196" t="s">
        <v>1818</v>
      </c>
      <c r="G803" s="193"/>
      <c r="H803" s="195" t="s">
        <v>43</v>
      </c>
      <c r="I803" s="197"/>
      <c r="J803" s="193"/>
      <c r="K803" s="193"/>
      <c r="L803" s="198"/>
      <c r="M803" s="199"/>
      <c r="N803" s="200"/>
      <c r="O803" s="200"/>
      <c r="P803" s="200"/>
      <c r="Q803" s="200"/>
      <c r="R803" s="200"/>
      <c r="S803" s="200"/>
      <c r="T803" s="201"/>
      <c r="AT803" s="202" t="s">
        <v>193</v>
      </c>
      <c r="AU803" s="202" t="s">
        <v>90</v>
      </c>
      <c r="AV803" s="13" t="s">
        <v>88</v>
      </c>
      <c r="AW803" s="13" t="s">
        <v>41</v>
      </c>
      <c r="AX803" s="13" t="s">
        <v>80</v>
      </c>
      <c r="AY803" s="202" t="s">
        <v>182</v>
      </c>
    </row>
    <row r="804" spans="1:65" s="14" customFormat="1" ht="11.25">
      <c r="B804" s="203"/>
      <c r="C804" s="204"/>
      <c r="D804" s="194" t="s">
        <v>193</v>
      </c>
      <c r="E804" s="205" t="s">
        <v>43</v>
      </c>
      <c r="F804" s="206" t="s">
        <v>905</v>
      </c>
      <c r="G804" s="204"/>
      <c r="H804" s="207">
        <v>8</v>
      </c>
      <c r="I804" s="208"/>
      <c r="J804" s="204"/>
      <c r="K804" s="204"/>
      <c r="L804" s="209"/>
      <c r="M804" s="210"/>
      <c r="N804" s="211"/>
      <c r="O804" s="211"/>
      <c r="P804" s="211"/>
      <c r="Q804" s="211"/>
      <c r="R804" s="211"/>
      <c r="S804" s="211"/>
      <c r="T804" s="212"/>
      <c r="AT804" s="213" t="s">
        <v>193</v>
      </c>
      <c r="AU804" s="213" t="s">
        <v>90</v>
      </c>
      <c r="AV804" s="14" t="s">
        <v>90</v>
      </c>
      <c r="AW804" s="14" t="s">
        <v>41</v>
      </c>
      <c r="AX804" s="14" t="s">
        <v>88</v>
      </c>
      <c r="AY804" s="213" t="s">
        <v>182</v>
      </c>
    </row>
    <row r="805" spans="1:65" s="2" customFormat="1" ht="37.9" customHeight="1">
      <c r="A805" s="35"/>
      <c r="B805" s="36"/>
      <c r="C805" s="179" t="s">
        <v>855</v>
      </c>
      <c r="D805" s="179" t="s">
        <v>187</v>
      </c>
      <c r="E805" s="180" t="s">
        <v>794</v>
      </c>
      <c r="F805" s="181" t="s">
        <v>795</v>
      </c>
      <c r="G805" s="182" t="s">
        <v>190</v>
      </c>
      <c r="H805" s="183">
        <v>8</v>
      </c>
      <c r="I805" s="184"/>
      <c r="J805" s="185">
        <f>ROUND(I805*H805,2)</f>
        <v>0</v>
      </c>
      <c r="K805" s="181" t="s">
        <v>191</v>
      </c>
      <c r="L805" s="40"/>
      <c r="M805" s="186" t="s">
        <v>43</v>
      </c>
      <c r="N805" s="187" t="s">
        <v>51</v>
      </c>
      <c r="O805" s="65"/>
      <c r="P805" s="188">
        <f>O805*H805</f>
        <v>0</v>
      </c>
      <c r="Q805" s="188">
        <v>0</v>
      </c>
      <c r="R805" s="188">
        <f>Q805*H805</f>
        <v>0</v>
      </c>
      <c r="S805" s="188">
        <v>0</v>
      </c>
      <c r="T805" s="189">
        <f>S805*H805</f>
        <v>0</v>
      </c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R805" s="190" t="s">
        <v>88</v>
      </c>
      <c r="AT805" s="190" t="s">
        <v>187</v>
      </c>
      <c r="AU805" s="190" t="s">
        <v>90</v>
      </c>
      <c r="AY805" s="17" t="s">
        <v>182</v>
      </c>
      <c r="BE805" s="191">
        <f>IF(N805="základní",J805,0)</f>
        <v>0</v>
      </c>
      <c r="BF805" s="191">
        <f>IF(N805="snížená",J805,0)</f>
        <v>0</v>
      </c>
      <c r="BG805" s="191">
        <f>IF(N805="zákl. přenesená",J805,0)</f>
        <v>0</v>
      </c>
      <c r="BH805" s="191">
        <f>IF(N805="sníž. přenesená",J805,0)</f>
        <v>0</v>
      </c>
      <c r="BI805" s="191">
        <f>IF(N805="nulová",J805,0)</f>
        <v>0</v>
      </c>
      <c r="BJ805" s="17" t="s">
        <v>88</v>
      </c>
      <c r="BK805" s="191">
        <f>ROUND(I805*H805,2)</f>
        <v>0</v>
      </c>
      <c r="BL805" s="17" t="s">
        <v>88</v>
      </c>
      <c r="BM805" s="190" t="s">
        <v>1819</v>
      </c>
    </row>
    <row r="806" spans="1:65" s="13" customFormat="1" ht="11.25">
      <c r="B806" s="192"/>
      <c r="C806" s="193"/>
      <c r="D806" s="194" t="s">
        <v>193</v>
      </c>
      <c r="E806" s="195" t="s">
        <v>43</v>
      </c>
      <c r="F806" s="196" t="s">
        <v>554</v>
      </c>
      <c r="G806" s="193"/>
      <c r="H806" s="195" t="s">
        <v>43</v>
      </c>
      <c r="I806" s="197"/>
      <c r="J806" s="193"/>
      <c r="K806" s="193"/>
      <c r="L806" s="198"/>
      <c r="M806" s="199"/>
      <c r="N806" s="200"/>
      <c r="O806" s="200"/>
      <c r="P806" s="200"/>
      <c r="Q806" s="200"/>
      <c r="R806" s="200"/>
      <c r="S806" s="200"/>
      <c r="T806" s="201"/>
      <c r="AT806" s="202" t="s">
        <v>193</v>
      </c>
      <c r="AU806" s="202" t="s">
        <v>90</v>
      </c>
      <c r="AV806" s="13" t="s">
        <v>88</v>
      </c>
      <c r="AW806" s="13" t="s">
        <v>41</v>
      </c>
      <c r="AX806" s="13" t="s">
        <v>80</v>
      </c>
      <c r="AY806" s="202" t="s">
        <v>182</v>
      </c>
    </row>
    <row r="807" spans="1:65" s="13" customFormat="1" ht="11.25">
      <c r="B807" s="192"/>
      <c r="C807" s="193"/>
      <c r="D807" s="194" t="s">
        <v>193</v>
      </c>
      <c r="E807" s="195" t="s">
        <v>43</v>
      </c>
      <c r="F807" s="196" t="s">
        <v>1818</v>
      </c>
      <c r="G807" s="193"/>
      <c r="H807" s="195" t="s">
        <v>43</v>
      </c>
      <c r="I807" s="197"/>
      <c r="J807" s="193"/>
      <c r="K807" s="193"/>
      <c r="L807" s="198"/>
      <c r="M807" s="199"/>
      <c r="N807" s="200"/>
      <c r="O807" s="200"/>
      <c r="P807" s="200"/>
      <c r="Q807" s="200"/>
      <c r="R807" s="200"/>
      <c r="S807" s="200"/>
      <c r="T807" s="201"/>
      <c r="AT807" s="202" t="s">
        <v>193</v>
      </c>
      <c r="AU807" s="202" t="s">
        <v>90</v>
      </c>
      <c r="AV807" s="13" t="s">
        <v>88</v>
      </c>
      <c r="AW807" s="13" t="s">
        <v>41</v>
      </c>
      <c r="AX807" s="13" t="s">
        <v>80</v>
      </c>
      <c r="AY807" s="202" t="s">
        <v>182</v>
      </c>
    </row>
    <row r="808" spans="1:65" s="14" customFormat="1" ht="11.25">
      <c r="B808" s="203"/>
      <c r="C808" s="204"/>
      <c r="D808" s="194" t="s">
        <v>193</v>
      </c>
      <c r="E808" s="205" t="s">
        <v>43</v>
      </c>
      <c r="F808" s="206" t="s">
        <v>905</v>
      </c>
      <c r="G808" s="204"/>
      <c r="H808" s="207">
        <v>8</v>
      </c>
      <c r="I808" s="208"/>
      <c r="J808" s="204"/>
      <c r="K808" s="204"/>
      <c r="L808" s="209"/>
      <c r="M808" s="210"/>
      <c r="N808" s="211"/>
      <c r="O808" s="211"/>
      <c r="P808" s="211"/>
      <c r="Q808" s="211"/>
      <c r="R808" s="211"/>
      <c r="S808" s="211"/>
      <c r="T808" s="212"/>
      <c r="AT808" s="213" t="s">
        <v>193</v>
      </c>
      <c r="AU808" s="213" t="s">
        <v>90</v>
      </c>
      <c r="AV808" s="14" t="s">
        <v>90</v>
      </c>
      <c r="AW808" s="14" t="s">
        <v>41</v>
      </c>
      <c r="AX808" s="14" t="s">
        <v>88</v>
      </c>
      <c r="AY808" s="213" t="s">
        <v>182</v>
      </c>
    </row>
    <row r="809" spans="1:65" s="2" customFormat="1" ht="24.2" customHeight="1">
      <c r="A809" s="35"/>
      <c r="B809" s="36"/>
      <c r="C809" s="214" t="s">
        <v>859</v>
      </c>
      <c r="D809" s="214" t="s">
        <v>179</v>
      </c>
      <c r="E809" s="215" t="s">
        <v>798</v>
      </c>
      <c r="F809" s="216" t="s">
        <v>799</v>
      </c>
      <c r="G809" s="217" t="s">
        <v>481</v>
      </c>
      <c r="H809" s="218">
        <v>0.8</v>
      </c>
      <c r="I809" s="219"/>
      <c r="J809" s="220">
        <f>ROUND(I809*H809,2)</f>
        <v>0</v>
      </c>
      <c r="K809" s="216" t="s">
        <v>191</v>
      </c>
      <c r="L809" s="221"/>
      <c r="M809" s="222" t="s">
        <v>43</v>
      </c>
      <c r="N809" s="223" t="s">
        <v>51</v>
      </c>
      <c r="O809" s="65"/>
      <c r="P809" s="188">
        <f>O809*H809</f>
        <v>0</v>
      </c>
      <c r="Q809" s="188">
        <v>1.2E-4</v>
      </c>
      <c r="R809" s="188">
        <f>Q809*H809</f>
        <v>9.6000000000000002E-5</v>
      </c>
      <c r="S809" s="188">
        <v>0</v>
      </c>
      <c r="T809" s="189">
        <f>S809*H809</f>
        <v>0</v>
      </c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R809" s="190" t="s">
        <v>90</v>
      </c>
      <c r="AT809" s="190" t="s">
        <v>179</v>
      </c>
      <c r="AU809" s="190" t="s">
        <v>90</v>
      </c>
      <c r="AY809" s="17" t="s">
        <v>182</v>
      </c>
      <c r="BE809" s="191">
        <f>IF(N809="základní",J809,0)</f>
        <v>0</v>
      </c>
      <c r="BF809" s="191">
        <f>IF(N809="snížená",J809,0)</f>
        <v>0</v>
      </c>
      <c r="BG809" s="191">
        <f>IF(N809="zákl. přenesená",J809,0)</f>
        <v>0</v>
      </c>
      <c r="BH809" s="191">
        <f>IF(N809="sníž. přenesená",J809,0)</f>
        <v>0</v>
      </c>
      <c r="BI809" s="191">
        <f>IF(N809="nulová",J809,0)</f>
        <v>0</v>
      </c>
      <c r="BJ809" s="17" t="s">
        <v>88</v>
      </c>
      <c r="BK809" s="191">
        <f>ROUND(I809*H809,2)</f>
        <v>0</v>
      </c>
      <c r="BL809" s="17" t="s">
        <v>88</v>
      </c>
      <c r="BM809" s="190" t="s">
        <v>1820</v>
      </c>
    </row>
    <row r="810" spans="1:65" s="13" customFormat="1" ht="11.25">
      <c r="B810" s="192"/>
      <c r="C810" s="193"/>
      <c r="D810" s="194" t="s">
        <v>193</v>
      </c>
      <c r="E810" s="195" t="s">
        <v>43</v>
      </c>
      <c r="F810" s="196" t="s">
        <v>554</v>
      </c>
      <c r="G810" s="193"/>
      <c r="H810" s="195" t="s">
        <v>43</v>
      </c>
      <c r="I810" s="197"/>
      <c r="J810" s="193"/>
      <c r="K810" s="193"/>
      <c r="L810" s="198"/>
      <c r="M810" s="199"/>
      <c r="N810" s="200"/>
      <c r="O810" s="200"/>
      <c r="P810" s="200"/>
      <c r="Q810" s="200"/>
      <c r="R810" s="200"/>
      <c r="S810" s="200"/>
      <c r="T810" s="201"/>
      <c r="AT810" s="202" t="s">
        <v>193</v>
      </c>
      <c r="AU810" s="202" t="s">
        <v>90</v>
      </c>
      <c r="AV810" s="13" t="s">
        <v>88</v>
      </c>
      <c r="AW810" s="13" t="s">
        <v>41</v>
      </c>
      <c r="AX810" s="13" t="s">
        <v>80</v>
      </c>
      <c r="AY810" s="202" t="s">
        <v>182</v>
      </c>
    </row>
    <row r="811" spans="1:65" s="13" customFormat="1" ht="11.25">
      <c r="B811" s="192"/>
      <c r="C811" s="193"/>
      <c r="D811" s="194" t="s">
        <v>193</v>
      </c>
      <c r="E811" s="195" t="s">
        <v>43</v>
      </c>
      <c r="F811" s="196" t="s">
        <v>1818</v>
      </c>
      <c r="G811" s="193"/>
      <c r="H811" s="195" t="s">
        <v>43</v>
      </c>
      <c r="I811" s="197"/>
      <c r="J811" s="193"/>
      <c r="K811" s="193"/>
      <c r="L811" s="198"/>
      <c r="M811" s="199"/>
      <c r="N811" s="200"/>
      <c r="O811" s="200"/>
      <c r="P811" s="200"/>
      <c r="Q811" s="200"/>
      <c r="R811" s="200"/>
      <c r="S811" s="200"/>
      <c r="T811" s="201"/>
      <c r="AT811" s="202" t="s">
        <v>193</v>
      </c>
      <c r="AU811" s="202" t="s">
        <v>90</v>
      </c>
      <c r="AV811" s="13" t="s">
        <v>88</v>
      </c>
      <c r="AW811" s="13" t="s">
        <v>41</v>
      </c>
      <c r="AX811" s="13" t="s">
        <v>80</v>
      </c>
      <c r="AY811" s="202" t="s">
        <v>182</v>
      </c>
    </row>
    <row r="812" spans="1:65" s="14" customFormat="1" ht="11.25">
      <c r="B812" s="203"/>
      <c r="C812" s="204"/>
      <c r="D812" s="194" t="s">
        <v>193</v>
      </c>
      <c r="E812" s="205" t="s">
        <v>43</v>
      </c>
      <c r="F812" s="206" t="s">
        <v>1821</v>
      </c>
      <c r="G812" s="204"/>
      <c r="H812" s="207">
        <v>0.8</v>
      </c>
      <c r="I812" s="208"/>
      <c r="J812" s="204"/>
      <c r="K812" s="204"/>
      <c r="L812" s="209"/>
      <c r="M812" s="210"/>
      <c r="N812" s="211"/>
      <c r="O812" s="211"/>
      <c r="P812" s="211"/>
      <c r="Q812" s="211"/>
      <c r="R812" s="211"/>
      <c r="S812" s="211"/>
      <c r="T812" s="212"/>
      <c r="AT812" s="213" t="s">
        <v>193</v>
      </c>
      <c r="AU812" s="213" t="s">
        <v>90</v>
      </c>
      <c r="AV812" s="14" t="s">
        <v>90</v>
      </c>
      <c r="AW812" s="14" t="s">
        <v>41</v>
      </c>
      <c r="AX812" s="14" t="s">
        <v>88</v>
      </c>
      <c r="AY812" s="213" t="s">
        <v>182</v>
      </c>
    </row>
    <row r="813" spans="1:65" s="2" customFormat="1" ht="24.2" customHeight="1">
      <c r="A813" s="35"/>
      <c r="B813" s="36"/>
      <c r="C813" s="179" t="s">
        <v>863</v>
      </c>
      <c r="D813" s="179" t="s">
        <v>187</v>
      </c>
      <c r="E813" s="180" t="s">
        <v>802</v>
      </c>
      <c r="F813" s="181" t="s">
        <v>803</v>
      </c>
      <c r="G813" s="182" t="s">
        <v>190</v>
      </c>
      <c r="H813" s="183">
        <v>228</v>
      </c>
      <c r="I813" s="184"/>
      <c r="J813" s="185">
        <f>ROUND(I813*H813,2)</f>
        <v>0</v>
      </c>
      <c r="K813" s="181" t="s">
        <v>191</v>
      </c>
      <c r="L813" s="40"/>
      <c r="M813" s="186" t="s">
        <v>43</v>
      </c>
      <c r="N813" s="187" t="s">
        <v>51</v>
      </c>
      <c r="O813" s="65"/>
      <c r="P813" s="188">
        <f>O813*H813</f>
        <v>0</v>
      </c>
      <c r="Q813" s="188">
        <v>0</v>
      </c>
      <c r="R813" s="188">
        <f>Q813*H813</f>
        <v>0</v>
      </c>
      <c r="S813" s="188">
        <v>0</v>
      </c>
      <c r="T813" s="189">
        <f>S813*H813</f>
        <v>0</v>
      </c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R813" s="190" t="s">
        <v>88</v>
      </c>
      <c r="AT813" s="190" t="s">
        <v>187</v>
      </c>
      <c r="AU813" s="190" t="s">
        <v>90</v>
      </c>
      <c r="AY813" s="17" t="s">
        <v>182</v>
      </c>
      <c r="BE813" s="191">
        <f>IF(N813="základní",J813,0)</f>
        <v>0</v>
      </c>
      <c r="BF813" s="191">
        <f>IF(N813="snížená",J813,0)</f>
        <v>0</v>
      </c>
      <c r="BG813" s="191">
        <f>IF(N813="zákl. přenesená",J813,0)</f>
        <v>0</v>
      </c>
      <c r="BH813" s="191">
        <f>IF(N813="sníž. přenesená",J813,0)</f>
        <v>0</v>
      </c>
      <c r="BI813" s="191">
        <f>IF(N813="nulová",J813,0)</f>
        <v>0</v>
      </c>
      <c r="BJ813" s="17" t="s">
        <v>88</v>
      </c>
      <c r="BK813" s="191">
        <f>ROUND(I813*H813,2)</f>
        <v>0</v>
      </c>
      <c r="BL813" s="17" t="s">
        <v>88</v>
      </c>
      <c r="BM813" s="190" t="s">
        <v>804</v>
      </c>
    </row>
    <row r="814" spans="1:65" s="13" customFormat="1" ht="11.25">
      <c r="B814" s="192"/>
      <c r="C814" s="193"/>
      <c r="D814" s="194" t="s">
        <v>193</v>
      </c>
      <c r="E814" s="195" t="s">
        <v>43</v>
      </c>
      <c r="F814" s="196" t="s">
        <v>431</v>
      </c>
      <c r="G814" s="193"/>
      <c r="H814" s="195" t="s">
        <v>43</v>
      </c>
      <c r="I814" s="197"/>
      <c r="J814" s="193"/>
      <c r="K814" s="193"/>
      <c r="L814" s="198"/>
      <c r="M814" s="199"/>
      <c r="N814" s="200"/>
      <c r="O814" s="200"/>
      <c r="P814" s="200"/>
      <c r="Q814" s="200"/>
      <c r="R814" s="200"/>
      <c r="S814" s="200"/>
      <c r="T814" s="201"/>
      <c r="AT814" s="202" t="s">
        <v>193</v>
      </c>
      <c r="AU814" s="202" t="s">
        <v>90</v>
      </c>
      <c r="AV814" s="13" t="s">
        <v>88</v>
      </c>
      <c r="AW814" s="13" t="s">
        <v>41</v>
      </c>
      <c r="AX814" s="13" t="s">
        <v>80</v>
      </c>
      <c r="AY814" s="202" t="s">
        <v>182</v>
      </c>
    </row>
    <row r="815" spans="1:65" s="13" customFormat="1" ht="11.25">
      <c r="B815" s="192"/>
      <c r="C815" s="193"/>
      <c r="D815" s="194" t="s">
        <v>193</v>
      </c>
      <c r="E815" s="195" t="s">
        <v>43</v>
      </c>
      <c r="F815" s="196" t="s">
        <v>638</v>
      </c>
      <c r="G815" s="193"/>
      <c r="H815" s="195" t="s">
        <v>43</v>
      </c>
      <c r="I815" s="197"/>
      <c r="J815" s="193"/>
      <c r="K815" s="193"/>
      <c r="L815" s="198"/>
      <c r="M815" s="199"/>
      <c r="N815" s="200"/>
      <c r="O815" s="200"/>
      <c r="P815" s="200"/>
      <c r="Q815" s="200"/>
      <c r="R815" s="200"/>
      <c r="S815" s="200"/>
      <c r="T815" s="201"/>
      <c r="AT815" s="202" t="s">
        <v>193</v>
      </c>
      <c r="AU815" s="202" t="s">
        <v>90</v>
      </c>
      <c r="AV815" s="13" t="s">
        <v>88</v>
      </c>
      <c r="AW815" s="13" t="s">
        <v>41</v>
      </c>
      <c r="AX815" s="13" t="s">
        <v>80</v>
      </c>
      <c r="AY815" s="202" t="s">
        <v>182</v>
      </c>
    </row>
    <row r="816" spans="1:65" s="14" customFormat="1" ht="11.25">
      <c r="B816" s="203"/>
      <c r="C816" s="204"/>
      <c r="D816" s="194" t="s">
        <v>193</v>
      </c>
      <c r="E816" s="205" t="s">
        <v>43</v>
      </c>
      <c r="F816" s="206" t="s">
        <v>805</v>
      </c>
      <c r="G816" s="204"/>
      <c r="H816" s="207">
        <v>32</v>
      </c>
      <c r="I816" s="208"/>
      <c r="J816" s="204"/>
      <c r="K816" s="204"/>
      <c r="L816" s="209"/>
      <c r="M816" s="210"/>
      <c r="N816" s="211"/>
      <c r="O816" s="211"/>
      <c r="P816" s="211"/>
      <c r="Q816" s="211"/>
      <c r="R816" s="211"/>
      <c r="S816" s="211"/>
      <c r="T816" s="212"/>
      <c r="AT816" s="213" t="s">
        <v>193</v>
      </c>
      <c r="AU816" s="213" t="s">
        <v>90</v>
      </c>
      <c r="AV816" s="14" t="s">
        <v>90</v>
      </c>
      <c r="AW816" s="14" t="s">
        <v>41</v>
      </c>
      <c r="AX816" s="14" t="s">
        <v>80</v>
      </c>
      <c r="AY816" s="213" t="s">
        <v>182</v>
      </c>
    </row>
    <row r="817" spans="2:51" s="13" customFormat="1" ht="11.25">
      <c r="B817" s="192"/>
      <c r="C817" s="193"/>
      <c r="D817" s="194" t="s">
        <v>193</v>
      </c>
      <c r="E817" s="195" t="s">
        <v>43</v>
      </c>
      <c r="F817" s="196" t="s">
        <v>640</v>
      </c>
      <c r="G817" s="193"/>
      <c r="H817" s="195" t="s">
        <v>43</v>
      </c>
      <c r="I817" s="197"/>
      <c r="J817" s="193"/>
      <c r="K817" s="193"/>
      <c r="L817" s="198"/>
      <c r="M817" s="199"/>
      <c r="N817" s="200"/>
      <c r="O817" s="200"/>
      <c r="P817" s="200"/>
      <c r="Q817" s="200"/>
      <c r="R817" s="200"/>
      <c r="S817" s="200"/>
      <c r="T817" s="201"/>
      <c r="AT817" s="202" t="s">
        <v>193</v>
      </c>
      <c r="AU817" s="202" t="s">
        <v>90</v>
      </c>
      <c r="AV817" s="13" t="s">
        <v>88</v>
      </c>
      <c r="AW817" s="13" t="s">
        <v>41</v>
      </c>
      <c r="AX817" s="13" t="s">
        <v>80</v>
      </c>
      <c r="AY817" s="202" t="s">
        <v>182</v>
      </c>
    </row>
    <row r="818" spans="2:51" s="14" customFormat="1" ht="11.25">
      <c r="B818" s="203"/>
      <c r="C818" s="204"/>
      <c r="D818" s="194" t="s">
        <v>193</v>
      </c>
      <c r="E818" s="205" t="s">
        <v>43</v>
      </c>
      <c r="F818" s="206" t="s">
        <v>806</v>
      </c>
      <c r="G818" s="204"/>
      <c r="H818" s="207">
        <v>12</v>
      </c>
      <c r="I818" s="208"/>
      <c r="J818" s="204"/>
      <c r="K818" s="204"/>
      <c r="L818" s="209"/>
      <c r="M818" s="210"/>
      <c r="N818" s="211"/>
      <c r="O818" s="211"/>
      <c r="P818" s="211"/>
      <c r="Q818" s="211"/>
      <c r="R818" s="211"/>
      <c r="S818" s="211"/>
      <c r="T818" s="212"/>
      <c r="AT818" s="213" t="s">
        <v>193</v>
      </c>
      <c r="AU818" s="213" t="s">
        <v>90</v>
      </c>
      <c r="AV818" s="14" t="s">
        <v>90</v>
      </c>
      <c r="AW818" s="14" t="s">
        <v>41</v>
      </c>
      <c r="AX818" s="14" t="s">
        <v>80</v>
      </c>
      <c r="AY818" s="213" t="s">
        <v>182</v>
      </c>
    </row>
    <row r="819" spans="2:51" s="13" customFormat="1" ht="11.25">
      <c r="B819" s="192"/>
      <c r="C819" s="193"/>
      <c r="D819" s="194" t="s">
        <v>193</v>
      </c>
      <c r="E819" s="195" t="s">
        <v>43</v>
      </c>
      <c r="F819" s="196" t="s">
        <v>1636</v>
      </c>
      <c r="G819" s="193"/>
      <c r="H819" s="195" t="s">
        <v>43</v>
      </c>
      <c r="I819" s="197"/>
      <c r="J819" s="193"/>
      <c r="K819" s="193"/>
      <c r="L819" s="198"/>
      <c r="M819" s="199"/>
      <c r="N819" s="200"/>
      <c r="O819" s="200"/>
      <c r="P819" s="200"/>
      <c r="Q819" s="200"/>
      <c r="R819" s="200"/>
      <c r="S819" s="200"/>
      <c r="T819" s="201"/>
      <c r="AT819" s="202" t="s">
        <v>193</v>
      </c>
      <c r="AU819" s="202" t="s">
        <v>90</v>
      </c>
      <c r="AV819" s="13" t="s">
        <v>88</v>
      </c>
      <c r="AW819" s="13" t="s">
        <v>41</v>
      </c>
      <c r="AX819" s="13" t="s">
        <v>80</v>
      </c>
      <c r="AY819" s="202" t="s">
        <v>182</v>
      </c>
    </row>
    <row r="820" spans="2:51" s="14" customFormat="1" ht="11.25">
      <c r="B820" s="203"/>
      <c r="C820" s="204"/>
      <c r="D820" s="194" t="s">
        <v>193</v>
      </c>
      <c r="E820" s="205" t="s">
        <v>43</v>
      </c>
      <c r="F820" s="206" t="s">
        <v>805</v>
      </c>
      <c r="G820" s="204"/>
      <c r="H820" s="207">
        <v>32</v>
      </c>
      <c r="I820" s="208"/>
      <c r="J820" s="204"/>
      <c r="K820" s="204"/>
      <c r="L820" s="209"/>
      <c r="M820" s="210"/>
      <c r="N820" s="211"/>
      <c r="O820" s="211"/>
      <c r="P820" s="211"/>
      <c r="Q820" s="211"/>
      <c r="R820" s="211"/>
      <c r="S820" s="211"/>
      <c r="T820" s="212"/>
      <c r="AT820" s="213" t="s">
        <v>193</v>
      </c>
      <c r="AU820" s="213" t="s">
        <v>90</v>
      </c>
      <c r="AV820" s="14" t="s">
        <v>90</v>
      </c>
      <c r="AW820" s="14" t="s">
        <v>41</v>
      </c>
      <c r="AX820" s="14" t="s">
        <v>80</v>
      </c>
      <c r="AY820" s="213" t="s">
        <v>182</v>
      </c>
    </row>
    <row r="821" spans="2:51" s="13" customFormat="1" ht="11.25">
      <c r="B821" s="192"/>
      <c r="C821" s="193"/>
      <c r="D821" s="194" t="s">
        <v>193</v>
      </c>
      <c r="E821" s="195" t="s">
        <v>43</v>
      </c>
      <c r="F821" s="196" t="s">
        <v>1637</v>
      </c>
      <c r="G821" s="193"/>
      <c r="H821" s="195" t="s">
        <v>43</v>
      </c>
      <c r="I821" s="197"/>
      <c r="J821" s="193"/>
      <c r="K821" s="193"/>
      <c r="L821" s="198"/>
      <c r="M821" s="199"/>
      <c r="N821" s="200"/>
      <c r="O821" s="200"/>
      <c r="P821" s="200"/>
      <c r="Q821" s="200"/>
      <c r="R821" s="200"/>
      <c r="S821" s="200"/>
      <c r="T821" s="201"/>
      <c r="AT821" s="202" t="s">
        <v>193</v>
      </c>
      <c r="AU821" s="202" t="s">
        <v>90</v>
      </c>
      <c r="AV821" s="13" t="s">
        <v>88</v>
      </c>
      <c r="AW821" s="13" t="s">
        <v>41</v>
      </c>
      <c r="AX821" s="13" t="s">
        <v>80</v>
      </c>
      <c r="AY821" s="202" t="s">
        <v>182</v>
      </c>
    </row>
    <row r="822" spans="2:51" s="14" customFormat="1" ht="11.25">
      <c r="B822" s="203"/>
      <c r="C822" s="204"/>
      <c r="D822" s="194" t="s">
        <v>193</v>
      </c>
      <c r="E822" s="205" t="s">
        <v>43</v>
      </c>
      <c r="F822" s="206" t="s">
        <v>806</v>
      </c>
      <c r="G822" s="204"/>
      <c r="H822" s="207">
        <v>12</v>
      </c>
      <c r="I822" s="208"/>
      <c r="J822" s="204"/>
      <c r="K822" s="204"/>
      <c r="L822" s="209"/>
      <c r="M822" s="210"/>
      <c r="N822" s="211"/>
      <c r="O822" s="211"/>
      <c r="P822" s="211"/>
      <c r="Q822" s="211"/>
      <c r="R822" s="211"/>
      <c r="S822" s="211"/>
      <c r="T822" s="212"/>
      <c r="AT822" s="213" t="s">
        <v>193</v>
      </c>
      <c r="AU822" s="213" t="s">
        <v>90</v>
      </c>
      <c r="AV822" s="14" t="s">
        <v>90</v>
      </c>
      <c r="AW822" s="14" t="s">
        <v>41</v>
      </c>
      <c r="AX822" s="14" t="s">
        <v>80</v>
      </c>
      <c r="AY822" s="213" t="s">
        <v>182</v>
      </c>
    </row>
    <row r="823" spans="2:51" s="13" customFormat="1" ht="11.25">
      <c r="B823" s="192"/>
      <c r="C823" s="193"/>
      <c r="D823" s="194" t="s">
        <v>193</v>
      </c>
      <c r="E823" s="195" t="s">
        <v>43</v>
      </c>
      <c r="F823" s="196" t="s">
        <v>1638</v>
      </c>
      <c r="G823" s="193"/>
      <c r="H823" s="195" t="s">
        <v>43</v>
      </c>
      <c r="I823" s="197"/>
      <c r="J823" s="193"/>
      <c r="K823" s="193"/>
      <c r="L823" s="198"/>
      <c r="M823" s="199"/>
      <c r="N823" s="200"/>
      <c r="O823" s="200"/>
      <c r="P823" s="200"/>
      <c r="Q823" s="200"/>
      <c r="R823" s="200"/>
      <c r="S823" s="200"/>
      <c r="T823" s="201"/>
      <c r="AT823" s="202" t="s">
        <v>193</v>
      </c>
      <c r="AU823" s="202" t="s">
        <v>90</v>
      </c>
      <c r="AV823" s="13" t="s">
        <v>88</v>
      </c>
      <c r="AW823" s="13" t="s">
        <v>41</v>
      </c>
      <c r="AX823" s="13" t="s">
        <v>80</v>
      </c>
      <c r="AY823" s="202" t="s">
        <v>182</v>
      </c>
    </row>
    <row r="824" spans="2:51" s="14" customFormat="1" ht="11.25">
      <c r="B824" s="203"/>
      <c r="C824" s="204"/>
      <c r="D824" s="194" t="s">
        <v>193</v>
      </c>
      <c r="E824" s="205" t="s">
        <v>43</v>
      </c>
      <c r="F824" s="206" t="s">
        <v>905</v>
      </c>
      <c r="G824" s="204"/>
      <c r="H824" s="207">
        <v>8</v>
      </c>
      <c r="I824" s="208"/>
      <c r="J824" s="204"/>
      <c r="K824" s="204"/>
      <c r="L824" s="209"/>
      <c r="M824" s="210"/>
      <c r="N824" s="211"/>
      <c r="O824" s="211"/>
      <c r="P824" s="211"/>
      <c r="Q824" s="211"/>
      <c r="R824" s="211"/>
      <c r="S824" s="211"/>
      <c r="T824" s="212"/>
      <c r="AT824" s="213" t="s">
        <v>193</v>
      </c>
      <c r="AU824" s="213" t="s">
        <v>90</v>
      </c>
      <c r="AV824" s="14" t="s">
        <v>90</v>
      </c>
      <c r="AW824" s="14" t="s">
        <v>41</v>
      </c>
      <c r="AX824" s="14" t="s">
        <v>80</v>
      </c>
      <c r="AY824" s="213" t="s">
        <v>182</v>
      </c>
    </row>
    <row r="825" spans="2:51" s="13" customFormat="1" ht="11.25">
      <c r="B825" s="192"/>
      <c r="C825" s="193"/>
      <c r="D825" s="194" t="s">
        <v>193</v>
      </c>
      <c r="E825" s="195" t="s">
        <v>43</v>
      </c>
      <c r="F825" s="196" t="s">
        <v>1639</v>
      </c>
      <c r="G825" s="193"/>
      <c r="H825" s="195" t="s">
        <v>43</v>
      </c>
      <c r="I825" s="197"/>
      <c r="J825" s="193"/>
      <c r="K825" s="193"/>
      <c r="L825" s="198"/>
      <c r="M825" s="199"/>
      <c r="N825" s="200"/>
      <c r="O825" s="200"/>
      <c r="P825" s="200"/>
      <c r="Q825" s="200"/>
      <c r="R825" s="200"/>
      <c r="S825" s="200"/>
      <c r="T825" s="201"/>
      <c r="AT825" s="202" t="s">
        <v>193</v>
      </c>
      <c r="AU825" s="202" t="s">
        <v>90</v>
      </c>
      <c r="AV825" s="13" t="s">
        <v>88</v>
      </c>
      <c r="AW825" s="13" t="s">
        <v>41</v>
      </c>
      <c r="AX825" s="13" t="s">
        <v>80</v>
      </c>
      <c r="AY825" s="202" t="s">
        <v>182</v>
      </c>
    </row>
    <row r="826" spans="2:51" s="14" customFormat="1" ht="11.25">
      <c r="B826" s="203"/>
      <c r="C826" s="204"/>
      <c r="D826" s="194" t="s">
        <v>193</v>
      </c>
      <c r="E826" s="205" t="s">
        <v>43</v>
      </c>
      <c r="F826" s="206" t="s">
        <v>1822</v>
      </c>
      <c r="G826" s="204"/>
      <c r="H826" s="207">
        <v>24</v>
      </c>
      <c r="I826" s="208"/>
      <c r="J826" s="204"/>
      <c r="K826" s="204"/>
      <c r="L826" s="209"/>
      <c r="M826" s="210"/>
      <c r="N826" s="211"/>
      <c r="O826" s="211"/>
      <c r="P826" s="211"/>
      <c r="Q826" s="211"/>
      <c r="R826" s="211"/>
      <c r="S826" s="211"/>
      <c r="T826" s="212"/>
      <c r="AT826" s="213" t="s">
        <v>193</v>
      </c>
      <c r="AU826" s="213" t="s">
        <v>90</v>
      </c>
      <c r="AV826" s="14" t="s">
        <v>90</v>
      </c>
      <c r="AW826" s="14" t="s">
        <v>41</v>
      </c>
      <c r="AX826" s="14" t="s">
        <v>80</v>
      </c>
      <c r="AY826" s="213" t="s">
        <v>182</v>
      </c>
    </row>
    <row r="827" spans="2:51" s="13" customFormat="1" ht="11.25">
      <c r="B827" s="192"/>
      <c r="C827" s="193"/>
      <c r="D827" s="194" t="s">
        <v>193</v>
      </c>
      <c r="E827" s="195" t="s">
        <v>43</v>
      </c>
      <c r="F827" s="196" t="s">
        <v>1641</v>
      </c>
      <c r="G827" s="193"/>
      <c r="H827" s="195" t="s">
        <v>43</v>
      </c>
      <c r="I827" s="197"/>
      <c r="J827" s="193"/>
      <c r="K827" s="193"/>
      <c r="L827" s="198"/>
      <c r="M827" s="199"/>
      <c r="N827" s="200"/>
      <c r="O827" s="200"/>
      <c r="P827" s="200"/>
      <c r="Q827" s="200"/>
      <c r="R827" s="200"/>
      <c r="S827" s="200"/>
      <c r="T827" s="201"/>
      <c r="AT827" s="202" t="s">
        <v>193</v>
      </c>
      <c r="AU827" s="202" t="s">
        <v>90</v>
      </c>
      <c r="AV827" s="13" t="s">
        <v>88</v>
      </c>
      <c r="AW827" s="13" t="s">
        <v>41</v>
      </c>
      <c r="AX827" s="13" t="s">
        <v>80</v>
      </c>
      <c r="AY827" s="202" t="s">
        <v>182</v>
      </c>
    </row>
    <row r="828" spans="2:51" s="14" customFormat="1" ht="11.25">
      <c r="B828" s="203"/>
      <c r="C828" s="204"/>
      <c r="D828" s="194" t="s">
        <v>193</v>
      </c>
      <c r="E828" s="205" t="s">
        <v>43</v>
      </c>
      <c r="F828" s="206" t="s">
        <v>1822</v>
      </c>
      <c r="G828" s="204"/>
      <c r="H828" s="207">
        <v>24</v>
      </c>
      <c r="I828" s="208"/>
      <c r="J828" s="204"/>
      <c r="K828" s="204"/>
      <c r="L828" s="209"/>
      <c r="M828" s="210"/>
      <c r="N828" s="211"/>
      <c r="O828" s="211"/>
      <c r="P828" s="211"/>
      <c r="Q828" s="211"/>
      <c r="R828" s="211"/>
      <c r="S828" s="211"/>
      <c r="T828" s="212"/>
      <c r="AT828" s="213" t="s">
        <v>193</v>
      </c>
      <c r="AU828" s="213" t="s">
        <v>90</v>
      </c>
      <c r="AV828" s="14" t="s">
        <v>90</v>
      </c>
      <c r="AW828" s="14" t="s">
        <v>41</v>
      </c>
      <c r="AX828" s="14" t="s">
        <v>80</v>
      </c>
      <c r="AY828" s="213" t="s">
        <v>182</v>
      </c>
    </row>
    <row r="829" spans="2:51" s="13" customFormat="1" ht="11.25">
      <c r="B829" s="192"/>
      <c r="C829" s="193"/>
      <c r="D829" s="194" t="s">
        <v>193</v>
      </c>
      <c r="E829" s="195" t="s">
        <v>43</v>
      </c>
      <c r="F829" s="196" t="s">
        <v>1643</v>
      </c>
      <c r="G829" s="193"/>
      <c r="H829" s="195" t="s">
        <v>43</v>
      </c>
      <c r="I829" s="197"/>
      <c r="J829" s="193"/>
      <c r="K829" s="193"/>
      <c r="L829" s="198"/>
      <c r="M829" s="199"/>
      <c r="N829" s="200"/>
      <c r="O829" s="200"/>
      <c r="P829" s="200"/>
      <c r="Q829" s="200"/>
      <c r="R829" s="200"/>
      <c r="S829" s="200"/>
      <c r="T829" s="201"/>
      <c r="AT829" s="202" t="s">
        <v>193</v>
      </c>
      <c r="AU829" s="202" t="s">
        <v>90</v>
      </c>
      <c r="AV829" s="13" t="s">
        <v>88</v>
      </c>
      <c r="AW829" s="13" t="s">
        <v>41</v>
      </c>
      <c r="AX829" s="13" t="s">
        <v>80</v>
      </c>
      <c r="AY829" s="202" t="s">
        <v>182</v>
      </c>
    </row>
    <row r="830" spans="2:51" s="14" customFormat="1" ht="11.25">
      <c r="B830" s="203"/>
      <c r="C830" s="204"/>
      <c r="D830" s="194" t="s">
        <v>193</v>
      </c>
      <c r="E830" s="205" t="s">
        <v>43</v>
      </c>
      <c r="F830" s="206" t="s">
        <v>1823</v>
      </c>
      <c r="G830" s="204"/>
      <c r="H830" s="207">
        <v>28</v>
      </c>
      <c r="I830" s="208"/>
      <c r="J830" s="204"/>
      <c r="K830" s="204"/>
      <c r="L830" s="209"/>
      <c r="M830" s="210"/>
      <c r="N830" s="211"/>
      <c r="O830" s="211"/>
      <c r="P830" s="211"/>
      <c r="Q830" s="211"/>
      <c r="R830" s="211"/>
      <c r="S830" s="211"/>
      <c r="T830" s="212"/>
      <c r="AT830" s="213" t="s">
        <v>193</v>
      </c>
      <c r="AU830" s="213" t="s">
        <v>90</v>
      </c>
      <c r="AV830" s="14" t="s">
        <v>90</v>
      </c>
      <c r="AW830" s="14" t="s">
        <v>41</v>
      </c>
      <c r="AX830" s="14" t="s">
        <v>80</v>
      </c>
      <c r="AY830" s="213" t="s">
        <v>182</v>
      </c>
    </row>
    <row r="831" spans="2:51" s="13" customFormat="1" ht="11.25">
      <c r="B831" s="192"/>
      <c r="C831" s="193"/>
      <c r="D831" s="194" t="s">
        <v>193</v>
      </c>
      <c r="E831" s="195" t="s">
        <v>43</v>
      </c>
      <c r="F831" s="196" t="s">
        <v>1644</v>
      </c>
      <c r="G831" s="193"/>
      <c r="H831" s="195" t="s">
        <v>43</v>
      </c>
      <c r="I831" s="197"/>
      <c r="J831" s="193"/>
      <c r="K831" s="193"/>
      <c r="L831" s="198"/>
      <c r="M831" s="199"/>
      <c r="N831" s="200"/>
      <c r="O831" s="200"/>
      <c r="P831" s="200"/>
      <c r="Q831" s="200"/>
      <c r="R831" s="200"/>
      <c r="S831" s="200"/>
      <c r="T831" s="201"/>
      <c r="AT831" s="202" t="s">
        <v>193</v>
      </c>
      <c r="AU831" s="202" t="s">
        <v>90</v>
      </c>
      <c r="AV831" s="13" t="s">
        <v>88</v>
      </c>
      <c r="AW831" s="13" t="s">
        <v>41</v>
      </c>
      <c r="AX831" s="13" t="s">
        <v>80</v>
      </c>
      <c r="AY831" s="202" t="s">
        <v>182</v>
      </c>
    </row>
    <row r="832" spans="2:51" s="14" customFormat="1" ht="11.25">
      <c r="B832" s="203"/>
      <c r="C832" s="204"/>
      <c r="D832" s="194" t="s">
        <v>193</v>
      </c>
      <c r="E832" s="205" t="s">
        <v>43</v>
      </c>
      <c r="F832" s="206" t="s">
        <v>1823</v>
      </c>
      <c r="G832" s="204"/>
      <c r="H832" s="207">
        <v>28</v>
      </c>
      <c r="I832" s="208"/>
      <c r="J832" s="204"/>
      <c r="K832" s="204"/>
      <c r="L832" s="209"/>
      <c r="M832" s="210"/>
      <c r="N832" s="211"/>
      <c r="O832" s="211"/>
      <c r="P832" s="211"/>
      <c r="Q832" s="211"/>
      <c r="R832" s="211"/>
      <c r="S832" s="211"/>
      <c r="T832" s="212"/>
      <c r="AT832" s="213" t="s">
        <v>193</v>
      </c>
      <c r="AU832" s="213" t="s">
        <v>90</v>
      </c>
      <c r="AV832" s="14" t="s">
        <v>90</v>
      </c>
      <c r="AW832" s="14" t="s">
        <v>41</v>
      </c>
      <c r="AX832" s="14" t="s">
        <v>80</v>
      </c>
      <c r="AY832" s="213" t="s">
        <v>182</v>
      </c>
    </row>
    <row r="833" spans="1:65" s="13" customFormat="1" ht="11.25">
      <c r="B833" s="192"/>
      <c r="C833" s="193"/>
      <c r="D833" s="194" t="s">
        <v>193</v>
      </c>
      <c r="E833" s="195" t="s">
        <v>43</v>
      </c>
      <c r="F833" s="196" t="s">
        <v>1646</v>
      </c>
      <c r="G833" s="193"/>
      <c r="H833" s="195" t="s">
        <v>43</v>
      </c>
      <c r="I833" s="197"/>
      <c r="J833" s="193"/>
      <c r="K833" s="193"/>
      <c r="L833" s="198"/>
      <c r="M833" s="199"/>
      <c r="N833" s="200"/>
      <c r="O833" s="200"/>
      <c r="P833" s="200"/>
      <c r="Q833" s="200"/>
      <c r="R833" s="200"/>
      <c r="S833" s="200"/>
      <c r="T833" s="201"/>
      <c r="AT833" s="202" t="s">
        <v>193</v>
      </c>
      <c r="AU833" s="202" t="s">
        <v>90</v>
      </c>
      <c r="AV833" s="13" t="s">
        <v>88</v>
      </c>
      <c r="AW833" s="13" t="s">
        <v>41</v>
      </c>
      <c r="AX833" s="13" t="s">
        <v>80</v>
      </c>
      <c r="AY833" s="202" t="s">
        <v>182</v>
      </c>
    </row>
    <row r="834" spans="1:65" s="14" customFormat="1" ht="11.25">
      <c r="B834" s="203"/>
      <c r="C834" s="204"/>
      <c r="D834" s="194" t="s">
        <v>193</v>
      </c>
      <c r="E834" s="205" t="s">
        <v>43</v>
      </c>
      <c r="F834" s="206" t="s">
        <v>1822</v>
      </c>
      <c r="G834" s="204"/>
      <c r="H834" s="207">
        <v>24</v>
      </c>
      <c r="I834" s="208"/>
      <c r="J834" s="204"/>
      <c r="K834" s="204"/>
      <c r="L834" s="209"/>
      <c r="M834" s="210"/>
      <c r="N834" s="211"/>
      <c r="O834" s="211"/>
      <c r="P834" s="211"/>
      <c r="Q834" s="211"/>
      <c r="R834" s="211"/>
      <c r="S834" s="211"/>
      <c r="T834" s="212"/>
      <c r="AT834" s="213" t="s">
        <v>193</v>
      </c>
      <c r="AU834" s="213" t="s">
        <v>90</v>
      </c>
      <c r="AV834" s="14" t="s">
        <v>90</v>
      </c>
      <c r="AW834" s="14" t="s">
        <v>41</v>
      </c>
      <c r="AX834" s="14" t="s">
        <v>80</v>
      </c>
      <c r="AY834" s="213" t="s">
        <v>182</v>
      </c>
    </row>
    <row r="835" spans="1:65" s="13" customFormat="1" ht="11.25">
      <c r="B835" s="192"/>
      <c r="C835" s="193"/>
      <c r="D835" s="194" t="s">
        <v>193</v>
      </c>
      <c r="E835" s="195" t="s">
        <v>43</v>
      </c>
      <c r="F835" s="196" t="s">
        <v>1647</v>
      </c>
      <c r="G835" s="193"/>
      <c r="H835" s="195" t="s">
        <v>43</v>
      </c>
      <c r="I835" s="197"/>
      <c r="J835" s="193"/>
      <c r="K835" s="193"/>
      <c r="L835" s="198"/>
      <c r="M835" s="199"/>
      <c r="N835" s="200"/>
      <c r="O835" s="200"/>
      <c r="P835" s="200"/>
      <c r="Q835" s="200"/>
      <c r="R835" s="200"/>
      <c r="S835" s="200"/>
      <c r="T835" s="201"/>
      <c r="AT835" s="202" t="s">
        <v>193</v>
      </c>
      <c r="AU835" s="202" t="s">
        <v>90</v>
      </c>
      <c r="AV835" s="13" t="s">
        <v>88</v>
      </c>
      <c r="AW835" s="13" t="s">
        <v>41</v>
      </c>
      <c r="AX835" s="13" t="s">
        <v>80</v>
      </c>
      <c r="AY835" s="202" t="s">
        <v>182</v>
      </c>
    </row>
    <row r="836" spans="1:65" s="14" customFormat="1" ht="11.25">
      <c r="B836" s="203"/>
      <c r="C836" s="204"/>
      <c r="D836" s="194" t="s">
        <v>193</v>
      </c>
      <c r="E836" s="205" t="s">
        <v>43</v>
      </c>
      <c r="F836" s="206" t="s">
        <v>906</v>
      </c>
      <c r="G836" s="204"/>
      <c r="H836" s="207">
        <v>4</v>
      </c>
      <c r="I836" s="208"/>
      <c r="J836" s="204"/>
      <c r="K836" s="204"/>
      <c r="L836" s="209"/>
      <c r="M836" s="210"/>
      <c r="N836" s="211"/>
      <c r="O836" s="211"/>
      <c r="P836" s="211"/>
      <c r="Q836" s="211"/>
      <c r="R836" s="211"/>
      <c r="S836" s="211"/>
      <c r="T836" s="212"/>
      <c r="AT836" s="213" t="s">
        <v>193</v>
      </c>
      <c r="AU836" s="213" t="s">
        <v>90</v>
      </c>
      <c r="AV836" s="14" t="s">
        <v>90</v>
      </c>
      <c r="AW836" s="14" t="s">
        <v>41</v>
      </c>
      <c r="AX836" s="14" t="s">
        <v>80</v>
      </c>
      <c r="AY836" s="213" t="s">
        <v>182</v>
      </c>
    </row>
    <row r="837" spans="1:65" s="15" customFormat="1" ht="11.25">
      <c r="B837" s="227"/>
      <c r="C837" s="228"/>
      <c r="D837" s="194" t="s">
        <v>193</v>
      </c>
      <c r="E837" s="229" t="s">
        <v>43</v>
      </c>
      <c r="F837" s="230" t="s">
        <v>436</v>
      </c>
      <c r="G837" s="228"/>
      <c r="H837" s="231">
        <v>228</v>
      </c>
      <c r="I837" s="232"/>
      <c r="J837" s="228"/>
      <c r="K837" s="228"/>
      <c r="L837" s="233"/>
      <c r="M837" s="234"/>
      <c r="N837" s="235"/>
      <c r="O837" s="235"/>
      <c r="P837" s="235"/>
      <c r="Q837" s="235"/>
      <c r="R837" s="235"/>
      <c r="S837" s="235"/>
      <c r="T837" s="236"/>
      <c r="AT837" s="237" t="s">
        <v>193</v>
      </c>
      <c r="AU837" s="237" t="s">
        <v>90</v>
      </c>
      <c r="AV837" s="15" t="s">
        <v>205</v>
      </c>
      <c r="AW837" s="15" t="s">
        <v>41</v>
      </c>
      <c r="AX837" s="15" t="s">
        <v>88</v>
      </c>
      <c r="AY837" s="237" t="s">
        <v>182</v>
      </c>
    </row>
    <row r="838" spans="1:65" s="2" customFormat="1" ht="14.45" customHeight="1">
      <c r="A838" s="35"/>
      <c r="B838" s="36"/>
      <c r="C838" s="179" t="s">
        <v>867</v>
      </c>
      <c r="D838" s="179" t="s">
        <v>187</v>
      </c>
      <c r="E838" s="180" t="s">
        <v>1824</v>
      </c>
      <c r="F838" s="181" t="s">
        <v>1825</v>
      </c>
      <c r="G838" s="182" t="s">
        <v>481</v>
      </c>
      <c r="H838" s="183">
        <v>10</v>
      </c>
      <c r="I838" s="184"/>
      <c r="J838" s="185">
        <f>ROUND(I838*H838,2)</f>
        <v>0</v>
      </c>
      <c r="K838" s="181" t="s">
        <v>198</v>
      </c>
      <c r="L838" s="40"/>
      <c r="M838" s="186" t="s">
        <v>43</v>
      </c>
      <c r="N838" s="187" t="s">
        <v>51</v>
      </c>
      <c r="O838" s="65"/>
      <c r="P838" s="188">
        <f>O838*H838</f>
        <v>0</v>
      </c>
      <c r="Q838" s="188">
        <v>0</v>
      </c>
      <c r="R838" s="188">
        <f>Q838*H838</f>
        <v>0</v>
      </c>
      <c r="S838" s="188">
        <v>0</v>
      </c>
      <c r="T838" s="189">
        <f>S838*H838</f>
        <v>0</v>
      </c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R838" s="190" t="s">
        <v>88</v>
      </c>
      <c r="AT838" s="190" t="s">
        <v>187</v>
      </c>
      <c r="AU838" s="190" t="s">
        <v>90</v>
      </c>
      <c r="AY838" s="17" t="s">
        <v>182</v>
      </c>
      <c r="BE838" s="191">
        <f>IF(N838="základní",J838,0)</f>
        <v>0</v>
      </c>
      <c r="BF838" s="191">
        <f>IF(N838="snížená",J838,0)</f>
        <v>0</v>
      </c>
      <c r="BG838" s="191">
        <f>IF(N838="zákl. přenesená",J838,0)</f>
        <v>0</v>
      </c>
      <c r="BH838" s="191">
        <f>IF(N838="sníž. přenesená",J838,0)</f>
        <v>0</v>
      </c>
      <c r="BI838" s="191">
        <f>IF(N838="nulová",J838,0)</f>
        <v>0</v>
      </c>
      <c r="BJ838" s="17" t="s">
        <v>88</v>
      </c>
      <c r="BK838" s="191">
        <f>ROUND(I838*H838,2)</f>
        <v>0</v>
      </c>
      <c r="BL838" s="17" t="s">
        <v>88</v>
      </c>
      <c r="BM838" s="190" t="s">
        <v>1826</v>
      </c>
    </row>
    <row r="839" spans="1:65" s="13" customFormat="1" ht="11.25">
      <c r="B839" s="192"/>
      <c r="C839" s="193"/>
      <c r="D839" s="194" t="s">
        <v>193</v>
      </c>
      <c r="E839" s="195" t="s">
        <v>43</v>
      </c>
      <c r="F839" s="196" t="s">
        <v>532</v>
      </c>
      <c r="G839" s="193"/>
      <c r="H839" s="195" t="s">
        <v>43</v>
      </c>
      <c r="I839" s="197"/>
      <c r="J839" s="193"/>
      <c r="K839" s="193"/>
      <c r="L839" s="198"/>
      <c r="M839" s="199"/>
      <c r="N839" s="200"/>
      <c r="O839" s="200"/>
      <c r="P839" s="200"/>
      <c r="Q839" s="200"/>
      <c r="R839" s="200"/>
      <c r="S839" s="200"/>
      <c r="T839" s="201"/>
      <c r="AT839" s="202" t="s">
        <v>193</v>
      </c>
      <c r="AU839" s="202" t="s">
        <v>90</v>
      </c>
      <c r="AV839" s="13" t="s">
        <v>88</v>
      </c>
      <c r="AW839" s="13" t="s">
        <v>41</v>
      </c>
      <c r="AX839" s="13" t="s">
        <v>80</v>
      </c>
      <c r="AY839" s="202" t="s">
        <v>182</v>
      </c>
    </row>
    <row r="840" spans="1:65" s="13" customFormat="1" ht="11.25">
      <c r="B840" s="192"/>
      <c r="C840" s="193"/>
      <c r="D840" s="194" t="s">
        <v>193</v>
      </c>
      <c r="E840" s="195" t="s">
        <v>43</v>
      </c>
      <c r="F840" s="196" t="s">
        <v>362</v>
      </c>
      <c r="G840" s="193"/>
      <c r="H840" s="195" t="s">
        <v>43</v>
      </c>
      <c r="I840" s="197"/>
      <c r="J840" s="193"/>
      <c r="K840" s="193"/>
      <c r="L840" s="198"/>
      <c r="M840" s="199"/>
      <c r="N840" s="200"/>
      <c r="O840" s="200"/>
      <c r="P840" s="200"/>
      <c r="Q840" s="200"/>
      <c r="R840" s="200"/>
      <c r="S840" s="200"/>
      <c r="T840" s="201"/>
      <c r="AT840" s="202" t="s">
        <v>193</v>
      </c>
      <c r="AU840" s="202" t="s">
        <v>90</v>
      </c>
      <c r="AV840" s="13" t="s">
        <v>88</v>
      </c>
      <c r="AW840" s="13" t="s">
        <v>41</v>
      </c>
      <c r="AX840" s="13" t="s">
        <v>80</v>
      </c>
      <c r="AY840" s="202" t="s">
        <v>182</v>
      </c>
    </row>
    <row r="841" spans="1:65" s="14" customFormat="1" ht="11.25">
      <c r="B841" s="203"/>
      <c r="C841" s="204"/>
      <c r="D841" s="194" t="s">
        <v>193</v>
      </c>
      <c r="E841" s="205" t="s">
        <v>43</v>
      </c>
      <c r="F841" s="206" t="s">
        <v>235</v>
      </c>
      <c r="G841" s="204"/>
      <c r="H841" s="207">
        <v>10</v>
      </c>
      <c r="I841" s="208"/>
      <c r="J841" s="204"/>
      <c r="K841" s="204"/>
      <c r="L841" s="209"/>
      <c r="M841" s="210"/>
      <c r="N841" s="211"/>
      <c r="O841" s="211"/>
      <c r="P841" s="211"/>
      <c r="Q841" s="211"/>
      <c r="R841" s="211"/>
      <c r="S841" s="211"/>
      <c r="T841" s="212"/>
      <c r="AT841" s="213" t="s">
        <v>193</v>
      </c>
      <c r="AU841" s="213" t="s">
        <v>90</v>
      </c>
      <c r="AV841" s="14" t="s">
        <v>90</v>
      </c>
      <c r="AW841" s="14" t="s">
        <v>41</v>
      </c>
      <c r="AX841" s="14" t="s">
        <v>88</v>
      </c>
      <c r="AY841" s="213" t="s">
        <v>182</v>
      </c>
    </row>
    <row r="842" spans="1:65" s="2" customFormat="1" ht="14.45" customHeight="1">
      <c r="A842" s="35"/>
      <c r="B842" s="36"/>
      <c r="C842" s="179" t="s">
        <v>871</v>
      </c>
      <c r="D842" s="179" t="s">
        <v>187</v>
      </c>
      <c r="E842" s="180" t="s">
        <v>1827</v>
      </c>
      <c r="F842" s="181" t="s">
        <v>1828</v>
      </c>
      <c r="G842" s="182" t="s">
        <v>190</v>
      </c>
      <c r="H842" s="183">
        <v>1</v>
      </c>
      <c r="I842" s="184"/>
      <c r="J842" s="185">
        <f>ROUND(I842*H842,2)</f>
        <v>0</v>
      </c>
      <c r="K842" s="181" t="s">
        <v>191</v>
      </c>
      <c r="L842" s="40"/>
      <c r="M842" s="186" t="s">
        <v>43</v>
      </c>
      <c r="N842" s="187" t="s">
        <v>51</v>
      </c>
      <c r="O842" s="65"/>
      <c r="P842" s="188">
        <f>O842*H842</f>
        <v>0</v>
      </c>
      <c r="Q842" s="188">
        <v>0</v>
      </c>
      <c r="R842" s="188">
        <f>Q842*H842</f>
        <v>0</v>
      </c>
      <c r="S842" s="188">
        <v>0</v>
      </c>
      <c r="T842" s="189">
        <f>S842*H842</f>
        <v>0</v>
      </c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R842" s="190" t="s">
        <v>88</v>
      </c>
      <c r="AT842" s="190" t="s">
        <v>187</v>
      </c>
      <c r="AU842" s="190" t="s">
        <v>90</v>
      </c>
      <c r="AY842" s="17" t="s">
        <v>182</v>
      </c>
      <c r="BE842" s="191">
        <f>IF(N842="základní",J842,0)</f>
        <v>0</v>
      </c>
      <c r="BF842" s="191">
        <f>IF(N842="snížená",J842,0)</f>
        <v>0</v>
      </c>
      <c r="BG842" s="191">
        <f>IF(N842="zákl. přenesená",J842,0)</f>
        <v>0</v>
      </c>
      <c r="BH842" s="191">
        <f>IF(N842="sníž. přenesená",J842,0)</f>
        <v>0</v>
      </c>
      <c r="BI842" s="191">
        <f>IF(N842="nulová",J842,0)</f>
        <v>0</v>
      </c>
      <c r="BJ842" s="17" t="s">
        <v>88</v>
      </c>
      <c r="BK842" s="191">
        <f>ROUND(I842*H842,2)</f>
        <v>0</v>
      </c>
      <c r="BL842" s="17" t="s">
        <v>88</v>
      </c>
      <c r="BM842" s="190" t="s">
        <v>1829</v>
      </c>
    </row>
    <row r="843" spans="1:65" s="13" customFormat="1" ht="11.25">
      <c r="B843" s="192"/>
      <c r="C843" s="193"/>
      <c r="D843" s="194" t="s">
        <v>193</v>
      </c>
      <c r="E843" s="195" t="s">
        <v>43</v>
      </c>
      <c r="F843" s="196" t="s">
        <v>532</v>
      </c>
      <c r="G843" s="193"/>
      <c r="H843" s="195" t="s">
        <v>43</v>
      </c>
      <c r="I843" s="197"/>
      <c r="J843" s="193"/>
      <c r="K843" s="193"/>
      <c r="L843" s="198"/>
      <c r="M843" s="199"/>
      <c r="N843" s="200"/>
      <c r="O843" s="200"/>
      <c r="P843" s="200"/>
      <c r="Q843" s="200"/>
      <c r="R843" s="200"/>
      <c r="S843" s="200"/>
      <c r="T843" s="201"/>
      <c r="AT843" s="202" t="s">
        <v>193</v>
      </c>
      <c r="AU843" s="202" t="s">
        <v>90</v>
      </c>
      <c r="AV843" s="13" t="s">
        <v>88</v>
      </c>
      <c r="AW843" s="13" t="s">
        <v>41</v>
      </c>
      <c r="AX843" s="13" t="s">
        <v>80</v>
      </c>
      <c r="AY843" s="202" t="s">
        <v>182</v>
      </c>
    </row>
    <row r="844" spans="1:65" s="13" customFormat="1" ht="11.25">
      <c r="B844" s="192"/>
      <c r="C844" s="193"/>
      <c r="D844" s="194" t="s">
        <v>193</v>
      </c>
      <c r="E844" s="195" t="s">
        <v>43</v>
      </c>
      <c r="F844" s="196" t="s">
        <v>362</v>
      </c>
      <c r="G844" s="193"/>
      <c r="H844" s="195" t="s">
        <v>43</v>
      </c>
      <c r="I844" s="197"/>
      <c r="J844" s="193"/>
      <c r="K844" s="193"/>
      <c r="L844" s="198"/>
      <c r="M844" s="199"/>
      <c r="N844" s="200"/>
      <c r="O844" s="200"/>
      <c r="P844" s="200"/>
      <c r="Q844" s="200"/>
      <c r="R844" s="200"/>
      <c r="S844" s="200"/>
      <c r="T844" s="201"/>
      <c r="AT844" s="202" t="s">
        <v>193</v>
      </c>
      <c r="AU844" s="202" t="s">
        <v>90</v>
      </c>
      <c r="AV844" s="13" t="s">
        <v>88</v>
      </c>
      <c r="AW844" s="13" t="s">
        <v>41</v>
      </c>
      <c r="AX844" s="13" t="s">
        <v>80</v>
      </c>
      <c r="AY844" s="202" t="s">
        <v>182</v>
      </c>
    </row>
    <row r="845" spans="1:65" s="14" customFormat="1" ht="11.25">
      <c r="B845" s="203"/>
      <c r="C845" s="204"/>
      <c r="D845" s="194" t="s">
        <v>193</v>
      </c>
      <c r="E845" s="205" t="s">
        <v>43</v>
      </c>
      <c r="F845" s="206" t="s">
        <v>88</v>
      </c>
      <c r="G845" s="204"/>
      <c r="H845" s="207">
        <v>1</v>
      </c>
      <c r="I845" s="208"/>
      <c r="J845" s="204"/>
      <c r="K845" s="204"/>
      <c r="L845" s="209"/>
      <c r="M845" s="210"/>
      <c r="N845" s="211"/>
      <c r="O845" s="211"/>
      <c r="P845" s="211"/>
      <c r="Q845" s="211"/>
      <c r="R845" s="211"/>
      <c r="S845" s="211"/>
      <c r="T845" s="212"/>
      <c r="AT845" s="213" t="s">
        <v>193</v>
      </c>
      <c r="AU845" s="213" t="s">
        <v>90</v>
      </c>
      <c r="AV845" s="14" t="s">
        <v>90</v>
      </c>
      <c r="AW845" s="14" t="s">
        <v>41</v>
      </c>
      <c r="AX845" s="14" t="s">
        <v>88</v>
      </c>
      <c r="AY845" s="213" t="s">
        <v>182</v>
      </c>
    </row>
    <row r="846" spans="1:65" s="2" customFormat="1" ht="49.15" customHeight="1">
      <c r="A846" s="35"/>
      <c r="B846" s="36"/>
      <c r="C846" s="179" t="s">
        <v>875</v>
      </c>
      <c r="D846" s="179" t="s">
        <v>187</v>
      </c>
      <c r="E846" s="180" t="s">
        <v>808</v>
      </c>
      <c r="F846" s="181" t="s">
        <v>809</v>
      </c>
      <c r="G846" s="182" t="s">
        <v>190</v>
      </c>
      <c r="H846" s="183">
        <v>4</v>
      </c>
      <c r="I846" s="184"/>
      <c r="J846" s="185">
        <f>ROUND(I846*H846,2)</f>
        <v>0</v>
      </c>
      <c r="K846" s="181" t="s">
        <v>191</v>
      </c>
      <c r="L846" s="40"/>
      <c r="M846" s="186" t="s">
        <v>43</v>
      </c>
      <c r="N846" s="187" t="s">
        <v>51</v>
      </c>
      <c r="O846" s="65"/>
      <c r="P846" s="188">
        <f>O846*H846</f>
        <v>0</v>
      </c>
      <c r="Q846" s="188">
        <v>0.57010000000000005</v>
      </c>
      <c r="R846" s="188">
        <f>Q846*H846</f>
        <v>2.2804000000000002</v>
      </c>
      <c r="S846" s="188">
        <v>0</v>
      </c>
      <c r="T846" s="189">
        <f>S846*H846</f>
        <v>0</v>
      </c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R846" s="190" t="s">
        <v>88</v>
      </c>
      <c r="AT846" s="190" t="s">
        <v>187</v>
      </c>
      <c r="AU846" s="190" t="s">
        <v>90</v>
      </c>
      <c r="AY846" s="17" t="s">
        <v>182</v>
      </c>
      <c r="BE846" s="191">
        <f>IF(N846="základní",J846,0)</f>
        <v>0</v>
      </c>
      <c r="BF846" s="191">
        <f>IF(N846="snížená",J846,0)</f>
        <v>0</v>
      </c>
      <c r="BG846" s="191">
        <f>IF(N846="zákl. přenesená",J846,0)</f>
        <v>0</v>
      </c>
      <c r="BH846" s="191">
        <f>IF(N846="sníž. přenesená",J846,0)</f>
        <v>0</v>
      </c>
      <c r="BI846" s="191">
        <f>IF(N846="nulová",J846,0)</f>
        <v>0</v>
      </c>
      <c r="BJ846" s="17" t="s">
        <v>88</v>
      </c>
      <c r="BK846" s="191">
        <f>ROUND(I846*H846,2)</f>
        <v>0</v>
      </c>
      <c r="BL846" s="17" t="s">
        <v>88</v>
      </c>
      <c r="BM846" s="190" t="s">
        <v>1830</v>
      </c>
    </row>
    <row r="847" spans="1:65" s="13" customFormat="1" ht="11.25">
      <c r="B847" s="192"/>
      <c r="C847" s="193"/>
      <c r="D847" s="194" t="s">
        <v>193</v>
      </c>
      <c r="E847" s="195" t="s">
        <v>43</v>
      </c>
      <c r="F847" s="196" t="s">
        <v>532</v>
      </c>
      <c r="G847" s="193"/>
      <c r="H847" s="195" t="s">
        <v>43</v>
      </c>
      <c r="I847" s="197"/>
      <c r="J847" s="193"/>
      <c r="K847" s="193"/>
      <c r="L847" s="198"/>
      <c r="M847" s="199"/>
      <c r="N847" s="200"/>
      <c r="O847" s="200"/>
      <c r="P847" s="200"/>
      <c r="Q847" s="200"/>
      <c r="R847" s="200"/>
      <c r="S847" s="200"/>
      <c r="T847" s="201"/>
      <c r="AT847" s="202" t="s">
        <v>193</v>
      </c>
      <c r="AU847" s="202" t="s">
        <v>90</v>
      </c>
      <c r="AV847" s="13" t="s">
        <v>88</v>
      </c>
      <c r="AW847" s="13" t="s">
        <v>41</v>
      </c>
      <c r="AX847" s="13" t="s">
        <v>80</v>
      </c>
      <c r="AY847" s="202" t="s">
        <v>182</v>
      </c>
    </row>
    <row r="848" spans="1:65" s="13" customFormat="1" ht="11.25">
      <c r="B848" s="192"/>
      <c r="C848" s="193"/>
      <c r="D848" s="194" t="s">
        <v>193</v>
      </c>
      <c r="E848" s="195" t="s">
        <v>43</v>
      </c>
      <c r="F848" s="196" t="s">
        <v>362</v>
      </c>
      <c r="G848" s="193"/>
      <c r="H848" s="195" t="s">
        <v>43</v>
      </c>
      <c r="I848" s="197"/>
      <c r="J848" s="193"/>
      <c r="K848" s="193"/>
      <c r="L848" s="198"/>
      <c r="M848" s="199"/>
      <c r="N848" s="200"/>
      <c r="O848" s="200"/>
      <c r="P848" s="200"/>
      <c r="Q848" s="200"/>
      <c r="R848" s="200"/>
      <c r="S848" s="200"/>
      <c r="T848" s="201"/>
      <c r="AT848" s="202" t="s">
        <v>193</v>
      </c>
      <c r="AU848" s="202" t="s">
        <v>90</v>
      </c>
      <c r="AV848" s="13" t="s">
        <v>88</v>
      </c>
      <c r="AW848" s="13" t="s">
        <v>41</v>
      </c>
      <c r="AX848" s="13" t="s">
        <v>80</v>
      </c>
      <c r="AY848" s="202" t="s">
        <v>182</v>
      </c>
    </row>
    <row r="849" spans="1:65" s="14" customFormat="1" ht="11.25">
      <c r="B849" s="203"/>
      <c r="C849" s="204"/>
      <c r="D849" s="194" t="s">
        <v>193</v>
      </c>
      <c r="E849" s="205" t="s">
        <v>43</v>
      </c>
      <c r="F849" s="206" t="s">
        <v>1831</v>
      </c>
      <c r="G849" s="204"/>
      <c r="H849" s="207">
        <v>4</v>
      </c>
      <c r="I849" s="208"/>
      <c r="J849" s="204"/>
      <c r="K849" s="204"/>
      <c r="L849" s="209"/>
      <c r="M849" s="210"/>
      <c r="N849" s="211"/>
      <c r="O849" s="211"/>
      <c r="P849" s="211"/>
      <c r="Q849" s="211"/>
      <c r="R849" s="211"/>
      <c r="S849" s="211"/>
      <c r="T849" s="212"/>
      <c r="AT849" s="213" t="s">
        <v>193</v>
      </c>
      <c r="AU849" s="213" t="s">
        <v>90</v>
      </c>
      <c r="AV849" s="14" t="s">
        <v>90</v>
      </c>
      <c r="AW849" s="14" t="s">
        <v>41</v>
      </c>
      <c r="AX849" s="14" t="s">
        <v>88</v>
      </c>
      <c r="AY849" s="213" t="s">
        <v>182</v>
      </c>
    </row>
    <row r="850" spans="1:65" s="2" customFormat="1" ht="49.15" customHeight="1">
      <c r="A850" s="35"/>
      <c r="B850" s="36"/>
      <c r="C850" s="179" t="s">
        <v>879</v>
      </c>
      <c r="D850" s="179" t="s">
        <v>187</v>
      </c>
      <c r="E850" s="180" t="s">
        <v>812</v>
      </c>
      <c r="F850" s="181" t="s">
        <v>813</v>
      </c>
      <c r="G850" s="182" t="s">
        <v>190</v>
      </c>
      <c r="H850" s="183">
        <v>3</v>
      </c>
      <c r="I850" s="184"/>
      <c r="J850" s="185">
        <f>ROUND(I850*H850,2)</f>
        <v>0</v>
      </c>
      <c r="K850" s="181" t="s">
        <v>191</v>
      </c>
      <c r="L850" s="40"/>
      <c r="M850" s="186" t="s">
        <v>43</v>
      </c>
      <c r="N850" s="187" t="s">
        <v>51</v>
      </c>
      <c r="O850" s="65"/>
      <c r="P850" s="188">
        <f>O850*H850</f>
        <v>0</v>
      </c>
      <c r="Q850" s="188">
        <v>0.57010000000000005</v>
      </c>
      <c r="R850" s="188">
        <f>Q850*H850</f>
        <v>1.7103000000000002</v>
      </c>
      <c r="S850" s="188">
        <v>0</v>
      </c>
      <c r="T850" s="189">
        <f>S850*H850</f>
        <v>0</v>
      </c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R850" s="190" t="s">
        <v>88</v>
      </c>
      <c r="AT850" s="190" t="s">
        <v>187</v>
      </c>
      <c r="AU850" s="190" t="s">
        <v>90</v>
      </c>
      <c r="AY850" s="17" t="s">
        <v>182</v>
      </c>
      <c r="BE850" s="191">
        <f>IF(N850="základní",J850,0)</f>
        <v>0</v>
      </c>
      <c r="BF850" s="191">
        <f>IF(N850="snížená",J850,0)</f>
        <v>0</v>
      </c>
      <c r="BG850" s="191">
        <f>IF(N850="zákl. přenesená",J850,0)</f>
        <v>0</v>
      </c>
      <c r="BH850" s="191">
        <f>IF(N850="sníž. přenesená",J850,0)</f>
        <v>0</v>
      </c>
      <c r="BI850" s="191">
        <f>IF(N850="nulová",J850,0)</f>
        <v>0</v>
      </c>
      <c r="BJ850" s="17" t="s">
        <v>88</v>
      </c>
      <c r="BK850" s="191">
        <f>ROUND(I850*H850,2)</f>
        <v>0</v>
      </c>
      <c r="BL850" s="17" t="s">
        <v>88</v>
      </c>
      <c r="BM850" s="190" t="s">
        <v>1832</v>
      </c>
    </row>
    <row r="851" spans="1:65" s="13" customFormat="1" ht="11.25">
      <c r="B851" s="192"/>
      <c r="C851" s="193"/>
      <c r="D851" s="194" t="s">
        <v>193</v>
      </c>
      <c r="E851" s="195" t="s">
        <v>43</v>
      </c>
      <c r="F851" s="196" t="s">
        <v>431</v>
      </c>
      <c r="G851" s="193"/>
      <c r="H851" s="195" t="s">
        <v>43</v>
      </c>
      <c r="I851" s="197"/>
      <c r="J851" s="193"/>
      <c r="K851" s="193"/>
      <c r="L851" s="198"/>
      <c r="M851" s="199"/>
      <c r="N851" s="200"/>
      <c r="O851" s="200"/>
      <c r="P851" s="200"/>
      <c r="Q851" s="200"/>
      <c r="R851" s="200"/>
      <c r="S851" s="200"/>
      <c r="T851" s="201"/>
      <c r="AT851" s="202" t="s">
        <v>193</v>
      </c>
      <c r="AU851" s="202" t="s">
        <v>90</v>
      </c>
      <c r="AV851" s="13" t="s">
        <v>88</v>
      </c>
      <c r="AW851" s="13" t="s">
        <v>41</v>
      </c>
      <c r="AX851" s="13" t="s">
        <v>80</v>
      </c>
      <c r="AY851" s="202" t="s">
        <v>182</v>
      </c>
    </row>
    <row r="852" spans="1:65" s="13" customFormat="1" ht="11.25">
      <c r="B852" s="192"/>
      <c r="C852" s="193"/>
      <c r="D852" s="194" t="s">
        <v>193</v>
      </c>
      <c r="E852" s="195" t="s">
        <v>43</v>
      </c>
      <c r="F852" s="196" t="s">
        <v>640</v>
      </c>
      <c r="G852" s="193"/>
      <c r="H852" s="195" t="s">
        <v>43</v>
      </c>
      <c r="I852" s="197"/>
      <c r="J852" s="193"/>
      <c r="K852" s="193"/>
      <c r="L852" s="198"/>
      <c r="M852" s="199"/>
      <c r="N852" s="200"/>
      <c r="O852" s="200"/>
      <c r="P852" s="200"/>
      <c r="Q852" s="200"/>
      <c r="R852" s="200"/>
      <c r="S852" s="200"/>
      <c r="T852" s="201"/>
      <c r="AT852" s="202" t="s">
        <v>193</v>
      </c>
      <c r="AU852" s="202" t="s">
        <v>90</v>
      </c>
      <c r="AV852" s="13" t="s">
        <v>88</v>
      </c>
      <c r="AW852" s="13" t="s">
        <v>41</v>
      </c>
      <c r="AX852" s="13" t="s">
        <v>80</v>
      </c>
      <c r="AY852" s="202" t="s">
        <v>182</v>
      </c>
    </row>
    <row r="853" spans="1:65" s="14" customFormat="1" ht="11.25">
      <c r="B853" s="203"/>
      <c r="C853" s="204"/>
      <c r="D853" s="194" t="s">
        <v>193</v>
      </c>
      <c r="E853" s="205" t="s">
        <v>43</v>
      </c>
      <c r="F853" s="206" t="s">
        <v>88</v>
      </c>
      <c r="G853" s="204"/>
      <c r="H853" s="207">
        <v>1</v>
      </c>
      <c r="I853" s="208"/>
      <c r="J853" s="204"/>
      <c r="K853" s="204"/>
      <c r="L853" s="209"/>
      <c r="M853" s="210"/>
      <c r="N853" s="211"/>
      <c r="O853" s="211"/>
      <c r="P853" s="211"/>
      <c r="Q853" s="211"/>
      <c r="R853" s="211"/>
      <c r="S853" s="211"/>
      <c r="T853" s="212"/>
      <c r="AT853" s="213" t="s">
        <v>193</v>
      </c>
      <c r="AU853" s="213" t="s">
        <v>90</v>
      </c>
      <c r="AV853" s="14" t="s">
        <v>90</v>
      </c>
      <c r="AW853" s="14" t="s">
        <v>41</v>
      </c>
      <c r="AX853" s="14" t="s">
        <v>80</v>
      </c>
      <c r="AY853" s="213" t="s">
        <v>182</v>
      </c>
    </row>
    <row r="854" spans="1:65" s="13" customFormat="1" ht="11.25">
      <c r="B854" s="192"/>
      <c r="C854" s="193"/>
      <c r="D854" s="194" t="s">
        <v>193</v>
      </c>
      <c r="E854" s="195" t="s">
        <v>43</v>
      </c>
      <c r="F854" s="196" t="s">
        <v>1637</v>
      </c>
      <c r="G854" s="193"/>
      <c r="H854" s="195" t="s">
        <v>43</v>
      </c>
      <c r="I854" s="197"/>
      <c r="J854" s="193"/>
      <c r="K854" s="193"/>
      <c r="L854" s="198"/>
      <c r="M854" s="199"/>
      <c r="N854" s="200"/>
      <c r="O854" s="200"/>
      <c r="P854" s="200"/>
      <c r="Q854" s="200"/>
      <c r="R854" s="200"/>
      <c r="S854" s="200"/>
      <c r="T854" s="201"/>
      <c r="AT854" s="202" t="s">
        <v>193</v>
      </c>
      <c r="AU854" s="202" t="s">
        <v>90</v>
      </c>
      <c r="AV854" s="13" t="s">
        <v>88</v>
      </c>
      <c r="AW854" s="13" t="s">
        <v>41</v>
      </c>
      <c r="AX854" s="13" t="s">
        <v>80</v>
      </c>
      <c r="AY854" s="202" t="s">
        <v>182</v>
      </c>
    </row>
    <row r="855" spans="1:65" s="14" customFormat="1" ht="11.25">
      <c r="B855" s="203"/>
      <c r="C855" s="204"/>
      <c r="D855" s="194" t="s">
        <v>193</v>
      </c>
      <c r="E855" s="205" t="s">
        <v>43</v>
      </c>
      <c r="F855" s="206" t="s">
        <v>88</v>
      </c>
      <c r="G855" s="204"/>
      <c r="H855" s="207">
        <v>1</v>
      </c>
      <c r="I855" s="208"/>
      <c r="J855" s="204"/>
      <c r="K855" s="204"/>
      <c r="L855" s="209"/>
      <c r="M855" s="210"/>
      <c r="N855" s="211"/>
      <c r="O855" s="211"/>
      <c r="P855" s="211"/>
      <c r="Q855" s="211"/>
      <c r="R855" s="211"/>
      <c r="S855" s="211"/>
      <c r="T855" s="212"/>
      <c r="AT855" s="213" t="s">
        <v>193</v>
      </c>
      <c r="AU855" s="213" t="s">
        <v>90</v>
      </c>
      <c r="AV855" s="14" t="s">
        <v>90</v>
      </c>
      <c r="AW855" s="14" t="s">
        <v>41</v>
      </c>
      <c r="AX855" s="14" t="s">
        <v>80</v>
      </c>
      <c r="AY855" s="213" t="s">
        <v>182</v>
      </c>
    </row>
    <row r="856" spans="1:65" s="13" customFormat="1" ht="11.25">
      <c r="B856" s="192"/>
      <c r="C856" s="193"/>
      <c r="D856" s="194" t="s">
        <v>193</v>
      </c>
      <c r="E856" s="195" t="s">
        <v>43</v>
      </c>
      <c r="F856" s="196" t="s">
        <v>1638</v>
      </c>
      <c r="G856" s="193"/>
      <c r="H856" s="195" t="s">
        <v>43</v>
      </c>
      <c r="I856" s="197"/>
      <c r="J856" s="193"/>
      <c r="K856" s="193"/>
      <c r="L856" s="198"/>
      <c r="M856" s="199"/>
      <c r="N856" s="200"/>
      <c r="O856" s="200"/>
      <c r="P856" s="200"/>
      <c r="Q856" s="200"/>
      <c r="R856" s="200"/>
      <c r="S856" s="200"/>
      <c r="T856" s="201"/>
      <c r="AT856" s="202" t="s">
        <v>193</v>
      </c>
      <c r="AU856" s="202" t="s">
        <v>90</v>
      </c>
      <c r="AV856" s="13" t="s">
        <v>88</v>
      </c>
      <c r="AW856" s="13" t="s">
        <v>41</v>
      </c>
      <c r="AX856" s="13" t="s">
        <v>80</v>
      </c>
      <c r="AY856" s="202" t="s">
        <v>182</v>
      </c>
    </row>
    <row r="857" spans="1:65" s="14" customFormat="1" ht="11.25">
      <c r="B857" s="203"/>
      <c r="C857" s="204"/>
      <c r="D857" s="194" t="s">
        <v>193</v>
      </c>
      <c r="E857" s="205" t="s">
        <v>43</v>
      </c>
      <c r="F857" s="206" t="s">
        <v>88</v>
      </c>
      <c r="G857" s="204"/>
      <c r="H857" s="207">
        <v>1</v>
      </c>
      <c r="I857" s="208"/>
      <c r="J857" s="204"/>
      <c r="K857" s="204"/>
      <c r="L857" s="209"/>
      <c r="M857" s="210"/>
      <c r="N857" s="211"/>
      <c r="O857" s="211"/>
      <c r="P857" s="211"/>
      <c r="Q857" s="211"/>
      <c r="R857" s="211"/>
      <c r="S857" s="211"/>
      <c r="T857" s="212"/>
      <c r="AT857" s="213" t="s">
        <v>193</v>
      </c>
      <c r="AU857" s="213" t="s">
        <v>90</v>
      </c>
      <c r="AV857" s="14" t="s">
        <v>90</v>
      </c>
      <c r="AW857" s="14" t="s">
        <v>41</v>
      </c>
      <c r="AX857" s="14" t="s">
        <v>80</v>
      </c>
      <c r="AY857" s="213" t="s">
        <v>182</v>
      </c>
    </row>
    <row r="858" spans="1:65" s="15" customFormat="1" ht="11.25">
      <c r="B858" s="227"/>
      <c r="C858" s="228"/>
      <c r="D858" s="194" t="s">
        <v>193</v>
      </c>
      <c r="E858" s="229" t="s">
        <v>43</v>
      </c>
      <c r="F858" s="230" t="s">
        <v>436</v>
      </c>
      <c r="G858" s="228"/>
      <c r="H858" s="231">
        <v>3</v>
      </c>
      <c r="I858" s="232"/>
      <c r="J858" s="228"/>
      <c r="K858" s="228"/>
      <c r="L858" s="233"/>
      <c r="M858" s="234"/>
      <c r="N858" s="235"/>
      <c r="O858" s="235"/>
      <c r="P858" s="235"/>
      <c r="Q858" s="235"/>
      <c r="R858" s="235"/>
      <c r="S858" s="235"/>
      <c r="T858" s="236"/>
      <c r="AT858" s="237" t="s">
        <v>193</v>
      </c>
      <c r="AU858" s="237" t="s">
        <v>90</v>
      </c>
      <c r="AV858" s="15" t="s">
        <v>205</v>
      </c>
      <c r="AW858" s="15" t="s">
        <v>41</v>
      </c>
      <c r="AX858" s="15" t="s">
        <v>88</v>
      </c>
      <c r="AY858" s="237" t="s">
        <v>182</v>
      </c>
    </row>
    <row r="859" spans="1:65" s="2" customFormat="1" ht="14.45" customHeight="1">
      <c r="A859" s="35"/>
      <c r="B859" s="36"/>
      <c r="C859" s="214" t="s">
        <v>883</v>
      </c>
      <c r="D859" s="214" t="s">
        <v>179</v>
      </c>
      <c r="E859" s="215" t="s">
        <v>1833</v>
      </c>
      <c r="F859" s="216" t="s">
        <v>1834</v>
      </c>
      <c r="G859" s="217" t="s">
        <v>190</v>
      </c>
      <c r="H859" s="218">
        <v>1</v>
      </c>
      <c r="I859" s="219"/>
      <c r="J859" s="220">
        <f>ROUND(I859*H859,2)</f>
        <v>0</v>
      </c>
      <c r="K859" s="216" t="s">
        <v>198</v>
      </c>
      <c r="L859" s="221"/>
      <c r="M859" s="222" t="s">
        <v>43</v>
      </c>
      <c r="N859" s="223" t="s">
        <v>51</v>
      </c>
      <c r="O859" s="65"/>
      <c r="P859" s="188">
        <f>O859*H859</f>
        <v>0</v>
      </c>
      <c r="Q859" s="188">
        <v>0</v>
      </c>
      <c r="R859" s="188">
        <f>Q859*H859</f>
        <v>0</v>
      </c>
      <c r="S859" s="188">
        <v>0</v>
      </c>
      <c r="T859" s="189">
        <f>S859*H859</f>
        <v>0</v>
      </c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R859" s="190" t="s">
        <v>90</v>
      </c>
      <c r="AT859" s="190" t="s">
        <v>179</v>
      </c>
      <c r="AU859" s="190" t="s">
        <v>90</v>
      </c>
      <c r="AY859" s="17" t="s">
        <v>182</v>
      </c>
      <c r="BE859" s="191">
        <f>IF(N859="základní",J859,0)</f>
        <v>0</v>
      </c>
      <c r="BF859" s="191">
        <f>IF(N859="snížená",J859,0)</f>
        <v>0</v>
      </c>
      <c r="BG859" s="191">
        <f>IF(N859="zákl. přenesená",J859,0)</f>
        <v>0</v>
      </c>
      <c r="BH859" s="191">
        <f>IF(N859="sníž. přenesená",J859,0)</f>
        <v>0</v>
      </c>
      <c r="BI859" s="191">
        <f>IF(N859="nulová",J859,0)</f>
        <v>0</v>
      </c>
      <c r="BJ859" s="17" t="s">
        <v>88</v>
      </c>
      <c r="BK859" s="191">
        <f>ROUND(I859*H859,2)</f>
        <v>0</v>
      </c>
      <c r="BL859" s="17" t="s">
        <v>88</v>
      </c>
      <c r="BM859" s="190" t="s">
        <v>1835</v>
      </c>
    </row>
    <row r="860" spans="1:65" s="13" customFormat="1" ht="11.25">
      <c r="B860" s="192"/>
      <c r="C860" s="193"/>
      <c r="D860" s="194" t="s">
        <v>193</v>
      </c>
      <c r="E860" s="195" t="s">
        <v>43</v>
      </c>
      <c r="F860" s="196" t="s">
        <v>431</v>
      </c>
      <c r="G860" s="193"/>
      <c r="H860" s="195" t="s">
        <v>43</v>
      </c>
      <c r="I860" s="197"/>
      <c r="J860" s="193"/>
      <c r="K860" s="193"/>
      <c r="L860" s="198"/>
      <c r="M860" s="199"/>
      <c r="N860" s="200"/>
      <c r="O860" s="200"/>
      <c r="P860" s="200"/>
      <c r="Q860" s="200"/>
      <c r="R860" s="200"/>
      <c r="S860" s="200"/>
      <c r="T860" s="201"/>
      <c r="AT860" s="202" t="s">
        <v>193</v>
      </c>
      <c r="AU860" s="202" t="s">
        <v>90</v>
      </c>
      <c r="AV860" s="13" t="s">
        <v>88</v>
      </c>
      <c r="AW860" s="13" t="s">
        <v>41</v>
      </c>
      <c r="AX860" s="13" t="s">
        <v>80</v>
      </c>
      <c r="AY860" s="202" t="s">
        <v>182</v>
      </c>
    </row>
    <row r="861" spans="1:65" s="13" customFormat="1" ht="11.25">
      <c r="B861" s="192"/>
      <c r="C861" s="193"/>
      <c r="D861" s="194" t="s">
        <v>193</v>
      </c>
      <c r="E861" s="195" t="s">
        <v>43</v>
      </c>
      <c r="F861" s="196" t="s">
        <v>1638</v>
      </c>
      <c r="G861" s="193"/>
      <c r="H861" s="195" t="s">
        <v>43</v>
      </c>
      <c r="I861" s="197"/>
      <c r="J861" s="193"/>
      <c r="K861" s="193"/>
      <c r="L861" s="198"/>
      <c r="M861" s="199"/>
      <c r="N861" s="200"/>
      <c r="O861" s="200"/>
      <c r="P861" s="200"/>
      <c r="Q861" s="200"/>
      <c r="R861" s="200"/>
      <c r="S861" s="200"/>
      <c r="T861" s="201"/>
      <c r="AT861" s="202" t="s">
        <v>193</v>
      </c>
      <c r="AU861" s="202" t="s">
        <v>90</v>
      </c>
      <c r="AV861" s="13" t="s">
        <v>88</v>
      </c>
      <c r="AW861" s="13" t="s">
        <v>41</v>
      </c>
      <c r="AX861" s="13" t="s">
        <v>80</v>
      </c>
      <c r="AY861" s="202" t="s">
        <v>182</v>
      </c>
    </row>
    <row r="862" spans="1:65" s="14" customFormat="1" ht="11.25">
      <c r="B862" s="203"/>
      <c r="C862" s="204"/>
      <c r="D862" s="194" t="s">
        <v>193</v>
      </c>
      <c r="E862" s="205" t="s">
        <v>43</v>
      </c>
      <c r="F862" s="206" t="s">
        <v>88</v>
      </c>
      <c r="G862" s="204"/>
      <c r="H862" s="207">
        <v>1</v>
      </c>
      <c r="I862" s="208"/>
      <c r="J862" s="204"/>
      <c r="K862" s="204"/>
      <c r="L862" s="209"/>
      <c r="M862" s="210"/>
      <c r="N862" s="211"/>
      <c r="O862" s="211"/>
      <c r="P862" s="211"/>
      <c r="Q862" s="211"/>
      <c r="R862" s="211"/>
      <c r="S862" s="211"/>
      <c r="T862" s="212"/>
      <c r="AT862" s="213" t="s">
        <v>193</v>
      </c>
      <c r="AU862" s="213" t="s">
        <v>90</v>
      </c>
      <c r="AV862" s="14" t="s">
        <v>90</v>
      </c>
      <c r="AW862" s="14" t="s">
        <v>41</v>
      </c>
      <c r="AX862" s="14" t="s">
        <v>88</v>
      </c>
      <c r="AY862" s="213" t="s">
        <v>182</v>
      </c>
    </row>
    <row r="863" spans="1:65" s="2" customFormat="1" ht="14.45" customHeight="1">
      <c r="A863" s="35"/>
      <c r="B863" s="36"/>
      <c r="C863" s="214" t="s">
        <v>887</v>
      </c>
      <c r="D863" s="214" t="s">
        <v>179</v>
      </c>
      <c r="E863" s="215" t="s">
        <v>816</v>
      </c>
      <c r="F863" s="216" t="s">
        <v>817</v>
      </c>
      <c r="G863" s="217" t="s">
        <v>190</v>
      </c>
      <c r="H863" s="218">
        <v>2</v>
      </c>
      <c r="I863" s="219"/>
      <c r="J863" s="220">
        <f>ROUND(I863*H863,2)</f>
        <v>0</v>
      </c>
      <c r="K863" s="216" t="s">
        <v>198</v>
      </c>
      <c r="L863" s="221"/>
      <c r="M863" s="222" t="s">
        <v>43</v>
      </c>
      <c r="N863" s="223" t="s">
        <v>51</v>
      </c>
      <c r="O863" s="65"/>
      <c r="P863" s="188">
        <f>O863*H863</f>
        <v>0</v>
      </c>
      <c r="Q863" s="188">
        <v>0</v>
      </c>
      <c r="R863" s="188">
        <f>Q863*H863</f>
        <v>0</v>
      </c>
      <c r="S863" s="188">
        <v>0</v>
      </c>
      <c r="T863" s="189">
        <f>S863*H863</f>
        <v>0</v>
      </c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R863" s="190" t="s">
        <v>90</v>
      </c>
      <c r="AT863" s="190" t="s">
        <v>179</v>
      </c>
      <c r="AU863" s="190" t="s">
        <v>90</v>
      </c>
      <c r="AY863" s="17" t="s">
        <v>182</v>
      </c>
      <c r="BE863" s="191">
        <f>IF(N863="základní",J863,0)</f>
        <v>0</v>
      </c>
      <c r="BF863" s="191">
        <f>IF(N863="snížená",J863,0)</f>
        <v>0</v>
      </c>
      <c r="BG863" s="191">
        <f>IF(N863="zákl. přenesená",J863,0)</f>
        <v>0</v>
      </c>
      <c r="BH863" s="191">
        <f>IF(N863="sníž. přenesená",J863,0)</f>
        <v>0</v>
      </c>
      <c r="BI863" s="191">
        <f>IF(N863="nulová",J863,0)</f>
        <v>0</v>
      </c>
      <c r="BJ863" s="17" t="s">
        <v>88</v>
      </c>
      <c r="BK863" s="191">
        <f>ROUND(I863*H863,2)</f>
        <v>0</v>
      </c>
      <c r="BL863" s="17" t="s">
        <v>88</v>
      </c>
      <c r="BM863" s="190" t="s">
        <v>1836</v>
      </c>
    </row>
    <row r="864" spans="1:65" s="13" customFormat="1" ht="11.25">
      <c r="B864" s="192"/>
      <c r="C864" s="193"/>
      <c r="D864" s="194" t="s">
        <v>193</v>
      </c>
      <c r="E864" s="195" t="s">
        <v>43</v>
      </c>
      <c r="F864" s="196" t="s">
        <v>431</v>
      </c>
      <c r="G864" s="193"/>
      <c r="H864" s="195" t="s">
        <v>43</v>
      </c>
      <c r="I864" s="197"/>
      <c r="J864" s="193"/>
      <c r="K864" s="193"/>
      <c r="L864" s="198"/>
      <c r="M864" s="199"/>
      <c r="N864" s="200"/>
      <c r="O864" s="200"/>
      <c r="P864" s="200"/>
      <c r="Q864" s="200"/>
      <c r="R864" s="200"/>
      <c r="S864" s="200"/>
      <c r="T864" s="201"/>
      <c r="AT864" s="202" t="s">
        <v>193</v>
      </c>
      <c r="AU864" s="202" t="s">
        <v>90</v>
      </c>
      <c r="AV864" s="13" t="s">
        <v>88</v>
      </c>
      <c r="AW864" s="13" t="s">
        <v>41</v>
      </c>
      <c r="AX864" s="13" t="s">
        <v>80</v>
      </c>
      <c r="AY864" s="202" t="s">
        <v>182</v>
      </c>
    </row>
    <row r="865" spans="1:65" s="13" customFormat="1" ht="11.25">
      <c r="B865" s="192"/>
      <c r="C865" s="193"/>
      <c r="D865" s="194" t="s">
        <v>193</v>
      </c>
      <c r="E865" s="195" t="s">
        <v>43</v>
      </c>
      <c r="F865" s="196" t="s">
        <v>640</v>
      </c>
      <c r="G865" s="193"/>
      <c r="H865" s="195" t="s">
        <v>43</v>
      </c>
      <c r="I865" s="197"/>
      <c r="J865" s="193"/>
      <c r="K865" s="193"/>
      <c r="L865" s="198"/>
      <c r="M865" s="199"/>
      <c r="N865" s="200"/>
      <c r="O865" s="200"/>
      <c r="P865" s="200"/>
      <c r="Q865" s="200"/>
      <c r="R865" s="200"/>
      <c r="S865" s="200"/>
      <c r="T865" s="201"/>
      <c r="AT865" s="202" t="s">
        <v>193</v>
      </c>
      <c r="AU865" s="202" t="s">
        <v>90</v>
      </c>
      <c r="AV865" s="13" t="s">
        <v>88</v>
      </c>
      <c r="AW865" s="13" t="s">
        <v>41</v>
      </c>
      <c r="AX865" s="13" t="s">
        <v>80</v>
      </c>
      <c r="AY865" s="202" t="s">
        <v>182</v>
      </c>
    </row>
    <row r="866" spans="1:65" s="14" customFormat="1" ht="11.25">
      <c r="B866" s="203"/>
      <c r="C866" s="204"/>
      <c r="D866" s="194" t="s">
        <v>193</v>
      </c>
      <c r="E866" s="205" t="s">
        <v>43</v>
      </c>
      <c r="F866" s="206" t="s">
        <v>88</v>
      </c>
      <c r="G866" s="204"/>
      <c r="H866" s="207">
        <v>1</v>
      </c>
      <c r="I866" s="208"/>
      <c r="J866" s="204"/>
      <c r="K866" s="204"/>
      <c r="L866" s="209"/>
      <c r="M866" s="210"/>
      <c r="N866" s="211"/>
      <c r="O866" s="211"/>
      <c r="P866" s="211"/>
      <c r="Q866" s="211"/>
      <c r="R866" s="211"/>
      <c r="S866" s="211"/>
      <c r="T866" s="212"/>
      <c r="AT866" s="213" t="s">
        <v>193</v>
      </c>
      <c r="AU866" s="213" t="s">
        <v>90</v>
      </c>
      <c r="AV866" s="14" t="s">
        <v>90</v>
      </c>
      <c r="AW866" s="14" t="s">
        <v>41</v>
      </c>
      <c r="AX866" s="14" t="s">
        <v>80</v>
      </c>
      <c r="AY866" s="213" t="s">
        <v>182</v>
      </c>
    </row>
    <row r="867" spans="1:65" s="13" customFormat="1" ht="11.25">
      <c r="B867" s="192"/>
      <c r="C867" s="193"/>
      <c r="D867" s="194" t="s">
        <v>193</v>
      </c>
      <c r="E867" s="195" t="s">
        <v>43</v>
      </c>
      <c r="F867" s="196" t="s">
        <v>1637</v>
      </c>
      <c r="G867" s="193"/>
      <c r="H867" s="195" t="s">
        <v>43</v>
      </c>
      <c r="I867" s="197"/>
      <c r="J867" s="193"/>
      <c r="K867" s="193"/>
      <c r="L867" s="198"/>
      <c r="M867" s="199"/>
      <c r="N867" s="200"/>
      <c r="O867" s="200"/>
      <c r="P867" s="200"/>
      <c r="Q867" s="200"/>
      <c r="R867" s="200"/>
      <c r="S867" s="200"/>
      <c r="T867" s="201"/>
      <c r="AT867" s="202" t="s">
        <v>193</v>
      </c>
      <c r="AU867" s="202" t="s">
        <v>90</v>
      </c>
      <c r="AV867" s="13" t="s">
        <v>88</v>
      </c>
      <c r="AW867" s="13" t="s">
        <v>41</v>
      </c>
      <c r="AX867" s="13" t="s">
        <v>80</v>
      </c>
      <c r="AY867" s="202" t="s">
        <v>182</v>
      </c>
    </row>
    <row r="868" spans="1:65" s="14" customFormat="1" ht="11.25">
      <c r="B868" s="203"/>
      <c r="C868" s="204"/>
      <c r="D868" s="194" t="s">
        <v>193</v>
      </c>
      <c r="E868" s="205" t="s">
        <v>43</v>
      </c>
      <c r="F868" s="206" t="s">
        <v>88</v>
      </c>
      <c r="G868" s="204"/>
      <c r="H868" s="207">
        <v>1</v>
      </c>
      <c r="I868" s="208"/>
      <c r="J868" s="204"/>
      <c r="K868" s="204"/>
      <c r="L868" s="209"/>
      <c r="M868" s="210"/>
      <c r="N868" s="211"/>
      <c r="O868" s="211"/>
      <c r="P868" s="211"/>
      <c r="Q868" s="211"/>
      <c r="R868" s="211"/>
      <c r="S868" s="211"/>
      <c r="T868" s="212"/>
      <c r="AT868" s="213" t="s">
        <v>193</v>
      </c>
      <c r="AU868" s="213" t="s">
        <v>90</v>
      </c>
      <c r="AV868" s="14" t="s">
        <v>90</v>
      </c>
      <c r="AW868" s="14" t="s">
        <v>41</v>
      </c>
      <c r="AX868" s="14" t="s">
        <v>80</v>
      </c>
      <c r="AY868" s="213" t="s">
        <v>182</v>
      </c>
    </row>
    <row r="869" spans="1:65" s="15" customFormat="1" ht="11.25">
      <c r="B869" s="227"/>
      <c r="C869" s="228"/>
      <c r="D869" s="194" t="s">
        <v>193</v>
      </c>
      <c r="E869" s="229" t="s">
        <v>43</v>
      </c>
      <c r="F869" s="230" t="s">
        <v>436</v>
      </c>
      <c r="G869" s="228"/>
      <c r="H869" s="231">
        <v>2</v>
      </c>
      <c r="I869" s="232"/>
      <c r="J869" s="228"/>
      <c r="K869" s="228"/>
      <c r="L869" s="233"/>
      <c r="M869" s="234"/>
      <c r="N869" s="235"/>
      <c r="O869" s="235"/>
      <c r="P869" s="235"/>
      <c r="Q869" s="235"/>
      <c r="R869" s="235"/>
      <c r="S869" s="235"/>
      <c r="T869" s="236"/>
      <c r="AT869" s="237" t="s">
        <v>193</v>
      </c>
      <c r="AU869" s="237" t="s">
        <v>90</v>
      </c>
      <c r="AV869" s="15" t="s">
        <v>205</v>
      </c>
      <c r="AW869" s="15" t="s">
        <v>41</v>
      </c>
      <c r="AX869" s="15" t="s">
        <v>88</v>
      </c>
      <c r="AY869" s="237" t="s">
        <v>182</v>
      </c>
    </row>
    <row r="870" spans="1:65" s="2" customFormat="1" ht="14.45" customHeight="1">
      <c r="A870" s="35"/>
      <c r="B870" s="36"/>
      <c r="C870" s="214" t="s">
        <v>892</v>
      </c>
      <c r="D870" s="214" t="s">
        <v>179</v>
      </c>
      <c r="E870" s="215" t="s">
        <v>820</v>
      </c>
      <c r="F870" s="216" t="s">
        <v>821</v>
      </c>
      <c r="G870" s="217" t="s">
        <v>190</v>
      </c>
      <c r="H870" s="218">
        <v>3</v>
      </c>
      <c r="I870" s="219"/>
      <c r="J870" s="220">
        <f>ROUND(I870*H870,2)</f>
        <v>0</v>
      </c>
      <c r="K870" s="216" t="s">
        <v>198</v>
      </c>
      <c r="L870" s="221"/>
      <c r="M870" s="222" t="s">
        <v>43</v>
      </c>
      <c r="N870" s="223" t="s">
        <v>51</v>
      </c>
      <c r="O870" s="65"/>
      <c r="P870" s="188">
        <f>O870*H870</f>
        <v>0</v>
      </c>
      <c r="Q870" s="188">
        <v>0</v>
      </c>
      <c r="R870" s="188">
        <f>Q870*H870</f>
        <v>0</v>
      </c>
      <c r="S870" s="188">
        <v>0</v>
      </c>
      <c r="T870" s="189">
        <f>S870*H870</f>
        <v>0</v>
      </c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R870" s="190" t="s">
        <v>90</v>
      </c>
      <c r="AT870" s="190" t="s">
        <v>179</v>
      </c>
      <c r="AU870" s="190" t="s">
        <v>90</v>
      </c>
      <c r="AY870" s="17" t="s">
        <v>182</v>
      </c>
      <c r="BE870" s="191">
        <f>IF(N870="základní",J870,0)</f>
        <v>0</v>
      </c>
      <c r="BF870" s="191">
        <f>IF(N870="snížená",J870,0)</f>
        <v>0</v>
      </c>
      <c r="BG870" s="191">
        <f>IF(N870="zákl. přenesená",J870,0)</f>
        <v>0</v>
      </c>
      <c r="BH870" s="191">
        <f>IF(N870="sníž. přenesená",J870,0)</f>
        <v>0</v>
      </c>
      <c r="BI870" s="191">
        <f>IF(N870="nulová",J870,0)</f>
        <v>0</v>
      </c>
      <c r="BJ870" s="17" t="s">
        <v>88</v>
      </c>
      <c r="BK870" s="191">
        <f>ROUND(I870*H870,2)</f>
        <v>0</v>
      </c>
      <c r="BL870" s="17" t="s">
        <v>88</v>
      </c>
      <c r="BM870" s="190" t="s">
        <v>1837</v>
      </c>
    </row>
    <row r="871" spans="1:65" s="13" customFormat="1" ht="11.25">
      <c r="B871" s="192"/>
      <c r="C871" s="193"/>
      <c r="D871" s="194" t="s">
        <v>193</v>
      </c>
      <c r="E871" s="195" t="s">
        <v>43</v>
      </c>
      <c r="F871" s="196" t="s">
        <v>431</v>
      </c>
      <c r="G871" s="193"/>
      <c r="H871" s="195" t="s">
        <v>43</v>
      </c>
      <c r="I871" s="197"/>
      <c r="J871" s="193"/>
      <c r="K871" s="193"/>
      <c r="L871" s="198"/>
      <c r="M871" s="199"/>
      <c r="N871" s="200"/>
      <c r="O871" s="200"/>
      <c r="P871" s="200"/>
      <c r="Q871" s="200"/>
      <c r="R871" s="200"/>
      <c r="S871" s="200"/>
      <c r="T871" s="201"/>
      <c r="AT871" s="202" t="s">
        <v>193</v>
      </c>
      <c r="AU871" s="202" t="s">
        <v>90</v>
      </c>
      <c r="AV871" s="13" t="s">
        <v>88</v>
      </c>
      <c r="AW871" s="13" t="s">
        <v>41</v>
      </c>
      <c r="AX871" s="13" t="s">
        <v>80</v>
      </c>
      <c r="AY871" s="202" t="s">
        <v>182</v>
      </c>
    </row>
    <row r="872" spans="1:65" s="13" customFormat="1" ht="11.25">
      <c r="B872" s="192"/>
      <c r="C872" s="193"/>
      <c r="D872" s="194" t="s">
        <v>193</v>
      </c>
      <c r="E872" s="195" t="s">
        <v>43</v>
      </c>
      <c r="F872" s="196" t="s">
        <v>640</v>
      </c>
      <c r="G872" s="193"/>
      <c r="H872" s="195" t="s">
        <v>43</v>
      </c>
      <c r="I872" s="197"/>
      <c r="J872" s="193"/>
      <c r="K872" s="193"/>
      <c r="L872" s="198"/>
      <c r="M872" s="199"/>
      <c r="N872" s="200"/>
      <c r="O872" s="200"/>
      <c r="P872" s="200"/>
      <c r="Q872" s="200"/>
      <c r="R872" s="200"/>
      <c r="S872" s="200"/>
      <c r="T872" s="201"/>
      <c r="AT872" s="202" t="s">
        <v>193</v>
      </c>
      <c r="AU872" s="202" t="s">
        <v>90</v>
      </c>
      <c r="AV872" s="13" t="s">
        <v>88</v>
      </c>
      <c r="AW872" s="13" t="s">
        <v>41</v>
      </c>
      <c r="AX872" s="13" t="s">
        <v>80</v>
      </c>
      <c r="AY872" s="202" t="s">
        <v>182</v>
      </c>
    </row>
    <row r="873" spans="1:65" s="14" customFormat="1" ht="11.25">
      <c r="B873" s="203"/>
      <c r="C873" s="204"/>
      <c r="D873" s="194" t="s">
        <v>193</v>
      </c>
      <c r="E873" s="205" t="s">
        <v>43</v>
      </c>
      <c r="F873" s="206" t="s">
        <v>88</v>
      </c>
      <c r="G873" s="204"/>
      <c r="H873" s="207">
        <v>1</v>
      </c>
      <c r="I873" s="208"/>
      <c r="J873" s="204"/>
      <c r="K873" s="204"/>
      <c r="L873" s="209"/>
      <c r="M873" s="210"/>
      <c r="N873" s="211"/>
      <c r="O873" s="211"/>
      <c r="P873" s="211"/>
      <c r="Q873" s="211"/>
      <c r="R873" s="211"/>
      <c r="S873" s="211"/>
      <c r="T873" s="212"/>
      <c r="AT873" s="213" t="s">
        <v>193</v>
      </c>
      <c r="AU873" s="213" t="s">
        <v>90</v>
      </c>
      <c r="AV873" s="14" t="s">
        <v>90</v>
      </c>
      <c r="AW873" s="14" t="s">
        <v>41</v>
      </c>
      <c r="AX873" s="14" t="s">
        <v>80</v>
      </c>
      <c r="AY873" s="213" t="s">
        <v>182</v>
      </c>
    </row>
    <row r="874" spans="1:65" s="13" customFormat="1" ht="11.25">
      <c r="B874" s="192"/>
      <c r="C874" s="193"/>
      <c r="D874" s="194" t="s">
        <v>193</v>
      </c>
      <c r="E874" s="195" t="s">
        <v>43</v>
      </c>
      <c r="F874" s="196" t="s">
        <v>1637</v>
      </c>
      <c r="G874" s="193"/>
      <c r="H874" s="195" t="s">
        <v>43</v>
      </c>
      <c r="I874" s="197"/>
      <c r="J874" s="193"/>
      <c r="K874" s="193"/>
      <c r="L874" s="198"/>
      <c r="M874" s="199"/>
      <c r="N874" s="200"/>
      <c r="O874" s="200"/>
      <c r="P874" s="200"/>
      <c r="Q874" s="200"/>
      <c r="R874" s="200"/>
      <c r="S874" s="200"/>
      <c r="T874" s="201"/>
      <c r="AT874" s="202" t="s">
        <v>193</v>
      </c>
      <c r="AU874" s="202" t="s">
        <v>90</v>
      </c>
      <c r="AV874" s="13" t="s">
        <v>88</v>
      </c>
      <c r="AW874" s="13" t="s">
        <v>41</v>
      </c>
      <c r="AX874" s="13" t="s">
        <v>80</v>
      </c>
      <c r="AY874" s="202" t="s">
        <v>182</v>
      </c>
    </row>
    <row r="875" spans="1:65" s="14" customFormat="1" ht="11.25">
      <c r="B875" s="203"/>
      <c r="C875" s="204"/>
      <c r="D875" s="194" t="s">
        <v>193</v>
      </c>
      <c r="E875" s="205" t="s">
        <v>43</v>
      </c>
      <c r="F875" s="206" t="s">
        <v>88</v>
      </c>
      <c r="G875" s="204"/>
      <c r="H875" s="207">
        <v>1</v>
      </c>
      <c r="I875" s="208"/>
      <c r="J875" s="204"/>
      <c r="K875" s="204"/>
      <c r="L875" s="209"/>
      <c r="M875" s="210"/>
      <c r="N875" s="211"/>
      <c r="O875" s="211"/>
      <c r="P875" s="211"/>
      <c r="Q875" s="211"/>
      <c r="R875" s="211"/>
      <c r="S875" s="211"/>
      <c r="T875" s="212"/>
      <c r="AT875" s="213" t="s">
        <v>193</v>
      </c>
      <c r="AU875" s="213" t="s">
        <v>90</v>
      </c>
      <c r="AV875" s="14" t="s">
        <v>90</v>
      </c>
      <c r="AW875" s="14" t="s">
        <v>41</v>
      </c>
      <c r="AX875" s="14" t="s">
        <v>80</v>
      </c>
      <c r="AY875" s="213" t="s">
        <v>182</v>
      </c>
    </row>
    <row r="876" spans="1:65" s="13" customFormat="1" ht="11.25">
      <c r="B876" s="192"/>
      <c r="C876" s="193"/>
      <c r="D876" s="194" t="s">
        <v>193</v>
      </c>
      <c r="E876" s="195" t="s">
        <v>43</v>
      </c>
      <c r="F876" s="196" t="s">
        <v>1638</v>
      </c>
      <c r="G876" s="193"/>
      <c r="H876" s="195" t="s">
        <v>43</v>
      </c>
      <c r="I876" s="197"/>
      <c r="J876" s="193"/>
      <c r="K876" s="193"/>
      <c r="L876" s="198"/>
      <c r="M876" s="199"/>
      <c r="N876" s="200"/>
      <c r="O876" s="200"/>
      <c r="P876" s="200"/>
      <c r="Q876" s="200"/>
      <c r="R876" s="200"/>
      <c r="S876" s="200"/>
      <c r="T876" s="201"/>
      <c r="AT876" s="202" t="s">
        <v>193</v>
      </c>
      <c r="AU876" s="202" t="s">
        <v>90</v>
      </c>
      <c r="AV876" s="13" t="s">
        <v>88</v>
      </c>
      <c r="AW876" s="13" t="s">
        <v>41</v>
      </c>
      <c r="AX876" s="13" t="s">
        <v>80</v>
      </c>
      <c r="AY876" s="202" t="s">
        <v>182</v>
      </c>
    </row>
    <row r="877" spans="1:65" s="14" customFormat="1" ht="11.25">
      <c r="B877" s="203"/>
      <c r="C877" s="204"/>
      <c r="D877" s="194" t="s">
        <v>193</v>
      </c>
      <c r="E877" s="205" t="s">
        <v>43</v>
      </c>
      <c r="F877" s="206" t="s">
        <v>88</v>
      </c>
      <c r="G877" s="204"/>
      <c r="H877" s="207">
        <v>1</v>
      </c>
      <c r="I877" s="208"/>
      <c r="J877" s="204"/>
      <c r="K877" s="204"/>
      <c r="L877" s="209"/>
      <c r="M877" s="210"/>
      <c r="N877" s="211"/>
      <c r="O877" s="211"/>
      <c r="P877" s="211"/>
      <c r="Q877" s="211"/>
      <c r="R877" s="211"/>
      <c r="S877" s="211"/>
      <c r="T877" s="212"/>
      <c r="AT877" s="213" t="s">
        <v>193</v>
      </c>
      <c r="AU877" s="213" t="s">
        <v>90</v>
      </c>
      <c r="AV877" s="14" t="s">
        <v>90</v>
      </c>
      <c r="AW877" s="14" t="s">
        <v>41</v>
      </c>
      <c r="AX877" s="14" t="s">
        <v>80</v>
      </c>
      <c r="AY877" s="213" t="s">
        <v>182</v>
      </c>
    </row>
    <row r="878" spans="1:65" s="15" customFormat="1" ht="11.25">
      <c r="B878" s="227"/>
      <c r="C878" s="228"/>
      <c r="D878" s="194" t="s">
        <v>193</v>
      </c>
      <c r="E878" s="229" t="s">
        <v>43</v>
      </c>
      <c r="F878" s="230" t="s">
        <v>436</v>
      </c>
      <c r="G878" s="228"/>
      <c r="H878" s="231">
        <v>3</v>
      </c>
      <c r="I878" s="232"/>
      <c r="J878" s="228"/>
      <c r="K878" s="228"/>
      <c r="L878" s="233"/>
      <c r="M878" s="234"/>
      <c r="N878" s="235"/>
      <c r="O878" s="235"/>
      <c r="P878" s="235"/>
      <c r="Q878" s="235"/>
      <c r="R878" s="235"/>
      <c r="S878" s="235"/>
      <c r="T878" s="236"/>
      <c r="AT878" s="237" t="s">
        <v>193</v>
      </c>
      <c r="AU878" s="237" t="s">
        <v>90</v>
      </c>
      <c r="AV878" s="15" t="s">
        <v>205</v>
      </c>
      <c r="AW878" s="15" t="s">
        <v>41</v>
      </c>
      <c r="AX878" s="15" t="s">
        <v>88</v>
      </c>
      <c r="AY878" s="237" t="s">
        <v>182</v>
      </c>
    </row>
    <row r="879" spans="1:65" s="2" customFormat="1" ht="49.15" customHeight="1">
      <c r="A879" s="35"/>
      <c r="B879" s="36"/>
      <c r="C879" s="179" t="s">
        <v>897</v>
      </c>
      <c r="D879" s="179" t="s">
        <v>187</v>
      </c>
      <c r="E879" s="180" t="s">
        <v>824</v>
      </c>
      <c r="F879" s="181" t="s">
        <v>825</v>
      </c>
      <c r="G879" s="182" t="s">
        <v>190</v>
      </c>
      <c r="H879" s="183">
        <v>7</v>
      </c>
      <c r="I879" s="184"/>
      <c r="J879" s="185">
        <f>ROUND(I879*H879,2)</f>
        <v>0</v>
      </c>
      <c r="K879" s="181" t="s">
        <v>191</v>
      </c>
      <c r="L879" s="40"/>
      <c r="M879" s="186" t="s">
        <v>43</v>
      </c>
      <c r="N879" s="187" t="s">
        <v>51</v>
      </c>
      <c r="O879" s="65"/>
      <c r="P879" s="188">
        <f>O879*H879</f>
        <v>0</v>
      </c>
      <c r="Q879" s="188">
        <v>2.2001499999999998</v>
      </c>
      <c r="R879" s="188">
        <f>Q879*H879</f>
        <v>15.401049999999998</v>
      </c>
      <c r="S879" s="188">
        <v>0</v>
      </c>
      <c r="T879" s="189">
        <f>S879*H879</f>
        <v>0</v>
      </c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R879" s="190" t="s">
        <v>88</v>
      </c>
      <c r="AT879" s="190" t="s">
        <v>187</v>
      </c>
      <c r="AU879" s="190" t="s">
        <v>90</v>
      </c>
      <c r="AY879" s="17" t="s">
        <v>182</v>
      </c>
      <c r="BE879" s="191">
        <f>IF(N879="základní",J879,0)</f>
        <v>0</v>
      </c>
      <c r="BF879" s="191">
        <f>IF(N879="snížená",J879,0)</f>
        <v>0</v>
      </c>
      <c r="BG879" s="191">
        <f>IF(N879="zákl. přenesená",J879,0)</f>
        <v>0</v>
      </c>
      <c r="BH879" s="191">
        <f>IF(N879="sníž. přenesená",J879,0)</f>
        <v>0</v>
      </c>
      <c r="BI879" s="191">
        <f>IF(N879="nulová",J879,0)</f>
        <v>0</v>
      </c>
      <c r="BJ879" s="17" t="s">
        <v>88</v>
      </c>
      <c r="BK879" s="191">
        <f>ROUND(I879*H879,2)</f>
        <v>0</v>
      </c>
      <c r="BL879" s="17" t="s">
        <v>88</v>
      </c>
      <c r="BM879" s="190" t="s">
        <v>1838</v>
      </c>
    </row>
    <row r="880" spans="1:65" s="13" customFormat="1" ht="11.25">
      <c r="B880" s="192"/>
      <c r="C880" s="193"/>
      <c r="D880" s="194" t="s">
        <v>193</v>
      </c>
      <c r="E880" s="195" t="s">
        <v>43</v>
      </c>
      <c r="F880" s="196" t="s">
        <v>532</v>
      </c>
      <c r="G880" s="193"/>
      <c r="H880" s="195" t="s">
        <v>43</v>
      </c>
      <c r="I880" s="197"/>
      <c r="J880" s="193"/>
      <c r="K880" s="193"/>
      <c r="L880" s="198"/>
      <c r="M880" s="199"/>
      <c r="N880" s="200"/>
      <c r="O880" s="200"/>
      <c r="P880" s="200"/>
      <c r="Q880" s="200"/>
      <c r="R880" s="200"/>
      <c r="S880" s="200"/>
      <c r="T880" s="201"/>
      <c r="AT880" s="202" t="s">
        <v>193</v>
      </c>
      <c r="AU880" s="202" t="s">
        <v>90</v>
      </c>
      <c r="AV880" s="13" t="s">
        <v>88</v>
      </c>
      <c r="AW880" s="13" t="s">
        <v>41</v>
      </c>
      <c r="AX880" s="13" t="s">
        <v>80</v>
      </c>
      <c r="AY880" s="202" t="s">
        <v>182</v>
      </c>
    </row>
    <row r="881" spans="1:65" s="13" customFormat="1" ht="11.25">
      <c r="B881" s="192"/>
      <c r="C881" s="193"/>
      <c r="D881" s="194" t="s">
        <v>193</v>
      </c>
      <c r="E881" s="195" t="s">
        <v>43</v>
      </c>
      <c r="F881" s="196" t="s">
        <v>362</v>
      </c>
      <c r="G881" s="193"/>
      <c r="H881" s="195" t="s">
        <v>43</v>
      </c>
      <c r="I881" s="197"/>
      <c r="J881" s="193"/>
      <c r="K881" s="193"/>
      <c r="L881" s="198"/>
      <c r="M881" s="199"/>
      <c r="N881" s="200"/>
      <c r="O881" s="200"/>
      <c r="P881" s="200"/>
      <c r="Q881" s="200"/>
      <c r="R881" s="200"/>
      <c r="S881" s="200"/>
      <c r="T881" s="201"/>
      <c r="AT881" s="202" t="s">
        <v>193</v>
      </c>
      <c r="AU881" s="202" t="s">
        <v>90</v>
      </c>
      <c r="AV881" s="13" t="s">
        <v>88</v>
      </c>
      <c r="AW881" s="13" t="s">
        <v>41</v>
      </c>
      <c r="AX881" s="13" t="s">
        <v>80</v>
      </c>
      <c r="AY881" s="202" t="s">
        <v>182</v>
      </c>
    </row>
    <row r="882" spans="1:65" s="14" customFormat="1" ht="11.25">
      <c r="B882" s="203"/>
      <c r="C882" s="204"/>
      <c r="D882" s="194" t="s">
        <v>193</v>
      </c>
      <c r="E882" s="205" t="s">
        <v>43</v>
      </c>
      <c r="F882" s="206" t="s">
        <v>220</v>
      </c>
      <c r="G882" s="204"/>
      <c r="H882" s="207">
        <v>7</v>
      </c>
      <c r="I882" s="208"/>
      <c r="J882" s="204"/>
      <c r="K882" s="204"/>
      <c r="L882" s="209"/>
      <c r="M882" s="210"/>
      <c r="N882" s="211"/>
      <c r="O882" s="211"/>
      <c r="P882" s="211"/>
      <c r="Q882" s="211"/>
      <c r="R882" s="211"/>
      <c r="S882" s="211"/>
      <c r="T882" s="212"/>
      <c r="AT882" s="213" t="s">
        <v>193</v>
      </c>
      <c r="AU882" s="213" t="s">
        <v>90</v>
      </c>
      <c r="AV882" s="14" t="s">
        <v>90</v>
      </c>
      <c r="AW882" s="14" t="s">
        <v>41</v>
      </c>
      <c r="AX882" s="14" t="s">
        <v>88</v>
      </c>
      <c r="AY882" s="213" t="s">
        <v>182</v>
      </c>
    </row>
    <row r="883" spans="1:65" s="2" customFormat="1" ht="49.15" customHeight="1">
      <c r="A883" s="35"/>
      <c r="B883" s="36"/>
      <c r="C883" s="179" t="s">
        <v>901</v>
      </c>
      <c r="D883" s="179" t="s">
        <v>187</v>
      </c>
      <c r="E883" s="180" t="s">
        <v>828</v>
      </c>
      <c r="F883" s="181" t="s">
        <v>829</v>
      </c>
      <c r="G883" s="182" t="s">
        <v>190</v>
      </c>
      <c r="H883" s="183">
        <v>7</v>
      </c>
      <c r="I883" s="184"/>
      <c r="J883" s="185">
        <f>ROUND(I883*H883,2)</f>
        <v>0</v>
      </c>
      <c r="K883" s="181" t="s">
        <v>191</v>
      </c>
      <c r="L883" s="40"/>
      <c r="M883" s="186" t="s">
        <v>43</v>
      </c>
      <c r="N883" s="187" t="s">
        <v>51</v>
      </c>
      <c r="O883" s="65"/>
      <c r="P883" s="188">
        <f>O883*H883</f>
        <v>0</v>
      </c>
      <c r="Q883" s="188">
        <v>0</v>
      </c>
      <c r="R883" s="188">
        <f>Q883*H883</f>
        <v>0</v>
      </c>
      <c r="S883" s="188">
        <v>0</v>
      </c>
      <c r="T883" s="189">
        <f>S883*H883</f>
        <v>0</v>
      </c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R883" s="190" t="s">
        <v>88</v>
      </c>
      <c r="AT883" s="190" t="s">
        <v>187</v>
      </c>
      <c r="AU883" s="190" t="s">
        <v>90</v>
      </c>
      <c r="AY883" s="17" t="s">
        <v>182</v>
      </c>
      <c r="BE883" s="191">
        <f>IF(N883="základní",J883,0)</f>
        <v>0</v>
      </c>
      <c r="BF883" s="191">
        <f>IF(N883="snížená",J883,0)</f>
        <v>0</v>
      </c>
      <c r="BG883" s="191">
        <f>IF(N883="zákl. přenesená",J883,0)</f>
        <v>0</v>
      </c>
      <c r="BH883" s="191">
        <f>IF(N883="sníž. přenesená",J883,0)</f>
        <v>0</v>
      </c>
      <c r="BI883" s="191">
        <f>IF(N883="nulová",J883,0)</f>
        <v>0</v>
      </c>
      <c r="BJ883" s="17" t="s">
        <v>88</v>
      </c>
      <c r="BK883" s="191">
        <f>ROUND(I883*H883,2)</f>
        <v>0</v>
      </c>
      <c r="BL883" s="17" t="s">
        <v>88</v>
      </c>
      <c r="BM883" s="190" t="s">
        <v>1839</v>
      </c>
    </row>
    <row r="884" spans="1:65" s="13" customFormat="1" ht="11.25">
      <c r="B884" s="192"/>
      <c r="C884" s="193"/>
      <c r="D884" s="194" t="s">
        <v>193</v>
      </c>
      <c r="E884" s="195" t="s">
        <v>43</v>
      </c>
      <c r="F884" s="196" t="s">
        <v>532</v>
      </c>
      <c r="G884" s="193"/>
      <c r="H884" s="195" t="s">
        <v>43</v>
      </c>
      <c r="I884" s="197"/>
      <c r="J884" s="193"/>
      <c r="K884" s="193"/>
      <c r="L884" s="198"/>
      <c r="M884" s="199"/>
      <c r="N884" s="200"/>
      <c r="O884" s="200"/>
      <c r="P884" s="200"/>
      <c r="Q884" s="200"/>
      <c r="R884" s="200"/>
      <c r="S884" s="200"/>
      <c r="T884" s="201"/>
      <c r="AT884" s="202" t="s">
        <v>193</v>
      </c>
      <c r="AU884" s="202" t="s">
        <v>90</v>
      </c>
      <c r="AV884" s="13" t="s">
        <v>88</v>
      </c>
      <c r="AW884" s="13" t="s">
        <v>41</v>
      </c>
      <c r="AX884" s="13" t="s">
        <v>80</v>
      </c>
      <c r="AY884" s="202" t="s">
        <v>182</v>
      </c>
    </row>
    <row r="885" spans="1:65" s="13" customFormat="1" ht="11.25">
      <c r="B885" s="192"/>
      <c r="C885" s="193"/>
      <c r="D885" s="194" t="s">
        <v>193</v>
      </c>
      <c r="E885" s="195" t="s">
        <v>43</v>
      </c>
      <c r="F885" s="196" t="s">
        <v>362</v>
      </c>
      <c r="G885" s="193"/>
      <c r="H885" s="195" t="s">
        <v>43</v>
      </c>
      <c r="I885" s="197"/>
      <c r="J885" s="193"/>
      <c r="K885" s="193"/>
      <c r="L885" s="198"/>
      <c r="M885" s="199"/>
      <c r="N885" s="200"/>
      <c r="O885" s="200"/>
      <c r="P885" s="200"/>
      <c r="Q885" s="200"/>
      <c r="R885" s="200"/>
      <c r="S885" s="200"/>
      <c r="T885" s="201"/>
      <c r="AT885" s="202" t="s">
        <v>193</v>
      </c>
      <c r="AU885" s="202" t="s">
        <v>90</v>
      </c>
      <c r="AV885" s="13" t="s">
        <v>88</v>
      </c>
      <c r="AW885" s="13" t="s">
        <v>41</v>
      </c>
      <c r="AX885" s="13" t="s">
        <v>80</v>
      </c>
      <c r="AY885" s="202" t="s">
        <v>182</v>
      </c>
    </row>
    <row r="886" spans="1:65" s="14" customFormat="1" ht="11.25">
      <c r="B886" s="203"/>
      <c r="C886" s="204"/>
      <c r="D886" s="194" t="s">
        <v>193</v>
      </c>
      <c r="E886" s="205" t="s">
        <v>43</v>
      </c>
      <c r="F886" s="206" t="s">
        <v>220</v>
      </c>
      <c r="G886" s="204"/>
      <c r="H886" s="207">
        <v>7</v>
      </c>
      <c r="I886" s="208"/>
      <c r="J886" s="204"/>
      <c r="K886" s="204"/>
      <c r="L886" s="209"/>
      <c r="M886" s="210"/>
      <c r="N886" s="211"/>
      <c r="O886" s="211"/>
      <c r="P886" s="211"/>
      <c r="Q886" s="211"/>
      <c r="R886" s="211"/>
      <c r="S886" s="211"/>
      <c r="T886" s="212"/>
      <c r="AT886" s="213" t="s">
        <v>193</v>
      </c>
      <c r="AU886" s="213" t="s">
        <v>90</v>
      </c>
      <c r="AV886" s="14" t="s">
        <v>90</v>
      </c>
      <c r="AW886" s="14" t="s">
        <v>41</v>
      </c>
      <c r="AX886" s="14" t="s">
        <v>88</v>
      </c>
      <c r="AY886" s="213" t="s">
        <v>182</v>
      </c>
    </row>
    <row r="887" spans="1:65" s="2" customFormat="1" ht="49.15" customHeight="1">
      <c r="A887" s="35"/>
      <c r="B887" s="36"/>
      <c r="C887" s="179" t="s">
        <v>907</v>
      </c>
      <c r="D887" s="179" t="s">
        <v>187</v>
      </c>
      <c r="E887" s="180" t="s">
        <v>832</v>
      </c>
      <c r="F887" s="181" t="s">
        <v>833</v>
      </c>
      <c r="G887" s="182" t="s">
        <v>190</v>
      </c>
      <c r="H887" s="183">
        <v>7</v>
      </c>
      <c r="I887" s="184"/>
      <c r="J887" s="185">
        <f>ROUND(I887*H887,2)</f>
        <v>0</v>
      </c>
      <c r="K887" s="181" t="s">
        <v>191</v>
      </c>
      <c r="L887" s="40"/>
      <c r="M887" s="186" t="s">
        <v>43</v>
      </c>
      <c r="N887" s="187" t="s">
        <v>51</v>
      </c>
      <c r="O887" s="65"/>
      <c r="P887" s="188">
        <f>O887*H887</f>
        <v>0</v>
      </c>
      <c r="Q887" s="188">
        <v>2.2001499999999998</v>
      </c>
      <c r="R887" s="188">
        <f>Q887*H887</f>
        <v>15.401049999999998</v>
      </c>
      <c r="S887" s="188">
        <v>0</v>
      </c>
      <c r="T887" s="189">
        <f>S887*H887</f>
        <v>0</v>
      </c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R887" s="190" t="s">
        <v>88</v>
      </c>
      <c r="AT887" s="190" t="s">
        <v>187</v>
      </c>
      <c r="AU887" s="190" t="s">
        <v>90</v>
      </c>
      <c r="AY887" s="17" t="s">
        <v>182</v>
      </c>
      <c r="BE887" s="191">
        <f>IF(N887="základní",J887,0)</f>
        <v>0</v>
      </c>
      <c r="BF887" s="191">
        <f>IF(N887="snížená",J887,0)</f>
        <v>0</v>
      </c>
      <c r="BG887" s="191">
        <f>IF(N887="zákl. přenesená",J887,0)</f>
        <v>0</v>
      </c>
      <c r="BH887" s="191">
        <f>IF(N887="sníž. přenesená",J887,0)</f>
        <v>0</v>
      </c>
      <c r="BI887" s="191">
        <f>IF(N887="nulová",J887,0)</f>
        <v>0</v>
      </c>
      <c r="BJ887" s="17" t="s">
        <v>88</v>
      </c>
      <c r="BK887" s="191">
        <f>ROUND(I887*H887,2)</f>
        <v>0</v>
      </c>
      <c r="BL887" s="17" t="s">
        <v>88</v>
      </c>
      <c r="BM887" s="190" t="s">
        <v>834</v>
      </c>
    </row>
    <row r="888" spans="1:65" s="13" customFormat="1" ht="11.25">
      <c r="B888" s="192"/>
      <c r="C888" s="193"/>
      <c r="D888" s="194" t="s">
        <v>193</v>
      </c>
      <c r="E888" s="195" t="s">
        <v>43</v>
      </c>
      <c r="F888" s="196" t="s">
        <v>431</v>
      </c>
      <c r="G888" s="193"/>
      <c r="H888" s="195" t="s">
        <v>43</v>
      </c>
      <c r="I888" s="197"/>
      <c r="J888" s="193"/>
      <c r="K888" s="193"/>
      <c r="L888" s="198"/>
      <c r="M888" s="199"/>
      <c r="N888" s="200"/>
      <c r="O888" s="200"/>
      <c r="P888" s="200"/>
      <c r="Q888" s="200"/>
      <c r="R888" s="200"/>
      <c r="S888" s="200"/>
      <c r="T888" s="201"/>
      <c r="AT888" s="202" t="s">
        <v>193</v>
      </c>
      <c r="AU888" s="202" t="s">
        <v>90</v>
      </c>
      <c r="AV888" s="13" t="s">
        <v>88</v>
      </c>
      <c r="AW888" s="13" t="s">
        <v>41</v>
      </c>
      <c r="AX888" s="13" t="s">
        <v>80</v>
      </c>
      <c r="AY888" s="202" t="s">
        <v>182</v>
      </c>
    </row>
    <row r="889" spans="1:65" s="13" customFormat="1" ht="11.25">
      <c r="B889" s="192"/>
      <c r="C889" s="193"/>
      <c r="D889" s="194" t="s">
        <v>193</v>
      </c>
      <c r="E889" s="195" t="s">
        <v>43</v>
      </c>
      <c r="F889" s="196" t="s">
        <v>638</v>
      </c>
      <c r="G889" s="193"/>
      <c r="H889" s="195" t="s">
        <v>43</v>
      </c>
      <c r="I889" s="197"/>
      <c r="J889" s="193"/>
      <c r="K889" s="193"/>
      <c r="L889" s="198"/>
      <c r="M889" s="199"/>
      <c r="N889" s="200"/>
      <c r="O889" s="200"/>
      <c r="P889" s="200"/>
      <c r="Q889" s="200"/>
      <c r="R889" s="200"/>
      <c r="S889" s="200"/>
      <c r="T889" s="201"/>
      <c r="AT889" s="202" t="s">
        <v>193</v>
      </c>
      <c r="AU889" s="202" t="s">
        <v>90</v>
      </c>
      <c r="AV889" s="13" t="s">
        <v>88</v>
      </c>
      <c r="AW889" s="13" t="s">
        <v>41</v>
      </c>
      <c r="AX889" s="13" t="s">
        <v>80</v>
      </c>
      <c r="AY889" s="202" t="s">
        <v>182</v>
      </c>
    </row>
    <row r="890" spans="1:65" s="14" customFormat="1" ht="11.25">
      <c r="B890" s="203"/>
      <c r="C890" s="204"/>
      <c r="D890" s="194" t="s">
        <v>193</v>
      </c>
      <c r="E890" s="205" t="s">
        <v>43</v>
      </c>
      <c r="F890" s="206" t="s">
        <v>88</v>
      </c>
      <c r="G890" s="204"/>
      <c r="H890" s="207">
        <v>1</v>
      </c>
      <c r="I890" s="208"/>
      <c r="J890" s="204"/>
      <c r="K890" s="204"/>
      <c r="L890" s="209"/>
      <c r="M890" s="210"/>
      <c r="N890" s="211"/>
      <c r="O890" s="211"/>
      <c r="P890" s="211"/>
      <c r="Q890" s="211"/>
      <c r="R890" s="211"/>
      <c r="S890" s="211"/>
      <c r="T890" s="212"/>
      <c r="AT890" s="213" t="s">
        <v>193</v>
      </c>
      <c r="AU890" s="213" t="s">
        <v>90</v>
      </c>
      <c r="AV890" s="14" t="s">
        <v>90</v>
      </c>
      <c r="AW890" s="14" t="s">
        <v>41</v>
      </c>
      <c r="AX890" s="14" t="s">
        <v>80</v>
      </c>
      <c r="AY890" s="213" t="s">
        <v>182</v>
      </c>
    </row>
    <row r="891" spans="1:65" s="13" customFormat="1" ht="11.25">
      <c r="B891" s="192"/>
      <c r="C891" s="193"/>
      <c r="D891" s="194" t="s">
        <v>193</v>
      </c>
      <c r="E891" s="195" t="s">
        <v>43</v>
      </c>
      <c r="F891" s="196" t="s">
        <v>1636</v>
      </c>
      <c r="G891" s="193"/>
      <c r="H891" s="195" t="s">
        <v>43</v>
      </c>
      <c r="I891" s="197"/>
      <c r="J891" s="193"/>
      <c r="K891" s="193"/>
      <c r="L891" s="198"/>
      <c r="M891" s="199"/>
      <c r="N891" s="200"/>
      <c r="O891" s="200"/>
      <c r="P891" s="200"/>
      <c r="Q891" s="200"/>
      <c r="R891" s="200"/>
      <c r="S891" s="200"/>
      <c r="T891" s="201"/>
      <c r="AT891" s="202" t="s">
        <v>193</v>
      </c>
      <c r="AU891" s="202" t="s">
        <v>90</v>
      </c>
      <c r="AV891" s="13" t="s">
        <v>88</v>
      </c>
      <c r="AW891" s="13" t="s">
        <v>41</v>
      </c>
      <c r="AX891" s="13" t="s">
        <v>80</v>
      </c>
      <c r="AY891" s="202" t="s">
        <v>182</v>
      </c>
    </row>
    <row r="892" spans="1:65" s="14" customFormat="1" ht="11.25">
      <c r="B892" s="203"/>
      <c r="C892" s="204"/>
      <c r="D892" s="194" t="s">
        <v>193</v>
      </c>
      <c r="E892" s="205" t="s">
        <v>43</v>
      </c>
      <c r="F892" s="206" t="s">
        <v>88</v>
      </c>
      <c r="G892" s="204"/>
      <c r="H892" s="207">
        <v>1</v>
      </c>
      <c r="I892" s="208"/>
      <c r="J892" s="204"/>
      <c r="K892" s="204"/>
      <c r="L892" s="209"/>
      <c r="M892" s="210"/>
      <c r="N892" s="211"/>
      <c r="O892" s="211"/>
      <c r="P892" s="211"/>
      <c r="Q892" s="211"/>
      <c r="R892" s="211"/>
      <c r="S892" s="211"/>
      <c r="T892" s="212"/>
      <c r="AT892" s="213" t="s">
        <v>193</v>
      </c>
      <c r="AU892" s="213" t="s">
        <v>90</v>
      </c>
      <c r="AV892" s="14" t="s">
        <v>90</v>
      </c>
      <c r="AW892" s="14" t="s">
        <v>41</v>
      </c>
      <c r="AX892" s="14" t="s">
        <v>80</v>
      </c>
      <c r="AY892" s="213" t="s">
        <v>182</v>
      </c>
    </row>
    <row r="893" spans="1:65" s="13" customFormat="1" ht="11.25">
      <c r="B893" s="192"/>
      <c r="C893" s="193"/>
      <c r="D893" s="194" t="s">
        <v>193</v>
      </c>
      <c r="E893" s="195" t="s">
        <v>43</v>
      </c>
      <c r="F893" s="196" t="s">
        <v>1639</v>
      </c>
      <c r="G893" s="193"/>
      <c r="H893" s="195" t="s">
        <v>43</v>
      </c>
      <c r="I893" s="197"/>
      <c r="J893" s="193"/>
      <c r="K893" s="193"/>
      <c r="L893" s="198"/>
      <c r="M893" s="199"/>
      <c r="N893" s="200"/>
      <c r="O893" s="200"/>
      <c r="P893" s="200"/>
      <c r="Q893" s="200"/>
      <c r="R893" s="200"/>
      <c r="S893" s="200"/>
      <c r="T893" s="201"/>
      <c r="AT893" s="202" t="s">
        <v>193</v>
      </c>
      <c r="AU893" s="202" t="s">
        <v>90</v>
      </c>
      <c r="AV893" s="13" t="s">
        <v>88</v>
      </c>
      <c r="AW893" s="13" t="s">
        <v>41</v>
      </c>
      <c r="AX893" s="13" t="s">
        <v>80</v>
      </c>
      <c r="AY893" s="202" t="s">
        <v>182</v>
      </c>
    </row>
    <row r="894" spans="1:65" s="14" customFormat="1" ht="11.25">
      <c r="B894" s="203"/>
      <c r="C894" s="204"/>
      <c r="D894" s="194" t="s">
        <v>193</v>
      </c>
      <c r="E894" s="205" t="s">
        <v>43</v>
      </c>
      <c r="F894" s="206" t="s">
        <v>88</v>
      </c>
      <c r="G894" s="204"/>
      <c r="H894" s="207">
        <v>1</v>
      </c>
      <c r="I894" s="208"/>
      <c r="J894" s="204"/>
      <c r="K894" s="204"/>
      <c r="L894" s="209"/>
      <c r="M894" s="210"/>
      <c r="N894" s="211"/>
      <c r="O894" s="211"/>
      <c r="P894" s="211"/>
      <c r="Q894" s="211"/>
      <c r="R894" s="211"/>
      <c r="S894" s="211"/>
      <c r="T894" s="212"/>
      <c r="AT894" s="213" t="s">
        <v>193</v>
      </c>
      <c r="AU894" s="213" t="s">
        <v>90</v>
      </c>
      <c r="AV894" s="14" t="s">
        <v>90</v>
      </c>
      <c r="AW894" s="14" t="s">
        <v>41</v>
      </c>
      <c r="AX894" s="14" t="s">
        <v>80</v>
      </c>
      <c r="AY894" s="213" t="s">
        <v>182</v>
      </c>
    </row>
    <row r="895" spans="1:65" s="13" customFormat="1" ht="11.25">
      <c r="B895" s="192"/>
      <c r="C895" s="193"/>
      <c r="D895" s="194" t="s">
        <v>193</v>
      </c>
      <c r="E895" s="195" t="s">
        <v>43</v>
      </c>
      <c r="F895" s="196" t="s">
        <v>1641</v>
      </c>
      <c r="G895" s="193"/>
      <c r="H895" s="195" t="s">
        <v>43</v>
      </c>
      <c r="I895" s="197"/>
      <c r="J895" s="193"/>
      <c r="K895" s="193"/>
      <c r="L895" s="198"/>
      <c r="M895" s="199"/>
      <c r="N895" s="200"/>
      <c r="O895" s="200"/>
      <c r="P895" s="200"/>
      <c r="Q895" s="200"/>
      <c r="R895" s="200"/>
      <c r="S895" s="200"/>
      <c r="T895" s="201"/>
      <c r="AT895" s="202" t="s">
        <v>193</v>
      </c>
      <c r="AU895" s="202" t="s">
        <v>90</v>
      </c>
      <c r="AV895" s="13" t="s">
        <v>88</v>
      </c>
      <c r="AW895" s="13" t="s">
        <v>41</v>
      </c>
      <c r="AX895" s="13" t="s">
        <v>80</v>
      </c>
      <c r="AY895" s="202" t="s">
        <v>182</v>
      </c>
    </row>
    <row r="896" spans="1:65" s="14" customFormat="1" ht="11.25">
      <c r="B896" s="203"/>
      <c r="C896" s="204"/>
      <c r="D896" s="194" t="s">
        <v>193</v>
      </c>
      <c r="E896" s="205" t="s">
        <v>43</v>
      </c>
      <c r="F896" s="206" t="s">
        <v>88</v>
      </c>
      <c r="G896" s="204"/>
      <c r="H896" s="207">
        <v>1</v>
      </c>
      <c r="I896" s="208"/>
      <c r="J896" s="204"/>
      <c r="K896" s="204"/>
      <c r="L896" s="209"/>
      <c r="M896" s="210"/>
      <c r="N896" s="211"/>
      <c r="O896" s="211"/>
      <c r="P896" s="211"/>
      <c r="Q896" s="211"/>
      <c r="R896" s="211"/>
      <c r="S896" s="211"/>
      <c r="T896" s="212"/>
      <c r="AT896" s="213" t="s">
        <v>193</v>
      </c>
      <c r="AU896" s="213" t="s">
        <v>90</v>
      </c>
      <c r="AV896" s="14" t="s">
        <v>90</v>
      </c>
      <c r="AW896" s="14" t="s">
        <v>41</v>
      </c>
      <c r="AX896" s="14" t="s">
        <v>80</v>
      </c>
      <c r="AY896" s="213" t="s">
        <v>182</v>
      </c>
    </row>
    <row r="897" spans="1:65" s="13" customFormat="1" ht="11.25">
      <c r="B897" s="192"/>
      <c r="C897" s="193"/>
      <c r="D897" s="194" t="s">
        <v>193</v>
      </c>
      <c r="E897" s="195" t="s">
        <v>43</v>
      </c>
      <c r="F897" s="196" t="s">
        <v>1643</v>
      </c>
      <c r="G897" s="193"/>
      <c r="H897" s="195" t="s">
        <v>43</v>
      </c>
      <c r="I897" s="197"/>
      <c r="J897" s="193"/>
      <c r="K897" s="193"/>
      <c r="L897" s="198"/>
      <c r="M897" s="199"/>
      <c r="N897" s="200"/>
      <c r="O897" s="200"/>
      <c r="P897" s="200"/>
      <c r="Q897" s="200"/>
      <c r="R897" s="200"/>
      <c r="S897" s="200"/>
      <c r="T897" s="201"/>
      <c r="AT897" s="202" t="s">
        <v>193</v>
      </c>
      <c r="AU897" s="202" t="s">
        <v>90</v>
      </c>
      <c r="AV897" s="13" t="s">
        <v>88</v>
      </c>
      <c r="AW897" s="13" t="s">
        <v>41</v>
      </c>
      <c r="AX897" s="13" t="s">
        <v>80</v>
      </c>
      <c r="AY897" s="202" t="s">
        <v>182</v>
      </c>
    </row>
    <row r="898" spans="1:65" s="14" customFormat="1" ht="11.25">
      <c r="B898" s="203"/>
      <c r="C898" s="204"/>
      <c r="D898" s="194" t="s">
        <v>193</v>
      </c>
      <c r="E898" s="205" t="s">
        <v>43</v>
      </c>
      <c r="F898" s="206" t="s">
        <v>88</v>
      </c>
      <c r="G898" s="204"/>
      <c r="H898" s="207">
        <v>1</v>
      </c>
      <c r="I898" s="208"/>
      <c r="J898" s="204"/>
      <c r="K898" s="204"/>
      <c r="L898" s="209"/>
      <c r="M898" s="210"/>
      <c r="N898" s="211"/>
      <c r="O898" s="211"/>
      <c r="P898" s="211"/>
      <c r="Q898" s="211"/>
      <c r="R898" s="211"/>
      <c r="S898" s="211"/>
      <c r="T898" s="212"/>
      <c r="AT898" s="213" t="s">
        <v>193</v>
      </c>
      <c r="AU898" s="213" t="s">
        <v>90</v>
      </c>
      <c r="AV898" s="14" t="s">
        <v>90</v>
      </c>
      <c r="AW898" s="14" t="s">
        <v>41</v>
      </c>
      <c r="AX898" s="14" t="s">
        <v>80</v>
      </c>
      <c r="AY898" s="213" t="s">
        <v>182</v>
      </c>
    </row>
    <row r="899" spans="1:65" s="13" customFormat="1" ht="11.25">
      <c r="B899" s="192"/>
      <c r="C899" s="193"/>
      <c r="D899" s="194" t="s">
        <v>193</v>
      </c>
      <c r="E899" s="195" t="s">
        <v>43</v>
      </c>
      <c r="F899" s="196" t="s">
        <v>1644</v>
      </c>
      <c r="G899" s="193"/>
      <c r="H899" s="195" t="s">
        <v>43</v>
      </c>
      <c r="I899" s="197"/>
      <c r="J899" s="193"/>
      <c r="K899" s="193"/>
      <c r="L899" s="198"/>
      <c r="M899" s="199"/>
      <c r="N899" s="200"/>
      <c r="O899" s="200"/>
      <c r="P899" s="200"/>
      <c r="Q899" s="200"/>
      <c r="R899" s="200"/>
      <c r="S899" s="200"/>
      <c r="T899" s="201"/>
      <c r="AT899" s="202" t="s">
        <v>193</v>
      </c>
      <c r="AU899" s="202" t="s">
        <v>90</v>
      </c>
      <c r="AV899" s="13" t="s">
        <v>88</v>
      </c>
      <c r="AW899" s="13" t="s">
        <v>41</v>
      </c>
      <c r="AX899" s="13" t="s">
        <v>80</v>
      </c>
      <c r="AY899" s="202" t="s">
        <v>182</v>
      </c>
    </row>
    <row r="900" spans="1:65" s="14" customFormat="1" ht="11.25">
      <c r="B900" s="203"/>
      <c r="C900" s="204"/>
      <c r="D900" s="194" t="s">
        <v>193</v>
      </c>
      <c r="E900" s="205" t="s">
        <v>43</v>
      </c>
      <c r="F900" s="206" t="s">
        <v>88</v>
      </c>
      <c r="G900" s="204"/>
      <c r="H900" s="207">
        <v>1</v>
      </c>
      <c r="I900" s="208"/>
      <c r="J900" s="204"/>
      <c r="K900" s="204"/>
      <c r="L900" s="209"/>
      <c r="M900" s="210"/>
      <c r="N900" s="211"/>
      <c r="O900" s="211"/>
      <c r="P900" s="211"/>
      <c r="Q900" s="211"/>
      <c r="R900" s="211"/>
      <c r="S900" s="211"/>
      <c r="T900" s="212"/>
      <c r="AT900" s="213" t="s">
        <v>193</v>
      </c>
      <c r="AU900" s="213" t="s">
        <v>90</v>
      </c>
      <c r="AV900" s="14" t="s">
        <v>90</v>
      </c>
      <c r="AW900" s="14" t="s">
        <v>41</v>
      </c>
      <c r="AX900" s="14" t="s">
        <v>80</v>
      </c>
      <c r="AY900" s="213" t="s">
        <v>182</v>
      </c>
    </row>
    <row r="901" spans="1:65" s="13" customFormat="1" ht="11.25">
      <c r="B901" s="192"/>
      <c r="C901" s="193"/>
      <c r="D901" s="194" t="s">
        <v>193</v>
      </c>
      <c r="E901" s="195" t="s">
        <v>43</v>
      </c>
      <c r="F901" s="196" t="s">
        <v>1646</v>
      </c>
      <c r="G901" s="193"/>
      <c r="H901" s="195" t="s">
        <v>43</v>
      </c>
      <c r="I901" s="197"/>
      <c r="J901" s="193"/>
      <c r="K901" s="193"/>
      <c r="L901" s="198"/>
      <c r="M901" s="199"/>
      <c r="N901" s="200"/>
      <c r="O901" s="200"/>
      <c r="P901" s="200"/>
      <c r="Q901" s="200"/>
      <c r="R901" s="200"/>
      <c r="S901" s="200"/>
      <c r="T901" s="201"/>
      <c r="AT901" s="202" t="s">
        <v>193</v>
      </c>
      <c r="AU901" s="202" t="s">
        <v>90</v>
      </c>
      <c r="AV901" s="13" t="s">
        <v>88</v>
      </c>
      <c r="AW901" s="13" t="s">
        <v>41</v>
      </c>
      <c r="AX901" s="13" t="s">
        <v>80</v>
      </c>
      <c r="AY901" s="202" t="s">
        <v>182</v>
      </c>
    </row>
    <row r="902" spans="1:65" s="14" customFormat="1" ht="11.25">
      <c r="B902" s="203"/>
      <c r="C902" s="204"/>
      <c r="D902" s="194" t="s">
        <v>193</v>
      </c>
      <c r="E902" s="205" t="s">
        <v>43</v>
      </c>
      <c r="F902" s="206" t="s">
        <v>88</v>
      </c>
      <c r="G902" s="204"/>
      <c r="H902" s="207">
        <v>1</v>
      </c>
      <c r="I902" s="208"/>
      <c r="J902" s="204"/>
      <c r="K902" s="204"/>
      <c r="L902" s="209"/>
      <c r="M902" s="210"/>
      <c r="N902" s="211"/>
      <c r="O902" s="211"/>
      <c r="P902" s="211"/>
      <c r="Q902" s="211"/>
      <c r="R902" s="211"/>
      <c r="S902" s="211"/>
      <c r="T902" s="212"/>
      <c r="AT902" s="213" t="s">
        <v>193</v>
      </c>
      <c r="AU902" s="213" t="s">
        <v>90</v>
      </c>
      <c r="AV902" s="14" t="s">
        <v>90</v>
      </c>
      <c r="AW902" s="14" t="s">
        <v>41</v>
      </c>
      <c r="AX902" s="14" t="s">
        <v>80</v>
      </c>
      <c r="AY902" s="213" t="s">
        <v>182</v>
      </c>
    </row>
    <row r="903" spans="1:65" s="15" customFormat="1" ht="11.25">
      <c r="B903" s="227"/>
      <c r="C903" s="228"/>
      <c r="D903" s="194" t="s">
        <v>193</v>
      </c>
      <c r="E903" s="229" t="s">
        <v>43</v>
      </c>
      <c r="F903" s="230" t="s">
        <v>436</v>
      </c>
      <c r="G903" s="228"/>
      <c r="H903" s="231">
        <v>7</v>
      </c>
      <c r="I903" s="232"/>
      <c r="J903" s="228"/>
      <c r="K903" s="228"/>
      <c r="L903" s="233"/>
      <c r="M903" s="234"/>
      <c r="N903" s="235"/>
      <c r="O903" s="235"/>
      <c r="P903" s="235"/>
      <c r="Q903" s="235"/>
      <c r="R903" s="235"/>
      <c r="S903" s="235"/>
      <c r="T903" s="236"/>
      <c r="AT903" s="237" t="s">
        <v>193</v>
      </c>
      <c r="AU903" s="237" t="s">
        <v>90</v>
      </c>
      <c r="AV903" s="15" t="s">
        <v>205</v>
      </c>
      <c r="AW903" s="15" t="s">
        <v>41</v>
      </c>
      <c r="AX903" s="15" t="s">
        <v>88</v>
      </c>
      <c r="AY903" s="237" t="s">
        <v>182</v>
      </c>
    </row>
    <row r="904" spans="1:65" s="2" customFormat="1" ht="49.15" customHeight="1">
      <c r="A904" s="35"/>
      <c r="B904" s="36"/>
      <c r="C904" s="179" t="s">
        <v>912</v>
      </c>
      <c r="D904" s="179" t="s">
        <v>187</v>
      </c>
      <c r="E904" s="180" t="s">
        <v>836</v>
      </c>
      <c r="F904" s="181" t="s">
        <v>837</v>
      </c>
      <c r="G904" s="182" t="s">
        <v>190</v>
      </c>
      <c r="H904" s="183">
        <v>7</v>
      </c>
      <c r="I904" s="184"/>
      <c r="J904" s="185">
        <f>ROUND(I904*H904,2)</f>
        <v>0</v>
      </c>
      <c r="K904" s="181" t="s">
        <v>191</v>
      </c>
      <c r="L904" s="40"/>
      <c r="M904" s="186" t="s">
        <v>43</v>
      </c>
      <c r="N904" s="187" t="s">
        <v>51</v>
      </c>
      <c r="O904" s="65"/>
      <c r="P904" s="188">
        <f>O904*H904</f>
        <v>0</v>
      </c>
      <c r="Q904" s="188">
        <v>0</v>
      </c>
      <c r="R904" s="188">
        <f>Q904*H904</f>
        <v>0</v>
      </c>
      <c r="S904" s="188">
        <v>0</v>
      </c>
      <c r="T904" s="189">
        <f>S904*H904</f>
        <v>0</v>
      </c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R904" s="190" t="s">
        <v>88</v>
      </c>
      <c r="AT904" s="190" t="s">
        <v>187</v>
      </c>
      <c r="AU904" s="190" t="s">
        <v>90</v>
      </c>
      <c r="AY904" s="17" t="s">
        <v>182</v>
      </c>
      <c r="BE904" s="191">
        <f>IF(N904="základní",J904,0)</f>
        <v>0</v>
      </c>
      <c r="BF904" s="191">
        <f>IF(N904="snížená",J904,0)</f>
        <v>0</v>
      </c>
      <c r="BG904" s="191">
        <f>IF(N904="zákl. přenesená",J904,0)</f>
        <v>0</v>
      </c>
      <c r="BH904" s="191">
        <f>IF(N904="sníž. přenesená",J904,0)</f>
        <v>0</v>
      </c>
      <c r="BI904" s="191">
        <f>IF(N904="nulová",J904,0)</f>
        <v>0</v>
      </c>
      <c r="BJ904" s="17" t="s">
        <v>88</v>
      </c>
      <c r="BK904" s="191">
        <f>ROUND(I904*H904,2)</f>
        <v>0</v>
      </c>
      <c r="BL904" s="17" t="s">
        <v>88</v>
      </c>
      <c r="BM904" s="190" t="s">
        <v>838</v>
      </c>
    </row>
    <row r="905" spans="1:65" s="13" customFormat="1" ht="11.25">
      <c r="B905" s="192"/>
      <c r="C905" s="193"/>
      <c r="D905" s="194" t="s">
        <v>193</v>
      </c>
      <c r="E905" s="195" t="s">
        <v>43</v>
      </c>
      <c r="F905" s="196" t="s">
        <v>431</v>
      </c>
      <c r="G905" s="193"/>
      <c r="H905" s="195" t="s">
        <v>43</v>
      </c>
      <c r="I905" s="197"/>
      <c r="J905" s="193"/>
      <c r="K905" s="193"/>
      <c r="L905" s="198"/>
      <c r="M905" s="199"/>
      <c r="N905" s="200"/>
      <c r="O905" s="200"/>
      <c r="P905" s="200"/>
      <c r="Q905" s="200"/>
      <c r="R905" s="200"/>
      <c r="S905" s="200"/>
      <c r="T905" s="201"/>
      <c r="AT905" s="202" t="s">
        <v>193</v>
      </c>
      <c r="AU905" s="202" t="s">
        <v>90</v>
      </c>
      <c r="AV905" s="13" t="s">
        <v>88</v>
      </c>
      <c r="AW905" s="13" t="s">
        <v>41</v>
      </c>
      <c r="AX905" s="13" t="s">
        <v>80</v>
      </c>
      <c r="AY905" s="202" t="s">
        <v>182</v>
      </c>
    </row>
    <row r="906" spans="1:65" s="13" customFormat="1" ht="11.25">
      <c r="B906" s="192"/>
      <c r="C906" s="193"/>
      <c r="D906" s="194" t="s">
        <v>193</v>
      </c>
      <c r="E906" s="195" t="s">
        <v>43</v>
      </c>
      <c r="F906" s="196" t="s">
        <v>638</v>
      </c>
      <c r="G906" s="193"/>
      <c r="H906" s="195" t="s">
        <v>43</v>
      </c>
      <c r="I906" s="197"/>
      <c r="J906" s="193"/>
      <c r="K906" s="193"/>
      <c r="L906" s="198"/>
      <c r="M906" s="199"/>
      <c r="N906" s="200"/>
      <c r="O906" s="200"/>
      <c r="P906" s="200"/>
      <c r="Q906" s="200"/>
      <c r="R906" s="200"/>
      <c r="S906" s="200"/>
      <c r="T906" s="201"/>
      <c r="AT906" s="202" t="s">
        <v>193</v>
      </c>
      <c r="AU906" s="202" t="s">
        <v>90</v>
      </c>
      <c r="AV906" s="13" t="s">
        <v>88</v>
      </c>
      <c r="AW906" s="13" t="s">
        <v>41</v>
      </c>
      <c r="AX906" s="13" t="s">
        <v>80</v>
      </c>
      <c r="AY906" s="202" t="s">
        <v>182</v>
      </c>
    </row>
    <row r="907" spans="1:65" s="14" customFormat="1" ht="11.25">
      <c r="B907" s="203"/>
      <c r="C907" s="204"/>
      <c r="D907" s="194" t="s">
        <v>193</v>
      </c>
      <c r="E907" s="205" t="s">
        <v>43</v>
      </c>
      <c r="F907" s="206" t="s">
        <v>88</v>
      </c>
      <c r="G907" s="204"/>
      <c r="H907" s="207">
        <v>1</v>
      </c>
      <c r="I907" s="208"/>
      <c r="J907" s="204"/>
      <c r="K907" s="204"/>
      <c r="L907" s="209"/>
      <c r="M907" s="210"/>
      <c r="N907" s="211"/>
      <c r="O907" s="211"/>
      <c r="P907" s="211"/>
      <c r="Q907" s="211"/>
      <c r="R907" s="211"/>
      <c r="S907" s="211"/>
      <c r="T907" s="212"/>
      <c r="AT907" s="213" t="s">
        <v>193</v>
      </c>
      <c r="AU907" s="213" t="s">
        <v>90</v>
      </c>
      <c r="AV907" s="14" t="s">
        <v>90</v>
      </c>
      <c r="AW907" s="14" t="s">
        <v>41</v>
      </c>
      <c r="AX907" s="14" t="s">
        <v>80</v>
      </c>
      <c r="AY907" s="213" t="s">
        <v>182</v>
      </c>
    </row>
    <row r="908" spans="1:65" s="13" customFormat="1" ht="11.25">
      <c r="B908" s="192"/>
      <c r="C908" s="193"/>
      <c r="D908" s="194" t="s">
        <v>193</v>
      </c>
      <c r="E908" s="195" t="s">
        <v>43</v>
      </c>
      <c r="F908" s="196" t="s">
        <v>1636</v>
      </c>
      <c r="G908" s="193"/>
      <c r="H908" s="195" t="s">
        <v>43</v>
      </c>
      <c r="I908" s="197"/>
      <c r="J908" s="193"/>
      <c r="K908" s="193"/>
      <c r="L908" s="198"/>
      <c r="M908" s="199"/>
      <c r="N908" s="200"/>
      <c r="O908" s="200"/>
      <c r="P908" s="200"/>
      <c r="Q908" s="200"/>
      <c r="R908" s="200"/>
      <c r="S908" s="200"/>
      <c r="T908" s="201"/>
      <c r="AT908" s="202" t="s">
        <v>193</v>
      </c>
      <c r="AU908" s="202" t="s">
        <v>90</v>
      </c>
      <c r="AV908" s="13" t="s">
        <v>88</v>
      </c>
      <c r="AW908" s="13" t="s">
        <v>41</v>
      </c>
      <c r="AX908" s="13" t="s">
        <v>80</v>
      </c>
      <c r="AY908" s="202" t="s">
        <v>182</v>
      </c>
    </row>
    <row r="909" spans="1:65" s="14" customFormat="1" ht="11.25">
      <c r="B909" s="203"/>
      <c r="C909" s="204"/>
      <c r="D909" s="194" t="s">
        <v>193</v>
      </c>
      <c r="E909" s="205" t="s">
        <v>43</v>
      </c>
      <c r="F909" s="206" t="s">
        <v>88</v>
      </c>
      <c r="G909" s="204"/>
      <c r="H909" s="207">
        <v>1</v>
      </c>
      <c r="I909" s="208"/>
      <c r="J909" s="204"/>
      <c r="K909" s="204"/>
      <c r="L909" s="209"/>
      <c r="M909" s="210"/>
      <c r="N909" s="211"/>
      <c r="O909" s="211"/>
      <c r="P909" s="211"/>
      <c r="Q909" s="211"/>
      <c r="R909" s="211"/>
      <c r="S909" s="211"/>
      <c r="T909" s="212"/>
      <c r="AT909" s="213" t="s">
        <v>193</v>
      </c>
      <c r="AU909" s="213" t="s">
        <v>90</v>
      </c>
      <c r="AV909" s="14" t="s">
        <v>90</v>
      </c>
      <c r="AW909" s="14" t="s">
        <v>41</v>
      </c>
      <c r="AX909" s="14" t="s">
        <v>80</v>
      </c>
      <c r="AY909" s="213" t="s">
        <v>182</v>
      </c>
    </row>
    <row r="910" spans="1:65" s="13" customFormat="1" ht="11.25">
      <c r="B910" s="192"/>
      <c r="C910" s="193"/>
      <c r="D910" s="194" t="s">
        <v>193</v>
      </c>
      <c r="E910" s="195" t="s">
        <v>43</v>
      </c>
      <c r="F910" s="196" t="s">
        <v>1639</v>
      </c>
      <c r="G910" s="193"/>
      <c r="H910" s="195" t="s">
        <v>43</v>
      </c>
      <c r="I910" s="197"/>
      <c r="J910" s="193"/>
      <c r="K910" s="193"/>
      <c r="L910" s="198"/>
      <c r="M910" s="199"/>
      <c r="N910" s="200"/>
      <c r="O910" s="200"/>
      <c r="P910" s="200"/>
      <c r="Q910" s="200"/>
      <c r="R910" s="200"/>
      <c r="S910" s="200"/>
      <c r="T910" s="201"/>
      <c r="AT910" s="202" t="s">
        <v>193</v>
      </c>
      <c r="AU910" s="202" t="s">
        <v>90</v>
      </c>
      <c r="AV910" s="13" t="s">
        <v>88</v>
      </c>
      <c r="AW910" s="13" t="s">
        <v>41</v>
      </c>
      <c r="AX910" s="13" t="s">
        <v>80</v>
      </c>
      <c r="AY910" s="202" t="s">
        <v>182</v>
      </c>
    </row>
    <row r="911" spans="1:65" s="14" customFormat="1" ht="11.25">
      <c r="B911" s="203"/>
      <c r="C911" s="204"/>
      <c r="D911" s="194" t="s">
        <v>193</v>
      </c>
      <c r="E911" s="205" t="s">
        <v>43</v>
      </c>
      <c r="F911" s="206" t="s">
        <v>88</v>
      </c>
      <c r="G911" s="204"/>
      <c r="H911" s="207">
        <v>1</v>
      </c>
      <c r="I911" s="208"/>
      <c r="J911" s="204"/>
      <c r="K911" s="204"/>
      <c r="L911" s="209"/>
      <c r="M911" s="210"/>
      <c r="N911" s="211"/>
      <c r="O911" s="211"/>
      <c r="P911" s="211"/>
      <c r="Q911" s="211"/>
      <c r="R911" s="211"/>
      <c r="S911" s="211"/>
      <c r="T911" s="212"/>
      <c r="AT911" s="213" t="s">
        <v>193</v>
      </c>
      <c r="AU911" s="213" t="s">
        <v>90</v>
      </c>
      <c r="AV911" s="14" t="s">
        <v>90</v>
      </c>
      <c r="AW911" s="14" t="s">
        <v>41</v>
      </c>
      <c r="AX911" s="14" t="s">
        <v>80</v>
      </c>
      <c r="AY911" s="213" t="s">
        <v>182</v>
      </c>
    </row>
    <row r="912" spans="1:65" s="13" customFormat="1" ht="11.25">
      <c r="B912" s="192"/>
      <c r="C912" s="193"/>
      <c r="D912" s="194" t="s">
        <v>193</v>
      </c>
      <c r="E912" s="195" t="s">
        <v>43</v>
      </c>
      <c r="F912" s="196" t="s">
        <v>1641</v>
      </c>
      <c r="G912" s="193"/>
      <c r="H912" s="195" t="s">
        <v>43</v>
      </c>
      <c r="I912" s="197"/>
      <c r="J912" s="193"/>
      <c r="K912" s="193"/>
      <c r="L912" s="198"/>
      <c r="M912" s="199"/>
      <c r="N912" s="200"/>
      <c r="O912" s="200"/>
      <c r="P912" s="200"/>
      <c r="Q912" s="200"/>
      <c r="R912" s="200"/>
      <c r="S912" s="200"/>
      <c r="T912" s="201"/>
      <c r="AT912" s="202" t="s">
        <v>193</v>
      </c>
      <c r="AU912" s="202" t="s">
        <v>90</v>
      </c>
      <c r="AV912" s="13" t="s">
        <v>88</v>
      </c>
      <c r="AW912" s="13" t="s">
        <v>41</v>
      </c>
      <c r="AX912" s="13" t="s">
        <v>80</v>
      </c>
      <c r="AY912" s="202" t="s">
        <v>182</v>
      </c>
    </row>
    <row r="913" spans="1:65" s="14" customFormat="1" ht="11.25">
      <c r="B913" s="203"/>
      <c r="C913" s="204"/>
      <c r="D913" s="194" t="s">
        <v>193</v>
      </c>
      <c r="E913" s="205" t="s">
        <v>43</v>
      </c>
      <c r="F913" s="206" t="s">
        <v>88</v>
      </c>
      <c r="G913" s="204"/>
      <c r="H913" s="207">
        <v>1</v>
      </c>
      <c r="I913" s="208"/>
      <c r="J913" s="204"/>
      <c r="K913" s="204"/>
      <c r="L913" s="209"/>
      <c r="M913" s="210"/>
      <c r="N913" s="211"/>
      <c r="O913" s="211"/>
      <c r="P913" s="211"/>
      <c r="Q913" s="211"/>
      <c r="R913" s="211"/>
      <c r="S913" s="211"/>
      <c r="T913" s="212"/>
      <c r="AT913" s="213" t="s">
        <v>193</v>
      </c>
      <c r="AU913" s="213" t="s">
        <v>90</v>
      </c>
      <c r="AV913" s="14" t="s">
        <v>90</v>
      </c>
      <c r="AW913" s="14" t="s">
        <v>41</v>
      </c>
      <c r="AX913" s="14" t="s">
        <v>80</v>
      </c>
      <c r="AY913" s="213" t="s">
        <v>182</v>
      </c>
    </row>
    <row r="914" spans="1:65" s="13" customFormat="1" ht="11.25">
      <c r="B914" s="192"/>
      <c r="C914" s="193"/>
      <c r="D914" s="194" t="s">
        <v>193</v>
      </c>
      <c r="E914" s="195" t="s">
        <v>43</v>
      </c>
      <c r="F914" s="196" t="s">
        <v>1643</v>
      </c>
      <c r="G914" s="193"/>
      <c r="H914" s="195" t="s">
        <v>43</v>
      </c>
      <c r="I914" s="197"/>
      <c r="J914" s="193"/>
      <c r="K914" s="193"/>
      <c r="L914" s="198"/>
      <c r="M914" s="199"/>
      <c r="N914" s="200"/>
      <c r="O914" s="200"/>
      <c r="P914" s="200"/>
      <c r="Q914" s="200"/>
      <c r="R914" s="200"/>
      <c r="S914" s="200"/>
      <c r="T914" s="201"/>
      <c r="AT914" s="202" t="s">
        <v>193</v>
      </c>
      <c r="AU914" s="202" t="s">
        <v>90</v>
      </c>
      <c r="AV914" s="13" t="s">
        <v>88</v>
      </c>
      <c r="AW914" s="13" t="s">
        <v>41</v>
      </c>
      <c r="AX914" s="13" t="s">
        <v>80</v>
      </c>
      <c r="AY914" s="202" t="s">
        <v>182</v>
      </c>
    </row>
    <row r="915" spans="1:65" s="14" customFormat="1" ht="11.25">
      <c r="B915" s="203"/>
      <c r="C915" s="204"/>
      <c r="D915" s="194" t="s">
        <v>193</v>
      </c>
      <c r="E915" s="205" t="s">
        <v>43</v>
      </c>
      <c r="F915" s="206" t="s">
        <v>88</v>
      </c>
      <c r="G915" s="204"/>
      <c r="H915" s="207">
        <v>1</v>
      </c>
      <c r="I915" s="208"/>
      <c r="J915" s="204"/>
      <c r="K915" s="204"/>
      <c r="L915" s="209"/>
      <c r="M915" s="210"/>
      <c r="N915" s="211"/>
      <c r="O915" s="211"/>
      <c r="P915" s="211"/>
      <c r="Q915" s="211"/>
      <c r="R915" s="211"/>
      <c r="S915" s="211"/>
      <c r="T915" s="212"/>
      <c r="AT915" s="213" t="s">
        <v>193</v>
      </c>
      <c r="AU915" s="213" t="s">
        <v>90</v>
      </c>
      <c r="AV915" s="14" t="s">
        <v>90</v>
      </c>
      <c r="AW915" s="14" t="s">
        <v>41</v>
      </c>
      <c r="AX915" s="14" t="s">
        <v>80</v>
      </c>
      <c r="AY915" s="213" t="s">
        <v>182</v>
      </c>
    </row>
    <row r="916" spans="1:65" s="13" customFormat="1" ht="11.25">
      <c r="B916" s="192"/>
      <c r="C916" s="193"/>
      <c r="D916" s="194" t="s">
        <v>193</v>
      </c>
      <c r="E916" s="195" t="s">
        <v>43</v>
      </c>
      <c r="F916" s="196" t="s">
        <v>1644</v>
      </c>
      <c r="G916" s="193"/>
      <c r="H916" s="195" t="s">
        <v>43</v>
      </c>
      <c r="I916" s="197"/>
      <c r="J916" s="193"/>
      <c r="K916" s="193"/>
      <c r="L916" s="198"/>
      <c r="M916" s="199"/>
      <c r="N916" s="200"/>
      <c r="O916" s="200"/>
      <c r="P916" s="200"/>
      <c r="Q916" s="200"/>
      <c r="R916" s="200"/>
      <c r="S916" s="200"/>
      <c r="T916" s="201"/>
      <c r="AT916" s="202" t="s">
        <v>193</v>
      </c>
      <c r="AU916" s="202" t="s">
        <v>90</v>
      </c>
      <c r="AV916" s="13" t="s">
        <v>88</v>
      </c>
      <c r="AW916" s="13" t="s">
        <v>41</v>
      </c>
      <c r="AX916" s="13" t="s">
        <v>80</v>
      </c>
      <c r="AY916" s="202" t="s">
        <v>182</v>
      </c>
    </row>
    <row r="917" spans="1:65" s="14" customFormat="1" ht="11.25">
      <c r="B917" s="203"/>
      <c r="C917" s="204"/>
      <c r="D917" s="194" t="s">
        <v>193</v>
      </c>
      <c r="E917" s="205" t="s">
        <v>43</v>
      </c>
      <c r="F917" s="206" t="s">
        <v>88</v>
      </c>
      <c r="G917" s="204"/>
      <c r="H917" s="207">
        <v>1</v>
      </c>
      <c r="I917" s="208"/>
      <c r="J917" s="204"/>
      <c r="K917" s="204"/>
      <c r="L917" s="209"/>
      <c r="M917" s="210"/>
      <c r="N917" s="211"/>
      <c r="O917" s="211"/>
      <c r="P917" s="211"/>
      <c r="Q917" s="211"/>
      <c r="R917" s="211"/>
      <c r="S917" s="211"/>
      <c r="T917" s="212"/>
      <c r="AT917" s="213" t="s">
        <v>193</v>
      </c>
      <c r="AU917" s="213" t="s">
        <v>90</v>
      </c>
      <c r="AV917" s="14" t="s">
        <v>90</v>
      </c>
      <c r="AW917" s="14" t="s">
        <v>41</v>
      </c>
      <c r="AX917" s="14" t="s">
        <v>80</v>
      </c>
      <c r="AY917" s="213" t="s">
        <v>182</v>
      </c>
    </row>
    <row r="918" spans="1:65" s="13" customFormat="1" ht="11.25">
      <c r="B918" s="192"/>
      <c r="C918" s="193"/>
      <c r="D918" s="194" t="s">
        <v>193</v>
      </c>
      <c r="E918" s="195" t="s">
        <v>43</v>
      </c>
      <c r="F918" s="196" t="s">
        <v>1646</v>
      </c>
      <c r="G918" s="193"/>
      <c r="H918" s="195" t="s">
        <v>43</v>
      </c>
      <c r="I918" s="197"/>
      <c r="J918" s="193"/>
      <c r="K918" s="193"/>
      <c r="L918" s="198"/>
      <c r="M918" s="199"/>
      <c r="N918" s="200"/>
      <c r="O918" s="200"/>
      <c r="P918" s="200"/>
      <c r="Q918" s="200"/>
      <c r="R918" s="200"/>
      <c r="S918" s="200"/>
      <c r="T918" s="201"/>
      <c r="AT918" s="202" t="s">
        <v>193</v>
      </c>
      <c r="AU918" s="202" t="s">
        <v>90</v>
      </c>
      <c r="AV918" s="13" t="s">
        <v>88</v>
      </c>
      <c r="AW918" s="13" t="s">
        <v>41</v>
      </c>
      <c r="AX918" s="13" t="s">
        <v>80</v>
      </c>
      <c r="AY918" s="202" t="s">
        <v>182</v>
      </c>
    </row>
    <row r="919" spans="1:65" s="14" customFormat="1" ht="11.25">
      <c r="B919" s="203"/>
      <c r="C919" s="204"/>
      <c r="D919" s="194" t="s">
        <v>193</v>
      </c>
      <c r="E919" s="205" t="s">
        <v>43</v>
      </c>
      <c r="F919" s="206" t="s">
        <v>88</v>
      </c>
      <c r="G919" s="204"/>
      <c r="H919" s="207">
        <v>1</v>
      </c>
      <c r="I919" s="208"/>
      <c r="J919" s="204"/>
      <c r="K919" s="204"/>
      <c r="L919" s="209"/>
      <c r="M919" s="210"/>
      <c r="N919" s="211"/>
      <c r="O919" s="211"/>
      <c r="P919" s="211"/>
      <c r="Q919" s="211"/>
      <c r="R919" s="211"/>
      <c r="S919" s="211"/>
      <c r="T919" s="212"/>
      <c r="AT919" s="213" t="s">
        <v>193</v>
      </c>
      <c r="AU919" s="213" t="s">
        <v>90</v>
      </c>
      <c r="AV919" s="14" t="s">
        <v>90</v>
      </c>
      <c r="AW919" s="14" t="s">
        <v>41</v>
      </c>
      <c r="AX919" s="14" t="s">
        <v>80</v>
      </c>
      <c r="AY919" s="213" t="s">
        <v>182</v>
      </c>
    </row>
    <row r="920" spans="1:65" s="15" customFormat="1" ht="11.25">
      <c r="B920" s="227"/>
      <c r="C920" s="228"/>
      <c r="D920" s="194" t="s">
        <v>193</v>
      </c>
      <c r="E920" s="229" t="s">
        <v>43</v>
      </c>
      <c r="F920" s="230" t="s">
        <v>436</v>
      </c>
      <c r="G920" s="228"/>
      <c r="H920" s="231">
        <v>7</v>
      </c>
      <c r="I920" s="232"/>
      <c r="J920" s="228"/>
      <c r="K920" s="228"/>
      <c r="L920" s="233"/>
      <c r="M920" s="234"/>
      <c r="N920" s="235"/>
      <c r="O920" s="235"/>
      <c r="P920" s="235"/>
      <c r="Q920" s="235"/>
      <c r="R920" s="235"/>
      <c r="S920" s="235"/>
      <c r="T920" s="236"/>
      <c r="AT920" s="237" t="s">
        <v>193</v>
      </c>
      <c r="AU920" s="237" t="s">
        <v>90</v>
      </c>
      <c r="AV920" s="15" t="s">
        <v>205</v>
      </c>
      <c r="AW920" s="15" t="s">
        <v>41</v>
      </c>
      <c r="AX920" s="15" t="s">
        <v>88</v>
      </c>
      <c r="AY920" s="237" t="s">
        <v>182</v>
      </c>
    </row>
    <row r="921" spans="1:65" s="2" customFormat="1" ht="14.45" customHeight="1">
      <c r="A921" s="35"/>
      <c r="B921" s="36"/>
      <c r="C921" s="214" t="s">
        <v>916</v>
      </c>
      <c r="D921" s="214" t="s">
        <v>179</v>
      </c>
      <c r="E921" s="215" t="s">
        <v>1840</v>
      </c>
      <c r="F921" s="216" t="s">
        <v>1841</v>
      </c>
      <c r="G921" s="217" t="s">
        <v>190</v>
      </c>
      <c r="H921" s="218">
        <v>1</v>
      </c>
      <c r="I921" s="219"/>
      <c r="J921" s="220">
        <f>ROUND(I921*H921,2)</f>
        <v>0</v>
      </c>
      <c r="K921" s="216" t="s">
        <v>198</v>
      </c>
      <c r="L921" s="221"/>
      <c r="M921" s="222" t="s">
        <v>43</v>
      </c>
      <c r="N921" s="223" t="s">
        <v>51</v>
      </c>
      <c r="O921" s="65"/>
      <c r="P921" s="188">
        <f>O921*H921</f>
        <v>0</v>
      </c>
      <c r="Q921" s="188">
        <v>0</v>
      </c>
      <c r="R921" s="188">
        <f>Q921*H921</f>
        <v>0</v>
      </c>
      <c r="S921" s="188">
        <v>0</v>
      </c>
      <c r="T921" s="189">
        <f>S921*H921</f>
        <v>0</v>
      </c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R921" s="190" t="s">
        <v>90</v>
      </c>
      <c r="AT921" s="190" t="s">
        <v>179</v>
      </c>
      <c r="AU921" s="190" t="s">
        <v>90</v>
      </c>
      <c r="AY921" s="17" t="s">
        <v>182</v>
      </c>
      <c r="BE921" s="191">
        <f>IF(N921="základní",J921,0)</f>
        <v>0</v>
      </c>
      <c r="BF921" s="191">
        <f>IF(N921="snížená",J921,0)</f>
        <v>0</v>
      </c>
      <c r="BG921" s="191">
        <f>IF(N921="zákl. přenesená",J921,0)</f>
        <v>0</v>
      </c>
      <c r="BH921" s="191">
        <f>IF(N921="sníž. přenesená",J921,0)</f>
        <v>0</v>
      </c>
      <c r="BI921" s="191">
        <f>IF(N921="nulová",J921,0)</f>
        <v>0</v>
      </c>
      <c r="BJ921" s="17" t="s">
        <v>88</v>
      </c>
      <c r="BK921" s="191">
        <f>ROUND(I921*H921,2)</f>
        <v>0</v>
      </c>
      <c r="BL921" s="17" t="s">
        <v>88</v>
      </c>
      <c r="BM921" s="190" t="s">
        <v>1842</v>
      </c>
    </row>
    <row r="922" spans="1:65" s="13" customFormat="1" ht="11.25">
      <c r="B922" s="192"/>
      <c r="C922" s="193"/>
      <c r="D922" s="194" t="s">
        <v>193</v>
      </c>
      <c r="E922" s="195" t="s">
        <v>43</v>
      </c>
      <c r="F922" s="196" t="s">
        <v>431</v>
      </c>
      <c r="G922" s="193"/>
      <c r="H922" s="195" t="s">
        <v>43</v>
      </c>
      <c r="I922" s="197"/>
      <c r="J922" s="193"/>
      <c r="K922" s="193"/>
      <c r="L922" s="198"/>
      <c r="M922" s="199"/>
      <c r="N922" s="200"/>
      <c r="O922" s="200"/>
      <c r="P922" s="200"/>
      <c r="Q922" s="200"/>
      <c r="R922" s="200"/>
      <c r="S922" s="200"/>
      <c r="T922" s="201"/>
      <c r="AT922" s="202" t="s">
        <v>193</v>
      </c>
      <c r="AU922" s="202" t="s">
        <v>90</v>
      </c>
      <c r="AV922" s="13" t="s">
        <v>88</v>
      </c>
      <c r="AW922" s="13" t="s">
        <v>41</v>
      </c>
      <c r="AX922" s="13" t="s">
        <v>80</v>
      </c>
      <c r="AY922" s="202" t="s">
        <v>182</v>
      </c>
    </row>
    <row r="923" spans="1:65" s="13" customFormat="1" ht="11.25">
      <c r="B923" s="192"/>
      <c r="C923" s="193"/>
      <c r="D923" s="194" t="s">
        <v>193</v>
      </c>
      <c r="E923" s="195" t="s">
        <v>43</v>
      </c>
      <c r="F923" s="196" t="s">
        <v>1641</v>
      </c>
      <c r="G923" s="193"/>
      <c r="H923" s="195" t="s">
        <v>43</v>
      </c>
      <c r="I923" s="197"/>
      <c r="J923" s="193"/>
      <c r="K923" s="193"/>
      <c r="L923" s="198"/>
      <c r="M923" s="199"/>
      <c r="N923" s="200"/>
      <c r="O923" s="200"/>
      <c r="P923" s="200"/>
      <c r="Q923" s="200"/>
      <c r="R923" s="200"/>
      <c r="S923" s="200"/>
      <c r="T923" s="201"/>
      <c r="AT923" s="202" t="s">
        <v>193</v>
      </c>
      <c r="AU923" s="202" t="s">
        <v>90</v>
      </c>
      <c r="AV923" s="13" t="s">
        <v>88</v>
      </c>
      <c r="AW923" s="13" t="s">
        <v>41</v>
      </c>
      <c r="AX923" s="13" t="s">
        <v>80</v>
      </c>
      <c r="AY923" s="202" t="s">
        <v>182</v>
      </c>
    </row>
    <row r="924" spans="1:65" s="14" customFormat="1" ht="11.25">
      <c r="B924" s="203"/>
      <c r="C924" s="204"/>
      <c r="D924" s="194" t="s">
        <v>193</v>
      </c>
      <c r="E924" s="205" t="s">
        <v>43</v>
      </c>
      <c r="F924" s="206" t="s">
        <v>88</v>
      </c>
      <c r="G924" s="204"/>
      <c r="H924" s="207">
        <v>1</v>
      </c>
      <c r="I924" s="208"/>
      <c r="J924" s="204"/>
      <c r="K924" s="204"/>
      <c r="L924" s="209"/>
      <c r="M924" s="210"/>
      <c r="N924" s="211"/>
      <c r="O924" s="211"/>
      <c r="P924" s="211"/>
      <c r="Q924" s="211"/>
      <c r="R924" s="211"/>
      <c r="S924" s="211"/>
      <c r="T924" s="212"/>
      <c r="AT924" s="213" t="s">
        <v>193</v>
      </c>
      <c r="AU924" s="213" t="s">
        <v>90</v>
      </c>
      <c r="AV924" s="14" t="s">
        <v>90</v>
      </c>
      <c r="AW924" s="14" t="s">
        <v>41</v>
      </c>
      <c r="AX924" s="14" t="s">
        <v>88</v>
      </c>
      <c r="AY924" s="213" t="s">
        <v>182</v>
      </c>
    </row>
    <row r="925" spans="1:65" s="2" customFormat="1" ht="14.45" customHeight="1">
      <c r="A925" s="35"/>
      <c r="B925" s="36"/>
      <c r="C925" s="214" t="s">
        <v>920</v>
      </c>
      <c r="D925" s="214" t="s">
        <v>179</v>
      </c>
      <c r="E925" s="215" t="s">
        <v>1843</v>
      </c>
      <c r="F925" s="216" t="s">
        <v>1844</v>
      </c>
      <c r="G925" s="217" t="s">
        <v>190</v>
      </c>
      <c r="H925" s="218">
        <v>2</v>
      </c>
      <c r="I925" s="219"/>
      <c r="J925" s="220">
        <f>ROUND(I925*H925,2)</f>
        <v>0</v>
      </c>
      <c r="K925" s="216" t="s">
        <v>198</v>
      </c>
      <c r="L925" s="221"/>
      <c r="M925" s="222" t="s">
        <v>43</v>
      </c>
      <c r="N925" s="223" t="s">
        <v>51</v>
      </c>
      <c r="O925" s="65"/>
      <c r="P925" s="188">
        <f>O925*H925</f>
        <v>0</v>
      </c>
      <c r="Q925" s="188">
        <v>0</v>
      </c>
      <c r="R925" s="188">
        <f>Q925*H925</f>
        <v>0</v>
      </c>
      <c r="S925" s="188">
        <v>0</v>
      </c>
      <c r="T925" s="189">
        <f>S925*H925</f>
        <v>0</v>
      </c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R925" s="190" t="s">
        <v>90</v>
      </c>
      <c r="AT925" s="190" t="s">
        <v>179</v>
      </c>
      <c r="AU925" s="190" t="s">
        <v>90</v>
      </c>
      <c r="AY925" s="17" t="s">
        <v>182</v>
      </c>
      <c r="BE925" s="191">
        <f>IF(N925="základní",J925,0)</f>
        <v>0</v>
      </c>
      <c r="BF925" s="191">
        <f>IF(N925="snížená",J925,0)</f>
        <v>0</v>
      </c>
      <c r="BG925" s="191">
        <f>IF(N925="zákl. přenesená",J925,0)</f>
        <v>0</v>
      </c>
      <c r="BH925" s="191">
        <f>IF(N925="sníž. přenesená",J925,0)</f>
        <v>0</v>
      </c>
      <c r="BI925" s="191">
        <f>IF(N925="nulová",J925,0)</f>
        <v>0</v>
      </c>
      <c r="BJ925" s="17" t="s">
        <v>88</v>
      </c>
      <c r="BK925" s="191">
        <f>ROUND(I925*H925,2)</f>
        <v>0</v>
      </c>
      <c r="BL925" s="17" t="s">
        <v>88</v>
      </c>
      <c r="BM925" s="190" t="s">
        <v>1845</v>
      </c>
    </row>
    <row r="926" spans="1:65" s="13" customFormat="1" ht="11.25">
      <c r="B926" s="192"/>
      <c r="C926" s="193"/>
      <c r="D926" s="194" t="s">
        <v>193</v>
      </c>
      <c r="E926" s="195" t="s">
        <v>43</v>
      </c>
      <c r="F926" s="196" t="s">
        <v>431</v>
      </c>
      <c r="G926" s="193"/>
      <c r="H926" s="195" t="s">
        <v>43</v>
      </c>
      <c r="I926" s="197"/>
      <c r="J926" s="193"/>
      <c r="K926" s="193"/>
      <c r="L926" s="198"/>
      <c r="M926" s="199"/>
      <c r="N926" s="200"/>
      <c r="O926" s="200"/>
      <c r="P926" s="200"/>
      <c r="Q926" s="200"/>
      <c r="R926" s="200"/>
      <c r="S926" s="200"/>
      <c r="T926" s="201"/>
      <c r="AT926" s="202" t="s">
        <v>193</v>
      </c>
      <c r="AU926" s="202" t="s">
        <v>90</v>
      </c>
      <c r="AV926" s="13" t="s">
        <v>88</v>
      </c>
      <c r="AW926" s="13" t="s">
        <v>41</v>
      </c>
      <c r="AX926" s="13" t="s">
        <v>80</v>
      </c>
      <c r="AY926" s="202" t="s">
        <v>182</v>
      </c>
    </row>
    <row r="927" spans="1:65" s="13" customFormat="1" ht="11.25">
      <c r="B927" s="192"/>
      <c r="C927" s="193"/>
      <c r="D927" s="194" t="s">
        <v>193</v>
      </c>
      <c r="E927" s="195" t="s">
        <v>43</v>
      </c>
      <c r="F927" s="196" t="s">
        <v>1644</v>
      </c>
      <c r="G927" s="193"/>
      <c r="H927" s="195" t="s">
        <v>43</v>
      </c>
      <c r="I927" s="197"/>
      <c r="J927" s="193"/>
      <c r="K927" s="193"/>
      <c r="L927" s="198"/>
      <c r="M927" s="199"/>
      <c r="N927" s="200"/>
      <c r="O927" s="200"/>
      <c r="P927" s="200"/>
      <c r="Q927" s="200"/>
      <c r="R927" s="200"/>
      <c r="S927" s="200"/>
      <c r="T927" s="201"/>
      <c r="AT927" s="202" t="s">
        <v>193</v>
      </c>
      <c r="AU927" s="202" t="s">
        <v>90</v>
      </c>
      <c r="AV927" s="13" t="s">
        <v>88</v>
      </c>
      <c r="AW927" s="13" t="s">
        <v>41</v>
      </c>
      <c r="AX927" s="13" t="s">
        <v>80</v>
      </c>
      <c r="AY927" s="202" t="s">
        <v>182</v>
      </c>
    </row>
    <row r="928" spans="1:65" s="14" customFormat="1" ht="11.25">
      <c r="B928" s="203"/>
      <c r="C928" s="204"/>
      <c r="D928" s="194" t="s">
        <v>193</v>
      </c>
      <c r="E928" s="205" t="s">
        <v>43</v>
      </c>
      <c r="F928" s="206" t="s">
        <v>88</v>
      </c>
      <c r="G928" s="204"/>
      <c r="H928" s="207">
        <v>1</v>
      </c>
      <c r="I928" s="208"/>
      <c r="J928" s="204"/>
      <c r="K928" s="204"/>
      <c r="L928" s="209"/>
      <c r="M928" s="210"/>
      <c r="N928" s="211"/>
      <c r="O928" s="211"/>
      <c r="P928" s="211"/>
      <c r="Q928" s="211"/>
      <c r="R928" s="211"/>
      <c r="S928" s="211"/>
      <c r="T928" s="212"/>
      <c r="AT928" s="213" t="s">
        <v>193</v>
      </c>
      <c r="AU928" s="213" t="s">
        <v>90</v>
      </c>
      <c r="AV928" s="14" t="s">
        <v>90</v>
      </c>
      <c r="AW928" s="14" t="s">
        <v>41</v>
      </c>
      <c r="AX928" s="14" t="s">
        <v>80</v>
      </c>
      <c r="AY928" s="213" t="s">
        <v>182</v>
      </c>
    </row>
    <row r="929" spans="1:65" s="13" customFormat="1" ht="11.25">
      <c r="B929" s="192"/>
      <c r="C929" s="193"/>
      <c r="D929" s="194" t="s">
        <v>193</v>
      </c>
      <c r="E929" s="195" t="s">
        <v>43</v>
      </c>
      <c r="F929" s="196" t="s">
        <v>1646</v>
      </c>
      <c r="G929" s="193"/>
      <c r="H929" s="195" t="s">
        <v>43</v>
      </c>
      <c r="I929" s="197"/>
      <c r="J929" s="193"/>
      <c r="K929" s="193"/>
      <c r="L929" s="198"/>
      <c r="M929" s="199"/>
      <c r="N929" s="200"/>
      <c r="O929" s="200"/>
      <c r="P929" s="200"/>
      <c r="Q929" s="200"/>
      <c r="R929" s="200"/>
      <c r="S929" s="200"/>
      <c r="T929" s="201"/>
      <c r="AT929" s="202" t="s">
        <v>193</v>
      </c>
      <c r="AU929" s="202" t="s">
        <v>90</v>
      </c>
      <c r="AV929" s="13" t="s">
        <v>88</v>
      </c>
      <c r="AW929" s="13" t="s">
        <v>41</v>
      </c>
      <c r="AX929" s="13" t="s">
        <v>80</v>
      </c>
      <c r="AY929" s="202" t="s">
        <v>182</v>
      </c>
    </row>
    <row r="930" spans="1:65" s="14" customFormat="1" ht="11.25">
      <c r="B930" s="203"/>
      <c r="C930" s="204"/>
      <c r="D930" s="194" t="s">
        <v>193</v>
      </c>
      <c r="E930" s="205" t="s">
        <v>43</v>
      </c>
      <c r="F930" s="206" t="s">
        <v>88</v>
      </c>
      <c r="G930" s="204"/>
      <c r="H930" s="207">
        <v>1</v>
      </c>
      <c r="I930" s="208"/>
      <c r="J930" s="204"/>
      <c r="K930" s="204"/>
      <c r="L930" s="209"/>
      <c r="M930" s="210"/>
      <c r="N930" s="211"/>
      <c r="O930" s="211"/>
      <c r="P930" s="211"/>
      <c r="Q930" s="211"/>
      <c r="R930" s="211"/>
      <c r="S930" s="211"/>
      <c r="T930" s="212"/>
      <c r="AT930" s="213" t="s">
        <v>193</v>
      </c>
      <c r="AU930" s="213" t="s">
        <v>90</v>
      </c>
      <c r="AV930" s="14" t="s">
        <v>90</v>
      </c>
      <c r="AW930" s="14" t="s">
        <v>41</v>
      </c>
      <c r="AX930" s="14" t="s">
        <v>80</v>
      </c>
      <c r="AY930" s="213" t="s">
        <v>182</v>
      </c>
    </row>
    <row r="931" spans="1:65" s="15" customFormat="1" ht="11.25">
      <c r="B931" s="227"/>
      <c r="C931" s="228"/>
      <c r="D931" s="194" t="s">
        <v>193</v>
      </c>
      <c r="E931" s="229" t="s">
        <v>43</v>
      </c>
      <c r="F931" s="230" t="s">
        <v>436</v>
      </c>
      <c r="G931" s="228"/>
      <c r="H931" s="231">
        <v>2</v>
      </c>
      <c r="I931" s="232"/>
      <c r="J931" s="228"/>
      <c r="K931" s="228"/>
      <c r="L931" s="233"/>
      <c r="M931" s="234"/>
      <c r="N931" s="235"/>
      <c r="O931" s="235"/>
      <c r="P931" s="235"/>
      <c r="Q931" s="235"/>
      <c r="R931" s="235"/>
      <c r="S931" s="235"/>
      <c r="T931" s="236"/>
      <c r="AT931" s="237" t="s">
        <v>193</v>
      </c>
      <c r="AU931" s="237" t="s">
        <v>90</v>
      </c>
      <c r="AV931" s="15" t="s">
        <v>205</v>
      </c>
      <c r="AW931" s="15" t="s">
        <v>41</v>
      </c>
      <c r="AX931" s="15" t="s">
        <v>88</v>
      </c>
      <c r="AY931" s="237" t="s">
        <v>182</v>
      </c>
    </row>
    <row r="932" spans="1:65" s="2" customFormat="1" ht="24.2" customHeight="1">
      <c r="A932" s="35"/>
      <c r="B932" s="36"/>
      <c r="C932" s="214" t="s">
        <v>924</v>
      </c>
      <c r="D932" s="214" t="s">
        <v>179</v>
      </c>
      <c r="E932" s="215" t="s">
        <v>1846</v>
      </c>
      <c r="F932" s="216" t="s">
        <v>1847</v>
      </c>
      <c r="G932" s="217" t="s">
        <v>190</v>
      </c>
      <c r="H932" s="218">
        <v>2</v>
      </c>
      <c r="I932" s="219"/>
      <c r="J932" s="220">
        <f>ROUND(I932*H932,2)</f>
        <v>0</v>
      </c>
      <c r="K932" s="216" t="s">
        <v>198</v>
      </c>
      <c r="L932" s="221"/>
      <c r="M932" s="222" t="s">
        <v>43</v>
      </c>
      <c r="N932" s="223" t="s">
        <v>51</v>
      </c>
      <c r="O932" s="65"/>
      <c r="P932" s="188">
        <f>O932*H932</f>
        <v>0</v>
      </c>
      <c r="Q932" s="188">
        <v>0</v>
      </c>
      <c r="R932" s="188">
        <f>Q932*H932</f>
        <v>0</v>
      </c>
      <c r="S932" s="188">
        <v>0</v>
      </c>
      <c r="T932" s="189">
        <f>S932*H932</f>
        <v>0</v>
      </c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R932" s="190" t="s">
        <v>90</v>
      </c>
      <c r="AT932" s="190" t="s">
        <v>179</v>
      </c>
      <c r="AU932" s="190" t="s">
        <v>90</v>
      </c>
      <c r="AY932" s="17" t="s">
        <v>182</v>
      </c>
      <c r="BE932" s="191">
        <f>IF(N932="základní",J932,0)</f>
        <v>0</v>
      </c>
      <c r="BF932" s="191">
        <f>IF(N932="snížená",J932,0)</f>
        <v>0</v>
      </c>
      <c r="BG932" s="191">
        <f>IF(N932="zákl. přenesená",J932,0)</f>
        <v>0</v>
      </c>
      <c r="BH932" s="191">
        <f>IF(N932="sníž. přenesená",J932,0)</f>
        <v>0</v>
      </c>
      <c r="BI932" s="191">
        <f>IF(N932="nulová",J932,0)</f>
        <v>0</v>
      </c>
      <c r="BJ932" s="17" t="s">
        <v>88</v>
      </c>
      <c r="BK932" s="191">
        <f>ROUND(I932*H932,2)</f>
        <v>0</v>
      </c>
      <c r="BL932" s="17" t="s">
        <v>88</v>
      </c>
      <c r="BM932" s="190" t="s">
        <v>1848</v>
      </c>
    </row>
    <row r="933" spans="1:65" s="13" customFormat="1" ht="11.25">
      <c r="B933" s="192"/>
      <c r="C933" s="193"/>
      <c r="D933" s="194" t="s">
        <v>193</v>
      </c>
      <c r="E933" s="195" t="s">
        <v>43</v>
      </c>
      <c r="F933" s="196" t="s">
        <v>431</v>
      </c>
      <c r="G933" s="193"/>
      <c r="H933" s="195" t="s">
        <v>43</v>
      </c>
      <c r="I933" s="197"/>
      <c r="J933" s="193"/>
      <c r="K933" s="193"/>
      <c r="L933" s="198"/>
      <c r="M933" s="199"/>
      <c r="N933" s="200"/>
      <c r="O933" s="200"/>
      <c r="P933" s="200"/>
      <c r="Q933" s="200"/>
      <c r="R933" s="200"/>
      <c r="S933" s="200"/>
      <c r="T933" s="201"/>
      <c r="AT933" s="202" t="s">
        <v>193</v>
      </c>
      <c r="AU933" s="202" t="s">
        <v>90</v>
      </c>
      <c r="AV933" s="13" t="s">
        <v>88</v>
      </c>
      <c r="AW933" s="13" t="s">
        <v>41</v>
      </c>
      <c r="AX933" s="13" t="s">
        <v>80</v>
      </c>
      <c r="AY933" s="202" t="s">
        <v>182</v>
      </c>
    </row>
    <row r="934" spans="1:65" s="13" customFormat="1" ht="11.25">
      <c r="B934" s="192"/>
      <c r="C934" s="193"/>
      <c r="D934" s="194" t="s">
        <v>193</v>
      </c>
      <c r="E934" s="195" t="s">
        <v>43</v>
      </c>
      <c r="F934" s="196" t="s">
        <v>638</v>
      </c>
      <c r="G934" s="193"/>
      <c r="H934" s="195" t="s">
        <v>43</v>
      </c>
      <c r="I934" s="197"/>
      <c r="J934" s="193"/>
      <c r="K934" s="193"/>
      <c r="L934" s="198"/>
      <c r="M934" s="199"/>
      <c r="N934" s="200"/>
      <c r="O934" s="200"/>
      <c r="P934" s="200"/>
      <c r="Q934" s="200"/>
      <c r="R934" s="200"/>
      <c r="S934" s="200"/>
      <c r="T934" s="201"/>
      <c r="AT934" s="202" t="s">
        <v>193</v>
      </c>
      <c r="AU934" s="202" t="s">
        <v>90</v>
      </c>
      <c r="AV934" s="13" t="s">
        <v>88</v>
      </c>
      <c r="AW934" s="13" t="s">
        <v>41</v>
      </c>
      <c r="AX934" s="13" t="s">
        <v>80</v>
      </c>
      <c r="AY934" s="202" t="s">
        <v>182</v>
      </c>
    </row>
    <row r="935" spans="1:65" s="14" customFormat="1" ht="11.25">
      <c r="B935" s="203"/>
      <c r="C935" s="204"/>
      <c r="D935" s="194" t="s">
        <v>193</v>
      </c>
      <c r="E935" s="205" t="s">
        <v>43</v>
      </c>
      <c r="F935" s="206" t="s">
        <v>88</v>
      </c>
      <c r="G935" s="204"/>
      <c r="H935" s="207">
        <v>1</v>
      </c>
      <c r="I935" s="208"/>
      <c r="J935" s="204"/>
      <c r="K935" s="204"/>
      <c r="L935" s="209"/>
      <c r="M935" s="210"/>
      <c r="N935" s="211"/>
      <c r="O935" s="211"/>
      <c r="P935" s="211"/>
      <c r="Q935" s="211"/>
      <c r="R935" s="211"/>
      <c r="S935" s="211"/>
      <c r="T935" s="212"/>
      <c r="AT935" s="213" t="s">
        <v>193</v>
      </c>
      <c r="AU935" s="213" t="s">
        <v>90</v>
      </c>
      <c r="AV935" s="14" t="s">
        <v>90</v>
      </c>
      <c r="AW935" s="14" t="s">
        <v>41</v>
      </c>
      <c r="AX935" s="14" t="s">
        <v>80</v>
      </c>
      <c r="AY935" s="213" t="s">
        <v>182</v>
      </c>
    </row>
    <row r="936" spans="1:65" s="13" customFormat="1" ht="11.25">
      <c r="B936" s="192"/>
      <c r="C936" s="193"/>
      <c r="D936" s="194" t="s">
        <v>193</v>
      </c>
      <c r="E936" s="195" t="s">
        <v>43</v>
      </c>
      <c r="F936" s="196" t="s">
        <v>1643</v>
      </c>
      <c r="G936" s="193"/>
      <c r="H936" s="195" t="s">
        <v>43</v>
      </c>
      <c r="I936" s="197"/>
      <c r="J936" s="193"/>
      <c r="K936" s="193"/>
      <c r="L936" s="198"/>
      <c r="M936" s="199"/>
      <c r="N936" s="200"/>
      <c r="O936" s="200"/>
      <c r="P936" s="200"/>
      <c r="Q936" s="200"/>
      <c r="R936" s="200"/>
      <c r="S936" s="200"/>
      <c r="T936" s="201"/>
      <c r="AT936" s="202" t="s">
        <v>193</v>
      </c>
      <c r="AU936" s="202" t="s">
        <v>90</v>
      </c>
      <c r="AV936" s="13" t="s">
        <v>88</v>
      </c>
      <c r="AW936" s="13" t="s">
        <v>41</v>
      </c>
      <c r="AX936" s="13" t="s">
        <v>80</v>
      </c>
      <c r="AY936" s="202" t="s">
        <v>182</v>
      </c>
    </row>
    <row r="937" spans="1:65" s="14" customFormat="1" ht="11.25">
      <c r="B937" s="203"/>
      <c r="C937" s="204"/>
      <c r="D937" s="194" t="s">
        <v>193</v>
      </c>
      <c r="E937" s="205" t="s">
        <v>43</v>
      </c>
      <c r="F937" s="206" t="s">
        <v>88</v>
      </c>
      <c r="G937" s="204"/>
      <c r="H937" s="207">
        <v>1</v>
      </c>
      <c r="I937" s="208"/>
      <c r="J937" s="204"/>
      <c r="K937" s="204"/>
      <c r="L937" s="209"/>
      <c r="M937" s="210"/>
      <c r="N937" s="211"/>
      <c r="O937" s="211"/>
      <c r="P937" s="211"/>
      <c r="Q937" s="211"/>
      <c r="R937" s="211"/>
      <c r="S937" s="211"/>
      <c r="T937" s="212"/>
      <c r="AT937" s="213" t="s">
        <v>193</v>
      </c>
      <c r="AU937" s="213" t="s">
        <v>90</v>
      </c>
      <c r="AV937" s="14" t="s">
        <v>90</v>
      </c>
      <c r="AW937" s="14" t="s">
        <v>41</v>
      </c>
      <c r="AX937" s="14" t="s">
        <v>80</v>
      </c>
      <c r="AY937" s="213" t="s">
        <v>182</v>
      </c>
    </row>
    <row r="938" spans="1:65" s="15" customFormat="1" ht="11.25">
      <c r="B938" s="227"/>
      <c r="C938" s="228"/>
      <c r="D938" s="194" t="s">
        <v>193</v>
      </c>
      <c r="E938" s="229" t="s">
        <v>43</v>
      </c>
      <c r="F938" s="230" t="s">
        <v>436</v>
      </c>
      <c r="G938" s="228"/>
      <c r="H938" s="231">
        <v>2</v>
      </c>
      <c r="I938" s="232"/>
      <c r="J938" s="228"/>
      <c r="K938" s="228"/>
      <c r="L938" s="233"/>
      <c r="M938" s="234"/>
      <c r="N938" s="235"/>
      <c r="O938" s="235"/>
      <c r="P938" s="235"/>
      <c r="Q938" s="235"/>
      <c r="R938" s="235"/>
      <c r="S938" s="235"/>
      <c r="T938" s="236"/>
      <c r="AT938" s="237" t="s">
        <v>193</v>
      </c>
      <c r="AU938" s="237" t="s">
        <v>90</v>
      </c>
      <c r="AV938" s="15" t="s">
        <v>205</v>
      </c>
      <c r="AW938" s="15" t="s">
        <v>41</v>
      </c>
      <c r="AX938" s="15" t="s">
        <v>88</v>
      </c>
      <c r="AY938" s="237" t="s">
        <v>182</v>
      </c>
    </row>
    <row r="939" spans="1:65" s="2" customFormat="1" ht="24.2" customHeight="1">
      <c r="A939" s="35"/>
      <c r="B939" s="36"/>
      <c r="C939" s="214" t="s">
        <v>928</v>
      </c>
      <c r="D939" s="214" t="s">
        <v>179</v>
      </c>
      <c r="E939" s="215" t="s">
        <v>1849</v>
      </c>
      <c r="F939" s="216" t="s">
        <v>1850</v>
      </c>
      <c r="G939" s="217" t="s">
        <v>190</v>
      </c>
      <c r="H939" s="218">
        <v>1</v>
      </c>
      <c r="I939" s="219"/>
      <c r="J939" s="220">
        <f>ROUND(I939*H939,2)</f>
        <v>0</v>
      </c>
      <c r="K939" s="216" t="s">
        <v>198</v>
      </c>
      <c r="L939" s="221"/>
      <c r="M939" s="222" t="s">
        <v>43</v>
      </c>
      <c r="N939" s="223" t="s">
        <v>51</v>
      </c>
      <c r="O939" s="65"/>
      <c r="P939" s="188">
        <f>O939*H939</f>
        <v>0</v>
      </c>
      <c r="Q939" s="188">
        <v>0</v>
      </c>
      <c r="R939" s="188">
        <f>Q939*H939</f>
        <v>0</v>
      </c>
      <c r="S939" s="188">
        <v>0</v>
      </c>
      <c r="T939" s="189">
        <f>S939*H939</f>
        <v>0</v>
      </c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R939" s="190" t="s">
        <v>90</v>
      </c>
      <c r="AT939" s="190" t="s">
        <v>179</v>
      </c>
      <c r="AU939" s="190" t="s">
        <v>90</v>
      </c>
      <c r="AY939" s="17" t="s">
        <v>182</v>
      </c>
      <c r="BE939" s="191">
        <f>IF(N939="základní",J939,0)</f>
        <v>0</v>
      </c>
      <c r="BF939" s="191">
        <f>IF(N939="snížená",J939,0)</f>
        <v>0</v>
      </c>
      <c r="BG939" s="191">
        <f>IF(N939="zákl. přenesená",J939,0)</f>
        <v>0</v>
      </c>
      <c r="BH939" s="191">
        <f>IF(N939="sníž. přenesená",J939,0)</f>
        <v>0</v>
      </c>
      <c r="BI939" s="191">
        <f>IF(N939="nulová",J939,0)</f>
        <v>0</v>
      </c>
      <c r="BJ939" s="17" t="s">
        <v>88</v>
      </c>
      <c r="BK939" s="191">
        <f>ROUND(I939*H939,2)</f>
        <v>0</v>
      </c>
      <c r="BL939" s="17" t="s">
        <v>88</v>
      </c>
      <c r="BM939" s="190" t="s">
        <v>1851</v>
      </c>
    </row>
    <row r="940" spans="1:65" s="13" customFormat="1" ht="11.25">
      <c r="B940" s="192"/>
      <c r="C940" s="193"/>
      <c r="D940" s="194" t="s">
        <v>193</v>
      </c>
      <c r="E940" s="195" t="s">
        <v>43</v>
      </c>
      <c r="F940" s="196" t="s">
        <v>431</v>
      </c>
      <c r="G940" s="193"/>
      <c r="H940" s="195" t="s">
        <v>43</v>
      </c>
      <c r="I940" s="197"/>
      <c r="J940" s="193"/>
      <c r="K940" s="193"/>
      <c r="L940" s="198"/>
      <c r="M940" s="199"/>
      <c r="N940" s="200"/>
      <c r="O940" s="200"/>
      <c r="P940" s="200"/>
      <c r="Q940" s="200"/>
      <c r="R940" s="200"/>
      <c r="S940" s="200"/>
      <c r="T940" s="201"/>
      <c r="AT940" s="202" t="s">
        <v>193</v>
      </c>
      <c r="AU940" s="202" t="s">
        <v>90</v>
      </c>
      <c r="AV940" s="13" t="s">
        <v>88</v>
      </c>
      <c r="AW940" s="13" t="s">
        <v>41</v>
      </c>
      <c r="AX940" s="13" t="s">
        <v>80</v>
      </c>
      <c r="AY940" s="202" t="s">
        <v>182</v>
      </c>
    </row>
    <row r="941" spans="1:65" s="13" customFormat="1" ht="11.25">
      <c r="B941" s="192"/>
      <c r="C941" s="193"/>
      <c r="D941" s="194" t="s">
        <v>193</v>
      </c>
      <c r="E941" s="195" t="s">
        <v>43</v>
      </c>
      <c r="F941" s="196" t="s">
        <v>1639</v>
      </c>
      <c r="G941" s="193"/>
      <c r="H941" s="195" t="s">
        <v>43</v>
      </c>
      <c r="I941" s="197"/>
      <c r="J941" s="193"/>
      <c r="K941" s="193"/>
      <c r="L941" s="198"/>
      <c r="M941" s="199"/>
      <c r="N941" s="200"/>
      <c r="O941" s="200"/>
      <c r="P941" s="200"/>
      <c r="Q941" s="200"/>
      <c r="R941" s="200"/>
      <c r="S941" s="200"/>
      <c r="T941" s="201"/>
      <c r="AT941" s="202" t="s">
        <v>193</v>
      </c>
      <c r="AU941" s="202" t="s">
        <v>90</v>
      </c>
      <c r="AV941" s="13" t="s">
        <v>88</v>
      </c>
      <c r="AW941" s="13" t="s">
        <v>41</v>
      </c>
      <c r="AX941" s="13" t="s">
        <v>80</v>
      </c>
      <c r="AY941" s="202" t="s">
        <v>182</v>
      </c>
    </row>
    <row r="942" spans="1:65" s="14" customFormat="1" ht="11.25">
      <c r="B942" s="203"/>
      <c r="C942" s="204"/>
      <c r="D942" s="194" t="s">
        <v>193</v>
      </c>
      <c r="E942" s="205" t="s">
        <v>43</v>
      </c>
      <c r="F942" s="206" t="s">
        <v>88</v>
      </c>
      <c r="G942" s="204"/>
      <c r="H942" s="207">
        <v>1</v>
      </c>
      <c r="I942" s="208"/>
      <c r="J942" s="204"/>
      <c r="K942" s="204"/>
      <c r="L942" s="209"/>
      <c r="M942" s="210"/>
      <c r="N942" s="211"/>
      <c r="O942" s="211"/>
      <c r="P942" s="211"/>
      <c r="Q942" s="211"/>
      <c r="R942" s="211"/>
      <c r="S942" s="211"/>
      <c r="T942" s="212"/>
      <c r="AT942" s="213" t="s">
        <v>193</v>
      </c>
      <c r="AU942" s="213" t="s">
        <v>90</v>
      </c>
      <c r="AV942" s="14" t="s">
        <v>90</v>
      </c>
      <c r="AW942" s="14" t="s">
        <v>41</v>
      </c>
      <c r="AX942" s="14" t="s">
        <v>88</v>
      </c>
      <c r="AY942" s="213" t="s">
        <v>182</v>
      </c>
    </row>
    <row r="943" spans="1:65" s="2" customFormat="1" ht="24.2" customHeight="1">
      <c r="A943" s="35"/>
      <c r="B943" s="36"/>
      <c r="C943" s="214" t="s">
        <v>932</v>
      </c>
      <c r="D943" s="214" t="s">
        <v>179</v>
      </c>
      <c r="E943" s="215" t="s">
        <v>1852</v>
      </c>
      <c r="F943" s="216" t="s">
        <v>1853</v>
      </c>
      <c r="G943" s="217" t="s">
        <v>190</v>
      </c>
      <c r="H943" s="218">
        <v>1</v>
      </c>
      <c r="I943" s="219"/>
      <c r="J943" s="220">
        <f>ROUND(I943*H943,2)</f>
        <v>0</v>
      </c>
      <c r="K943" s="216" t="s">
        <v>198</v>
      </c>
      <c r="L943" s="221"/>
      <c r="M943" s="222" t="s">
        <v>43</v>
      </c>
      <c r="N943" s="223" t="s">
        <v>51</v>
      </c>
      <c r="O943" s="65"/>
      <c r="P943" s="188">
        <f>O943*H943</f>
        <v>0</v>
      </c>
      <c r="Q943" s="188">
        <v>0</v>
      </c>
      <c r="R943" s="188">
        <f>Q943*H943</f>
        <v>0</v>
      </c>
      <c r="S943" s="188">
        <v>0</v>
      </c>
      <c r="T943" s="189">
        <f>S943*H943</f>
        <v>0</v>
      </c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R943" s="190" t="s">
        <v>90</v>
      </c>
      <c r="AT943" s="190" t="s">
        <v>179</v>
      </c>
      <c r="AU943" s="190" t="s">
        <v>90</v>
      </c>
      <c r="AY943" s="17" t="s">
        <v>182</v>
      </c>
      <c r="BE943" s="191">
        <f>IF(N943="základní",J943,0)</f>
        <v>0</v>
      </c>
      <c r="BF943" s="191">
        <f>IF(N943="snížená",J943,0)</f>
        <v>0</v>
      </c>
      <c r="BG943" s="191">
        <f>IF(N943="zákl. přenesená",J943,0)</f>
        <v>0</v>
      </c>
      <c r="BH943" s="191">
        <f>IF(N943="sníž. přenesená",J943,0)</f>
        <v>0</v>
      </c>
      <c r="BI943" s="191">
        <f>IF(N943="nulová",J943,0)</f>
        <v>0</v>
      </c>
      <c r="BJ943" s="17" t="s">
        <v>88</v>
      </c>
      <c r="BK943" s="191">
        <f>ROUND(I943*H943,2)</f>
        <v>0</v>
      </c>
      <c r="BL943" s="17" t="s">
        <v>88</v>
      </c>
      <c r="BM943" s="190" t="s">
        <v>1854</v>
      </c>
    </row>
    <row r="944" spans="1:65" s="13" customFormat="1" ht="11.25">
      <c r="B944" s="192"/>
      <c r="C944" s="193"/>
      <c r="D944" s="194" t="s">
        <v>193</v>
      </c>
      <c r="E944" s="195" t="s">
        <v>43</v>
      </c>
      <c r="F944" s="196" t="s">
        <v>1855</v>
      </c>
      <c r="G944" s="193"/>
      <c r="H944" s="195" t="s">
        <v>43</v>
      </c>
      <c r="I944" s="197"/>
      <c r="J944" s="193"/>
      <c r="K944" s="193"/>
      <c r="L944" s="198"/>
      <c r="M944" s="199"/>
      <c r="N944" s="200"/>
      <c r="O944" s="200"/>
      <c r="P944" s="200"/>
      <c r="Q944" s="200"/>
      <c r="R944" s="200"/>
      <c r="S944" s="200"/>
      <c r="T944" s="201"/>
      <c r="AT944" s="202" t="s">
        <v>193</v>
      </c>
      <c r="AU944" s="202" t="s">
        <v>90</v>
      </c>
      <c r="AV944" s="13" t="s">
        <v>88</v>
      </c>
      <c r="AW944" s="13" t="s">
        <v>41</v>
      </c>
      <c r="AX944" s="13" t="s">
        <v>80</v>
      </c>
      <c r="AY944" s="202" t="s">
        <v>182</v>
      </c>
    </row>
    <row r="945" spans="1:65" s="13" customFormat="1" ht="11.25">
      <c r="B945" s="192"/>
      <c r="C945" s="193"/>
      <c r="D945" s="194" t="s">
        <v>193</v>
      </c>
      <c r="E945" s="195" t="s">
        <v>43</v>
      </c>
      <c r="F945" s="196" t="s">
        <v>1636</v>
      </c>
      <c r="G945" s="193"/>
      <c r="H945" s="195" t="s">
        <v>43</v>
      </c>
      <c r="I945" s="197"/>
      <c r="J945" s="193"/>
      <c r="K945" s="193"/>
      <c r="L945" s="198"/>
      <c r="M945" s="199"/>
      <c r="N945" s="200"/>
      <c r="O945" s="200"/>
      <c r="P945" s="200"/>
      <c r="Q945" s="200"/>
      <c r="R945" s="200"/>
      <c r="S945" s="200"/>
      <c r="T945" s="201"/>
      <c r="AT945" s="202" t="s">
        <v>193</v>
      </c>
      <c r="AU945" s="202" t="s">
        <v>90</v>
      </c>
      <c r="AV945" s="13" t="s">
        <v>88</v>
      </c>
      <c r="AW945" s="13" t="s">
        <v>41</v>
      </c>
      <c r="AX945" s="13" t="s">
        <v>80</v>
      </c>
      <c r="AY945" s="202" t="s">
        <v>182</v>
      </c>
    </row>
    <row r="946" spans="1:65" s="14" customFormat="1" ht="11.25">
      <c r="B946" s="203"/>
      <c r="C946" s="204"/>
      <c r="D946" s="194" t="s">
        <v>193</v>
      </c>
      <c r="E946" s="205" t="s">
        <v>43</v>
      </c>
      <c r="F946" s="206" t="s">
        <v>88</v>
      </c>
      <c r="G946" s="204"/>
      <c r="H946" s="207">
        <v>1</v>
      </c>
      <c r="I946" s="208"/>
      <c r="J946" s="204"/>
      <c r="K946" s="204"/>
      <c r="L946" s="209"/>
      <c r="M946" s="210"/>
      <c r="N946" s="211"/>
      <c r="O946" s="211"/>
      <c r="P946" s="211"/>
      <c r="Q946" s="211"/>
      <c r="R946" s="211"/>
      <c r="S946" s="211"/>
      <c r="T946" s="212"/>
      <c r="AT946" s="213" t="s">
        <v>193</v>
      </c>
      <c r="AU946" s="213" t="s">
        <v>90</v>
      </c>
      <c r="AV946" s="14" t="s">
        <v>90</v>
      </c>
      <c r="AW946" s="14" t="s">
        <v>41</v>
      </c>
      <c r="AX946" s="14" t="s">
        <v>88</v>
      </c>
      <c r="AY946" s="213" t="s">
        <v>182</v>
      </c>
    </row>
    <row r="947" spans="1:65" s="2" customFormat="1" ht="14.45" customHeight="1">
      <c r="A947" s="35"/>
      <c r="B947" s="36"/>
      <c r="C947" s="179" t="s">
        <v>936</v>
      </c>
      <c r="D947" s="179" t="s">
        <v>187</v>
      </c>
      <c r="E947" s="180" t="s">
        <v>844</v>
      </c>
      <c r="F947" s="181" t="s">
        <v>845</v>
      </c>
      <c r="G947" s="182" t="s">
        <v>190</v>
      </c>
      <c r="H947" s="183">
        <v>11</v>
      </c>
      <c r="I947" s="184"/>
      <c r="J947" s="185">
        <f>ROUND(I947*H947,2)</f>
        <v>0</v>
      </c>
      <c r="K947" s="181" t="s">
        <v>191</v>
      </c>
      <c r="L947" s="40"/>
      <c r="M947" s="186" t="s">
        <v>43</v>
      </c>
      <c r="N947" s="187" t="s">
        <v>51</v>
      </c>
      <c r="O947" s="65"/>
      <c r="P947" s="188">
        <f>O947*H947</f>
        <v>0</v>
      </c>
      <c r="Q947" s="188">
        <v>0</v>
      </c>
      <c r="R947" s="188">
        <f>Q947*H947</f>
        <v>0</v>
      </c>
      <c r="S947" s="188">
        <v>0</v>
      </c>
      <c r="T947" s="189">
        <f>S947*H947</f>
        <v>0</v>
      </c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R947" s="190" t="s">
        <v>88</v>
      </c>
      <c r="AT947" s="190" t="s">
        <v>187</v>
      </c>
      <c r="AU947" s="190" t="s">
        <v>90</v>
      </c>
      <c r="AY947" s="17" t="s">
        <v>182</v>
      </c>
      <c r="BE947" s="191">
        <f>IF(N947="základní",J947,0)</f>
        <v>0</v>
      </c>
      <c r="BF947" s="191">
        <f>IF(N947="snížená",J947,0)</f>
        <v>0</v>
      </c>
      <c r="BG947" s="191">
        <f>IF(N947="zákl. přenesená",J947,0)</f>
        <v>0</v>
      </c>
      <c r="BH947" s="191">
        <f>IF(N947="sníž. přenesená",J947,0)</f>
        <v>0</v>
      </c>
      <c r="BI947" s="191">
        <f>IF(N947="nulová",J947,0)</f>
        <v>0</v>
      </c>
      <c r="BJ947" s="17" t="s">
        <v>88</v>
      </c>
      <c r="BK947" s="191">
        <f>ROUND(I947*H947,2)</f>
        <v>0</v>
      </c>
      <c r="BL947" s="17" t="s">
        <v>88</v>
      </c>
      <c r="BM947" s="190" t="s">
        <v>1856</v>
      </c>
    </row>
    <row r="948" spans="1:65" s="13" customFormat="1" ht="11.25">
      <c r="B948" s="192"/>
      <c r="C948" s="193"/>
      <c r="D948" s="194" t="s">
        <v>193</v>
      </c>
      <c r="E948" s="195" t="s">
        <v>43</v>
      </c>
      <c r="F948" s="196" t="s">
        <v>532</v>
      </c>
      <c r="G948" s="193"/>
      <c r="H948" s="195" t="s">
        <v>43</v>
      </c>
      <c r="I948" s="197"/>
      <c r="J948" s="193"/>
      <c r="K948" s="193"/>
      <c r="L948" s="198"/>
      <c r="M948" s="199"/>
      <c r="N948" s="200"/>
      <c r="O948" s="200"/>
      <c r="P948" s="200"/>
      <c r="Q948" s="200"/>
      <c r="R948" s="200"/>
      <c r="S948" s="200"/>
      <c r="T948" s="201"/>
      <c r="AT948" s="202" t="s">
        <v>193</v>
      </c>
      <c r="AU948" s="202" t="s">
        <v>90</v>
      </c>
      <c r="AV948" s="13" t="s">
        <v>88</v>
      </c>
      <c r="AW948" s="13" t="s">
        <v>41</v>
      </c>
      <c r="AX948" s="13" t="s">
        <v>80</v>
      </c>
      <c r="AY948" s="202" t="s">
        <v>182</v>
      </c>
    </row>
    <row r="949" spans="1:65" s="13" customFormat="1" ht="11.25">
      <c r="B949" s="192"/>
      <c r="C949" s="193"/>
      <c r="D949" s="194" t="s">
        <v>193</v>
      </c>
      <c r="E949" s="195" t="s">
        <v>43</v>
      </c>
      <c r="F949" s="196" t="s">
        <v>362</v>
      </c>
      <c r="G949" s="193"/>
      <c r="H949" s="195" t="s">
        <v>43</v>
      </c>
      <c r="I949" s="197"/>
      <c r="J949" s="193"/>
      <c r="K949" s="193"/>
      <c r="L949" s="198"/>
      <c r="M949" s="199"/>
      <c r="N949" s="200"/>
      <c r="O949" s="200"/>
      <c r="P949" s="200"/>
      <c r="Q949" s="200"/>
      <c r="R949" s="200"/>
      <c r="S949" s="200"/>
      <c r="T949" s="201"/>
      <c r="AT949" s="202" t="s">
        <v>193</v>
      </c>
      <c r="AU949" s="202" t="s">
        <v>90</v>
      </c>
      <c r="AV949" s="13" t="s">
        <v>88</v>
      </c>
      <c r="AW949" s="13" t="s">
        <v>41</v>
      </c>
      <c r="AX949" s="13" t="s">
        <v>80</v>
      </c>
      <c r="AY949" s="202" t="s">
        <v>182</v>
      </c>
    </row>
    <row r="950" spans="1:65" s="14" customFormat="1" ht="11.25">
      <c r="B950" s="203"/>
      <c r="C950" s="204"/>
      <c r="D950" s="194" t="s">
        <v>193</v>
      </c>
      <c r="E950" s="205" t="s">
        <v>43</v>
      </c>
      <c r="F950" s="206" t="s">
        <v>240</v>
      </c>
      <c r="G950" s="204"/>
      <c r="H950" s="207">
        <v>11</v>
      </c>
      <c r="I950" s="208"/>
      <c r="J950" s="204"/>
      <c r="K950" s="204"/>
      <c r="L950" s="209"/>
      <c r="M950" s="210"/>
      <c r="N950" s="211"/>
      <c r="O950" s="211"/>
      <c r="P950" s="211"/>
      <c r="Q950" s="211"/>
      <c r="R950" s="211"/>
      <c r="S950" s="211"/>
      <c r="T950" s="212"/>
      <c r="AT950" s="213" t="s">
        <v>193</v>
      </c>
      <c r="AU950" s="213" t="s">
        <v>90</v>
      </c>
      <c r="AV950" s="14" t="s">
        <v>90</v>
      </c>
      <c r="AW950" s="14" t="s">
        <v>41</v>
      </c>
      <c r="AX950" s="14" t="s">
        <v>88</v>
      </c>
      <c r="AY950" s="213" t="s">
        <v>182</v>
      </c>
    </row>
    <row r="951" spans="1:65" s="2" customFormat="1" ht="14.45" customHeight="1">
      <c r="A951" s="35"/>
      <c r="B951" s="36"/>
      <c r="C951" s="179" t="s">
        <v>940</v>
      </c>
      <c r="D951" s="179" t="s">
        <v>187</v>
      </c>
      <c r="E951" s="180" t="s">
        <v>848</v>
      </c>
      <c r="F951" s="181" t="s">
        <v>849</v>
      </c>
      <c r="G951" s="182" t="s">
        <v>190</v>
      </c>
      <c r="H951" s="183">
        <v>11</v>
      </c>
      <c r="I951" s="184"/>
      <c r="J951" s="185">
        <f>ROUND(I951*H951,2)</f>
        <v>0</v>
      </c>
      <c r="K951" s="181" t="s">
        <v>191</v>
      </c>
      <c r="L951" s="40"/>
      <c r="M951" s="186" t="s">
        <v>43</v>
      </c>
      <c r="N951" s="187" t="s">
        <v>51</v>
      </c>
      <c r="O951" s="65"/>
      <c r="P951" s="188">
        <f>O951*H951</f>
        <v>0</v>
      </c>
      <c r="Q951" s="188">
        <v>0</v>
      </c>
      <c r="R951" s="188">
        <f>Q951*H951</f>
        <v>0</v>
      </c>
      <c r="S951" s="188">
        <v>0</v>
      </c>
      <c r="T951" s="189">
        <f>S951*H951</f>
        <v>0</v>
      </c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R951" s="190" t="s">
        <v>88</v>
      </c>
      <c r="AT951" s="190" t="s">
        <v>187</v>
      </c>
      <c r="AU951" s="190" t="s">
        <v>90</v>
      </c>
      <c r="AY951" s="17" t="s">
        <v>182</v>
      </c>
      <c r="BE951" s="191">
        <f>IF(N951="základní",J951,0)</f>
        <v>0</v>
      </c>
      <c r="BF951" s="191">
        <f>IF(N951="snížená",J951,0)</f>
        <v>0</v>
      </c>
      <c r="BG951" s="191">
        <f>IF(N951="zákl. přenesená",J951,0)</f>
        <v>0</v>
      </c>
      <c r="BH951" s="191">
        <f>IF(N951="sníž. přenesená",J951,0)</f>
        <v>0</v>
      </c>
      <c r="BI951" s="191">
        <f>IF(N951="nulová",J951,0)</f>
        <v>0</v>
      </c>
      <c r="BJ951" s="17" t="s">
        <v>88</v>
      </c>
      <c r="BK951" s="191">
        <f>ROUND(I951*H951,2)</f>
        <v>0</v>
      </c>
      <c r="BL951" s="17" t="s">
        <v>88</v>
      </c>
      <c r="BM951" s="190" t="s">
        <v>850</v>
      </c>
    </row>
    <row r="952" spans="1:65" s="13" customFormat="1" ht="11.25">
      <c r="B952" s="192"/>
      <c r="C952" s="193"/>
      <c r="D952" s="194" t="s">
        <v>193</v>
      </c>
      <c r="E952" s="195" t="s">
        <v>43</v>
      </c>
      <c r="F952" s="196" t="s">
        <v>431</v>
      </c>
      <c r="G952" s="193"/>
      <c r="H952" s="195" t="s">
        <v>43</v>
      </c>
      <c r="I952" s="197"/>
      <c r="J952" s="193"/>
      <c r="K952" s="193"/>
      <c r="L952" s="198"/>
      <c r="M952" s="199"/>
      <c r="N952" s="200"/>
      <c r="O952" s="200"/>
      <c r="P952" s="200"/>
      <c r="Q952" s="200"/>
      <c r="R952" s="200"/>
      <c r="S952" s="200"/>
      <c r="T952" s="201"/>
      <c r="AT952" s="202" t="s">
        <v>193</v>
      </c>
      <c r="AU952" s="202" t="s">
        <v>90</v>
      </c>
      <c r="AV952" s="13" t="s">
        <v>88</v>
      </c>
      <c r="AW952" s="13" t="s">
        <v>41</v>
      </c>
      <c r="AX952" s="13" t="s">
        <v>80</v>
      </c>
      <c r="AY952" s="202" t="s">
        <v>182</v>
      </c>
    </row>
    <row r="953" spans="1:65" s="13" customFormat="1" ht="11.25">
      <c r="B953" s="192"/>
      <c r="C953" s="193"/>
      <c r="D953" s="194" t="s">
        <v>193</v>
      </c>
      <c r="E953" s="195" t="s">
        <v>43</v>
      </c>
      <c r="F953" s="196" t="s">
        <v>638</v>
      </c>
      <c r="G953" s="193"/>
      <c r="H953" s="195" t="s">
        <v>43</v>
      </c>
      <c r="I953" s="197"/>
      <c r="J953" s="193"/>
      <c r="K953" s="193"/>
      <c r="L953" s="198"/>
      <c r="M953" s="199"/>
      <c r="N953" s="200"/>
      <c r="O953" s="200"/>
      <c r="P953" s="200"/>
      <c r="Q953" s="200"/>
      <c r="R953" s="200"/>
      <c r="S953" s="200"/>
      <c r="T953" s="201"/>
      <c r="AT953" s="202" t="s">
        <v>193</v>
      </c>
      <c r="AU953" s="202" t="s">
        <v>90</v>
      </c>
      <c r="AV953" s="13" t="s">
        <v>88</v>
      </c>
      <c r="AW953" s="13" t="s">
        <v>41</v>
      </c>
      <c r="AX953" s="13" t="s">
        <v>80</v>
      </c>
      <c r="AY953" s="202" t="s">
        <v>182</v>
      </c>
    </row>
    <row r="954" spans="1:65" s="14" customFormat="1" ht="11.25">
      <c r="B954" s="203"/>
      <c r="C954" s="204"/>
      <c r="D954" s="194" t="s">
        <v>193</v>
      </c>
      <c r="E954" s="205" t="s">
        <v>43</v>
      </c>
      <c r="F954" s="206" t="s">
        <v>88</v>
      </c>
      <c r="G954" s="204"/>
      <c r="H954" s="207">
        <v>1</v>
      </c>
      <c r="I954" s="208"/>
      <c r="J954" s="204"/>
      <c r="K954" s="204"/>
      <c r="L954" s="209"/>
      <c r="M954" s="210"/>
      <c r="N954" s="211"/>
      <c r="O954" s="211"/>
      <c r="P954" s="211"/>
      <c r="Q954" s="211"/>
      <c r="R954" s="211"/>
      <c r="S954" s="211"/>
      <c r="T954" s="212"/>
      <c r="AT954" s="213" t="s">
        <v>193</v>
      </c>
      <c r="AU954" s="213" t="s">
        <v>90</v>
      </c>
      <c r="AV954" s="14" t="s">
        <v>90</v>
      </c>
      <c r="AW954" s="14" t="s">
        <v>41</v>
      </c>
      <c r="AX954" s="14" t="s">
        <v>80</v>
      </c>
      <c r="AY954" s="213" t="s">
        <v>182</v>
      </c>
    </row>
    <row r="955" spans="1:65" s="13" customFormat="1" ht="11.25">
      <c r="B955" s="192"/>
      <c r="C955" s="193"/>
      <c r="D955" s="194" t="s">
        <v>193</v>
      </c>
      <c r="E955" s="195" t="s">
        <v>43</v>
      </c>
      <c r="F955" s="196" t="s">
        <v>640</v>
      </c>
      <c r="G955" s="193"/>
      <c r="H955" s="195" t="s">
        <v>43</v>
      </c>
      <c r="I955" s="197"/>
      <c r="J955" s="193"/>
      <c r="K955" s="193"/>
      <c r="L955" s="198"/>
      <c r="M955" s="199"/>
      <c r="N955" s="200"/>
      <c r="O955" s="200"/>
      <c r="P955" s="200"/>
      <c r="Q955" s="200"/>
      <c r="R955" s="200"/>
      <c r="S955" s="200"/>
      <c r="T955" s="201"/>
      <c r="AT955" s="202" t="s">
        <v>193</v>
      </c>
      <c r="AU955" s="202" t="s">
        <v>90</v>
      </c>
      <c r="AV955" s="13" t="s">
        <v>88</v>
      </c>
      <c r="AW955" s="13" t="s">
        <v>41</v>
      </c>
      <c r="AX955" s="13" t="s">
        <v>80</v>
      </c>
      <c r="AY955" s="202" t="s">
        <v>182</v>
      </c>
    </row>
    <row r="956" spans="1:65" s="14" customFormat="1" ht="11.25">
      <c r="B956" s="203"/>
      <c r="C956" s="204"/>
      <c r="D956" s="194" t="s">
        <v>193</v>
      </c>
      <c r="E956" s="205" t="s">
        <v>43</v>
      </c>
      <c r="F956" s="206" t="s">
        <v>88</v>
      </c>
      <c r="G956" s="204"/>
      <c r="H956" s="207">
        <v>1</v>
      </c>
      <c r="I956" s="208"/>
      <c r="J956" s="204"/>
      <c r="K956" s="204"/>
      <c r="L956" s="209"/>
      <c r="M956" s="210"/>
      <c r="N956" s="211"/>
      <c r="O956" s="211"/>
      <c r="P956" s="211"/>
      <c r="Q956" s="211"/>
      <c r="R956" s="211"/>
      <c r="S956" s="211"/>
      <c r="T956" s="212"/>
      <c r="AT956" s="213" t="s">
        <v>193</v>
      </c>
      <c r="AU956" s="213" t="s">
        <v>90</v>
      </c>
      <c r="AV956" s="14" t="s">
        <v>90</v>
      </c>
      <c r="AW956" s="14" t="s">
        <v>41</v>
      </c>
      <c r="AX956" s="14" t="s">
        <v>80</v>
      </c>
      <c r="AY956" s="213" t="s">
        <v>182</v>
      </c>
    </row>
    <row r="957" spans="1:65" s="13" customFormat="1" ht="11.25">
      <c r="B957" s="192"/>
      <c r="C957" s="193"/>
      <c r="D957" s="194" t="s">
        <v>193</v>
      </c>
      <c r="E957" s="195" t="s">
        <v>43</v>
      </c>
      <c r="F957" s="196" t="s">
        <v>1636</v>
      </c>
      <c r="G957" s="193"/>
      <c r="H957" s="195" t="s">
        <v>43</v>
      </c>
      <c r="I957" s="197"/>
      <c r="J957" s="193"/>
      <c r="K957" s="193"/>
      <c r="L957" s="198"/>
      <c r="M957" s="199"/>
      <c r="N957" s="200"/>
      <c r="O957" s="200"/>
      <c r="P957" s="200"/>
      <c r="Q957" s="200"/>
      <c r="R957" s="200"/>
      <c r="S957" s="200"/>
      <c r="T957" s="201"/>
      <c r="AT957" s="202" t="s">
        <v>193</v>
      </c>
      <c r="AU957" s="202" t="s">
        <v>90</v>
      </c>
      <c r="AV957" s="13" t="s">
        <v>88</v>
      </c>
      <c r="AW957" s="13" t="s">
        <v>41</v>
      </c>
      <c r="AX957" s="13" t="s">
        <v>80</v>
      </c>
      <c r="AY957" s="202" t="s">
        <v>182</v>
      </c>
    </row>
    <row r="958" spans="1:65" s="14" customFormat="1" ht="11.25">
      <c r="B958" s="203"/>
      <c r="C958" s="204"/>
      <c r="D958" s="194" t="s">
        <v>193</v>
      </c>
      <c r="E958" s="205" t="s">
        <v>43</v>
      </c>
      <c r="F958" s="206" t="s">
        <v>88</v>
      </c>
      <c r="G958" s="204"/>
      <c r="H958" s="207">
        <v>1</v>
      </c>
      <c r="I958" s="208"/>
      <c r="J958" s="204"/>
      <c r="K958" s="204"/>
      <c r="L958" s="209"/>
      <c r="M958" s="210"/>
      <c r="N958" s="211"/>
      <c r="O958" s="211"/>
      <c r="P958" s="211"/>
      <c r="Q958" s="211"/>
      <c r="R958" s="211"/>
      <c r="S958" s="211"/>
      <c r="T958" s="212"/>
      <c r="AT958" s="213" t="s">
        <v>193</v>
      </c>
      <c r="AU958" s="213" t="s">
        <v>90</v>
      </c>
      <c r="AV958" s="14" t="s">
        <v>90</v>
      </c>
      <c r="AW958" s="14" t="s">
        <v>41</v>
      </c>
      <c r="AX958" s="14" t="s">
        <v>80</v>
      </c>
      <c r="AY958" s="213" t="s">
        <v>182</v>
      </c>
    </row>
    <row r="959" spans="1:65" s="13" customFormat="1" ht="11.25">
      <c r="B959" s="192"/>
      <c r="C959" s="193"/>
      <c r="D959" s="194" t="s">
        <v>193</v>
      </c>
      <c r="E959" s="195" t="s">
        <v>43</v>
      </c>
      <c r="F959" s="196" t="s">
        <v>1637</v>
      </c>
      <c r="G959" s="193"/>
      <c r="H959" s="195" t="s">
        <v>43</v>
      </c>
      <c r="I959" s="197"/>
      <c r="J959" s="193"/>
      <c r="K959" s="193"/>
      <c r="L959" s="198"/>
      <c r="M959" s="199"/>
      <c r="N959" s="200"/>
      <c r="O959" s="200"/>
      <c r="P959" s="200"/>
      <c r="Q959" s="200"/>
      <c r="R959" s="200"/>
      <c r="S959" s="200"/>
      <c r="T959" s="201"/>
      <c r="AT959" s="202" t="s">
        <v>193</v>
      </c>
      <c r="AU959" s="202" t="s">
        <v>90</v>
      </c>
      <c r="AV959" s="13" t="s">
        <v>88</v>
      </c>
      <c r="AW959" s="13" t="s">
        <v>41</v>
      </c>
      <c r="AX959" s="13" t="s">
        <v>80</v>
      </c>
      <c r="AY959" s="202" t="s">
        <v>182</v>
      </c>
    </row>
    <row r="960" spans="1:65" s="14" customFormat="1" ht="11.25">
      <c r="B960" s="203"/>
      <c r="C960" s="204"/>
      <c r="D960" s="194" t="s">
        <v>193</v>
      </c>
      <c r="E960" s="205" t="s">
        <v>43</v>
      </c>
      <c r="F960" s="206" t="s">
        <v>88</v>
      </c>
      <c r="G960" s="204"/>
      <c r="H960" s="207">
        <v>1</v>
      </c>
      <c r="I960" s="208"/>
      <c r="J960" s="204"/>
      <c r="K960" s="204"/>
      <c r="L960" s="209"/>
      <c r="M960" s="210"/>
      <c r="N960" s="211"/>
      <c r="O960" s="211"/>
      <c r="P960" s="211"/>
      <c r="Q960" s="211"/>
      <c r="R960" s="211"/>
      <c r="S960" s="211"/>
      <c r="T960" s="212"/>
      <c r="AT960" s="213" t="s">
        <v>193</v>
      </c>
      <c r="AU960" s="213" t="s">
        <v>90</v>
      </c>
      <c r="AV960" s="14" t="s">
        <v>90</v>
      </c>
      <c r="AW960" s="14" t="s">
        <v>41</v>
      </c>
      <c r="AX960" s="14" t="s">
        <v>80</v>
      </c>
      <c r="AY960" s="213" t="s">
        <v>182</v>
      </c>
    </row>
    <row r="961" spans="1:65" s="13" customFormat="1" ht="11.25">
      <c r="B961" s="192"/>
      <c r="C961" s="193"/>
      <c r="D961" s="194" t="s">
        <v>193</v>
      </c>
      <c r="E961" s="195" t="s">
        <v>43</v>
      </c>
      <c r="F961" s="196" t="s">
        <v>1638</v>
      </c>
      <c r="G961" s="193"/>
      <c r="H961" s="195" t="s">
        <v>43</v>
      </c>
      <c r="I961" s="197"/>
      <c r="J961" s="193"/>
      <c r="K961" s="193"/>
      <c r="L961" s="198"/>
      <c r="M961" s="199"/>
      <c r="N961" s="200"/>
      <c r="O961" s="200"/>
      <c r="P961" s="200"/>
      <c r="Q961" s="200"/>
      <c r="R961" s="200"/>
      <c r="S961" s="200"/>
      <c r="T961" s="201"/>
      <c r="AT961" s="202" t="s">
        <v>193</v>
      </c>
      <c r="AU961" s="202" t="s">
        <v>90</v>
      </c>
      <c r="AV961" s="13" t="s">
        <v>88</v>
      </c>
      <c r="AW961" s="13" t="s">
        <v>41</v>
      </c>
      <c r="AX961" s="13" t="s">
        <v>80</v>
      </c>
      <c r="AY961" s="202" t="s">
        <v>182</v>
      </c>
    </row>
    <row r="962" spans="1:65" s="14" customFormat="1" ht="11.25">
      <c r="B962" s="203"/>
      <c r="C962" s="204"/>
      <c r="D962" s="194" t="s">
        <v>193</v>
      </c>
      <c r="E962" s="205" t="s">
        <v>43</v>
      </c>
      <c r="F962" s="206" t="s">
        <v>88</v>
      </c>
      <c r="G962" s="204"/>
      <c r="H962" s="207">
        <v>1</v>
      </c>
      <c r="I962" s="208"/>
      <c r="J962" s="204"/>
      <c r="K962" s="204"/>
      <c r="L962" s="209"/>
      <c r="M962" s="210"/>
      <c r="N962" s="211"/>
      <c r="O962" s="211"/>
      <c r="P962" s="211"/>
      <c r="Q962" s="211"/>
      <c r="R962" s="211"/>
      <c r="S962" s="211"/>
      <c r="T962" s="212"/>
      <c r="AT962" s="213" t="s">
        <v>193</v>
      </c>
      <c r="AU962" s="213" t="s">
        <v>90</v>
      </c>
      <c r="AV962" s="14" t="s">
        <v>90</v>
      </c>
      <c r="AW962" s="14" t="s">
        <v>41</v>
      </c>
      <c r="AX962" s="14" t="s">
        <v>80</v>
      </c>
      <c r="AY962" s="213" t="s">
        <v>182</v>
      </c>
    </row>
    <row r="963" spans="1:65" s="13" customFormat="1" ht="11.25">
      <c r="B963" s="192"/>
      <c r="C963" s="193"/>
      <c r="D963" s="194" t="s">
        <v>193</v>
      </c>
      <c r="E963" s="195" t="s">
        <v>43</v>
      </c>
      <c r="F963" s="196" t="s">
        <v>1639</v>
      </c>
      <c r="G963" s="193"/>
      <c r="H963" s="195" t="s">
        <v>43</v>
      </c>
      <c r="I963" s="197"/>
      <c r="J963" s="193"/>
      <c r="K963" s="193"/>
      <c r="L963" s="198"/>
      <c r="M963" s="199"/>
      <c r="N963" s="200"/>
      <c r="O963" s="200"/>
      <c r="P963" s="200"/>
      <c r="Q963" s="200"/>
      <c r="R963" s="200"/>
      <c r="S963" s="200"/>
      <c r="T963" s="201"/>
      <c r="AT963" s="202" t="s">
        <v>193</v>
      </c>
      <c r="AU963" s="202" t="s">
        <v>90</v>
      </c>
      <c r="AV963" s="13" t="s">
        <v>88</v>
      </c>
      <c r="AW963" s="13" t="s">
        <v>41</v>
      </c>
      <c r="AX963" s="13" t="s">
        <v>80</v>
      </c>
      <c r="AY963" s="202" t="s">
        <v>182</v>
      </c>
    </row>
    <row r="964" spans="1:65" s="14" customFormat="1" ht="11.25">
      <c r="B964" s="203"/>
      <c r="C964" s="204"/>
      <c r="D964" s="194" t="s">
        <v>193</v>
      </c>
      <c r="E964" s="205" t="s">
        <v>43</v>
      </c>
      <c r="F964" s="206" t="s">
        <v>88</v>
      </c>
      <c r="G964" s="204"/>
      <c r="H964" s="207">
        <v>1</v>
      </c>
      <c r="I964" s="208"/>
      <c r="J964" s="204"/>
      <c r="K964" s="204"/>
      <c r="L964" s="209"/>
      <c r="M964" s="210"/>
      <c r="N964" s="211"/>
      <c r="O964" s="211"/>
      <c r="P964" s="211"/>
      <c r="Q964" s="211"/>
      <c r="R964" s="211"/>
      <c r="S964" s="211"/>
      <c r="T964" s="212"/>
      <c r="AT964" s="213" t="s">
        <v>193</v>
      </c>
      <c r="AU964" s="213" t="s">
        <v>90</v>
      </c>
      <c r="AV964" s="14" t="s">
        <v>90</v>
      </c>
      <c r="AW964" s="14" t="s">
        <v>41</v>
      </c>
      <c r="AX964" s="14" t="s">
        <v>80</v>
      </c>
      <c r="AY964" s="213" t="s">
        <v>182</v>
      </c>
    </row>
    <row r="965" spans="1:65" s="13" customFormat="1" ht="11.25">
      <c r="B965" s="192"/>
      <c r="C965" s="193"/>
      <c r="D965" s="194" t="s">
        <v>193</v>
      </c>
      <c r="E965" s="195" t="s">
        <v>43</v>
      </c>
      <c r="F965" s="196" t="s">
        <v>1641</v>
      </c>
      <c r="G965" s="193"/>
      <c r="H965" s="195" t="s">
        <v>43</v>
      </c>
      <c r="I965" s="197"/>
      <c r="J965" s="193"/>
      <c r="K965" s="193"/>
      <c r="L965" s="198"/>
      <c r="M965" s="199"/>
      <c r="N965" s="200"/>
      <c r="O965" s="200"/>
      <c r="P965" s="200"/>
      <c r="Q965" s="200"/>
      <c r="R965" s="200"/>
      <c r="S965" s="200"/>
      <c r="T965" s="201"/>
      <c r="AT965" s="202" t="s">
        <v>193</v>
      </c>
      <c r="AU965" s="202" t="s">
        <v>90</v>
      </c>
      <c r="AV965" s="13" t="s">
        <v>88</v>
      </c>
      <c r="AW965" s="13" t="s">
        <v>41</v>
      </c>
      <c r="AX965" s="13" t="s">
        <v>80</v>
      </c>
      <c r="AY965" s="202" t="s">
        <v>182</v>
      </c>
    </row>
    <row r="966" spans="1:65" s="14" customFormat="1" ht="11.25">
      <c r="B966" s="203"/>
      <c r="C966" s="204"/>
      <c r="D966" s="194" t="s">
        <v>193</v>
      </c>
      <c r="E966" s="205" t="s">
        <v>43</v>
      </c>
      <c r="F966" s="206" t="s">
        <v>88</v>
      </c>
      <c r="G966" s="204"/>
      <c r="H966" s="207">
        <v>1</v>
      </c>
      <c r="I966" s="208"/>
      <c r="J966" s="204"/>
      <c r="K966" s="204"/>
      <c r="L966" s="209"/>
      <c r="M966" s="210"/>
      <c r="N966" s="211"/>
      <c r="O966" s="211"/>
      <c r="P966" s="211"/>
      <c r="Q966" s="211"/>
      <c r="R966" s="211"/>
      <c r="S966" s="211"/>
      <c r="T966" s="212"/>
      <c r="AT966" s="213" t="s">
        <v>193</v>
      </c>
      <c r="AU966" s="213" t="s">
        <v>90</v>
      </c>
      <c r="AV966" s="14" t="s">
        <v>90</v>
      </c>
      <c r="AW966" s="14" t="s">
        <v>41</v>
      </c>
      <c r="AX966" s="14" t="s">
        <v>80</v>
      </c>
      <c r="AY966" s="213" t="s">
        <v>182</v>
      </c>
    </row>
    <row r="967" spans="1:65" s="13" customFormat="1" ht="11.25">
      <c r="B967" s="192"/>
      <c r="C967" s="193"/>
      <c r="D967" s="194" t="s">
        <v>193</v>
      </c>
      <c r="E967" s="195" t="s">
        <v>43</v>
      </c>
      <c r="F967" s="196" t="s">
        <v>1643</v>
      </c>
      <c r="G967" s="193"/>
      <c r="H967" s="195" t="s">
        <v>43</v>
      </c>
      <c r="I967" s="197"/>
      <c r="J967" s="193"/>
      <c r="K967" s="193"/>
      <c r="L967" s="198"/>
      <c r="M967" s="199"/>
      <c r="N967" s="200"/>
      <c r="O967" s="200"/>
      <c r="P967" s="200"/>
      <c r="Q967" s="200"/>
      <c r="R967" s="200"/>
      <c r="S967" s="200"/>
      <c r="T967" s="201"/>
      <c r="AT967" s="202" t="s">
        <v>193</v>
      </c>
      <c r="AU967" s="202" t="s">
        <v>90</v>
      </c>
      <c r="AV967" s="13" t="s">
        <v>88</v>
      </c>
      <c r="AW967" s="13" t="s">
        <v>41</v>
      </c>
      <c r="AX967" s="13" t="s">
        <v>80</v>
      </c>
      <c r="AY967" s="202" t="s">
        <v>182</v>
      </c>
    </row>
    <row r="968" spans="1:65" s="14" customFormat="1" ht="11.25">
      <c r="B968" s="203"/>
      <c r="C968" s="204"/>
      <c r="D968" s="194" t="s">
        <v>193</v>
      </c>
      <c r="E968" s="205" t="s">
        <v>43</v>
      </c>
      <c r="F968" s="206" t="s">
        <v>88</v>
      </c>
      <c r="G968" s="204"/>
      <c r="H968" s="207">
        <v>1</v>
      </c>
      <c r="I968" s="208"/>
      <c r="J968" s="204"/>
      <c r="K968" s="204"/>
      <c r="L968" s="209"/>
      <c r="M968" s="210"/>
      <c r="N968" s="211"/>
      <c r="O968" s="211"/>
      <c r="P968" s="211"/>
      <c r="Q968" s="211"/>
      <c r="R968" s="211"/>
      <c r="S968" s="211"/>
      <c r="T968" s="212"/>
      <c r="AT968" s="213" t="s">
        <v>193</v>
      </c>
      <c r="AU968" s="213" t="s">
        <v>90</v>
      </c>
      <c r="AV968" s="14" t="s">
        <v>90</v>
      </c>
      <c r="AW968" s="14" t="s">
        <v>41</v>
      </c>
      <c r="AX968" s="14" t="s">
        <v>80</v>
      </c>
      <c r="AY968" s="213" t="s">
        <v>182</v>
      </c>
    </row>
    <row r="969" spans="1:65" s="13" customFormat="1" ht="11.25">
      <c r="B969" s="192"/>
      <c r="C969" s="193"/>
      <c r="D969" s="194" t="s">
        <v>193</v>
      </c>
      <c r="E969" s="195" t="s">
        <v>43</v>
      </c>
      <c r="F969" s="196" t="s">
        <v>1644</v>
      </c>
      <c r="G969" s="193"/>
      <c r="H969" s="195" t="s">
        <v>43</v>
      </c>
      <c r="I969" s="197"/>
      <c r="J969" s="193"/>
      <c r="K969" s="193"/>
      <c r="L969" s="198"/>
      <c r="M969" s="199"/>
      <c r="N969" s="200"/>
      <c r="O969" s="200"/>
      <c r="P969" s="200"/>
      <c r="Q969" s="200"/>
      <c r="R969" s="200"/>
      <c r="S969" s="200"/>
      <c r="T969" s="201"/>
      <c r="AT969" s="202" t="s">
        <v>193</v>
      </c>
      <c r="AU969" s="202" t="s">
        <v>90</v>
      </c>
      <c r="AV969" s="13" t="s">
        <v>88</v>
      </c>
      <c r="AW969" s="13" t="s">
        <v>41</v>
      </c>
      <c r="AX969" s="13" t="s">
        <v>80</v>
      </c>
      <c r="AY969" s="202" t="s">
        <v>182</v>
      </c>
    </row>
    <row r="970" spans="1:65" s="14" customFormat="1" ht="11.25">
      <c r="B970" s="203"/>
      <c r="C970" s="204"/>
      <c r="D970" s="194" t="s">
        <v>193</v>
      </c>
      <c r="E970" s="205" t="s">
        <v>43</v>
      </c>
      <c r="F970" s="206" t="s">
        <v>88</v>
      </c>
      <c r="G970" s="204"/>
      <c r="H970" s="207">
        <v>1</v>
      </c>
      <c r="I970" s="208"/>
      <c r="J970" s="204"/>
      <c r="K970" s="204"/>
      <c r="L970" s="209"/>
      <c r="M970" s="210"/>
      <c r="N970" s="211"/>
      <c r="O970" s="211"/>
      <c r="P970" s="211"/>
      <c r="Q970" s="211"/>
      <c r="R970" s="211"/>
      <c r="S970" s="211"/>
      <c r="T970" s="212"/>
      <c r="AT970" s="213" t="s">
        <v>193</v>
      </c>
      <c r="AU970" s="213" t="s">
        <v>90</v>
      </c>
      <c r="AV970" s="14" t="s">
        <v>90</v>
      </c>
      <c r="AW970" s="14" t="s">
        <v>41</v>
      </c>
      <c r="AX970" s="14" t="s">
        <v>80</v>
      </c>
      <c r="AY970" s="213" t="s">
        <v>182</v>
      </c>
    </row>
    <row r="971" spans="1:65" s="13" customFormat="1" ht="11.25">
      <c r="B971" s="192"/>
      <c r="C971" s="193"/>
      <c r="D971" s="194" t="s">
        <v>193</v>
      </c>
      <c r="E971" s="195" t="s">
        <v>43</v>
      </c>
      <c r="F971" s="196" t="s">
        <v>1646</v>
      </c>
      <c r="G971" s="193"/>
      <c r="H971" s="195" t="s">
        <v>43</v>
      </c>
      <c r="I971" s="197"/>
      <c r="J971" s="193"/>
      <c r="K971" s="193"/>
      <c r="L971" s="198"/>
      <c r="M971" s="199"/>
      <c r="N971" s="200"/>
      <c r="O971" s="200"/>
      <c r="P971" s="200"/>
      <c r="Q971" s="200"/>
      <c r="R971" s="200"/>
      <c r="S971" s="200"/>
      <c r="T971" s="201"/>
      <c r="AT971" s="202" t="s">
        <v>193</v>
      </c>
      <c r="AU971" s="202" t="s">
        <v>90</v>
      </c>
      <c r="AV971" s="13" t="s">
        <v>88</v>
      </c>
      <c r="AW971" s="13" t="s">
        <v>41</v>
      </c>
      <c r="AX971" s="13" t="s">
        <v>80</v>
      </c>
      <c r="AY971" s="202" t="s">
        <v>182</v>
      </c>
    </row>
    <row r="972" spans="1:65" s="14" customFormat="1" ht="11.25">
      <c r="B972" s="203"/>
      <c r="C972" s="204"/>
      <c r="D972" s="194" t="s">
        <v>193</v>
      </c>
      <c r="E972" s="205" t="s">
        <v>43</v>
      </c>
      <c r="F972" s="206" t="s">
        <v>88</v>
      </c>
      <c r="G972" s="204"/>
      <c r="H972" s="207">
        <v>1</v>
      </c>
      <c r="I972" s="208"/>
      <c r="J972" s="204"/>
      <c r="K972" s="204"/>
      <c r="L972" s="209"/>
      <c r="M972" s="210"/>
      <c r="N972" s="211"/>
      <c r="O972" s="211"/>
      <c r="P972" s="211"/>
      <c r="Q972" s="211"/>
      <c r="R972" s="211"/>
      <c r="S972" s="211"/>
      <c r="T972" s="212"/>
      <c r="AT972" s="213" t="s">
        <v>193</v>
      </c>
      <c r="AU972" s="213" t="s">
        <v>90</v>
      </c>
      <c r="AV972" s="14" t="s">
        <v>90</v>
      </c>
      <c r="AW972" s="14" t="s">
        <v>41</v>
      </c>
      <c r="AX972" s="14" t="s">
        <v>80</v>
      </c>
      <c r="AY972" s="213" t="s">
        <v>182</v>
      </c>
    </row>
    <row r="973" spans="1:65" s="13" customFormat="1" ht="11.25">
      <c r="B973" s="192"/>
      <c r="C973" s="193"/>
      <c r="D973" s="194" t="s">
        <v>193</v>
      </c>
      <c r="E973" s="195" t="s">
        <v>43</v>
      </c>
      <c r="F973" s="196" t="s">
        <v>1647</v>
      </c>
      <c r="G973" s="193"/>
      <c r="H973" s="195" t="s">
        <v>43</v>
      </c>
      <c r="I973" s="197"/>
      <c r="J973" s="193"/>
      <c r="K973" s="193"/>
      <c r="L973" s="198"/>
      <c r="M973" s="199"/>
      <c r="N973" s="200"/>
      <c r="O973" s="200"/>
      <c r="P973" s="200"/>
      <c r="Q973" s="200"/>
      <c r="R973" s="200"/>
      <c r="S973" s="200"/>
      <c r="T973" s="201"/>
      <c r="AT973" s="202" t="s">
        <v>193</v>
      </c>
      <c r="AU973" s="202" t="s">
        <v>90</v>
      </c>
      <c r="AV973" s="13" t="s">
        <v>88</v>
      </c>
      <c r="AW973" s="13" t="s">
        <v>41</v>
      </c>
      <c r="AX973" s="13" t="s">
        <v>80</v>
      </c>
      <c r="AY973" s="202" t="s">
        <v>182</v>
      </c>
    </row>
    <row r="974" spans="1:65" s="14" customFormat="1" ht="11.25">
      <c r="B974" s="203"/>
      <c r="C974" s="204"/>
      <c r="D974" s="194" t="s">
        <v>193</v>
      </c>
      <c r="E974" s="205" t="s">
        <v>43</v>
      </c>
      <c r="F974" s="206" t="s">
        <v>88</v>
      </c>
      <c r="G974" s="204"/>
      <c r="H974" s="207">
        <v>1</v>
      </c>
      <c r="I974" s="208"/>
      <c r="J974" s="204"/>
      <c r="K974" s="204"/>
      <c r="L974" s="209"/>
      <c r="M974" s="210"/>
      <c r="N974" s="211"/>
      <c r="O974" s="211"/>
      <c r="P974" s="211"/>
      <c r="Q974" s="211"/>
      <c r="R974" s="211"/>
      <c r="S974" s="211"/>
      <c r="T974" s="212"/>
      <c r="AT974" s="213" t="s">
        <v>193</v>
      </c>
      <c r="AU974" s="213" t="s">
        <v>90</v>
      </c>
      <c r="AV974" s="14" t="s">
        <v>90</v>
      </c>
      <c r="AW974" s="14" t="s">
        <v>41</v>
      </c>
      <c r="AX974" s="14" t="s">
        <v>80</v>
      </c>
      <c r="AY974" s="213" t="s">
        <v>182</v>
      </c>
    </row>
    <row r="975" spans="1:65" s="15" customFormat="1" ht="11.25">
      <c r="B975" s="227"/>
      <c r="C975" s="228"/>
      <c r="D975" s="194" t="s">
        <v>193</v>
      </c>
      <c r="E975" s="229" t="s">
        <v>43</v>
      </c>
      <c r="F975" s="230" t="s">
        <v>436</v>
      </c>
      <c r="G975" s="228"/>
      <c r="H975" s="231">
        <v>11</v>
      </c>
      <c r="I975" s="232"/>
      <c r="J975" s="228"/>
      <c r="K975" s="228"/>
      <c r="L975" s="233"/>
      <c r="M975" s="234"/>
      <c r="N975" s="235"/>
      <c r="O975" s="235"/>
      <c r="P975" s="235"/>
      <c r="Q975" s="235"/>
      <c r="R975" s="235"/>
      <c r="S975" s="235"/>
      <c r="T975" s="236"/>
      <c r="AT975" s="237" t="s">
        <v>193</v>
      </c>
      <c r="AU975" s="237" t="s">
        <v>90</v>
      </c>
      <c r="AV975" s="15" t="s">
        <v>205</v>
      </c>
      <c r="AW975" s="15" t="s">
        <v>41</v>
      </c>
      <c r="AX975" s="15" t="s">
        <v>88</v>
      </c>
      <c r="AY975" s="237" t="s">
        <v>182</v>
      </c>
    </row>
    <row r="976" spans="1:65" s="2" customFormat="1" ht="14.45" customHeight="1">
      <c r="A976" s="35"/>
      <c r="B976" s="36"/>
      <c r="C976" s="214" t="s">
        <v>944</v>
      </c>
      <c r="D976" s="214" t="s">
        <v>179</v>
      </c>
      <c r="E976" s="215" t="s">
        <v>852</v>
      </c>
      <c r="F976" s="216" t="s">
        <v>853</v>
      </c>
      <c r="G976" s="217" t="s">
        <v>190</v>
      </c>
      <c r="H976" s="218">
        <v>11</v>
      </c>
      <c r="I976" s="219"/>
      <c r="J976" s="220">
        <f>ROUND(I976*H976,2)</f>
        <v>0</v>
      </c>
      <c r="K976" s="216" t="s">
        <v>198</v>
      </c>
      <c r="L976" s="221"/>
      <c r="M976" s="222" t="s">
        <v>43</v>
      </c>
      <c r="N976" s="223" t="s">
        <v>51</v>
      </c>
      <c r="O976" s="65"/>
      <c r="P976" s="188">
        <f>O976*H976</f>
        <v>0</v>
      </c>
      <c r="Q976" s="188">
        <v>0</v>
      </c>
      <c r="R976" s="188">
        <f>Q976*H976</f>
        <v>0</v>
      </c>
      <c r="S976" s="188">
        <v>0</v>
      </c>
      <c r="T976" s="189">
        <f>S976*H976</f>
        <v>0</v>
      </c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R976" s="190" t="s">
        <v>90</v>
      </c>
      <c r="AT976" s="190" t="s">
        <v>179</v>
      </c>
      <c r="AU976" s="190" t="s">
        <v>90</v>
      </c>
      <c r="AY976" s="17" t="s">
        <v>182</v>
      </c>
      <c r="BE976" s="191">
        <f>IF(N976="základní",J976,0)</f>
        <v>0</v>
      </c>
      <c r="BF976" s="191">
        <f>IF(N976="snížená",J976,0)</f>
        <v>0</v>
      </c>
      <c r="BG976" s="191">
        <f>IF(N976="zákl. přenesená",J976,0)</f>
        <v>0</v>
      </c>
      <c r="BH976" s="191">
        <f>IF(N976="sníž. přenesená",J976,0)</f>
        <v>0</v>
      </c>
      <c r="BI976" s="191">
        <f>IF(N976="nulová",J976,0)</f>
        <v>0</v>
      </c>
      <c r="BJ976" s="17" t="s">
        <v>88</v>
      </c>
      <c r="BK976" s="191">
        <f>ROUND(I976*H976,2)</f>
        <v>0</v>
      </c>
      <c r="BL976" s="17" t="s">
        <v>88</v>
      </c>
      <c r="BM976" s="190" t="s">
        <v>854</v>
      </c>
    </row>
    <row r="977" spans="2:51" s="13" customFormat="1" ht="11.25">
      <c r="B977" s="192"/>
      <c r="C977" s="193"/>
      <c r="D977" s="194" t="s">
        <v>193</v>
      </c>
      <c r="E977" s="195" t="s">
        <v>43</v>
      </c>
      <c r="F977" s="196" t="s">
        <v>431</v>
      </c>
      <c r="G977" s="193"/>
      <c r="H977" s="195" t="s">
        <v>43</v>
      </c>
      <c r="I977" s="197"/>
      <c r="J977" s="193"/>
      <c r="K977" s="193"/>
      <c r="L977" s="198"/>
      <c r="M977" s="199"/>
      <c r="N977" s="200"/>
      <c r="O977" s="200"/>
      <c r="P977" s="200"/>
      <c r="Q977" s="200"/>
      <c r="R977" s="200"/>
      <c r="S977" s="200"/>
      <c r="T977" s="201"/>
      <c r="AT977" s="202" t="s">
        <v>193</v>
      </c>
      <c r="AU977" s="202" t="s">
        <v>90</v>
      </c>
      <c r="AV977" s="13" t="s">
        <v>88</v>
      </c>
      <c r="AW977" s="13" t="s">
        <v>41</v>
      </c>
      <c r="AX977" s="13" t="s">
        <v>80</v>
      </c>
      <c r="AY977" s="202" t="s">
        <v>182</v>
      </c>
    </row>
    <row r="978" spans="2:51" s="13" customFormat="1" ht="11.25">
      <c r="B978" s="192"/>
      <c r="C978" s="193"/>
      <c r="D978" s="194" t="s">
        <v>193</v>
      </c>
      <c r="E978" s="195" t="s">
        <v>43</v>
      </c>
      <c r="F978" s="196" t="s">
        <v>638</v>
      </c>
      <c r="G978" s="193"/>
      <c r="H978" s="195" t="s">
        <v>43</v>
      </c>
      <c r="I978" s="197"/>
      <c r="J978" s="193"/>
      <c r="K978" s="193"/>
      <c r="L978" s="198"/>
      <c r="M978" s="199"/>
      <c r="N978" s="200"/>
      <c r="O978" s="200"/>
      <c r="P978" s="200"/>
      <c r="Q978" s="200"/>
      <c r="R978" s="200"/>
      <c r="S978" s="200"/>
      <c r="T978" s="201"/>
      <c r="AT978" s="202" t="s">
        <v>193</v>
      </c>
      <c r="AU978" s="202" t="s">
        <v>90</v>
      </c>
      <c r="AV978" s="13" t="s">
        <v>88</v>
      </c>
      <c r="AW978" s="13" t="s">
        <v>41</v>
      </c>
      <c r="AX978" s="13" t="s">
        <v>80</v>
      </c>
      <c r="AY978" s="202" t="s">
        <v>182</v>
      </c>
    </row>
    <row r="979" spans="2:51" s="14" customFormat="1" ht="11.25">
      <c r="B979" s="203"/>
      <c r="C979" s="204"/>
      <c r="D979" s="194" t="s">
        <v>193</v>
      </c>
      <c r="E979" s="205" t="s">
        <v>43</v>
      </c>
      <c r="F979" s="206" t="s">
        <v>88</v>
      </c>
      <c r="G979" s="204"/>
      <c r="H979" s="207">
        <v>1</v>
      </c>
      <c r="I979" s="208"/>
      <c r="J979" s="204"/>
      <c r="K979" s="204"/>
      <c r="L979" s="209"/>
      <c r="M979" s="210"/>
      <c r="N979" s="211"/>
      <c r="O979" s="211"/>
      <c r="P979" s="211"/>
      <c r="Q979" s="211"/>
      <c r="R979" s="211"/>
      <c r="S979" s="211"/>
      <c r="T979" s="212"/>
      <c r="AT979" s="213" t="s">
        <v>193</v>
      </c>
      <c r="AU979" s="213" t="s">
        <v>90</v>
      </c>
      <c r="AV979" s="14" t="s">
        <v>90</v>
      </c>
      <c r="AW979" s="14" t="s">
        <v>41</v>
      </c>
      <c r="AX979" s="14" t="s">
        <v>80</v>
      </c>
      <c r="AY979" s="213" t="s">
        <v>182</v>
      </c>
    </row>
    <row r="980" spans="2:51" s="13" customFormat="1" ht="11.25">
      <c r="B980" s="192"/>
      <c r="C980" s="193"/>
      <c r="D980" s="194" t="s">
        <v>193</v>
      </c>
      <c r="E980" s="195" t="s">
        <v>43</v>
      </c>
      <c r="F980" s="196" t="s">
        <v>640</v>
      </c>
      <c r="G980" s="193"/>
      <c r="H980" s="195" t="s">
        <v>43</v>
      </c>
      <c r="I980" s="197"/>
      <c r="J980" s="193"/>
      <c r="K980" s="193"/>
      <c r="L980" s="198"/>
      <c r="M980" s="199"/>
      <c r="N980" s="200"/>
      <c r="O980" s="200"/>
      <c r="P980" s="200"/>
      <c r="Q980" s="200"/>
      <c r="R980" s="200"/>
      <c r="S980" s="200"/>
      <c r="T980" s="201"/>
      <c r="AT980" s="202" t="s">
        <v>193</v>
      </c>
      <c r="AU980" s="202" t="s">
        <v>90</v>
      </c>
      <c r="AV980" s="13" t="s">
        <v>88</v>
      </c>
      <c r="AW980" s="13" t="s">
        <v>41</v>
      </c>
      <c r="AX980" s="13" t="s">
        <v>80</v>
      </c>
      <c r="AY980" s="202" t="s">
        <v>182</v>
      </c>
    </row>
    <row r="981" spans="2:51" s="14" customFormat="1" ht="11.25">
      <c r="B981" s="203"/>
      <c r="C981" s="204"/>
      <c r="D981" s="194" t="s">
        <v>193</v>
      </c>
      <c r="E981" s="205" t="s">
        <v>43</v>
      </c>
      <c r="F981" s="206" t="s">
        <v>88</v>
      </c>
      <c r="G981" s="204"/>
      <c r="H981" s="207">
        <v>1</v>
      </c>
      <c r="I981" s="208"/>
      <c r="J981" s="204"/>
      <c r="K981" s="204"/>
      <c r="L981" s="209"/>
      <c r="M981" s="210"/>
      <c r="N981" s="211"/>
      <c r="O981" s="211"/>
      <c r="P981" s="211"/>
      <c r="Q981" s="211"/>
      <c r="R981" s="211"/>
      <c r="S981" s="211"/>
      <c r="T981" s="212"/>
      <c r="AT981" s="213" t="s">
        <v>193</v>
      </c>
      <c r="AU981" s="213" t="s">
        <v>90</v>
      </c>
      <c r="AV981" s="14" t="s">
        <v>90</v>
      </c>
      <c r="AW981" s="14" t="s">
        <v>41</v>
      </c>
      <c r="AX981" s="14" t="s">
        <v>80</v>
      </c>
      <c r="AY981" s="213" t="s">
        <v>182</v>
      </c>
    </row>
    <row r="982" spans="2:51" s="13" customFormat="1" ht="11.25">
      <c r="B982" s="192"/>
      <c r="C982" s="193"/>
      <c r="D982" s="194" t="s">
        <v>193</v>
      </c>
      <c r="E982" s="195" t="s">
        <v>43</v>
      </c>
      <c r="F982" s="196" t="s">
        <v>1636</v>
      </c>
      <c r="G982" s="193"/>
      <c r="H982" s="195" t="s">
        <v>43</v>
      </c>
      <c r="I982" s="197"/>
      <c r="J982" s="193"/>
      <c r="K982" s="193"/>
      <c r="L982" s="198"/>
      <c r="M982" s="199"/>
      <c r="N982" s="200"/>
      <c r="O982" s="200"/>
      <c r="P982" s="200"/>
      <c r="Q982" s="200"/>
      <c r="R982" s="200"/>
      <c r="S982" s="200"/>
      <c r="T982" s="201"/>
      <c r="AT982" s="202" t="s">
        <v>193</v>
      </c>
      <c r="AU982" s="202" t="s">
        <v>90</v>
      </c>
      <c r="AV982" s="13" t="s">
        <v>88</v>
      </c>
      <c r="AW982" s="13" t="s">
        <v>41</v>
      </c>
      <c r="AX982" s="13" t="s">
        <v>80</v>
      </c>
      <c r="AY982" s="202" t="s">
        <v>182</v>
      </c>
    </row>
    <row r="983" spans="2:51" s="14" customFormat="1" ht="11.25">
      <c r="B983" s="203"/>
      <c r="C983" s="204"/>
      <c r="D983" s="194" t="s">
        <v>193</v>
      </c>
      <c r="E983" s="205" t="s">
        <v>43</v>
      </c>
      <c r="F983" s="206" t="s">
        <v>88</v>
      </c>
      <c r="G983" s="204"/>
      <c r="H983" s="207">
        <v>1</v>
      </c>
      <c r="I983" s="208"/>
      <c r="J983" s="204"/>
      <c r="K983" s="204"/>
      <c r="L983" s="209"/>
      <c r="M983" s="210"/>
      <c r="N983" s="211"/>
      <c r="O983" s="211"/>
      <c r="P983" s="211"/>
      <c r="Q983" s="211"/>
      <c r="R983" s="211"/>
      <c r="S983" s="211"/>
      <c r="T983" s="212"/>
      <c r="AT983" s="213" t="s">
        <v>193</v>
      </c>
      <c r="AU983" s="213" t="s">
        <v>90</v>
      </c>
      <c r="AV983" s="14" t="s">
        <v>90</v>
      </c>
      <c r="AW983" s="14" t="s">
        <v>41</v>
      </c>
      <c r="AX983" s="14" t="s">
        <v>80</v>
      </c>
      <c r="AY983" s="213" t="s">
        <v>182</v>
      </c>
    </row>
    <row r="984" spans="2:51" s="13" customFormat="1" ht="11.25">
      <c r="B984" s="192"/>
      <c r="C984" s="193"/>
      <c r="D984" s="194" t="s">
        <v>193</v>
      </c>
      <c r="E984" s="195" t="s">
        <v>43</v>
      </c>
      <c r="F984" s="196" t="s">
        <v>1637</v>
      </c>
      <c r="G984" s="193"/>
      <c r="H984" s="195" t="s">
        <v>43</v>
      </c>
      <c r="I984" s="197"/>
      <c r="J984" s="193"/>
      <c r="K984" s="193"/>
      <c r="L984" s="198"/>
      <c r="M984" s="199"/>
      <c r="N984" s="200"/>
      <c r="O984" s="200"/>
      <c r="P984" s="200"/>
      <c r="Q984" s="200"/>
      <c r="R984" s="200"/>
      <c r="S984" s="200"/>
      <c r="T984" s="201"/>
      <c r="AT984" s="202" t="s">
        <v>193</v>
      </c>
      <c r="AU984" s="202" t="s">
        <v>90</v>
      </c>
      <c r="AV984" s="13" t="s">
        <v>88</v>
      </c>
      <c r="AW984" s="13" t="s">
        <v>41</v>
      </c>
      <c r="AX984" s="13" t="s">
        <v>80</v>
      </c>
      <c r="AY984" s="202" t="s">
        <v>182</v>
      </c>
    </row>
    <row r="985" spans="2:51" s="14" customFormat="1" ht="11.25">
      <c r="B985" s="203"/>
      <c r="C985" s="204"/>
      <c r="D985" s="194" t="s">
        <v>193</v>
      </c>
      <c r="E985" s="205" t="s">
        <v>43</v>
      </c>
      <c r="F985" s="206" t="s">
        <v>88</v>
      </c>
      <c r="G985" s="204"/>
      <c r="H985" s="207">
        <v>1</v>
      </c>
      <c r="I985" s="208"/>
      <c r="J985" s="204"/>
      <c r="K985" s="204"/>
      <c r="L985" s="209"/>
      <c r="M985" s="210"/>
      <c r="N985" s="211"/>
      <c r="O985" s="211"/>
      <c r="P985" s="211"/>
      <c r="Q985" s="211"/>
      <c r="R985" s="211"/>
      <c r="S985" s="211"/>
      <c r="T985" s="212"/>
      <c r="AT985" s="213" t="s">
        <v>193</v>
      </c>
      <c r="AU985" s="213" t="s">
        <v>90</v>
      </c>
      <c r="AV985" s="14" t="s">
        <v>90</v>
      </c>
      <c r="AW985" s="14" t="s">
        <v>41</v>
      </c>
      <c r="AX985" s="14" t="s">
        <v>80</v>
      </c>
      <c r="AY985" s="213" t="s">
        <v>182</v>
      </c>
    </row>
    <row r="986" spans="2:51" s="13" customFormat="1" ht="11.25">
      <c r="B986" s="192"/>
      <c r="C986" s="193"/>
      <c r="D986" s="194" t="s">
        <v>193</v>
      </c>
      <c r="E986" s="195" t="s">
        <v>43</v>
      </c>
      <c r="F986" s="196" t="s">
        <v>1638</v>
      </c>
      <c r="G986" s="193"/>
      <c r="H986" s="195" t="s">
        <v>43</v>
      </c>
      <c r="I986" s="197"/>
      <c r="J986" s="193"/>
      <c r="K986" s="193"/>
      <c r="L986" s="198"/>
      <c r="M986" s="199"/>
      <c r="N986" s="200"/>
      <c r="O986" s="200"/>
      <c r="P986" s="200"/>
      <c r="Q986" s="200"/>
      <c r="R986" s="200"/>
      <c r="S986" s="200"/>
      <c r="T986" s="201"/>
      <c r="AT986" s="202" t="s">
        <v>193</v>
      </c>
      <c r="AU986" s="202" t="s">
        <v>90</v>
      </c>
      <c r="AV986" s="13" t="s">
        <v>88</v>
      </c>
      <c r="AW986" s="13" t="s">
        <v>41</v>
      </c>
      <c r="AX986" s="13" t="s">
        <v>80</v>
      </c>
      <c r="AY986" s="202" t="s">
        <v>182</v>
      </c>
    </row>
    <row r="987" spans="2:51" s="14" customFormat="1" ht="11.25">
      <c r="B987" s="203"/>
      <c r="C987" s="204"/>
      <c r="D987" s="194" t="s">
        <v>193</v>
      </c>
      <c r="E987" s="205" t="s">
        <v>43</v>
      </c>
      <c r="F987" s="206" t="s">
        <v>88</v>
      </c>
      <c r="G987" s="204"/>
      <c r="H987" s="207">
        <v>1</v>
      </c>
      <c r="I987" s="208"/>
      <c r="J987" s="204"/>
      <c r="K987" s="204"/>
      <c r="L987" s="209"/>
      <c r="M987" s="210"/>
      <c r="N987" s="211"/>
      <c r="O987" s="211"/>
      <c r="P987" s="211"/>
      <c r="Q987" s="211"/>
      <c r="R987" s="211"/>
      <c r="S987" s="211"/>
      <c r="T987" s="212"/>
      <c r="AT987" s="213" t="s">
        <v>193</v>
      </c>
      <c r="AU987" s="213" t="s">
        <v>90</v>
      </c>
      <c r="AV987" s="14" t="s">
        <v>90</v>
      </c>
      <c r="AW987" s="14" t="s">
        <v>41</v>
      </c>
      <c r="AX987" s="14" t="s">
        <v>80</v>
      </c>
      <c r="AY987" s="213" t="s">
        <v>182</v>
      </c>
    </row>
    <row r="988" spans="2:51" s="13" customFormat="1" ht="11.25">
      <c r="B988" s="192"/>
      <c r="C988" s="193"/>
      <c r="D988" s="194" t="s">
        <v>193</v>
      </c>
      <c r="E988" s="195" t="s">
        <v>43</v>
      </c>
      <c r="F988" s="196" t="s">
        <v>1639</v>
      </c>
      <c r="G988" s="193"/>
      <c r="H988" s="195" t="s">
        <v>43</v>
      </c>
      <c r="I988" s="197"/>
      <c r="J988" s="193"/>
      <c r="K988" s="193"/>
      <c r="L988" s="198"/>
      <c r="M988" s="199"/>
      <c r="N988" s="200"/>
      <c r="O988" s="200"/>
      <c r="P988" s="200"/>
      <c r="Q988" s="200"/>
      <c r="R988" s="200"/>
      <c r="S988" s="200"/>
      <c r="T988" s="201"/>
      <c r="AT988" s="202" t="s">
        <v>193</v>
      </c>
      <c r="AU988" s="202" t="s">
        <v>90</v>
      </c>
      <c r="AV988" s="13" t="s">
        <v>88</v>
      </c>
      <c r="AW988" s="13" t="s">
        <v>41</v>
      </c>
      <c r="AX988" s="13" t="s">
        <v>80</v>
      </c>
      <c r="AY988" s="202" t="s">
        <v>182</v>
      </c>
    </row>
    <row r="989" spans="2:51" s="14" customFormat="1" ht="11.25">
      <c r="B989" s="203"/>
      <c r="C989" s="204"/>
      <c r="D989" s="194" t="s">
        <v>193</v>
      </c>
      <c r="E989" s="205" t="s">
        <v>43</v>
      </c>
      <c r="F989" s="206" t="s">
        <v>88</v>
      </c>
      <c r="G989" s="204"/>
      <c r="H989" s="207">
        <v>1</v>
      </c>
      <c r="I989" s="208"/>
      <c r="J989" s="204"/>
      <c r="K989" s="204"/>
      <c r="L989" s="209"/>
      <c r="M989" s="210"/>
      <c r="N989" s="211"/>
      <c r="O989" s="211"/>
      <c r="P989" s="211"/>
      <c r="Q989" s="211"/>
      <c r="R989" s="211"/>
      <c r="S989" s="211"/>
      <c r="T989" s="212"/>
      <c r="AT989" s="213" t="s">
        <v>193</v>
      </c>
      <c r="AU989" s="213" t="s">
        <v>90</v>
      </c>
      <c r="AV989" s="14" t="s">
        <v>90</v>
      </c>
      <c r="AW989" s="14" t="s">
        <v>41</v>
      </c>
      <c r="AX989" s="14" t="s">
        <v>80</v>
      </c>
      <c r="AY989" s="213" t="s">
        <v>182</v>
      </c>
    </row>
    <row r="990" spans="2:51" s="13" customFormat="1" ht="11.25">
      <c r="B990" s="192"/>
      <c r="C990" s="193"/>
      <c r="D990" s="194" t="s">
        <v>193</v>
      </c>
      <c r="E990" s="195" t="s">
        <v>43</v>
      </c>
      <c r="F990" s="196" t="s">
        <v>1641</v>
      </c>
      <c r="G990" s="193"/>
      <c r="H990" s="195" t="s">
        <v>43</v>
      </c>
      <c r="I990" s="197"/>
      <c r="J990" s="193"/>
      <c r="K990" s="193"/>
      <c r="L990" s="198"/>
      <c r="M990" s="199"/>
      <c r="N990" s="200"/>
      <c r="O990" s="200"/>
      <c r="P990" s="200"/>
      <c r="Q990" s="200"/>
      <c r="R990" s="200"/>
      <c r="S990" s="200"/>
      <c r="T990" s="201"/>
      <c r="AT990" s="202" t="s">
        <v>193</v>
      </c>
      <c r="AU990" s="202" t="s">
        <v>90</v>
      </c>
      <c r="AV990" s="13" t="s">
        <v>88</v>
      </c>
      <c r="AW990" s="13" t="s">
        <v>41</v>
      </c>
      <c r="AX990" s="13" t="s">
        <v>80</v>
      </c>
      <c r="AY990" s="202" t="s">
        <v>182</v>
      </c>
    </row>
    <row r="991" spans="2:51" s="14" customFormat="1" ht="11.25">
      <c r="B991" s="203"/>
      <c r="C991" s="204"/>
      <c r="D991" s="194" t="s">
        <v>193</v>
      </c>
      <c r="E991" s="205" t="s">
        <v>43</v>
      </c>
      <c r="F991" s="206" t="s">
        <v>88</v>
      </c>
      <c r="G991" s="204"/>
      <c r="H991" s="207">
        <v>1</v>
      </c>
      <c r="I991" s="208"/>
      <c r="J991" s="204"/>
      <c r="K991" s="204"/>
      <c r="L991" s="209"/>
      <c r="M991" s="210"/>
      <c r="N991" s="211"/>
      <c r="O991" s="211"/>
      <c r="P991" s="211"/>
      <c r="Q991" s="211"/>
      <c r="R991" s="211"/>
      <c r="S991" s="211"/>
      <c r="T991" s="212"/>
      <c r="AT991" s="213" t="s">
        <v>193</v>
      </c>
      <c r="AU991" s="213" t="s">
        <v>90</v>
      </c>
      <c r="AV991" s="14" t="s">
        <v>90</v>
      </c>
      <c r="AW991" s="14" t="s">
        <v>41</v>
      </c>
      <c r="AX991" s="14" t="s">
        <v>80</v>
      </c>
      <c r="AY991" s="213" t="s">
        <v>182</v>
      </c>
    </row>
    <row r="992" spans="2:51" s="13" customFormat="1" ht="11.25">
      <c r="B992" s="192"/>
      <c r="C992" s="193"/>
      <c r="D992" s="194" t="s">
        <v>193</v>
      </c>
      <c r="E992" s="195" t="s">
        <v>43</v>
      </c>
      <c r="F992" s="196" t="s">
        <v>1643</v>
      </c>
      <c r="G992" s="193"/>
      <c r="H992" s="195" t="s">
        <v>43</v>
      </c>
      <c r="I992" s="197"/>
      <c r="J992" s="193"/>
      <c r="K992" s="193"/>
      <c r="L992" s="198"/>
      <c r="M992" s="199"/>
      <c r="N992" s="200"/>
      <c r="O992" s="200"/>
      <c r="P992" s="200"/>
      <c r="Q992" s="200"/>
      <c r="R992" s="200"/>
      <c r="S992" s="200"/>
      <c r="T992" s="201"/>
      <c r="AT992" s="202" t="s">
        <v>193</v>
      </c>
      <c r="AU992" s="202" t="s">
        <v>90</v>
      </c>
      <c r="AV992" s="13" t="s">
        <v>88</v>
      </c>
      <c r="AW992" s="13" t="s">
        <v>41</v>
      </c>
      <c r="AX992" s="13" t="s">
        <v>80</v>
      </c>
      <c r="AY992" s="202" t="s">
        <v>182</v>
      </c>
    </row>
    <row r="993" spans="1:65" s="14" customFormat="1" ht="11.25">
      <c r="B993" s="203"/>
      <c r="C993" s="204"/>
      <c r="D993" s="194" t="s">
        <v>193</v>
      </c>
      <c r="E993" s="205" t="s">
        <v>43</v>
      </c>
      <c r="F993" s="206" t="s">
        <v>88</v>
      </c>
      <c r="G993" s="204"/>
      <c r="H993" s="207">
        <v>1</v>
      </c>
      <c r="I993" s="208"/>
      <c r="J993" s="204"/>
      <c r="K993" s="204"/>
      <c r="L993" s="209"/>
      <c r="M993" s="210"/>
      <c r="N993" s="211"/>
      <c r="O993" s="211"/>
      <c r="P993" s="211"/>
      <c r="Q993" s="211"/>
      <c r="R993" s="211"/>
      <c r="S993" s="211"/>
      <c r="T993" s="212"/>
      <c r="AT993" s="213" t="s">
        <v>193</v>
      </c>
      <c r="AU993" s="213" t="s">
        <v>90</v>
      </c>
      <c r="AV993" s="14" t="s">
        <v>90</v>
      </c>
      <c r="AW993" s="14" t="s">
        <v>41</v>
      </c>
      <c r="AX993" s="14" t="s">
        <v>80</v>
      </c>
      <c r="AY993" s="213" t="s">
        <v>182</v>
      </c>
    </row>
    <row r="994" spans="1:65" s="13" customFormat="1" ht="11.25">
      <c r="B994" s="192"/>
      <c r="C994" s="193"/>
      <c r="D994" s="194" t="s">
        <v>193</v>
      </c>
      <c r="E994" s="195" t="s">
        <v>43</v>
      </c>
      <c r="F994" s="196" t="s">
        <v>1644</v>
      </c>
      <c r="G994" s="193"/>
      <c r="H994" s="195" t="s">
        <v>43</v>
      </c>
      <c r="I994" s="197"/>
      <c r="J994" s="193"/>
      <c r="K994" s="193"/>
      <c r="L994" s="198"/>
      <c r="M994" s="199"/>
      <c r="N994" s="200"/>
      <c r="O994" s="200"/>
      <c r="P994" s="200"/>
      <c r="Q994" s="200"/>
      <c r="R994" s="200"/>
      <c r="S994" s="200"/>
      <c r="T994" s="201"/>
      <c r="AT994" s="202" t="s">
        <v>193</v>
      </c>
      <c r="AU994" s="202" t="s">
        <v>90</v>
      </c>
      <c r="AV994" s="13" t="s">
        <v>88</v>
      </c>
      <c r="AW994" s="13" t="s">
        <v>41</v>
      </c>
      <c r="AX994" s="13" t="s">
        <v>80</v>
      </c>
      <c r="AY994" s="202" t="s">
        <v>182</v>
      </c>
    </row>
    <row r="995" spans="1:65" s="14" customFormat="1" ht="11.25">
      <c r="B995" s="203"/>
      <c r="C995" s="204"/>
      <c r="D995" s="194" t="s">
        <v>193</v>
      </c>
      <c r="E995" s="205" t="s">
        <v>43</v>
      </c>
      <c r="F995" s="206" t="s">
        <v>88</v>
      </c>
      <c r="G995" s="204"/>
      <c r="H995" s="207">
        <v>1</v>
      </c>
      <c r="I995" s="208"/>
      <c r="J995" s="204"/>
      <c r="K995" s="204"/>
      <c r="L995" s="209"/>
      <c r="M995" s="210"/>
      <c r="N995" s="211"/>
      <c r="O995" s="211"/>
      <c r="P995" s="211"/>
      <c r="Q995" s="211"/>
      <c r="R995" s="211"/>
      <c r="S995" s="211"/>
      <c r="T995" s="212"/>
      <c r="AT995" s="213" t="s">
        <v>193</v>
      </c>
      <c r="AU995" s="213" t="s">
        <v>90</v>
      </c>
      <c r="AV995" s="14" t="s">
        <v>90</v>
      </c>
      <c r="AW995" s="14" t="s">
        <v>41</v>
      </c>
      <c r="AX995" s="14" t="s">
        <v>80</v>
      </c>
      <c r="AY995" s="213" t="s">
        <v>182</v>
      </c>
    </row>
    <row r="996" spans="1:65" s="13" customFormat="1" ht="11.25">
      <c r="B996" s="192"/>
      <c r="C996" s="193"/>
      <c r="D996" s="194" t="s">
        <v>193</v>
      </c>
      <c r="E996" s="195" t="s">
        <v>43</v>
      </c>
      <c r="F996" s="196" t="s">
        <v>1646</v>
      </c>
      <c r="G996" s="193"/>
      <c r="H996" s="195" t="s">
        <v>43</v>
      </c>
      <c r="I996" s="197"/>
      <c r="J996" s="193"/>
      <c r="K996" s="193"/>
      <c r="L996" s="198"/>
      <c r="M996" s="199"/>
      <c r="N996" s="200"/>
      <c r="O996" s="200"/>
      <c r="P996" s="200"/>
      <c r="Q996" s="200"/>
      <c r="R996" s="200"/>
      <c r="S996" s="200"/>
      <c r="T996" s="201"/>
      <c r="AT996" s="202" t="s">
        <v>193</v>
      </c>
      <c r="AU996" s="202" t="s">
        <v>90</v>
      </c>
      <c r="AV996" s="13" t="s">
        <v>88</v>
      </c>
      <c r="AW996" s="13" t="s">
        <v>41</v>
      </c>
      <c r="AX996" s="13" t="s">
        <v>80</v>
      </c>
      <c r="AY996" s="202" t="s">
        <v>182</v>
      </c>
    </row>
    <row r="997" spans="1:65" s="14" customFormat="1" ht="11.25">
      <c r="B997" s="203"/>
      <c r="C997" s="204"/>
      <c r="D997" s="194" t="s">
        <v>193</v>
      </c>
      <c r="E997" s="205" t="s">
        <v>43</v>
      </c>
      <c r="F997" s="206" t="s">
        <v>88</v>
      </c>
      <c r="G997" s="204"/>
      <c r="H997" s="207">
        <v>1</v>
      </c>
      <c r="I997" s="208"/>
      <c r="J997" s="204"/>
      <c r="K997" s="204"/>
      <c r="L997" s="209"/>
      <c r="M997" s="210"/>
      <c r="N997" s="211"/>
      <c r="O997" s="211"/>
      <c r="P997" s="211"/>
      <c r="Q997" s="211"/>
      <c r="R997" s="211"/>
      <c r="S997" s="211"/>
      <c r="T997" s="212"/>
      <c r="AT997" s="213" t="s">
        <v>193</v>
      </c>
      <c r="AU997" s="213" t="s">
        <v>90</v>
      </c>
      <c r="AV997" s="14" t="s">
        <v>90</v>
      </c>
      <c r="AW997" s="14" t="s">
        <v>41</v>
      </c>
      <c r="AX997" s="14" t="s">
        <v>80</v>
      </c>
      <c r="AY997" s="213" t="s">
        <v>182</v>
      </c>
    </row>
    <row r="998" spans="1:65" s="13" customFormat="1" ht="11.25">
      <c r="B998" s="192"/>
      <c r="C998" s="193"/>
      <c r="D998" s="194" t="s">
        <v>193</v>
      </c>
      <c r="E998" s="195" t="s">
        <v>43</v>
      </c>
      <c r="F998" s="196" t="s">
        <v>1647</v>
      </c>
      <c r="G998" s="193"/>
      <c r="H998" s="195" t="s">
        <v>43</v>
      </c>
      <c r="I998" s="197"/>
      <c r="J998" s="193"/>
      <c r="K998" s="193"/>
      <c r="L998" s="198"/>
      <c r="M998" s="199"/>
      <c r="N998" s="200"/>
      <c r="O998" s="200"/>
      <c r="P998" s="200"/>
      <c r="Q998" s="200"/>
      <c r="R998" s="200"/>
      <c r="S998" s="200"/>
      <c r="T998" s="201"/>
      <c r="AT998" s="202" t="s">
        <v>193</v>
      </c>
      <c r="AU998" s="202" t="s">
        <v>90</v>
      </c>
      <c r="AV998" s="13" t="s">
        <v>88</v>
      </c>
      <c r="AW998" s="13" t="s">
        <v>41</v>
      </c>
      <c r="AX998" s="13" t="s">
        <v>80</v>
      </c>
      <c r="AY998" s="202" t="s">
        <v>182</v>
      </c>
    </row>
    <row r="999" spans="1:65" s="14" customFormat="1" ht="11.25">
      <c r="B999" s="203"/>
      <c r="C999" s="204"/>
      <c r="D999" s="194" t="s">
        <v>193</v>
      </c>
      <c r="E999" s="205" t="s">
        <v>43</v>
      </c>
      <c r="F999" s="206" t="s">
        <v>88</v>
      </c>
      <c r="G999" s="204"/>
      <c r="H999" s="207">
        <v>1</v>
      </c>
      <c r="I999" s="208"/>
      <c r="J999" s="204"/>
      <c r="K999" s="204"/>
      <c r="L999" s="209"/>
      <c r="M999" s="210"/>
      <c r="N999" s="211"/>
      <c r="O999" s="211"/>
      <c r="P999" s="211"/>
      <c r="Q999" s="211"/>
      <c r="R999" s="211"/>
      <c r="S999" s="211"/>
      <c r="T999" s="212"/>
      <c r="AT999" s="213" t="s">
        <v>193</v>
      </c>
      <c r="AU999" s="213" t="s">
        <v>90</v>
      </c>
      <c r="AV999" s="14" t="s">
        <v>90</v>
      </c>
      <c r="AW999" s="14" t="s">
        <v>41</v>
      </c>
      <c r="AX999" s="14" t="s">
        <v>80</v>
      </c>
      <c r="AY999" s="213" t="s">
        <v>182</v>
      </c>
    </row>
    <row r="1000" spans="1:65" s="15" customFormat="1" ht="11.25">
      <c r="B1000" s="227"/>
      <c r="C1000" s="228"/>
      <c r="D1000" s="194" t="s">
        <v>193</v>
      </c>
      <c r="E1000" s="229" t="s">
        <v>43</v>
      </c>
      <c r="F1000" s="230" t="s">
        <v>436</v>
      </c>
      <c r="G1000" s="228"/>
      <c r="H1000" s="231">
        <v>11</v>
      </c>
      <c r="I1000" s="232"/>
      <c r="J1000" s="228"/>
      <c r="K1000" s="228"/>
      <c r="L1000" s="233"/>
      <c r="M1000" s="234"/>
      <c r="N1000" s="235"/>
      <c r="O1000" s="235"/>
      <c r="P1000" s="235"/>
      <c r="Q1000" s="235"/>
      <c r="R1000" s="235"/>
      <c r="S1000" s="235"/>
      <c r="T1000" s="236"/>
      <c r="AT1000" s="237" t="s">
        <v>193</v>
      </c>
      <c r="AU1000" s="237" t="s">
        <v>90</v>
      </c>
      <c r="AV1000" s="15" t="s">
        <v>205</v>
      </c>
      <c r="AW1000" s="15" t="s">
        <v>41</v>
      </c>
      <c r="AX1000" s="15" t="s">
        <v>88</v>
      </c>
      <c r="AY1000" s="237" t="s">
        <v>182</v>
      </c>
    </row>
    <row r="1001" spans="1:65" s="2" customFormat="1" ht="76.349999999999994" customHeight="1">
      <c r="A1001" s="35"/>
      <c r="B1001" s="36"/>
      <c r="C1001" s="179" t="s">
        <v>948</v>
      </c>
      <c r="D1001" s="179" t="s">
        <v>187</v>
      </c>
      <c r="E1001" s="180" t="s">
        <v>1857</v>
      </c>
      <c r="F1001" s="181" t="s">
        <v>1858</v>
      </c>
      <c r="G1001" s="182" t="s">
        <v>190</v>
      </c>
      <c r="H1001" s="183">
        <v>2</v>
      </c>
      <c r="I1001" s="184"/>
      <c r="J1001" s="185">
        <f>ROUND(I1001*H1001,2)</f>
        <v>0</v>
      </c>
      <c r="K1001" s="181" t="s">
        <v>191</v>
      </c>
      <c r="L1001" s="40"/>
      <c r="M1001" s="186" t="s">
        <v>43</v>
      </c>
      <c r="N1001" s="187" t="s">
        <v>51</v>
      </c>
      <c r="O1001" s="65"/>
      <c r="P1001" s="188">
        <f>O1001*H1001</f>
        <v>0</v>
      </c>
      <c r="Q1001" s="188">
        <v>0</v>
      </c>
      <c r="R1001" s="188">
        <f>Q1001*H1001</f>
        <v>0</v>
      </c>
      <c r="S1001" s="188">
        <v>0</v>
      </c>
      <c r="T1001" s="189">
        <f>S1001*H1001</f>
        <v>0</v>
      </c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R1001" s="190" t="s">
        <v>88</v>
      </c>
      <c r="AT1001" s="190" t="s">
        <v>187</v>
      </c>
      <c r="AU1001" s="190" t="s">
        <v>90</v>
      </c>
      <c r="AY1001" s="17" t="s">
        <v>182</v>
      </c>
      <c r="BE1001" s="191">
        <f>IF(N1001="základní",J1001,0)</f>
        <v>0</v>
      </c>
      <c r="BF1001" s="191">
        <f>IF(N1001="snížená",J1001,0)</f>
        <v>0</v>
      </c>
      <c r="BG1001" s="191">
        <f>IF(N1001="zákl. přenesená",J1001,0)</f>
        <v>0</v>
      </c>
      <c r="BH1001" s="191">
        <f>IF(N1001="sníž. přenesená",J1001,0)</f>
        <v>0</v>
      </c>
      <c r="BI1001" s="191">
        <f>IF(N1001="nulová",J1001,0)</f>
        <v>0</v>
      </c>
      <c r="BJ1001" s="17" t="s">
        <v>88</v>
      </c>
      <c r="BK1001" s="191">
        <f>ROUND(I1001*H1001,2)</f>
        <v>0</v>
      </c>
      <c r="BL1001" s="17" t="s">
        <v>88</v>
      </c>
      <c r="BM1001" s="190" t="s">
        <v>1859</v>
      </c>
    </row>
    <row r="1002" spans="1:65" s="13" customFormat="1" ht="11.25">
      <c r="B1002" s="192"/>
      <c r="C1002" s="193"/>
      <c r="D1002" s="194" t="s">
        <v>193</v>
      </c>
      <c r="E1002" s="195" t="s">
        <v>43</v>
      </c>
      <c r="F1002" s="196" t="s">
        <v>532</v>
      </c>
      <c r="G1002" s="193"/>
      <c r="H1002" s="195" t="s">
        <v>43</v>
      </c>
      <c r="I1002" s="197"/>
      <c r="J1002" s="193"/>
      <c r="K1002" s="193"/>
      <c r="L1002" s="198"/>
      <c r="M1002" s="199"/>
      <c r="N1002" s="200"/>
      <c r="O1002" s="200"/>
      <c r="P1002" s="200"/>
      <c r="Q1002" s="200"/>
      <c r="R1002" s="200"/>
      <c r="S1002" s="200"/>
      <c r="T1002" s="201"/>
      <c r="AT1002" s="202" t="s">
        <v>193</v>
      </c>
      <c r="AU1002" s="202" t="s">
        <v>90</v>
      </c>
      <c r="AV1002" s="13" t="s">
        <v>88</v>
      </c>
      <c r="AW1002" s="13" t="s">
        <v>41</v>
      </c>
      <c r="AX1002" s="13" t="s">
        <v>80</v>
      </c>
      <c r="AY1002" s="202" t="s">
        <v>182</v>
      </c>
    </row>
    <row r="1003" spans="1:65" s="13" customFormat="1" ht="11.25">
      <c r="B1003" s="192"/>
      <c r="C1003" s="193"/>
      <c r="D1003" s="194" t="s">
        <v>193</v>
      </c>
      <c r="E1003" s="195" t="s">
        <v>43</v>
      </c>
      <c r="F1003" s="196" t="s">
        <v>362</v>
      </c>
      <c r="G1003" s="193"/>
      <c r="H1003" s="195" t="s">
        <v>43</v>
      </c>
      <c r="I1003" s="197"/>
      <c r="J1003" s="193"/>
      <c r="K1003" s="193"/>
      <c r="L1003" s="198"/>
      <c r="M1003" s="199"/>
      <c r="N1003" s="200"/>
      <c r="O1003" s="200"/>
      <c r="P1003" s="200"/>
      <c r="Q1003" s="200"/>
      <c r="R1003" s="200"/>
      <c r="S1003" s="200"/>
      <c r="T1003" s="201"/>
      <c r="AT1003" s="202" t="s">
        <v>193</v>
      </c>
      <c r="AU1003" s="202" t="s">
        <v>90</v>
      </c>
      <c r="AV1003" s="13" t="s">
        <v>88</v>
      </c>
      <c r="AW1003" s="13" t="s">
        <v>41</v>
      </c>
      <c r="AX1003" s="13" t="s">
        <v>80</v>
      </c>
      <c r="AY1003" s="202" t="s">
        <v>182</v>
      </c>
    </row>
    <row r="1004" spans="1:65" s="14" customFormat="1" ht="11.25">
      <c r="B1004" s="203"/>
      <c r="C1004" s="204"/>
      <c r="D1004" s="194" t="s">
        <v>193</v>
      </c>
      <c r="E1004" s="205" t="s">
        <v>43</v>
      </c>
      <c r="F1004" s="206" t="s">
        <v>90</v>
      </c>
      <c r="G1004" s="204"/>
      <c r="H1004" s="207">
        <v>2</v>
      </c>
      <c r="I1004" s="208"/>
      <c r="J1004" s="204"/>
      <c r="K1004" s="204"/>
      <c r="L1004" s="209"/>
      <c r="M1004" s="210"/>
      <c r="N1004" s="211"/>
      <c r="O1004" s="211"/>
      <c r="P1004" s="211"/>
      <c r="Q1004" s="211"/>
      <c r="R1004" s="211"/>
      <c r="S1004" s="211"/>
      <c r="T1004" s="212"/>
      <c r="AT1004" s="213" t="s">
        <v>193</v>
      </c>
      <c r="AU1004" s="213" t="s">
        <v>90</v>
      </c>
      <c r="AV1004" s="14" t="s">
        <v>90</v>
      </c>
      <c r="AW1004" s="14" t="s">
        <v>41</v>
      </c>
      <c r="AX1004" s="14" t="s">
        <v>88</v>
      </c>
      <c r="AY1004" s="213" t="s">
        <v>182</v>
      </c>
    </row>
    <row r="1005" spans="1:65" s="2" customFormat="1" ht="76.349999999999994" customHeight="1">
      <c r="A1005" s="35"/>
      <c r="B1005" s="36"/>
      <c r="C1005" s="179" t="s">
        <v>952</v>
      </c>
      <c r="D1005" s="179" t="s">
        <v>187</v>
      </c>
      <c r="E1005" s="180" t="s">
        <v>1860</v>
      </c>
      <c r="F1005" s="181" t="s">
        <v>1861</v>
      </c>
      <c r="G1005" s="182" t="s">
        <v>190</v>
      </c>
      <c r="H1005" s="183">
        <v>2</v>
      </c>
      <c r="I1005" s="184"/>
      <c r="J1005" s="185">
        <f>ROUND(I1005*H1005,2)</f>
        <v>0</v>
      </c>
      <c r="K1005" s="181" t="s">
        <v>191</v>
      </c>
      <c r="L1005" s="40"/>
      <c r="M1005" s="186" t="s">
        <v>43</v>
      </c>
      <c r="N1005" s="187" t="s">
        <v>51</v>
      </c>
      <c r="O1005" s="65"/>
      <c r="P1005" s="188">
        <f>O1005*H1005</f>
        <v>0</v>
      </c>
      <c r="Q1005" s="188">
        <v>0</v>
      </c>
      <c r="R1005" s="188">
        <f>Q1005*H1005</f>
        <v>0</v>
      </c>
      <c r="S1005" s="188">
        <v>0</v>
      </c>
      <c r="T1005" s="189">
        <f>S1005*H1005</f>
        <v>0</v>
      </c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R1005" s="190" t="s">
        <v>88</v>
      </c>
      <c r="AT1005" s="190" t="s">
        <v>187</v>
      </c>
      <c r="AU1005" s="190" t="s">
        <v>90</v>
      </c>
      <c r="AY1005" s="17" t="s">
        <v>182</v>
      </c>
      <c r="BE1005" s="191">
        <f>IF(N1005="základní",J1005,0)</f>
        <v>0</v>
      </c>
      <c r="BF1005" s="191">
        <f>IF(N1005="snížená",J1005,0)</f>
        <v>0</v>
      </c>
      <c r="BG1005" s="191">
        <f>IF(N1005="zákl. přenesená",J1005,0)</f>
        <v>0</v>
      </c>
      <c r="BH1005" s="191">
        <f>IF(N1005="sníž. přenesená",J1005,0)</f>
        <v>0</v>
      </c>
      <c r="BI1005" s="191">
        <f>IF(N1005="nulová",J1005,0)</f>
        <v>0</v>
      </c>
      <c r="BJ1005" s="17" t="s">
        <v>88</v>
      </c>
      <c r="BK1005" s="191">
        <f>ROUND(I1005*H1005,2)</f>
        <v>0</v>
      </c>
      <c r="BL1005" s="17" t="s">
        <v>88</v>
      </c>
      <c r="BM1005" s="190" t="s">
        <v>1862</v>
      </c>
    </row>
    <row r="1006" spans="1:65" s="13" customFormat="1" ht="11.25">
      <c r="B1006" s="192"/>
      <c r="C1006" s="193"/>
      <c r="D1006" s="194" t="s">
        <v>193</v>
      </c>
      <c r="E1006" s="195" t="s">
        <v>43</v>
      </c>
      <c r="F1006" s="196" t="s">
        <v>431</v>
      </c>
      <c r="G1006" s="193"/>
      <c r="H1006" s="195" t="s">
        <v>43</v>
      </c>
      <c r="I1006" s="197"/>
      <c r="J1006" s="193"/>
      <c r="K1006" s="193"/>
      <c r="L1006" s="198"/>
      <c r="M1006" s="199"/>
      <c r="N1006" s="200"/>
      <c r="O1006" s="200"/>
      <c r="P1006" s="200"/>
      <c r="Q1006" s="200"/>
      <c r="R1006" s="200"/>
      <c r="S1006" s="200"/>
      <c r="T1006" s="201"/>
      <c r="AT1006" s="202" t="s">
        <v>193</v>
      </c>
      <c r="AU1006" s="202" t="s">
        <v>90</v>
      </c>
      <c r="AV1006" s="13" t="s">
        <v>88</v>
      </c>
      <c r="AW1006" s="13" t="s">
        <v>41</v>
      </c>
      <c r="AX1006" s="13" t="s">
        <v>80</v>
      </c>
      <c r="AY1006" s="202" t="s">
        <v>182</v>
      </c>
    </row>
    <row r="1007" spans="1:65" s="13" customFormat="1" ht="11.25">
      <c r="B1007" s="192"/>
      <c r="C1007" s="193"/>
      <c r="D1007" s="194" t="s">
        <v>193</v>
      </c>
      <c r="E1007" s="195" t="s">
        <v>43</v>
      </c>
      <c r="F1007" s="196" t="s">
        <v>1637</v>
      </c>
      <c r="G1007" s="193"/>
      <c r="H1007" s="195" t="s">
        <v>43</v>
      </c>
      <c r="I1007" s="197"/>
      <c r="J1007" s="193"/>
      <c r="K1007" s="193"/>
      <c r="L1007" s="198"/>
      <c r="M1007" s="199"/>
      <c r="N1007" s="200"/>
      <c r="O1007" s="200"/>
      <c r="P1007" s="200"/>
      <c r="Q1007" s="200"/>
      <c r="R1007" s="200"/>
      <c r="S1007" s="200"/>
      <c r="T1007" s="201"/>
      <c r="AT1007" s="202" t="s">
        <v>193</v>
      </c>
      <c r="AU1007" s="202" t="s">
        <v>90</v>
      </c>
      <c r="AV1007" s="13" t="s">
        <v>88</v>
      </c>
      <c r="AW1007" s="13" t="s">
        <v>41</v>
      </c>
      <c r="AX1007" s="13" t="s">
        <v>80</v>
      </c>
      <c r="AY1007" s="202" t="s">
        <v>182</v>
      </c>
    </row>
    <row r="1008" spans="1:65" s="14" customFormat="1" ht="11.25">
      <c r="B1008" s="203"/>
      <c r="C1008" s="204"/>
      <c r="D1008" s="194" t="s">
        <v>193</v>
      </c>
      <c r="E1008" s="205" t="s">
        <v>43</v>
      </c>
      <c r="F1008" s="206" t="s">
        <v>88</v>
      </c>
      <c r="G1008" s="204"/>
      <c r="H1008" s="207">
        <v>1</v>
      </c>
      <c r="I1008" s="208"/>
      <c r="J1008" s="204"/>
      <c r="K1008" s="204"/>
      <c r="L1008" s="209"/>
      <c r="M1008" s="210"/>
      <c r="N1008" s="211"/>
      <c r="O1008" s="211"/>
      <c r="P1008" s="211"/>
      <c r="Q1008" s="211"/>
      <c r="R1008" s="211"/>
      <c r="S1008" s="211"/>
      <c r="T1008" s="212"/>
      <c r="AT1008" s="213" t="s">
        <v>193</v>
      </c>
      <c r="AU1008" s="213" t="s">
        <v>90</v>
      </c>
      <c r="AV1008" s="14" t="s">
        <v>90</v>
      </c>
      <c r="AW1008" s="14" t="s">
        <v>41</v>
      </c>
      <c r="AX1008" s="14" t="s">
        <v>80</v>
      </c>
      <c r="AY1008" s="213" t="s">
        <v>182</v>
      </c>
    </row>
    <row r="1009" spans="1:65" s="13" customFormat="1" ht="11.25">
      <c r="B1009" s="192"/>
      <c r="C1009" s="193"/>
      <c r="D1009" s="194" t="s">
        <v>193</v>
      </c>
      <c r="E1009" s="195" t="s">
        <v>43</v>
      </c>
      <c r="F1009" s="196" t="s">
        <v>1644</v>
      </c>
      <c r="G1009" s="193"/>
      <c r="H1009" s="195" t="s">
        <v>43</v>
      </c>
      <c r="I1009" s="197"/>
      <c r="J1009" s="193"/>
      <c r="K1009" s="193"/>
      <c r="L1009" s="198"/>
      <c r="M1009" s="199"/>
      <c r="N1009" s="200"/>
      <c r="O1009" s="200"/>
      <c r="P1009" s="200"/>
      <c r="Q1009" s="200"/>
      <c r="R1009" s="200"/>
      <c r="S1009" s="200"/>
      <c r="T1009" s="201"/>
      <c r="AT1009" s="202" t="s">
        <v>193</v>
      </c>
      <c r="AU1009" s="202" t="s">
        <v>90</v>
      </c>
      <c r="AV1009" s="13" t="s">
        <v>88</v>
      </c>
      <c r="AW1009" s="13" t="s">
        <v>41</v>
      </c>
      <c r="AX1009" s="13" t="s">
        <v>80</v>
      </c>
      <c r="AY1009" s="202" t="s">
        <v>182</v>
      </c>
    </row>
    <row r="1010" spans="1:65" s="14" customFormat="1" ht="11.25">
      <c r="B1010" s="203"/>
      <c r="C1010" s="204"/>
      <c r="D1010" s="194" t="s">
        <v>193</v>
      </c>
      <c r="E1010" s="205" t="s">
        <v>43</v>
      </c>
      <c r="F1010" s="206" t="s">
        <v>88</v>
      </c>
      <c r="G1010" s="204"/>
      <c r="H1010" s="207">
        <v>1</v>
      </c>
      <c r="I1010" s="208"/>
      <c r="J1010" s="204"/>
      <c r="K1010" s="204"/>
      <c r="L1010" s="209"/>
      <c r="M1010" s="210"/>
      <c r="N1010" s="211"/>
      <c r="O1010" s="211"/>
      <c r="P1010" s="211"/>
      <c r="Q1010" s="211"/>
      <c r="R1010" s="211"/>
      <c r="S1010" s="211"/>
      <c r="T1010" s="212"/>
      <c r="AT1010" s="213" t="s">
        <v>193</v>
      </c>
      <c r="AU1010" s="213" t="s">
        <v>90</v>
      </c>
      <c r="AV1010" s="14" t="s">
        <v>90</v>
      </c>
      <c r="AW1010" s="14" t="s">
        <v>41</v>
      </c>
      <c r="AX1010" s="14" t="s">
        <v>80</v>
      </c>
      <c r="AY1010" s="213" t="s">
        <v>182</v>
      </c>
    </row>
    <row r="1011" spans="1:65" s="15" customFormat="1" ht="11.25">
      <c r="B1011" s="227"/>
      <c r="C1011" s="228"/>
      <c r="D1011" s="194" t="s">
        <v>193</v>
      </c>
      <c r="E1011" s="229" t="s">
        <v>43</v>
      </c>
      <c r="F1011" s="230" t="s">
        <v>436</v>
      </c>
      <c r="G1011" s="228"/>
      <c r="H1011" s="231">
        <v>2</v>
      </c>
      <c r="I1011" s="232"/>
      <c r="J1011" s="228"/>
      <c r="K1011" s="228"/>
      <c r="L1011" s="233"/>
      <c r="M1011" s="234"/>
      <c r="N1011" s="235"/>
      <c r="O1011" s="235"/>
      <c r="P1011" s="235"/>
      <c r="Q1011" s="235"/>
      <c r="R1011" s="235"/>
      <c r="S1011" s="235"/>
      <c r="T1011" s="236"/>
      <c r="AT1011" s="237" t="s">
        <v>193</v>
      </c>
      <c r="AU1011" s="237" t="s">
        <v>90</v>
      </c>
      <c r="AV1011" s="15" t="s">
        <v>205</v>
      </c>
      <c r="AW1011" s="15" t="s">
        <v>41</v>
      </c>
      <c r="AX1011" s="15" t="s">
        <v>88</v>
      </c>
      <c r="AY1011" s="237" t="s">
        <v>182</v>
      </c>
    </row>
    <row r="1012" spans="1:65" s="2" customFormat="1" ht="24.2" customHeight="1">
      <c r="A1012" s="35"/>
      <c r="B1012" s="36"/>
      <c r="C1012" s="214" t="s">
        <v>956</v>
      </c>
      <c r="D1012" s="214" t="s">
        <v>179</v>
      </c>
      <c r="E1012" s="215" t="s">
        <v>1863</v>
      </c>
      <c r="F1012" s="216" t="s">
        <v>1864</v>
      </c>
      <c r="G1012" s="217" t="s">
        <v>190</v>
      </c>
      <c r="H1012" s="218">
        <v>1</v>
      </c>
      <c r="I1012" s="219"/>
      <c r="J1012" s="220">
        <f>ROUND(I1012*H1012,2)</f>
        <v>0</v>
      </c>
      <c r="K1012" s="216" t="s">
        <v>198</v>
      </c>
      <c r="L1012" s="221"/>
      <c r="M1012" s="222" t="s">
        <v>43</v>
      </c>
      <c r="N1012" s="223" t="s">
        <v>51</v>
      </c>
      <c r="O1012" s="65"/>
      <c r="P1012" s="188">
        <f>O1012*H1012</f>
        <v>0</v>
      </c>
      <c r="Q1012" s="188">
        <v>0</v>
      </c>
      <c r="R1012" s="188">
        <f>Q1012*H1012</f>
        <v>0</v>
      </c>
      <c r="S1012" s="188">
        <v>0</v>
      </c>
      <c r="T1012" s="189">
        <f>S1012*H1012</f>
        <v>0</v>
      </c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R1012" s="190" t="s">
        <v>90</v>
      </c>
      <c r="AT1012" s="190" t="s">
        <v>179</v>
      </c>
      <c r="AU1012" s="190" t="s">
        <v>90</v>
      </c>
      <c r="AY1012" s="17" t="s">
        <v>182</v>
      </c>
      <c r="BE1012" s="191">
        <f>IF(N1012="základní",J1012,0)</f>
        <v>0</v>
      </c>
      <c r="BF1012" s="191">
        <f>IF(N1012="snížená",J1012,0)</f>
        <v>0</v>
      </c>
      <c r="BG1012" s="191">
        <f>IF(N1012="zákl. přenesená",J1012,0)</f>
        <v>0</v>
      </c>
      <c r="BH1012" s="191">
        <f>IF(N1012="sníž. přenesená",J1012,0)</f>
        <v>0</v>
      </c>
      <c r="BI1012" s="191">
        <f>IF(N1012="nulová",J1012,0)</f>
        <v>0</v>
      </c>
      <c r="BJ1012" s="17" t="s">
        <v>88</v>
      </c>
      <c r="BK1012" s="191">
        <f>ROUND(I1012*H1012,2)</f>
        <v>0</v>
      </c>
      <c r="BL1012" s="17" t="s">
        <v>88</v>
      </c>
      <c r="BM1012" s="190" t="s">
        <v>1865</v>
      </c>
    </row>
    <row r="1013" spans="1:65" s="13" customFormat="1" ht="11.25">
      <c r="B1013" s="192"/>
      <c r="C1013" s="193"/>
      <c r="D1013" s="194" t="s">
        <v>193</v>
      </c>
      <c r="E1013" s="195" t="s">
        <v>43</v>
      </c>
      <c r="F1013" s="196" t="s">
        <v>431</v>
      </c>
      <c r="G1013" s="193"/>
      <c r="H1013" s="195" t="s">
        <v>43</v>
      </c>
      <c r="I1013" s="197"/>
      <c r="J1013" s="193"/>
      <c r="K1013" s="193"/>
      <c r="L1013" s="198"/>
      <c r="M1013" s="199"/>
      <c r="N1013" s="200"/>
      <c r="O1013" s="200"/>
      <c r="P1013" s="200"/>
      <c r="Q1013" s="200"/>
      <c r="R1013" s="200"/>
      <c r="S1013" s="200"/>
      <c r="T1013" s="201"/>
      <c r="AT1013" s="202" t="s">
        <v>193</v>
      </c>
      <c r="AU1013" s="202" t="s">
        <v>90</v>
      </c>
      <c r="AV1013" s="13" t="s">
        <v>88</v>
      </c>
      <c r="AW1013" s="13" t="s">
        <v>41</v>
      </c>
      <c r="AX1013" s="13" t="s">
        <v>80</v>
      </c>
      <c r="AY1013" s="202" t="s">
        <v>182</v>
      </c>
    </row>
    <row r="1014" spans="1:65" s="13" customFormat="1" ht="11.25">
      <c r="B1014" s="192"/>
      <c r="C1014" s="193"/>
      <c r="D1014" s="194" t="s">
        <v>193</v>
      </c>
      <c r="E1014" s="195" t="s">
        <v>43</v>
      </c>
      <c r="F1014" s="196" t="s">
        <v>1644</v>
      </c>
      <c r="G1014" s="193"/>
      <c r="H1014" s="195" t="s">
        <v>43</v>
      </c>
      <c r="I1014" s="197"/>
      <c r="J1014" s="193"/>
      <c r="K1014" s="193"/>
      <c r="L1014" s="198"/>
      <c r="M1014" s="199"/>
      <c r="N1014" s="200"/>
      <c r="O1014" s="200"/>
      <c r="P1014" s="200"/>
      <c r="Q1014" s="200"/>
      <c r="R1014" s="200"/>
      <c r="S1014" s="200"/>
      <c r="T1014" s="201"/>
      <c r="AT1014" s="202" t="s">
        <v>193</v>
      </c>
      <c r="AU1014" s="202" t="s">
        <v>90</v>
      </c>
      <c r="AV1014" s="13" t="s">
        <v>88</v>
      </c>
      <c r="AW1014" s="13" t="s">
        <v>41</v>
      </c>
      <c r="AX1014" s="13" t="s">
        <v>80</v>
      </c>
      <c r="AY1014" s="202" t="s">
        <v>182</v>
      </c>
    </row>
    <row r="1015" spans="1:65" s="14" customFormat="1" ht="11.25">
      <c r="B1015" s="203"/>
      <c r="C1015" s="204"/>
      <c r="D1015" s="194" t="s">
        <v>193</v>
      </c>
      <c r="E1015" s="205" t="s">
        <v>43</v>
      </c>
      <c r="F1015" s="206" t="s">
        <v>88</v>
      </c>
      <c r="G1015" s="204"/>
      <c r="H1015" s="207">
        <v>1</v>
      </c>
      <c r="I1015" s="208"/>
      <c r="J1015" s="204"/>
      <c r="K1015" s="204"/>
      <c r="L1015" s="209"/>
      <c r="M1015" s="210"/>
      <c r="N1015" s="211"/>
      <c r="O1015" s="211"/>
      <c r="P1015" s="211"/>
      <c r="Q1015" s="211"/>
      <c r="R1015" s="211"/>
      <c r="S1015" s="211"/>
      <c r="T1015" s="212"/>
      <c r="AT1015" s="213" t="s">
        <v>193</v>
      </c>
      <c r="AU1015" s="213" t="s">
        <v>90</v>
      </c>
      <c r="AV1015" s="14" t="s">
        <v>90</v>
      </c>
      <c r="AW1015" s="14" t="s">
        <v>41</v>
      </c>
      <c r="AX1015" s="14" t="s">
        <v>88</v>
      </c>
      <c r="AY1015" s="213" t="s">
        <v>182</v>
      </c>
    </row>
    <row r="1016" spans="1:65" s="2" customFormat="1" ht="14.45" customHeight="1">
      <c r="A1016" s="35"/>
      <c r="B1016" s="36"/>
      <c r="C1016" s="214" t="s">
        <v>960</v>
      </c>
      <c r="D1016" s="214" t="s">
        <v>179</v>
      </c>
      <c r="E1016" s="215" t="s">
        <v>872</v>
      </c>
      <c r="F1016" s="216" t="s">
        <v>873</v>
      </c>
      <c r="G1016" s="217" t="s">
        <v>190</v>
      </c>
      <c r="H1016" s="218">
        <v>1</v>
      </c>
      <c r="I1016" s="219"/>
      <c r="J1016" s="220">
        <f>ROUND(I1016*H1016,2)</f>
        <v>0</v>
      </c>
      <c r="K1016" s="216" t="s">
        <v>198</v>
      </c>
      <c r="L1016" s="221"/>
      <c r="M1016" s="222" t="s">
        <v>43</v>
      </c>
      <c r="N1016" s="223" t="s">
        <v>51</v>
      </c>
      <c r="O1016" s="65"/>
      <c r="P1016" s="188">
        <f>O1016*H1016</f>
        <v>0</v>
      </c>
      <c r="Q1016" s="188">
        <v>0</v>
      </c>
      <c r="R1016" s="188">
        <f>Q1016*H1016</f>
        <v>0</v>
      </c>
      <c r="S1016" s="188">
        <v>0</v>
      </c>
      <c r="T1016" s="189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90" t="s">
        <v>90</v>
      </c>
      <c r="AT1016" s="190" t="s">
        <v>179</v>
      </c>
      <c r="AU1016" s="190" t="s">
        <v>90</v>
      </c>
      <c r="AY1016" s="17" t="s">
        <v>182</v>
      </c>
      <c r="BE1016" s="191">
        <f>IF(N1016="základní",J1016,0)</f>
        <v>0</v>
      </c>
      <c r="BF1016" s="191">
        <f>IF(N1016="snížená",J1016,0)</f>
        <v>0</v>
      </c>
      <c r="BG1016" s="191">
        <f>IF(N1016="zákl. přenesená",J1016,0)</f>
        <v>0</v>
      </c>
      <c r="BH1016" s="191">
        <f>IF(N1016="sníž. přenesená",J1016,0)</f>
        <v>0</v>
      </c>
      <c r="BI1016" s="191">
        <f>IF(N1016="nulová",J1016,0)</f>
        <v>0</v>
      </c>
      <c r="BJ1016" s="17" t="s">
        <v>88</v>
      </c>
      <c r="BK1016" s="191">
        <f>ROUND(I1016*H1016,2)</f>
        <v>0</v>
      </c>
      <c r="BL1016" s="17" t="s">
        <v>88</v>
      </c>
      <c r="BM1016" s="190" t="s">
        <v>1866</v>
      </c>
    </row>
    <row r="1017" spans="1:65" s="13" customFormat="1" ht="11.25">
      <c r="B1017" s="192"/>
      <c r="C1017" s="193"/>
      <c r="D1017" s="194" t="s">
        <v>193</v>
      </c>
      <c r="E1017" s="195" t="s">
        <v>43</v>
      </c>
      <c r="F1017" s="196" t="s">
        <v>431</v>
      </c>
      <c r="G1017" s="193"/>
      <c r="H1017" s="195" t="s">
        <v>43</v>
      </c>
      <c r="I1017" s="197"/>
      <c r="J1017" s="193"/>
      <c r="K1017" s="193"/>
      <c r="L1017" s="198"/>
      <c r="M1017" s="199"/>
      <c r="N1017" s="200"/>
      <c r="O1017" s="200"/>
      <c r="P1017" s="200"/>
      <c r="Q1017" s="200"/>
      <c r="R1017" s="200"/>
      <c r="S1017" s="200"/>
      <c r="T1017" s="201"/>
      <c r="AT1017" s="202" t="s">
        <v>193</v>
      </c>
      <c r="AU1017" s="202" t="s">
        <v>90</v>
      </c>
      <c r="AV1017" s="13" t="s">
        <v>88</v>
      </c>
      <c r="AW1017" s="13" t="s">
        <v>41</v>
      </c>
      <c r="AX1017" s="13" t="s">
        <v>80</v>
      </c>
      <c r="AY1017" s="202" t="s">
        <v>182</v>
      </c>
    </row>
    <row r="1018" spans="1:65" s="13" customFormat="1" ht="11.25">
      <c r="B1018" s="192"/>
      <c r="C1018" s="193"/>
      <c r="D1018" s="194" t="s">
        <v>193</v>
      </c>
      <c r="E1018" s="195" t="s">
        <v>43</v>
      </c>
      <c r="F1018" s="196" t="s">
        <v>1644</v>
      </c>
      <c r="G1018" s="193"/>
      <c r="H1018" s="195" t="s">
        <v>43</v>
      </c>
      <c r="I1018" s="197"/>
      <c r="J1018" s="193"/>
      <c r="K1018" s="193"/>
      <c r="L1018" s="198"/>
      <c r="M1018" s="199"/>
      <c r="N1018" s="200"/>
      <c r="O1018" s="200"/>
      <c r="P1018" s="200"/>
      <c r="Q1018" s="200"/>
      <c r="R1018" s="200"/>
      <c r="S1018" s="200"/>
      <c r="T1018" s="201"/>
      <c r="AT1018" s="202" t="s">
        <v>193</v>
      </c>
      <c r="AU1018" s="202" t="s">
        <v>90</v>
      </c>
      <c r="AV1018" s="13" t="s">
        <v>88</v>
      </c>
      <c r="AW1018" s="13" t="s">
        <v>41</v>
      </c>
      <c r="AX1018" s="13" t="s">
        <v>80</v>
      </c>
      <c r="AY1018" s="202" t="s">
        <v>182</v>
      </c>
    </row>
    <row r="1019" spans="1:65" s="14" customFormat="1" ht="11.25">
      <c r="B1019" s="203"/>
      <c r="C1019" s="204"/>
      <c r="D1019" s="194" t="s">
        <v>193</v>
      </c>
      <c r="E1019" s="205" t="s">
        <v>43</v>
      </c>
      <c r="F1019" s="206" t="s">
        <v>88</v>
      </c>
      <c r="G1019" s="204"/>
      <c r="H1019" s="207">
        <v>1</v>
      </c>
      <c r="I1019" s="208"/>
      <c r="J1019" s="204"/>
      <c r="K1019" s="204"/>
      <c r="L1019" s="209"/>
      <c r="M1019" s="210"/>
      <c r="N1019" s="211"/>
      <c r="O1019" s="211"/>
      <c r="P1019" s="211"/>
      <c r="Q1019" s="211"/>
      <c r="R1019" s="211"/>
      <c r="S1019" s="211"/>
      <c r="T1019" s="212"/>
      <c r="AT1019" s="213" t="s">
        <v>193</v>
      </c>
      <c r="AU1019" s="213" t="s">
        <v>90</v>
      </c>
      <c r="AV1019" s="14" t="s">
        <v>90</v>
      </c>
      <c r="AW1019" s="14" t="s">
        <v>41</v>
      </c>
      <c r="AX1019" s="14" t="s">
        <v>88</v>
      </c>
      <c r="AY1019" s="213" t="s">
        <v>182</v>
      </c>
    </row>
    <row r="1020" spans="1:65" s="2" customFormat="1" ht="24.2" customHeight="1">
      <c r="A1020" s="35"/>
      <c r="B1020" s="36"/>
      <c r="C1020" s="214" t="s">
        <v>964</v>
      </c>
      <c r="D1020" s="214" t="s">
        <v>179</v>
      </c>
      <c r="E1020" s="215" t="s">
        <v>1867</v>
      </c>
      <c r="F1020" s="216" t="s">
        <v>1868</v>
      </c>
      <c r="G1020" s="217" t="s">
        <v>190</v>
      </c>
      <c r="H1020" s="218">
        <v>1</v>
      </c>
      <c r="I1020" s="219"/>
      <c r="J1020" s="220">
        <f>ROUND(I1020*H1020,2)</f>
        <v>0</v>
      </c>
      <c r="K1020" s="216" t="s">
        <v>198</v>
      </c>
      <c r="L1020" s="221"/>
      <c r="M1020" s="222" t="s">
        <v>43</v>
      </c>
      <c r="N1020" s="223" t="s">
        <v>51</v>
      </c>
      <c r="O1020" s="65"/>
      <c r="P1020" s="188">
        <f>O1020*H1020</f>
        <v>0</v>
      </c>
      <c r="Q1020" s="188">
        <v>0</v>
      </c>
      <c r="R1020" s="188">
        <f>Q1020*H1020</f>
        <v>0</v>
      </c>
      <c r="S1020" s="188">
        <v>0</v>
      </c>
      <c r="T1020" s="189">
        <f>S1020*H1020</f>
        <v>0</v>
      </c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R1020" s="190" t="s">
        <v>90</v>
      </c>
      <c r="AT1020" s="190" t="s">
        <v>179</v>
      </c>
      <c r="AU1020" s="190" t="s">
        <v>90</v>
      </c>
      <c r="AY1020" s="17" t="s">
        <v>182</v>
      </c>
      <c r="BE1020" s="191">
        <f>IF(N1020="základní",J1020,0)</f>
        <v>0</v>
      </c>
      <c r="BF1020" s="191">
        <f>IF(N1020="snížená",J1020,0)</f>
        <v>0</v>
      </c>
      <c r="BG1020" s="191">
        <f>IF(N1020="zákl. přenesená",J1020,0)</f>
        <v>0</v>
      </c>
      <c r="BH1020" s="191">
        <f>IF(N1020="sníž. přenesená",J1020,0)</f>
        <v>0</v>
      </c>
      <c r="BI1020" s="191">
        <f>IF(N1020="nulová",J1020,0)</f>
        <v>0</v>
      </c>
      <c r="BJ1020" s="17" t="s">
        <v>88</v>
      </c>
      <c r="BK1020" s="191">
        <f>ROUND(I1020*H1020,2)</f>
        <v>0</v>
      </c>
      <c r="BL1020" s="17" t="s">
        <v>88</v>
      </c>
      <c r="BM1020" s="190" t="s">
        <v>1869</v>
      </c>
    </row>
    <row r="1021" spans="1:65" s="13" customFormat="1" ht="11.25">
      <c r="B1021" s="192"/>
      <c r="C1021" s="193"/>
      <c r="D1021" s="194" t="s">
        <v>193</v>
      </c>
      <c r="E1021" s="195" t="s">
        <v>43</v>
      </c>
      <c r="F1021" s="196" t="s">
        <v>431</v>
      </c>
      <c r="G1021" s="193"/>
      <c r="H1021" s="195" t="s">
        <v>43</v>
      </c>
      <c r="I1021" s="197"/>
      <c r="J1021" s="193"/>
      <c r="K1021" s="193"/>
      <c r="L1021" s="198"/>
      <c r="M1021" s="199"/>
      <c r="N1021" s="200"/>
      <c r="O1021" s="200"/>
      <c r="P1021" s="200"/>
      <c r="Q1021" s="200"/>
      <c r="R1021" s="200"/>
      <c r="S1021" s="200"/>
      <c r="T1021" s="201"/>
      <c r="AT1021" s="202" t="s">
        <v>193</v>
      </c>
      <c r="AU1021" s="202" t="s">
        <v>90</v>
      </c>
      <c r="AV1021" s="13" t="s">
        <v>88</v>
      </c>
      <c r="AW1021" s="13" t="s">
        <v>41</v>
      </c>
      <c r="AX1021" s="13" t="s">
        <v>80</v>
      </c>
      <c r="AY1021" s="202" t="s">
        <v>182</v>
      </c>
    </row>
    <row r="1022" spans="1:65" s="13" customFormat="1" ht="11.25">
      <c r="B1022" s="192"/>
      <c r="C1022" s="193"/>
      <c r="D1022" s="194" t="s">
        <v>193</v>
      </c>
      <c r="E1022" s="195" t="s">
        <v>43</v>
      </c>
      <c r="F1022" s="196" t="s">
        <v>1637</v>
      </c>
      <c r="G1022" s="193"/>
      <c r="H1022" s="195" t="s">
        <v>43</v>
      </c>
      <c r="I1022" s="197"/>
      <c r="J1022" s="193"/>
      <c r="K1022" s="193"/>
      <c r="L1022" s="198"/>
      <c r="M1022" s="199"/>
      <c r="N1022" s="200"/>
      <c r="O1022" s="200"/>
      <c r="P1022" s="200"/>
      <c r="Q1022" s="200"/>
      <c r="R1022" s="200"/>
      <c r="S1022" s="200"/>
      <c r="T1022" s="201"/>
      <c r="AT1022" s="202" t="s">
        <v>193</v>
      </c>
      <c r="AU1022" s="202" t="s">
        <v>90</v>
      </c>
      <c r="AV1022" s="13" t="s">
        <v>88</v>
      </c>
      <c r="AW1022" s="13" t="s">
        <v>41</v>
      </c>
      <c r="AX1022" s="13" t="s">
        <v>80</v>
      </c>
      <c r="AY1022" s="202" t="s">
        <v>182</v>
      </c>
    </row>
    <row r="1023" spans="1:65" s="14" customFormat="1" ht="11.25">
      <c r="B1023" s="203"/>
      <c r="C1023" s="204"/>
      <c r="D1023" s="194" t="s">
        <v>193</v>
      </c>
      <c r="E1023" s="205" t="s">
        <v>43</v>
      </c>
      <c r="F1023" s="206" t="s">
        <v>88</v>
      </c>
      <c r="G1023" s="204"/>
      <c r="H1023" s="207">
        <v>1</v>
      </c>
      <c r="I1023" s="208"/>
      <c r="J1023" s="204"/>
      <c r="K1023" s="204"/>
      <c r="L1023" s="209"/>
      <c r="M1023" s="210"/>
      <c r="N1023" s="211"/>
      <c r="O1023" s="211"/>
      <c r="P1023" s="211"/>
      <c r="Q1023" s="211"/>
      <c r="R1023" s="211"/>
      <c r="S1023" s="211"/>
      <c r="T1023" s="212"/>
      <c r="AT1023" s="213" t="s">
        <v>193</v>
      </c>
      <c r="AU1023" s="213" t="s">
        <v>90</v>
      </c>
      <c r="AV1023" s="14" t="s">
        <v>90</v>
      </c>
      <c r="AW1023" s="14" t="s">
        <v>41</v>
      </c>
      <c r="AX1023" s="14" t="s">
        <v>88</v>
      </c>
      <c r="AY1023" s="213" t="s">
        <v>182</v>
      </c>
    </row>
    <row r="1024" spans="1:65" s="2" customFormat="1" ht="14.45" customHeight="1">
      <c r="A1024" s="35"/>
      <c r="B1024" s="36"/>
      <c r="C1024" s="214" t="s">
        <v>968</v>
      </c>
      <c r="D1024" s="214" t="s">
        <v>179</v>
      </c>
      <c r="E1024" s="215" t="s">
        <v>1870</v>
      </c>
      <c r="F1024" s="216" t="s">
        <v>1871</v>
      </c>
      <c r="G1024" s="217" t="s">
        <v>190</v>
      </c>
      <c r="H1024" s="218">
        <v>1</v>
      </c>
      <c r="I1024" s="219"/>
      <c r="J1024" s="220">
        <f>ROUND(I1024*H1024,2)</f>
        <v>0</v>
      </c>
      <c r="K1024" s="216" t="s">
        <v>198</v>
      </c>
      <c r="L1024" s="221"/>
      <c r="M1024" s="222" t="s">
        <v>43</v>
      </c>
      <c r="N1024" s="223" t="s">
        <v>51</v>
      </c>
      <c r="O1024" s="65"/>
      <c r="P1024" s="188">
        <f>O1024*H1024</f>
        <v>0</v>
      </c>
      <c r="Q1024" s="188">
        <v>0</v>
      </c>
      <c r="R1024" s="188">
        <f>Q1024*H1024</f>
        <v>0</v>
      </c>
      <c r="S1024" s="188">
        <v>0</v>
      </c>
      <c r="T1024" s="189">
        <f>S1024*H1024</f>
        <v>0</v>
      </c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R1024" s="190" t="s">
        <v>90</v>
      </c>
      <c r="AT1024" s="190" t="s">
        <v>179</v>
      </c>
      <c r="AU1024" s="190" t="s">
        <v>90</v>
      </c>
      <c r="AY1024" s="17" t="s">
        <v>182</v>
      </c>
      <c r="BE1024" s="191">
        <f>IF(N1024="základní",J1024,0)</f>
        <v>0</v>
      </c>
      <c r="BF1024" s="191">
        <f>IF(N1024="snížená",J1024,0)</f>
        <v>0</v>
      </c>
      <c r="BG1024" s="191">
        <f>IF(N1024="zákl. přenesená",J1024,0)</f>
        <v>0</v>
      </c>
      <c r="BH1024" s="191">
        <f>IF(N1024="sníž. přenesená",J1024,0)</f>
        <v>0</v>
      </c>
      <c r="BI1024" s="191">
        <f>IF(N1024="nulová",J1024,0)</f>
        <v>0</v>
      </c>
      <c r="BJ1024" s="17" t="s">
        <v>88</v>
      </c>
      <c r="BK1024" s="191">
        <f>ROUND(I1024*H1024,2)</f>
        <v>0</v>
      </c>
      <c r="BL1024" s="17" t="s">
        <v>88</v>
      </c>
      <c r="BM1024" s="190" t="s">
        <v>1872</v>
      </c>
    </row>
    <row r="1025" spans="1:65" s="13" customFormat="1" ht="11.25">
      <c r="B1025" s="192"/>
      <c r="C1025" s="193"/>
      <c r="D1025" s="194" t="s">
        <v>193</v>
      </c>
      <c r="E1025" s="195" t="s">
        <v>43</v>
      </c>
      <c r="F1025" s="196" t="s">
        <v>431</v>
      </c>
      <c r="G1025" s="193"/>
      <c r="H1025" s="195" t="s">
        <v>43</v>
      </c>
      <c r="I1025" s="197"/>
      <c r="J1025" s="193"/>
      <c r="K1025" s="193"/>
      <c r="L1025" s="198"/>
      <c r="M1025" s="199"/>
      <c r="N1025" s="200"/>
      <c r="O1025" s="200"/>
      <c r="P1025" s="200"/>
      <c r="Q1025" s="200"/>
      <c r="R1025" s="200"/>
      <c r="S1025" s="200"/>
      <c r="T1025" s="201"/>
      <c r="AT1025" s="202" t="s">
        <v>193</v>
      </c>
      <c r="AU1025" s="202" t="s">
        <v>90</v>
      </c>
      <c r="AV1025" s="13" t="s">
        <v>88</v>
      </c>
      <c r="AW1025" s="13" t="s">
        <v>41</v>
      </c>
      <c r="AX1025" s="13" t="s">
        <v>80</v>
      </c>
      <c r="AY1025" s="202" t="s">
        <v>182</v>
      </c>
    </row>
    <row r="1026" spans="1:65" s="13" customFormat="1" ht="11.25">
      <c r="B1026" s="192"/>
      <c r="C1026" s="193"/>
      <c r="D1026" s="194" t="s">
        <v>193</v>
      </c>
      <c r="E1026" s="195" t="s">
        <v>43</v>
      </c>
      <c r="F1026" s="196" t="s">
        <v>1637</v>
      </c>
      <c r="G1026" s="193"/>
      <c r="H1026" s="195" t="s">
        <v>43</v>
      </c>
      <c r="I1026" s="197"/>
      <c r="J1026" s="193"/>
      <c r="K1026" s="193"/>
      <c r="L1026" s="198"/>
      <c r="M1026" s="199"/>
      <c r="N1026" s="200"/>
      <c r="O1026" s="200"/>
      <c r="P1026" s="200"/>
      <c r="Q1026" s="200"/>
      <c r="R1026" s="200"/>
      <c r="S1026" s="200"/>
      <c r="T1026" s="201"/>
      <c r="AT1026" s="202" t="s">
        <v>193</v>
      </c>
      <c r="AU1026" s="202" t="s">
        <v>90</v>
      </c>
      <c r="AV1026" s="13" t="s">
        <v>88</v>
      </c>
      <c r="AW1026" s="13" t="s">
        <v>41</v>
      </c>
      <c r="AX1026" s="13" t="s">
        <v>80</v>
      </c>
      <c r="AY1026" s="202" t="s">
        <v>182</v>
      </c>
    </row>
    <row r="1027" spans="1:65" s="14" customFormat="1" ht="11.25">
      <c r="B1027" s="203"/>
      <c r="C1027" s="204"/>
      <c r="D1027" s="194" t="s">
        <v>193</v>
      </c>
      <c r="E1027" s="205" t="s">
        <v>43</v>
      </c>
      <c r="F1027" s="206" t="s">
        <v>88</v>
      </c>
      <c r="G1027" s="204"/>
      <c r="H1027" s="207">
        <v>1</v>
      </c>
      <c r="I1027" s="208"/>
      <c r="J1027" s="204"/>
      <c r="K1027" s="204"/>
      <c r="L1027" s="209"/>
      <c r="M1027" s="210"/>
      <c r="N1027" s="211"/>
      <c r="O1027" s="211"/>
      <c r="P1027" s="211"/>
      <c r="Q1027" s="211"/>
      <c r="R1027" s="211"/>
      <c r="S1027" s="211"/>
      <c r="T1027" s="212"/>
      <c r="AT1027" s="213" t="s">
        <v>193</v>
      </c>
      <c r="AU1027" s="213" t="s">
        <v>90</v>
      </c>
      <c r="AV1027" s="14" t="s">
        <v>90</v>
      </c>
      <c r="AW1027" s="14" t="s">
        <v>41</v>
      </c>
      <c r="AX1027" s="14" t="s">
        <v>88</v>
      </c>
      <c r="AY1027" s="213" t="s">
        <v>182</v>
      </c>
    </row>
    <row r="1028" spans="1:65" s="2" customFormat="1" ht="76.349999999999994" customHeight="1">
      <c r="A1028" s="35"/>
      <c r="B1028" s="36"/>
      <c r="C1028" s="179" t="s">
        <v>972</v>
      </c>
      <c r="D1028" s="179" t="s">
        <v>187</v>
      </c>
      <c r="E1028" s="180" t="s">
        <v>856</v>
      </c>
      <c r="F1028" s="181" t="s">
        <v>857</v>
      </c>
      <c r="G1028" s="182" t="s">
        <v>190</v>
      </c>
      <c r="H1028" s="183">
        <v>9</v>
      </c>
      <c r="I1028" s="184"/>
      <c r="J1028" s="185">
        <f>ROUND(I1028*H1028,2)</f>
        <v>0</v>
      </c>
      <c r="K1028" s="181" t="s">
        <v>191</v>
      </c>
      <c r="L1028" s="40"/>
      <c r="M1028" s="186" t="s">
        <v>43</v>
      </c>
      <c r="N1028" s="187" t="s">
        <v>51</v>
      </c>
      <c r="O1028" s="65"/>
      <c r="P1028" s="188">
        <f>O1028*H1028</f>
        <v>0</v>
      </c>
      <c r="Q1028" s="188">
        <v>0</v>
      </c>
      <c r="R1028" s="188">
        <f>Q1028*H1028</f>
        <v>0</v>
      </c>
      <c r="S1028" s="188">
        <v>0</v>
      </c>
      <c r="T1028" s="189">
        <f>S1028*H1028</f>
        <v>0</v>
      </c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R1028" s="190" t="s">
        <v>88</v>
      </c>
      <c r="AT1028" s="190" t="s">
        <v>187</v>
      </c>
      <c r="AU1028" s="190" t="s">
        <v>90</v>
      </c>
      <c r="AY1028" s="17" t="s">
        <v>182</v>
      </c>
      <c r="BE1028" s="191">
        <f>IF(N1028="základní",J1028,0)</f>
        <v>0</v>
      </c>
      <c r="BF1028" s="191">
        <f>IF(N1028="snížená",J1028,0)</f>
        <v>0</v>
      </c>
      <c r="BG1028" s="191">
        <f>IF(N1028="zákl. přenesená",J1028,0)</f>
        <v>0</v>
      </c>
      <c r="BH1028" s="191">
        <f>IF(N1028="sníž. přenesená",J1028,0)</f>
        <v>0</v>
      </c>
      <c r="BI1028" s="191">
        <f>IF(N1028="nulová",J1028,0)</f>
        <v>0</v>
      </c>
      <c r="BJ1028" s="17" t="s">
        <v>88</v>
      </c>
      <c r="BK1028" s="191">
        <f>ROUND(I1028*H1028,2)</f>
        <v>0</v>
      </c>
      <c r="BL1028" s="17" t="s">
        <v>88</v>
      </c>
      <c r="BM1028" s="190" t="s">
        <v>1873</v>
      </c>
    </row>
    <row r="1029" spans="1:65" s="13" customFormat="1" ht="11.25">
      <c r="B1029" s="192"/>
      <c r="C1029" s="193"/>
      <c r="D1029" s="194" t="s">
        <v>193</v>
      </c>
      <c r="E1029" s="195" t="s">
        <v>43</v>
      </c>
      <c r="F1029" s="196" t="s">
        <v>532</v>
      </c>
      <c r="G1029" s="193"/>
      <c r="H1029" s="195" t="s">
        <v>43</v>
      </c>
      <c r="I1029" s="197"/>
      <c r="J1029" s="193"/>
      <c r="K1029" s="193"/>
      <c r="L1029" s="198"/>
      <c r="M1029" s="199"/>
      <c r="N1029" s="200"/>
      <c r="O1029" s="200"/>
      <c r="P1029" s="200"/>
      <c r="Q1029" s="200"/>
      <c r="R1029" s="200"/>
      <c r="S1029" s="200"/>
      <c r="T1029" s="201"/>
      <c r="AT1029" s="202" t="s">
        <v>193</v>
      </c>
      <c r="AU1029" s="202" t="s">
        <v>90</v>
      </c>
      <c r="AV1029" s="13" t="s">
        <v>88</v>
      </c>
      <c r="AW1029" s="13" t="s">
        <v>41</v>
      </c>
      <c r="AX1029" s="13" t="s">
        <v>80</v>
      </c>
      <c r="AY1029" s="202" t="s">
        <v>182</v>
      </c>
    </row>
    <row r="1030" spans="1:65" s="13" customFormat="1" ht="11.25">
      <c r="B1030" s="192"/>
      <c r="C1030" s="193"/>
      <c r="D1030" s="194" t="s">
        <v>193</v>
      </c>
      <c r="E1030" s="195" t="s">
        <v>43</v>
      </c>
      <c r="F1030" s="196" t="s">
        <v>362</v>
      </c>
      <c r="G1030" s="193"/>
      <c r="H1030" s="195" t="s">
        <v>43</v>
      </c>
      <c r="I1030" s="197"/>
      <c r="J1030" s="193"/>
      <c r="K1030" s="193"/>
      <c r="L1030" s="198"/>
      <c r="M1030" s="199"/>
      <c r="N1030" s="200"/>
      <c r="O1030" s="200"/>
      <c r="P1030" s="200"/>
      <c r="Q1030" s="200"/>
      <c r="R1030" s="200"/>
      <c r="S1030" s="200"/>
      <c r="T1030" s="201"/>
      <c r="AT1030" s="202" t="s">
        <v>193</v>
      </c>
      <c r="AU1030" s="202" t="s">
        <v>90</v>
      </c>
      <c r="AV1030" s="13" t="s">
        <v>88</v>
      </c>
      <c r="AW1030" s="13" t="s">
        <v>41</v>
      </c>
      <c r="AX1030" s="13" t="s">
        <v>80</v>
      </c>
      <c r="AY1030" s="202" t="s">
        <v>182</v>
      </c>
    </row>
    <row r="1031" spans="1:65" s="14" customFormat="1" ht="11.25">
      <c r="B1031" s="203"/>
      <c r="C1031" s="204"/>
      <c r="D1031" s="194" t="s">
        <v>193</v>
      </c>
      <c r="E1031" s="205" t="s">
        <v>43</v>
      </c>
      <c r="F1031" s="206" t="s">
        <v>230</v>
      </c>
      <c r="G1031" s="204"/>
      <c r="H1031" s="207">
        <v>9</v>
      </c>
      <c r="I1031" s="208"/>
      <c r="J1031" s="204"/>
      <c r="K1031" s="204"/>
      <c r="L1031" s="209"/>
      <c r="M1031" s="210"/>
      <c r="N1031" s="211"/>
      <c r="O1031" s="211"/>
      <c r="P1031" s="211"/>
      <c r="Q1031" s="211"/>
      <c r="R1031" s="211"/>
      <c r="S1031" s="211"/>
      <c r="T1031" s="212"/>
      <c r="AT1031" s="213" t="s">
        <v>193</v>
      </c>
      <c r="AU1031" s="213" t="s">
        <v>90</v>
      </c>
      <c r="AV1031" s="14" t="s">
        <v>90</v>
      </c>
      <c r="AW1031" s="14" t="s">
        <v>41</v>
      </c>
      <c r="AX1031" s="14" t="s">
        <v>88</v>
      </c>
      <c r="AY1031" s="213" t="s">
        <v>182</v>
      </c>
    </row>
    <row r="1032" spans="1:65" s="2" customFormat="1" ht="76.349999999999994" customHeight="1">
      <c r="A1032" s="35"/>
      <c r="B1032" s="36"/>
      <c r="C1032" s="179" t="s">
        <v>976</v>
      </c>
      <c r="D1032" s="179" t="s">
        <v>187</v>
      </c>
      <c r="E1032" s="180" t="s">
        <v>860</v>
      </c>
      <c r="F1032" s="181" t="s">
        <v>861</v>
      </c>
      <c r="G1032" s="182" t="s">
        <v>190</v>
      </c>
      <c r="H1032" s="183">
        <v>9</v>
      </c>
      <c r="I1032" s="184"/>
      <c r="J1032" s="185">
        <f>ROUND(I1032*H1032,2)</f>
        <v>0</v>
      </c>
      <c r="K1032" s="181" t="s">
        <v>191</v>
      </c>
      <c r="L1032" s="40"/>
      <c r="M1032" s="186" t="s">
        <v>43</v>
      </c>
      <c r="N1032" s="187" t="s">
        <v>51</v>
      </c>
      <c r="O1032" s="65"/>
      <c r="P1032" s="188">
        <f>O1032*H1032</f>
        <v>0</v>
      </c>
      <c r="Q1032" s="188">
        <v>0</v>
      </c>
      <c r="R1032" s="188">
        <f>Q1032*H1032</f>
        <v>0</v>
      </c>
      <c r="S1032" s="188">
        <v>0</v>
      </c>
      <c r="T1032" s="189">
        <f>S1032*H1032</f>
        <v>0</v>
      </c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R1032" s="190" t="s">
        <v>88</v>
      </c>
      <c r="AT1032" s="190" t="s">
        <v>187</v>
      </c>
      <c r="AU1032" s="190" t="s">
        <v>90</v>
      </c>
      <c r="AY1032" s="17" t="s">
        <v>182</v>
      </c>
      <c r="BE1032" s="191">
        <f>IF(N1032="základní",J1032,0)</f>
        <v>0</v>
      </c>
      <c r="BF1032" s="191">
        <f>IF(N1032="snížená",J1032,0)</f>
        <v>0</v>
      </c>
      <c r="BG1032" s="191">
        <f>IF(N1032="zákl. přenesená",J1032,0)</f>
        <v>0</v>
      </c>
      <c r="BH1032" s="191">
        <f>IF(N1032="sníž. přenesená",J1032,0)</f>
        <v>0</v>
      </c>
      <c r="BI1032" s="191">
        <f>IF(N1032="nulová",J1032,0)</f>
        <v>0</v>
      </c>
      <c r="BJ1032" s="17" t="s">
        <v>88</v>
      </c>
      <c r="BK1032" s="191">
        <f>ROUND(I1032*H1032,2)</f>
        <v>0</v>
      </c>
      <c r="BL1032" s="17" t="s">
        <v>88</v>
      </c>
      <c r="BM1032" s="190" t="s">
        <v>862</v>
      </c>
    </row>
    <row r="1033" spans="1:65" s="13" customFormat="1" ht="11.25">
      <c r="B1033" s="192"/>
      <c r="C1033" s="193"/>
      <c r="D1033" s="194" t="s">
        <v>193</v>
      </c>
      <c r="E1033" s="195" t="s">
        <v>43</v>
      </c>
      <c r="F1033" s="196" t="s">
        <v>431</v>
      </c>
      <c r="G1033" s="193"/>
      <c r="H1033" s="195" t="s">
        <v>43</v>
      </c>
      <c r="I1033" s="197"/>
      <c r="J1033" s="193"/>
      <c r="K1033" s="193"/>
      <c r="L1033" s="198"/>
      <c r="M1033" s="199"/>
      <c r="N1033" s="200"/>
      <c r="O1033" s="200"/>
      <c r="P1033" s="200"/>
      <c r="Q1033" s="200"/>
      <c r="R1033" s="200"/>
      <c r="S1033" s="200"/>
      <c r="T1033" s="201"/>
      <c r="AT1033" s="202" t="s">
        <v>193</v>
      </c>
      <c r="AU1033" s="202" t="s">
        <v>90</v>
      </c>
      <c r="AV1033" s="13" t="s">
        <v>88</v>
      </c>
      <c r="AW1033" s="13" t="s">
        <v>41</v>
      </c>
      <c r="AX1033" s="13" t="s">
        <v>80</v>
      </c>
      <c r="AY1033" s="202" t="s">
        <v>182</v>
      </c>
    </row>
    <row r="1034" spans="1:65" s="13" customFormat="1" ht="11.25">
      <c r="B1034" s="192"/>
      <c r="C1034" s="193"/>
      <c r="D1034" s="194" t="s">
        <v>193</v>
      </c>
      <c r="E1034" s="195" t="s">
        <v>43</v>
      </c>
      <c r="F1034" s="196" t="s">
        <v>638</v>
      </c>
      <c r="G1034" s="193"/>
      <c r="H1034" s="195" t="s">
        <v>43</v>
      </c>
      <c r="I1034" s="197"/>
      <c r="J1034" s="193"/>
      <c r="K1034" s="193"/>
      <c r="L1034" s="198"/>
      <c r="M1034" s="199"/>
      <c r="N1034" s="200"/>
      <c r="O1034" s="200"/>
      <c r="P1034" s="200"/>
      <c r="Q1034" s="200"/>
      <c r="R1034" s="200"/>
      <c r="S1034" s="200"/>
      <c r="T1034" s="201"/>
      <c r="AT1034" s="202" t="s">
        <v>193</v>
      </c>
      <c r="AU1034" s="202" t="s">
        <v>90</v>
      </c>
      <c r="AV1034" s="13" t="s">
        <v>88</v>
      </c>
      <c r="AW1034" s="13" t="s">
        <v>41</v>
      </c>
      <c r="AX1034" s="13" t="s">
        <v>80</v>
      </c>
      <c r="AY1034" s="202" t="s">
        <v>182</v>
      </c>
    </row>
    <row r="1035" spans="1:65" s="14" customFormat="1" ht="11.25">
      <c r="B1035" s="203"/>
      <c r="C1035" s="204"/>
      <c r="D1035" s="194" t="s">
        <v>193</v>
      </c>
      <c r="E1035" s="205" t="s">
        <v>43</v>
      </c>
      <c r="F1035" s="206" t="s">
        <v>88</v>
      </c>
      <c r="G1035" s="204"/>
      <c r="H1035" s="207">
        <v>1</v>
      </c>
      <c r="I1035" s="208"/>
      <c r="J1035" s="204"/>
      <c r="K1035" s="204"/>
      <c r="L1035" s="209"/>
      <c r="M1035" s="210"/>
      <c r="N1035" s="211"/>
      <c r="O1035" s="211"/>
      <c r="P1035" s="211"/>
      <c r="Q1035" s="211"/>
      <c r="R1035" s="211"/>
      <c r="S1035" s="211"/>
      <c r="T1035" s="212"/>
      <c r="AT1035" s="213" t="s">
        <v>193</v>
      </c>
      <c r="AU1035" s="213" t="s">
        <v>90</v>
      </c>
      <c r="AV1035" s="14" t="s">
        <v>90</v>
      </c>
      <c r="AW1035" s="14" t="s">
        <v>41</v>
      </c>
      <c r="AX1035" s="14" t="s">
        <v>80</v>
      </c>
      <c r="AY1035" s="213" t="s">
        <v>182</v>
      </c>
    </row>
    <row r="1036" spans="1:65" s="13" customFormat="1" ht="11.25">
      <c r="B1036" s="192"/>
      <c r="C1036" s="193"/>
      <c r="D1036" s="194" t="s">
        <v>193</v>
      </c>
      <c r="E1036" s="195" t="s">
        <v>43</v>
      </c>
      <c r="F1036" s="196" t="s">
        <v>640</v>
      </c>
      <c r="G1036" s="193"/>
      <c r="H1036" s="195" t="s">
        <v>43</v>
      </c>
      <c r="I1036" s="197"/>
      <c r="J1036" s="193"/>
      <c r="K1036" s="193"/>
      <c r="L1036" s="198"/>
      <c r="M1036" s="199"/>
      <c r="N1036" s="200"/>
      <c r="O1036" s="200"/>
      <c r="P1036" s="200"/>
      <c r="Q1036" s="200"/>
      <c r="R1036" s="200"/>
      <c r="S1036" s="200"/>
      <c r="T1036" s="201"/>
      <c r="AT1036" s="202" t="s">
        <v>193</v>
      </c>
      <c r="AU1036" s="202" t="s">
        <v>90</v>
      </c>
      <c r="AV1036" s="13" t="s">
        <v>88</v>
      </c>
      <c r="AW1036" s="13" t="s">
        <v>41</v>
      </c>
      <c r="AX1036" s="13" t="s">
        <v>80</v>
      </c>
      <c r="AY1036" s="202" t="s">
        <v>182</v>
      </c>
    </row>
    <row r="1037" spans="1:65" s="14" customFormat="1" ht="11.25">
      <c r="B1037" s="203"/>
      <c r="C1037" s="204"/>
      <c r="D1037" s="194" t="s">
        <v>193</v>
      </c>
      <c r="E1037" s="205" t="s">
        <v>43</v>
      </c>
      <c r="F1037" s="206" t="s">
        <v>88</v>
      </c>
      <c r="G1037" s="204"/>
      <c r="H1037" s="207">
        <v>1</v>
      </c>
      <c r="I1037" s="208"/>
      <c r="J1037" s="204"/>
      <c r="K1037" s="204"/>
      <c r="L1037" s="209"/>
      <c r="M1037" s="210"/>
      <c r="N1037" s="211"/>
      <c r="O1037" s="211"/>
      <c r="P1037" s="211"/>
      <c r="Q1037" s="211"/>
      <c r="R1037" s="211"/>
      <c r="S1037" s="211"/>
      <c r="T1037" s="212"/>
      <c r="AT1037" s="213" t="s">
        <v>193</v>
      </c>
      <c r="AU1037" s="213" t="s">
        <v>90</v>
      </c>
      <c r="AV1037" s="14" t="s">
        <v>90</v>
      </c>
      <c r="AW1037" s="14" t="s">
        <v>41</v>
      </c>
      <c r="AX1037" s="14" t="s">
        <v>80</v>
      </c>
      <c r="AY1037" s="213" t="s">
        <v>182</v>
      </c>
    </row>
    <row r="1038" spans="1:65" s="13" customFormat="1" ht="11.25">
      <c r="B1038" s="192"/>
      <c r="C1038" s="193"/>
      <c r="D1038" s="194" t="s">
        <v>193</v>
      </c>
      <c r="E1038" s="195" t="s">
        <v>43</v>
      </c>
      <c r="F1038" s="196" t="s">
        <v>1636</v>
      </c>
      <c r="G1038" s="193"/>
      <c r="H1038" s="195" t="s">
        <v>43</v>
      </c>
      <c r="I1038" s="197"/>
      <c r="J1038" s="193"/>
      <c r="K1038" s="193"/>
      <c r="L1038" s="198"/>
      <c r="M1038" s="199"/>
      <c r="N1038" s="200"/>
      <c r="O1038" s="200"/>
      <c r="P1038" s="200"/>
      <c r="Q1038" s="200"/>
      <c r="R1038" s="200"/>
      <c r="S1038" s="200"/>
      <c r="T1038" s="201"/>
      <c r="AT1038" s="202" t="s">
        <v>193</v>
      </c>
      <c r="AU1038" s="202" t="s">
        <v>90</v>
      </c>
      <c r="AV1038" s="13" t="s">
        <v>88</v>
      </c>
      <c r="AW1038" s="13" t="s">
        <v>41</v>
      </c>
      <c r="AX1038" s="13" t="s">
        <v>80</v>
      </c>
      <c r="AY1038" s="202" t="s">
        <v>182</v>
      </c>
    </row>
    <row r="1039" spans="1:65" s="14" customFormat="1" ht="11.25">
      <c r="B1039" s="203"/>
      <c r="C1039" s="204"/>
      <c r="D1039" s="194" t="s">
        <v>193</v>
      </c>
      <c r="E1039" s="205" t="s">
        <v>43</v>
      </c>
      <c r="F1039" s="206" t="s">
        <v>88</v>
      </c>
      <c r="G1039" s="204"/>
      <c r="H1039" s="207">
        <v>1</v>
      </c>
      <c r="I1039" s="208"/>
      <c r="J1039" s="204"/>
      <c r="K1039" s="204"/>
      <c r="L1039" s="209"/>
      <c r="M1039" s="210"/>
      <c r="N1039" s="211"/>
      <c r="O1039" s="211"/>
      <c r="P1039" s="211"/>
      <c r="Q1039" s="211"/>
      <c r="R1039" s="211"/>
      <c r="S1039" s="211"/>
      <c r="T1039" s="212"/>
      <c r="AT1039" s="213" t="s">
        <v>193</v>
      </c>
      <c r="AU1039" s="213" t="s">
        <v>90</v>
      </c>
      <c r="AV1039" s="14" t="s">
        <v>90</v>
      </c>
      <c r="AW1039" s="14" t="s">
        <v>41</v>
      </c>
      <c r="AX1039" s="14" t="s">
        <v>80</v>
      </c>
      <c r="AY1039" s="213" t="s">
        <v>182</v>
      </c>
    </row>
    <row r="1040" spans="1:65" s="13" customFormat="1" ht="11.25">
      <c r="B1040" s="192"/>
      <c r="C1040" s="193"/>
      <c r="D1040" s="194" t="s">
        <v>193</v>
      </c>
      <c r="E1040" s="195" t="s">
        <v>43</v>
      </c>
      <c r="F1040" s="196" t="s">
        <v>1637</v>
      </c>
      <c r="G1040" s="193"/>
      <c r="H1040" s="195" t="s">
        <v>43</v>
      </c>
      <c r="I1040" s="197"/>
      <c r="J1040" s="193"/>
      <c r="K1040" s="193"/>
      <c r="L1040" s="198"/>
      <c r="M1040" s="199"/>
      <c r="N1040" s="200"/>
      <c r="O1040" s="200"/>
      <c r="P1040" s="200"/>
      <c r="Q1040" s="200"/>
      <c r="R1040" s="200"/>
      <c r="S1040" s="200"/>
      <c r="T1040" s="201"/>
      <c r="AT1040" s="202" t="s">
        <v>193</v>
      </c>
      <c r="AU1040" s="202" t="s">
        <v>90</v>
      </c>
      <c r="AV1040" s="13" t="s">
        <v>88</v>
      </c>
      <c r="AW1040" s="13" t="s">
        <v>41</v>
      </c>
      <c r="AX1040" s="13" t="s">
        <v>80</v>
      </c>
      <c r="AY1040" s="202" t="s">
        <v>182</v>
      </c>
    </row>
    <row r="1041" spans="1:65" s="14" customFormat="1" ht="11.25">
      <c r="B1041" s="203"/>
      <c r="C1041" s="204"/>
      <c r="D1041" s="194" t="s">
        <v>193</v>
      </c>
      <c r="E1041" s="205" t="s">
        <v>43</v>
      </c>
      <c r="F1041" s="206" t="s">
        <v>88</v>
      </c>
      <c r="G1041" s="204"/>
      <c r="H1041" s="207">
        <v>1</v>
      </c>
      <c r="I1041" s="208"/>
      <c r="J1041" s="204"/>
      <c r="K1041" s="204"/>
      <c r="L1041" s="209"/>
      <c r="M1041" s="210"/>
      <c r="N1041" s="211"/>
      <c r="O1041" s="211"/>
      <c r="P1041" s="211"/>
      <c r="Q1041" s="211"/>
      <c r="R1041" s="211"/>
      <c r="S1041" s="211"/>
      <c r="T1041" s="212"/>
      <c r="AT1041" s="213" t="s">
        <v>193</v>
      </c>
      <c r="AU1041" s="213" t="s">
        <v>90</v>
      </c>
      <c r="AV1041" s="14" t="s">
        <v>90</v>
      </c>
      <c r="AW1041" s="14" t="s">
        <v>41</v>
      </c>
      <c r="AX1041" s="14" t="s">
        <v>80</v>
      </c>
      <c r="AY1041" s="213" t="s">
        <v>182</v>
      </c>
    </row>
    <row r="1042" spans="1:65" s="13" customFormat="1" ht="11.25">
      <c r="B1042" s="192"/>
      <c r="C1042" s="193"/>
      <c r="D1042" s="194" t="s">
        <v>193</v>
      </c>
      <c r="E1042" s="195" t="s">
        <v>43</v>
      </c>
      <c r="F1042" s="196" t="s">
        <v>1641</v>
      </c>
      <c r="G1042" s="193"/>
      <c r="H1042" s="195" t="s">
        <v>43</v>
      </c>
      <c r="I1042" s="197"/>
      <c r="J1042" s="193"/>
      <c r="K1042" s="193"/>
      <c r="L1042" s="198"/>
      <c r="M1042" s="199"/>
      <c r="N1042" s="200"/>
      <c r="O1042" s="200"/>
      <c r="P1042" s="200"/>
      <c r="Q1042" s="200"/>
      <c r="R1042" s="200"/>
      <c r="S1042" s="200"/>
      <c r="T1042" s="201"/>
      <c r="AT1042" s="202" t="s">
        <v>193</v>
      </c>
      <c r="AU1042" s="202" t="s">
        <v>90</v>
      </c>
      <c r="AV1042" s="13" t="s">
        <v>88</v>
      </c>
      <c r="AW1042" s="13" t="s">
        <v>41</v>
      </c>
      <c r="AX1042" s="13" t="s">
        <v>80</v>
      </c>
      <c r="AY1042" s="202" t="s">
        <v>182</v>
      </c>
    </row>
    <row r="1043" spans="1:65" s="14" customFormat="1" ht="11.25">
      <c r="B1043" s="203"/>
      <c r="C1043" s="204"/>
      <c r="D1043" s="194" t="s">
        <v>193</v>
      </c>
      <c r="E1043" s="205" t="s">
        <v>43</v>
      </c>
      <c r="F1043" s="206" t="s">
        <v>88</v>
      </c>
      <c r="G1043" s="204"/>
      <c r="H1043" s="207">
        <v>1</v>
      </c>
      <c r="I1043" s="208"/>
      <c r="J1043" s="204"/>
      <c r="K1043" s="204"/>
      <c r="L1043" s="209"/>
      <c r="M1043" s="210"/>
      <c r="N1043" s="211"/>
      <c r="O1043" s="211"/>
      <c r="P1043" s="211"/>
      <c r="Q1043" s="211"/>
      <c r="R1043" s="211"/>
      <c r="S1043" s="211"/>
      <c r="T1043" s="212"/>
      <c r="AT1043" s="213" t="s">
        <v>193</v>
      </c>
      <c r="AU1043" s="213" t="s">
        <v>90</v>
      </c>
      <c r="AV1043" s="14" t="s">
        <v>90</v>
      </c>
      <c r="AW1043" s="14" t="s">
        <v>41</v>
      </c>
      <c r="AX1043" s="14" t="s">
        <v>80</v>
      </c>
      <c r="AY1043" s="213" t="s">
        <v>182</v>
      </c>
    </row>
    <row r="1044" spans="1:65" s="13" customFormat="1" ht="11.25">
      <c r="B1044" s="192"/>
      <c r="C1044" s="193"/>
      <c r="D1044" s="194" t="s">
        <v>193</v>
      </c>
      <c r="E1044" s="195" t="s">
        <v>43</v>
      </c>
      <c r="F1044" s="196" t="s">
        <v>1643</v>
      </c>
      <c r="G1044" s="193"/>
      <c r="H1044" s="195" t="s">
        <v>43</v>
      </c>
      <c r="I1044" s="197"/>
      <c r="J1044" s="193"/>
      <c r="K1044" s="193"/>
      <c r="L1044" s="198"/>
      <c r="M1044" s="199"/>
      <c r="N1044" s="200"/>
      <c r="O1044" s="200"/>
      <c r="P1044" s="200"/>
      <c r="Q1044" s="200"/>
      <c r="R1044" s="200"/>
      <c r="S1044" s="200"/>
      <c r="T1044" s="201"/>
      <c r="AT1044" s="202" t="s">
        <v>193</v>
      </c>
      <c r="AU1044" s="202" t="s">
        <v>90</v>
      </c>
      <c r="AV1044" s="13" t="s">
        <v>88</v>
      </c>
      <c r="AW1044" s="13" t="s">
        <v>41</v>
      </c>
      <c r="AX1044" s="13" t="s">
        <v>80</v>
      </c>
      <c r="AY1044" s="202" t="s">
        <v>182</v>
      </c>
    </row>
    <row r="1045" spans="1:65" s="14" customFormat="1" ht="11.25">
      <c r="B1045" s="203"/>
      <c r="C1045" s="204"/>
      <c r="D1045" s="194" t="s">
        <v>193</v>
      </c>
      <c r="E1045" s="205" t="s">
        <v>43</v>
      </c>
      <c r="F1045" s="206" t="s">
        <v>88</v>
      </c>
      <c r="G1045" s="204"/>
      <c r="H1045" s="207">
        <v>1</v>
      </c>
      <c r="I1045" s="208"/>
      <c r="J1045" s="204"/>
      <c r="K1045" s="204"/>
      <c r="L1045" s="209"/>
      <c r="M1045" s="210"/>
      <c r="N1045" s="211"/>
      <c r="O1045" s="211"/>
      <c r="P1045" s="211"/>
      <c r="Q1045" s="211"/>
      <c r="R1045" s="211"/>
      <c r="S1045" s="211"/>
      <c r="T1045" s="212"/>
      <c r="AT1045" s="213" t="s">
        <v>193</v>
      </c>
      <c r="AU1045" s="213" t="s">
        <v>90</v>
      </c>
      <c r="AV1045" s="14" t="s">
        <v>90</v>
      </c>
      <c r="AW1045" s="14" t="s">
        <v>41</v>
      </c>
      <c r="AX1045" s="14" t="s">
        <v>80</v>
      </c>
      <c r="AY1045" s="213" t="s">
        <v>182</v>
      </c>
    </row>
    <row r="1046" spans="1:65" s="13" customFormat="1" ht="11.25">
      <c r="B1046" s="192"/>
      <c r="C1046" s="193"/>
      <c r="D1046" s="194" t="s">
        <v>193</v>
      </c>
      <c r="E1046" s="195" t="s">
        <v>43</v>
      </c>
      <c r="F1046" s="196" t="s">
        <v>1644</v>
      </c>
      <c r="G1046" s="193"/>
      <c r="H1046" s="195" t="s">
        <v>43</v>
      </c>
      <c r="I1046" s="197"/>
      <c r="J1046" s="193"/>
      <c r="K1046" s="193"/>
      <c r="L1046" s="198"/>
      <c r="M1046" s="199"/>
      <c r="N1046" s="200"/>
      <c r="O1046" s="200"/>
      <c r="P1046" s="200"/>
      <c r="Q1046" s="200"/>
      <c r="R1046" s="200"/>
      <c r="S1046" s="200"/>
      <c r="T1046" s="201"/>
      <c r="AT1046" s="202" t="s">
        <v>193</v>
      </c>
      <c r="AU1046" s="202" t="s">
        <v>90</v>
      </c>
      <c r="AV1046" s="13" t="s">
        <v>88</v>
      </c>
      <c r="AW1046" s="13" t="s">
        <v>41</v>
      </c>
      <c r="AX1046" s="13" t="s">
        <v>80</v>
      </c>
      <c r="AY1046" s="202" t="s">
        <v>182</v>
      </c>
    </row>
    <row r="1047" spans="1:65" s="14" customFormat="1" ht="11.25">
      <c r="B1047" s="203"/>
      <c r="C1047" s="204"/>
      <c r="D1047" s="194" t="s">
        <v>193</v>
      </c>
      <c r="E1047" s="205" t="s">
        <v>43</v>
      </c>
      <c r="F1047" s="206" t="s">
        <v>88</v>
      </c>
      <c r="G1047" s="204"/>
      <c r="H1047" s="207">
        <v>1</v>
      </c>
      <c r="I1047" s="208"/>
      <c r="J1047" s="204"/>
      <c r="K1047" s="204"/>
      <c r="L1047" s="209"/>
      <c r="M1047" s="210"/>
      <c r="N1047" s="211"/>
      <c r="O1047" s="211"/>
      <c r="P1047" s="211"/>
      <c r="Q1047" s="211"/>
      <c r="R1047" s="211"/>
      <c r="S1047" s="211"/>
      <c r="T1047" s="212"/>
      <c r="AT1047" s="213" t="s">
        <v>193</v>
      </c>
      <c r="AU1047" s="213" t="s">
        <v>90</v>
      </c>
      <c r="AV1047" s="14" t="s">
        <v>90</v>
      </c>
      <c r="AW1047" s="14" t="s">
        <v>41</v>
      </c>
      <c r="AX1047" s="14" t="s">
        <v>80</v>
      </c>
      <c r="AY1047" s="213" t="s">
        <v>182</v>
      </c>
    </row>
    <row r="1048" spans="1:65" s="13" customFormat="1" ht="11.25">
      <c r="B1048" s="192"/>
      <c r="C1048" s="193"/>
      <c r="D1048" s="194" t="s">
        <v>193</v>
      </c>
      <c r="E1048" s="195" t="s">
        <v>43</v>
      </c>
      <c r="F1048" s="196" t="s">
        <v>1646</v>
      </c>
      <c r="G1048" s="193"/>
      <c r="H1048" s="195" t="s">
        <v>43</v>
      </c>
      <c r="I1048" s="197"/>
      <c r="J1048" s="193"/>
      <c r="K1048" s="193"/>
      <c r="L1048" s="198"/>
      <c r="M1048" s="199"/>
      <c r="N1048" s="200"/>
      <c r="O1048" s="200"/>
      <c r="P1048" s="200"/>
      <c r="Q1048" s="200"/>
      <c r="R1048" s="200"/>
      <c r="S1048" s="200"/>
      <c r="T1048" s="201"/>
      <c r="AT1048" s="202" t="s">
        <v>193</v>
      </c>
      <c r="AU1048" s="202" t="s">
        <v>90</v>
      </c>
      <c r="AV1048" s="13" t="s">
        <v>88</v>
      </c>
      <c r="AW1048" s="13" t="s">
        <v>41</v>
      </c>
      <c r="AX1048" s="13" t="s">
        <v>80</v>
      </c>
      <c r="AY1048" s="202" t="s">
        <v>182</v>
      </c>
    </row>
    <row r="1049" spans="1:65" s="14" customFormat="1" ht="11.25">
      <c r="B1049" s="203"/>
      <c r="C1049" s="204"/>
      <c r="D1049" s="194" t="s">
        <v>193</v>
      </c>
      <c r="E1049" s="205" t="s">
        <v>43</v>
      </c>
      <c r="F1049" s="206" t="s">
        <v>88</v>
      </c>
      <c r="G1049" s="204"/>
      <c r="H1049" s="207">
        <v>1</v>
      </c>
      <c r="I1049" s="208"/>
      <c r="J1049" s="204"/>
      <c r="K1049" s="204"/>
      <c r="L1049" s="209"/>
      <c r="M1049" s="210"/>
      <c r="N1049" s="211"/>
      <c r="O1049" s="211"/>
      <c r="P1049" s="211"/>
      <c r="Q1049" s="211"/>
      <c r="R1049" s="211"/>
      <c r="S1049" s="211"/>
      <c r="T1049" s="212"/>
      <c r="AT1049" s="213" t="s">
        <v>193</v>
      </c>
      <c r="AU1049" s="213" t="s">
        <v>90</v>
      </c>
      <c r="AV1049" s="14" t="s">
        <v>90</v>
      </c>
      <c r="AW1049" s="14" t="s">
        <v>41</v>
      </c>
      <c r="AX1049" s="14" t="s">
        <v>80</v>
      </c>
      <c r="AY1049" s="213" t="s">
        <v>182</v>
      </c>
    </row>
    <row r="1050" spans="1:65" s="13" customFormat="1" ht="11.25">
      <c r="B1050" s="192"/>
      <c r="C1050" s="193"/>
      <c r="D1050" s="194" t="s">
        <v>193</v>
      </c>
      <c r="E1050" s="195" t="s">
        <v>43</v>
      </c>
      <c r="F1050" s="196" t="s">
        <v>1647</v>
      </c>
      <c r="G1050" s="193"/>
      <c r="H1050" s="195" t="s">
        <v>43</v>
      </c>
      <c r="I1050" s="197"/>
      <c r="J1050" s="193"/>
      <c r="K1050" s="193"/>
      <c r="L1050" s="198"/>
      <c r="M1050" s="199"/>
      <c r="N1050" s="200"/>
      <c r="O1050" s="200"/>
      <c r="P1050" s="200"/>
      <c r="Q1050" s="200"/>
      <c r="R1050" s="200"/>
      <c r="S1050" s="200"/>
      <c r="T1050" s="201"/>
      <c r="AT1050" s="202" t="s">
        <v>193</v>
      </c>
      <c r="AU1050" s="202" t="s">
        <v>90</v>
      </c>
      <c r="AV1050" s="13" t="s">
        <v>88</v>
      </c>
      <c r="AW1050" s="13" t="s">
        <v>41</v>
      </c>
      <c r="AX1050" s="13" t="s">
        <v>80</v>
      </c>
      <c r="AY1050" s="202" t="s">
        <v>182</v>
      </c>
    </row>
    <row r="1051" spans="1:65" s="14" customFormat="1" ht="11.25">
      <c r="B1051" s="203"/>
      <c r="C1051" s="204"/>
      <c r="D1051" s="194" t="s">
        <v>193</v>
      </c>
      <c r="E1051" s="205" t="s">
        <v>43</v>
      </c>
      <c r="F1051" s="206" t="s">
        <v>88</v>
      </c>
      <c r="G1051" s="204"/>
      <c r="H1051" s="207">
        <v>1</v>
      </c>
      <c r="I1051" s="208"/>
      <c r="J1051" s="204"/>
      <c r="K1051" s="204"/>
      <c r="L1051" s="209"/>
      <c r="M1051" s="210"/>
      <c r="N1051" s="211"/>
      <c r="O1051" s="211"/>
      <c r="P1051" s="211"/>
      <c r="Q1051" s="211"/>
      <c r="R1051" s="211"/>
      <c r="S1051" s="211"/>
      <c r="T1051" s="212"/>
      <c r="AT1051" s="213" t="s">
        <v>193</v>
      </c>
      <c r="AU1051" s="213" t="s">
        <v>90</v>
      </c>
      <c r="AV1051" s="14" t="s">
        <v>90</v>
      </c>
      <c r="AW1051" s="14" t="s">
        <v>41</v>
      </c>
      <c r="AX1051" s="14" t="s">
        <v>80</v>
      </c>
      <c r="AY1051" s="213" t="s">
        <v>182</v>
      </c>
    </row>
    <row r="1052" spans="1:65" s="15" customFormat="1" ht="11.25">
      <c r="B1052" s="227"/>
      <c r="C1052" s="228"/>
      <c r="D1052" s="194" t="s">
        <v>193</v>
      </c>
      <c r="E1052" s="229" t="s">
        <v>43</v>
      </c>
      <c r="F1052" s="230" t="s">
        <v>436</v>
      </c>
      <c r="G1052" s="228"/>
      <c r="H1052" s="231">
        <v>9</v>
      </c>
      <c r="I1052" s="232"/>
      <c r="J1052" s="228"/>
      <c r="K1052" s="228"/>
      <c r="L1052" s="233"/>
      <c r="M1052" s="234"/>
      <c r="N1052" s="235"/>
      <c r="O1052" s="235"/>
      <c r="P1052" s="235"/>
      <c r="Q1052" s="235"/>
      <c r="R1052" s="235"/>
      <c r="S1052" s="235"/>
      <c r="T1052" s="236"/>
      <c r="AT1052" s="237" t="s">
        <v>193</v>
      </c>
      <c r="AU1052" s="237" t="s">
        <v>90</v>
      </c>
      <c r="AV1052" s="15" t="s">
        <v>205</v>
      </c>
      <c r="AW1052" s="15" t="s">
        <v>41</v>
      </c>
      <c r="AX1052" s="15" t="s">
        <v>88</v>
      </c>
      <c r="AY1052" s="237" t="s">
        <v>182</v>
      </c>
    </row>
    <row r="1053" spans="1:65" s="2" customFormat="1" ht="24.2" customHeight="1">
      <c r="A1053" s="35"/>
      <c r="B1053" s="36"/>
      <c r="C1053" s="214" t="s">
        <v>980</v>
      </c>
      <c r="D1053" s="214" t="s">
        <v>179</v>
      </c>
      <c r="E1053" s="215" t="s">
        <v>1874</v>
      </c>
      <c r="F1053" s="216" t="s">
        <v>1875</v>
      </c>
      <c r="G1053" s="217" t="s">
        <v>190</v>
      </c>
      <c r="H1053" s="218">
        <v>1</v>
      </c>
      <c r="I1053" s="219"/>
      <c r="J1053" s="220">
        <f>ROUND(I1053*H1053,2)</f>
        <v>0</v>
      </c>
      <c r="K1053" s="216" t="s">
        <v>198</v>
      </c>
      <c r="L1053" s="221"/>
      <c r="M1053" s="222" t="s">
        <v>43</v>
      </c>
      <c r="N1053" s="223" t="s">
        <v>51</v>
      </c>
      <c r="O1053" s="65"/>
      <c r="P1053" s="188">
        <f>O1053*H1053</f>
        <v>0</v>
      </c>
      <c r="Q1053" s="188">
        <v>0</v>
      </c>
      <c r="R1053" s="188">
        <f>Q1053*H1053</f>
        <v>0</v>
      </c>
      <c r="S1053" s="188">
        <v>0</v>
      </c>
      <c r="T1053" s="189">
        <f>S1053*H1053</f>
        <v>0</v>
      </c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R1053" s="190" t="s">
        <v>90</v>
      </c>
      <c r="AT1053" s="190" t="s">
        <v>179</v>
      </c>
      <c r="AU1053" s="190" t="s">
        <v>90</v>
      </c>
      <c r="AY1053" s="17" t="s">
        <v>182</v>
      </c>
      <c r="BE1053" s="191">
        <f>IF(N1053="základní",J1053,0)</f>
        <v>0</v>
      </c>
      <c r="BF1053" s="191">
        <f>IF(N1053="snížená",J1053,0)</f>
        <v>0</v>
      </c>
      <c r="BG1053" s="191">
        <f>IF(N1053="zákl. přenesená",J1053,0)</f>
        <v>0</v>
      </c>
      <c r="BH1053" s="191">
        <f>IF(N1053="sníž. přenesená",J1053,0)</f>
        <v>0</v>
      </c>
      <c r="BI1053" s="191">
        <f>IF(N1053="nulová",J1053,0)</f>
        <v>0</v>
      </c>
      <c r="BJ1053" s="17" t="s">
        <v>88</v>
      </c>
      <c r="BK1053" s="191">
        <f>ROUND(I1053*H1053,2)</f>
        <v>0</v>
      </c>
      <c r="BL1053" s="17" t="s">
        <v>88</v>
      </c>
      <c r="BM1053" s="190" t="s">
        <v>1876</v>
      </c>
    </row>
    <row r="1054" spans="1:65" s="13" customFormat="1" ht="11.25">
      <c r="B1054" s="192"/>
      <c r="C1054" s="193"/>
      <c r="D1054" s="194" t="s">
        <v>193</v>
      </c>
      <c r="E1054" s="195" t="s">
        <v>43</v>
      </c>
      <c r="F1054" s="196" t="s">
        <v>431</v>
      </c>
      <c r="G1054" s="193"/>
      <c r="H1054" s="195" t="s">
        <v>43</v>
      </c>
      <c r="I1054" s="197"/>
      <c r="J1054" s="193"/>
      <c r="K1054" s="193"/>
      <c r="L1054" s="198"/>
      <c r="M1054" s="199"/>
      <c r="N1054" s="200"/>
      <c r="O1054" s="200"/>
      <c r="P1054" s="200"/>
      <c r="Q1054" s="200"/>
      <c r="R1054" s="200"/>
      <c r="S1054" s="200"/>
      <c r="T1054" s="201"/>
      <c r="AT1054" s="202" t="s">
        <v>193</v>
      </c>
      <c r="AU1054" s="202" t="s">
        <v>90</v>
      </c>
      <c r="AV1054" s="13" t="s">
        <v>88</v>
      </c>
      <c r="AW1054" s="13" t="s">
        <v>41</v>
      </c>
      <c r="AX1054" s="13" t="s">
        <v>80</v>
      </c>
      <c r="AY1054" s="202" t="s">
        <v>182</v>
      </c>
    </row>
    <row r="1055" spans="1:65" s="13" customFormat="1" ht="11.25">
      <c r="B1055" s="192"/>
      <c r="C1055" s="193"/>
      <c r="D1055" s="194" t="s">
        <v>193</v>
      </c>
      <c r="E1055" s="195" t="s">
        <v>43</v>
      </c>
      <c r="F1055" s="196" t="s">
        <v>1647</v>
      </c>
      <c r="G1055" s="193"/>
      <c r="H1055" s="195" t="s">
        <v>43</v>
      </c>
      <c r="I1055" s="197"/>
      <c r="J1055" s="193"/>
      <c r="K1055" s="193"/>
      <c r="L1055" s="198"/>
      <c r="M1055" s="199"/>
      <c r="N1055" s="200"/>
      <c r="O1055" s="200"/>
      <c r="P1055" s="200"/>
      <c r="Q1055" s="200"/>
      <c r="R1055" s="200"/>
      <c r="S1055" s="200"/>
      <c r="T1055" s="201"/>
      <c r="AT1055" s="202" t="s">
        <v>193</v>
      </c>
      <c r="AU1055" s="202" t="s">
        <v>90</v>
      </c>
      <c r="AV1055" s="13" t="s">
        <v>88</v>
      </c>
      <c r="AW1055" s="13" t="s">
        <v>41</v>
      </c>
      <c r="AX1055" s="13" t="s">
        <v>80</v>
      </c>
      <c r="AY1055" s="202" t="s">
        <v>182</v>
      </c>
    </row>
    <row r="1056" spans="1:65" s="14" customFormat="1" ht="11.25">
      <c r="B1056" s="203"/>
      <c r="C1056" s="204"/>
      <c r="D1056" s="194" t="s">
        <v>193</v>
      </c>
      <c r="E1056" s="205" t="s">
        <v>43</v>
      </c>
      <c r="F1056" s="206" t="s">
        <v>88</v>
      </c>
      <c r="G1056" s="204"/>
      <c r="H1056" s="207">
        <v>1</v>
      </c>
      <c r="I1056" s="208"/>
      <c r="J1056" s="204"/>
      <c r="K1056" s="204"/>
      <c r="L1056" s="209"/>
      <c r="M1056" s="210"/>
      <c r="N1056" s="211"/>
      <c r="O1056" s="211"/>
      <c r="P1056" s="211"/>
      <c r="Q1056" s="211"/>
      <c r="R1056" s="211"/>
      <c r="S1056" s="211"/>
      <c r="T1056" s="212"/>
      <c r="AT1056" s="213" t="s">
        <v>193</v>
      </c>
      <c r="AU1056" s="213" t="s">
        <v>90</v>
      </c>
      <c r="AV1056" s="14" t="s">
        <v>90</v>
      </c>
      <c r="AW1056" s="14" t="s">
        <v>41</v>
      </c>
      <c r="AX1056" s="14" t="s">
        <v>88</v>
      </c>
      <c r="AY1056" s="213" t="s">
        <v>182</v>
      </c>
    </row>
    <row r="1057" spans="1:65" s="2" customFormat="1" ht="24.2" customHeight="1">
      <c r="A1057" s="35"/>
      <c r="B1057" s="36"/>
      <c r="C1057" s="214" t="s">
        <v>984</v>
      </c>
      <c r="D1057" s="214" t="s">
        <v>179</v>
      </c>
      <c r="E1057" s="215" t="s">
        <v>864</v>
      </c>
      <c r="F1057" s="216" t="s">
        <v>865</v>
      </c>
      <c r="G1057" s="217" t="s">
        <v>190</v>
      </c>
      <c r="H1057" s="218">
        <v>8</v>
      </c>
      <c r="I1057" s="219"/>
      <c r="J1057" s="220">
        <f>ROUND(I1057*H1057,2)</f>
        <v>0</v>
      </c>
      <c r="K1057" s="216" t="s">
        <v>198</v>
      </c>
      <c r="L1057" s="221"/>
      <c r="M1057" s="222" t="s">
        <v>43</v>
      </c>
      <c r="N1057" s="223" t="s">
        <v>51</v>
      </c>
      <c r="O1057" s="65"/>
      <c r="P1057" s="188">
        <f>O1057*H1057</f>
        <v>0</v>
      </c>
      <c r="Q1057" s="188">
        <v>0</v>
      </c>
      <c r="R1057" s="188">
        <f>Q1057*H1057</f>
        <v>0</v>
      </c>
      <c r="S1057" s="188">
        <v>0</v>
      </c>
      <c r="T1057" s="189">
        <f>S1057*H1057</f>
        <v>0</v>
      </c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R1057" s="190" t="s">
        <v>90</v>
      </c>
      <c r="AT1057" s="190" t="s">
        <v>179</v>
      </c>
      <c r="AU1057" s="190" t="s">
        <v>90</v>
      </c>
      <c r="AY1057" s="17" t="s">
        <v>182</v>
      </c>
      <c r="BE1057" s="191">
        <f>IF(N1057="základní",J1057,0)</f>
        <v>0</v>
      </c>
      <c r="BF1057" s="191">
        <f>IF(N1057="snížená",J1057,0)</f>
        <v>0</v>
      </c>
      <c r="BG1057" s="191">
        <f>IF(N1057="zákl. přenesená",J1057,0)</f>
        <v>0</v>
      </c>
      <c r="BH1057" s="191">
        <f>IF(N1057="sníž. přenesená",J1057,0)</f>
        <v>0</v>
      </c>
      <c r="BI1057" s="191">
        <f>IF(N1057="nulová",J1057,0)</f>
        <v>0</v>
      </c>
      <c r="BJ1057" s="17" t="s">
        <v>88</v>
      </c>
      <c r="BK1057" s="191">
        <f>ROUND(I1057*H1057,2)</f>
        <v>0</v>
      </c>
      <c r="BL1057" s="17" t="s">
        <v>88</v>
      </c>
      <c r="BM1057" s="190" t="s">
        <v>866</v>
      </c>
    </row>
    <row r="1058" spans="1:65" s="13" customFormat="1" ht="11.25">
      <c r="B1058" s="192"/>
      <c r="C1058" s="193"/>
      <c r="D1058" s="194" t="s">
        <v>193</v>
      </c>
      <c r="E1058" s="195" t="s">
        <v>43</v>
      </c>
      <c r="F1058" s="196" t="s">
        <v>431</v>
      </c>
      <c r="G1058" s="193"/>
      <c r="H1058" s="195" t="s">
        <v>43</v>
      </c>
      <c r="I1058" s="197"/>
      <c r="J1058" s="193"/>
      <c r="K1058" s="193"/>
      <c r="L1058" s="198"/>
      <c r="M1058" s="199"/>
      <c r="N1058" s="200"/>
      <c r="O1058" s="200"/>
      <c r="P1058" s="200"/>
      <c r="Q1058" s="200"/>
      <c r="R1058" s="200"/>
      <c r="S1058" s="200"/>
      <c r="T1058" s="201"/>
      <c r="AT1058" s="202" t="s">
        <v>193</v>
      </c>
      <c r="AU1058" s="202" t="s">
        <v>90</v>
      </c>
      <c r="AV1058" s="13" t="s">
        <v>88</v>
      </c>
      <c r="AW1058" s="13" t="s">
        <v>41</v>
      </c>
      <c r="AX1058" s="13" t="s">
        <v>80</v>
      </c>
      <c r="AY1058" s="202" t="s">
        <v>182</v>
      </c>
    </row>
    <row r="1059" spans="1:65" s="13" customFormat="1" ht="11.25">
      <c r="B1059" s="192"/>
      <c r="C1059" s="193"/>
      <c r="D1059" s="194" t="s">
        <v>193</v>
      </c>
      <c r="E1059" s="195" t="s">
        <v>43</v>
      </c>
      <c r="F1059" s="196" t="s">
        <v>638</v>
      </c>
      <c r="G1059" s="193"/>
      <c r="H1059" s="195" t="s">
        <v>43</v>
      </c>
      <c r="I1059" s="197"/>
      <c r="J1059" s="193"/>
      <c r="K1059" s="193"/>
      <c r="L1059" s="198"/>
      <c r="M1059" s="199"/>
      <c r="N1059" s="200"/>
      <c r="O1059" s="200"/>
      <c r="P1059" s="200"/>
      <c r="Q1059" s="200"/>
      <c r="R1059" s="200"/>
      <c r="S1059" s="200"/>
      <c r="T1059" s="201"/>
      <c r="AT1059" s="202" t="s">
        <v>193</v>
      </c>
      <c r="AU1059" s="202" t="s">
        <v>90</v>
      </c>
      <c r="AV1059" s="13" t="s">
        <v>88</v>
      </c>
      <c r="AW1059" s="13" t="s">
        <v>41</v>
      </c>
      <c r="AX1059" s="13" t="s">
        <v>80</v>
      </c>
      <c r="AY1059" s="202" t="s">
        <v>182</v>
      </c>
    </row>
    <row r="1060" spans="1:65" s="14" customFormat="1" ht="11.25">
      <c r="B1060" s="203"/>
      <c r="C1060" s="204"/>
      <c r="D1060" s="194" t="s">
        <v>193</v>
      </c>
      <c r="E1060" s="205" t="s">
        <v>43</v>
      </c>
      <c r="F1060" s="206" t="s">
        <v>88</v>
      </c>
      <c r="G1060" s="204"/>
      <c r="H1060" s="207">
        <v>1</v>
      </c>
      <c r="I1060" s="208"/>
      <c r="J1060" s="204"/>
      <c r="K1060" s="204"/>
      <c r="L1060" s="209"/>
      <c r="M1060" s="210"/>
      <c r="N1060" s="211"/>
      <c r="O1060" s="211"/>
      <c r="P1060" s="211"/>
      <c r="Q1060" s="211"/>
      <c r="R1060" s="211"/>
      <c r="S1060" s="211"/>
      <c r="T1060" s="212"/>
      <c r="AT1060" s="213" t="s">
        <v>193</v>
      </c>
      <c r="AU1060" s="213" t="s">
        <v>90</v>
      </c>
      <c r="AV1060" s="14" t="s">
        <v>90</v>
      </c>
      <c r="AW1060" s="14" t="s">
        <v>41</v>
      </c>
      <c r="AX1060" s="14" t="s">
        <v>80</v>
      </c>
      <c r="AY1060" s="213" t="s">
        <v>182</v>
      </c>
    </row>
    <row r="1061" spans="1:65" s="13" customFormat="1" ht="11.25">
      <c r="B1061" s="192"/>
      <c r="C1061" s="193"/>
      <c r="D1061" s="194" t="s">
        <v>193</v>
      </c>
      <c r="E1061" s="195" t="s">
        <v>43</v>
      </c>
      <c r="F1061" s="196" t="s">
        <v>640</v>
      </c>
      <c r="G1061" s="193"/>
      <c r="H1061" s="195" t="s">
        <v>43</v>
      </c>
      <c r="I1061" s="197"/>
      <c r="J1061" s="193"/>
      <c r="K1061" s="193"/>
      <c r="L1061" s="198"/>
      <c r="M1061" s="199"/>
      <c r="N1061" s="200"/>
      <c r="O1061" s="200"/>
      <c r="P1061" s="200"/>
      <c r="Q1061" s="200"/>
      <c r="R1061" s="200"/>
      <c r="S1061" s="200"/>
      <c r="T1061" s="201"/>
      <c r="AT1061" s="202" t="s">
        <v>193</v>
      </c>
      <c r="AU1061" s="202" t="s">
        <v>90</v>
      </c>
      <c r="AV1061" s="13" t="s">
        <v>88</v>
      </c>
      <c r="AW1061" s="13" t="s">
        <v>41</v>
      </c>
      <c r="AX1061" s="13" t="s">
        <v>80</v>
      </c>
      <c r="AY1061" s="202" t="s">
        <v>182</v>
      </c>
    </row>
    <row r="1062" spans="1:65" s="14" customFormat="1" ht="11.25">
      <c r="B1062" s="203"/>
      <c r="C1062" s="204"/>
      <c r="D1062" s="194" t="s">
        <v>193</v>
      </c>
      <c r="E1062" s="205" t="s">
        <v>43</v>
      </c>
      <c r="F1062" s="206" t="s">
        <v>88</v>
      </c>
      <c r="G1062" s="204"/>
      <c r="H1062" s="207">
        <v>1</v>
      </c>
      <c r="I1062" s="208"/>
      <c r="J1062" s="204"/>
      <c r="K1062" s="204"/>
      <c r="L1062" s="209"/>
      <c r="M1062" s="210"/>
      <c r="N1062" s="211"/>
      <c r="O1062" s="211"/>
      <c r="P1062" s="211"/>
      <c r="Q1062" s="211"/>
      <c r="R1062" s="211"/>
      <c r="S1062" s="211"/>
      <c r="T1062" s="212"/>
      <c r="AT1062" s="213" t="s">
        <v>193</v>
      </c>
      <c r="AU1062" s="213" t="s">
        <v>90</v>
      </c>
      <c r="AV1062" s="14" t="s">
        <v>90</v>
      </c>
      <c r="AW1062" s="14" t="s">
        <v>41</v>
      </c>
      <c r="AX1062" s="14" t="s">
        <v>80</v>
      </c>
      <c r="AY1062" s="213" t="s">
        <v>182</v>
      </c>
    </row>
    <row r="1063" spans="1:65" s="13" customFormat="1" ht="11.25">
      <c r="B1063" s="192"/>
      <c r="C1063" s="193"/>
      <c r="D1063" s="194" t="s">
        <v>193</v>
      </c>
      <c r="E1063" s="195" t="s">
        <v>43</v>
      </c>
      <c r="F1063" s="196" t="s">
        <v>1636</v>
      </c>
      <c r="G1063" s="193"/>
      <c r="H1063" s="195" t="s">
        <v>43</v>
      </c>
      <c r="I1063" s="197"/>
      <c r="J1063" s="193"/>
      <c r="K1063" s="193"/>
      <c r="L1063" s="198"/>
      <c r="M1063" s="199"/>
      <c r="N1063" s="200"/>
      <c r="O1063" s="200"/>
      <c r="P1063" s="200"/>
      <c r="Q1063" s="200"/>
      <c r="R1063" s="200"/>
      <c r="S1063" s="200"/>
      <c r="T1063" s="201"/>
      <c r="AT1063" s="202" t="s">
        <v>193</v>
      </c>
      <c r="AU1063" s="202" t="s">
        <v>90</v>
      </c>
      <c r="AV1063" s="13" t="s">
        <v>88</v>
      </c>
      <c r="AW1063" s="13" t="s">
        <v>41</v>
      </c>
      <c r="AX1063" s="13" t="s">
        <v>80</v>
      </c>
      <c r="AY1063" s="202" t="s">
        <v>182</v>
      </c>
    </row>
    <row r="1064" spans="1:65" s="14" customFormat="1" ht="11.25">
      <c r="B1064" s="203"/>
      <c r="C1064" s="204"/>
      <c r="D1064" s="194" t="s">
        <v>193</v>
      </c>
      <c r="E1064" s="205" t="s">
        <v>43</v>
      </c>
      <c r="F1064" s="206" t="s">
        <v>88</v>
      </c>
      <c r="G1064" s="204"/>
      <c r="H1064" s="207">
        <v>1</v>
      </c>
      <c r="I1064" s="208"/>
      <c r="J1064" s="204"/>
      <c r="K1064" s="204"/>
      <c r="L1064" s="209"/>
      <c r="M1064" s="210"/>
      <c r="N1064" s="211"/>
      <c r="O1064" s="211"/>
      <c r="P1064" s="211"/>
      <c r="Q1064" s="211"/>
      <c r="R1064" s="211"/>
      <c r="S1064" s="211"/>
      <c r="T1064" s="212"/>
      <c r="AT1064" s="213" t="s">
        <v>193</v>
      </c>
      <c r="AU1064" s="213" t="s">
        <v>90</v>
      </c>
      <c r="AV1064" s="14" t="s">
        <v>90</v>
      </c>
      <c r="AW1064" s="14" t="s">
        <v>41</v>
      </c>
      <c r="AX1064" s="14" t="s">
        <v>80</v>
      </c>
      <c r="AY1064" s="213" t="s">
        <v>182</v>
      </c>
    </row>
    <row r="1065" spans="1:65" s="13" customFormat="1" ht="11.25">
      <c r="B1065" s="192"/>
      <c r="C1065" s="193"/>
      <c r="D1065" s="194" t="s">
        <v>193</v>
      </c>
      <c r="E1065" s="195" t="s">
        <v>43</v>
      </c>
      <c r="F1065" s="196" t="s">
        <v>1637</v>
      </c>
      <c r="G1065" s="193"/>
      <c r="H1065" s="195" t="s">
        <v>43</v>
      </c>
      <c r="I1065" s="197"/>
      <c r="J1065" s="193"/>
      <c r="K1065" s="193"/>
      <c r="L1065" s="198"/>
      <c r="M1065" s="199"/>
      <c r="N1065" s="200"/>
      <c r="O1065" s="200"/>
      <c r="P1065" s="200"/>
      <c r="Q1065" s="200"/>
      <c r="R1065" s="200"/>
      <c r="S1065" s="200"/>
      <c r="T1065" s="201"/>
      <c r="AT1065" s="202" t="s">
        <v>193</v>
      </c>
      <c r="AU1065" s="202" t="s">
        <v>90</v>
      </c>
      <c r="AV1065" s="13" t="s">
        <v>88</v>
      </c>
      <c r="AW1065" s="13" t="s">
        <v>41</v>
      </c>
      <c r="AX1065" s="13" t="s">
        <v>80</v>
      </c>
      <c r="AY1065" s="202" t="s">
        <v>182</v>
      </c>
    </row>
    <row r="1066" spans="1:65" s="14" customFormat="1" ht="11.25">
      <c r="B1066" s="203"/>
      <c r="C1066" s="204"/>
      <c r="D1066" s="194" t="s">
        <v>193</v>
      </c>
      <c r="E1066" s="205" t="s">
        <v>43</v>
      </c>
      <c r="F1066" s="206" t="s">
        <v>88</v>
      </c>
      <c r="G1066" s="204"/>
      <c r="H1066" s="207">
        <v>1</v>
      </c>
      <c r="I1066" s="208"/>
      <c r="J1066" s="204"/>
      <c r="K1066" s="204"/>
      <c r="L1066" s="209"/>
      <c r="M1066" s="210"/>
      <c r="N1066" s="211"/>
      <c r="O1066" s="211"/>
      <c r="P1066" s="211"/>
      <c r="Q1066" s="211"/>
      <c r="R1066" s="211"/>
      <c r="S1066" s="211"/>
      <c r="T1066" s="212"/>
      <c r="AT1066" s="213" t="s">
        <v>193</v>
      </c>
      <c r="AU1066" s="213" t="s">
        <v>90</v>
      </c>
      <c r="AV1066" s="14" t="s">
        <v>90</v>
      </c>
      <c r="AW1066" s="14" t="s">
        <v>41</v>
      </c>
      <c r="AX1066" s="14" t="s">
        <v>80</v>
      </c>
      <c r="AY1066" s="213" t="s">
        <v>182</v>
      </c>
    </row>
    <row r="1067" spans="1:65" s="13" customFormat="1" ht="11.25">
      <c r="B1067" s="192"/>
      <c r="C1067" s="193"/>
      <c r="D1067" s="194" t="s">
        <v>193</v>
      </c>
      <c r="E1067" s="195" t="s">
        <v>43</v>
      </c>
      <c r="F1067" s="196" t="s">
        <v>1641</v>
      </c>
      <c r="G1067" s="193"/>
      <c r="H1067" s="195" t="s">
        <v>43</v>
      </c>
      <c r="I1067" s="197"/>
      <c r="J1067" s="193"/>
      <c r="K1067" s="193"/>
      <c r="L1067" s="198"/>
      <c r="M1067" s="199"/>
      <c r="N1067" s="200"/>
      <c r="O1067" s="200"/>
      <c r="P1067" s="200"/>
      <c r="Q1067" s="200"/>
      <c r="R1067" s="200"/>
      <c r="S1067" s="200"/>
      <c r="T1067" s="201"/>
      <c r="AT1067" s="202" t="s">
        <v>193</v>
      </c>
      <c r="AU1067" s="202" t="s">
        <v>90</v>
      </c>
      <c r="AV1067" s="13" t="s">
        <v>88</v>
      </c>
      <c r="AW1067" s="13" t="s">
        <v>41</v>
      </c>
      <c r="AX1067" s="13" t="s">
        <v>80</v>
      </c>
      <c r="AY1067" s="202" t="s">
        <v>182</v>
      </c>
    </row>
    <row r="1068" spans="1:65" s="14" customFormat="1" ht="11.25">
      <c r="B1068" s="203"/>
      <c r="C1068" s="204"/>
      <c r="D1068" s="194" t="s">
        <v>193</v>
      </c>
      <c r="E1068" s="205" t="s">
        <v>43</v>
      </c>
      <c r="F1068" s="206" t="s">
        <v>88</v>
      </c>
      <c r="G1068" s="204"/>
      <c r="H1068" s="207">
        <v>1</v>
      </c>
      <c r="I1068" s="208"/>
      <c r="J1068" s="204"/>
      <c r="K1068" s="204"/>
      <c r="L1068" s="209"/>
      <c r="M1068" s="210"/>
      <c r="N1068" s="211"/>
      <c r="O1068" s="211"/>
      <c r="P1068" s="211"/>
      <c r="Q1068" s="211"/>
      <c r="R1068" s="211"/>
      <c r="S1068" s="211"/>
      <c r="T1068" s="212"/>
      <c r="AT1068" s="213" t="s">
        <v>193</v>
      </c>
      <c r="AU1068" s="213" t="s">
        <v>90</v>
      </c>
      <c r="AV1068" s="14" t="s">
        <v>90</v>
      </c>
      <c r="AW1068" s="14" t="s">
        <v>41</v>
      </c>
      <c r="AX1068" s="14" t="s">
        <v>80</v>
      </c>
      <c r="AY1068" s="213" t="s">
        <v>182</v>
      </c>
    </row>
    <row r="1069" spans="1:65" s="13" customFormat="1" ht="11.25">
      <c r="B1069" s="192"/>
      <c r="C1069" s="193"/>
      <c r="D1069" s="194" t="s">
        <v>193</v>
      </c>
      <c r="E1069" s="195" t="s">
        <v>43</v>
      </c>
      <c r="F1069" s="196" t="s">
        <v>1643</v>
      </c>
      <c r="G1069" s="193"/>
      <c r="H1069" s="195" t="s">
        <v>43</v>
      </c>
      <c r="I1069" s="197"/>
      <c r="J1069" s="193"/>
      <c r="K1069" s="193"/>
      <c r="L1069" s="198"/>
      <c r="M1069" s="199"/>
      <c r="N1069" s="200"/>
      <c r="O1069" s="200"/>
      <c r="P1069" s="200"/>
      <c r="Q1069" s="200"/>
      <c r="R1069" s="200"/>
      <c r="S1069" s="200"/>
      <c r="T1069" s="201"/>
      <c r="AT1069" s="202" t="s">
        <v>193</v>
      </c>
      <c r="AU1069" s="202" t="s">
        <v>90</v>
      </c>
      <c r="AV1069" s="13" t="s">
        <v>88</v>
      </c>
      <c r="AW1069" s="13" t="s">
        <v>41</v>
      </c>
      <c r="AX1069" s="13" t="s">
        <v>80</v>
      </c>
      <c r="AY1069" s="202" t="s">
        <v>182</v>
      </c>
    </row>
    <row r="1070" spans="1:65" s="14" customFormat="1" ht="11.25">
      <c r="B1070" s="203"/>
      <c r="C1070" s="204"/>
      <c r="D1070" s="194" t="s">
        <v>193</v>
      </c>
      <c r="E1070" s="205" t="s">
        <v>43</v>
      </c>
      <c r="F1070" s="206" t="s">
        <v>88</v>
      </c>
      <c r="G1070" s="204"/>
      <c r="H1070" s="207">
        <v>1</v>
      </c>
      <c r="I1070" s="208"/>
      <c r="J1070" s="204"/>
      <c r="K1070" s="204"/>
      <c r="L1070" s="209"/>
      <c r="M1070" s="210"/>
      <c r="N1070" s="211"/>
      <c r="O1070" s="211"/>
      <c r="P1070" s="211"/>
      <c r="Q1070" s="211"/>
      <c r="R1070" s="211"/>
      <c r="S1070" s="211"/>
      <c r="T1070" s="212"/>
      <c r="AT1070" s="213" t="s">
        <v>193</v>
      </c>
      <c r="AU1070" s="213" t="s">
        <v>90</v>
      </c>
      <c r="AV1070" s="14" t="s">
        <v>90</v>
      </c>
      <c r="AW1070" s="14" t="s">
        <v>41</v>
      </c>
      <c r="AX1070" s="14" t="s">
        <v>80</v>
      </c>
      <c r="AY1070" s="213" t="s">
        <v>182</v>
      </c>
    </row>
    <row r="1071" spans="1:65" s="13" customFormat="1" ht="11.25">
      <c r="B1071" s="192"/>
      <c r="C1071" s="193"/>
      <c r="D1071" s="194" t="s">
        <v>193</v>
      </c>
      <c r="E1071" s="195" t="s">
        <v>43</v>
      </c>
      <c r="F1071" s="196" t="s">
        <v>1644</v>
      </c>
      <c r="G1071" s="193"/>
      <c r="H1071" s="195" t="s">
        <v>43</v>
      </c>
      <c r="I1071" s="197"/>
      <c r="J1071" s="193"/>
      <c r="K1071" s="193"/>
      <c r="L1071" s="198"/>
      <c r="M1071" s="199"/>
      <c r="N1071" s="200"/>
      <c r="O1071" s="200"/>
      <c r="P1071" s="200"/>
      <c r="Q1071" s="200"/>
      <c r="R1071" s="200"/>
      <c r="S1071" s="200"/>
      <c r="T1071" s="201"/>
      <c r="AT1071" s="202" t="s">
        <v>193</v>
      </c>
      <c r="AU1071" s="202" t="s">
        <v>90</v>
      </c>
      <c r="AV1071" s="13" t="s">
        <v>88</v>
      </c>
      <c r="AW1071" s="13" t="s">
        <v>41</v>
      </c>
      <c r="AX1071" s="13" t="s">
        <v>80</v>
      </c>
      <c r="AY1071" s="202" t="s">
        <v>182</v>
      </c>
    </row>
    <row r="1072" spans="1:65" s="14" customFormat="1" ht="11.25">
      <c r="B1072" s="203"/>
      <c r="C1072" s="204"/>
      <c r="D1072" s="194" t="s">
        <v>193</v>
      </c>
      <c r="E1072" s="205" t="s">
        <v>43</v>
      </c>
      <c r="F1072" s="206" t="s">
        <v>88</v>
      </c>
      <c r="G1072" s="204"/>
      <c r="H1072" s="207">
        <v>1</v>
      </c>
      <c r="I1072" s="208"/>
      <c r="J1072" s="204"/>
      <c r="K1072" s="204"/>
      <c r="L1072" s="209"/>
      <c r="M1072" s="210"/>
      <c r="N1072" s="211"/>
      <c r="O1072" s="211"/>
      <c r="P1072" s="211"/>
      <c r="Q1072" s="211"/>
      <c r="R1072" s="211"/>
      <c r="S1072" s="211"/>
      <c r="T1072" s="212"/>
      <c r="AT1072" s="213" t="s">
        <v>193</v>
      </c>
      <c r="AU1072" s="213" t="s">
        <v>90</v>
      </c>
      <c r="AV1072" s="14" t="s">
        <v>90</v>
      </c>
      <c r="AW1072" s="14" t="s">
        <v>41</v>
      </c>
      <c r="AX1072" s="14" t="s">
        <v>80</v>
      </c>
      <c r="AY1072" s="213" t="s">
        <v>182</v>
      </c>
    </row>
    <row r="1073" spans="1:65" s="13" customFormat="1" ht="11.25">
      <c r="B1073" s="192"/>
      <c r="C1073" s="193"/>
      <c r="D1073" s="194" t="s">
        <v>193</v>
      </c>
      <c r="E1073" s="195" t="s">
        <v>43</v>
      </c>
      <c r="F1073" s="196" t="s">
        <v>1646</v>
      </c>
      <c r="G1073" s="193"/>
      <c r="H1073" s="195" t="s">
        <v>43</v>
      </c>
      <c r="I1073" s="197"/>
      <c r="J1073" s="193"/>
      <c r="K1073" s="193"/>
      <c r="L1073" s="198"/>
      <c r="M1073" s="199"/>
      <c r="N1073" s="200"/>
      <c r="O1073" s="200"/>
      <c r="P1073" s="200"/>
      <c r="Q1073" s="200"/>
      <c r="R1073" s="200"/>
      <c r="S1073" s="200"/>
      <c r="T1073" s="201"/>
      <c r="AT1073" s="202" t="s">
        <v>193</v>
      </c>
      <c r="AU1073" s="202" t="s">
        <v>90</v>
      </c>
      <c r="AV1073" s="13" t="s">
        <v>88</v>
      </c>
      <c r="AW1073" s="13" t="s">
        <v>41</v>
      </c>
      <c r="AX1073" s="13" t="s">
        <v>80</v>
      </c>
      <c r="AY1073" s="202" t="s">
        <v>182</v>
      </c>
    </row>
    <row r="1074" spans="1:65" s="14" customFormat="1" ht="11.25">
      <c r="B1074" s="203"/>
      <c r="C1074" s="204"/>
      <c r="D1074" s="194" t="s">
        <v>193</v>
      </c>
      <c r="E1074" s="205" t="s">
        <v>43</v>
      </c>
      <c r="F1074" s="206" t="s">
        <v>88</v>
      </c>
      <c r="G1074" s="204"/>
      <c r="H1074" s="207">
        <v>1</v>
      </c>
      <c r="I1074" s="208"/>
      <c r="J1074" s="204"/>
      <c r="K1074" s="204"/>
      <c r="L1074" s="209"/>
      <c r="M1074" s="210"/>
      <c r="N1074" s="211"/>
      <c r="O1074" s="211"/>
      <c r="P1074" s="211"/>
      <c r="Q1074" s="211"/>
      <c r="R1074" s="211"/>
      <c r="S1074" s="211"/>
      <c r="T1074" s="212"/>
      <c r="AT1074" s="213" t="s">
        <v>193</v>
      </c>
      <c r="AU1074" s="213" t="s">
        <v>90</v>
      </c>
      <c r="AV1074" s="14" t="s">
        <v>90</v>
      </c>
      <c r="AW1074" s="14" t="s">
        <v>41</v>
      </c>
      <c r="AX1074" s="14" t="s">
        <v>80</v>
      </c>
      <c r="AY1074" s="213" t="s">
        <v>182</v>
      </c>
    </row>
    <row r="1075" spans="1:65" s="15" customFormat="1" ht="11.25">
      <c r="B1075" s="227"/>
      <c r="C1075" s="228"/>
      <c r="D1075" s="194" t="s">
        <v>193</v>
      </c>
      <c r="E1075" s="229" t="s">
        <v>43</v>
      </c>
      <c r="F1075" s="230" t="s">
        <v>436</v>
      </c>
      <c r="G1075" s="228"/>
      <c r="H1075" s="231">
        <v>8</v>
      </c>
      <c r="I1075" s="232"/>
      <c r="J1075" s="228"/>
      <c r="K1075" s="228"/>
      <c r="L1075" s="233"/>
      <c r="M1075" s="234"/>
      <c r="N1075" s="235"/>
      <c r="O1075" s="235"/>
      <c r="P1075" s="235"/>
      <c r="Q1075" s="235"/>
      <c r="R1075" s="235"/>
      <c r="S1075" s="235"/>
      <c r="T1075" s="236"/>
      <c r="AT1075" s="237" t="s">
        <v>193</v>
      </c>
      <c r="AU1075" s="237" t="s">
        <v>90</v>
      </c>
      <c r="AV1075" s="15" t="s">
        <v>205</v>
      </c>
      <c r="AW1075" s="15" t="s">
        <v>41</v>
      </c>
      <c r="AX1075" s="15" t="s">
        <v>88</v>
      </c>
      <c r="AY1075" s="237" t="s">
        <v>182</v>
      </c>
    </row>
    <row r="1076" spans="1:65" s="2" customFormat="1" ht="14.45" customHeight="1">
      <c r="A1076" s="35"/>
      <c r="B1076" s="36"/>
      <c r="C1076" s="214" t="s">
        <v>988</v>
      </c>
      <c r="D1076" s="214" t="s">
        <v>179</v>
      </c>
      <c r="E1076" s="215" t="s">
        <v>868</v>
      </c>
      <c r="F1076" s="216" t="s">
        <v>869</v>
      </c>
      <c r="G1076" s="217" t="s">
        <v>190</v>
      </c>
      <c r="H1076" s="218">
        <v>8</v>
      </c>
      <c r="I1076" s="219"/>
      <c r="J1076" s="220">
        <f>ROUND(I1076*H1076,2)</f>
        <v>0</v>
      </c>
      <c r="K1076" s="216" t="s">
        <v>198</v>
      </c>
      <c r="L1076" s="221"/>
      <c r="M1076" s="222" t="s">
        <v>43</v>
      </c>
      <c r="N1076" s="223" t="s">
        <v>51</v>
      </c>
      <c r="O1076" s="65"/>
      <c r="P1076" s="188">
        <f>O1076*H1076</f>
        <v>0</v>
      </c>
      <c r="Q1076" s="188">
        <v>0</v>
      </c>
      <c r="R1076" s="188">
        <f>Q1076*H1076</f>
        <v>0</v>
      </c>
      <c r="S1076" s="188">
        <v>0</v>
      </c>
      <c r="T1076" s="189">
        <f>S1076*H1076</f>
        <v>0</v>
      </c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R1076" s="190" t="s">
        <v>90</v>
      </c>
      <c r="AT1076" s="190" t="s">
        <v>179</v>
      </c>
      <c r="AU1076" s="190" t="s">
        <v>90</v>
      </c>
      <c r="AY1076" s="17" t="s">
        <v>182</v>
      </c>
      <c r="BE1076" s="191">
        <f>IF(N1076="základní",J1076,0)</f>
        <v>0</v>
      </c>
      <c r="BF1076" s="191">
        <f>IF(N1076="snížená",J1076,0)</f>
        <v>0</v>
      </c>
      <c r="BG1076" s="191">
        <f>IF(N1076="zákl. přenesená",J1076,0)</f>
        <v>0</v>
      </c>
      <c r="BH1076" s="191">
        <f>IF(N1076="sníž. přenesená",J1076,0)</f>
        <v>0</v>
      </c>
      <c r="BI1076" s="191">
        <f>IF(N1076="nulová",J1076,0)</f>
        <v>0</v>
      </c>
      <c r="BJ1076" s="17" t="s">
        <v>88</v>
      </c>
      <c r="BK1076" s="191">
        <f>ROUND(I1076*H1076,2)</f>
        <v>0</v>
      </c>
      <c r="BL1076" s="17" t="s">
        <v>88</v>
      </c>
      <c r="BM1076" s="190" t="s">
        <v>870</v>
      </c>
    </row>
    <row r="1077" spans="1:65" s="13" customFormat="1" ht="11.25">
      <c r="B1077" s="192"/>
      <c r="C1077" s="193"/>
      <c r="D1077" s="194" t="s">
        <v>193</v>
      </c>
      <c r="E1077" s="195" t="s">
        <v>43</v>
      </c>
      <c r="F1077" s="196" t="s">
        <v>431</v>
      </c>
      <c r="G1077" s="193"/>
      <c r="H1077" s="195" t="s">
        <v>43</v>
      </c>
      <c r="I1077" s="197"/>
      <c r="J1077" s="193"/>
      <c r="K1077" s="193"/>
      <c r="L1077" s="198"/>
      <c r="M1077" s="199"/>
      <c r="N1077" s="200"/>
      <c r="O1077" s="200"/>
      <c r="P1077" s="200"/>
      <c r="Q1077" s="200"/>
      <c r="R1077" s="200"/>
      <c r="S1077" s="200"/>
      <c r="T1077" s="201"/>
      <c r="AT1077" s="202" t="s">
        <v>193</v>
      </c>
      <c r="AU1077" s="202" t="s">
        <v>90</v>
      </c>
      <c r="AV1077" s="13" t="s">
        <v>88</v>
      </c>
      <c r="AW1077" s="13" t="s">
        <v>41</v>
      </c>
      <c r="AX1077" s="13" t="s">
        <v>80</v>
      </c>
      <c r="AY1077" s="202" t="s">
        <v>182</v>
      </c>
    </row>
    <row r="1078" spans="1:65" s="13" customFormat="1" ht="11.25">
      <c r="B1078" s="192"/>
      <c r="C1078" s="193"/>
      <c r="D1078" s="194" t="s">
        <v>193</v>
      </c>
      <c r="E1078" s="195" t="s">
        <v>43</v>
      </c>
      <c r="F1078" s="196" t="s">
        <v>638</v>
      </c>
      <c r="G1078" s="193"/>
      <c r="H1078" s="195" t="s">
        <v>43</v>
      </c>
      <c r="I1078" s="197"/>
      <c r="J1078" s="193"/>
      <c r="K1078" s="193"/>
      <c r="L1078" s="198"/>
      <c r="M1078" s="199"/>
      <c r="N1078" s="200"/>
      <c r="O1078" s="200"/>
      <c r="P1078" s="200"/>
      <c r="Q1078" s="200"/>
      <c r="R1078" s="200"/>
      <c r="S1078" s="200"/>
      <c r="T1078" s="201"/>
      <c r="AT1078" s="202" t="s">
        <v>193</v>
      </c>
      <c r="AU1078" s="202" t="s">
        <v>90</v>
      </c>
      <c r="AV1078" s="13" t="s">
        <v>88</v>
      </c>
      <c r="AW1078" s="13" t="s">
        <v>41</v>
      </c>
      <c r="AX1078" s="13" t="s">
        <v>80</v>
      </c>
      <c r="AY1078" s="202" t="s">
        <v>182</v>
      </c>
    </row>
    <row r="1079" spans="1:65" s="14" customFormat="1" ht="11.25">
      <c r="B1079" s="203"/>
      <c r="C1079" s="204"/>
      <c r="D1079" s="194" t="s">
        <v>193</v>
      </c>
      <c r="E1079" s="205" t="s">
        <v>43</v>
      </c>
      <c r="F1079" s="206" t="s">
        <v>88</v>
      </c>
      <c r="G1079" s="204"/>
      <c r="H1079" s="207">
        <v>1</v>
      </c>
      <c r="I1079" s="208"/>
      <c r="J1079" s="204"/>
      <c r="K1079" s="204"/>
      <c r="L1079" s="209"/>
      <c r="M1079" s="210"/>
      <c r="N1079" s="211"/>
      <c r="O1079" s="211"/>
      <c r="P1079" s="211"/>
      <c r="Q1079" s="211"/>
      <c r="R1079" s="211"/>
      <c r="S1079" s="211"/>
      <c r="T1079" s="212"/>
      <c r="AT1079" s="213" t="s">
        <v>193</v>
      </c>
      <c r="AU1079" s="213" t="s">
        <v>90</v>
      </c>
      <c r="AV1079" s="14" t="s">
        <v>90</v>
      </c>
      <c r="AW1079" s="14" t="s">
        <v>41</v>
      </c>
      <c r="AX1079" s="14" t="s">
        <v>80</v>
      </c>
      <c r="AY1079" s="213" t="s">
        <v>182</v>
      </c>
    </row>
    <row r="1080" spans="1:65" s="13" customFormat="1" ht="11.25">
      <c r="B1080" s="192"/>
      <c r="C1080" s="193"/>
      <c r="D1080" s="194" t="s">
        <v>193</v>
      </c>
      <c r="E1080" s="195" t="s">
        <v>43</v>
      </c>
      <c r="F1080" s="196" t="s">
        <v>640</v>
      </c>
      <c r="G1080" s="193"/>
      <c r="H1080" s="195" t="s">
        <v>43</v>
      </c>
      <c r="I1080" s="197"/>
      <c r="J1080" s="193"/>
      <c r="K1080" s="193"/>
      <c r="L1080" s="198"/>
      <c r="M1080" s="199"/>
      <c r="N1080" s="200"/>
      <c r="O1080" s="200"/>
      <c r="P1080" s="200"/>
      <c r="Q1080" s="200"/>
      <c r="R1080" s="200"/>
      <c r="S1080" s="200"/>
      <c r="T1080" s="201"/>
      <c r="AT1080" s="202" t="s">
        <v>193</v>
      </c>
      <c r="AU1080" s="202" t="s">
        <v>90</v>
      </c>
      <c r="AV1080" s="13" t="s">
        <v>88</v>
      </c>
      <c r="AW1080" s="13" t="s">
        <v>41</v>
      </c>
      <c r="AX1080" s="13" t="s">
        <v>80</v>
      </c>
      <c r="AY1080" s="202" t="s">
        <v>182</v>
      </c>
    </row>
    <row r="1081" spans="1:65" s="14" customFormat="1" ht="11.25">
      <c r="B1081" s="203"/>
      <c r="C1081" s="204"/>
      <c r="D1081" s="194" t="s">
        <v>193</v>
      </c>
      <c r="E1081" s="205" t="s">
        <v>43</v>
      </c>
      <c r="F1081" s="206" t="s">
        <v>88</v>
      </c>
      <c r="G1081" s="204"/>
      <c r="H1081" s="207">
        <v>1</v>
      </c>
      <c r="I1081" s="208"/>
      <c r="J1081" s="204"/>
      <c r="K1081" s="204"/>
      <c r="L1081" s="209"/>
      <c r="M1081" s="210"/>
      <c r="N1081" s="211"/>
      <c r="O1081" s="211"/>
      <c r="P1081" s="211"/>
      <c r="Q1081" s="211"/>
      <c r="R1081" s="211"/>
      <c r="S1081" s="211"/>
      <c r="T1081" s="212"/>
      <c r="AT1081" s="213" t="s">
        <v>193</v>
      </c>
      <c r="AU1081" s="213" t="s">
        <v>90</v>
      </c>
      <c r="AV1081" s="14" t="s">
        <v>90</v>
      </c>
      <c r="AW1081" s="14" t="s">
        <v>41</v>
      </c>
      <c r="AX1081" s="14" t="s">
        <v>80</v>
      </c>
      <c r="AY1081" s="213" t="s">
        <v>182</v>
      </c>
    </row>
    <row r="1082" spans="1:65" s="13" customFormat="1" ht="11.25">
      <c r="B1082" s="192"/>
      <c r="C1082" s="193"/>
      <c r="D1082" s="194" t="s">
        <v>193</v>
      </c>
      <c r="E1082" s="195" t="s">
        <v>43</v>
      </c>
      <c r="F1082" s="196" t="s">
        <v>1636</v>
      </c>
      <c r="G1082" s="193"/>
      <c r="H1082" s="195" t="s">
        <v>43</v>
      </c>
      <c r="I1082" s="197"/>
      <c r="J1082" s="193"/>
      <c r="K1082" s="193"/>
      <c r="L1082" s="198"/>
      <c r="M1082" s="199"/>
      <c r="N1082" s="200"/>
      <c r="O1082" s="200"/>
      <c r="P1082" s="200"/>
      <c r="Q1082" s="200"/>
      <c r="R1082" s="200"/>
      <c r="S1082" s="200"/>
      <c r="T1082" s="201"/>
      <c r="AT1082" s="202" t="s">
        <v>193</v>
      </c>
      <c r="AU1082" s="202" t="s">
        <v>90</v>
      </c>
      <c r="AV1082" s="13" t="s">
        <v>88</v>
      </c>
      <c r="AW1082" s="13" t="s">
        <v>41</v>
      </c>
      <c r="AX1082" s="13" t="s">
        <v>80</v>
      </c>
      <c r="AY1082" s="202" t="s">
        <v>182</v>
      </c>
    </row>
    <row r="1083" spans="1:65" s="14" customFormat="1" ht="11.25">
      <c r="B1083" s="203"/>
      <c r="C1083" s="204"/>
      <c r="D1083" s="194" t="s">
        <v>193</v>
      </c>
      <c r="E1083" s="205" t="s">
        <v>43</v>
      </c>
      <c r="F1083" s="206" t="s">
        <v>88</v>
      </c>
      <c r="G1083" s="204"/>
      <c r="H1083" s="207">
        <v>1</v>
      </c>
      <c r="I1083" s="208"/>
      <c r="J1083" s="204"/>
      <c r="K1083" s="204"/>
      <c r="L1083" s="209"/>
      <c r="M1083" s="210"/>
      <c r="N1083" s="211"/>
      <c r="O1083" s="211"/>
      <c r="P1083" s="211"/>
      <c r="Q1083" s="211"/>
      <c r="R1083" s="211"/>
      <c r="S1083" s="211"/>
      <c r="T1083" s="212"/>
      <c r="AT1083" s="213" t="s">
        <v>193</v>
      </c>
      <c r="AU1083" s="213" t="s">
        <v>90</v>
      </c>
      <c r="AV1083" s="14" t="s">
        <v>90</v>
      </c>
      <c r="AW1083" s="14" t="s">
        <v>41</v>
      </c>
      <c r="AX1083" s="14" t="s">
        <v>80</v>
      </c>
      <c r="AY1083" s="213" t="s">
        <v>182</v>
      </c>
    </row>
    <row r="1084" spans="1:65" s="13" customFormat="1" ht="11.25">
      <c r="B1084" s="192"/>
      <c r="C1084" s="193"/>
      <c r="D1084" s="194" t="s">
        <v>193</v>
      </c>
      <c r="E1084" s="195" t="s">
        <v>43</v>
      </c>
      <c r="F1084" s="196" t="s">
        <v>1637</v>
      </c>
      <c r="G1084" s="193"/>
      <c r="H1084" s="195" t="s">
        <v>43</v>
      </c>
      <c r="I1084" s="197"/>
      <c r="J1084" s="193"/>
      <c r="K1084" s="193"/>
      <c r="L1084" s="198"/>
      <c r="M1084" s="199"/>
      <c r="N1084" s="200"/>
      <c r="O1084" s="200"/>
      <c r="P1084" s="200"/>
      <c r="Q1084" s="200"/>
      <c r="R1084" s="200"/>
      <c r="S1084" s="200"/>
      <c r="T1084" s="201"/>
      <c r="AT1084" s="202" t="s">
        <v>193</v>
      </c>
      <c r="AU1084" s="202" t="s">
        <v>90</v>
      </c>
      <c r="AV1084" s="13" t="s">
        <v>88</v>
      </c>
      <c r="AW1084" s="13" t="s">
        <v>41</v>
      </c>
      <c r="AX1084" s="13" t="s">
        <v>80</v>
      </c>
      <c r="AY1084" s="202" t="s">
        <v>182</v>
      </c>
    </row>
    <row r="1085" spans="1:65" s="14" customFormat="1" ht="11.25">
      <c r="B1085" s="203"/>
      <c r="C1085" s="204"/>
      <c r="D1085" s="194" t="s">
        <v>193</v>
      </c>
      <c r="E1085" s="205" t="s">
        <v>43</v>
      </c>
      <c r="F1085" s="206" t="s">
        <v>88</v>
      </c>
      <c r="G1085" s="204"/>
      <c r="H1085" s="207">
        <v>1</v>
      </c>
      <c r="I1085" s="208"/>
      <c r="J1085" s="204"/>
      <c r="K1085" s="204"/>
      <c r="L1085" s="209"/>
      <c r="M1085" s="210"/>
      <c r="N1085" s="211"/>
      <c r="O1085" s="211"/>
      <c r="P1085" s="211"/>
      <c r="Q1085" s="211"/>
      <c r="R1085" s="211"/>
      <c r="S1085" s="211"/>
      <c r="T1085" s="212"/>
      <c r="AT1085" s="213" t="s">
        <v>193</v>
      </c>
      <c r="AU1085" s="213" t="s">
        <v>90</v>
      </c>
      <c r="AV1085" s="14" t="s">
        <v>90</v>
      </c>
      <c r="AW1085" s="14" t="s">
        <v>41</v>
      </c>
      <c r="AX1085" s="14" t="s">
        <v>80</v>
      </c>
      <c r="AY1085" s="213" t="s">
        <v>182</v>
      </c>
    </row>
    <row r="1086" spans="1:65" s="13" customFormat="1" ht="11.25">
      <c r="B1086" s="192"/>
      <c r="C1086" s="193"/>
      <c r="D1086" s="194" t="s">
        <v>193</v>
      </c>
      <c r="E1086" s="195" t="s">
        <v>43</v>
      </c>
      <c r="F1086" s="196" t="s">
        <v>1641</v>
      </c>
      <c r="G1086" s="193"/>
      <c r="H1086" s="195" t="s">
        <v>43</v>
      </c>
      <c r="I1086" s="197"/>
      <c r="J1086" s="193"/>
      <c r="K1086" s="193"/>
      <c r="L1086" s="198"/>
      <c r="M1086" s="199"/>
      <c r="N1086" s="200"/>
      <c r="O1086" s="200"/>
      <c r="P1086" s="200"/>
      <c r="Q1086" s="200"/>
      <c r="R1086" s="200"/>
      <c r="S1086" s="200"/>
      <c r="T1086" s="201"/>
      <c r="AT1086" s="202" t="s">
        <v>193</v>
      </c>
      <c r="AU1086" s="202" t="s">
        <v>90</v>
      </c>
      <c r="AV1086" s="13" t="s">
        <v>88</v>
      </c>
      <c r="AW1086" s="13" t="s">
        <v>41</v>
      </c>
      <c r="AX1086" s="13" t="s">
        <v>80</v>
      </c>
      <c r="AY1086" s="202" t="s">
        <v>182</v>
      </c>
    </row>
    <row r="1087" spans="1:65" s="14" customFormat="1" ht="11.25">
      <c r="B1087" s="203"/>
      <c r="C1087" s="204"/>
      <c r="D1087" s="194" t="s">
        <v>193</v>
      </c>
      <c r="E1087" s="205" t="s">
        <v>43</v>
      </c>
      <c r="F1087" s="206" t="s">
        <v>88</v>
      </c>
      <c r="G1087" s="204"/>
      <c r="H1087" s="207">
        <v>1</v>
      </c>
      <c r="I1087" s="208"/>
      <c r="J1087" s="204"/>
      <c r="K1087" s="204"/>
      <c r="L1087" s="209"/>
      <c r="M1087" s="210"/>
      <c r="N1087" s="211"/>
      <c r="O1087" s="211"/>
      <c r="P1087" s="211"/>
      <c r="Q1087" s="211"/>
      <c r="R1087" s="211"/>
      <c r="S1087" s="211"/>
      <c r="T1087" s="212"/>
      <c r="AT1087" s="213" t="s">
        <v>193</v>
      </c>
      <c r="AU1087" s="213" t="s">
        <v>90</v>
      </c>
      <c r="AV1087" s="14" t="s">
        <v>90</v>
      </c>
      <c r="AW1087" s="14" t="s">
        <v>41</v>
      </c>
      <c r="AX1087" s="14" t="s">
        <v>80</v>
      </c>
      <c r="AY1087" s="213" t="s">
        <v>182</v>
      </c>
    </row>
    <row r="1088" spans="1:65" s="13" customFormat="1" ht="11.25">
      <c r="B1088" s="192"/>
      <c r="C1088" s="193"/>
      <c r="D1088" s="194" t="s">
        <v>193</v>
      </c>
      <c r="E1088" s="195" t="s">
        <v>43</v>
      </c>
      <c r="F1088" s="196" t="s">
        <v>1643</v>
      </c>
      <c r="G1088" s="193"/>
      <c r="H1088" s="195" t="s">
        <v>43</v>
      </c>
      <c r="I1088" s="197"/>
      <c r="J1088" s="193"/>
      <c r="K1088" s="193"/>
      <c r="L1088" s="198"/>
      <c r="M1088" s="199"/>
      <c r="N1088" s="200"/>
      <c r="O1088" s="200"/>
      <c r="P1088" s="200"/>
      <c r="Q1088" s="200"/>
      <c r="R1088" s="200"/>
      <c r="S1088" s="200"/>
      <c r="T1088" s="201"/>
      <c r="AT1088" s="202" t="s">
        <v>193</v>
      </c>
      <c r="AU1088" s="202" t="s">
        <v>90</v>
      </c>
      <c r="AV1088" s="13" t="s">
        <v>88</v>
      </c>
      <c r="AW1088" s="13" t="s">
        <v>41</v>
      </c>
      <c r="AX1088" s="13" t="s">
        <v>80</v>
      </c>
      <c r="AY1088" s="202" t="s">
        <v>182</v>
      </c>
    </row>
    <row r="1089" spans="1:65" s="14" customFormat="1" ht="11.25">
      <c r="B1089" s="203"/>
      <c r="C1089" s="204"/>
      <c r="D1089" s="194" t="s">
        <v>193</v>
      </c>
      <c r="E1089" s="205" t="s">
        <v>43</v>
      </c>
      <c r="F1089" s="206" t="s">
        <v>88</v>
      </c>
      <c r="G1089" s="204"/>
      <c r="H1089" s="207">
        <v>1</v>
      </c>
      <c r="I1089" s="208"/>
      <c r="J1089" s="204"/>
      <c r="K1089" s="204"/>
      <c r="L1089" s="209"/>
      <c r="M1089" s="210"/>
      <c r="N1089" s="211"/>
      <c r="O1089" s="211"/>
      <c r="P1089" s="211"/>
      <c r="Q1089" s="211"/>
      <c r="R1089" s="211"/>
      <c r="S1089" s="211"/>
      <c r="T1089" s="212"/>
      <c r="AT1089" s="213" t="s">
        <v>193</v>
      </c>
      <c r="AU1089" s="213" t="s">
        <v>90</v>
      </c>
      <c r="AV1089" s="14" t="s">
        <v>90</v>
      </c>
      <c r="AW1089" s="14" t="s">
        <v>41</v>
      </c>
      <c r="AX1089" s="14" t="s">
        <v>80</v>
      </c>
      <c r="AY1089" s="213" t="s">
        <v>182</v>
      </c>
    </row>
    <row r="1090" spans="1:65" s="13" customFormat="1" ht="11.25">
      <c r="B1090" s="192"/>
      <c r="C1090" s="193"/>
      <c r="D1090" s="194" t="s">
        <v>193</v>
      </c>
      <c r="E1090" s="195" t="s">
        <v>43</v>
      </c>
      <c r="F1090" s="196" t="s">
        <v>1644</v>
      </c>
      <c r="G1090" s="193"/>
      <c r="H1090" s="195" t="s">
        <v>43</v>
      </c>
      <c r="I1090" s="197"/>
      <c r="J1090" s="193"/>
      <c r="K1090" s="193"/>
      <c r="L1090" s="198"/>
      <c r="M1090" s="199"/>
      <c r="N1090" s="200"/>
      <c r="O1090" s="200"/>
      <c r="P1090" s="200"/>
      <c r="Q1090" s="200"/>
      <c r="R1090" s="200"/>
      <c r="S1090" s="200"/>
      <c r="T1090" s="201"/>
      <c r="AT1090" s="202" t="s">
        <v>193</v>
      </c>
      <c r="AU1090" s="202" t="s">
        <v>90</v>
      </c>
      <c r="AV1090" s="13" t="s">
        <v>88</v>
      </c>
      <c r="AW1090" s="13" t="s">
        <v>41</v>
      </c>
      <c r="AX1090" s="13" t="s">
        <v>80</v>
      </c>
      <c r="AY1090" s="202" t="s">
        <v>182</v>
      </c>
    </row>
    <row r="1091" spans="1:65" s="14" customFormat="1" ht="11.25">
      <c r="B1091" s="203"/>
      <c r="C1091" s="204"/>
      <c r="D1091" s="194" t="s">
        <v>193</v>
      </c>
      <c r="E1091" s="205" t="s">
        <v>43</v>
      </c>
      <c r="F1091" s="206" t="s">
        <v>88</v>
      </c>
      <c r="G1091" s="204"/>
      <c r="H1091" s="207">
        <v>1</v>
      </c>
      <c r="I1091" s="208"/>
      <c r="J1091" s="204"/>
      <c r="K1091" s="204"/>
      <c r="L1091" s="209"/>
      <c r="M1091" s="210"/>
      <c r="N1091" s="211"/>
      <c r="O1091" s="211"/>
      <c r="P1091" s="211"/>
      <c r="Q1091" s="211"/>
      <c r="R1091" s="211"/>
      <c r="S1091" s="211"/>
      <c r="T1091" s="212"/>
      <c r="AT1091" s="213" t="s">
        <v>193</v>
      </c>
      <c r="AU1091" s="213" t="s">
        <v>90</v>
      </c>
      <c r="AV1091" s="14" t="s">
        <v>90</v>
      </c>
      <c r="AW1091" s="14" t="s">
        <v>41</v>
      </c>
      <c r="AX1091" s="14" t="s">
        <v>80</v>
      </c>
      <c r="AY1091" s="213" t="s">
        <v>182</v>
      </c>
    </row>
    <row r="1092" spans="1:65" s="13" customFormat="1" ht="11.25">
      <c r="B1092" s="192"/>
      <c r="C1092" s="193"/>
      <c r="D1092" s="194" t="s">
        <v>193</v>
      </c>
      <c r="E1092" s="195" t="s">
        <v>43</v>
      </c>
      <c r="F1092" s="196" t="s">
        <v>1646</v>
      </c>
      <c r="G1092" s="193"/>
      <c r="H1092" s="195" t="s">
        <v>43</v>
      </c>
      <c r="I1092" s="197"/>
      <c r="J1092" s="193"/>
      <c r="K1092" s="193"/>
      <c r="L1092" s="198"/>
      <c r="M1092" s="199"/>
      <c r="N1092" s="200"/>
      <c r="O1092" s="200"/>
      <c r="P1092" s="200"/>
      <c r="Q1092" s="200"/>
      <c r="R1092" s="200"/>
      <c r="S1092" s="200"/>
      <c r="T1092" s="201"/>
      <c r="AT1092" s="202" t="s">
        <v>193</v>
      </c>
      <c r="AU1092" s="202" t="s">
        <v>90</v>
      </c>
      <c r="AV1092" s="13" t="s">
        <v>88</v>
      </c>
      <c r="AW1092" s="13" t="s">
        <v>41</v>
      </c>
      <c r="AX1092" s="13" t="s">
        <v>80</v>
      </c>
      <c r="AY1092" s="202" t="s">
        <v>182</v>
      </c>
    </row>
    <row r="1093" spans="1:65" s="14" customFormat="1" ht="11.25">
      <c r="B1093" s="203"/>
      <c r="C1093" s="204"/>
      <c r="D1093" s="194" t="s">
        <v>193</v>
      </c>
      <c r="E1093" s="205" t="s">
        <v>43</v>
      </c>
      <c r="F1093" s="206" t="s">
        <v>88</v>
      </c>
      <c r="G1093" s="204"/>
      <c r="H1093" s="207">
        <v>1</v>
      </c>
      <c r="I1093" s="208"/>
      <c r="J1093" s="204"/>
      <c r="K1093" s="204"/>
      <c r="L1093" s="209"/>
      <c r="M1093" s="210"/>
      <c r="N1093" s="211"/>
      <c r="O1093" s="211"/>
      <c r="P1093" s="211"/>
      <c r="Q1093" s="211"/>
      <c r="R1093" s="211"/>
      <c r="S1093" s="211"/>
      <c r="T1093" s="212"/>
      <c r="AT1093" s="213" t="s">
        <v>193</v>
      </c>
      <c r="AU1093" s="213" t="s">
        <v>90</v>
      </c>
      <c r="AV1093" s="14" t="s">
        <v>90</v>
      </c>
      <c r="AW1093" s="14" t="s">
        <v>41</v>
      </c>
      <c r="AX1093" s="14" t="s">
        <v>80</v>
      </c>
      <c r="AY1093" s="213" t="s">
        <v>182</v>
      </c>
    </row>
    <row r="1094" spans="1:65" s="15" customFormat="1" ht="11.25">
      <c r="B1094" s="227"/>
      <c r="C1094" s="228"/>
      <c r="D1094" s="194" t="s">
        <v>193</v>
      </c>
      <c r="E1094" s="229" t="s">
        <v>43</v>
      </c>
      <c r="F1094" s="230" t="s">
        <v>436</v>
      </c>
      <c r="G1094" s="228"/>
      <c r="H1094" s="231">
        <v>8</v>
      </c>
      <c r="I1094" s="232"/>
      <c r="J1094" s="228"/>
      <c r="K1094" s="228"/>
      <c r="L1094" s="233"/>
      <c r="M1094" s="234"/>
      <c r="N1094" s="235"/>
      <c r="O1094" s="235"/>
      <c r="P1094" s="235"/>
      <c r="Q1094" s="235"/>
      <c r="R1094" s="235"/>
      <c r="S1094" s="235"/>
      <c r="T1094" s="236"/>
      <c r="AT1094" s="237" t="s">
        <v>193</v>
      </c>
      <c r="AU1094" s="237" t="s">
        <v>90</v>
      </c>
      <c r="AV1094" s="15" t="s">
        <v>205</v>
      </c>
      <c r="AW1094" s="15" t="s">
        <v>41</v>
      </c>
      <c r="AX1094" s="15" t="s">
        <v>88</v>
      </c>
      <c r="AY1094" s="237" t="s">
        <v>182</v>
      </c>
    </row>
    <row r="1095" spans="1:65" s="2" customFormat="1" ht="14.45" customHeight="1">
      <c r="A1095" s="35"/>
      <c r="B1095" s="36"/>
      <c r="C1095" s="214" t="s">
        <v>992</v>
      </c>
      <c r="D1095" s="214" t="s">
        <v>179</v>
      </c>
      <c r="E1095" s="215" t="s">
        <v>872</v>
      </c>
      <c r="F1095" s="216" t="s">
        <v>873</v>
      </c>
      <c r="G1095" s="217" t="s">
        <v>190</v>
      </c>
      <c r="H1095" s="218">
        <v>8</v>
      </c>
      <c r="I1095" s="219"/>
      <c r="J1095" s="220">
        <f>ROUND(I1095*H1095,2)</f>
        <v>0</v>
      </c>
      <c r="K1095" s="216" t="s">
        <v>198</v>
      </c>
      <c r="L1095" s="221"/>
      <c r="M1095" s="222" t="s">
        <v>43</v>
      </c>
      <c r="N1095" s="223" t="s">
        <v>51</v>
      </c>
      <c r="O1095" s="65"/>
      <c r="P1095" s="188">
        <f>O1095*H1095</f>
        <v>0</v>
      </c>
      <c r="Q1095" s="188">
        <v>0</v>
      </c>
      <c r="R1095" s="188">
        <f>Q1095*H1095</f>
        <v>0</v>
      </c>
      <c r="S1095" s="188">
        <v>0</v>
      </c>
      <c r="T1095" s="189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90" t="s">
        <v>90</v>
      </c>
      <c r="AT1095" s="190" t="s">
        <v>179</v>
      </c>
      <c r="AU1095" s="190" t="s">
        <v>90</v>
      </c>
      <c r="AY1095" s="17" t="s">
        <v>182</v>
      </c>
      <c r="BE1095" s="191">
        <f>IF(N1095="základní",J1095,0)</f>
        <v>0</v>
      </c>
      <c r="BF1095" s="191">
        <f>IF(N1095="snížená",J1095,0)</f>
        <v>0</v>
      </c>
      <c r="BG1095" s="191">
        <f>IF(N1095="zákl. přenesená",J1095,0)</f>
        <v>0</v>
      </c>
      <c r="BH1095" s="191">
        <f>IF(N1095="sníž. přenesená",J1095,0)</f>
        <v>0</v>
      </c>
      <c r="BI1095" s="191">
        <f>IF(N1095="nulová",J1095,0)</f>
        <v>0</v>
      </c>
      <c r="BJ1095" s="17" t="s">
        <v>88</v>
      </c>
      <c r="BK1095" s="191">
        <f>ROUND(I1095*H1095,2)</f>
        <v>0</v>
      </c>
      <c r="BL1095" s="17" t="s">
        <v>88</v>
      </c>
      <c r="BM1095" s="190" t="s">
        <v>874</v>
      </c>
    </row>
    <row r="1096" spans="1:65" s="13" customFormat="1" ht="11.25">
      <c r="B1096" s="192"/>
      <c r="C1096" s="193"/>
      <c r="D1096" s="194" t="s">
        <v>193</v>
      </c>
      <c r="E1096" s="195" t="s">
        <v>43</v>
      </c>
      <c r="F1096" s="196" t="s">
        <v>431</v>
      </c>
      <c r="G1096" s="193"/>
      <c r="H1096" s="195" t="s">
        <v>43</v>
      </c>
      <c r="I1096" s="197"/>
      <c r="J1096" s="193"/>
      <c r="K1096" s="193"/>
      <c r="L1096" s="198"/>
      <c r="M1096" s="199"/>
      <c r="N1096" s="200"/>
      <c r="O1096" s="200"/>
      <c r="P1096" s="200"/>
      <c r="Q1096" s="200"/>
      <c r="R1096" s="200"/>
      <c r="S1096" s="200"/>
      <c r="T1096" s="201"/>
      <c r="AT1096" s="202" t="s">
        <v>193</v>
      </c>
      <c r="AU1096" s="202" t="s">
        <v>90</v>
      </c>
      <c r="AV1096" s="13" t="s">
        <v>88</v>
      </c>
      <c r="AW1096" s="13" t="s">
        <v>41</v>
      </c>
      <c r="AX1096" s="13" t="s">
        <v>80</v>
      </c>
      <c r="AY1096" s="202" t="s">
        <v>182</v>
      </c>
    </row>
    <row r="1097" spans="1:65" s="13" customFormat="1" ht="11.25">
      <c r="B1097" s="192"/>
      <c r="C1097" s="193"/>
      <c r="D1097" s="194" t="s">
        <v>193</v>
      </c>
      <c r="E1097" s="195" t="s">
        <v>43</v>
      </c>
      <c r="F1097" s="196" t="s">
        <v>638</v>
      </c>
      <c r="G1097" s="193"/>
      <c r="H1097" s="195" t="s">
        <v>43</v>
      </c>
      <c r="I1097" s="197"/>
      <c r="J1097" s="193"/>
      <c r="K1097" s="193"/>
      <c r="L1097" s="198"/>
      <c r="M1097" s="199"/>
      <c r="N1097" s="200"/>
      <c r="O1097" s="200"/>
      <c r="P1097" s="200"/>
      <c r="Q1097" s="200"/>
      <c r="R1097" s="200"/>
      <c r="S1097" s="200"/>
      <c r="T1097" s="201"/>
      <c r="AT1097" s="202" t="s">
        <v>193</v>
      </c>
      <c r="AU1097" s="202" t="s">
        <v>90</v>
      </c>
      <c r="AV1097" s="13" t="s">
        <v>88</v>
      </c>
      <c r="AW1097" s="13" t="s">
        <v>41</v>
      </c>
      <c r="AX1097" s="13" t="s">
        <v>80</v>
      </c>
      <c r="AY1097" s="202" t="s">
        <v>182</v>
      </c>
    </row>
    <row r="1098" spans="1:65" s="14" customFormat="1" ht="11.25">
      <c r="B1098" s="203"/>
      <c r="C1098" s="204"/>
      <c r="D1098" s="194" t="s">
        <v>193</v>
      </c>
      <c r="E1098" s="205" t="s">
        <v>43</v>
      </c>
      <c r="F1098" s="206" t="s">
        <v>88</v>
      </c>
      <c r="G1098" s="204"/>
      <c r="H1098" s="207">
        <v>1</v>
      </c>
      <c r="I1098" s="208"/>
      <c r="J1098" s="204"/>
      <c r="K1098" s="204"/>
      <c r="L1098" s="209"/>
      <c r="M1098" s="210"/>
      <c r="N1098" s="211"/>
      <c r="O1098" s="211"/>
      <c r="P1098" s="211"/>
      <c r="Q1098" s="211"/>
      <c r="R1098" s="211"/>
      <c r="S1098" s="211"/>
      <c r="T1098" s="212"/>
      <c r="AT1098" s="213" t="s">
        <v>193</v>
      </c>
      <c r="AU1098" s="213" t="s">
        <v>90</v>
      </c>
      <c r="AV1098" s="14" t="s">
        <v>90</v>
      </c>
      <c r="AW1098" s="14" t="s">
        <v>41</v>
      </c>
      <c r="AX1098" s="14" t="s">
        <v>80</v>
      </c>
      <c r="AY1098" s="213" t="s">
        <v>182</v>
      </c>
    </row>
    <row r="1099" spans="1:65" s="13" customFormat="1" ht="11.25">
      <c r="B1099" s="192"/>
      <c r="C1099" s="193"/>
      <c r="D1099" s="194" t="s">
        <v>193</v>
      </c>
      <c r="E1099" s="195" t="s">
        <v>43</v>
      </c>
      <c r="F1099" s="196" t="s">
        <v>640</v>
      </c>
      <c r="G1099" s="193"/>
      <c r="H1099" s="195" t="s">
        <v>43</v>
      </c>
      <c r="I1099" s="197"/>
      <c r="J1099" s="193"/>
      <c r="K1099" s="193"/>
      <c r="L1099" s="198"/>
      <c r="M1099" s="199"/>
      <c r="N1099" s="200"/>
      <c r="O1099" s="200"/>
      <c r="P1099" s="200"/>
      <c r="Q1099" s="200"/>
      <c r="R1099" s="200"/>
      <c r="S1099" s="200"/>
      <c r="T1099" s="201"/>
      <c r="AT1099" s="202" t="s">
        <v>193</v>
      </c>
      <c r="AU1099" s="202" t="s">
        <v>90</v>
      </c>
      <c r="AV1099" s="13" t="s">
        <v>88</v>
      </c>
      <c r="AW1099" s="13" t="s">
        <v>41</v>
      </c>
      <c r="AX1099" s="13" t="s">
        <v>80</v>
      </c>
      <c r="AY1099" s="202" t="s">
        <v>182</v>
      </c>
    </row>
    <row r="1100" spans="1:65" s="14" customFormat="1" ht="11.25">
      <c r="B1100" s="203"/>
      <c r="C1100" s="204"/>
      <c r="D1100" s="194" t="s">
        <v>193</v>
      </c>
      <c r="E1100" s="205" t="s">
        <v>43</v>
      </c>
      <c r="F1100" s="206" t="s">
        <v>88</v>
      </c>
      <c r="G1100" s="204"/>
      <c r="H1100" s="207">
        <v>1</v>
      </c>
      <c r="I1100" s="208"/>
      <c r="J1100" s="204"/>
      <c r="K1100" s="204"/>
      <c r="L1100" s="209"/>
      <c r="M1100" s="210"/>
      <c r="N1100" s="211"/>
      <c r="O1100" s="211"/>
      <c r="P1100" s="211"/>
      <c r="Q1100" s="211"/>
      <c r="R1100" s="211"/>
      <c r="S1100" s="211"/>
      <c r="T1100" s="212"/>
      <c r="AT1100" s="213" t="s">
        <v>193</v>
      </c>
      <c r="AU1100" s="213" t="s">
        <v>90</v>
      </c>
      <c r="AV1100" s="14" t="s">
        <v>90</v>
      </c>
      <c r="AW1100" s="14" t="s">
        <v>41</v>
      </c>
      <c r="AX1100" s="14" t="s">
        <v>80</v>
      </c>
      <c r="AY1100" s="213" t="s">
        <v>182</v>
      </c>
    </row>
    <row r="1101" spans="1:65" s="13" customFormat="1" ht="11.25">
      <c r="B1101" s="192"/>
      <c r="C1101" s="193"/>
      <c r="D1101" s="194" t="s">
        <v>193</v>
      </c>
      <c r="E1101" s="195" t="s">
        <v>43</v>
      </c>
      <c r="F1101" s="196" t="s">
        <v>1636</v>
      </c>
      <c r="G1101" s="193"/>
      <c r="H1101" s="195" t="s">
        <v>43</v>
      </c>
      <c r="I1101" s="197"/>
      <c r="J1101" s="193"/>
      <c r="K1101" s="193"/>
      <c r="L1101" s="198"/>
      <c r="M1101" s="199"/>
      <c r="N1101" s="200"/>
      <c r="O1101" s="200"/>
      <c r="P1101" s="200"/>
      <c r="Q1101" s="200"/>
      <c r="R1101" s="200"/>
      <c r="S1101" s="200"/>
      <c r="T1101" s="201"/>
      <c r="AT1101" s="202" t="s">
        <v>193</v>
      </c>
      <c r="AU1101" s="202" t="s">
        <v>90</v>
      </c>
      <c r="AV1101" s="13" t="s">
        <v>88</v>
      </c>
      <c r="AW1101" s="13" t="s">
        <v>41</v>
      </c>
      <c r="AX1101" s="13" t="s">
        <v>80</v>
      </c>
      <c r="AY1101" s="202" t="s">
        <v>182</v>
      </c>
    </row>
    <row r="1102" spans="1:65" s="14" customFormat="1" ht="11.25">
      <c r="B1102" s="203"/>
      <c r="C1102" s="204"/>
      <c r="D1102" s="194" t="s">
        <v>193</v>
      </c>
      <c r="E1102" s="205" t="s">
        <v>43</v>
      </c>
      <c r="F1102" s="206" t="s">
        <v>88</v>
      </c>
      <c r="G1102" s="204"/>
      <c r="H1102" s="207">
        <v>1</v>
      </c>
      <c r="I1102" s="208"/>
      <c r="J1102" s="204"/>
      <c r="K1102" s="204"/>
      <c r="L1102" s="209"/>
      <c r="M1102" s="210"/>
      <c r="N1102" s="211"/>
      <c r="O1102" s="211"/>
      <c r="P1102" s="211"/>
      <c r="Q1102" s="211"/>
      <c r="R1102" s="211"/>
      <c r="S1102" s="211"/>
      <c r="T1102" s="212"/>
      <c r="AT1102" s="213" t="s">
        <v>193</v>
      </c>
      <c r="AU1102" s="213" t="s">
        <v>90</v>
      </c>
      <c r="AV1102" s="14" t="s">
        <v>90</v>
      </c>
      <c r="AW1102" s="14" t="s">
        <v>41</v>
      </c>
      <c r="AX1102" s="14" t="s">
        <v>80</v>
      </c>
      <c r="AY1102" s="213" t="s">
        <v>182</v>
      </c>
    </row>
    <row r="1103" spans="1:65" s="13" customFormat="1" ht="11.25">
      <c r="B1103" s="192"/>
      <c r="C1103" s="193"/>
      <c r="D1103" s="194" t="s">
        <v>193</v>
      </c>
      <c r="E1103" s="195" t="s">
        <v>43</v>
      </c>
      <c r="F1103" s="196" t="s">
        <v>1637</v>
      </c>
      <c r="G1103" s="193"/>
      <c r="H1103" s="195" t="s">
        <v>43</v>
      </c>
      <c r="I1103" s="197"/>
      <c r="J1103" s="193"/>
      <c r="K1103" s="193"/>
      <c r="L1103" s="198"/>
      <c r="M1103" s="199"/>
      <c r="N1103" s="200"/>
      <c r="O1103" s="200"/>
      <c r="P1103" s="200"/>
      <c r="Q1103" s="200"/>
      <c r="R1103" s="200"/>
      <c r="S1103" s="200"/>
      <c r="T1103" s="201"/>
      <c r="AT1103" s="202" t="s">
        <v>193</v>
      </c>
      <c r="AU1103" s="202" t="s">
        <v>90</v>
      </c>
      <c r="AV1103" s="13" t="s">
        <v>88</v>
      </c>
      <c r="AW1103" s="13" t="s">
        <v>41</v>
      </c>
      <c r="AX1103" s="13" t="s">
        <v>80</v>
      </c>
      <c r="AY1103" s="202" t="s">
        <v>182</v>
      </c>
    </row>
    <row r="1104" spans="1:65" s="14" customFormat="1" ht="11.25">
      <c r="B1104" s="203"/>
      <c r="C1104" s="204"/>
      <c r="D1104" s="194" t="s">
        <v>193</v>
      </c>
      <c r="E1104" s="205" t="s">
        <v>43</v>
      </c>
      <c r="F1104" s="206" t="s">
        <v>88</v>
      </c>
      <c r="G1104" s="204"/>
      <c r="H1104" s="207">
        <v>1</v>
      </c>
      <c r="I1104" s="208"/>
      <c r="J1104" s="204"/>
      <c r="K1104" s="204"/>
      <c r="L1104" s="209"/>
      <c r="M1104" s="210"/>
      <c r="N1104" s="211"/>
      <c r="O1104" s="211"/>
      <c r="P1104" s="211"/>
      <c r="Q1104" s="211"/>
      <c r="R1104" s="211"/>
      <c r="S1104" s="211"/>
      <c r="T1104" s="212"/>
      <c r="AT1104" s="213" t="s">
        <v>193</v>
      </c>
      <c r="AU1104" s="213" t="s">
        <v>90</v>
      </c>
      <c r="AV1104" s="14" t="s">
        <v>90</v>
      </c>
      <c r="AW1104" s="14" t="s">
        <v>41</v>
      </c>
      <c r="AX1104" s="14" t="s">
        <v>80</v>
      </c>
      <c r="AY1104" s="213" t="s">
        <v>182</v>
      </c>
    </row>
    <row r="1105" spans="1:65" s="13" customFormat="1" ht="11.25">
      <c r="B1105" s="192"/>
      <c r="C1105" s="193"/>
      <c r="D1105" s="194" t="s">
        <v>193</v>
      </c>
      <c r="E1105" s="195" t="s">
        <v>43</v>
      </c>
      <c r="F1105" s="196" t="s">
        <v>1641</v>
      </c>
      <c r="G1105" s="193"/>
      <c r="H1105" s="195" t="s">
        <v>43</v>
      </c>
      <c r="I1105" s="197"/>
      <c r="J1105" s="193"/>
      <c r="K1105" s="193"/>
      <c r="L1105" s="198"/>
      <c r="M1105" s="199"/>
      <c r="N1105" s="200"/>
      <c r="O1105" s="200"/>
      <c r="P1105" s="200"/>
      <c r="Q1105" s="200"/>
      <c r="R1105" s="200"/>
      <c r="S1105" s="200"/>
      <c r="T1105" s="201"/>
      <c r="AT1105" s="202" t="s">
        <v>193</v>
      </c>
      <c r="AU1105" s="202" t="s">
        <v>90</v>
      </c>
      <c r="AV1105" s="13" t="s">
        <v>88</v>
      </c>
      <c r="AW1105" s="13" t="s">
        <v>41</v>
      </c>
      <c r="AX1105" s="13" t="s">
        <v>80</v>
      </c>
      <c r="AY1105" s="202" t="s">
        <v>182</v>
      </c>
    </row>
    <row r="1106" spans="1:65" s="14" customFormat="1" ht="11.25">
      <c r="B1106" s="203"/>
      <c r="C1106" s="204"/>
      <c r="D1106" s="194" t="s">
        <v>193</v>
      </c>
      <c r="E1106" s="205" t="s">
        <v>43</v>
      </c>
      <c r="F1106" s="206" t="s">
        <v>88</v>
      </c>
      <c r="G1106" s="204"/>
      <c r="H1106" s="207">
        <v>1</v>
      </c>
      <c r="I1106" s="208"/>
      <c r="J1106" s="204"/>
      <c r="K1106" s="204"/>
      <c r="L1106" s="209"/>
      <c r="M1106" s="210"/>
      <c r="N1106" s="211"/>
      <c r="O1106" s="211"/>
      <c r="P1106" s="211"/>
      <c r="Q1106" s="211"/>
      <c r="R1106" s="211"/>
      <c r="S1106" s="211"/>
      <c r="T1106" s="212"/>
      <c r="AT1106" s="213" t="s">
        <v>193</v>
      </c>
      <c r="AU1106" s="213" t="s">
        <v>90</v>
      </c>
      <c r="AV1106" s="14" t="s">
        <v>90</v>
      </c>
      <c r="AW1106" s="14" t="s">
        <v>41</v>
      </c>
      <c r="AX1106" s="14" t="s">
        <v>80</v>
      </c>
      <c r="AY1106" s="213" t="s">
        <v>182</v>
      </c>
    </row>
    <row r="1107" spans="1:65" s="13" customFormat="1" ht="11.25">
      <c r="B1107" s="192"/>
      <c r="C1107" s="193"/>
      <c r="D1107" s="194" t="s">
        <v>193</v>
      </c>
      <c r="E1107" s="195" t="s">
        <v>43</v>
      </c>
      <c r="F1107" s="196" t="s">
        <v>1643</v>
      </c>
      <c r="G1107" s="193"/>
      <c r="H1107" s="195" t="s">
        <v>43</v>
      </c>
      <c r="I1107" s="197"/>
      <c r="J1107" s="193"/>
      <c r="K1107" s="193"/>
      <c r="L1107" s="198"/>
      <c r="M1107" s="199"/>
      <c r="N1107" s="200"/>
      <c r="O1107" s="200"/>
      <c r="P1107" s="200"/>
      <c r="Q1107" s="200"/>
      <c r="R1107" s="200"/>
      <c r="S1107" s="200"/>
      <c r="T1107" s="201"/>
      <c r="AT1107" s="202" t="s">
        <v>193</v>
      </c>
      <c r="AU1107" s="202" t="s">
        <v>90</v>
      </c>
      <c r="AV1107" s="13" t="s">
        <v>88</v>
      </c>
      <c r="AW1107" s="13" t="s">
        <v>41</v>
      </c>
      <c r="AX1107" s="13" t="s">
        <v>80</v>
      </c>
      <c r="AY1107" s="202" t="s">
        <v>182</v>
      </c>
    </row>
    <row r="1108" spans="1:65" s="14" customFormat="1" ht="11.25">
      <c r="B1108" s="203"/>
      <c r="C1108" s="204"/>
      <c r="D1108" s="194" t="s">
        <v>193</v>
      </c>
      <c r="E1108" s="205" t="s">
        <v>43</v>
      </c>
      <c r="F1108" s="206" t="s">
        <v>88</v>
      </c>
      <c r="G1108" s="204"/>
      <c r="H1108" s="207">
        <v>1</v>
      </c>
      <c r="I1108" s="208"/>
      <c r="J1108" s="204"/>
      <c r="K1108" s="204"/>
      <c r="L1108" s="209"/>
      <c r="M1108" s="210"/>
      <c r="N1108" s="211"/>
      <c r="O1108" s="211"/>
      <c r="P1108" s="211"/>
      <c r="Q1108" s="211"/>
      <c r="R1108" s="211"/>
      <c r="S1108" s="211"/>
      <c r="T1108" s="212"/>
      <c r="AT1108" s="213" t="s">
        <v>193</v>
      </c>
      <c r="AU1108" s="213" t="s">
        <v>90</v>
      </c>
      <c r="AV1108" s="14" t="s">
        <v>90</v>
      </c>
      <c r="AW1108" s="14" t="s">
        <v>41</v>
      </c>
      <c r="AX1108" s="14" t="s">
        <v>80</v>
      </c>
      <c r="AY1108" s="213" t="s">
        <v>182</v>
      </c>
    </row>
    <row r="1109" spans="1:65" s="13" customFormat="1" ht="11.25">
      <c r="B1109" s="192"/>
      <c r="C1109" s="193"/>
      <c r="D1109" s="194" t="s">
        <v>193</v>
      </c>
      <c r="E1109" s="195" t="s">
        <v>43</v>
      </c>
      <c r="F1109" s="196" t="s">
        <v>1644</v>
      </c>
      <c r="G1109" s="193"/>
      <c r="H1109" s="195" t="s">
        <v>43</v>
      </c>
      <c r="I1109" s="197"/>
      <c r="J1109" s="193"/>
      <c r="K1109" s="193"/>
      <c r="L1109" s="198"/>
      <c r="M1109" s="199"/>
      <c r="N1109" s="200"/>
      <c r="O1109" s="200"/>
      <c r="P1109" s="200"/>
      <c r="Q1109" s="200"/>
      <c r="R1109" s="200"/>
      <c r="S1109" s="200"/>
      <c r="T1109" s="201"/>
      <c r="AT1109" s="202" t="s">
        <v>193</v>
      </c>
      <c r="AU1109" s="202" t="s">
        <v>90</v>
      </c>
      <c r="AV1109" s="13" t="s">
        <v>88</v>
      </c>
      <c r="AW1109" s="13" t="s">
        <v>41</v>
      </c>
      <c r="AX1109" s="13" t="s">
        <v>80</v>
      </c>
      <c r="AY1109" s="202" t="s">
        <v>182</v>
      </c>
    </row>
    <row r="1110" spans="1:65" s="14" customFormat="1" ht="11.25">
      <c r="B1110" s="203"/>
      <c r="C1110" s="204"/>
      <c r="D1110" s="194" t="s">
        <v>193</v>
      </c>
      <c r="E1110" s="205" t="s">
        <v>43</v>
      </c>
      <c r="F1110" s="206" t="s">
        <v>88</v>
      </c>
      <c r="G1110" s="204"/>
      <c r="H1110" s="207">
        <v>1</v>
      </c>
      <c r="I1110" s="208"/>
      <c r="J1110" s="204"/>
      <c r="K1110" s="204"/>
      <c r="L1110" s="209"/>
      <c r="M1110" s="210"/>
      <c r="N1110" s="211"/>
      <c r="O1110" s="211"/>
      <c r="P1110" s="211"/>
      <c r="Q1110" s="211"/>
      <c r="R1110" s="211"/>
      <c r="S1110" s="211"/>
      <c r="T1110" s="212"/>
      <c r="AT1110" s="213" t="s">
        <v>193</v>
      </c>
      <c r="AU1110" s="213" t="s">
        <v>90</v>
      </c>
      <c r="AV1110" s="14" t="s">
        <v>90</v>
      </c>
      <c r="AW1110" s="14" t="s">
        <v>41</v>
      </c>
      <c r="AX1110" s="14" t="s">
        <v>80</v>
      </c>
      <c r="AY1110" s="213" t="s">
        <v>182</v>
      </c>
    </row>
    <row r="1111" spans="1:65" s="13" customFormat="1" ht="11.25">
      <c r="B1111" s="192"/>
      <c r="C1111" s="193"/>
      <c r="D1111" s="194" t="s">
        <v>193</v>
      </c>
      <c r="E1111" s="195" t="s">
        <v>43</v>
      </c>
      <c r="F1111" s="196" t="s">
        <v>1646</v>
      </c>
      <c r="G1111" s="193"/>
      <c r="H1111" s="195" t="s">
        <v>43</v>
      </c>
      <c r="I1111" s="197"/>
      <c r="J1111" s="193"/>
      <c r="K1111" s="193"/>
      <c r="L1111" s="198"/>
      <c r="M1111" s="199"/>
      <c r="N1111" s="200"/>
      <c r="O1111" s="200"/>
      <c r="P1111" s="200"/>
      <c r="Q1111" s="200"/>
      <c r="R1111" s="200"/>
      <c r="S1111" s="200"/>
      <c r="T1111" s="201"/>
      <c r="AT1111" s="202" t="s">
        <v>193</v>
      </c>
      <c r="AU1111" s="202" t="s">
        <v>90</v>
      </c>
      <c r="AV1111" s="13" t="s">
        <v>88</v>
      </c>
      <c r="AW1111" s="13" t="s">
        <v>41</v>
      </c>
      <c r="AX1111" s="13" t="s">
        <v>80</v>
      </c>
      <c r="AY1111" s="202" t="s">
        <v>182</v>
      </c>
    </row>
    <row r="1112" spans="1:65" s="14" customFormat="1" ht="11.25">
      <c r="B1112" s="203"/>
      <c r="C1112" s="204"/>
      <c r="D1112" s="194" t="s">
        <v>193</v>
      </c>
      <c r="E1112" s="205" t="s">
        <v>43</v>
      </c>
      <c r="F1112" s="206" t="s">
        <v>88</v>
      </c>
      <c r="G1112" s="204"/>
      <c r="H1112" s="207">
        <v>1</v>
      </c>
      <c r="I1112" s="208"/>
      <c r="J1112" s="204"/>
      <c r="K1112" s="204"/>
      <c r="L1112" s="209"/>
      <c r="M1112" s="210"/>
      <c r="N1112" s="211"/>
      <c r="O1112" s="211"/>
      <c r="P1112" s="211"/>
      <c r="Q1112" s="211"/>
      <c r="R1112" s="211"/>
      <c r="S1112" s="211"/>
      <c r="T1112" s="212"/>
      <c r="AT1112" s="213" t="s">
        <v>193</v>
      </c>
      <c r="AU1112" s="213" t="s">
        <v>90</v>
      </c>
      <c r="AV1112" s="14" t="s">
        <v>90</v>
      </c>
      <c r="AW1112" s="14" t="s">
        <v>41</v>
      </c>
      <c r="AX1112" s="14" t="s">
        <v>80</v>
      </c>
      <c r="AY1112" s="213" t="s">
        <v>182</v>
      </c>
    </row>
    <row r="1113" spans="1:65" s="15" customFormat="1" ht="11.25">
      <c r="B1113" s="227"/>
      <c r="C1113" s="228"/>
      <c r="D1113" s="194" t="s">
        <v>193</v>
      </c>
      <c r="E1113" s="229" t="s">
        <v>43</v>
      </c>
      <c r="F1113" s="230" t="s">
        <v>436</v>
      </c>
      <c r="G1113" s="228"/>
      <c r="H1113" s="231">
        <v>8</v>
      </c>
      <c r="I1113" s="232"/>
      <c r="J1113" s="228"/>
      <c r="K1113" s="228"/>
      <c r="L1113" s="233"/>
      <c r="M1113" s="234"/>
      <c r="N1113" s="235"/>
      <c r="O1113" s="235"/>
      <c r="P1113" s="235"/>
      <c r="Q1113" s="235"/>
      <c r="R1113" s="235"/>
      <c r="S1113" s="235"/>
      <c r="T1113" s="236"/>
      <c r="AT1113" s="237" t="s">
        <v>193</v>
      </c>
      <c r="AU1113" s="237" t="s">
        <v>90</v>
      </c>
      <c r="AV1113" s="15" t="s">
        <v>205</v>
      </c>
      <c r="AW1113" s="15" t="s">
        <v>41</v>
      </c>
      <c r="AX1113" s="15" t="s">
        <v>88</v>
      </c>
      <c r="AY1113" s="237" t="s">
        <v>182</v>
      </c>
    </row>
    <row r="1114" spans="1:65" s="2" customFormat="1" ht="76.349999999999994" customHeight="1">
      <c r="A1114" s="35"/>
      <c r="B1114" s="36"/>
      <c r="C1114" s="179" t="s">
        <v>996</v>
      </c>
      <c r="D1114" s="179" t="s">
        <v>187</v>
      </c>
      <c r="E1114" s="180" t="s">
        <v>876</v>
      </c>
      <c r="F1114" s="181" t="s">
        <v>877</v>
      </c>
      <c r="G1114" s="182" t="s">
        <v>190</v>
      </c>
      <c r="H1114" s="183">
        <v>11</v>
      </c>
      <c r="I1114" s="184"/>
      <c r="J1114" s="185">
        <f>ROUND(I1114*H1114,2)</f>
        <v>0</v>
      </c>
      <c r="K1114" s="181" t="s">
        <v>191</v>
      </c>
      <c r="L1114" s="40"/>
      <c r="M1114" s="186" t="s">
        <v>43</v>
      </c>
      <c r="N1114" s="187" t="s">
        <v>51</v>
      </c>
      <c r="O1114" s="65"/>
      <c r="P1114" s="188">
        <f>O1114*H1114</f>
        <v>0</v>
      </c>
      <c r="Q1114" s="188">
        <v>0</v>
      </c>
      <c r="R1114" s="188">
        <f>Q1114*H1114</f>
        <v>0</v>
      </c>
      <c r="S1114" s="188">
        <v>0</v>
      </c>
      <c r="T1114" s="189">
        <f>S1114*H1114</f>
        <v>0</v>
      </c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R1114" s="190" t="s">
        <v>88</v>
      </c>
      <c r="AT1114" s="190" t="s">
        <v>187</v>
      </c>
      <c r="AU1114" s="190" t="s">
        <v>90</v>
      </c>
      <c r="AY1114" s="17" t="s">
        <v>182</v>
      </c>
      <c r="BE1114" s="191">
        <f>IF(N1114="základní",J1114,0)</f>
        <v>0</v>
      </c>
      <c r="BF1114" s="191">
        <f>IF(N1114="snížená",J1114,0)</f>
        <v>0</v>
      </c>
      <c r="BG1114" s="191">
        <f>IF(N1114="zákl. přenesená",J1114,0)</f>
        <v>0</v>
      </c>
      <c r="BH1114" s="191">
        <f>IF(N1114="sníž. přenesená",J1114,0)</f>
        <v>0</v>
      </c>
      <c r="BI1114" s="191">
        <f>IF(N1114="nulová",J1114,0)</f>
        <v>0</v>
      </c>
      <c r="BJ1114" s="17" t="s">
        <v>88</v>
      </c>
      <c r="BK1114" s="191">
        <f>ROUND(I1114*H1114,2)</f>
        <v>0</v>
      </c>
      <c r="BL1114" s="17" t="s">
        <v>88</v>
      </c>
      <c r="BM1114" s="190" t="s">
        <v>1877</v>
      </c>
    </row>
    <row r="1115" spans="1:65" s="13" customFormat="1" ht="11.25">
      <c r="B1115" s="192"/>
      <c r="C1115" s="193"/>
      <c r="D1115" s="194" t="s">
        <v>193</v>
      </c>
      <c r="E1115" s="195" t="s">
        <v>43</v>
      </c>
      <c r="F1115" s="196" t="s">
        <v>532</v>
      </c>
      <c r="G1115" s="193"/>
      <c r="H1115" s="195" t="s">
        <v>43</v>
      </c>
      <c r="I1115" s="197"/>
      <c r="J1115" s="193"/>
      <c r="K1115" s="193"/>
      <c r="L1115" s="198"/>
      <c r="M1115" s="199"/>
      <c r="N1115" s="200"/>
      <c r="O1115" s="200"/>
      <c r="P1115" s="200"/>
      <c r="Q1115" s="200"/>
      <c r="R1115" s="200"/>
      <c r="S1115" s="200"/>
      <c r="T1115" s="201"/>
      <c r="AT1115" s="202" t="s">
        <v>193</v>
      </c>
      <c r="AU1115" s="202" t="s">
        <v>90</v>
      </c>
      <c r="AV1115" s="13" t="s">
        <v>88</v>
      </c>
      <c r="AW1115" s="13" t="s">
        <v>41</v>
      </c>
      <c r="AX1115" s="13" t="s">
        <v>80</v>
      </c>
      <c r="AY1115" s="202" t="s">
        <v>182</v>
      </c>
    </row>
    <row r="1116" spans="1:65" s="13" customFormat="1" ht="11.25">
      <c r="B1116" s="192"/>
      <c r="C1116" s="193"/>
      <c r="D1116" s="194" t="s">
        <v>193</v>
      </c>
      <c r="E1116" s="195" t="s">
        <v>43</v>
      </c>
      <c r="F1116" s="196" t="s">
        <v>362</v>
      </c>
      <c r="G1116" s="193"/>
      <c r="H1116" s="195" t="s">
        <v>43</v>
      </c>
      <c r="I1116" s="197"/>
      <c r="J1116" s="193"/>
      <c r="K1116" s="193"/>
      <c r="L1116" s="198"/>
      <c r="M1116" s="199"/>
      <c r="N1116" s="200"/>
      <c r="O1116" s="200"/>
      <c r="P1116" s="200"/>
      <c r="Q1116" s="200"/>
      <c r="R1116" s="200"/>
      <c r="S1116" s="200"/>
      <c r="T1116" s="201"/>
      <c r="AT1116" s="202" t="s">
        <v>193</v>
      </c>
      <c r="AU1116" s="202" t="s">
        <v>90</v>
      </c>
      <c r="AV1116" s="13" t="s">
        <v>88</v>
      </c>
      <c r="AW1116" s="13" t="s">
        <v>41</v>
      </c>
      <c r="AX1116" s="13" t="s">
        <v>80</v>
      </c>
      <c r="AY1116" s="202" t="s">
        <v>182</v>
      </c>
    </row>
    <row r="1117" spans="1:65" s="14" customFormat="1" ht="11.25">
      <c r="B1117" s="203"/>
      <c r="C1117" s="204"/>
      <c r="D1117" s="194" t="s">
        <v>193</v>
      </c>
      <c r="E1117" s="205" t="s">
        <v>43</v>
      </c>
      <c r="F1117" s="206" t="s">
        <v>240</v>
      </c>
      <c r="G1117" s="204"/>
      <c r="H1117" s="207">
        <v>11</v>
      </c>
      <c r="I1117" s="208"/>
      <c r="J1117" s="204"/>
      <c r="K1117" s="204"/>
      <c r="L1117" s="209"/>
      <c r="M1117" s="210"/>
      <c r="N1117" s="211"/>
      <c r="O1117" s="211"/>
      <c r="P1117" s="211"/>
      <c r="Q1117" s="211"/>
      <c r="R1117" s="211"/>
      <c r="S1117" s="211"/>
      <c r="T1117" s="212"/>
      <c r="AT1117" s="213" t="s">
        <v>193</v>
      </c>
      <c r="AU1117" s="213" t="s">
        <v>90</v>
      </c>
      <c r="AV1117" s="14" t="s">
        <v>90</v>
      </c>
      <c r="AW1117" s="14" t="s">
        <v>41</v>
      </c>
      <c r="AX1117" s="14" t="s">
        <v>88</v>
      </c>
      <c r="AY1117" s="213" t="s">
        <v>182</v>
      </c>
    </row>
    <row r="1118" spans="1:65" s="2" customFormat="1" ht="76.349999999999994" customHeight="1">
      <c r="A1118" s="35"/>
      <c r="B1118" s="36"/>
      <c r="C1118" s="179" t="s">
        <v>1000</v>
      </c>
      <c r="D1118" s="179" t="s">
        <v>187</v>
      </c>
      <c r="E1118" s="180" t="s">
        <v>880</v>
      </c>
      <c r="F1118" s="181" t="s">
        <v>881</v>
      </c>
      <c r="G1118" s="182" t="s">
        <v>190</v>
      </c>
      <c r="H1118" s="183">
        <v>10</v>
      </c>
      <c r="I1118" s="184"/>
      <c r="J1118" s="185">
        <f>ROUND(I1118*H1118,2)</f>
        <v>0</v>
      </c>
      <c r="K1118" s="181" t="s">
        <v>191</v>
      </c>
      <c r="L1118" s="40"/>
      <c r="M1118" s="186" t="s">
        <v>43</v>
      </c>
      <c r="N1118" s="187" t="s">
        <v>51</v>
      </c>
      <c r="O1118" s="65"/>
      <c r="P1118" s="188">
        <f>O1118*H1118</f>
        <v>0</v>
      </c>
      <c r="Q1118" s="188">
        <v>0</v>
      </c>
      <c r="R1118" s="188">
        <f>Q1118*H1118</f>
        <v>0</v>
      </c>
      <c r="S1118" s="188">
        <v>0</v>
      </c>
      <c r="T1118" s="189">
        <f>S1118*H1118</f>
        <v>0</v>
      </c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R1118" s="190" t="s">
        <v>88</v>
      </c>
      <c r="AT1118" s="190" t="s">
        <v>187</v>
      </c>
      <c r="AU1118" s="190" t="s">
        <v>90</v>
      </c>
      <c r="AY1118" s="17" t="s">
        <v>182</v>
      </c>
      <c r="BE1118" s="191">
        <f>IF(N1118="základní",J1118,0)</f>
        <v>0</v>
      </c>
      <c r="BF1118" s="191">
        <f>IF(N1118="snížená",J1118,0)</f>
        <v>0</v>
      </c>
      <c r="BG1118" s="191">
        <f>IF(N1118="zákl. přenesená",J1118,0)</f>
        <v>0</v>
      </c>
      <c r="BH1118" s="191">
        <f>IF(N1118="sníž. přenesená",J1118,0)</f>
        <v>0</v>
      </c>
      <c r="BI1118" s="191">
        <f>IF(N1118="nulová",J1118,0)</f>
        <v>0</v>
      </c>
      <c r="BJ1118" s="17" t="s">
        <v>88</v>
      </c>
      <c r="BK1118" s="191">
        <f>ROUND(I1118*H1118,2)</f>
        <v>0</v>
      </c>
      <c r="BL1118" s="17" t="s">
        <v>88</v>
      </c>
      <c r="BM1118" s="190" t="s">
        <v>1878</v>
      </c>
    </row>
    <row r="1119" spans="1:65" s="13" customFormat="1" ht="11.25">
      <c r="B1119" s="192"/>
      <c r="C1119" s="193"/>
      <c r="D1119" s="194" t="s">
        <v>193</v>
      </c>
      <c r="E1119" s="195" t="s">
        <v>43</v>
      </c>
      <c r="F1119" s="196" t="s">
        <v>532</v>
      </c>
      <c r="G1119" s="193"/>
      <c r="H1119" s="195" t="s">
        <v>43</v>
      </c>
      <c r="I1119" s="197"/>
      <c r="J1119" s="193"/>
      <c r="K1119" s="193"/>
      <c r="L1119" s="198"/>
      <c r="M1119" s="199"/>
      <c r="N1119" s="200"/>
      <c r="O1119" s="200"/>
      <c r="P1119" s="200"/>
      <c r="Q1119" s="200"/>
      <c r="R1119" s="200"/>
      <c r="S1119" s="200"/>
      <c r="T1119" s="201"/>
      <c r="AT1119" s="202" t="s">
        <v>193</v>
      </c>
      <c r="AU1119" s="202" t="s">
        <v>90</v>
      </c>
      <c r="AV1119" s="13" t="s">
        <v>88</v>
      </c>
      <c r="AW1119" s="13" t="s">
        <v>41</v>
      </c>
      <c r="AX1119" s="13" t="s">
        <v>80</v>
      </c>
      <c r="AY1119" s="202" t="s">
        <v>182</v>
      </c>
    </row>
    <row r="1120" spans="1:65" s="13" customFormat="1" ht="11.25">
      <c r="B1120" s="192"/>
      <c r="C1120" s="193"/>
      <c r="D1120" s="194" t="s">
        <v>193</v>
      </c>
      <c r="E1120" s="195" t="s">
        <v>43</v>
      </c>
      <c r="F1120" s="196" t="s">
        <v>362</v>
      </c>
      <c r="G1120" s="193"/>
      <c r="H1120" s="195" t="s">
        <v>43</v>
      </c>
      <c r="I1120" s="197"/>
      <c r="J1120" s="193"/>
      <c r="K1120" s="193"/>
      <c r="L1120" s="198"/>
      <c r="M1120" s="199"/>
      <c r="N1120" s="200"/>
      <c r="O1120" s="200"/>
      <c r="P1120" s="200"/>
      <c r="Q1120" s="200"/>
      <c r="R1120" s="200"/>
      <c r="S1120" s="200"/>
      <c r="T1120" s="201"/>
      <c r="AT1120" s="202" t="s">
        <v>193</v>
      </c>
      <c r="AU1120" s="202" t="s">
        <v>90</v>
      </c>
      <c r="AV1120" s="13" t="s">
        <v>88</v>
      </c>
      <c r="AW1120" s="13" t="s">
        <v>41</v>
      </c>
      <c r="AX1120" s="13" t="s">
        <v>80</v>
      </c>
      <c r="AY1120" s="202" t="s">
        <v>182</v>
      </c>
    </row>
    <row r="1121" spans="1:65" s="14" customFormat="1" ht="11.25">
      <c r="B1121" s="203"/>
      <c r="C1121" s="204"/>
      <c r="D1121" s="194" t="s">
        <v>193</v>
      </c>
      <c r="E1121" s="205" t="s">
        <v>43</v>
      </c>
      <c r="F1121" s="206" t="s">
        <v>235</v>
      </c>
      <c r="G1121" s="204"/>
      <c r="H1121" s="207">
        <v>10</v>
      </c>
      <c r="I1121" s="208"/>
      <c r="J1121" s="204"/>
      <c r="K1121" s="204"/>
      <c r="L1121" s="209"/>
      <c r="M1121" s="210"/>
      <c r="N1121" s="211"/>
      <c r="O1121" s="211"/>
      <c r="P1121" s="211"/>
      <c r="Q1121" s="211"/>
      <c r="R1121" s="211"/>
      <c r="S1121" s="211"/>
      <c r="T1121" s="212"/>
      <c r="AT1121" s="213" t="s">
        <v>193</v>
      </c>
      <c r="AU1121" s="213" t="s">
        <v>90</v>
      </c>
      <c r="AV1121" s="14" t="s">
        <v>90</v>
      </c>
      <c r="AW1121" s="14" t="s">
        <v>41</v>
      </c>
      <c r="AX1121" s="14" t="s">
        <v>88</v>
      </c>
      <c r="AY1121" s="213" t="s">
        <v>182</v>
      </c>
    </row>
    <row r="1122" spans="1:65" s="2" customFormat="1" ht="76.349999999999994" customHeight="1">
      <c r="A1122" s="35"/>
      <c r="B1122" s="36"/>
      <c r="C1122" s="179" t="s">
        <v>1005</v>
      </c>
      <c r="D1122" s="179" t="s">
        <v>187</v>
      </c>
      <c r="E1122" s="180" t="s">
        <v>884</v>
      </c>
      <c r="F1122" s="181" t="s">
        <v>885</v>
      </c>
      <c r="G1122" s="182" t="s">
        <v>190</v>
      </c>
      <c r="H1122" s="183">
        <v>13</v>
      </c>
      <c r="I1122" s="184"/>
      <c r="J1122" s="185">
        <f>ROUND(I1122*H1122,2)</f>
        <v>0</v>
      </c>
      <c r="K1122" s="181" t="s">
        <v>191</v>
      </c>
      <c r="L1122" s="40"/>
      <c r="M1122" s="186" t="s">
        <v>43</v>
      </c>
      <c r="N1122" s="187" t="s">
        <v>51</v>
      </c>
      <c r="O1122" s="65"/>
      <c r="P1122" s="188">
        <f>O1122*H1122</f>
        <v>0</v>
      </c>
      <c r="Q1122" s="188">
        <v>0</v>
      </c>
      <c r="R1122" s="188">
        <f>Q1122*H1122</f>
        <v>0</v>
      </c>
      <c r="S1122" s="188">
        <v>0</v>
      </c>
      <c r="T1122" s="189">
        <f>S1122*H1122</f>
        <v>0</v>
      </c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R1122" s="190" t="s">
        <v>88</v>
      </c>
      <c r="AT1122" s="190" t="s">
        <v>187</v>
      </c>
      <c r="AU1122" s="190" t="s">
        <v>90</v>
      </c>
      <c r="AY1122" s="17" t="s">
        <v>182</v>
      </c>
      <c r="BE1122" s="191">
        <f>IF(N1122="základní",J1122,0)</f>
        <v>0</v>
      </c>
      <c r="BF1122" s="191">
        <f>IF(N1122="snížená",J1122,0)</f>
        <v>0</v>
      </c>
      <c r="BG1122" s="191">
        <f>IF(N1122="zákl. přenesená",J1122,0)</f>
        <v>0</v>
      </c>
      <c r="BH1122" s="191">
        <f>IF(N1122="sníž. přenesená",J1122,0)</f>
        <v>0</v>
      </c>
      <c r="BI1122" s="191">
        <f>IF(N1122="nulová",J1122,0)</f>
        <v>0</v>
      </c>
      <c r="BJ1122" s="17" t="s">
        <v>88</v>
      </c>
      <c r="BK1122" s="191">
        <f>ROUND(I1122*H1122,2)</f>
        <v>0</v>
      </c>
      <c r="BL1122" s="17" t="s">
        <v>88</v>
      </c>
      <c r="BM1122" s="190" t="s">
        <v>886</v>
      </c>
    </row>
    <row r="1123" spans="1:65" s="13" customFormat="1" ht="11.25">
      <c r="B1123" s="192"/>
      <c r="C1123" s="193"/>
      <c r="D1123" s="194" t="s">
        <v>193</v>
      </c>
      <c r="E1123" s="195" t="s">
        <v>43</v>
      </c>
      <c r="F1123" s="196" t="s">
        <v>431</v>
      </c>
      <c r="G1123" s="193"/>
      <c r="H1123" s="195" t="s">
        <v>43</v>
      </c>
      <c r="I1123" s="197"/>
      <c r="J1123" s="193"/>
      <c r="K1123" s="193"/>
      <c r="L1123" s="198"/>
      <c r="M1123" s="199"/>
      <c r="N1123" s="200"/>
      <c r="O1123" s="200"/>
      <c r="P1123" s="200"/>
      <c r="Q1123" s="200"/>
      <c r="R1123" s="200"/>
      <c r="S1123" s="200"/>
      <c r="T1123" s="201"/>
      <c r="AT1123" s="202" t="s">
        <v>193</v>
      </c>
      <c r="AU1123" s="202" t="s">
        <v>90</v>
      </c>
      <c r="AV1123" s="13" t="s">
        <v>88</v>
      </c>
      <c r="AW1123" s="13" t="s">
        <v>41</v>
      </c>
      <c r="AX1123" s="13" t="s">
        <v>80</v>
      </c>
      <c r="AY1123" s="202" t="s">
        <v>182</v>
      </c>
    </row>
    <row r="1124" spans="1:65" s="13" customFormat="1" ht="11.25">
      <c r="B1124" s="192"/>
      <c r="C1124" s="193"/>
      <c r="D1124" s="194" t="s">
        <v>193</v>
      </c>
      <c r="E1124" s="195" t="s">
        <v>43</v>
      </c>
      <c r="F1124" s="196" t="s">
        <v>638</v>
      </c>
      <c r="G1124" s="193"/>
      <c r="H1124" s="195" t="s">
        <v>43</v>
      </c>
      <c r="I1124" s="197"/>
      <c r="J1124" s="193"/>
      <c r="K1124" s="193"/>
      <c r="L1124" s="198"/>
      <c r="M1124" s="199"/>
      <c r="N1124" s="200"/>
      <c r="O1124" s="200"/>
      <c r="P1124" s="200"/>
      <c r="Q1124" s="200"/>
      <c r="R1124" s="200"/>
      <c r="S1124" s="200"/>
      <c r="T1124" s="201"/>
      <c r="AT1124" s="202" t="s">
        <v>193</v>
      </c>
      <c r="AU1124" s="202" t="s">
        <v>90</v>
      </c>
      <c r="AV1124" s="13" t="s">
        <v>88</v>
      </c>
      <c r="AW1124" s="13" t="s">
        <v>41</v>
      </c>
      <c r="AX1124" s="13" t="s">
        <v>80</v>
      </c>
      <c r="AY1124" s="202" t="s">
        <v>182</v>
      </c>
    </row>
    <row r="1125" spans="1:65" s="14" customFormat="1" ht="11.25">
      <c r="B1125" s="203"/>
      <c r="C1125" s="204"/>
      <c r="D1125" s="194" t="s">
        <v>193</v>
      </c>
      <c r="E1125" s="205" t="s">
        <v>43</v>
      </c>
      <c r="F1125" s="206" t="s">
        <v>90</v>
      </c>
      <c r="G1125" s="204"/>
      <c r="H1125" s="207">
        <v>2</v>
      </c>
      <c r="I1125" s="208"/>
      <c r="J1125" s="204"/>
      <c r="K1125" s="204"/>
      <c r="L1125" s="209"/>
      <c r="M1125" s="210"/>
      <c r="N1125" s="211"/>
      <c r="O1125" s="211"/>
      <c r="P1125" s="211"/>
      <c r="Q1125" s="211"/>
      <c r="R1125" s="211"/>
      <c r="S1125" s="211"/>
      <c r="T1125" s="212"/>
      <c r="AT1125" s="213" t="s">
        <v>193</v>
      </c>
      <c r="AU1125" s="213" t="s">
        <v>90</v>
      </c>
      <c r="AV1125" s="14" t="s">
        <v>90</v>
      </c>
      <c r="AW1125" s="14" t="s">
        <v>41</v>
      </c>
      <c r="AX1125" s="14" t="s">
        <v>80</v>
      </c>
      <c r="AY1125" s="213" t="s">
        <v>182</v>
      </c>
    </row>
    <row r="1126" spans="1:65" s="13" customFormat="1" ht="11.25">
      <c r="B1126" s="192"/>
      <c r="C1126" s="193"/>
      <c r="D1126" s="194" t="s">
        <v>193</v>
      </c>
      <c r="E1126" s="195" t="s">
        <v>43</v>
      </c>
      <c r="F1126" s="196" t="s">
        <v>1636</v>
      </c>
      <c r="G1126" s="193"/>
      <c r="H1126" s="195" t="s">
        <v>43</v>
      </c>
      <c r="I1126" s="197"/>
      <c r="J1126" s="193"/>
      <c r="K1126" s="193"/>
      <c r="L1126" s="198"/>
      <c r="M1126" s="199"/>
      <c r="N1126" s="200"/>
      <c r="O1126" s="200"/>
      <c r="P1126" s="200"/>
      <c r="Q1126" s="200"/>
      <c r="R1126" s="200"/>
      <c r="S1126" s="200"/>
      <c r="T1126" s="201"/>
      <c r="AT1126" s="202" t="s">
        <v>193</v>
      </c>
      <c r="AU1126" s="202" t="s">
        <v>90</v>
      </c>
      <c r="AV1126" s="13" t="s">
        <v>88</v>
      </c>
      <c r="AW1126" s="13" t="s">
        <v>41</v>
      </c>
      <c r="AX1126" s="13" t="s">
        <v>80</v>
      </c>
      <c r="AY1126" s="202" t="s">
        <v>182</v>
      </c>
    </row>
    <row r="1127" spans="1:65" s="14" customFormat="1" ht="11.25">
      <c r="B1127" s="203"/>
      <c r="C1127" s="204"/>
      <c r="D1127" s="194" t="s">
        <v>193</v>
      </c>
      <c r="E1127" s="205" t="s">
        <v>43</v>
      </c>
      <c r="F1127" s="206" t="s">
        <v>90</v>
      </c>
      <c r="G1127" s="204"/>
      <c r="H1127" s="207">
        <v>2</v>
      </c>
      <c r="I1127" s="208"/>
      <c r="J1127" s="204"/>
      <c r="K1127" s="204"/>
      <c r="L1127" s="209"/>
      <c r="M1127" s="210"/>
      <c r="N1127" s="211"/>
      <c r="O1127" s="211"/>
      <c r="P1127" s="211"/>
      <c r="Q1127" s="211"/>
      <c r="R1127" s="211"/>
      <c r="S1127" s="211"/>
      <c r="T1127" s="212"/>
      <c r="AT1127" s="213" t="s">
        <v>193</v>
      </c>
      <c r="AU1127" s="213" t="s">
        <v>90</v>
      </c>
      <c r="AV1127" s="14" t="s">
        <v>90</v>
      </c>
      <c r="AW1127" s="14" t="s">
        <v>41</v>
      </c>
      <c r="AX1127" s="14" t="s">
        <v>80</v>
      </c>
      <c r="AY1127" s="213" t="s">
        <v>182</v>
      </c>
    </row>
    <row r="1128" spans="1:65" s="13" customFormat="1" ht="11.25">
      <c r="B1128" s="192"/>
      <c r="C1128" s="193"/>
      <c r="D1128" s="194" t="s">
        <v>193</v>
      </c>
      <c r="E1128" s="195" t="s">
        <v>43</v>
      </c>
      <c r="F1128" s="196" t="s">
        <v>1638</v>
      </c>
      <c r="G1128" s="193"/>
      <c r="H1128" s="195" t="s">
        <v>43</v>
      </c>
      <c r="I1128" s="197"/>
      <c r="J1128" s="193"/>
      <c r="K1128" s="193"/>
      <c r="L1128" s="198"/>
      <c r="M1128" s="199"/>
      <c r="N1128" s="200"/>
      <c r="O1128" s="200"/>
      <c r="P1128" s="200"/>
      <c r="Q1128" s="200"/>
      <c r="R1128" s="200"/>
      <c r="S1128" s="200"/>
      <c r="T1128" s="201"/>
      <c r="AT1128" s="202" t="s">
        <v>193</v>
      </c>
      <c r="AU1128" s="202" t="s">
        <v>90</v>
      </c>
      <c r="AV1128" s="13" t="s">
        <v>88</v>
      </c>
      <c r="AW1128" s="13" t="s">
        <v>41</v>
      </c>
      <c r="AX1128" s="13" t="s">
        <v>80</v>
      </c>
      <c r="AY1128" s="202" t="s">
        <v>182</v>
      </c>
    </row>
    <row r="1129" spans="1:65" s="14" customFormat="1" ht="11.25">
      <c r="B1129" s="203"/>
      <c r="C1129" s="204"/>
      <c r="D1129" s="194" t="s">
        <v>193</v>
      </c>
      <c r="E1129" s="205" t="s">
        <v>43</v>
      </c>
      <c r="F1129" s="206" t="s">
        <v>88</v>
      </c>
      <c r="G1129" s="204"/>
      <c r="H1129" s="207">
        <v>1</v>
      </c>
      <c r="I1129" s="208"/>
      <c r="J1129" s="204"/>
      <c r="K1129" s="204"/>
      <c r="L1129" s="209"/>
      <c r="M1129" s="210"/>
      <c r="N1129" s="211"/>
      <c r="O1129" s="211"/>
      <c r="P1129" s="211"/>
      <c r="Q1129" s="211"/>
      <c r="R1129" s="211"/>
      <c r="S1129" s="211"/>
      <c r="T1129" s="212"/>
      <c r="AT1129" s="213" t="s">
        <v>193</v>
      </c>
      <c r="AU1129" s="213" t="s">
        <v>90</v>
      </c>
      <c r="AV1129" s="14" t="s">
        <v>90</v>
      </c>
      <c r="AW1129" s="14" t="s">
        <v>41</v>
      </c>
      <c r="AX1129" s="14" t="s">
        <v>80</v>
      </c>
      <c r="AY1129" s="213" t="s">
        <v>182</v>
      </c>
    </row>
    <row r="1130" spans="1:65" s="13" customFormat="1" ht="11.25">
      <c r="B1130" s="192"/>
      <c r="C1130" s="193"/>
      <c r="D1130" s="194" t="s">
        <v>193</v>
      </c>
      <c r="E1130" s="195" t="s">
        <v>43</v>
      </c>
      <c r="F1130" s="196" t="s">
        <v>1639</v>
      </c>
      <c r="G1130" s="193"/>
      <c r="H1130" s="195" t="s">
        <v>43</v>
      </c>
      <c r="I1130" s="197"/>
      <c r="J1130" s="193"/>
      <c r="K1130" s="193"/>
      <c r="L1130" s="198"/>
      <c r="M1130" s="199"/>
      <c r="N1130" s="200"/>
      <c r="O1130" s="200"/>
      <c r="P1130" s="200"/>
      <c r="Q1130" s="200"/>
      <c r="R1130" s="200"/>
      <c r="S1130" s="200"/>
      <c r="T1130" s="201"/>
      <c r="AT1130" s="202" t="s">
        <v>193</v>
      </c>
      <c r="AU1130" s="202" t="s">
        <v>90</v>
      </c>
      <c r="AV1130" s="13" t="s">
        <v>88</v>
      </c>
      <c r="AW1130" s="13" t="s">
        <v>41</v>
      </c>
      <c r="AX1130" s="13" t="s">
        <v>80</v>
      </c>
      <c r="AY1130" s="202" t="s">
        <v>182</v>
      </c>
    </row>
    <row r="1131" spans="1:65" s="14" customFormat="1" ht="11.25">
      <c r="B1131" s="203"/>
      <c r="C1131" s="204"/>
      <c r="D1131" s="194" t="s">
        <v>193</v>
      </c>
      <c r="E1131" s="205" t="s">
        <v>43</v>
      </c>
      <c r="F1131" s="206" t="s">
        <v>90</v>
      </c>
      <c r="G1131" s="204"/>
      <c r="H1131" s="207">
        <v>2</v>
      </c>
      <c r="I1131" s="208"/>
      <c r="J1131" s="204"/>
      <c r="K1131" s="204"/>
      <c r="L1131" s="209"/>
      <c r="M1131" s="210"/>
      <c r="N1131" s="211"/>
      <c r="O1131" s="211"/>
      <c r="P1131" s="211"/>
      <c r="Q1131" s="211"/>
      <c r="R1131" s="211"/>
      <c r="S1131" s="211"/>
      <c r="T1131" s="212"/>
      <c r="AT1131" s="213" t="s">
        <v>193</v>
      </c>
      <c r="AU1131" s="213" t="s">
        <v>90</v>
      </c>
      <c r="AV1131" s="14" t="s">
        <v>90</v>
      </c>
      <c r="AW1131" s="14" t="s">
        <v>41</v>
      </c>
      <c r="AX1131" s="14" t="s">
        <v>80</v>
      </c>
      <c r="AY1131" s="213" t="s">
        <v>182</v>
      </c>
    </row>
    <row r="1132" spans="1:65" s="13" customFormat="1" ht="11.25">
      <c r="B1132" s="192"/>
      <c r="C1132" s="193"/>
      <c r="D1132" s="194" t="s">
        <v>193</v>
      </c>
      <c r="E1132" s="195" t="s">
        <v>43</v>
      </c>
      <c r="F1132" s="196" t="s">
        <v>1641</v>
      </c>
      <c r="G1132" s="193"/>
      <c r="H1132" s="195" t="s">
        <v>43</v>
      </c>
      <c r="I1132" s="197"/>
      <c r="J1132" s="193"/>
      <c r="K1132" s="193"/>
      <c r="L1132" s="198"/>
      <c r="M1132" s="199"/>
      <c r="N1132" s="200"/>
      <c r="O1132" s="200"/>
      <c r="P1132" s="200"/>
      <c r="Q1132" s="200"/>
      <c r="R1132" s="200"/>
      <c r="S1132" s="200"/>
      <c r="T1132" s="201"/>
      <c r="AT1132" s="202" t="s">
        <v>193</v>
      </c>
      <c r="AU1132" s="202" t="s">
        <v>90</v>
      </c>
      <c r="AV1132" s="13" t="s">
        <v>88</v>
      </c>
      <c r="AW1132" s="13" t="s">
        <v>41</v>
      </c>
      <c r="AX1132" s="13" t="s">
        <v>80</v>
      </c>
      <c r="AY1132" s="202" t="s">
        <v>182</v>
      </c>
    </row>
    <row r="1133" spans="1:65" s="14" customFormat="1" ht="11.25">
      <c r="B1133" s="203"/>
      <c r="C1133" s="204"/>
      <c r="D1133" s="194" t="s">
        <v>193</v>
      </c>
      <c r="E1133" s="205" t="s">
        <v>43</v>
      </c>
      <c r="F1133" s="206" t="s">
        <v>88</v>
      </c>
      <c r="G1133" s="204"/>
      <c r="H1133" s="207">
        <v>1</v>
      </c>
      <c r="I1133" s="208"/>
      <c r="J1133" s="204"/>
      <c r="K1133" s="204"/>
      <c r="L1133" s="209"/>
      <c r="M1133" s="210"/>
      <c r="N1133" s="211"/>
      <c r="O1133" s="211"/>
      <c r="P1133" s="211"/>
      <c r="Q1133" s="211"/>
      <c r="R1133" s="211"/>
      <c r="S1133" s="211"/>
      <c r="T1133" s="212"/>
      <c r="AT1133" s="213" t="s">
        <v>193</v>
      </c>
      <c r="AU1133" s="213" t="s">
        <v>90</v>
      </c>
      <c r="AV1133" s="14" t="s">
        <v>90</v>
      </c>
      <c r="AW1133" s="14" t="s">
        <v>41</v>
      </c>
      <c r="AX1133" s="14" t="s">
        <v>80</v>
      </c>
      <c r="AY1133" s="213" t="s">
        <v>182</v>
      </c>
    </row>
    <row r="1134" spans="1:65" s="13" customFormat="1" ht="11.25">
      <c r="B1134" s="192"/>
      <c r="C1134" s="193"/>
      <c r="D1134" s="194" t="s">
        <v>193</v>
      </c>
      <c r="E1134" s="195" t="s">
        <v>43</v>
      </c>
      <c r="F1134" s="196" t="s">
        <v>1643</v>
      </c>
      <c r="G1134" s="193"/>
      <c r="H1134" s="195" t="s">
        <v>43</v>
      </c>
      <c r="I1134" s="197"/>
      <c r="J1134" s="193"/>
      <c r="K1134" s="193"/>
      <c r="L1134" s="198"/>
      <c r="M1134" s="199"/>
      <c r="N1134" s="200"/>
      <c r="O1134" s="200"/>
      <c r="P1134" s="200"/>
      <c r="Q1134" s="200"/>
      <c r="R1134" s="200"/>
      <c r="S1134" s="200"/>
      <c r="T1134" s="201"/>
      <c r="AT1134" s="202" t="s">
        <v>193</v>
      </c>
      <c r="AU1134" s="202" t="s">
        <v>90</v>
      </c>
      <c r="AV1134" s="13" t="s">
        <v>88</v>
      </c>
      <c r="AW1134" s="13" t="s">
        <v>41</v>
      </c>
      <c r="AX1134" s="13" t="s">
        <v>80</v>
      </c>
      <c r="AY1134" s="202" t="s">
        <v>182</v>
      </c>
    </row>
    <row r="1135" spans="1:65" s="14" customFormat="1" ht="11.25">
      <c r="B1135" s="203"/>
      <c r="C1135" s="204"/>
      <c r="D1135" s="194" t="s">
        <v>193</v>
      </c>
      <c r="E1135" s="205" t="s">
        <v>43</v>
      </c>
      <c r="F1135" s="206" t="s">
        <v>90</v>
      </c>
      <c r="G1135" s="204"/>
      <c r="H1135" s="207">
        <v>2</v>
      </c>
      <c r="I1135" s="208"/>
      <c r="J1135" s="204"/>
      <c r="K1135" s="204"/>
      <c r="L1135" s="209"/>
      <c r="M1135" s="210"/>
      <c r="N1135" s="211"/>
      <c r="O1135" s="211"/>
      <c r="P1135" s="211"/>
      <c r="Q1135" s="211"/>
      <c r="R1135" s="211"/>
      <c r="S1135" s="211"/>
      <c r="T1135" s="212"/>
      <c r="AT1135" s="213" t="s">
        <v>193</v>
      </c>
      <c r="AU1135" s="213" t="s">
        <v>90</v>
      </c>
      <c r="AV1135" s="14" t="s">
        <v>90</v>
      </c>
      <c r="AW1135" s="14" t="s">
        <v>41</v>
      </c>
      <c r="AX1135" s="14" t="s">
        <v>80</v>
      </c>
      <c r="AY1135" s="213" t="s">
        <v>182</v>
      </c>
    </row>
    <row r="1136" spans="1:65" s="13" customFormat="1" ht="11.25">
      <c r="B1136" s="192"/>
      <c r="C1136" s="193"/>
      <c r="D1136" s="194" t="s">
        <v>193</v>
      </c>
      <c r="E1136" s="195" t="s">
        <v>43</v>
      </c>
      <c r="F1136" s="196" t="s">
        <v>1644</v>
      </c>
      <c r="G1136" s="193"/>
      <c r="H1136" s="195" t="s">
        <v>43</v>
      </c>
      <c r="I1136" s="197"/>
      <c r="J1136" s="193"/>
      <c r="K1136" s="193"/>
      <c r="L1136" s="198"/>
      <c r="M1136" s="199"/>
      <c r="N1136" s="200"/>
      <c r="O1136" s="200"/>
      <c r="P1136" s="200"/>
      <c r="Q1136" s="200"/>
      <c r="R1136" s="200"/>
      <c r="S1136" s="200"/>
      <c r="T1136" s="201"/>
      <c r="AT1136" s="202" t="s">
        <v>193</v>
      </c>
      <c r="AU1136" s="202" t="s">
        <v>90</v>
      </c>
      <c r="AV1136" s="13" t="s">
        <v>88</v>
      </c>
      <c r="AW1136" s="13" t="s">
        <v>41</v>
      </c>
      <c r="AX1136" s="13" t="s">
        <v>80</v>
      </c>
      <c r="AY1136" s="202" t="s">
        <v>182</v>
      </c>
    </row>
    <row r="1137" spans="1:65" s="14" customFormat="1" ht="11.25">
      <c r="B1137" s="203"/>
      <c r="C1137" s="204"/>
      <c r="D1137" s="194" t="s">
        <v>193</v>
      </c>
      <c r="E1137" s="205" t="s">
        <v>43</v>
      </c>
      <c r="F1137" s="206" t="s">
        <v>88</v>
      </c>
      <c r="G1137" s="204"/>
      <c r="H1137" s="207">
        <v>1</v>
      </c>
      <c r="I1137" s="208"/>
      <c r="J1137" s="204"/>
      <c r="K1137" s="204"/>
      <c r="L1137" s="209"/>
      <c r="M1137" s="210"/>
      <c r="N1137" s="211"/>
      <c r="O1137" s="211"/>
      <c r="P1137" s="211"/>
      <c r="Q1137" s="211"/>
      <c r="R1137" s="211"/>
      <c r="S1137" s="211"/>
      <c r="T1137" s="212"/>
      <c r="AT1137" s="213" t="s">
        <v>193</v>
      </c>
      <c r="AU1137" s="213" t="s">
        <v>90</v>
      </c>
      <c r="AV1137" s="14" t="s">
        <v>90</v>
      </c>
      <c r="AW1137" s="14" t="s">
        <v>41</v>
      </c>
      <c r="AX1137" s="14" t="s">
        <v>80</v>
      </c>
      <c r="AY1137" s="213" t="s">
        <v>182</v>
      </c>
    </row>
    <row r="1138" spans="1:65" s="13" customFormat="1" ht="11.25">
      <c r="B1138" s="192"/>
      <c r="C1138" s="193"/>
      <c r="D1138" s="194" t="s">
        <v>193</v>
      </c>
      <c r="E1138" s="195" t="s">
        <v>43</v>
      </c>
      <c r="F1138" s="196" t="s">
        <v>1646</v>
      </c>
      <c r="G1138" s="193"/>
      <c r="H1138" s="195" t="s">
        <v>43</v>
      </c>
      <c r="I1138" s="197"/>
      <c r="J1138" s="193"/>
      <c r="K1138" s="193"/>
      <c r="L1138" s="198"/>
      <c r="M1138" s="199"/>
      <c r="N1138" s="200"/>
      <c r="O1138" s="200"/>
      <c r="P1138" s="200"/>
      <c r="Q1138" s="200"/>
      <c r="R1138" s="200"/>
      <c r="S1138" s="200"/>
      <c r="T1138" s="201"/>
      <c r="AT1138" s="202" t="s">
        <v>193</v>
      </c>
      <c r="AU1138" s="202" t="s">
        <v>90</v>
      </c>
      <c r="AV1138" s="13" t="s">
        <v>88</v>
      </c>
      <c r="AW1138" s="13" t="s">
        <v>41</v>
      </c>
      <c r="AX1138" s="13" t="s">
        <v>80</v>
      </c>
      <c r="AY1138" s="202" t="s">
        <v>182</v>
      </c>
    </row>
    <row r="1139" spans="1:65" s="14" customFormat="1" ht="11.25">
      <c r="B1139" s="203"/>
      <c r="C1139" s="204"/>
      <c r="D1139" s="194" t="s">
        <v>193</v>
      </c>
      <c r="E1139" s="205" t="s">
        <v>43</v>
      </c>
      <c r="F1139" s="206" t="s">
        <v>90</v>
      </c>
      <c r="G1139" s="204"/>
      <c r="H1139" s="207">
        <v>2</v>
      </c>
      <c r="I1139" s="208"/>
      <c r="J1139" s="204"/>
      <c r="K1139" s="204"/>
      <c r="L1139" s="209"/>
      <c r="M1139" s="210"/>
      <c r="N1139" s="211"/>
      <c r="O1139" s="211"/>
      <c r="P1139" s="211"/>
      <c r="Q1139" s="211"/>
      <c r="R1139" s="211"/>
      <c r="S1139" s="211"/>
      <c r="T1139" s="212"/>
      <c r="AT1139" s="213" t="s">
        <v>193</v>
      </c>
      <c r="AU1139" s="213" t="s">
        <v>90</v>
      </c>
      <c r="AV1139" s="14" t="s">
        <v>90</v>
      </c>
      <c r="AW1139" s="14" t="s">
        <v>41</v>
      </c>
      <c r="AX1139" s="14" t="s">
        <v>80</v>
      </c>
      <c r="AY1139" s="213" t="s">
        <v>182</v>
      </c>
    </row>
    <row r="1140" spans="1:65" s="15" customFormat="1" ht="11.25">
      <c r="B1140" s="227"/>
      <c r="C1140" s="228"/>
      <c r="D1140" s="194" t="s">
        <v>193</v>
      </c>
      <c r="E1140" s="229" t="s">
        <v>43</v>
      </c>
      <c r="F1140" s="230" t="s">
        <v>436</v>
      </c>
      <c r="G1140" s="228"/>
      <c r="H1140" s="231">
        <v>13</v>
      </c>
      <c r="I1140" s="232"/>
      <c r="J1140" s="228"/>
      <c r="K1140" s="228"/>
      <c r="L1140" s="233"/>
      <c r="M1140" s="234"/>
      <c r="N1140" s="235"/>
      <c r="O1140" s="235"/>
      <c r="P1140" s="235"/>
      <c r="Q1140" s="235"/>
      <c r="R1140" s="235"/>
      <c r="S1140" s="235"/>
      <c r="T1140" s="236"/>
      <c r="AT1140" s="237" t="s">
        <v>193</v>
      </c>
      <c r="AU1140" s="237" t="s">
        <v>90</v>
      </c>
      <c r="AV1140" s="15" t="s">
        <v>205</v>
      </c>
      <c r="AW1140" s="15" t="s">
        <v>41</v>
      </c>
      <c r="AX1140" s="15" t="s">
        <v>88</v>
      </c>
      <c r="AY1140" s="237" t="s">
        <v>182</v>
      </c>
    </row>
    <row r="1141" spans="1:65" s="2" customFormat="1" ht="76.349999999999994" customHeight="1">
      <c r="A1141" s="35"/>
      <c r="B1141" s="36"/>
      <c r="C1141" s="179" t="s">
        <v>1010</v>
      </c>
      <c r="D1141" s="179" t="s">
        <v>187</v>
      </c>
      <c r="E1141" s="180" t="s">
        <v>888</v>
      </c>
      <c r="F1141" s="181" t="s">
        <v>889</v>
      </c>
      <c r="G1141" s="182" t="s">
        <v>190</v>
      </c>
      <c r="H1141" s="183">
        <v>11</v>
      </c>
      <c r="I1141" s="184"/>
      <c r="J1141" s="185">
        <f>ROUND(I1141*H1141,2)</f>
        <v>0</v>
      </c>
      <c r="K1141" s="181" t="s">
        <v>191</v>
      </c>
      <c r="L1141" s="40"/>
      <c r="M1141" s="186" t="s">
        <v>43</v>
      </c>
      <c r="N1141" s="187" t="s">
        <v>51</v>
      </c>
      <c r="O1141" s="65"/>
      <c r="P1141" s="188">
        <f>O1141*H1141</f>
        <v>0</v>
      </c>
      <c r="Q1141" s="188">
        <v>0</v>
      </c>
      <c r="R1141" s="188">
        <f>Q1141*H1141</f>
        <v>0</v>
      </c>
      <c r="S1141" s="188">
        <v>0</v>
      </c>
      <c r="T1141" s="189">
        <f>S1141*H1141</f>
        <v>0</v>
      </c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R1141" s="190" t="s">
        <v>88</v>
      </c>
      <c r="AT1141" s="190" t="s">
        <v>187</v>
      </c>
      <c r="AU1141" s="190" t="s">
        <v>90</v>
      </c>
      <c r="AY1141" s="17" t="s">
        <v>182</v>
      </c>
      <c r="BE1141" s="191">
        <f>IF(N1141="základní",J1141,0)</f>
        <v>0</v>
      </c>
      <c r="BF1141" s="191">
        <f>IF(N1141="snížená",J1141,0)</f>
        <v>0</v>
      </c>
      <c r="BG1141" s="191">
        <f>IF(N1141="zákl. přenesená",J1141,0)</f>
        <v>0</v>
      </c>
      <c r="BH1141" s="191">
        <f>IF(N1141="sníž. přenesená",J1141,0)</f>
        <v>0</v>
      </c>
      <c r="BI1141" s="191">
        <f>IF(N1141="nulová",J1141,0)</f>
        <v>0</v>
      </c>
      <c r="BJ1141" s="17" t="s">
        <v>88</v>
      </c>
      <c r="BK1141" s="191">
        <f>ROUND(I1141*H1141,2)</f>
        <v>0</v>
      </c>
      <c r="BL1141" s="17" t="s">
        <v>88</v>
      </c>
      <c r="BM1141" s="190" t="s">
        <v>890</v>
      </c>
    </row>
    <row r="1142" spans="1:65" s="13" customFormat="1" ht="11.25">
      <c r="B1142" s="192"/>
      <c r="C1142" s="193"/>
      <c r="D1142" s="194" t="s">
        <v>193</v>
      </c>
      <c r="E1142" s="195" t="s">
        <v>43</v>
      </c>
      <c r="F1142" s="196" t="s">
        <v>431</v>
      </c>
      <c r="G1142" s="193"/>
      <c r="H1142" s="195" t="s">
        <v>43</v>
      </c>
      <c r="I1142" s="197"/>
      <c r="J1142" s="193"/>
      <c r="K1142" s="193"/>
      <c r="L1142" s="198"/>
      <c r="M1142" s="199"/>
      <c r="N1142" s="200"/>
      <c r="O1142" s="200"/>
      <c r="P1142" s="200"/>
      <c r="Q1142" s="200"/>
      <c r="R1142" s="200"/>
      <c r="S1142" s="200"/>
      <c r="T1142" s="201"/>
      <c r="AT1142" s="202" t="s">
        <v>193</v>
      </c>
      <c r="AU1142" s="202" t="s">
        <v>90</v>
      </c>
      <c r="AV1142" s="13" t="s">
        <v>88</v>
      </c>
      <c r="AW1142" s="13" t="s">
        <v>41</v>
      </c>
      <c r="AX1142" s="13" t="s">
        <v>80</v>
      </c>
      <c r="AY1142" s="202" t="s">
        <v>182</v>
      </c>
    </row>
    <row r="1143" spans="1:65" s="13" customFormat="1" ht="11.25">
      <c r="B1143" s="192"/>
      <c r="C1143" s="193"/>
      <c r="D1143" s="194" t="s">
        <v>193</v>
      </c>
      <c r="E1143" s="195" t="s">
        <v>43</v>
      </c>
      <c r="F1143" s="196" t="s">
        <v>638</v>
      </c>
      <c r="G1143" s="193"/>
      <c r="H1143" s="195" t="s">
        <v>43</v>
      </c>
      <c r="I1143" s="197"/>
      <c r="J1143" s="193"/>
      <c r="K1143" s="193"/>
      <c r="L1143" s="198"/>
      <c r="M1143" s="199"/>
      <c r="N1143" s="200"/>
      <c r="O1143" s="200"/>
      <c r="P1143" s="200"/>
      <c r="Q1143" s="200"/>
      <c r="R1143" s="200"/>
      <c r="S1143" s="200"/>
      <c r="T1143" s="201"/>
      <c r="AT1143" s="202" t="s">
        <v>193</v>
      </c>
      <c r="AU1143" s="202" t="s">
        <v>90</v>
      </c>
      <c r="AV1143" s="13" t="s">
        <v>88</v>
      </c>
      <c r="AW1143" s="13" t="s">
        <v>41</v>
      </c>
      <c r="AX1143" s="13" t="s">
        <v>80</v>
      </c>
      <c r="AY1143" s="202" t="s">
        <v>182</v>
      </c>
    </row>
    <row r="1144" spans="1:65" s="14" customFormat="1" ht="11.25">
      <c r="B1144" s="203"/>
      <c r="C1144" s="204"/>
      <c r="D1144" s="194" t="s">
        <v>193</v>
      </c>
      <c r="E1144" s="205" t="s">
        <v>43</v>
      </c>
      <c r="F1144" s="206" t="s">
        <v>90</v>
      </c>
      <c r="G1144" s="204"/>
      <c r="H1144" s="207">
        <v>2</v>
      </c>
      <c r="I1144" s="208"/>
      <c r="J1144" s="204"/>
      <c r="K1144" s="204"/>
      <c r="L1144" s="209"/>
      <c r="M1144" s="210"/>
      <c r="N1144" s="211"/>
      <c r="O1144" s="211"/>
      <c r="P1144" s="211"/>
      <c r="Q1144" s="211"/>
      <c r="R1144" s="211"/>
      <c r="S1144" s="211"/>
      <c r="T1144" s="212"/>
      <c r="AT1144" s="213" t="s">
        <v>193</v>
      </c>
      <c r="AU1144" s="213" t="s">
        <v>90</v>
      </c>
      <c r="AV1144" s="14" t="s">
        <v>90</v>
      </c>
      <c r="AW1144" s="14" t="s">
        <v>41</v>
      </c>
      <c r="AX1144" s="14" t="s">
        <v>80</v>
      </c>
      <c r="AY1144" s="213" t="s">
        <v>182</v>
      </c>
    </row>
    <row r="1145" spans="1:65" s="13" customFormat="1" ht="11.25">
      <c r="B1145" s="192"/>
      <c r="C1145" s="193"/>
      <c r="D1145" s="194" t="s">
        <v>193</v>
      </c>
      <c r="E1145" s="195" t="s">
        <v>43</v>
      </c>
      <c r="F1145" s="196" t="s">
        <v>1636</v>
      </c>
      <c r="G1145" s="193"/>
      <c r="H1145" s="195" t="s">
        <v>43</v>
      </c>
      <c r="I1145" s="197"/>
      <c r="J1145" s="193"/>
      <c r="K1145" s="193"/>
      <c r="L1145" s="198"/>
      <c r="M1145" s="199"/>
      <c r="N1145" s="200"/>
      <c r="O1145" s="200"/>
      <c r="P1145" s="200"/>
      <c r="Q1145" s="200"/>
      <c r="R1145" s="200"/>
      <c r="S1145" s="200"/>
      <c r="T1145" s="201"/>
      <c r="AT1145" s="202" t="s">
        <v>193</v>
      </c>
      <c r="AU1145" s="202" t="s">
        <v>90</v>
      </c>
      <c r="AV1145" s="13" t="s">
        <v>88</v>
      </c>
      <c r="AW1145" s="13" t="s">
        <v>41</v>
      </c>
      <c r="AX1145" s="13" t="s">
        <v>80</v>
      </c>
      <c r="AY1145" s="202" t="s">
        <v>182</v>
      </c>
    </row>
    <row r="1146" spans="1:65" s="14" customFormat="1" ht="11.25">
      <c r="B1146" s="203"/>
      <c r="C1146" s="204"/>
      <c r="D1146" s="194" t="s">
        <v>193</v>
      </c>
      <c r="E1146" s="205" t="s">
        <v>43</v>
      </c>
      <c r="F1146" s="206" t="s">
        <v>90</v>
      </c>
      <c r="G1146" s="204"/>
      <c r="H1146" s="207">
        <v>2</v>
      </c>
      <c r="I1146" s="208"/>
      <c r="J1146" s="204"/>
      <c r="K1146" s="204"/>
      <c r="L1146" s="209"/>
      <c r="M1146" s="210"/>
      <c r="N1146" s="211"/>
      <c r="O1146" s="211"/>
      <c r="P1146" s="211"/>
      <c r="Q1146" s="211"/>
      <c r="R1146" s="211"/>
      <c r="S1146" s="211"/>
      <c r="T1146" s="212"/>
      <c r="AT1146" s="213" t="s">
        <v>193</v>
      </c>
      <c r="AU1146" s="213" t="s">
        <v>90</v>
      </c>
      <c r="AV1146" s="14" t="s">
        <v>90</v>
      </c>
      <c r="AW1146" s="14" t="s">
        <v>41</v>
      </c>
      <c r="AX1146" s="14" t="s">
        <v>80</v>
      </c>
      <c r="AY1146" s="213" t="s">
        <v>182</v>
      </c>
    </row>
    <row r="1147" spans="1:65" s="13" customFormat="1" ht="11.25">
      <c r="B1147" s="192"/>
      <c r="C1147" s="193"/>
      <c r="D1147" s="194" t="s">
        <v>193</v>
      </c>
      <c r="E1147" s="195" t="s">
        <v>43</v>
      </c>
      <c r="F1147" s="196" t="s">
        <v>1639</v>
      </c>
      <c r="G1147" s="193"/>
      <c r="H1147" s="195" t="s">
        <v>43</v>
      </c>
      <c r="I1147" s="197"/>
      <c r="J1147" s="193"/>
      <c r="K1147" s="193"/>
      <c r="L1147" s="198"/>
      <c r="M1147" s="199"/>
      <c r="N1147" s="200"/>
      <c r="O1147" s="200"/>
      <c r="P1147" s="200"/>
      <c r="Q1147" s="200"/>
      <c r="R1147" s="200"/>
      <c r="S1147" s="200"/>
      <c r="T1147" s="201"/>
      <c r="AT1147" s="202" t="s">
        <v>193</v>
      </c>
      <c r="AU1147" s="202" t="s">
        <v>90</v>
      </c>
      <c r="AV1147" s="13" t="s">
        <v>88</v>
      </c>
      <c r="AW1147" s="13" t="s">
        <v>41</v>
      </c>
      <c r="AX1147" s="13" t="s">
        <v>80</v>
      </c>
      <c r="AY1147" s="202" t="s">
        <v>182</v>
      </c>
    </row>
    <row r="1148" spans="1:65" s="14" customFormat="1" ht="11.25">
      <c r="B1148" s="203"/>
      <c r="C1148" s="204"/>
      <c r="D1148" s="194" t="s">
        <v>193</v>
      </c>
      <c r="E1148" s="205" t="s">
        <v>43</v>
      </c>
      <c r="F1148" s="206" t="s">
        <v>90</v>
      </c>
      <c r="G1148" s="204"/>
      <c r="H1148" s="207">
        <v>2</v>
      </c>
      <c r="I1148" s="208"/>
      <c r="J1148" s="204"/>
      <c r="K1148" s="204"/>
      <c r="L1148" s="209"/>
      <c r="M1148" s="210"/>
      <c r="N1148" s="211"/>
      <c r="O1148" s="211"/>
      <c r="P1148" s="211"/>
      <c r="Q1148" s="211"/>
      <c r="R1148" s="211"/>
      <c r="S1148" s="211"/>
      <c r="T1148" s="212"/>
      <c r="AT1148" s="213" t="s">
        <v>193</v>
      </c>
      <c r="AU1148" s="213" t="s">
        <v>90</v>
      </c>
      <c r="AV1148" s="14" t="s">
        <v>90</v>
      </c>
      <c r="AW1148" s="14" t="s">
        <v>41</v>
      </c>
      <c r="AX1148" s="14" t="s">
        <v>80</v>
      </c>
      <c r="AY1148" s="213" t="s">
        <v>182</v>
      </c>
    </row>
    <row r="1149" spans="1:65" s="13" customFormat="1" ht="11.25">
      <c r="B1149" s="192"/>
      <c r="C1149" s="193"/>
      <c r="D1149" s="194" t="s">
        <v>193</v>
      </c>
      <c r="E1149" s="195" t="s">
        <v>43</v>
      </c>
      <c r="F1149" s="196" t="s">
        <v>1641</v>
      </c>
      <c r="G1149" s="193"/>
      <c r="H1149" s="195" t="s">
        <v>43</v>
      </c>
      <c r="I1149" s="197"/>
      <c r="J1149" s="193"/>
      <c r="K1149" s="193"/>
      <c r="L1149" s="198"/>
      <c r="M1149" s="199"/>
      <c r="N1149" s="200"/>
      <c r="O1149" s="200"/>
      <c r="P1149" s="200"/>
      <c r="Q1149" s="200"/>
      <c r="R1149" s="200"/>
      <c r="S1149" s="200"/>
      <c r="T1149" s="201"/>
      <c r="AT1149" s="202" t="s">
        <v>193</v>
      </c>
      <c r="AU1149" s="202" t="s">
        <v>90</v>
      </c>
      <c r="AV1149" s="13" t="s">
        <v>88</v>
      </c>
      <c r="AW1149" s="13" t="s">
        <v>41</v>
      </c>
      <c r="AX1149" s="13" t="s">
        <v>80</v>
      </c>
      <c r="AY1149" s="202" t="s">
        <v>182</v>
      </c>
    </row>
    <row r="1150" spans="1:65" s="14" customFormat="1" ht="11.25">
      <c r="B1150" s="203"/>
      <c r="C1150" s="204"/>
      <c r="D1150" s="194" t="s">
        <v>193</v>
      </c>
      <c r="E1150" s="205" t="s">
        <v>43</v>
      </c>
      <c r="F1150" s="206" t="s">
        <v>88</v>
      </c>
      <c r="G1150" s="204"/>
      <c r="H1150" s="207">
        <v>1</v>
      </c>
      <c r="I1150" s="208"/>
      <c r="J1150" s="204"/>
      <c r="K1150" s="204"/>
      <c r="L1150" s="209"/>
      <c r="M1150" s="210"/>
      <c r="N1150" s="211"/>
      <c r="O1150" s="211"/>
      <c r="P1150" s="211"/>
      <c r="Q1150" s="211"/>
      <c r="R1150" s="211"/>
      <c r="S1150" s="211"/>
      <c r="T1150" s="212"/>
      <c r="AT1150" s="213" t="s">
        <v>193</v>
      </c>
      <c r="AU1150" s="213" t="s">
        <v>90</v>
      </c>
      <c r="AV1150" s="14" t="s">
        <v>90</v>
      </c>
      <c r="AW1150" s="14" t="s">
        <v>41</v>
      </c>
      <c r="AX1150" s="14" t="s">
        <v>80</v>
      </c>
      <c r="AY1150" s="213" t="s">
        <v>182</v>
      </c>
    </row>
    <row r="1151" spans="1:65" s="13" customFormat="1" ht="11.25">
      <c r="B1151" s="192"/>
      <c r="C1151" s="193"/>
      <c r="D1151" s="194" t="s">
        <v>193</v>
      </c>
      <c r="E1151" s="195" t="s">
        <v>43</v>
      </c>
      <c r="F1151" s="196" t="s">
        <v>1643</v>
      </c>
      <c r="G1151" s="193"/>
      <c r="H1151" s="195" t="s">
        <v>43</v>
      </c>
      <c r="I1151" s="197"/>
      <c r="J1151" s="193"/>
      <c r="K1151" s="193"/>
      <c r="L1151" s="198"/>
      <c r="M1151" s="199"/>
      <c r="N1151" s="200"/>
      <c r="O1151" s="200"/>
      <c r="P1151" s="200"/>
      <c r="Q1151" s="200"/>
      <c r="R1151" s="200"/>
      <c r="S1151" s="200"/>
      <c r="T1151" s="201"/>
      <c r="AT1151" s="202" t="s">
        <v>193</v>
      </c>
      <c r="AU1151" s="202" t="s">
        <v>90</v>
      </c>
      <c r="AV1151" s="13" t="s">
        <v>88</v>
      </c>
      <c r="AW1151" s="13" t="s">
        <v>41</v>
      </c>
      <c r="AX1151" s="13" t="s">
        <v>80</v>
      </c>
      <c r="AY1151" s="202" t="s">
        <v>182</v>
      </c>
    </row>
    <row r="1152" spans="1:65" s="14" customFormat="1" ht="11.25">
      <c r="B1152" s="203"/>
      <c r="C1152" s="204"/>
      <c r="D1152" s="194" t="s">
        <v>193</v>
      </c>
      <c r="E1152" s="205" t="s">
        <v>43</v>
      </c>
      <c r="F1152" s="206" t="s">
        <v>90</v>
      </c>
      <c r="G1152" s="204"/>
      <c r="H1152" s="207">
        <v>2</v>
      </c>
      <c r="I1152" s="208"/>
      <c r="J1152" s="204"/>
      <c r="K1152" s="204"/>
      <c r="L1152" s="209"/>
      <c r="M1152" s="210"/>
      <c r="N1152" s="211"/>
      <c r="O1152" s="211"/>
      <c r="P1152" s="211"/>
      <c r="Q1152" s="211"/>
      <c r="R1152" s="211"/>
      <c r="S1152" s="211"/>
      <c r="T1152" s="212"/>
      <c r="AT1152" s="213" t="s">
        <v>193</v>
      </c>
      <c r="AU1152" s="213" t="s">
        <v>90</v>
      </c>
      <c r="AV1152" s="14" t="s">
        <v>90</v>
      </c>
      <c r="AW1152" s="14" t="s">
        <v>41</v>
      </c>
      <c r="AX1152" s="14" t="s">
        <v>80</v>
      </c>
      <c r="AY1152" s="213" t="s">
        <v>182</v>
      </c>
    </row>
    <row r="1153" spans="1:65" s="13" customFormat="1" ht="11.25">
      <c r="B1153" s="192"/>
      <c r="C1153" s="193"/>
      <c r="D1153" s="194" t="s">
        <v>193</v>
      </c>
      <c r="E1153" s="195" t="s">
        <v>43</v>
      </c>
      <c r="F1153" s="196" t="s">
        <v>1644</v>
      </c>
      <c r="G1153" s="193"/>
      <c r="H1153" s="195" t="s">
        <v>43</v>
      </c>
      <c r="I1153" s="197"/>
      <c r="J1153" s="193"/>
      <c r="K1153" s="193"/>
      <c r="L1153" s="198"/>
      <c r="M1153" s="199"/>
      <c r="N1153" s="200"/>
      <c r="O1153" s="200"/>
      <c r="P1153" s="200"/>
      <c r="Q1153" s="200"/>
      <c r="R1153" s="200"/>
      <c r="S1153" s="200"/>
      <c r="T1153" s="201"/>
      <c r="AT1153" s="202" t="s">
        <v>193</v>
      </c>
      <c r="AU1153" s="202" t="s">
        <v>90</v>
      </c>
      <c r="AV1153" s="13" t="s">
        <v>88</v>
      </c>
      <c r="AW1153" s="13" t="s">
        <v>41</v>
      </c>
      <c r="AX1153" s="13" t="s">
        <v>80</v>
      </c>
      <c r="AY1153" s="202" t="s">
        <v>182</v>
      </c>
    </row>
    <row r="1154" spans="1:65" s="14" customFormat="1" ht="11.25">
      <c r="B1154" s="203"/>
      <c r="C1154" s="204"/>
      <c r="D1154" s="194" t="s">
        <v>193</v>
      </c>
      <c r="E1154" s="205" t="s">
        <v>43</v>
      </c>
      <c r="F1154" s="206" t="s">
        <v>88</v>
      </c>
      <c r="G1154" s="204"/>
      <c r="H1154" s="207">
        <v>1</v>
      </c>
      <c r="I1154" s="208"/>
      <c r="J1154" s="204"/>
      <c r="K1154" s="204"/>
      <c r="L1154" s="209"/>
      <c r="M1154" s="210"/>
      <c r="N1154" s="211"/>
      <c r="O1154" s="211"/>
      <c r="P1154" s="211"/>
      <c r="Q1154" s="211"/>
      <c r="R1154" s="211"/>
      <c r="S1154" s="211"/>
      <c r="T1154" s="212"/>
      <c r="AT1154" s="213" t="s">
        <v>193</v>
      </c>
      <c r="AU1154" s="213" t="s">
        <v>90</v>
      </c>
      <c r="AV1154" s="14" t="s">
        <v>90</v>
      </c>
      <c r="AW1154" s="14" t="s">
        <v>41</v>
      </c>
      <c r="AX1154" s="14" t="s">
        <v>80</v>
      </c>
      <c r="AY1154" s="213" t="s">
        <v>182</v>
      </c>
    </row>
    <row r="1155" spans="1:65" s="13" customFormat="1" ht="11.25">
      <c r="B1155" s="192"/>
      <c r="C1155" s="193"/>
      <c r="D1155" s="194" t="s">
        <v>193</v>
      </c>
      <c r="E1155" s="195" t="s">
        <v>43</v>
      </c>
      <c r="F1155" s="196" t="s">
        <v>1646</v>
      </c>
      <c r="G1155" s="193"/>
      <c r="H1155" s="195" t="s">
        <v>43</v>
      </c>
      <c r="I1155" s="197"/>
      <c r="J1155" s="193"/>
      <c r="K1155" s="193"/>
      <c r="L1155" s="198"/>
      <c r="M1155" s="199"/>
      <c r="N1155" s="200"/>
      <c r="O1155" s="200"/>
      <c r="P1155" s="200"/>
      <c r="Q1155" s="200"/>
      <c r="R1155" s="200"/>
      <c r="S1155" s="200"/>
      <c r="T1155" s="201"/>
      <c r="AT1155" s="202" t="s">
        <v>193</v>
      </c>
      <c r="AU1155" s="202" t="s">
        <v>90</v>
      </c>
      <c r="AV1155" s="13" t="s">
        <v>88</v>
      </c>
      <c r="AW1155" s="13" t="s">
        <v>41</v>
      </c>
      <c r="AX1155" s="13" t="s">
        <v>80</v>
      </c>
      <c r="AY1155" s="202" t="s">
        <v>182</v>
      </c>
    </row>
    <row r="1156" spans="1:65" s="14" customFormat="1" ht="11.25">
      <c r="B1156" s="203"/>
      <c r="C1156" s="204"/>
      <c r="D1156" s="194" t="s">
        <v>193</v>
      </c>
      <c r="E1156" s="205" t="s">
        <v>43</v>
      </c>
      <c r="F1156" s="206" t="s">
        <v>88</v>
      </c>
      <c r="G1156" s="204"/>
      <c r="H1156" s="207">
        <v>1</v>
      </c>
      <c r="I1156" s="208"/>
      <c r="J1156" s="204"/>
      <c r="K1156" s="204"/>
      <c r="L1156" s="209"/>
      <c r="M1156" s="210"/>
      <c r="N1156" s="211"/>
      <c r="O1156" s="211"/>
      <c r="P1156" s="211"/>
      <c r="Q1156" s="211"/>
      <c r="R1156" s="211"/>
      <c r="S1156" s="211"/>
      <c r="T1156" s="212"/>
      <c r="AT1156" s="213" t="s">
        <v>193</v>
      </c>
      <c r="AU1156" s="213" t="s">
        <v>90</v>
      </c>
      <c r="AV1156" s="14" t="s">
        <v>90</v>
      </c>
      <c r="AW1156" s="14" t="s">
        <v>41</v>
      </c>
      <c r="AX1156" s="14" t="s">
        <v>80</v>
      </c>
      <c r="AY1156" s="213" t="s">
        <v>182</v>
      </c>
    </row>
    <row r="1157" spans="1:65" s="15" customFormat="1" ht="11.25">
      <c r="B1157" s="227"/>
      <c r="C1157" s="228"/>
      <c r="D1157" s="194" t="s">
        <v>193</v>
      </c>
      <c r="E1157" s="229" t="s">
        <v>43</v>
      </c>
      <c r="F1157" s="230" t="s">
        <v>436</v>
      </c>
      <c r="G1157" s="228"/>
      <c r="H1157" s="231">
        <v>11</v>
      </c>
      <c r="I1157" s="232"/>
      <c r="J1157" s="228"/>
      <c r="K1157" s="228"/>
      <c r="L1157" s="233"/>
      <c r="M1157" s="234"/>
      <c r="N1157" s="235"/>
      <c r="O1157" s="235"/>
      <c r="P1157" s="235"/>
      <c r="Q1157" s="235"/>
      <c r="R1157" s="235"/>
      <c r="S1157" s="235"/>
      <c r="T1157" s="236"/>
      <c r="AT1157" s="237" t="s">
        <v>193</v>
      </c>
      <c r="AU1157" s="237" t="s">
        <v>90</v>
      </c>
      <c r="AV1157" s="15" t="s">
        <v>205</v>
      </c>
      <c r="AW1157" s="15" t="s">
        <v>41</v>
      </c>
      <c r="AX1157" s="15" t="s">
        <v>88</v>
      </c>
      <c r="AY1157" s="237" t="s">
        <v>182</v>
      </c>
    </row>
    <row r="1158" spans="1:65" s="2" customFormat="1" ht="24.2" customHeight="1">
      <c r="A1158" s="35"/>
      <c r="B1158" s="36"/>
      <c r="C1158" s="214" t="s">
        <v>1015</v>
      </c>
      <c r="D1158" s="214" t="s">
        <v>179</v>
      </c>
      <c r="E1158" s="215" t="s">
        <v>893</v>
      </c>
      <c r="F1158" s="216" t="s">
        <v>894</v>
      </c>
      <c r="G1158" s="217" t="s">
        <v>190</v>
      </c>
      <c r="H1158" s="218">
        <v>24</v>
      </c>
      <c r="I1158" s="219"/>
      <c r="J1158" s="220">
        <f>ROUND(I1158*H1158,2)</f>
        <v>0</v>
      </c>
      <c r="K1158" s="216" t="s">
        <v>198</v>
      </c>
      <c r="L1158" s="221"/>
      <c r="M1158" s="222" t="s">
        <v>43</v>
      </c>
      <c r="N1158" s="223" t="s">
        <v>51</v>
      </c>
      <c r="O1158" s="65"/>
      <c r="P1158" s="188">
        <f>O1158*H1158</f>
        <v>0</v>
      </c>
      <c r="Q1158" s="188">
        <v>0</v>
      </c>
      <c r="R1158" s="188">
        <f>Q1158*H1158</f>
        <v>0</v>
      </c>
      <c r="S1158" s="188">
        <v>0</v>
      </c>
      <c r="T1158" s="189">
        <f>S1158*H1158</f>
        <v>0</v>
      </c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R1158" s="190" t="s">
        <v>90</v>
      </c>
      <c r="AT1158" s="190" t="s">
        <v>179</v>
      </c>
      <c r="AU1158" s="190" t="s">
        <v>90</v>
      </c>
      <c r="AY1158" s="17" t="s">
        <v>182</v>
      </c>
      <c r="BE1158" s="191">
        <f>IF(N1158="základní",J1158,0)</f>
        <v>0</v>
      </c>
      <c r="BF1158" s="191">
        <f>IF(N1158="snížená",J1158,0)</f>
        <v>0</v>
      </c>
      <c r="BG1158" s="191">
        <f>IF(N1158="zákl. přenesená",J1158,0)</f>
        <v>0</v>
      </c>
      <c r="BH1158" s="191">
        <f>IF(N1158="sníž. přenesená",J1158,0)</f>
        <v>0</v>
      </c>
      <c r="BI1158" s="191">
        <f>IF(N1158="nulová",J1158,0)</f>
        <v>0</v>
      </c>
      <c r="BJ1158" s="17" t="s">
        <v>88</v>
      </c>
      <c r="BK1158" s="191">
        <f>ROUND(I1158*H1158,2)</f>
        <v>0</v>
      </c>
      <c r="BL1158" s="17" t="s">
        <v>88</v>
      </c>
      <c r="BM1158" s="190" t="s">
        <v>895</v>
      </c>
    </row>
    <row r="1159" spans="1:65" s="13" customFormat="1" ht="11.25">
      <c r="B1159" s="192"/>
      <c r="C1159" s="193"/>
      <c r="D1159" s="194" t="s">
        <v>193</v>
      </c>
      <c r="E1159" s="195" t="s">
        <v>43</v>
      </c>
      <c r="F1159" s="196" t="s">
        <v>431</v>
      </c>
      <c r="G1159" s="193"/>
      <c r="H1159" s="195" t="s">
        <v>43</v>
      </c>
      <c r="I1159" s="197"/>
      <c r="J1159" s="193"/>
      <c r="K1159" s="193"/>
      <c r="L1159" s="198"/>
      <c r="M1159" s="199"/>
      <c r="N1159" s="200"/>
      <c r="O1159" s="200"/>
      <c r="P1159" s="200"/>
      <c r="Q1159" s="200"/>
      <c r="R1159" s="200"/>
      <c r="S1159" s="200"/>
      <c r="T1159" s="201"/>
      <c r="AT1159" s="202" t="s">
        <v>193</v>
      </c>
      <c r="AU1159" s="202" t="s">
        <v>90</v>
      </c>
      <c r="AV1159" s="13" t="s">
        <v>88</v>
      </c>
      <c r="AW1159" s="13" t="s">
        <v>41</v>
      </c>
      <c r="AX1159" s="13" t="s">
        <v>80</v>
      </c>
      <c r="AY1159" s="202" t="s">
        <v>182</v>
      </c>
    </row>
    <row r="1160" spans="1:65" s="13" customFormat="1" ht="11.25">
      <c r="B1160" s="192"/>
      <c r="C1160" s="193"/>
      <c r="D1160" s="194" t="s">
        <v>193</v>
      </c>
      <c r="E1160" s="195" t="s">
        <v>43</v>
      </c>
      <c r="F1160" s="196" t="s">
        <v>638</v>
      </c>
      <c r="G1160" s="193"/>
      <c r="H1160" s="195" t="s">
        <v>43</v>
      </c>
      <c r="I1160" s="197"/>
      <c r="J1160" s="193"/>
      <c r="K1160" s="193"/>
      <c r="L1160" s="198"/>
      <c r="M1160" s="199"/>
      <c r="N1160" s="200"/>
      <c r="O1160" s="200"/>
      <c r="P1160" s="200"/>
      <c r="Q1160" s="200"/>
      <c r="R1160" s="200"/>
      <c r="S1160" s="200"/>
      <c r="T1160" s="201"/>
      <c r="AT1160" s="202" t="s">
        <v>193</v>
      </c>
      <c r="AU1160" s="202" t="s">
        <v>90</v>
      </c>
      <c r="AV1160" s="13" t="s">
        <v>88</v>
      </c>
      <c r="AW1160" s="13" t="s">
        <v>41</v>
      </c>
      <c r="AX1160" s="13" t="s">
        <v>80</v>
      </c>
      <c r="AY1160" s="202" t="s">
        <v>182</v>
      </c>
    </row>
    <row r="1161" spans="1:65" s="14" customFormat="1" ht="11.25">
      <c r="B1161" s="203"/>
      <c r="C1161" s="204"/>
      <c r="D1161" s="194" t="s">
        <v>193</v>
      </c>
      <c r="E1161" s="205" t="s">
        <v>43</v>
      </c>
      <c r="F1161" s="206" t="s">
        <v>1879</v>
      </c>
      <c r="G1161" s="204"/>
      <c r="H1161" s="207">
        <v>4</v>
      </c>
      <c r="I1161" s="208"/>
      <c r="J1161" s="204"/>
      <c r="K1161" s="204"/>
      <c r="L1161" s="209"/>
      <c r="M1161" s="210"/>
      <c r="N1161" s="211"/>
      <c r="O1161" s="211"/>
      <c r="P1161" s="211"/>
      <c r="Q1161" s="211"/>
      <c r="R1161" s="211"/>
      <c r="S1161" s="211"/>
      <c r="T1161" s="212"/>
      <c r="AT1161" s="213" t="s">
        <v>193</v>
      </c>
      <c r="AU1161" s="213" t="s">
        <v>90</v>
      </c>
      <c r="AV1161" s="14" t="s">
        <v>90</v>
      </c>
      <c r="AW1161" s="14" t="s">
        <v>41</v>
      </c>
      <c r="AX1161" s="14" t="s">
        <v>80</v>
      </c>
      <c r="AY1161" s="213" t="s">
        <v>182</v>
      </c>
    </row>
    <row r="1162" spans="1:65" s="13" customFormat="1" ht="11.25">
      <c r="B1162" s="192"/>
      <c r="C1162" s="193"/>
      <c r="D1162" s="194" t="s">
        <v>193</v>
      </c>
      <c r="E1162" s="195" t="s">
        <v>43</v>
      </c>
      <c r="F1162" s="196" t="s">
        <v>1636</v>
      </c>
      <c r="G1162" s="193"/>
      <c r="H1162" s="195" t="s">
        <v>43</v>
      </c>
      <c r="I1162" s="197"/>
      <c r="J1162" s="193"/>
      <c r="K1162" s="193"/>
      <c r="L1162" s="198"/>
      <c r="M1162" s="199"/>
      <c r="N1162" s="200"/>
      <c r="O1162" s="200"/>
      <c r="P1162" s="200"/>
      <c r="Q1162" s="200"/>
      <c r="R1162" s="200"/>
      <c r="S1162" s="200"/>
      <c r="T1162" s="201"/>
      <c r="AT1162" s="202" t="s">
        <v>193</v>
      </c>
      <c r="AU1162" s="202" t="s">
        <v>90</v>
      </c>
      <c r="AV1162" s="13" t="s">
        <v>88</v>
      </c>
      <c r="AW1162" s="13" t="s">
        <v>41</v>
      </c>
      <c r="AX1162" s="13" t="s">
        <v>80</v>
      </c>
      <c r="AY1162" s="202" t="s">
        <v>182</v>
      </c>
    </row>
    <row r="1163" spans="1:65" s="14" customFormat="1" ht="11.25">
      <c r="B1163" s="203"/>
      <c r="C1163" s="204"/>
      <c r="D1163" s="194" t="s">
        <v>193</v>
      </c>
      <c r="E1163" s="205" t="s">
        <v>43</v>
      </c>
      <c r="F1163" s="206" t="s">
        <v>1879</v>
      </c>
      <c r="G1163" s="204"/>
      <c r="H1163" s="207">
        <v>4</v>
      </c>
      <c r="I1163" s="208"/>
      <c r="J1163" s="204"/>
      <c r="K1163" s="204"/>
      <c r="L1163" s="209"/>
      <c r="M1163" s="210"/>
      <c r="N1163" s="211"/>
      <c r="O1163" s="211"/>
      <c r="P1163" s="211"/>
      <c r="Q1163" s="211"/>
      <c r="R1163" s="211"/>
      <c r="S1163" s="211"/>
      <c r="T1163" s="212"/>
      <c r="AT1163" s="213" t="s">
        <v>193</v>
      </c>
      <c r="AU1163" s="213" t="s">
        <v>90</v>
      </c>
      <c r="AV1163" s="14" t="s">
        <v>90</v>
      </c>
      <c r="AW1163" s="14" t="s">
        <v>41</v>
      </c>
      <c r="AX1163" s="14" t="s">
        <v>80</v>
      </c>
      <c r="AY1163" s="213" t="s">
        <v>182</v>
      </c>
    </row>
    <row r="1164" spans="1:65" s="13" customFormat="1" ht="11.25">
      <c r="B1164" s="192"/>
      <c r="C1164" s="193"/>
      <c r="D1164" s="194" t="s">
        <v>193</v>
      </c>
      <c r="E1164" s="195" t="s">
        <v>43</v>
      </c>
      <c r="F1164" s="196" t="s">
        <v>1638</v>
      </c>
      <c r="G1164" s="193"/>
      <c r="H1164" s="195" t="s">
        <v>43</v>
      </c>
      <c r="I1164" s="197"/>
      <c r="J1164" s="193"/>
      <c r="K1164" s="193"/>
      <c r="L1164" s="198"/>
      <c r="M1164" s="199"/>
      <c r="N1164" s="200"/>
      <c r="O1164" s="200"/>
      <c r="P1164" s="200"/>
      <c r="Q1164" s="200"/>
      <c r="R1164" s="200"/>
      <c r="S1164" s="200"/>
      <c r="T1164" s="201"/>
      <c r="AT1164" s="202" t="s">
        <v>193</v>
      </c>
      <c r="AU1164" s="202" t="s">
        <v>90</v>
      </c>
      <c r="AV1164" s="13" t="s">
        <v>88</v>
      </c>
      <c r="AW1164" s="13" t="s">
        <v>41</v>
      </c>
      <c r="AX1164" s="13" t="s">
        <v>80</v>
      </c>
      <c r="AY1164" s="202" t="s">
        <v>182</v>
      </c>
    </row>
    <row r="1165" spans="1:65" s="14" customFormat="1" ht="11.25">
      <c r="B1165" s="203"/>
      <c r="C1165" s="204"/>
      <c r="D1165" s="194" t="s">
        <v>193</v>
      </c>
      <c r="E1165" s="205" t="s">
        <v>43</v>
      </c>
      <c r="F1165" s="206" t="s">
        <v>88</v>
      </c>
      <c r="G1165" s="204"/>
      <c r="H1165" s="207">
        <v>1</v>
      </c>
      <c r="I1165" s="208"/>
      <c r="J1165" s="204"/>
      <c r="K1165" s="204"/>
      <c r="L1165" s="209"/>
      <c r="M1165" s="210"/>
      <c r="N1165" s="211"/>
      <c r="O1165" s="211"/>
      <c r="P1165" s="211"/>
      <c r="Q1165" s="211"/>
      <c r="R1165" s="211"/>
      <c r="S1165" s="211"/>
      <c r="T1165" s="212"/>
      <c r="AT1165" s="213" t="s">
        <v>193</v>
      </c>
      <c r="AU1165" s="213" t="s">
        <v>90</v>
      </c>
      <c r="AV1165" s="14" t="s">
        <v>90</v>
      </c>
      <c r="AW1165" s="14" t="s">
        <v>41</v>
      </c>
      <c r="AX1165" s="14" t="s">
        <v>80</v>
      </c>
      <c r="AY1165" s="213" t="s">
        <v>182</v>
      </c>
    </row>
    <row r="1166" spans="1:65" s="13" customFormat="1" ht="11.25">
      <c r="B1166" s="192"/>
      <c r="C1166" s="193"/>
      <c r="D1166" s="194" t="s">
        <v>193</v>
      </c>
      <c r="E1166" s="195" t="s">
        <v>43</v>
      </c>
      <c r="F1166" s="196" t="s">
        <v>1639</v>
      </c>
      <c r="G1166" s="193"/>
      <c r="H1166" s="195" t="s">
        <v>43</v>
      </c>
      <c r="I1166" s="197"/>
      <c r="J1166" s="193"/>
      <c r="K1166" s="193"/>
      <c r="L1166" s="198"/>
      <c r="M1166" s="199"/>
      <c r="N1166" s="200"/>
      <c r="O1166" s="200"/>
      <c r="P1166" s="200"/>
      <c r="Q1166" s="200"/>
      <c r="R1166" s="200"/>
      <c r="S1166" s="200"/>
      <c r="T1166" s="201"/>
      <c r="AT1166" s="202" t="s">
        <v>193</v>
      </c>
      <c r="AU1166" s="202" t="s">
        <v>90</v>
      </c>
      <c r="AV1166" s="13" t="s">
        <v>88</v>
      </c>
      <c r="AW1166" s="13" t="s">
        <v>41</v>
      </c>
      <c r="AX1166" s="13" t="s">
        <v>80</v>
      </c>
      <c r="AY1166" s="202" t="s">
        <v>182</v>
      </c>
    </row>
    <row r="1167" spans="1:65" s="14" customFormat="1" ht="11.25">
      <c r="B1167" s="203"/>
      <c r="C1167" s="204"/>
      <c r="D1167" s="194" t="s">
        <v>193</v>
      </c>
      <c r="E1167" s="205" t="s">
        <v>43</v>
      </c>
      <c r="F1167" s="206" t="s">
        <v>1879</v>
      </c>
      <c r="G1167" s="204"/>
      <c r="H1167" s="207">
        <v>4</v>
      </c>
      <c r="I1167" s="208"/>
      <c r="J1167" s="204"/>
      <c r="K1167" s="204"/>
      <c r="L1167" s="209"/>
      <c r="M1167" s="210"/>
      <c r="N1167" s="211"/>
      <c r="O1167" s="211"/>
      <c r="P1167" s="211"/>
      <c r="Q1167" s="211"/>
      <c r="R1167" s="211"/>
      <c r="S1167" s="211"/>
      <c r="T1167" s="212"/>
      <c r="AT1167" s="213" t="s">
        <v>193</v>
      </c>
      <c r="AU1167" s="213" t="s">
        <v>90</v>
      </c>
      <c r="AV1167" s="14" t="s">
        <v>90</v>
      </c>
      <c r="AW1167" s="14" t="s">
        <v>41</v>
      </c>
      <c r="AX1167" s="14" t="s">
        <v>80</v>
      </c>
      <c r="AY1167" s="213" t="s">
        <v>182</v>
      </c>
    </row>
    <row r="1168" spans="1:65" s="13" customFormat="1" ht="11.25">
      <c r="B1168" s="192"/>
      <c r="C1168" s="193"/>
      <c r="D1168" s="194" t="s">
        <v>193</v>
      </c>
      <c r="E1168" s="195" t="s">
        <v>43</v>
      </c>
      <c r="F1168" s="196" t="s">
        <v>1641</v>
      </c>
      <c r="G1168" s="193"/>
      <c r="H1168" s="195" t="s">
        <v>43</v>
      </c>
      <c r="I1168" s="197"/>
      <c r="J1168" s="193"/>
      <c r="K1168" s="193"/>
      <c r="L1168" s="198"/>
      <c r="M1168" s="199"/>
      <c r="N1168" s="200"/>
      <c r="O1168" s="200"/>
      <c r="P1168" s="200"/>
      <c r="Q1168" s="200"/>
      <c r="R1168" s="200"/>
      <c r="S1168" s="200"/>
      <c r="T1168" s="201"/>
      <c r="AT1168" s="202" t="s">
        <v>193</v>
      </c>
      <c r="AU1168" s="202" t="s">
        <v>90</v>
      </c>
      <c r="AV1168" s="13" t="s">
        <v>88</v>
      </c>
      <c r="AW1168" s="13" t="s">
        <v>41</v>
      </c>
      <c r="AX1168" s="13" t="s">
        <v>80</v>
      </c>
      <c r="AY1168" s="202" t="s">
        <v>182</v>
      </c>
    </row>
    <row r="1169" spans="1:65" s="14" customFormat="1" ht="11.25">
      <c r="B1169" s="203"/>
      <c r="C1169" s="204"/>
      <c r="D1169" s="194" t="s">
        <v>193</v>
      </c>
      <c r="E1169" s="205" t="s">
        <v>43</v>
      </c>
      <c r="F1169" s="206" t="s">
        <v>891</v>
      </c>
      <c r="G1169" s="204"/>
      <c r="H1169" s="207">
        <v>2</v>
      </c>
      <c r="I1169" s="208"/>
      <c r="J1169" s="204"/>
      <c r="K1169" s="204"/>
      <c r="L1169" s="209"/>
      <c r="M1169" s="210"/>
      <c r="N1169" s="211"/>
      <c r="O1169" s="211"/>
      <c r="P1169" s="211"/>
      <c r="Q1169" s="211"/>
      <c r="R1169" s="211"/>
      <c r="S1169" s="211"/>
      <c r="T1169" s="212"/>
      <c r="AT1169" s="213" t="s">
        <v>193</v>
      </c>
      <c r="AU1169" s="213" t="s">
        <v>90</v>
      </c>
      <c r="AV1169" s="14" t="s">
        <v>90</v>
      </c>
      <c r="AW1169" s="14" t="s">
        <v>41</v>
      </c>
      <c r="AX1169" s="14" t="s">
        <v>80</v>
      </c>
      <c r="AY1169" s="213" t="s">
        <v>182</v>
      </c>
    </row>
    <row r="1170" spans="1:65" s="13" customFormat="1" ht="11.25">
      <c r="B1170" s="192"/>
      <c r="C1170" s="193"/>
      <c r="D1170" s="194" t="s">
        <v>193</v>
      </c>
      <c r="E1170" s="195" t="s">
        <v>43</v>
      </c>
      <c r="F1170" s="196" t="s">
        <v>1643</v>
      </c>
      <c r="G1170" s="193"/>
      <c r="H1170" s="195" t="s">
        <v>43</v>
      </c>
      <c r="I1170" s="197"/>
      <c r="J1170" s="193"/>
      <c r="K1170" s="193"/>
      <c r="L1170" s="198"/>
      <c r="M1170" s="199"/>
      <c r="N1170" s="200"/>
      <c r="O1170" s="200"/>
      <c r="P1170" s="200"/>
      <c r="Q1170" s="200"/>
      <c r="R1170" s="200"/>
      <c r="S1170" s="200"/>
      <c r="T1170" s="201"/>
      <c r="AT1170" s="202" t="s">
        <v>193</v>
      </c>
      <c r="AU1170" s="202" t="s">
        <v>90</v>
      </c>
      <c r="AV1170" s="13" t="s">
        <v>88</v>
      </c>
      <c r="AW1170" s="13" t="s">
        <v>41</v>
      </c>
      <c r="AX1170" s="13" t="s">
        <v>80</v>
      </c>
      <c r="AY1170" s="202" t="s">
        <v>182</v>
      </c>
    </row>
    <row r="1171" spans="1:65" s="14" customFormat="1" ht="11.25">
      <c r="B1171" s="203"/>
      <c r="C1171" s="204"/>
      <c r="D1171" s="194" t="s">
        <v>193</v>
      </c>
      <c r="E1171" s="205" t="s">
        <v>43</v>
      </c>
      <c r="F1171" s="206" t="s">
        <v>1879</v>
      </c>
      <c r="G1171" s="204"/>
      <c r="H1171" s="207">
        <v>4</v>
      </c>
      <c r="I1171" s="208"/>
      <c r="J1171" s="204"/>
      <c r="K1171" s="204"/>
      <c r="L1171" s="209"/>
      <c r="M1171" s="210"/>
      <c r="N1171" s="211"/>
      <c r="O1171" s="211"/>
      <c r="P1171" s="211"/>
      <c r="Q1171" s="211"/>
      <c r="R1171" s="211"/>
      <c r="S1171" s="211"/>
      <c r="T1171" s="212"/>
      <c r="AT1171" s="213" t="s">
        <v>193</v>
      </c>
      <c r="AU1171" s="213" t="s">
        <v>90</v>
      </c>
      <c r="AV1171" s="14" t="s">
        <v>90</v>
      </c>
      <c r="AW1171" s="14" t="s">
        <v>41</v>
      </c>
      <c r="AX1171" s="14" t="s">
        <v>80</v>
      </c>
      <c r="AY1171" s="213" t="s">
        <v>182</v>
      </c>
    </row>
    <row r="1172" spans="1:65" s="13" customFormat="1" ht="11.25">
      <c r="B1172" s="192"/>
      <c r="C1172" s="193"/>
      <c r="D1172" s="194" t="s">
        <v>193</v>
      </c>
      <c r="E1172" s="195" t="s">
        <v>43</v>
      </c>
      <c r="F1172" s="196" t="s">
        <v>1644</v>
      </c>
      <c r="G1172" s="193"/>
      <c r="H1172" s="195" t="s">
        <v>43</v>
      </c>
      <c r="I1172" s="197"/>
      <c r="J1172" s="193"/>
      <c r="K1172" s="193"/>
      <c r="L1172" s="198"/>
      <c r="M1172" s="199"/>
      <c r="N1172" s="200"/>
      <c r="O1172" s="200"/>
      <c r="P1172" s="200"/>
      <c r="Q1172" s="200"/>
      <c r="R1172" s="200"/>
      <c r="S1172" s="200"/>
      <c r="T1172" s="201"/>
      <c r="AT1172" s="202" t="s">
        <v>193</v>
      </c>
      <c r="AU1172" s="202" t="s">
        <v>90</v>
      </c>
      <c r="AV1172" s="13" t="s">
        <v>88</v>
      </c>
      <c r="AW1172" s="13" t="s">
        <v>41</v>
      </c>
      <c r="AX1172" s="13" t="s">
        <v>80</v>
      </c>
      <c r="AY1172" s="202" t="s">
        <v>182</v>
      </c>
    </row>
    <row r="1173" spans="1:65" s="14" customFormat="1" ht="11.25">
      <c r="B1173" s="203"/>
      <c r="C1173" s="204"/>
      <c r="D1173" s="194" t="s">
        <v>193</v>
      </c>
      <c r="E1173" s="205" t="s">
        <v>43</v>
      </c>
      <c r="F1173" s="206" t="s">
        <v>891</v>
      </c>
      <c r="G1173" s="204"/>
      <c r="H1173" s="207">
        <v>2</v>
      </c>
      <c r="I1173" s="208"/>
      <c r="J1173" s="204"/>
      <c r="K1173" s="204"/>
      <c r="L1173" s="209"/>
      <c r="M1173" s="210"/>
      <c r="N1173" s="211"/>
      <c r="O1173" s="211"/>
      <c r="P1173" s="211"/>
      <c r="Q1173" s="211"/>
      <c r="R1173" s="211"/>
      <c r="S1173" s="211"/>
      <c r="T1173" s="212"/>
      <c r="AT1173" s="213" t="s">
        <v>193</v>
      </c>
      <c r="AU1173" s="213" t="s">
        <v>90</v>
      </c>
      <c r="AV1173" s="14" t="s">
        <v>90</v>
      </c>
      <c r="AW1173" s="14" t="s">
        <v>41</v>
      </c>
      <c r="AX1173" s="14" t="s">
        <v>80</v>
      </c>
      <c r="AY1173" s="213" t="s">
        <v>182</v>
      </c>
    </row>
    <row r="1174" spans="1:65" s="13" customFormat="1" ht="11.25">
      <c r="B1174" s="192"/>
      <c r="C1174" s="193"/>
      <c r="D1174" s="194" t="s">
        <v>193</v>
      </c>
      <c r="E1174" s="195" t="s">
        <v>43</v>
      </c>
      <c r="F1174" s="196" t="s">
        <v>1646</v>
      </c>
      <c r="G1174" s="193"/>
      <c r="H1174" s="195" t="s">
        <v>43</v>
      </c>
      <c r="I1174" s="197"/>
      <c r="J1174" s="193"/>
      <c r="K1174" s="193"/>
      <c r="L1174" s="198"/>
      <c r="M1174" s="199"/>
      <c r="N1174" s="200"/>
      <c r="O1174" s="200"/>
      <c r="P1174" s="200"/>
      <c r="Q1174" s="200"/>
      <c r="R1174" s="200"/>
      <c r="S1174" s="200"/>
      <c r="T1174" s="201"/>
      <c r="AT1174" s="202" t="s">
        <v>193</v>
      </c>
      <c r="AU1174" s="202" t="s">
        <v>90</v>
      </c>
      <c r="AV1174" s="13" t="s">
        <v>88</v>
      </c>
      <c r="AW1174" s="13" t="s">
        <v>41</v>
      </c>
      <c r="AX1174" s="13" t="s">
        <v>80</v>
      </c>
      <c r="AY1174" s="202" t="s">
        <v>182</v>
      </c>
    </row>
    <row r="1175" spans="1:65" s="14" customFormat="1" ht="11.25">
      <c r="B1175" s="203"/>
      <c r="C1175" s="204"/>
      <c r="D1175" s="194" t="s">
        <v>193</v>
      </c>
      <c r="E1175" s="205" t="s">
        <v>43</v>
      </c>
      <c r="F1175" s="206" t="s">
        <v>1720</v>
      </c>
      <c r="G1175" s="204"/>
      <c r="H1175" s="207">
        <v>3</v>
      </c>
      <c r="I1175" s="208"/>
      <c r="J1175" s="204"/>
      <c r="K1175" s="204"/>
      <c r="L1175" s="209"/>
      <c r="M1175" s="210"/>
      <c r="N1175" s="211"/>
      <c r="O1175" s="211"/>
      <c r="P1175" s="211"/>
      <c r="Q1175" s="211"/>
      <c r="R1175" s="211"/>
      <c r="S1175" s="211"/>
      <c r="T1175" s="212"/>
      <c r="AT1175" s="213" t="s">
        <v>193</v>
      </c>
      <c r="AU1175" s="213" t="s">
        <v>90</v>
      </c>
      <c r="AV1175" s="14" t="s">
        <v>90</v>
      </c>
      <c r="AW1175" s="14" t="s">
        <v>41</v>
      </c>
      <c r="AX1175" s="14" t="s">
        <v>80</v>
      </c>
      <c r="AY1175" s="213" t="s">
        <v>182</v>
      </c>
    </row>
    <row r="1176" spans="1:65" s="15" customFormat="1" ht="11.25">
      <c r="B1176" s="227"/>
      <c r="C1176" s="228"/>
      <c r="D1176" s="194" t="s">
        <v>193</v>
      </c>
      <c r="E1176" s="229" t="s">
        <v>43</v>
      </c>
      <c r="F1176" s="230" t="s">
        <v>436</v>
      </c>
      <c r="G1176" s="228"/>
      <c r="H1176" s="231">
        <v>24</v>
      </c>
      <c r="I1176" s="232"/>
      <c r="J1176" s="228"/>
      <c r="K1176" s="228"/>
      <c r="L1176" s="233"/>
      <c r="M1176" s="234"/>
      <c r="N1176" s="235"/>
      <c r="O1176" s="235"/>
      <c r="P1176" s="235"/>
      <c r="Q1176" s="235"/>
      <c r="R1176" s="235"/>
      <c r="S1176" s="235"/>
      <c r="T1176" s="236"/>
      <c r="AT1176" s="237" t="s">
        <v>193</v>
      </c>
      <c r="AU1176" s="237" t="s">
        <v>90</v>
      </c>
      <c r="AV1176" s="15" t="s">
        <v>205</v>
      </c>
      <c r="AW1176" s="15" t="s">
        <v>41</v>
      </c>
      <c r="AX1176" s="15" t="s">
        <v>88</v>
      </c>
      <c r="AY1176" s="237" t="s">
        <v>182</v>
      </c>
    </row>
    <row r="1177" spans="1:65" s="2" customFormat="1" ht="14.45" customHeight="1">
      <c r="A1177" s="35"/>
      <c r="B1177" s="36"/>
      <c r="C1177" s="214" t="s">
        <v>1019</v>
      </c>
      <c r="D1177" s="214" t="s">
        <v>179</v>
      </c>
      <c r="E1177" s="215" t="s">
        <v>898</v>
      </c>
      <c r="F1177" s="216" t="s">
        <v>899</v>
      </c>
      <c r="G1177" s="217" t="s">
        <v>190</v>
      </c>
      <c r="H1177" s="218">
        <v>11</v>
      </c>
      <c r="I1177" s="219"/>
      <c r="J1177" s="220">
        <f>ROUND(I1177*H1177,2)</f>
        <v>0</v>
      </c>
      <c r="K1177" s="216" t="s">
        <v>198</v>
      </c>
      <c r="L1177" s="221"/>
      <c r="M1177" s="222" t="s">
        <v>43</v>
      </c>
      <c r="N1177" s="223" t="s">
        <v>51</v>
      </c>
      <c r="O1177" s="65"/>
      <c r="P1177" s="188">
        <f>O1177*H1177</f>
        <v>0</v>
      </c>
      <c r="Q1177" s="188">
        <v>0</v>
      </c>
      <c r="R1177" s="188">
        <f>Q1177*H1177</f>
        <v>0</v>
      </c>
      <c r="S1177" s="188">
        <v>0</v>
      </c>
      <c r="T1177" s="189">
        <f>S1177*H1177</f>
        <v>0</v>
      </c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R1177" s="190" t="s">
        <v>90</v>
      </c>
      <c r="AT1177" s="190" t="s">
        <v>179</v>
      </c>
      <c r="AU1177" s="190" t="s">
        <v>90</v>
      </c>
      <c r="AY1177" s="17" t="s">
        <v>182</v>
      </c>
      <c r="BE1177" s="191">
        <f>IF(N1177="základní",J1177,0)</f>
        <v>0</v>
      </c>
      <c r="BF1177" s="191">
        <f>IF(N1177="snížená",J1177,0)</f>
        <v>0</v>
      </c>
      <c r="BG1177" s="191">
        <f>IF(N1177="zákl. přenesená",J1177,0)</f>
        <v>0</v>
      </c>
      <c r="BH1177" s="191">
        <f>IF(N1177="sníž. přenesená",J1177,0)</f>
        <v>0</v>
      </c>
      <c r="BI1177" s="191">
        <f>IF(N1177="nulová",J1177,0)</f>
        <v>0</v>
      </c>
      <c r="BJ1177" s="17" t="s">
        <v>88</v>
      </c>
      <c r="BK1177" s="191">
        <f>ROUND(I1177*H1177,2)</f>
        <v>0</v>
      </c>
      <c r="BL1177" s="17" t="s">
        <v>88</v>
      </c>
      <c r="BM1177" s="190" t="s">
        <v>900</v>
      </c>
    </row>
    <row r="1178" spans="1:65" s="13" customFormat="1" ht="11.25">
      <c r="B1178" s="192"/>
      <c r="C1178" s="193"/>
      <c r="D1178" s="194" t="s">
        <v>193</v>
      </c>
      <c r="E1178" s="195" t="s">
        <v>43</v>
      </c>
      <c r="F1178" s="196" t="s">
        <v>431</v>
      </c>
      <c r="G1178" s="193"/>
      <c r="H1178" s="195" t="s">
        <v>43</v>
      </c>
      <c r="I1178" s="197"/>
      <c r="J1178" s="193"/>
      <c r="K1178" s="193"/>
      <c r="L1178" s="198"/>
      <c r="M1178" s="199"/>
      <c r="N1178" s="200"/>
      <c r="O1178" s="200"/>
      <c r="P1178" s="200"/>
      <c r="Q1178" s="200"/>
      <c r="R1178" s="200"/>
      <c r="S1178" s="200"/>
      <c r="T1178" s="201"/>
      <c r="AT1178" s="202" t="s">
        <v>193</v>
      </c>
      <c r="AU1178" s="202" t="s">
        <v>90</v>
      </c>
      <c r="AV1178" s="13" t="s">
        <v>88</v>
      </c>
      <c r="AW1178" s="13" t="s">
        <v>41</v>
      </c>
      <c r="AX1178" s="13" t="s">
        <v>80</v>
      </c>
      <c r="AY1178" s="202" t="s">
        <v>182</v>
      </c>
    </row>
    <row r="1179" spans="1:65" s="13" customFormat="1" ht="11.25">
      <c r="B1179" s="192"/>
      <c r="C1179" s="193"/>
      <c r="D1179" s="194" t="s">
        <v>193</v>
      </c>
      <c r="E1179" s="195" t="s">
        <v>43</v>
      </c>
      <c r="F1179" s="196" t="s">
        <v>638</v>
      </c>
      <c r="G1179" s="193"/>
      <c r="H1179" s="195" t="s">
        <v>43</v>
      </c>
      <c r="I1179" s="197"/>
      <c r="J1179" s="193"/>
      <c r="K1179" s="193"/>
      <c r="L1179" s="198"/>
      <c r="M1179" s="199"/>
      <c r="N1179" s="200"/>
      <c r="O1179" s="200"/>
      <c r="P1179" s="200"/>
      <c r="Q1179" s="200"/>
      <c r="R1179" s="200"/>
      <c r="S1179" s="200"/>
      <c r="T1179" s="201"/>
      <c r="AT1179" s="202" t="s">
        <v>193</v>
      </c>
      <c r="AU1179" s="202" t="s">
        <v>90</v>
      </c>
      <c r="AV1179" s="13" t="s">
        <v>88</v>
      </c>
      <c r="AW1179" s="13" t="s">
        <v>41</v>
      </c>
      <c r="AX1179" s="13" t="s">
        <v>80</v>
      </c>
      <c r="AY1179" s="202" t="s">
        <v>182</v>
      </c>
    </row>
    <row r="1180" spans="1:65" s="14" customFormat="1" ht="11.25">
      <c r="B1180" s="203"/>
      <c r="C1180" s="204"/>
      <c r="D1180" s="194" t="s">
        <v>193</v>
      </c>
      <c r="E1180" s="205" t="s">
        <v>43</v>
      </c>
      <c r="F1180" s="206" t="s">
        <v>90</v>
      </c>
      <c r="G1180" s="204"/>
      <c r="H1180" s="207">
        <v>2</v>
      </c>
      <c r="I1180" s="208"/>
      <c r="J1180" s="204"/>
      <c r="K1180" s="204"/>
      <c r="L1180" s="209"/>
      <c r="M1180" s="210"/>
      <c r="N1180" s="211"/>
      <c r="O1180" s="211"/>
      <c r="P1180" s="211"/>
      <c r="Q1180" s="211"/>
      <c r="R1180" s="211"/>
      <c r="S1180" s="211"/>
      <c r="T1180" s="212"/>
      <c r="AT1180" s="213" t="s">
        <v>193</v>
      </c>
      <c r="AU1180" s="213" t="s">
        <v>90</v>
      </c>
      <c r="AV1180" s="14" t="s">
        <v>90</v>
      </c>
      <c r="AW1180" s="14" t="s">
        <v>41</v>
      </c>
      <c r="AX1180" s="14" t="s">
        <v>80</v>
      </c>
      <c r="AY1180" s="213" t="s">
        <v>182</v>
      </c>
    </row>
    <row r="1181" spans="1:65" s="13" customFormat="1" ht="11.25">
      <c r="B1181" s="192"/>
      <c r="C1181" s="193"/>
      <c r="D1181" s="194" t="s">
        <v>193</v>
      </c>
      <c r="E1181" s="195" t="s">
        <v>43</v>
      </c>
      <c r="F1181" s="196" t="s">
        <v>1636</v>
      </c>
      <c r="G1181" s="193"/>
      <c r="H1181" s="195" t="s">
        <v>43</v>
      </c>
      <c r="I1181" s="197"/>
      <c r="J1181" s="193"/>
      <c r="K1181" s="193"/>
      <c r="L1181" s="198"/>
      <c r="M1181" s="199"/>
      <c r="N1181" s="200"/>
      <c r="O1181" s="200"/>
      <c r="P1181" s="200"/>
      <c r="Q1181" s="200"/>
      <c r="R1181" s="200"/>
      <c r="S1181" s="200"/>
      <c r="T1181" s="201"/>
      <c r="AT1181" s="202" t="s">
        <v>193</v>
      </c>
      <c r="AU1181" s="202" t="s">
        <v>90</v>
      </c>
      <c r="AV1181" s="13" t="s">
        <v>88</v>
      </c>
      <c r="AW1181" s="13" t="s">
        <v>41</v>
      </c>
      <c r="AX1181" s="13" t="s">
        <v>80</v>
      </c>
      <c r="AY1181" s="202" t="s">
        <v>182</v>
      </c>
    </row>
    <row r="1182" spans="1:65" s="14" customFormat="1" ht="11.25">
      <c r="B1182" s="203"/>
      <c r="C1182" s="204"/>
      <c r="D1182" s="194" t="s">
        <v>193</v>
      </c>
      <c r="E1182" s="205" t="s">
        <v>43</v>
      </c>
      <c r="F1182" s="206" t="s">
        <v>90</v>
      </c>
      <c r="G1182" s="204"/>
      <c r="H1182" s="207">
        <v>2</v>
      </c>
      <c r="I1182" s="208"/>
      <c r="J1182" s="204"/>
      <c r="K1182" s="204"/>
      <c r="L1182" s="209"/>
      <c r="M1182" s="210"/>
      <c r="N1182" s="211"/>
      <c r="O1182" s="211"/>
      <c r="P1182" s="211"/>
      <c r="Q1182" s="211"/>
      <c r="R1182" s="211"/>
      <c r="S1182" s="211"/>
      <c r="T1182" s="212"/>
      <c r="AT1182" s="213" t="s">
        <v>193</v>
      </c>
      <c r="AU1182" s="213" t="s">
        <v>90</v>
      </c>
      <c r="AV1182" s="14" t="s">
        <v>90</v>
      </c>
      <c r="AW1182" s="14" t="s">
        <v>41</v>
      </c>
      <c r="AX1182" s="14" t="s">
        <v>80</v>
      </c>
      <c r="AY1182" s="213" t="s">
        <v>182</v>
      </c>
    </row>
    <row r="1183" spans="1:65" s="13" customFormat="1" ht="11.25">
      <c r="B1183" s="192"/>
      <c r="C1183" s="193"/>
      <c r="D1183" s="194" t="s">
        <v>193</v>
      </c>
      <c r="E1183" s="195" t="s">
        <v>43</v>
      </c>
      <c r="F1183" s="196" t="s">
        <v>1639</v>
      </c>
      <c r="G1183" s="193"/>
      <c r="H1183" s="195" t="s">
        <v>43</v>
      </c>
      <c r="I1183" s="197"/>
      <c r="J1183" s="193"/>
      <c r="K1183" s="193"/>
      <c r="L1183" s="198"/>
      <c r="M1183" s="199"/>
      <c r="N1183" s="200"/>
      <c r="O1183" s="200"/>
      <c r="P1183" s="200"/>
      <c r="Q1183" s="200"/>
      <c r="R1183" s="200"/>
      <c r="S1183" s="200"/>
      <c r="T1183" s="201"/>
      <c r="AT1183" s="202" t="s">
        <v>193</v>
      </c>
      <c r="AU1183" s="202" t="s">
        <v>90</v>
      </c>
      <c r="AV1183" s="13" t="s">
        <v>88</v>
      </c>
      <c r="AW1183" s="13" t="s">
        <v>41</v>
      </c>
      <c r="AX1183" s="13" t="s">
        <v>80</v>
      </c>
      <c r="AY1183" s="202" t="s">
        <v>182</v>
      </c>
    </row>
    <row r="1184" spans="1:65" s="14" customFormat="1" ht="11.25">
      <c r="B1184" s="203"/>
      <c r="C1184" s="204"/>
      <c r="D1184" s="194" t="s">
        <v>193</v>
      </c>
      <c r="E1184" s="205" t="s">
        <v>43</v>
      </c>
      <c r="F1184" s="206" t="s">
        <v>90</v>
      </c>
      <c r="G1184" s="204"/>
      <c r="H1184" s="207">
        <v>2</v>
      </c>
      <c r="I1184" s="208"/>
      <c r="J1184" s="204"/>
      <c r="K1184" s="204"/>
      <c r="L1184" s="209"/>
      <c r="M1184" s="210"/>
      <c r="N1184" s="211"/>
      <c r="O1184" s="211"/>
      <c r="P1184" s="211"/>
      <c r="Q1184" s="211"/>
      <c r="R1184" s="211"/>
      <c r="S1184" s="211"/>
      <c r="T1184" s="212"/>
      <c r="AT1184" s="213" t="s">
        <v>193</v>
      </c>
      <c r="AU1184" s="213" t="s">
        <v>90</v>
      </c>
      <c r="AV1184" s="14" t="s">
        <v>90</v>
      </c>
      <c r="AW1184" s="14" t="s">
        <v>41</v>
      </c>
      <c r="AX1184" s="14" t="s">
        <v>80</v>
      </c>
      <c r="AY1184" s="213" t="s">
        <v>182</v>
      </c>
    </row>
    <row r="1185" spans="1:65" s="13" customFormat="1" ht="11.25">
      <c r="B1185" s="192"/>
      <c r="C1185" s="193"/>
      <c r="D1185" s="194" t="s">
        <v>193</v>
      </c>
      <c r="E1185" s="195" t="s">
        <v>43</v>
      </c>
      <c r="F1185" s="196" t="s">
        <v>1641</v>
      </c>
      <c r="G1185" s="193"/>
      <c r="H1185" s="195" t="s">
        <v>43</v>
      </c>
      <c r="I1185" s="197"/>
      <c r="J1185" s="193"/>
      <c r="K1185" s="193"/>
      <c r="L1185" s="198"/>
      <c r="M1185" s="199"/>
      <c r="N1185" s="200"/>
      <c r="O1185" s="200"/>
      <c r="P1185" s="200"/>
      <c r="Q1185" s="200"/>
      <c r="R1185" s="200"/>
      <c r="S1185" s="200"/>
      <c r="T1185" s="201"/>
      <c r="AT1185" s="202" t="s">
        <v>193</v>
      </c>
      <c r="AU1185" s="202" t="s">
        <v>90</v>
      </c>
      <c r="AV1185" s="13" t="s">
        <v>88</v>
      </c>
      <c r="AW1185" s="13" t="s">
        <v>41</v>
      </c>
      <c r="AX1185" s="13" t="s">
        <v>80</v>
      </c>
      <c r="AY1185" s="202" t="s">
        <v>182</v>
      </c>
    </row>
    <row r="1186" spans="1:65" s="14" customFormat="1" ht="11.25">
      <c r="B1186" s="203"/>
      <c r="C1186" s="204"/>
      <c r="D1186" s="194" t="s">
        <v>193</v>
      </c>
      <c r="E1186" s="205" t="s">
        <v>43</v>
      </c>
      <c r="F1186" s="206" t="s">
        <v>88</v>
      </c>
      <c r="G1186" s="204"/>
      <c r="H1186" s="207">
        <v>1</v>
      </c>
      <c r="I1186" s="208"/>
      <c r="J1186" s="204"/>
      <c r="K1186" s="204"/>
      <c r="L1186" s="209"/>
      <c r="M1186" s="210"/>
      <c r="N1186" s="211"/>
      <c r="O1186" s="211"/>
      <c r="P1186" s="211"/>
      <c r="Q1186" s="211"/>
      <c r="R1186" s="211"/>
      <c r="S1186" s="211"/>
      <c r="T1186" s="212"/>
      <c r="AT1186" s="213" t="s">
        <v>193</v>
      </c>
      <c r="AU1186" s="213" t="s">
        <v>90</v>
      </c>
      <c r="AV1186" s="14" t="s">
        <v>90</v>
      </c>
      <c r="AW1186" s="14" t="s">
        <v>41</v>
      </c>
      <c r="AX1186" s="14" t="s">
        <v>80</v>
      </c>
      <c r="AY1186" s="213" t="s">
        <v>182</v>
      </c>
    </row>
    <row r="1187" spans="1:65" s="13" customFormat="1" ht="11.25">
      <c r="B1187" s="192"/>
      <c r="C1187" s="193"/>
      <c r="D1187" s="194" t="s">
        <v>193</v>
      </c>
      <c r="E1187" s="195" t="s">
        <v>43</v>
      </c>
      <c r="F1187" s="196" t="s">
        <v>1643</v>
      </c>
      <c r="G1187" s="193"/>
      <c r="H1187" s="195" t="s">
        <v>43</v>
      </c>
      <c r="I1187" s="197"/>
      <c r="J1187" s="193"/>
      <c r="K1187" s="193"/>
      <c r="L1187" s="198"/>
      <c r="M1187" s="199"/>
      <c r="N1187" s="200"/>
      <c r="O1187" s="200"/>
      <c r="P1187" s="200"/>
      <c r="Q1187" s="200"/>
      <c r="R1187" s="200"/>
      <c r="S1187" s="200"/>
      <c r="T1187" s="201"/>
      <c r="AT1187" s="202" t="s">
        <v>193</v>
      </c>
      <c r="AU1187" s="202" t="s">
        <v>90</v>
      </c>
      <c r="AV1187" s="13" t="s">
        <v>88</v>
      </c>
      <c r="AW1187" s="13" t="s">
        <v>41</v>
      </c>
      <c r="AX1187" s="13" t="s">
        <v>80</v>
      </c>
      <c r="AY1187" s="202" t="s">
        <v>182</v>
      </c>
    </row>
    <row r="1188" spans="1:65" s="14" customFormat="1" ht="11.25">
      <c r="B1188" s="203"/>
      <c r="C1188" s="204"/>
      <c r="D1188" s="194" t="s">
        <v>193</v>
      </c>
      <c r="E1188" s="205" t="s">
        <v>43</v>
      </c>
      <c r="F1188" s="206" t="s">
        <v>90</v>
      </c>
      <c r="G1188" s="204"/>
      <c r="H1188" s="207">
        <v>2</v>
      </c>
      <c r="I1188" s="208"/>
      <c r="J1188" s="204"/>
      <c r="K1188" s="204"/>
      <c r="L1188" s="209"/>
      <c r="M1188" s="210"/>
      <c r="N1188" s="211"/>
      <c r="O1188" s="211"/>
      <c r="P1188" s="211"/>
      <c r="Q1188" s="211"/>
      <c r="R1188" s="211"/>
      <c r="S1188" s="211"/>
      <c r="T1188" s="212"/>
      <c r="AT1188" s="213" t="s">
        <v>193</v>
      </c>
      <c r="AU1188" s="213" t="s">
        <v>90</v>
      </c>
      <c r="AV1188" s="14" t="s">
        <v>90</v>
      </c>
      <c r="AW1188" s="14" t="s">
        <v>41</v>
      </c>
      <c r="AX1188" s="14" t="s">
        <v>80</v>
      </c>
      <c r="AY1188" s="213" t="s">
        <v>182</v>
      </c>
    </row>
    <row r="1189" spans="1:65" s="13" customFormat="1" ht="11.25">
      <c r="B1189" s="192"/>
      <c r="C1189" s="193"/>
      <c r="D1189" s="194" t="s">
        <v>193</v>
      </c>
      <c r="E1189" s="195" t="s">
        <v>43</v>
      </c>
      <c r="F1189" s="196" t="s">
        <v>1644</v>
      </c>
      <c r="G1189" s="193"/>
      <c r="H1189" s="195" t="s">
        <v>43</v>
      </c>
      <c r="I1189" s="197"/>
      <c r="J1189" s="193"/>
      <c r="K1189" s="193"/>
      <c r="L1189" s="198"/>
      <c r="M1189" s="199"/>
      <c r="N1189" s="200"/>
      <c r="O1189" s="200"/>
      <c r="P1189" s="200"/>
      <c r="Q1189" s="200"/>
      <c r="R1189" s="200"/>
      <c r="S1189" s="200"/>
      <c r="T1189" s="201"/>
      <c r="AT1189" s="202" t="s">
        <v>193</v>
      </c>
      <c r="AU1189" s="202" t="s">
        <v>90</v>
      </c>
      <c r="AV1189" s="13" t="s">
        <v>88</v>
      </c>
      <c r="AW1189" s="13" t="s">
        <v>41</v>
      </c>
      <c r="AX1189" s="13" t="s">
        <v>80</v>
      </c>
      <c r="AY1189" s="202" t="s">
        <v>182</v>
      </c>
    </row>
    <row r="1190" spans="1:65" s="14" customFormat="1" ht="11.25">
      <c r="B1190" s="203"/>
      <c r="C1190" s="204"/>
      <c r="D1190" s="194" t="s">
        <v>193</v>
      </c>
      <c r="E1190" s="205" t="s">
        <v>43</v>
      </c>
      <c r="F1190" s="206" t="s">
        <v>88</v>
      </c>
      <c r="G1190" s="204"/>
      <c r="H1190" s="207">
        <v>1</v>
      </c>
      <c r="I1190" s="208"/>
      <c r="J1190" s="204"/>
      <c r="K1190" s="204"/>
      <c r="L1190" s="209"/>
      <c r="M1190" s="210"/>
      <c r="N1190" s="211"/>
      <c r="O1190" s="211"/>
      <c r="P1190" s="211"/>
      <c r="Q1190" s="211"/>
      <c r="R1190" s="211"/>
      <c r="S1190" s="211"/>
      <c r="T1190" s="212"/>
      <c r="AT1190" s="213" t="s">
        <v>193</v>
      </c>
      <c r="AU1190" s="213" t="s">
        <v>90</v>
      </c>
      <c r="AV1190" s="14" t="s">
        <v>90</v>
      </c>
      <c r="AW1190" s="14" t="s">
        <v>41</v>
      </c>
      <c r="AX1190" s="14" t="s">
        <v>80</v>
      </c>
      <c r="AY1190" s="213" t="s">
        <v>182</v>
      </c>
    </row>
    <row r="1191" spans="1:65" s="13" customFormat="1" ht="11.25">
      <c r="B1191" s="192"/>
      <c r="C1191" s="193"/>
      <c r="D1191" s="194" t="s">
        <v>193</v>
      </c>
      <c r="E1191" s="195" t="s">
        <v>43</v>
      </c>
      <c r="F1191" s="196" t="s">
        <v>1646</v>
      </c>
      <c r="G1191" s="193"/>
      <c r="H1191" s="195" t="s">
        <v>43</v>
      </c>
      <c r="I1191" s="197"/>
      <c r="J1191" s="193"/>
      <c r="K1191" s="193"/>
      <c r="L1191" s="198"/>
      <c r="M1191" s="199"/>
      <c r="N1191" s="200"/>
      <c r="O1191" s="200"/>
      <c r="P1191" s="200"/>
      <c r="Q1191" s="200"/>
      <c r="R1191" s="200"/>
      <c r="S1191" s="200"/>
      <c r="T1191" s="201"/>
      <c r="AT1191" s="202" t="s">
        <v>193</v>
      </c>
      <c r="AU1191" s="202" t="s">
        <v>90</v>
      </c>
      <c r="AV1191" s="13" t="s">
        <v>88</v>
      </c>
      <c r="AW1191" s="13" t="s">
        <v>41</v>
      </c>
      <c r="AX1191" s="13" t="s">
        <v>80</v>
      </c>
      <c r="AY1191" s="202" t="s">
        <v>182</v>
      </c>
    </row>
    <row r="1192" spans="1:65" s="14" customFormat="1" ht="11.25">
      <c r="B1192" s="203"/>
      <c r="C1192" s="204"/>
      <c r="D1192" s="194" t="s">
        <v>193</v>
      </c>
      <c r="E1192" s="205" t="s">
        <v>43</v>
      </c>
      <c r="F1192" s="206" t="s">
        <v>88</v>
      </c>
      <c r="G1192" s="204"/>
      <c r="H1192" s="207">
        <v>1</v>
      </c>
      <c r="I1192" s="208"/>
      <c r="J1192" s="204"/>
      <c r="K1192" s="204"/>
      <c r="L1192" s="209"/>
      <c r="M1192" s="210"/>
      <c r="N1192" s="211"/>
      <c r="O1192" s="211"/>
      <c r="P1192" s="211"/>
      <c r="Q1192" s="211"/>
      <c r="R1192" s="211"/>
      <c r="S1192" s="211"/>
      <c r="T1192" s="212"/>
      <c r="AT1192" s="213" t="s">
        <v>193</v>
      </c>
      <c r="AU1192" s="213" t="s">
        <v>90</v>
      </c>
      <c r="AV1192" s="14" t="s">
        <v>90</v>
      </c>
      <c r="AW1192" s="14" t="s">
        <v>41</v>
      </c>
      <c r="AX1192" s="14" t="s">
        <v>80</v>
      </c>
      <c r="AY1192" s="213" t="s">
        <v>182</v>
      </c>
    </row>
    <row r="1193" spans="1:65" s="15" customFormat="1" ht="11.25">
      <c r="B1193" s="227"/>
      <c r="C1193" s="228"/>
      <c r="D1193" s="194" t="s">
        <v>193</v>
      </c>
      <c r="E1193" s="229" t="s">
        <v>43</v>
      </c>
      <c r="F1193" s="230" t="s">
        <v>436</v>
      </c>
      <c r="G1193" s="228"/>
      <c r="H1193" s="231">
        <v>11</v>
      </c>
      <c r="I1193" s="232"/>
      <c r="J1193" s="228"/>
      <c r="K1193" s="228"/>
      <c r="L1193" s="233"/>
      <c r="M1193" s="234"/>
      <c r="N1193" s="235"/>
      <c r="O1193" s="235"/>
      <c r="P1193" s="235"/>
      <c r="Q1193" s="235"/>
      <c r="R1193" s="235"/>
      <c r="S1193" s="235"/>
      <c r="T1193" s="236"/>
      <c r="AT1193" s="237" t="s">
        <v>193</v>
      </c>
      <c r="AU1193" s="237" t="s">
        <v>90</v>
      </c>
      <c r="AV1193" s="15" t="s">
        <v>205</v>
      </c>
      <c r="AW1193" s="15" t="s">
        <v>41</v>
      </c>
      <c r="AX1193" s="15" t="s">
        <v>88</v>
      </c>
      <c r="AY1193" s="237" t="s">
        <v>182</v>
      </c>
    </row>
    <row r="1194" spans="1:65" s="2" customFormat="1" ht="14.45" customHeight="1">
      <c r="A1194" s="35"/>
      <c r="B1194" s="36"/>
      <c r="C1194" s="214" t="s">
        <v>1023</v>
      </c>
      <c r="D1194" s="214" t="s">
        <v>179</v>
      </c>
      <c r="E1194" s="215" t="s">
        <v>902</v>
      </c>
      <c r="F1194" s="216" t="s">
        <v>903</v>
      </c>
      <c r="G1194" s="217" t="s">
        <v>190</v>
      </c>
      <c r="H1194" s="218">
        <v>70</v>
      </c>
      <c r="I1194" s="219"/>
      <c r="J1194" s="220">
        <f>ROUND(I1194*H1194,2)</f>
        <v>0</v>
      </c>
      <c r="K1194" s="216" t="s">
        <v>198</v>
      </c>
      <c r="L1194" s="221"/>
      <c r="M1194" s="222" t="s">
        <v>43</v>
      </c>
      <c r="N1194" s="223" t="s">
        <v>51</v>
      </c>
      <c r="O1194" s="65"/>
      <c r="P1194" s="188">
        <f>O1194*H1194</f>
        <v>0</v>
      </c>
      <c r="Q1194" s="188">
        <v>0</v>
      </c>
      <c r="R1194" s="188">
        <f>Q1194*H1194</f>
        <v>0</v>
      </c>
      <c r="S1194" s="188">
        <v>0</v>
      </c>
      <c r="T1194" s="189">
        <f>S1194*H1194</f>
        <v>0</v>
      </c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R1194" s="190" t="s">
        <v>90</v>
      </c>
      <c r="AT1194" s="190" t="s">
        <v>179</v>
      </c>
      <c r="AU1194" s="190" t="s">
        <v>90</v>
      </c>
      <c r="AY1194" s="17" t="s">
        <v>182</v>
      </c>
      <c r="BE1194" s="191">
        <f>IF(N1194="základní",J1194,0)</f>
        <v>0</v>
      </c>
      <c r="BF1194" s="191">
        <f>IF(N1194="snížená",J1194,0)</f>
        <v>0</v>
      </c>
      <c r="BG1194" s="191">
        <f>IF(N1194="zákl. přenesená",J1194,0)</f>
        <v>0</v>
      </c>
      <c r="BH1194" s="191">
        <f>IF(N1194="sníž. přenesená",J1194,0)</f>
        <v>0</v>
      </c>
      <c r="BI1194" s="191">
        <f>IF(N1194="nulová",J1194,0)</f>
        <v>0</v>
      </c>
      <c r="BJ1194" s="17" t="s">
        <v>88</v>
      </c>
      <c r="BK1194" s="191">
        <f>ROUND(I1194*H1194,2)</f>
        <v>0</v>
      </c>
      <c r="BL1194" s="17" t="s">
        <v>88</v>
      </c>
      <c r="BM1194" s="190" t="s">
        <v>904</v>
      </c>
    </row>
    <row r="1195" spans="1:65" s="13" customFormat="1" ht="11.25">
      <c r="B1195" s="192"/>
      <c r="C1195" s="193"/>
      <c r="D1195" s="194" t="s">
        <v>193</v>
      </c>
      <c r="E1195" s="195" t="s">
        <v>43</v>
      </c>
      <c r="F1195" s="196" t="s">
        <v>431</v>
      </c>
      <c r="G1195" s="193"/>
      <c r="H1195" s="195" t="s">
        <v>43</v>
      </c>
      <c r="I1195" s="197"/>
      <c r="J1195" s="193"/>
      <c r="K1195" s="193"/>
      <c r="L1195" s="198"/>
      <c r="M1195" s="199"/>
      <c r="N1195" s="200"/>
      <c r="O1195" s="200"/>
      <c r="P1195" s="200"/>
      <c r="Q1195" s="200"/>
      <c r="R1195" s="200"/>
      <c r="S1195" s="200"/>
      <c r="T1195" s="201"/>
      <c r="AT1195" s="202" t="s">
        <v>193</v>
      </c>
      <c r="AU1195" s="202" t="s">
        <v>90</v>
      </c>
      <c r="AV1195" s="13" t="s">
        <v>88</v>
      </c>
      <c r="AW1195" s="13" t="s">
        <v>41</v>
      </c>
      <c r="AX1195" s="13" t="s">
        <v>80</v>
      </c>
      <c r="AY1195" s="202" t="s">
        <v>182</v>
      </c>
    </row>
    <row r="1196" spans="1:65" s="13" customFormat="1" ht="11.25">
      <c r="B1196" s="192"/>
      <c r="C1196" s="193"/>
      <c r="D1196" s="194" t="s">
        <v>193</v>
      </c>
      <c r="E1196" s="195" t="s">
        <v>43</v>
      </c>
      <c r="F1196" s="196" t="s">
        <v>638</v>
      </c>
      <c r="G1196" s="193"/>
      <c r="H1196" s="195" t="s">
        <v>43</v>
      </c>
      <c r="I1196" s="197"/>
      <c r="J1196" s="193"/>
      <c r="K1196" s="193"/>
      <c r="L1196" s="198"/>
      <c r="M1196" s="199"/>
      <c r="N1196" s="200"/>
      <c r="O1196" s="200"/>
      <c r="P1196" s="200"/>
      <c r="Q1196" s="200"/>
      <c r="R1196" s="200"/>
      <c r="S1196" s="200"/>
      <c r="T1196" s="201"/>
      <c r="AT1196" s="202" t="s">
        <v>193</v>
      </c>
      <c r="AU1196" s="202" t="s">
        <v>90</v>
      </c>
      <c r="AV1196" s="13" t="s">
        <v>88</v>
      </c>
      <c r="AW1196" s="13" t="s">
        <v>41</v>
      </c>
      <c r="AX1196" s="13" t="s">
        <v>80</v>
      </c>
      <c r="AY1196" s="202" t="s">
        <v>182</v>
      </c>
    </row>
    <row r="1197" spans="1:65" s="14" customFormat="1" ht="11.25">
      <c r="B1197" s="203"/>
      <c r="C1197" s="204"/>
      <c r="D1197" s="194" t="s">
        <v>193</v>
      </c>
      <c r="E1197" s="205" t="s">
        <v>43</v>
      </c>
      <c r="F1197" s="206" t="s">
        <v>1756</v>
      </c>
      <c r="G1197" s="204"/>
      <c r="H1197" s="207">
        <v>10</v>
      </c>
      <c r="I1197" s="208"/>
      <c r="J1197" s="204"/>
      <c r="K1197" s="204"/>
      <c r="L1197" s="209"/>
      <c r="M1197" s="210"/>
      <c r="N1197" s="211"/>
      <c r="O1197" s="211"/>
      <c r="P1197" s="211"/>
      <c r="Q1197" s="211"/>
      <c r="R1197" s="211"/>
      <c r="S1197" s="211"/>
      <c r="T1197" s="212"/>
      <c r="AT1197" s="213" t="s">
        <v>193</v>
      </c>
      <c r="AU1197" s="213" t="s">
        <v>90</v>
      </c>
      <c r="AV1197" s="14" t="s">
        <v>90</v>
      </c>
      <c r="AW1197" s="14" t="s">
        <v>41</v>
      </c>
      <c r="AX1197" s="14" t="s">
        <v>80</v>
      </c>
      <c r="AY1197" s="213" t="s">
        <v>182</v>
      </c>
    </row>
    <row r="1198" spans="1:65" s="13" customFormat="1" ht="11.25">
      <c r="B1198" s="192"/>
      <c r="C1198" s="193"/>
      <c r="D1198" s="194" t="s">
        <v>193</v>
      </c>
      <c r="E1198" s="195" t="s">
        <v>43</v>
      </c>
      <c r="F1198" s="196" t="s">
        <v>640</v>
      </c>
      <c r="G1198" s="193"/>
      <c r="H1198" s="195" t="s">
        <v>43</v>
      </c>
      <c r="I1198" s="197"/>
      <c r="J1198" s="193"/>
      <c r="K1198" s="193"/>
      <c r="L1198" s="198"/>
      <c r="M1198" s="199"/>
      <c r="N1198" s="200"/>
      <c r="O1198" s="200"/>
      <c r="P1198" s="200"/>
      <c r="Q1198" s="200"/>
      <c r="R1198" s="200"/>
      <c r="S1198" s="200"/>
      <c r="T1198" s="201"/>
      <c r="AT1198" s="202" t="s">
        <v>193</v>
      </c>
      <c r="AU1198" s="202" t="s">
        <v>90</v>
      </c>
      <c r="AV1198" s="13" t="s">
        <v>88</v>
      </c>
      <c r="AW1198" s="13" t="s">
        <v>41</v>
      </c>
      <c r="AX1198" s="13" t="s">
        <v>80</v>
      </c>
      <c r="AY1198" s="202" t="s">
        <v>182</v>
      </c>
    </row>
    <row r="1199" spans="1:65" s="14" customFormat="1" ht="11.25">
      <c r="B1199" s="203"/>
      <c r="C1199" s="204"/>
      <c r="D1199" s="194" t="s">
        <v>193</v>
      </c>
      <c r="E1199" s="205" t="s">
        <v>43</v>
      </c>
      <c r="F1199" s="206" t="s">
        <v>478</v>
      </c>
      <c r="G1199" s="204"/>
      <c r="H1199" s="207">
        <v>2</v>
      </c>
      <c r="I1199" s="208"/>
      <c r="J1199" s="204"/>
      <c r="K1199" s="204"/>
      <c r="L1199" s="209"/>
      <c r="M1199" s="210"/>
      <c r="N1199" s="211"/>
      <c r="O1199" s="211"/>
      <c r="P1199" s="211"/>
      <c r="Q1199" s="211"/>
      <c r="R1199" s="211"/>
      <c r="S1199" s="211"/>
      <c r="T1199" s="212"/>
      <c r="AT1199" s="213" t="s">
        <v>193</v>
      </c>
      <c r="AU1199" s="213" t="s">
        <v>90</v>
      </c>
      <c r="AV1199" s="14" t="s">
        <v>90</v>
      </c>
      <c r="AW1199" s="14" t="s">
        <v>41</v>
      </c>
      <c r="AX1199" s="14" t="s">
        <v>80</v>
      </c>
      <c r="AY1199" s="213" t="s">
        <v>182</v>
      </c>
    </row>
    <row r="1200" spans="1:65" s="13" customFormat="1" ht="11.25">
      <c r="B1200" s="192"/>
      <c r="C1200" s="193"/>
      <c r="D1200" s="194" t="s">
        <v>193</v>
      </c>
      <c r="E1200" s="195" t="s">
        <v>43</v>
      </c>
      <c r="F1200" s="196" t="s">
        <v>1636</v>
      </c>
      <c r="G1200" s="193"/>
      <c r="H1200" s="195" t="s">
        <v>43</v>
      </c>
      <c r="I1200" s="197"/>
      <c r="J1200" s="193"/>
      <c r="K1200" s="193"/>
      <c r="L1200" s="198"/>
      <c r="M1200" s="199"/>
      <c r="N1200" s="200"/>
      <c r="O1200" s="200"/>
      <c r="P1200" s="200"/>
      <c r="Q1200" s="200"/>
      <c r="R1200" s="200"/>
      <c r="S1200" s="200"/>
      <c r="T1200" s="201"/>
      <c r="AT1200" s="202" t="s">
        <v>193</v>
      </c>
      <c r="AU1200" s="202" t="s">
        <v>90</v>
      </c>
      <c r="AV1200" s="13" t="s">
        <v>88</v>
      </c>
      <c r="AW1200" s="13" t="s">
        <v>41</v>
      </c>
      <c r="AX1200" s="13" t="s">
        <v>80</v>
      </c>
      <c r="AY1200" s="202" t="s">
        <v>182</v>
      </c>
    </row>
    <row r="1201" spans="2:51" s="14" customFormat="1" ht="11.25">
      <c r="B1201" s="203"/>
      <c r="C1201" s="204"/>
      <c r="D1201" s="194" t="s">
        <v>193</v>
      </c>
      <c r="E1201" s="205" t="s">
        <v>43</v>
      </c>
      <c r="F1201" s="206" t="s">
        <v>1756</v>
      </c>
      <c r="G1201" s="204"/>
      <c r="H1201" s="207">
        <v>10</v>
      </c>
      <c r="I1201" s="208"/>
      <c r="J1201" s="204"/>
      <c r="K1201" s="204"/>
      <c r="L1201" s="209"/>
      <c r="M1201" s="210"/>
      <c r="N1201" s="211"/>
      <c r="O1201" s="211"/>
      <c r="P1201" s="211"/>
      <c r="Q1201" s="211"/>
      <c r="R1201" s="211"/>
      <c r="S1201" s="211"/>
      <c r="T1201" s="212"/>
      <c r="AT1201" s="213" t="s">
        <v>193</v>
      </c>
      <c r="AU1201" s="213" t="s">
        <v>90</v>
      </c>
      <c r="AV1201" s="14" t="s">
        <v>90</v>
      </c>
      <c r="AW1201" s="14" t="s">
        <v>41</v>
      </c>
      <c r="AX1201" s="14" t="s">
        <v>80</v>
      </c>
      <c r="AY1201" s="213" t="s">
        <v>182</v>
      </c>
    </row>
    <row r="1202" spans="2:51" s="13" customFormat="1" ht="11.25">
      <c r="B1202" s="192"/>
      <c r="C1202" s="193"/>
      <c r="D1202" s="194" t="s">
        <v>193</v>
      </c>
      <c r="E1202" s="195" t="s">
        <v>43</v>
      </c>
      <c r="F1202" s="196" t="s">
        <v>1637</v>
      </c>
      <c r="G1202" s="193"/>
      <c r="H1202" s="195" t="s">
        <v>43</v>
      </c>
      <c r="I1202" s="197"/>
      <c r="J1202" s="193"/>
      <c r="K1202" s="193"/>
      <c r="L1202" s="198"/>
      <c r="M1202" s="199"/>
      <c r="N1202" s="200"/>
      <c r="O1202" s="200"/>
      <c r="P1202" s="200"/>
      <c r="Q1202" s="200"/>
      <c r="R1202" s="200"/>
      <c r="S1202" s="200"/>
      <c r="T1202" s="201"/>
      <c r="AT1202" s="202" t="s">
        <v>193</v>
      </c>
      <c r="AU1202" s="202" t="s">
        <v>90</v>
      </c>
      <c r="AV1202" s="13" t="s">
        <v>88</v>
      </c>
      <c r="AW1202" s="13" t="s">
        <v>41</v>
      </c>
      <c r="AX1202" s="13" t="s">
        <v>80</v>
      </c>
      <c r="AY1202" s="202" t="s">
        <v>182</v>
      </c>
    </row>
    <row r="1203" spans="2:51" s="14" customFormat="1" ht="11.25">
      <c r="B1203" s="203"/>
      <c r="C1203" s="204"/>
      <c r="D1203" s="194" t="s">
        <v>193</v>
      </c>
      <c r="E1203" s="205" t="s">
        <v>43</v>
      </c>
      <c r="F1203" s="206" t="s">
        <v>478</v>
      </c>
      <c r="G1203" s="204"/>
      <c r="H1203" s="207">
        <v>2</v>
      </c>
      <c r="I1203" s="208"/>
      <c r="J1203" s="204"/>
      <c r="K1203" s="204"/>
      <c r="L1203" s="209"/>
      <c r="M1203" s="210"/>
      <c r="N1203" s="211"/>
      <c r="O1203" s="211"/>
      <c r="P1203" s="211"/>
      <c r="Q1203" s="211"/>
      <c r="R1203" s="211"/>
      <c r="S1203" s="211"/>
      <c r="T1203" s="212"/>
      <c r="AT1203" s="213" t="s">
        <v>193</v>
      </c>
      <c r="AU1203" s="213" t="s">
        <v>90</v>
      </c>
      <c r="AV1203" s="14" t="s">
        <v>90</v>
      </c>
      <c r="AW1203" s="14" t="s">
        <v>41</v>
      </c>
      <c r="AX1203" s="14" t="s">
        <v>80</v>
      </c>
      <c r="AY1203" s="213" t="s">
        <v>182</v>
      </c>
    </row>
    <row r="1204" spans="2:51" s="13" customFormat="1" ht="11.25">
      <c r="B1204" s="192"/>
      <c r="C1204" s="193"/>
      <c r="D1204" s="194" t="s">
        <v>193</v>
      </c>
      <c r="E1204" s="195" t="s">
        <v>43</v>
      </c>
      <c r="F1204" s="196" t="s">
        <v>1638</v>
      </c>
      <c r="G1204" s="193"/>
      <c r="H1204" s="195" t="s">
        <v>43</v>
      </c>
      <c r="I1204" s="197"/>
      <c r="J1204" s="193"/>
      <c r="K1204" s="193"/>
      <c r="L1204" s="198"/>
      <c r="M1204" s="199"/>
      <c r="N1204" s="200"/>
      <c r="O1204" s="200"/>
      <c r="P1204" s="200"/>
      <c r="Q1204" s="200"/>
      <c r="R1204" s="200"/>
      <c r="S1204" s="200"/>
      <c r="T1204" s="201"/>
      <c r="AT1204" s="202" t="s">
        <v>193</v>
      </c>
      <c r="AU1204" s="202" t="s">
        <v>90</v>
      </c>
      <c r="AV1204" s="13" t="s">
        <v>88</v>
      </c>
      <c r="AW1204" s="13" t="s">
        <v>41</v>
      </c>
      <c r="AX1204" s="13" t="s">
        <v>80</v>
      </c>
      <c r="AY1204" s="202" t="s">
        <v>182</v>
      </c>
    </row>
    <row r="1205" spans="2:51" s="14" customFormat="1" ht="11.25">
      <c r="B1205" s="203"/>
      <c r="C1205" s="204"/>
      <c r="D1205" s="194" t="s">
        <v>193</v>
      </c>
      <c r="E1205" s="205" t="s">
        <v>43</v>
      </c>
      <c r="F1205" s="206" t="s">
        <v>906</v>
      </c>
      <c r="G1205" s="204"/>
      <c r="H1205" s="207">
        <v>4</v>
      </c>
      <c r="I1205" s="208"/>
      <c r="J1205" s="204"/>
      <c r="K1205" s="204"/>
      <c r="L1205" s="209"/>
      <c r="M1205" s="210"/>
      <c r="N1205" s="211"/>
      <c r="O1205" s="211"/>
      <c r="P1205" s="211"/>
      <c r="Q1205" s="211"/>
      <c r="R1205" s="211"/>
      <c r="S1205" s="211"/>
      <c r="T1205" s="212"/>
      <c r="AT1205" s="213" t="s">
        <v>193</v>
      </c>
      <c r="AU1205" s="213" t="s">
        <v>90</v>
      </c>
      <c r="AV1205" s="14" t="s">
        <v>90</v>
      </c>
      <c r="AW1205" s="14" t="s">
        <v>41</v>
      </c>
      <c r="AX1205" s="14" t="s">
        <v>80</v>
      </c>
      <c r="AY1205" s="213" t="s">
        <v>182</v>
      </c>
    </row>
    <row r="1206" spans="2:51" s="13" customFormat="1" ht="11.25">
      <c r="B1206" s="192"/>
      <c r="C1206" s="193"/>
      <c r="D1206" s="194" t="s">
        <v>193</v>
      </c>
      <c r="E1206" s="195" t="s">
        <v>43</v>
      </c>
      <c r="F1206" s="196" t="s">
        <v>1639</v>
      </c>
      <c r="G1206" s="193"/>
      <c r="H1206" s="195" t="s">
        <v>43</v>
      </c>
      <c r="I1206" s="197"/>
      <c r="J1206" s="193"/>
      <c r="K1206" s="193"/>
      <c r="L1206" s="198"/>
      <c r="M1206" s="199"/>
      <c r="N1206" s="200"/>
      <c r="O1206" s="200"/>
      <c r="P1206" s="200"/>
      <c r="Q1206" s="200"/>
      <c r="R1206" s="200"/>
      <c r="S1206" s="200"/>
      <c r="T1206" s="201"/>
      <c r="AT1206" s="202" t="s">
        <v>193</v>
      </c>
      <c r="AU1206" s="202" t="s">
        <v>90</v>
      </c>
      <c r="AV1206" s="13" t="s">
        <v>88</v>
      </c>
      <c r="AW1206" s="13" t="s">
        <v>41</v>
      </c>
      <c r="AX1206" s="13" t="s">
        <v>80</v>
      </c>
      <c r="AY1206" s="202" t="s">
        <v>182</v>
      </c>
    </row>
    <row r="1207" spans="2:51" s="14" customFormat="1" ht="11.25">
      <c r="B1207" s="203"/>
      <c r="C1207" s="204"/>
      <c r="D1207" s="194" t="s">
        <v>193</v>
      </c>
      <c r="E1207" s="205" t="s">
        <v>43</v>
      </c>
      <c r="F1207" s="206" t="s">
        <v>905</v>
      </c>
      <c r="G1207" s="204"/>
      <c r="H1207" s="207">
        <v>8</v>
      </c>
      <c r="I1207" s="208"/>
      <c r="J1207" s="204"/>
      <c r="K1207" s="204"/>
      <c r="L1207" s="209"/>
      <c r="M1207" s="210"/>
      <c r="N1207" s="211"/>
      <c r="O1207" s="211"/>
      <c r="P1207" s="211"/>
      <c r="Q1207" s="211"/>
      <c r="R1207" s="211"/>
      <c r="S1207" s="211"/>
      <c r="T1207" s="212"/>
      <c r="AT1207" s="213" t="s">
        <v>193</v>
      </c>
      <c r="AU1207" s="213" t="s">
        <v>90</v>
      </c>
      <c r="AV1207" s="14" t="s">
        <v>90</v>
      </c>
      <c r="AW1207" s="14" t="s">
        <v>41</v>
      </c>
      <c r="AX1207" s="14" t="s">
        <v>80</v>
      </c>
      <c r="AY1207" s="213" t="s">
        <v>182</v>
      </c>
    </row>
    <row r="1208" spans="2:51" s="13" customFormat="1" ht="11.25">
      <c r="B1208" s="192"/>
      <c r="C1208" s="193"/>
      <c r="D1208" s="194" t="s">
        <v>193</v>
      </c>
      <c r="E1208" s="195" t="s">
        <v>43</v>
      </c>
      <c r="F1208" s="196" t="s">
        <v>1641</v>
      </c>
      <c r="G1208" s="193"/>
      <c r="H1208" s="195" t="s">
        <v>43</v>
      </c>
      <c r="I1208" s="197"/>
      <c r="J1208" s="193"/>
      <c r="K1208" s="193"/>
      <c r="L1208" s="198"/>
      <c r="M1208" s="199"/>
      <c r="N1208" s="200"/>
      <c r="O1208" s="200"/>
      <c r="P1208" s="200"/>
      <c r="Q1208" s="200"/>
      <c r="R1208" s="200"/>
      <c r="S1208" s="200"/>
      <c r="T1208" s="201"/>
      <c r="AT1208" s="202" t="s">
        <v>193</v>
      </c>
      <c r="AU1208" s="202" t="s">
        <v>90</v>
      </c>
      <c r="AV1208" s="13" t="s">
        <v>88</v>
      </c>
      <c r="AW1208" s="13" t="s">
        <v>41</v>
      </c>
      <c r="AX1208" s="13" t="s">
        <v>80</v>
      </c>
      <c r="AY1208" s="202" t="s">
        <v>182</v>
      </c>
    </row>
    <row r="1209" spans="2:51" s="14" customFormat="1" ht="11.25">
      <c r="B1209" s="203"/>
      <c r="C1209" s="204"/>
      <c r="D1209" s="194" t="s">
        <v>193</v>
      </c>
      <c r="E1209" s="205" t="s">
        <v>43</v>
      </c>
      <c r="F1209" s="206" t="s">
        <v>1809</v>
      </c>
      <c r="G1209" s="204"/>
      <c r="H1209" s="207">
        <v>6</v>
      </c>
      <c r="I1209" s="208"/>
      <c r="J1209" s="204"/>
      <c r="K1209" s="204"/>
      <c r="L1209" s="209"/>
      <c r="M1209" s="210"/>
      <c r="N1209" s="211"/>
      <c r="O1209" s="211"/>
      <c r="P1209" s="211"/>
      <c r="Q1209" s="211"/>
      <c r="R1209" s="211"/>
      <c r="S1209" s="211"/>
      <c r="T1209" s="212"/>
      <c r="AT1209" s="213" t="s">
        <v>193</v>
      </c>
      <c r="AU1209" s="213" t="s">
        <v>90</v>
      </c>
      <c r="AV1209" s="14" t="s">
        <v>90</v>
      </c>
      <c r="AW1209" s="14" t="s">
        <v>41</v>
      </c>
      <c r="AX1209" s="14" t="s">
        <v>80</v>
      </c>
      <c r="AY1209" s="213" t="s">
        <v>182</v>
      </c>
    </row>
    <row r="1210" spans="2:51" s="13" customFormat="1" ht="11.25">
      <c r="B1210" s="192"/>
      <c r="C1210" s="193"/>
      <c r="D1210" s="194" t="s">
        <v>193</v>
      </c>
      <c r="E1210" s="195" t="s">
        <v>43</v>
      </c>
      <c r="F1210" s="196" t="s">
        <v>1643</v>
      </c>
      <c r="G1210" s="193"/>
      <c r="H1210" s="195" t="s">
        <v>43</v>
      </c>
      <c r="I1210" s="197"/>
      <c r="J1210" s="193"/>
      <c r="K1210" s="193"/>
      <c r="L1210" s="198"/>
      <c r="M1210" s="199"/>
      <c r="N1210" s="200"/>
      <c r="O1210" s="200"/>
      <c r="P1210" s="200"/>
      <c r="Q1210" s="200"/>
      <c r="R1210" s="200"/>
      <c r="S1210" s="200"/>
      <c r="T1210" s="201"/>
      <c r="AT1210" s="202" t="s">
        <v>193</v>
      </c>
      <c r="AU1210" s="202" t="s">
        <v>90</v>
      </c>
      <c r="AV1210" s="13" t="s">
        <v>88</v>
      </c>
      <c r="AW1210" s="13" t="s">
        <v>41</v>
      </c>
      <c r="AX1210" s="13" t="s">
        <v>80</v>
      </c>
      <c r="AY1210" s="202" t="s">
        <v>182</v>
      </c>
    </row>
    <row r="1211" spans="2:51" s="14" customFormat="1" ht="11.25">
      <c r="B1211" s="203"/>
      <c r="C1211" s="204"/>
      <c r="D1211" s="194" t="s">
        <v>193</v>
      </c>
      <c r="E1211" s="205" t="s">
        <v>43</v>
      </c>
      <c r="F1211" s="206" t="s">
        <v>1756</v>
      </c>
      <c r="G1211" s="204"/>
      <c r="H1211" s="207">
        <v>10</v>
      </c>
      <c r="I1211" s="208"/>
      <c r="J1211" s="204"/>
      <c r="K1211" s="204"/>
      <c r="L1211" s="209"/>
      <c r="M1211" s="210"/>
      <c r="N1211" s="211"/>
      <c r="O1211" s="211"/>
      <c r="P1211" s="211"/>
      <c r="Q1211" s="211"/>
      <c r="R1211" s="211"/>
      <c r="S1211" s="211"/>
      <c r="T1211" s="212"/>
      <c r="AT1211" s="213" t="s">
        <v>193</v>
      </c>
      <c r="AU1211" s="213" t="s">
        <v>90</v>
      </c>
      <c r="AV1211" s="14" t="s">
        <v>90</v>
      </c>
      <c r="AW1211" s="14" t="s">
        <v>41</v>
      </c>
      <c r="AX1211" s="14" t="s">
        <v>80</v>
      </c>
      <c r="AY1211" s="213" t="s">
        <v>182</v>
      </c>
    </row>
    <row r="1212" spans="2:51" s="13" customFormat="1" ht="11.25">
      <c r="B1212" s="192"/>
      <c r="C1212" s="193"/>
      <c r="D1212" s="194" t="s">
        <v>193</v>
      </c>
      <c r="E1212" s="195" t="s">
        <v>43</v>
      </c>
      <c r="F1212" s="196" t="s">
        <v>1644</v>
      </c>
      <c r="G1212" s="193"/>
      <c r="H1212" s="195" t="s">
        <v>43</v>
      </c>
      <c r="I1212" s="197"/>
      <c r="J1212" s="193"/>
      <c r="K1212" s="193"/>
      <c r="L1212" s="198"/>
      <c r="M1212" s="199"/>
      <c r="N1212" s="200"/>
      <c r="O1212" s="200"/>
      <c r="P1212" s="200"/>
      <c r="Q1212" s="200"/>
      <c r="R1212" s="200"/>
      <c r="S1212" s="200"/>
      <c r="T1212" s="201"/>
      <c r="AT1212" s="202" t="s">
        <v>193</v>
      </c>
      <c r="AU1212" s="202" t="s">
        <v>90</v>
      </c>
      <c r="AV1212" s="13" t="s">
        <v>88</v>
      </c>
      <c r="AW1212" s="13" t="s">
        <v>41</v>
      </c>
      <c r="AX1212" s="13" t="s">
        <v>80</v>
      </c>
      <c r="AY1212" s="202" t="s">
        <v>182</v>
      </c>
    </row>
    <row r="1213" spans="2:51" s="14" customFormat="1" ht="11.25">
      <c r="B1213" s="203"/>
      <c r="C1213" s="204"/>
      <c r="D1213" s="194" t="s">
        <v>193</v>
      </c>
      <c r="E1213" s="205" t="s">
        <v>43</v>
      </c>
      <c r="F1213" s="206" t="s">
        <v>905</v>
      </c>
      <c r="G1213" s="204"/>
      <c r="H1213" s="207">
        <v>8</v>
      </c>
      <c r="I1213" s="208"/>
      <c r="J1213" s="204"/>
      <c r="K1213" s="204"/>
      <c r="L1213" s="209"/>
      <c r="M1213" s="210"/>
      <c r="N1213" s="211"/>
      <c r="O1213" s="211"/>
      <c r="P1213" s="211"/>
      <c r="Q1213" s="211"/>
      <c r="R1213" s="211"/>
      <c r="S1213" s="211"/>
      <c r="T1213" s="212"/>
      <c r="AT1213" s="213" t="s">
        <v>193</v>
      </c>
      <c r="AU1213" s="213" t="s">
        <v>90</v>
      </c>
      <c r="AV1213" s="14" t="s">
        <v>90</v>
      </c>
      <c r="AW1213" s="14" t="s">
        <v>41</v>
      </c>
      <c r="AX1213" s="14" t="s">
        <v>80</v>
      </c>
      <c r="AY1213" s="213" t="s">
        <v>182</v>
      </c>
    </row>
    <row r="1214" spans="2:51" s="13" customFormat="1" ht="11.25">
      <c r="B1214" s="192"/>
      <c r="C1214" s="193"/>
      <c r="D1214" s="194" t="s">
        <v>193</v>
      </c>
      <c r="E1214" s="195" t="s">
        <v>43</v>
      </c>
      <c r="F1214" s="196" t="s">
        <v>1646</v>
      </c>
      <c r="G1214" s="193"/>
      <c r="H1214" s="195" t="s">
        <v>43</v>
      </c>
      <c r="I1214" s="197"/>
      <c r="J1214" s="193"/>
      <c r="K1214" s="193"/>
      <c r="L1214" s="198"/>
      <c r="M1214" s="199"/>
      <c r="N1214" s="200"/>
      <c r="O1214" s="200"/>
      <c r="P1214" s="200"/>
      <c r="Q1214" s="200"/>
      <c r="R1214" s="200"/>
      <c r="S1214" s="200"/>
      <c r="T1214" s="201"/>
      <c r="AT1214" s="202" t="s">
        <v>193</v>
      </c>
      <c r="AU1214" s="202" t="s">
        <v>90</v>
      </c>
      <c r="AV1214" s="13" t="s">
        <v>88</v>
      </c>
      <c r="AW1214" s="13" t="s">
        <v>41</v>
      </c>
      <c r="AX1214" s="13" t="s">
        <v>80</v>
      </c>
      <c r="AY1214" s="202" t="s">
        <v>182</v>
      </c>
    </row>
    <row r="1215" spans="2:51" s="14" customFormat="1" ht="11.25">
      <c r="B1215" s="203"/>
      <c r="C1215" s="204"/>
      <c r="D1215" s="194" t="s">
        <v>193</v>
      </c>
      <c r="E1215" s="205" t="s">
        <v>43</v>
      </c>
      <c r="F1215" s="206" t="s">
        <v>905</v>
      </c>
      <c r="G1215" s="204"/>
      <c r="H1215" s="207">
        <v>8</v>
      </c>
      <c r="I1215" s="208"/>
      <c r="J1215" s="204"/>
      <c r="K1215" s="204"/>
      <c r="L1215" s="209"/>
      <c r="M1215" s="210"/>
      <c r="N1215" s="211"/>
      <c r="O1215" s="211"/>
      <c r="P1215" s="211"/>
      <c r="Q1215" s="211"/>
      <c r="R1215" s="211"/>
      <c r="S1215" s="211"/>
      <c r="T1215" s="212"/>
      <c r="AT1215" s="213" t="s">
        <v>193</v>
      </c>
      <c r="AU1215" s="213" t="s">
        <v>90</v>
      </c>
      <c r="AV1215" s="14" t="s">
        <v>90</v>
      </c>
      <c r="AW1215" s="14" t="s">
        <v>41</v>
      </c>
      <c r="AX1215" s="14" t="s">
        <v>80</v>
      </c>
      <c r="AY1215" s="213" t="s">
        <v>182</v>
      </c>
    </row>
    <row r="1216" spans="2:51" s="13" customFormat="1" ht="11.25">
      <c r="B1216" s="192"/>
      <c r="C1216" s="193"/>
      <c r="D1216" s="194" t="s">
        <v>193</v>
      </c>
      <c r="E1216" s="195" t="s">
        <v>43</v>
      </c>
      <c r="F1216" s="196" t="s">
        <v>1647</v>
      </c>
      <c r="G1216" s="193"/>
      <c r="H1216" s="195" t="s">
        <v>43</v>
      </c>
      <c r="I1216" s="197"/>
      <c r="J1216" s="193"/>
      <c r="K1216" s="193"/>
      <c r="L1216" s="198"/>
      <c r="M1216" s="199"/>
      <c r="N1216" s="200"/>
      <c r="O1216" s="200"/>
      <c r="P1216" s="200"/>
      <c r="Q1216" s="200"/>
      <c r="R1216" s="200"/>
      <c r="S1216" s="200"/>
      <c r="T1216" s="201"/>
      <c r="AT1216" s="202" t="s">
        <v>193</v>
      </c>
      <c r="AU1216" s="202" t="s">
        <v>90</v>
      </c>
      <c r="AV1216" s="13" t="s">
        <v>88</v>
      </c>
      <c r="AW1216" s="13" t="s">
        <v>41</v>
      </c>
      <c r="AX1216" s="13" t="s">
        <v>80</v>
      </c>
      <c r="AY1216" s="202" t="s">
        <v>182</v>
      </c>
    </row>
    <row r="1217" spans="1:65" s="14" customFormat="1" ht="11.25">
      <c r="B1217" s="203"/>
      <c r="C1217" s="204"/>
      <c r="D1217" s="194" t="s">
        <v>193</v>
      </c>
      <c r="E1217" s="205" t="s">
        <v>43</v>
      </c>
      <c r="F1217" s="206" t="s">
        <v>478</v>
      </c>
      <c r="G1217" s="204"/>
      <c r="H1217" s="207">
        <v>2</v>
      </c>
      <c r="I1217" s="208"/>
      <c r="J1217" s="204"/>
      <c r="K1217" s="204"/>
      <c r="L1217" s="209"/>
      <c r="M1217" s="210"/>
      <c r="N1217" s="211"/>
      <c r="O1217" s="211"/>
      <c r="P1217" s="211"/>
      <c r="Q1217" s="211"/>
      <c r="R1217" s="211"/>
      <c r="S1217" s="211"/>
      <c r="T1217" s="212"/>
      <c r="AT1217" s="213" t="s">
        <v>193</v>
      </c>
      <c r="AU1217" s="213" t="s">
        <v>90</v>
      </c>
      <c r="AV1217" s="14" t="s">
        <v>90</v>
      </c>
      <c r="AW1217" s="14" t="s">
        <v>41</v>
      </c>
      <c r="AX1217" s="14" t="s">
        <v>80</v>
      </c>
      <c r="AY1217" s="213" t="s">
        <v>182</v>
      </c>
    </row>
    <row r="1218" spans="1:65" s="15" customFormat="1" ht="11.25">
      <c r="B1218" s="227"/>
      <c r="C1218" s="228"/>
      <c r="D1218" s="194" t="s">
        <v>193</v>
      </c>
      <c r="E1218" s="229" t="s">
        <v>43</v>
      </c>
      <c r="F1218" s="230" t="s">
        <v>436</v>
      </c>
      <c r="G1218" s="228"/>
      <c r="H1218" s="231">
        <v>70</v>
      </c>
      <c r="I1218" s="232"/>
      <c r="J1218" s="228"/>
      <c r="K1218" s="228"/>
      <c r="L1218" s="233"/>
      <c r="M1218" s="234"/>
      <c r="N1218" s="235"/>
      <c r="O1218" s="235"/>
      <c r="P1218" s="235"/>
      <c r="Q1218" s="235"/>
      <c r="R1218" s="235"/>
      <c r="S1218" s="235"/>
      <c r="T1218" s="236"/>
      <c r="AT1218" s="237" t="s">
        <v>193</v>
      </c>
      <c r="AU1218" s="237" t="s">
        <v>90</v>
      </c>
      <c r="AV1218" s="15" t="s">
        <v>205</v>
      </c>
      <c r="AW1218" s="15" t="s">
        <v>41</v>
      </c>
      <c r="AX1218" s="15" t="s">
        <v>88</v>
      </c>
      <c r="AY1218" s="237" t="s">
        <v>182</v>
      </c>
    </row>
    <row r="1219" spans="1:65" s="2" customFormat="1" ht="14.45" customHeight="1">
      <c r="A1219" s="35"/>
      <c r="B1219" s="36"/>
      <c r="C1219" s="214" t="s">
        <v>1027</v>
      </c>
      <c r="D1219" s="214" t="s">
        <v>179</v>
      </c>
      <c r="E1219" s="215" t="s">
        <v>908</v>
      </c>
      <c r="F1219" s="216" t="s">
        <v>909</v>
      </c>
      <c r="G1219" s="217" t="s">
        <v>910</v>
      </c>
      <c r="H1219" s="218">
        <v>35</v>
      </c>
      <c r="I1219" s="219"/>
      <c r="J1219" s="220">
        <f>ROUND(I1219*H1219,2)</f>
        <v>0</v>
      </c>
      <c r="K1219" s="216" t="s">
        <v>198</v>
      </c>
      <c r="L1219" s="221"/>
      <c r="M1219" s="222" t="s">
        <v>43</v>
      </c>
      <c r="N1219" s="223" t="s">
        <v>51</v>
      </c>
      <c r="O1219" s="65"/>
      <c r="P1219" s="188">
        <f>O1219*H1219</f>
        <v>0</v>
      </c>
      <c r="Q1219" s="188">
        <v>0</v>
      </c>
      <c r="R1219" s="188">
        <f>Q1219*H1219</f>
        <v>0</v>
      </c>
      <c r="S1219" s="188">
        <v>0</v>
      </c>
      <c r="T1219" s="189">
        <f>S1219*H1219</f>
        <v>0</v>
      </c>
      <c r="U1219" s="35"/>
      <c r="V1219" s="35"/>
      <c r="W1219" s="35"/>
      <c r="X1219" s="35"/>
      <c r="Y1219" s="35"/>
      <c r="Z1219" s="35"/>
      <c r="AA1219" s="35"/>
      <c r="AB1219" s="35"/>
      <c r="AC1219" s="35"/>
      <c r="AD1219" s="35"/>
      <c r="AE1219" s="35"/>
      <c r="AR1219" s="190" t="s">
        <v>90</v>
      </c>
      <c r="AT1219" s="190" t="s">
        <v>179</v>
      </c>
      <c r="AU1219" s="190" t="s">
        <v>90</v>
      </c>
      <c r="AY1219" s="17" t="s">
        <v>182</v>
      </c>
      <c r="BE1219" s="191">
        <f>IF(N1219="základní",J1219,0)</f>
        <v>0</v>
      </c>
      <c r="BF1219" s="191">
        <f>IF(N1219="snížená",J1219,0)</f>
        <v>0</v>
      </c>
      <c r="BG1219" s="191">
        <f>IF(N1219="zákl. přenesená",J1219,0)</f>
        <v>0</v>
      </c>
      <c r="BH1219" s="191">
        <f>IF(N1219="sníž. přenesená",J1219,0)</f>
        <v>0</v>
      </c>
      <c r="BI1219" s="191">
        <f>IF(N1219="nulová",J1219,0)</f>
        <v>0</v>
      </c>
      <c r="BJ1219" s="17" t="s">
        <v>88</v>
      </c>
      <c r="BK1219" s="191">
        <f>ROUND(I1219*H1219,2)</f>
        <v>0</v>
      </c>
      <c r="BL1219" s="17" t="s">
        <v>88</v>
      </c>
      <c r="BM1219" s="190" t="s">
        <v>911</v>
      </c>
    </row>
    <row r="1220" spans="1:65" s="13" customFormat="1" ht="11.25">
      <c r="B1220" s="192"/>
      <c r="C1220" s="193"/>
      <c r="D1220" s="194" t="s">
        <v>193</v>
      </c>
      <c r="E1220" s="195" t="s">
        <v>43</v>
      </c>
      <c r="F1220" s="196" t="s">
        <v>431</v>
      </c>
      <c r="G1220" s="193"/>
      <c r="H1220" s="195" t="s">
        <v>43</v>
      </c>
      <c r="I1220" s="197"/>
      <c r="J1220" s="193"/>
      <c r="K1220" s="193"/>
      <c r="L1220" s="198"/>
      <c r="M1220" s="199"/>
      <c r="N1220" s="200"/>
      <c r="O1220" s="200"/>
      <c r="P1220" s="200"/>
      <c r="Q1220" s="200"/>
      <c r="R1220" s="200"/>
      <c r="S1220" s="200"/>
      <c r="T1220" s="201"/>
      <c r="AT1220" s="202" t="s">
        <v>193</v>
      </c>
      <c r="AU1220" s="202" t="s">
        <v>90</v>
      </c>
      <c r="AV1220" s="13" t="s">
        <v>88</v>
      </c>
      <c r="AW1220" s="13" t="s">
        <v>41</v>
      </c>
      <c r="AX1220" s="13" t="s">
        <v>80</v>
      </c>
      <c r="AY1220" s="202" t="s">
        <v>182</v>
      </c>
    </row>
    <row r="1221" spans="1:65" s="13" customFormat="1" ht="11.25">
      <c r="B1221" s="192"/>
      <c r="C1221" s="193"/>
      <c r="D1221" s="194" t="s">
        <v>193</v>
      </c>
      <c r="E1221" s="195" t="s">
        <v>43</v>
      </c>
      <c r="F1221" s="196" t="s">
        <v>638</v>
      </c>
      <c r="G1221" s="193"/>
      <c r="H1221" s="195" t="s">
        <v>43</v>
      </c>
      <c r="I1221" s="197"/>
      <c r="J1221" s="193"/>
      <c r="K1221" s="193"/>
      <c r="L1221" s="198"/>
      <c r="M1221" s="199"/>
      <c r="N1221" s="200"/>
      <c r="O1221" s="200"/>
      <c r="P1221" s="200"/>
      <c r="Q1221" s="200"/>
      <c r="R1221" s="200"/>
      <c r="S1221" s="200"/>
      <c r="T1221" s="201"/>
      <c r="AT1221" s="202" t="s">
        <v>193</v>
      </c>
      <c r="AU1221" s="202" t="s">
        <v>90</v>
      </c>
      <c r="AV1221" s="13" t="s">
        <v>88</v>
      </c>
      <c r="AW1221" s="13" t="s">
        <v>41</v>
      </c>
      <c r="AX1221" s="13" t="s">
        <v>80</v>
      </c>
      <c r="AY1221" s="202" t="s">
        <v>182</v>
      </c>
    </row>
    <row r="1222" spans="1:65" s="14" customFormat="1" ht="11.25">
      <c r="B1222" s="203"/>
      <c r="C1222" s="204"/>
      <c r="D1222" s="194" t="s">
        <v>193</v>
      </c>
      <c r="E1222" s="205" t="s">
        <v>43</v>
      </c>
      <c r="F1222" s="206" t="s">
        <v>210</v>
      </c>
      <c r="G1222" s="204"/>
      <c r="H1222" s="207">
        <v>5</v>
      </c>
      <c r="I1222" s="208"/>
      <c r="J1222" s="204"/>
      <c r="K1222" s="204"/>
      <c r="L1222" s="209"/>
      <c r="M1222" s="210"/>
      <c r="N1222" s="211"/>
      <c r="O1222" s="211"/>
      <c r="P1222" s="211"/>
      <c r="Q1222" s="211"/>
      <c r="R1222" s="211"/>
      <c r="S1222" s="211"/>
      <c r="T1222" s="212"/>
      <c r="AT1222" s="213" t="s">
        <v>193</v>
      </c>
      <c r="AU1222" s="213" t="s">
        <v>90</v>
      </c>
      <c r="AV1222" s="14" t="s">
        <v>90</v>
      </c>
      <c r="AW1222" s="14" t="s">
        <v>41</v>
      </c>
      <c r="AX1222" s="14" t="s">
        <v>80</v>
      </c>
      <c r="AY1222" s="213" t="s">
        <v>182</v>
      </c>
    </row>
    <row r="1223" spans="1:65" s="13" customFormat="1" ht="11.25">
      <c r="B1223" s="192"/>
      <c r="C1223" s="193"/>
      <c r="D1223" s="194" t="s">
        <v>193</v>
      </c>
      <c r="E1223" s="195" t="s">
        <v>43</v>
      </c>
      <c r="F1223" s="196" t="s">
        <v>640</v>
      </c>
      <c r="G1223" s="193"/>
      <c r="H1223" s="195" t="s">
        <v>43</v>
      </c>
      <c r="I1223" s="197"/>
      <c r="J1223" s="193"/>
      <c r="K1223" s="193"/>
      <c r="L1223" s="198"/>
      <c r="M1223" s="199"/>
      <c r="N1223" s="200"/>
      <c r="O1223" s="200"/>
      <c r="P1223" s="200"/>
      <c r="Q1223" s="200"/>
      <c r="R1223" s="200"/>
      <c r="S1223" s="200"/>
      <c r="T1223" s="201"/>
      <c r="AT1223" s="202" t="s">
        <v>193</v>
      </c>
      <c r="AU1223" s="202" t="s">
        <v>90</v>
      </c>
      <c r="AV1223" s="13" t="s">
        <v>88</v>
      </c>
      <c r="AW1223" s="13" t="s">
        <v>41</v>
      </c>
      <c r="AX1223" s="13" t="s">
        <v>80</v>
      </c>
      <c r="AY1223" s="202" t="s">
        <v>182</v>
      </c>
    </row>
    <row r="1224" spans="1:65" s="14" customFormat="1" ht="11.25">
      <c r="B1224" s="203"/>
      <c r="C1224" s="204"/>
      <c r="D1224" s="194" t="s">
        <v>193</v>
      </c>
      <c r="E1224" s="205" t="s">
        <v>43</v>
      </c>
      <c r="F1224" s="206" t="s">
        <v>88</v>
      </c>
      <c r="G1224" s="204"/>
      <c r="H1224" s="207">
        <v>1</v>
      </c>
      <c r="I1224" s="208"/>
      <c r="J1224" s="204"/>
      <c r="K1224" s="204"/>
      <c r="L1224" s="209"/>
      <c r="M1224" s="210"/>
      <c r="N1224" s="211"/>
      <c r="O1224" s="211"/>
      <c r="P1224" s="211"/>
      <c r="Q1224" s="211"/>
      <c r="R1224" s="211"/>
      <c r="S1224" s="211"/>
      <c r="T1224" s="212"/>
      <c r="AT1224" s="213" t="s">
        <v>193</v>
      </c>
      <c r="AU1224" s="213" t="s">
        <v>90</v>
      </c>
      <c r="AV1224" s="14" t="s">
        <v>90</v>
      </c>
      <c r="AW1224" s="14" t="s">
        <v>41</v>
      </c>
      <c r="AX1224" s="14" t="s">
        <v>80</v>
      </c>
      <c r="AY1224" s="213" t="s">
        <v>182</v>
      </c>
    </row>
    <row r="1225" spans="1:65" s="13" customFormat="1" ht="11.25">
      <c r="B1225" s="192"/>
      <c r="C1225" s="193"/>
      <c r="D1225" s="194" t="s">
        <v>193</v>
      </c>
      <c r="E1225" s="195" t="s">
        <v>43</v>
      </c>
      <c r="F1225" s="196" t="s">
        <v>1636</v>
      </c>
      <c r="G1225" s="193"/>
      <c r="H1225" s="195" t="s">
        <v>43</v>
      </c>
      <c r="I1225" s="197"/>
      <c r="J1225" s="193"/>
      <c r="K1225" s="193"/>
      <c r="L1225" s="198"/>
      <c r="M1225" s="199"/>
      <c r="N1225" s="200"/>
      <c r="O1225" s="200"/>
      <c r="P1225" s="200"/>
      <c r="Q1225" s="200"/>
      <c r="R1225" s="200"/>
      <c r="S1225" s="200"/>
      <c r="T1225" s="201"/>
      <c r="AT1225" s="202" t="s">
        <v>193</v>
      </c>
      <c r="AU1225" s="202" t="s">
        <v>90</v>
      </c>
      <c r="AV1225" s="13" t="s">
        <v>88</v>
      </c>
      <c r="AW1225" s="13" t="s">
        <v>41</v>
      </c>
      <c r="AX1225" s="13" t="s">
        <v>80</v>
      </c>
      <c r="AY1225" s="202" t="s">
        <v>182</v>
      </c>
    </row>
    <row r="1226" spans="1:65" s="14" customFormat="1" ht="11.25">
      <c r="B1226" s="203"/>
      <c r="C1226" s="204"/>
      <c r="D1226" s="194" t="s">
        <v>193</v>
      </c>
      <c r="E1226" s="205" t="s">
        <v>43</v>
      </c>
      <c r="F1226" s="206" t="s">
        <v>210</v>
      </c>
      <c r="G1226" s="204"/>
      <c r="H1226" s="207">
        <v>5</v>
      </c>
      <c r="I1226" s="208"/>
      <c r="J1226" s="204"/>
      <c r="K1226" s="204"/>
      <c r="L1226" s="209"/>
      <c r="M1226" s="210"/>
      <c r="N1226" s="211"/>
      <c r="O1226" s="211"/>
      <c r="P1226" s="211"/>
      <c r="Q1226" s="211"/>
      <c r="R1226" s="211"/>
      <c r="S1226" s="211"/>
      <c r="T1226" s="212"/>
      <c r="AT1226" s="213" t="s">
        <v>193</v>
      </c>
      <c r="AU1226" s="213" t="s">
        <v>90</v>
      </c>
      <c r="AV1226" s="14" t="s">
        <v>90</v>
      </c>
      <c r="AW1226" s="14" t="s">
        <v>41</v>
      </c>
      <c r="AX1226" s="14" t="s">
        <v>80</v>
      </c>
      <c r="AY1226" s="213" t="s">
        <v>182</v>
      </c>
    </row>
    <row r="1227" spans="1:65" s="13" customFormat="1" ht="11.25">
      <c r="B1227" s="192"/>
      <c r="C1227" s="193"/>
      <c r="D1227" s="194" t="s">
        <v>193</v>
      </c>
      <c r="E1227" s="195" t="s">
        <v>43</v>
      </c>
      <c r="F1227" s="196" t="s">
        <v>1637</v>
      </c>
      <c r="G1227" s="193"/>
      <c r="H1227" s="195" t="s">
        <v>43</v>
      </c>
      <c r="I1227" s="197"/>
      <c r="J1227" s="193"/>
      <c r="K1227" s="193"/>
      <c r="L1227" s="198"/>
      <c r="M1227" s="199"/>
      <c r="N1227" s="200"/>
      <c r="O1227" s="200"/>
      <c r="P1227" s="200"/>
      <c r="Q1227" s="200"/>
      <c r="R1227" s="200"/>
      <c r="S1227" s="200"/>
      <c r="T1227" s="201"/>
      <c r="AT1227" s="202" t="s">
        <v>193</v>
      </c>
      <c r="AU1227" s="202" t="s">
        <v>90</v>
      </c>
      <c r="AV1227" s="13" t="s">
        <v>88</v>
      </c>
      <c r="AW1227" s="13" t="s">
        <v>41</v>
      </c>
      <c r="AX1227" s="13" t="s">
        <v>80</v>
      </c>
      <c r="AY1227" s="202" t="s">
        <v>182</v>
      </c>
    </row>
    <row r="1228" spans="1:65" s="14" customFormat="1" ht="11.25">
      <c r="B1228" s="203"/>
      <c r="C1228" s="204"/>
      <c r="D1228" s="194" t="s">
        <v>193</v>
      </c>
      <c r="E1228" s="205" t="s">
        <v>43</v>
      </c>
      <c r="F1228" s="206" t="s">
        <v>88</v>
      </c>
      <c r="G1228" s="204"/>
      <c r="H1228" s="207">
        <v>1</v>
      </c>
      <c r="I1228" s="208"/>
      <c r="J1228" s="204"/>
      <c r="K1228" s="204"/>
      <c r="L1228" s="209"/>
      <c r="M1228" s="210"/>
      <c r="N1228" s="211"/>
      <c r="O1228" s="211"/>
      <c r="P1228" s="211"/>
      <c r="Q1228" s="211"/>
      <c r="R1228" s="211"/>
      <c r="S1228" s="211"/>
      <c r="T1228" s="212"/>
      <c r="AT1228" s="213" t="s">
        <v>193</v>
      </c>
      <c r="AU1228" s="213" t="s">
        <v>90</v>
      </c>
      <c r="AV1228" s="14" t="s">
        <v>90</v>
      </c>
      <c r="AW1228" s="14" t="s">
        <v>41</v>
      </c>
      <c r="AX1228" s="14" t="s">
        <v>80</v>
      </c>
      <c r="AY1228" s="213" t="s">
        <v>182</v>
      </c>
    </row>
    <row r="1229" spans="1:65" s="13" customFormat="1" ht="11.25">
      <c r="B1229" s="192"/>
      <c r="C1229" s="193"/>
      <c r="D1229" s="194" t="s">
        <v>193</v>
      </c>
      <c r="E1229" s="195" t="s">
        <v>43</v>
      </c>
      <c r="F1229" s="196" t="s">
        <v>1638</v>
      </c>
      <c r="G1229" s="193"/>
      <c r="H1229" s="195" t="s">
        <v>43</v>
      </c>
      <c r="I1229" s="197"/>
      <c r="J1229" s="193"/>
      <c r="K1229" s="193"/>
      <c r="L1229" s="198"/>
      <c r="M1229" s="199"/>
      <c r="N1229" s="200"/>
      <c r="O1229" s="200"/>
      <c r="P1229" s="200"/>
      <c r="Q1229" s="200"/>
      <c r="R1229" s="200"/>
      <c r="S1229" s="200"/>
      <c r="T1229" s="201"/>
      <c r="AT1229" s="202" t="s">
        <v>193</v>
      </c>
      <c r="AU1229" s="202" t="s">
        <v>90</v>
      </c>
      <c r="AV1229" s="13" t="s">
        <v>88</v>
      </c>
      <c r="AW1229" s="13" t="s">
        <v>41</v>
      </c>
      <c r="AX1229" s="13" t="s">
        <v>80</v>
      </c>
      <c r="AY1229" s="202" t="s">
        <v>182</v>
      </c>
    </row>
    <row r="1230" spans="1:65" s="14" customFormat="1" ht="11.25">
      <c r="B1230" s="203"/>
      <c r="C1230" s="204"/>
      <c r="D1230" s="194" t="s">
        <v>193</v>
      </c>
      <c r="E1230" s="205" t="s">
        <v>43</v>
      </c>
      <c r="F1230" s="206" t="s">
        <v>90</v>
      </c>
      <c r="G1230" s="204"/>
      <c r="H1230" s="207">
        <v>2</v>
      </c>
      <c r="I1230" s="208"/>
      <c r="J1230" s="204"/>
      <c r="K1230" s="204"/>
      <c r="L1230" s="209"/>
      <c r="M1230" s="210"/>
      <c r="N1230" s="211"/>
      <c r="O1230" s="211"/>
      <c r="P1230" s="211"/>
      <c r="Q1230" s="211"/>
      <c r="R1230" s="211"/>
      <c r="S1230" s="211"/>
      <c r="T1230" s="212"/>
      <c r="AT1230" s="213" t="s">
        <v>193</v>
      </c>
      <c r="AU1230" s="213" t="s">
        <v>90</v>
      </c>
      <c r="AV1230" s="14" t="s">
        <v>90</v>
      </c>
      <c r="AW1230" s="14" t="s">
        <v>41</v>
      </c>
      <c r="AX1230" s="14" t="s">
        <v>80</v>
      </c>
      <c r="AY1230" s="213" t="s">
        <v>182</v>
      </c>
    </row>
    <row r="1231" spans="1:65" s="13" customFormat="1" ht="11.25">
      <c r="B1231" s="192"/>
      <c r="C1231" s="193"/>
      <c r="D1231" s="194" t="s">
        <v>193</v>
      </c>
      <c r="E1231" s="195" t="s">
        <v>43</v>
      </c>
      <c r="F1231" s="196" t="s">
        <v>1639</v>
      </c>
      <c r="G1231" s="193"/>
      <c r="H1231" s="195" t="s">
        <v>43</v>
      </c>
      <c r="I1231" s="197"/>
      <c r="J1231" s="193"/>
      <c r="K1231" s="193"/>
      <c r="L1231" s="198"/>
      <c r="M1231" s="199"/>
      <c r="N1231" s="200"/>
      <c r="O1231" s="200"/>
      <c r="P1231" s="200"/>
      <c r="Q1231" s="200"/>
      <c r="R1231" s="200"/>
      <c r="S1231" s="200"/>
      <c r="T1231" s="201"/>
      <c r="AT1231" s="202" t="s">
        <v>193</v>
      </c>
      <c r="AU1231" s="202" t="s">
        <v>90</v>
      </c>
      <c r="AV1231" s="13" t="s">
        <v>88</v>
      </c>
      <c r="AW1231" s="13" t="s">
        <v>41</v>
      </c>
      <c r="AX1231" s="13" t="s">
        <v>80</v>
      </c>
      <c r="AY1231" s="202" t="s">
        <v>182</v>
      </c>
    </row>
    <row r="1232" spans="1:65" s="14" customFormat="1" ht="11.25">
      <c r="B1232" s="203"/>
      <c r="C1232" s="204"/>
      <c r="D1232" s="194" t="s">
        <v>193</v>
      </c>
      <c r="E1232" s="205" t="s">
        <v>43</v>
      </c>
      <c r="F1232" s="206" t="s">
        <v>205</v>
      </c>
      <c r="G1232" s="204"/>
      <c r="H1232" s="207">
        <v>4</v>
      </c>
      <c r="I1232" s="208"/>
      <c r="J1232" s="204"/>
      <c r="K1232" s="204"/>
      <c r="L1232" s="209"/>
      <c r="M1232" s="210"/>
      <c r="N1232" s="211"/>
      <c r="O1232" s="211"/>
      <c r="P1232" s="211"/>
      <c r="Q1232" s="211"/>
      <c r="R1232" s="211"/>
      <c r="S1232" s="211"/>
      <c r="T1232" s="212"/>
      <c r="AT1232" s="213" t="s">
        <v>193</v>
      </c>
      <c r="AU1232" s="213" t="s">
        <v>90</v>
      </c>
      <c r="AV1232" s="14" t="s">
        <v>90</v>
      </c>
      <c r="AW1232" s="14" t="s">
        <v>41</v>
      </c>
      <c r="AX1232" s="14" t="s">
        <v>80</v>
      </c>
      <c r="AY1232" s="213" t="s">
        <v>182</v>
      </c>
    </row>
    <row r="1233" spans="1:65" s="13" customFormat="1" ht="11.25">
      <c r="B1233" s="192"/>
      <c r="C1233" s="193"/>
      <c r="D1233" s="194" t="s">
        <v>193</v>
      </c>
      <c r="E1233" s="195" t="s">
        <v>43</v>
      </c>
      <c r="F1233" s="196" t="s">
        <v>1641</v>
      </c>
      <c r="G1233" s="193"/>
      <c r="H1233" s="195" t="s">
        <v>43</v>
      </c>
      <c r="I1233" s="197"/>
      <c r="J1233" s="193"/>
      <c r="K1233" s="193"/>
      <c r="L1233" s="198"/>
      <c r="M1233" s="199"/>
      <c r="N1233" s="200"/>
      <c r="O1233" s="200"/>
      <c r="P1233" s="200"/>
      <c r="Q1233" s="200"/>
      <c r="R1233" s="200"/>
      <c r="S1233" s="200"/>
      <c r="T1233" s="201"/>
      <c r="AT1233" s="202" t="s">
        <v>193</v>
      </c>
      <c r="AU1233" s="202" t="s">
        <v>90</v>
      </c>
      <c r="AV1233" s="13" t="s">
        <v>88</v>
      </c>
      <c r="AW1233" s="13" t="s">
        <v>41</v>
      </c>
      <c r="AX1233" s="13" t="s">
        <v>80</v>
      </c>
      <c r="AY1233" s="202" t="s">
        <v>182</v>
      </c>
    </row>
    <row r="1234" spans="1:65" s="14" customFormat="1" ht="11.25">
      <c r="B1234" s="203"/>
      <c r="C1234" s="204"/>
      <c r="D1234" s="194" t="s">
        <v>193</v>
      </c>
      <c r="E1234" s="205" t="s">
        <v>43</v>
      </c>
      <c r="F1234" s="206" t="s">
        <v>181</v>
      </c>
      <c r="G1234" s="204"/>
      <c r="H1234" s="207">
        <v>3</v>
      </c>
      <c r="I1234" s="208"/>
      <c r="J1234" s="204"/>
      <c r="K1234" s="204"/>
      <c r="L1234" s="209"/>
      <c r="M1234" s="210"/>
      <c r="N1234" s="211"/>
      <c r="O1234" s="211"/>
      <c r="P1234" s="211"/>
      <c r="Q1234" s="211"/>
      <c r="R1234" s="211"/>
      <c r="S1234" s="211"/>
      <c r="T1234" s="212"/>
      <c r="AT1234" s="213" t="s">
        <v>193</v>
      </c>
      <c r="AU1234" s="213" t="s">
        <v>90</v>
      </c>
      <c r="AV1234" s="14" t="s">
        <v>90</v>
      </c>
      <c r="AW1234" s="14" t="s">
        <v>41</v>
      </c>
      <c r="AX1234" s="14" t="s">
        <v>80</v>
      </c>
      <c r="AY1234" s="213" t="s">
        <v>182</v>
      </c>
    </row>
    <row r="1235" spans="1:65" s="13" customFormat="1" ht="11.25">
      <c r="B1235" s="192"/>
      <c r="C1235" s="193"/>
      <c r="D1235" s="194" t="s">
        <v>193</v>
      </c>
      <c r="E1235" s="195" t="s">
        <v>43</v>
      </c>
      <c r="F1235" s="196" t="s">
        <v>1643</v>
      </c>
      <c r="G1235" s="193"/>
      <c r="H1235" s="195" t="s">
        <v>43</v>
      </c>
      <c r="I1235" s="197"/>
      <c r="J1235" s="193"/>
      <c r="K1235" s="193"/>
      <c r="L1235" s="198"/>
      <c r="M1235" s="199"/>
      <c r="N1235" s="200"/>
      <c r="O1235" s="200"/>
      <c r="P1235" s="200"/>
      <c r="Q1235" s="200"/>
      <c r="R1235" s="200"/>
      <c r="S1235" s="200"/>
      <c r="T1235" s="201"/>
      <c r="AT1235" s="202" t="s">
        <v>193</v>
      </c>
      <c r="AU1235" s="202" t="s">
        <v>90</v>
      </c>
      <c r="AV1235" s="13" t="s">
        <v>88</v>
      </c>
      <c r="AW1235" s="13" t="s">
        <v>41</v>
      </c>
      <c r="AX1235" s="13" t="s">
        <v>80</v>
      </c>
      <c r="AY1235" s="202" t="s">
        <v>182</v>
      </c>
    </row>
    <row r="1236" spans="1:65" s="14" customFormat="1" ht="11.25">
      <c r="B1236" s="203"/>
      <c r="C1236" s="204"/>
      <c r="D1236" s="194" t="s">
        <v>193</v>
      </c>
      <c r="E1236" s="205" t="s">
        <v>43</v>
      </c>
      <c r="F1236" s="206" t="s">
        <v>210</v>
      </c>
      <c r="G1236" s="204"/>
      <c r="H1236" s="207">
        <v>5</v>
      </c>
      <c r="I1236" s="208"/>
      <c r="J1236" s="204"/>
      <c r="K1236" s="204"/>
      <c r="L1236" s="209"/>
      <c r="M1236" s="210"/>
      <c r="N1236" s="211"/>
      <c r="O1236" s="211"/>
      <c r="P1236" s="211"/>
      <c r="Q1236" s="211"/>
      <c r="R1236" s="211"/>
      <c r="S1236" s="211"/>
      <c r="T1236" s="212"/>
      <c r="AT1236" s="213" t="s">
        <v>193</v>
      </c>
      <c r="AU1236" s="213" t="s">
        <v>90</v>
      </c>
      <c r="AV1236" s="14" t="s">
        <v>90</v>
      </c>
      <c r="AW1236" s="14" t="s">
        <v>41</v>
      </c>
      <c r="AX1236" s="14" t="s">
        <v>80</v>
      </c>
      <c r="AY1236" s="213" t="s">
        <v>182</v>
      </c>
    </row>
    <row r="1237" spans="1:65" s="13" customFormat="1" ht="11.25">
      <c r="B1237" s="192"/>
      <c r="C1237" s="193"/>
      <c r="D1237" s="194" t="s">
        <v>193</v>
      </c>
      <c r="E1237" s="195" t="s">
        <v>43</v>
      </c>
      <c r="F1237" s="196" t="s">
        <v>1644</v>
      </c>
      <c r="G1237" s="193"/>
      <c r="H1237" s="195" t="s">
        <v>43</v>
      </c>
      <c r="I1237" s="197"/>
      <c r="J1237" s="193"/>
      <c r="K1237" s="193"/>
      <c r="L1237" s="198"/>
      <c r="M1237" s="199"/>
      <c r="N1237" s="200"/>
      <c r="O1237" s="200"/>
      <c r="P1237" s="200"/>
      <c r="Q1237" s="200"/>
      <c r="R1237" s="200"/>
      <c r="S1237" s="200"/>
      <c r="T1237" s="201"/>
      <c r="AT1237" s="202" t="s">
        <v>193</v>
      </c>
      <c r="AU1237" s="202" t="s">
        <v>90</v>
      </c>
      <c r="AV1237" s="13" t="s">
        <v>88</v>
      </c>
      <c r="AW1237" s="13" t="s">
        <v>41</v>
      </c>
      <c r="AX1237" s="13" t="s">
        <v>80</v>
      </c>
      <c r="AY1237" s="202" t="s">
        <v>182</v>
      </c>
    </row>
    <row r="1238" spans="1:65" s="14" customFormat="1" ht="11.25">
      <c r="B1238" s="203"/>
      <c r="C1238" s="204"/>
      <c r="D1238" s="194" t="s">
        <v>193</v>
      </c>
      <c r="E1238" s="205" t="s">
        <v>43</v>
      </c>
      <c r="F1238" s="206" t="s">
        <v>205</v>
      </c>
      <c r="G1238" s="204"/>
      <c r="H1238" s="207">
        <v>4</v>
      </c>
      <c r="I1238" s="208"/>
      <c r="J1238" s="204"/>
      <c r="K1238" s="204"/>
      <c r="L1238" s="209"/>
      <c r="M1238" s="210"/>
      <c r="N1238" s="211"/>
      <c r="O1238" s="211"/>
      <c r="P1238" s="211"/>
      <c r="Q1238" s="211"/>
      <c r="R1238" s="211"/>
      <c r="S1238" s="211"/>
      <c r="T1238" s="212"/>
      <c r="AT1238" s="213" t="s">
        <v>193</v>
      </c>
      <c r="AU1238" s="213" t="s">
        <v>90</v>
      </c>
      <c r="AV1238" s="14" t="s">
        <v>90</v>
      </c>
      <c r="AW1238" s="14" t="s">
        <v>41</v>
      </c>
      <c r="AX1238" s="14" t="s">
        <v>80</v>
      </c>
      <c r="AY1238" s="213" t="s">
        <v>182</v>
      </c>
    </row>
    <row r="1239" spans="1:65" s="13" customFormat="1" ht="11.25">
      <c r="B1239" s="192"/>
      <c r="C1239" s="193"/>
      <c r="D1239" s="194" t="s">
        <v>193</v>
      </c>
      <c r="E1239" s="195" t="s">
        <v>43</v>
      </c>
      <c r="F1239" s="196" t="s">
        <v>1646</v>
      </c>
      <c r="G1239" s="193"/>
      <c r="H1239" s="195" t="s">
        <v>43</v>
      </c>
      <c r="I1239" s="197"/>
      <c r="J1239" s="193"/>
      <c r="K1239" s="193"/>
      <c r="L1239" s="198"/>
      <c r="M1239" s="199"/>
      <c r="N1239" s="200"/>
      <c r="O1239" s="200"/>
      <c r="P1239" s="200"/>
      <c r="Q1239" s="200"/>
      <c r="R1239" s="200"/>
      <c r="S1239" s="200"/>
      <c r="T1239" s="201"/>
      <c r="AT1239" s="202" t="s">
        <v>193</v>
      </c>
      <c r="AU1239" s="202" t="s">
        <v>90</v>
      </c>
      <c r="AV1239" s="13" t="s">
        <v>88</v>
      </c>
      <c r="AW1239" s="13" t="s">
        <v>41</v>
      </c>
      <c r="AX1239" s="13" t="s">
        <v>80</v>
      </c>
      <c r="AY1239" s="202" t="s">
        <v>182</v>
      </c>
    </row>
    <row r="1240" spans="1:65" s="14" customFormat="1" ht="11.25">
      <c r="B1240" s="203"/>
      <c r="C1240" s="204"/>
      <c r="D1240" s="194" t="s">
        <v>193</v>
      </c>
      <c r="E1240" s="205" t="s">
        <v>43</v>
      </c>
      <c r="F1240" s="206" t="s">
        <v>205</v>
      </c>
      <c r="G1240" s="204"/>
      <c r="H1240" s="207">
        <v>4</v>
      </c>
      <c r="I1240" s="208"/>
      <c r="J1240" s="204"/>
      <c r="K1240" s="204"/>
      <c r="L1240" s="209"/>
      <c r="M1240" s="210"/>
      <c r="N1240" s="211"/>
      <c r="O1240" s="211"/>
      <c r="P1240" s="211"/>
      <c r="Q1240" s="211"/>
      <c r="R1240" s="211"/>
      <c r="S1240" s="211"/>
      <c r="T1240" s="212"/>
      <c r="AT1240" s="213" t="s">
        <v>193</v>
      </c>
      <c r="AU1240" s="213" t="s">
        <v>90</v>
      </c>
      <c r="AV1240" s="14" t="s">
        <v>90</v>
      </c>
      <c r="AW1240" s="14" t="s">
        <v>41</v>
      </c>
      <c r="AX1240" s="14" t="s">
        <v>80</v>
      </c>
      <c r="AY1240" s="213" t="s">
        <v>182</v>
      </c>
    </row>
    <row r="1241" spans="1:65" s="13" customFormat="1" ht="11.25">
      <c r="B1241" s="192"/>
      <c r="C1241" s="193"/>
      <c r="D1241" s="194" t="s">
        <v>193</v>
      </c>
      <c r="E1241" s="195" t="s">
        <v>43</v>
      </c>
      <c r="F1241" s="196" t="s">
        <v>1647</v>
      </c>
      <c r="G1241" s="193"/>
      <c r="H1241" s="195" t="s">
        <v>43</v>
      </c>
      <c r="I1241" s="197"/>
      <c r="J1241" s="193"/>
      <c r="K1241" s="193"/>
      <c r="L1241" s="198"/>
      <c r="M1241" s="199"/>
      <c r="N1241" s="200"/>
      <c r="O1241" s="200"/>
      <c r="P1241" s="200"/>
      <c r="Q1241" s="200"/>
      <c r="R1241" s="200"/>
      <c r="S1241" s="200"/>
      <c r="T1241" s="201"/>
      <c r="AT1241" s="202" t="s">
        <v>193</v>
      </c>
      <c r="AU1241" s="202" t="s">
        <v>90</v>
      </c>
      <c r="AV1241" s="13" t="s">
        <v>88</v>
      </c>
      <c r="AW1241" s="13" t="s">
        <v>41</v>
      </c>
      <c r="AX1241" s="13" t="s">
        <v>80</v>
      </c>
      <c r="AY1241" s="202" t="s">
        <v>182</v>
      </c>
    </row>
    <row r="1242" spans="1:65" s="14" customFormat="1" ht="11.25">
      <c r="B1242" s="203"/>
      <c r="C1242" s="204"/>
      <c r="D1242" s="194" t="s">
        <v>193</v>
      </c>
      <c r="E1242" s="205" t="s">
        <v>43</v>
      </c>
      <c r="F1242" s="206" t="s">
        <v>88</v>
      </c>
      <c r="G1242" s="204"/>
      <c r="H1242" s="207">
        <v>1</v>
      </c>
      <c r="I1242" s="208"/>
      <c r="J1242" s="204"/>
      <c r="K1242" s="204"/>
      <c r="L1242" s="209"/>
      <c r="M1242" s="210"/>
      <c r="N1242" s="211"/>
      <c r="O1242" s="211"/>
      <c r="P1242" s="211"/>
      <c r="Q1242" s="211"/>
      <c r="R1242" s="211"/>
      <c r="S1242" s="211"/>
      <c r="T1242" s="212"/>
      <c r="AT1242" s="213" t="s">
        <v>193</v>
      </c>
      <c r="AU1242" s="213" t="s">
        <v>90</v>
      </c>
      <c r="AV1242" s="14" t="s">
        <v>90</v>
      </c>
      <c r="AW1242" s="14" t="s">
        <v>41</v>
      </c>
      <c r="AX1242" s="14" t="s">
        <v>80</v>
      </c>
      <c r="AY1242" s="213" t="s">
        <v>182</v>
      </c>
    </row>
    <row r="1243" spans="1:65" s="15" customFormat="1" ht="11.25">
      <c r="B1243" s="227"/>
      <c r="C1243" s="228"/>
      <c r="D1243" s="194" t="s">
        <v>193</v>
      </c>
      <c r="E1243" s="229" t="s">
        <v>43</v>
      </c>
      <c r="F1243" s="230" t="s">
        <v>436</v>
      </c>
      <c r="G1243" s="228"/>
      <c r="H1243" s="231">
        <v>35</v>
      </c>
      <c r="I1243" s="232"/>
      <c r="J1243" s="228"/>
      <c r="K1243" s="228"/>
      <c r="L1243" s="233"/>
      <c r="M1243" s="234"/>
      <c r="N1243" s="235"/>
      <c r="O1243" s="235"/>
      <c r="P1243" s="235"/>
      <c r="Q1243" s="235"/>
      <c r="R1243" s="235"/>
      <c r="S1243" s="235"/>
      <c r="T1243" s="236"/>
      <c r="AT1243" s="237" t="s">
        <v>193</v>
      </c>
      <c r="AU1243" s="237" t="s">
        <v>90</v>
      </c>
      <c r="AV1243" s="15" t="s">
        <v>205</v>
      </c>
      <c r="AW1243" s="15" t="s">
        <v>41</v>
      </c>
      <c r="AX1243" s="15" t="s">
        <v>88</v>
      </c>
      <c r="AY1243" s="237" t="s">
        <v>182</v>
      </c>
    </row>
    <row r="1244" spans="1:65" s="2" customFormat="1" ht="14.45" customHeight="1">
      <c r="A1244" s="35"/>
      <c r="B1244" s="36"/>
      <c r="C1244" s="214" t="s">
        <v>1032</v>
      </c>
      <c r="D1244" s="214" t="s">
        <v>179</v>
      </c>
      <c r="E1244" s="215" t="s">
        <v>1880</v>
      </c>
      <c r="F1244" s="216" t="s">
        <v>1881</v>
      </c>
      <c r="G1244" s="217" t="s">
        <v>190</v>
      </c>
      <c r="H1244" s="218">
        <v>9</v>
      </c>
      <c r="I1244" s="219"/>
      <c r="J1244" s="220">
        <f>ROUND(I1244*H1244,2)</f>
        <v>0</v>
      </c>
      <c r="K1244" s="216" t="s">
        <v>198</v>
      </c>
      <c r="L1244" s="221"/>
      <c r="M1244" s="222" t="s">
        <v>43</v>
      </c>
      <c r="N1244" s="223" t="s">
        <v>51</v>
      </c>
      <c r="O1244" s="65"/>
      <c r="P1244" s="188">
        <f>O1244*H1244</f>
        <v>0</v>
      </c>
      <c r="Q1244" s="188">
        <v>0</v>
      </c>
      <c r="R1244" s="188">
        <f>Q1244*H1244</f>
        <v>0</v>
      </c>
      <c r="S1244" s="188">
        <v>0</v>
      </c>
      <c r="T1244" s="189">
        <f>S1244*H1244</f>
        <v>0</v>
      </c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R1244" s="190" t="s">
        <v>90</v>
      </c>
      <c r="AT1244" s="190" t="s">
        <v>179</v>
      </c>
      <c r="AU1244" s="190" t="s">
        <v>90</v>
      </c>
      <c r="AY1244" s="17" t="s">
        <v>182</v>
      </c>
      <c r="BE1244" s="191">
        <f>IF(N1244="základní",J1244,0)</f>
        <v>0</v>
      </c>
      <c r="BF1244" s="191">
        <f>IF(N1244="snížená",J1244,0)</f>
        <v>0</v>
      </c>
      <c r="BG1244" s="191">
        <f>IF(N1244="zákl. přenesená",J1244,0)</f>
        <v>0</v>
      </c>
      <c r="BH1244" s="191">
        <f>IF(N1244="sníž. přenesená",J1244,0)</f>
        <v>0</v>
      </c>
      <c r="BI1244" s="191">
        <f>IF(N1244="nulová",J1244,0)</f>
        <v>0</v>
      </c>
      <c r="BJ1244" s="17" t="s">
        <v>88</v>
      </c>
      <c r="BK1244" s="191">
        <f>ROUND(I1244*H1244,2)</f>
        <v>0</v>
      </c>
      <c r="BL1244" s="17" t="s">
        <v>88</v>
      </c>
      <c r="BM1244" s="190" t="s">
        <v>1882</v>
      </c>
    </row>
    <row r="1245" spans="1:65" s="13" customFormat="1" ht="11.25">
      <c r="B1245" s="192"/>
      <c r="C1245" s="193"/>
      <c r="D1245" s="194" t="s">
        <v>193</v>
      </c>
      <c r="E1245" s="195" t="s">
        <v>43</v>
      </c>
      <c r="F1245" s="196" t="s">
        <v>431</v>
      </c>
      <c r="G1245" s="193"/>
      <c r="H1245" s="195" t="s">
        <v>43</v>
      </c>
      <c r="I1245" s="197"/>
      <c r="J1245" s="193"/>
      <c r="K1245" s="193"/>
      <c r="L1245" s="198"/>
      <c r="M1245" s="199"/>
      <c r="N1245" s="200"/>
      <c r="O1245" s="200"/>
      <c r="P1245" s="200"/>
      <c r="Q1245" s="200"/>
      <c r="R1245" s="200"/>
      <c r="S1245" s="200"/>
      <c r="T1245" s="201"/>
      <c r="AT1245" s="202" t="s">
        <v>193</v>
      </c>
      <c r="AU1245" s="202" t="s">
        <v>90</v>
      </c>
      <c r="AV1245" s="13" t="s">
        <v>88</v>
      </c>
      <c r="AW1245" s="13" t="s">
        <v>41</v>
      </c>
      <c r="AX1245" s="13" t="s">
        <v>80</v>
      </c>
      <c r="AY1245" s="202" t="s">
        <v>182</v>
      </c>
    </row>
    <row r="1246" spans="1:65" s="13" customFormat="1" ht="11.25">
      <c r="B1246" s="192"/>
      <c r="C1246" s="193"/>
      <c r="D1246" s="194" t="s">
        <v>193</v>
      </c>
      <c r="E1246" s="195" t="s">
        <v>43</v>
      </c>
      <c r="F1246" s="196" t="s">
        <v>638</v>
      </c>
      <c r="G1246" s="193"/>
      <c r="H1246" s="195" t="s">
        <v>43</v>
      </c>
      <c r="I1246" s="197"/>
      <c r="J1246" s="193"/>
      <c r="K1246" s="193"/>
      <c r="L1246" s="198"/>
      <c r="M1246" s="199"/>
      <c r="N1246" s="200"/>
      <c r="O1246" s="200"/>
      <c r="P1246" s="200"/>
      <c r="Q1246" s="200"/>
      <c r="R1246" s="200"/>
      <c r="S1246" s="200"/>
      <c r="T1246" s="201"/>
      <c r="AT1246" s="202" t="s">
        <v>193</v>
      </c>
      <c r="AU1246" s="202" t="s">
        <v>90</v>
      </c>
      <c r="AV1246" s="13" t="s">
        <v>88</v>
      </c>
      <c r="AW1246" s="13" t="s">
        <v>41</v>
      </c>
      <c r="AX1246" s="13" t="s">
        <v>80</v>
      </c>
      <c r="AY1246" s="202" t="s">
        <v>182</v>
      </c>
    </row>
    <row r="1247" spans="1:65" s="14" customFormat="1" ht="11.25">
      <c r="B1247" s="203"/>
      <c r="C1247" s="204"/>
      <c r="D1247" s="194" t="s">
        <v>193</v>
      </c>
      <c r="E1247" s="205" t="s">
        <v>43</v>
      </c>
      <c r="F1247" s="206" t="s">
        <v>90</v>
      </c>
      <c r="G1247" s="204"/>
      <c r="H1247" s="207">
        <v>2</v>
      </c>
      <c r="I1247" s="208"/>
      <c r="J1247" s="204"/>
      <c r="K1247" s="204"/>
      <c r="L1247" s="209"/>
      <c r="M1247" s="210"/>
      <c r="N1247" s="211"/>
      <c r="O1247" s="211"/>
      <c r="P1247" s="211"/>
      <c r="Q1247" s="211"/>
      <c r="R1247" s="211"/>
      <c r="S1247" s="211"/>
      <c r="T1247" s="212"/>
      <c r="AT1247" s="213" t="s">
        <v>193</v>
      </c>
      <c r="AU1247" s="213" t="s">
        <v>90</v>
      </c>
      <c r="AV1247" s="14" t="s">
        <v>90</v>
      </c>
      <c r="AW1247" s="14" t="s">
        <v>41</v>
      </c>
      <c r="AX1247" s="14" t="s">
        <v>80</v>
      </c>
      <c r="AY1247" s="213" t="s">
        <v>182</v>
      </c>
    </row>
    <row r="1248" spans="1:65" s="13" customFormat="1" ht="11.25">
      <c r="B1248" s="192"/>
      <c r="C1248" s="193"/>
      <c r="D1248" s="194" t="s">
        <v>193</v>
      </c>
      <c r="E1248" s="195" t="s">
        <v>43</v>
      </c>
      <c r="F1248" s="196" t="s">
        <v>1636</v>
      </c>
      <c r="G1248" s="193"/>
      <c r="H1248" s="195" t="s">
        <v>43</v>
      </c>
      <c r="I1248" s="197"/>
      <c r="J1248" s="193"/>
      <c r="K1248" s="193"/>
      <c r="L1248" s="198"/>
      <c r="M1248" s="199"/>
      <c r="N1248" s="200"/>
      <c r="O1248" s="200"/>
      <c r="P1248" s="200"/>
      <c r="Q1248" s="200"/>
      <c r="R1248" s="200"/>
      <c r="S1248" s="200"/>
      <c r="T1248" s="201"/>
      <c r="AT1248" s="202" t="s">
        <v>193</v>
      </c>
      <c r="AU1248" s="202" t="s">
        <v>90</v>
      </c>
      <c r="AV1248" s="13" t="s">
        <v>88</v>
      </c>
      <c r="AW1248" s="13" t="s">
        <v>41</v>
      </c>
      <c r="AX1248" s="13" t="s">
        <v>80</v>
      </c>
      <c r="AY1248" s="202" t="s">
        <v>182</v>
      </c>
    </row>
    <row r="1249" spans="1:65" s="14" customFormat="1" ht="11.25">
      <c r="B1249" s="203"/>
      <c r="C1249" s="204"/>
      <c r="D1249" s="194" t="s">
        <v>193</v>
      </c>
      <c r="E1249" s="205" t="s">
        <v>43</v>
      </c>
      <c r="F1249" s="206" t="s">
        <v>90</v>
      </c>
      <c r="G1249" s="204"/>
      <c r="H1249" s="207">
        <v>2</v>
      </c>
      <c r="I1249" s="208"/>
      <c r="J1249" s="204"/>
      <c r="K1249" s="204"/>
      <c r="L1249" s="209"/>
      <c r="M1249" s="210"/>
      <c r="N1249" s="211"/>
      <c r="O1249" s="211"/>
      <c r="P1249" s="211"/>
      <c r="Q1249" s="211"/>
      <c r="R1249" s="211"/>
      <c r="S1249" s="211"/>
      <c r="T1249" s="212"/>
      <c r="AT1249" s="213" t="s">
        <v>193</v>
      </c>
      <c r="AU1249" s="213" t="s">
        <v>90</v>
      </c>
      <c r="AV1249" s="14" t="s">
        <v>90</v>
      </c>
      <c r="AW1249" s="14" t="s">
        <v>41</v>
      </c>
      <c r="AX1249" s="14" t="s">
        <v>80</v>
      </c>
      <c r="AY1249" s="213" t="s">
        <v>182</v>
      </c>
    </row>
    <row r="1250" spans="1:65" s="13" customFormat="1" ht="11.25">
      <c r="B1250" s="192"/>
      <c r="C1250" s="193"/>
      <c r="D1250" s="194" t="s">
        <v>193</v>
      </c>
      <c r="E1250" s="195" t="s">
        <v>43</v>
      </c>
      <c r="F1250" s="196" t="s">
        <v>1638</v>
      </c>
      <c r="G1250" s="193"/>
      <c r="H1250" s="195" t="s">
        <v>43</v>
      </c>
      <c r="I1250" s="197"/>
      <c r="J1250" s="193"/>
      <c r="K1250" s="193"/>
      <c r="L1250" s="198"/>
      <c r="M1250" s="199"/>
      <c r="N1250" s="200"/>
      <c r="O1250" s="200"/>
      <c r="P1250" s="200"/>
      <c r="Q1250" s="200"/>
      <c r="R1250" s="200"/>
      <c r="S1250" s="200"/>
      <c r="T1250" s="201"/>
      <c r="AT1250" s="202" t="s">
        <v>193</v>
      </c>
      <c r="AU1250" s="202" t="s">
        <v>90</v>
      </c>
      <c r="AV1250" s="13" t="s">
        <v>88</v>
      </c>
      <c r="AW1250" s="13" t="s">
        <v>41</v>
      </c>
      <c r="AX1250" s="13" t="s">
        <v>80</v>
      </c>
      <c r="AY1250" s="202" t="s">
        <v>182</v>
      </c>
    </row>
    <row r="1251" spans="1:65" s="14" customFormat="1" ht="11.25">
      <c r="B1251" s="203"/>
      <c r="C1251" s="204"/>
      <c r="D1251" s="194" t="s">
        <v>193</v>
      </c>
      <c r="E1251" s="205" t="s">
        <v>43</v>
      </c>
      <c r="F1251" s="206" t="s">
        <v>88</v>
      </c>
      <c r="G1251" s="204"/>
      <c r="H1251" s="207">
        <v>1</v>
      </c>
      <c r="I1251" s="208"/>
      <c r="J1251" s="204"/>
      <c r="K1251" s="204"/>
      <c r="L1251" s="209"/>
      <c r="M1251" s="210"/>
      <c r="N1251" s="211"/>
      <c r="O1251" s="211"/>
      <c r="P1251" s="211"/>
      <c r="Q1251" s="211"/>
      <c r="R1251" s="211"/>
      <c r="S1251" s="211"/>
      <c r="T1251" s="212"/>
      <c r="AT1251" s="213" t="s">
        <v>193</v>
      </c>
      <c r="AU1251" s="213" t="s">
        <v>90</v>
      </c>
      <c r="AV1251" s="14" t="s">
        <v>90</v>
      </c>
      <c r="AW1251" s="14" t="s">
        <v>41</v>
      </c>
      <c r="AX1251" s="14" t="s">
        <v>80</v>
      </c>
      <c r="AY1251" s="213" t="s">
        <v>182</v>
      </c>
    </row>
    <row r="1252" spans="1:65" s="13" customFormat="1" ht="11.25">
      <c r="B1252" s="192"/>
      <c r="C1252" s="193"/>
      <c r="D1252" s="194" t="s">
        <v>193</v>
      </c>
      <c r="E1252" s="195" t="s">
        <v>43</v>
      </c>
      <c r="F1252" s="196" t="s">
        <v>1639</v>
      </c>
      <c r="G1252" s="193"/>
      <c r="H1252" s="195" t="s">
        <v>43</v>
      </c>
      <c r="I1252" s="197"/>
      <c r="J1252" s="193"/>
      <c r="K1252" s="193"/>
      <c r="L1252" s="198"/>
      <c r="M1252" s="199"/>
      <c r="N1252" s="200"/>
      <c r="O1252" s="200"/>
      <c r="P1252" s="200"/>
      <c r="Q1252" s="200"/>
      <c r="R1252" s="200"/>
      <c r="S1252" s="200"/>
      <c r="T1252" s="201"/>
      <c r="AT1252" s="202" t="s">
        <v>193</v>
      </c>
      <c r="AU1252" s="202" t="s">
        <v>90</v>
      </c>
      <c r="AV1252" s="13" t="s">
        <v>88</v>
      </c>
      <c r="AW1252" s="13" t="s">
        <v>41</v>
      </c>
      <c r="AX1252" s="13" t="s">
        <v>80</v>
      </c>
      <c r="AY1252" s="202" t="s">
        <v>182</v>
      </c>
    </row>
    <row r="1253" spans="1:65" s="14" customFormat="1" ht="11.25">
      <c r="B1253" s="203"/>
      <c r="C1253" s="204"/>
      <c r="D1253" s="194" t="s">
        <v>193</v>
      </c>
      <c r="E1253" s="205" t="s">
        <v>43</v>
      </c>
      <c r="F1253" s="206" t="s">
        <v>90</v>
      </c>
      <c r="G1253" s="204"/>
      <c r="H1253" s="207">
        <v>2</v>
      </c>
      <c r="I1253" s="208"/>
      <c r="J1253" s="204"/>
      <c r="K1253" s="204"/>
      <c r="L1253" s="209"/>
      <c r="M1253" s="210"/>
      <c r="N1253" s="211"/>
      <c r="O1253" s="211"/>
      <c r="P1253" s="211"/>
      <c r="Q1253" s="211"/>
      <c r="R1253" s="211"/>
      <c r="S1253" s="211"/>
      <c r="T1253" s="212"/>
      <c r="AT1253" s="213" t="s">
        <v>193</v>
      </c>
      <c r="AU1253" s="213" t="s">
        <v>90</v>
      </c>
      <c r="AV1253" s="14" t="s">
        <v>90</v>
      </c>
      <c r="AW1253" s="14" t="s">
        <v>41</v>
      </c>
      <c r="AX1253" s="14" t="s">
        <v>80</v>
      </c>
      <c r="AY1253" s="213" t="s">
        <v>182</v>
      </c>
    </row>
    <row r="1254" spans="1:65" s="13" customFormat="1" ht="11.25">
      <c r="B1254" s="192"/>
      <c r="C1254" s="193"/>
      <c r="D1254" s="194" t="s">
        <v>193</v>
      </c>
      <c r="E1254" s="195" t="s">
        <v>43</v>
      </c>
      <c r="F1254" s="196" t="s">
        <v>1643</v>
      </c>
      <c r="G1254" s="193"/>
      <c r="H1254" s="195" t="s">
        <v>43</v>
      </c>
      <c r="I1254" s="197"/>
      <c r="J1254" s="193"/>
      <c r="K1254" s="193"/>
      <c r="L1254" s="198"/>
      <c r="M1254" s="199"/>
      <c r="N1254" s="200"/>
      <c r="O1254" s="200"/>
      <c r="P1254" s="200"/>
      <c r="Q1254" s="200"/>
      <c r="R1254" s="200"/>
      <c r="S1254" s="200"/>
      <c r="T1254" s="201"/>
      <c r="AT1254" s="202" t="s">
        <v>193</v>
      </c>
      <c r="AU1254" s="202" t="s">
        <v>90</v>
      </c>
      <c r="AV1254" s="13" t="s">
        <v>88</v>
      </c>
      <c r="AW1254" s="13" t="s">
        <v>41</v>
      </c>
      <c r="AX1254" s="13" t="s">
        <v>80</v>
      </c>
      <c r="AY1254" s="202" t="s">
        <v>182</v>
      </c>
    </row>
    <row r="1255" spans="1:65" s="14" customFormat="1" ht="11.25">
      <c r="B1255" s="203"/>
      <c r="C1255" s="204"/>
      <c r="D1255" s="194" t="s">
        <v>193</v>
      </c>
      <c r="E1255" s="205" t="s">
        <v>43</v>
      </c>
      <c r="F1255" s="206" t="s">
        <v>90</v>
      </c>
      <c r="G1255" s="204"/>
      <c r="H1255" s="207">
        <v>2</v>
      </c>
      <c r="I1255" s="208"/>
      <c r="J1255" s="204"/>
      <c r="K1255" s="204"/>
      <c r="L1255" s="209"/>
      <c r="M1255" s="210"/>
      <c r="N1255" s="211"/>
      <c r="O1255" s="211"/>
      <c r="P1255" s="211"/>
      <c r="Q1255" s="211"/>
      <c r="R1255" s="211"/>
      <c r="S1255" s="211"/>
      <c r="T1255" s="212"/>
      <c r="AT1255" s="213" t="s">
        <v>193</v>
      </c>
      <c r="AU1255" s="213" t="s">
        <v>90</v>
      </c>
      <c r="AV1255" s="14" t="s">
        <v>90</v>
      </c>
      <c r="AW1255" s="14" t="s">
        <v>41</v>
      </c>
      <c r="AX1255" s="14" t="s">
        <v>80</v>
      </c>
      <c r="AY1255" s="213" t="s">
        <v>182</v>
      </c>
    </row>
    <row r="1256" spans="1:65" s="15" customFormat="1" ht="11.25">
      <c r="B1256" s="227"/>
      <c r="C1256" s="228"/>
      <c r="D1256" s="194" t="s">
        <v>193</v>
      </c>
      <c r="E1256" s="229" t="s">
        <v>43</v>
      </c>
      <c r="F1256" s="230" t="s">
        <v>436</v>
      </c>
      <c r="G1256" s="228"/>
      <c r="H1256" s="231">
        <v>9</v>
      </c>
      <c r="I1256" s="232"/>
      <c r="J1256" s="228"/>
      <c r="K1256" s="228"/>
      <c r="L1256" s="233"/>
      <c r="M1256" s="234"/>
      <c r="N1256" s="235"/>
      <c r="O1256" s="235"/>
      <c r="P1256" s="235"/>
      <c r="Q1256" s="235"/>
      <c r="R1256" s="235"/>
      <c r="S1256" s="235"/>
      <c r="T1256" s="236"/>
      <c r="AT1256" s="237" t="s">
        <v>193</v>
      </c>
      <c r="AU1256" s="237" t="s">
        <v>90</v>
      </c>
      <c r="AV1256" s="15" t="s">
        <v>205</v>
      </c>
      <c r="AW1256" s="15" t="s">
        <v>41</v>
      </c>
      <c r="AX1256" s="15" t="s">
        <v>88</v>
      </c>
      <c r="AY1256" s="237" t="s">
        <v>182</v>
      </c>
    </row>
    <row r="1257" spans="1:65" s="2" customFormat="1" ht="14.45" customHeight="1">
      <c r="A1257" s="35"/>
      <c r="B1257" s="36"/>
      <c r="C1257" s="214" t="s">
        <v>1037</v>
      </c>
      <c r="D1257" s="214" t="s">
        <v>179</v>
      </c>
      <c r="E1257" s="215" t="s">
        <v>1883</v>
      </c>
      <c r="F1257" s="216" t="s">
        <v>1884</v>
      </c>
      <c r="G1257" s="217" t="s">
        <v>190</v>
      </c>
      <c r="H1257" s="218">
        <v>1</v>
      </c>
      <c r="I1257" s="219"/>
      <c r="J1257" s="220">
        <f>ROUND(I1257*H1257,2)</f>
        <v>0</v>
      </c>
      <c r="K1257" s="216" t="s">
        <v>198</v>
      </c>
      <c r="L1257" s="221"/>
      <c r="M1257" s="222" t="s">
        <v>43</v>
      </c>
      <c r="N1257" s="223" t="s">
        <v>51</v>
      </c>
      <c r="O1257" s="65"/>
      <c r="P1257" s="188">
        <f>O1257*H1257</f>
        <v>0</v>
      </c>
      <c r="Q1257" s="188">
        <v>0</v>
      </c>
      <c r="R1257" s="188">
        <f>Q1257*H1257</f>
        <v>0</v>
      </c>
      <c r="S1257" s="188">
        <v>0</v>
      </c>
      <c r="T1257" s="189">
        <f>S1257*H1257</f>
        <v>0</v>
      </c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R1257" s="190" t="s">
        <v>90</v>
      </c>
      <c r="AT1257" s="190" t="s">
        <v>179</v>
      </c>
      <c r="AU1257" s="190" t="s">
        <v>90</v>
      </c>
      <c r="AY1257" s="17" t="s">
        <v>182</v>
      </c>
      <c r="BE1257" s="191">
        <f>IF(N1257="základní",J1257,0)</f>
        <v>0</v>
      </c>
      <c r="BF1257" s="191">
        <f>IF(N1257="snížená",J1257,0)</f>
        <v>0</v>
      </c>
      <c r="BG1257" s="191">
        <f>IF(N1257="zákl. přenesená",J1257,0)</f>
        <v>0</v>
      </c>
      <c r="BH1257" s="191">
        <f>IF(N1257="sníž. přenesená",J1257,0)</f>
        <v>0</v>
      </c>
      <c r="BI1257" s="191">
        <f>IF(N1257="nulová",J1257,0)</f>
        <v>0</v>
      </c>
      <c r="BJ1257" s="17" t="s">
        <v>88</v>
      </c>
      <c r="BK1257" s="191">
        <f>ROUND(I1257*H1257,2)</f>
        <v>0</v>
      </c>
      <c r="BL1257" s="17" t="s">
        <v>88</v>
      </c>
      <c r="BM1257" s="190" t="s">
        <v>1885</v>
      </c>
    </row>
    <row r="1258" spans="1:65" s="13" customFormat="1" ht="11.25">
      <c r="B1258" s="192"/>
      <c r="C1258" s="193"/>
      <c r="D1258" s="194" t="s">
        <v>193</v>
      </c>
      <c r="E1258" s="195" t="s">
        <v>43</v>
      </c>
      <c r="F1258" s="196" t="s">
        <v>431</v>
      </c>
      <c r="G1258" s="193"/>
      <c r="H1258" s="195" t="s">
        <v>43</v>
      </c>
      <c r="I1258" s="197"/>
      <c r="J1258" s="193"/>
      <c r="K1258" s="193"/>
      <c r="L1258" s="198"/>
      <c r="M1258" s="199"/>
      <c r="N1258" s="200"/>
      <c r="O1258" s="200"/>
      <c r="P1258" s="200"/>
      <c r="Q1258" s="200"/>
      <c r="R1258" s="200"/>
      <c r="S1258" s="200"/>
      <c r="T1258" s="201"/>
      <c r="AT1258" s="202" t="s">
        <v>193</v>
      </c>
      <c r="AU1258" s="202" t="s">
        <v>90</v>
      </c>
      <c r="AV1258" s="13" t="s">
        <v>88</v>
      </c>
      <c r="AW1258" s="13" t="s">
        <v>41</v>
      </c>
      <c r="AX1258" s="13" t="s">
        <v>80</v>
      </c>
      <c r="AY1258" s="202" t="s">
        <v>182</v>
      </c>
    </row>
    <row r="1259" spans="1:65" s="13" customFormat="1" ht="11.25">
      <c r="B1259" s="192"/>
      <c r="C1259" s="193"/>
      <c r="D1259" s="194" t="s">
        <v>193</v>
      </c>
      <c r="E1259" s="195" t="s">
        <v>43</v>
      </c>
      <c r="F1259" s="196" t="s">
        <v>1638</v>
      </c>
      <c r="G1259" s="193"/>
      <c r="H1259" s="195" t="s">
        <v>43</v>
      </c>
      <c r="I1259" s="197"/>
      <c r="J1259" s="193"/>
      <c r="K1259" s="193"/>
      <c r="L1259" s="198"/>
      <c r="M1259" s="199"/>
      <c r="N1259" s="200"/>
      <c r="O1259" s="200"/>
      <c r="P1259" s="200"/>
      <c r="Q1259" s="200"/>
      <c r="R1259" s="200"/>
      <c r="S1259" s="200"/>
      <c r="T1259" s="201"/>
      <c r="AT1259" s="202" t="s">
        <v>193</v>
      </c>
      <c r="AU1259" s="202" t="s">
        <v>90</v>
      </c>
      <c r="AV1259" s="13" t="s">
        <v>88</v>
      </c>
      <c r="AW1259" s="13" t="s">
        <v>41</v>
      </c>
      <c r="AX1259" s="13" t="s">
        <v>80</v>
      </c>
      <c r="AY1259" s="202" t="s">
        <v>182</v>
      </c>
    </row>
    <row r="1260" spans="1:65" s="14" customFormat="1" ht="11.25">
      <c r="B1260" s="203"/>
      <c r="C1260" s="204"/>
      <c r="D1260" s="194" t="s">
        <v>193</v>
      </c>
      <c r="E1260" s="205" t="s">
        <v>43</v>
      </c>
      <c r="F1260" s="206" t="s">
        <v>88</v>
      </c>
      <c r="G1260" s="204"/>
      <c r="H1260" s="207">
        <v>1</v>
      </c>
      <c r="I1260" s="208"/>
      <c r="J1260" s="204"/>
      <c r="K1260" s="204"/>
      <c r="L1260" s="209"/>
      <c r="M1260" s="210"/>
      <c r="N1260" s="211"/>
      <c r="O1260" s="211"/>
      <c r="P1260" s="211"/>
      <c r="Q1260" s="211"/>
      <c r="R1260" s="211"/>
      <c r="S1260" s="211"/>
      <c r="T1260" s="212"/>
      <c r="AT1260" s="213" t="s">
        <v>193</v>
      </c>
      <c r="AU1260" s="213" t="s">
        <v>90</v>
      </c>
      <c r="AV1260" s="14" t="s">
        <v>90</v>
      </c>
      <c r="AW1260" s="14" t="s">
        <v>41</v>
      </c>
      <c r="AX1260" s="14" t="s">
        <v>88</v>
      </c>
      <c r="AY1260" s="213" t="s">
        <v>182</v>
      </c>
    </row>
    <row r="1261" spans="1:65" s="2" customFormat="1" ht="14.45" customHeight="1">
      <c r="A1261" s="35"/>
      <c r="B1261" s="36"/>
      <c r="C1261" s="214" t="s">
        <v>1041</v>
      </c>
      <c r="D1261" s="214" t="s">
        <v>179</v>
      </c>
      <c r="E1261" s="215" t="s">
        <v>479</v>
      </c>
      <c r="F1261" s="216" t="s">
        <v>480</v>
      </c>
      <c r="G1261" s="217" t="s">
        <v>481</v>
      </c>
      <c r="H1261" s="218">
        <v>31.4</v>
      </c>
      <c r="I1261" s="219"/>
      <c r="J1261" s="220">
        <f>ROUND(I1261*H1261,2)</f>
        <v>0</v>
      </c>
      <c r="K1261" s="216" t="s">
        <v>191</v>
      </c>
      <c r="L1261" s="221"/>
      <c r="M1261" s="222" t="s">
        <v>43</v>
      </c>
      <c r="N1261" s="223" t="s">
        <v>51</v>
      </c>
      <c r="O1261" s="65"/>
      <c r="P1261" s="188">
        <f>O1261*H1261</f>
        <v>0</v>
      </c>
      <c r="Q1261" s="188">
        <v>8.0000000000000007E-5</v>
      </c>
      <c r="R1261" s="188">
        <f>Q1261*H1261</f>
        <v>2.5119999999999999E-3</v>
      </c>
      <c r="S1261" s="188">
        <v>0</v>
      </c>
      <c r="T1261" s="189">
        <f>S1261*H1261</f>
        <v>0</v>
      </c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R1261" s="190" t="s">
        <v>90</v>
      </c>
      <c r="AT1261" s="190" t="s">
        <v>179</v>
      </c>
      <c r="AU1261" s="190" t="s">
        <v>90</v>
      </c>
      <c r="AY1261" s="17" t="s">
        <v>182</v>
      </c>
      <c r="BE1261" s="191">
        <f>IF(N1261="základní",J1261,0)</f>
        <v>0</v>
      </c>
      <c r="BF1261" s="191">
        <f>IF(N1261="snížená",J1261,0)</f>
        <v>0</v>
      </c>
      <c r="BG1261" s="191">
        <f>IF(N1261="zákl. přenesená",J1261,0)</f>
        <v>0</v>
      </c>
      <c r="BH1261" s="191">
        <f>IF(N1261="sníž. přenesená",J1261,0)</f>
        <v>0</v>
      </c>
      <c r="BI1261" s="191">
        <f>IF(N1261="nulová",J1261,0)</f>
        <v>0</v>
      </c>
      <c r="BJ1261" s="17" t="s">
        <v>88</v>
      </c>
      <c r="BK1261" s="191">
        <f>ROUND(I1261*H1261,2)</f>
        <v>0</v>
      </c>
      <c r="BL1261" s="17" t="s">
        <v>88</v>
      </c>
      <c r="BM1261" s="190" t="s">
        <v>913</v>
      </c>
    </row>
    <row r="1262" spans="1:65" s="13" customFormat="1" ht="11.25">
      <c r="B1262" s="192"/>
      <c r="C1262" s="193"/>
      <c r="D1262" s="194" t="s">
        <v>193</v>
      </c>
      <c r="E1262" s="195" t="s">
        <v>43</v>
      </c>
      <c r="F1262" s="196" t="s">
        <v>431</v>
      </c>
      <c r="G1262" s="193"/>
      <c r="H1262" s="195" t="s">
        <v>43</v>
      </c>
      <c r="I1262" s="197"/>
      <c r="J1262" s="193"/>
      <c r="K1262" s="193"/>
      <c r="L1262" s="198"/>
      <c r="M1262" s="199"/>
      <c r="N1262" s="200"/>
      <c r="O1262" s="200"/>
      <c r="P1262" s="200"/>
      <c r="Q1262" s="200"/>
      <c r="R1262" s="200"/>
      <c r="S1262" s="200"/>
      <c r="T1262" s="201"/>
      <c r="AT1262" s="202" t="s">
        <v>193</v>
      </c>
      <c r="AU1262" s="202" t="s">
        <v>90</v>
      </c>
      <c r="AV1262" s="13" t="s">
        <v>88</v>
      </c>
      <c r="AW1262" s="13" t="s">
        <v>41</v>
      </c>
      <c r="AX1262" s="13" t="s">
        <v>80</v>
      </c>
      <c r="AY1262" s="202" t="s">
        <v>182</v>
      </c>
    </row>
    <row r="1263" spans="1:65" s="13" customFormat="1" ht="11.25">
      <c r="B1263" s="192"/>
      <c r="C1263" s="193"/>
      <c r="D1263" s="194" t="s">
        <v>193</v>
      </c>
      <c r="E1263" s="195" t="s">
        <v>43</v>
      </c>
      <c r="F1263" s="196" t="s">
        <v>638</v>
      </c>
      <c r="G1263" s="193"/>
      <c r="H1263" s="195" t="s">
        <v>43</v>
      </c>
      <c r="I1263" s="197"/>
      <c r="J1263" s="193"/>
      <c r="K1263" s="193"/>
      <c r="L1263" s="198"/>
      <c r="M1263" s="199"/>
      <c r="N1263" s="200"/>
      <c r="O1263" s="200"/>
      <c r="P1263" s="200"/>
      <c r="Q1263" s="200"/>
      <c r="R1263" s="200"/>
      <c r="S1263" s="200"/>
      <c r="T1263" s="201"/>
      <c r="AT1263" s="202" t="s">
        <v>193</v>
      </c>
      <c r="AU1263" s="202" t="s">
        <v>90</v>
      </c>
      <c r="AV1263" s="13" t="s">
        <v>88</v>
      </c>
      <c r="AW1263" s="13" t="s">
        <v>41</v>
      </c>
      <c r="AX1263" s="13" t="s">
        <v>80</v>
      </c>
      <c r="AY1263" s="202" t="s">
        <v>182</v>
      </c>
    </row>
    <row r="1264" spans="1:65" s="14" customFormat="1" ht="11.25">
      <c r="B1264" s="203"/>
      <c r="C1264" s="204"/>
      <c r="D1264" s="194" t="s">
        <v>193</v>
      </c>
      <c r="E1264" s="205" t="s">
        <v>43</v>
      </c>
      <c r="F1264" s="206" t="s">
        <v>1886</v>
      </c>
      <c r="G1264" s="204"/>
      <c r="H1264" s="207">
        <v>3.7679999999999998</v>
      </c>
      <c r="I1264" s="208"/>
      <c r="J1264" s="204"/>
      <c r="K1264" s="204"/>
      <c r="L1264" s="209"/>
      <c r="M1264" s="210"/>
      <c r="N1264" s="211"/>
      <c r="O1264" s="211"/>
      <c r="P1264" s="211"/>
      <c r="Q1264" s="211"/>
      <c r="R1264" s="211"/>
      <c r="S1264" s="211"/>
      <c r="T1264" s="212"/>
      <c r="AT1264" s="213" t="s">
        <v>193</v>
      </c>
      <c r="AU1264" s="213" t="s">
        <v>90</v>
      </c>
      <c r="AV1264" s="14" t="s">
        <v>90</v>
      </c>
      <c r="AW1264" s="14" t="s">
        <v>41</v>
      </c>
      <c r="AX1264" s="14" t="s">
        <v>80</v>
      </c>
      <c r="AY1264" s="213" t="s">
        <v>182</v>
      </c>
    </row>
    <row r="1265" spans="2:51" s="13" customFormat="1" ht="11.25">
      <c r="B1265" s="192"/>
      <c r="C1265" s="193"/>
      <c r="D1265" s="194" t="s">
        <v>193</v>
      </c>
      <c r="E1265" s="195" t="s">
        <v>43</v>
      </c>
      <c r="F1265" s="196" t="s">
        <v>640</v>
      </c>
      <c r="G1265" s="193"/>
      <c r="H1265" s="195" t="s">
        <v>43</v>
      </c>
      <c r="I1265" s="197"/>
      <c r="J1265" s="193"/>
      <c r="K1265" s="193"/>
      <c r="L1265" s="198"/>
      <c r="M1265" s="199"/>
      <c r="N1265" s="200"/>
      <c r="O1265" s="200"/>
      <c r="P1265" s="200"/>
      <c r="Q1265" s="200"/>
      <c r="R1265" s="200"/>
      <c r="S1265" s="200"/>
      <c r="T1265" s="201"/>
      <c r="AT1265" s="202" t="s">
        <v>193</v>
      </c>
      <c r="AU1265" s="202" t="s">
        <v>90</v>
      </c>
      <c r="AV1265" s="13" t="s">
        <v>88</v>
      </c>
      <c r="AW1265" s="13" t="s">
        <v>41</v>
      </c>
      <c r="AX1265" s="13" t="s">
        <v>80</v>
      </c>
      <c r="AY1265" s="202" t="s">
        <v>182</v>
      </c>
    </row>
    <row r="1266" spans="2:51" s="14" customFormat="1" ht="11.25">
      <c r="B1266" s="203"/>
      <c r="C1266" s="204"/>
      <c r="D1266" s="194" t="s">
        <v>193</v>
      </c>
      <c r="E1266" s="205" t="s">
        <v>43</v>
      </c>
      <c r="F1266" s="206" t="s">
        <v>1887</v>
      </c>
      <c r="G1266" s="204"/>
      <c r="H1266" s="207">
        <v>1.8839999999999999</v>
      </c>
      <c r="I1266" s="208"/>
      <c r="J1266" s="204"/>
      <c r="K1266" s="204"/>
      <c r="L1266" s="209"/>
      <c r="M1266" s="210"/>
      <c r="N1266" s="211"/>
      <c r="O1266" s="211"/>
      <c r="P1266" s="211"/>
      <c r="Q1266" s="211"/>
      <c r="R1266" s="211"/>
      <c r="S1266" s="211"/>
      <c r="T1266" s="212"/>
      <c r="AT1266" s="213" t="s">
        <v>193</v>
      </c>
      <c r="AU1266" s="213" t="s">
        <v>90</v>
      </c>
      <c r="AV1266" s="14" t="s">
        <v>90</v>
      </c>
      <c r="AW1266" s="14" t="s">
        <v>41</v>
      </c>
      <c r="AX1266" s="14" t="s">
        <v>80</v>
      </c>
      <c r="AY1266" s="213" t="s">
        <v>182</v>
      </c>
    </row>
    <row r="1267" spans="2:51" s="13" customFormat="1" ht="11.25">
      <c r="B1267" s="192"/>
      <c r="C1267" s="193"/>
      <c r="D1267" s="194" t="s">
        <v>193</v>
      </c>
      <c r="E1267" s="195" t="s">
        <v>43</v>
      </c>
      <c r="F1267" s="196" t="s">
        <v>1636</v>
      </c>
      <c r="G1267" s="193"/>
      <c r="H1267" s="195" t="s">
        <v>43</v>
      </c>
      <c r="I1267" s="197"/>
      <c r="J1267" s="193"/>
      <c r="K1267" s="193"/>
      <c r="L1267" s="198"/>
      <c r="M1267" s="199"/>
      <c r="N1267" s="200"/>
      <c r="O1267" s="200"/>
      <c r="P1267" s="200"/>
      <c r="Q1267" s="200"/>
      <c r="R1267" s="200"/>
      <c r="S1267" s="200"/>
      <c r="T1267" s="201"/>
      <c r="AT1267" s="202" t="s">
        <v>193</v>
      </c>
      <c r="AU1267" s="202" t="s">
        <v>90</v>
      </c>
      <c r="AV1267" s="13" t="s">
        <v>88</v>
      </c>
      <c r="AW1267" s="13" t="s">
        <v>41</v>
      </c>
      <c r="AX1267" s="13" t="s">
        <v>80</v>
      </c>
      <c r="AY1267" s="202" t="s">
        <v>182</v>
      </c>
    </row>
    <row r="1268" spans="2:51" s="14" customFormat="1" ht="11.25">
      <c r="B1268" s="203"/>
      <c r="C1268" s="204"/>
      <c r="D1268" s="194" t="s">
        <v>193</v>
      </c>
      <c r="E1268" s="205" t="s">
        <v>43</v>
      </c>
      <c r="F1268" s="206" t="s">
        <v>1886</v>
      </c>
      <c r="G1268" s="204"/>
      <c r="H1268" s="207">
        <v>3.7679999999999998</v>
      </c>
      <c r="I1268" s="208"/>
      <c r="J1268" s="204"/>
      <c r="K1268" s="204"/>
      <c r="L1268" s="209"/>
      <c r="M1268" s="210"/>
      <c r="N1268" s="211"/>
      <c r="O1268" s="211"/>
      <c r="P1268" s="211"/>
      <c r="Q1268" s="211"/>
      <c r="R1268" s="211"/>
      <c r="S1268" s="211"/>
      <c r="T1268" s="212"/>
      <c r="AT1268" s="213" t="s">
        <v>193</v>
      </c>
      <c r="AU1268" s="213" t="s">
        <v>90</v>
      </c>
      <c r="AV1268" s="14" t="s">
        <v>90</v>
      </c>
      <c r="AW1268" s="14" t="s">
        <v>41</v>
      </c>
      <c r="AX1268" s="14" t="s">
        <v>80</v>
      </c>
      <c r="AY1268" s="213" t="s">
        <v>182</v>
      </c>
    </row>
    <row r="1269" spans="2:51" s="13" customFormat="1" ht="11.25">
      <c r="B1269" s="192"/>
      <c r="C1269" s="193"/>
      <c r="D1269" s="194" t="s">
        <v>193</v>
      </c>
      <c r="E1269" s="195" t="s">
        <v>43</v>
      </c>
      <c r="F1269" s="196" t="s">
        <v>1637</v>
      </c>
      <c r="G1269" s="193"/>
      <c r="H1269" s="195" t="s">
        <v>43</v>
      </c>
      <c r="I1269" s="197"/>
      <c r="J1269" s="193"/>
      <c r="K1269" s="193"/>
      <c r="L1269" s="198"/>
      <c r="M1269" s="199"/>
      <c r="N1269" s="200"/>
      <c r="O1269" s="200"/>
      <c r="P1269" s="200"/>
      <c r="Q1269" s="200"/>
      <c r="R1269" s="200"/>
      <c r="S1269" s="200"/>
      <c r="T1269" s="201"/>
      <c r="AT1269" s="202" t="s">
        <v>193</v>
      </c>
      <c r="AU1269" s="202" t="s">
        <v>90</v>
      </c>
      <c r="AV1269" s="13" t="s">
        <v>88</v>
      </c>
      <c r="AW1269" s="13" t="s">
        <v>41</v>
      </c>
      <c r="AX1269" s="13" t="s">
        <v>80</v>
      </c>
      <c r="AY1269" s="202" t="s">
        <v>182</v>
      </c>
    </row>
    <row r="1270" spans="2:51" s="14" customFormat="1" ht="11.25">
      <c r="B1270" s="203"/>
      <c r="C1270" s="204"/>
      <c r="D1270" s="194" t="s">
        <v>193</v>
      </c>
      <c r="E1270" s="205" t="s">
        <v>43</v>
      </c>
      <c r="F1270" s="206" t="s">
        <v>1887</v>
      </c>
      <c r="G1270" s="204"/>
      <c r="H1270" s="207">
        <v>1.8839999999999999</v>
      </c>
      <c r="I1270" s="208"/>
      <c r="J1270" s="204"/>
      <c r="K1270" s="204"/>
      <c r="L1270" s="209"/>
      <c r="M1270" s="210"/>
      <c r="N1270" s="211"/>
      <c r="O1270" s="211"/>
      <c r="P1270" s="211"/>
      <c r="Q1270" s="211"/>
      <c r="R1270" s="211"/>
      <c r="S1270" s="211"/>
      <c r="T1270" s="212"/>
      <c r="AT1270" s="213" t="s">
        <v>193</v>
      </c>
      <c r="AU1270" s="213" t="s">
        <v>90</v>
      </c>
      <c r="AV1270" s="14" t="s">
        <v>90</v>
      </c>
      <c r="AW1270" s="14" t="s">
        <v>41</v>
      </c>
      <c r="AX1270" s="14" t="s">
        <v>80</v>
      </c>
      <c r="AY1270" s="213" t="s">
        <v>182</v>
      </c>
    </row>
    <row r="1271" spans="2:51" s="13" customFormat="1" ht="11.25">
      <c r="B1271" s="192"/>
      <c r="C1271" s="193"/>
      <c r="D1271" s="194" t="s">
        <v>193</v>
      </c>
      <c r="E1271" s="195" t="s">
        <v>43</v>
      </c>
      <c r="F1271" s="196" t="s">
        <v>1638</v>
      </c>
      <c r="G1271" s="193"/>
      <c r="H1271" s="195" t="s">
        <v>43</v>
      </c>
      <c r="I1271" s="197"/>
      <c r="J1271" s="193"/>
      <c r="K1271" s="193"/>
      <c r="L1271" s="198"/>
      <c r="M1271" s="199"/>
      <c r="N1271" s="200"/>
      <c r="O1271" s="200"/>
      <c r="P1271" s="200"/>
      <c r="Q1271" s="200"/>
      <c r="R1271" s="200"/>
      <c r="S1271" s="200"/>
      <c r="T1271" s="201"/>
      <c r="AT1271" s="202" t="s">
        <v>193</v>
      </c>
      <c r="AU1271" s="202" t="s">
        <v>90</v>
      </c>
      <c r="AV1271" s="13" t="s">
        <v>88</v>
      </c>
      <c r="AW1271" s="13" t="s">
        <v>41</v>
      </c>
      <c r="AX1271" s="13" t="s">
        <v>80</v>
      </c>
      <c r="AY1271" s="202" t="s">
        <v>182</v>
      </c>
    </row>
    <row r="1272" spans="2:51" s="14" customFormat="1" ht="11.25">
      <c r="B1272" s="203"/>
      <c r="C1272" s="204"/>
      <c r="D1272" s="194" t="s">
        <v>193</v>
      </c>
      <c r="E1272" s="205" t="s">
        <v>43</v>
      </c>
      <c r="F1272" s="206" t="s">
        <v>915</v>
      </c>
      <c r="G1272" s="204"/>
      <c r="H1272" s="207">
        <v>1.256</v>
      </c>
      <c r="I1272" s="208"/>
      <c r="J1272" s="204"/>
      <c r="K1272" s="204"/>
      <c r="L1272" s="209"/>
      <c r="M1272" s="210"/>
      <c r="N1272" s="211"/>
      <c r="O1272" s="211"/>
      <c r="P1272" s="211"/>
      <c r="Q1272" s="211"/>
      <c r="R1272" s="211"/>
      <c r="S1272" s="211"/>
      <c r="T1272" s="212"/>
      <c r="AT1272" s="213" t="s">
        <v>193</v>
      </c>
      <c r="AU1272" s="213" t="s">
        <v>90</v>
      </c>
      <c r="AV1272" s="14" t="s">
        <v>90</v>
      </c>
      <c r="AW1272" s="14" t="s">
        <v>41</v>
      </c>
      <c r="AX1272" s="14" t="s">
        <v>80</v>
      </c>
      <c r="AY1272" s="213" t="s">
        <v>182</v>
      </c>
    </row>
    <row r="1273" spans="2:51" s="13" customFormat="1" ht="11.25">
      <c r="B1273" s="192"/>
      <c r="C1273" s="193"/>
      <c r="D1273" s="194" t="s">
        <v>193</v>
      </c>
      <c r="E1273" s="195" t="s">
        <v>43</v>
      </c>
      <c r="F1273" s="196" t="s">
        <v>1639</v>
      </c>
      <c r="G1273" s="193"/>
      <c r="H1273" s="195" t="s">
        <v>43</v>
      </c>
      <c r="I1273" s="197"/>
      <c r="J1273" s="193"/>
      <c r="K1273" s="193"/>
      <c r="L1273" s="198"/>
      <c r="M1273" s="199"/>
      <c r="N1273" s="200"/>
      <c r="O1273" s="200"/>
      <c r="P1273" s="200"/>
      <c r="Q1273" s="200"/>
      <c r="R1273" s="200"/>
      <c r="S1273" s="200"/>
      <c r="T1273" s="201"/>
      <c r="AT1273" s="202" t="s">
        <v>193</v>
      </c>
      <c r="AU1273" s="202" t="s">
        <v>90</v>
      </c>
      <c r="AV1273" s="13" t="s">
        <v>88</v>
      </c>
      <c r="AW1273" s="13" t="s">
        <v>41</v>
      </c>
      <c r="AX1273" s="13" t="s">
        <v>80</v>
      </c>
      <c r="AY1273" s="202" t="s">
        <v>182</v>
      </c>
    </row>
    <row r="1274" spans="2:51" s="14" customFormat="1" ht="11.25">
      <c r="B1274" s="203"/>
      <c r="C1274" s="204"/>
      <c r="D1274" s="194" t="s">
        <v>193</v>
      </c>
      <c r="E1274" s="205" t="s">
        <v>43</v>
      </c>
      <c r="F1274" s="206" t="s">
        <v>1888</v>
      </c>
      <c r="G1274" s="204"/>
      <c r="H1274" s="207">
        <v>4.3959999999999999</v>
      </c>
      <c r="I1274" s="208"/>
      <c r="J1274" s="204"/>
      <c r="K1274" s="204"/>
      <c r="L1274" s="209"/>
      <c r="M1274" s="210"/>
      <c r="N1274" s="211"/>
      <c r="O1274" s="211"/>
      <c r="P1274" s="211"/>
      <c r="Q1274" s="211"/>
      <c r="R1274" s="211"/>
      <c r="S1274" s="211"/>
      <c r="T1274" s="212"/>
      <c r="AT1274" s="213" t="s">
        <v>193</v>
      </c>
      <c r="AU1274" s="213" t="s">
        <v>90</v>
      </c>
      <c r="AV1274" s="14" t="s">
        <v>90</v>
      </c>
      <c r="AW1274" s="14" t="s">
        <v>41</v>
      </c>
      <c r="AX1274" s="14" t="s">
        <v>80</v>
      </c>
      <c r="AY1274" s="213" t="s">
        <v>182</v>
      </c>
    </row>
    <row r="1275" spans="2:51" s="13" customFormat="1" ht="11.25">
      <c r="B1275" s="192"/>
      <c r="C1275" s="193"/>
      <c r="D1275" s="194" t="s">
        <v>193</v>
      </c>
      <c r="E1275" s="195" t="s">
        <v>43</v>
      </c>
      <c r="F1275" s="196" t="s">
        <v>1641</v>
      </c>
      <c r="G1275" s="193"/>
      <c r="H1275" s="195" t="s">
        <v>43</v>
      </c>
      <c r="I1275" s="197"/>
      <c r="J1275" s="193"/>
      <c r="K1275" s="193"/>
      <c r="L1275" s="198"/>
      <c r="M1275" s="199"/>
      <c r="N1275" s="200"/>
      <c r="O1275" s="200"/>
      <c r="P1275" s="200"/>
      <c r="Q1275" s="200"/>
      <c r="R1275" s="200"/>
      <c r="S1275" s="200"/>
      <c r="T1275" s="201"/>
      <c r="AT1275" s="202" t="s">
        <v>193</v>
      </c>
      <c r="AU1275" s="202" t="s">
        <v>90</v>
      </c>
      <c r="AV1275" s="13" t="s">
        <v>88</v>
      </c>
      <c r="AW1275" s="13" t="s">
        <v>41</v>
      </c>
      <c r="AX1275" s="13" t="s">
        <v>80</v>
      </c>
      <c r="AY1275" s="202" t="s">
        <v>182</v>
      </c>
    </row>
    <row r="1276" spans="2:51" s="14" customFormat="1" ht="11.25">
      <c r="B1276" s="203"/>
      <c r="C1276" s="204"/>
      <c r="D1276" s="194" t="s">
        <v>193</v>
      </c>
      <c r="E1276" s="205" t="s">
        <v>43</v>
      </c>
      <c r="F1276" s="206" t="s">
        <v>1886</v>
      </c>
      <c r="G1276" s="204"/>
      <c r="H1276" s="207">
        <v>3.7679999999999998</v>
      </c>
      <c r="I1276" s="208"/>
      <c r="J1276" s="204"/>
      <c r="K1276" s="204"/>
      <c r="L1276" s="209"/>
      <c r="M1276" s="210"/>
      <c r="N1276" s="211"/>
      <c r="O1276" s="211"/>
      <c r="P1276" s="211"/>
      <c r="Q1276" s="211"/>
      <c r="R1276" s="211"/>
      <c r="S1276" s="211"/>
      <c r="T1276" s="212"/>
      <c r="AT1276" s="213" t="s">
        <v>193</v>
      </c>
      <c r="AU1276" s="213" t="s">
        <v>90</v>
      </c>
      <c r="AV1276" s="14" t="s">
        <v>90</v>
      </c>
      <c r="AW1276" s="14" t="s">
        <v>41</v>
      </c>
      <c r="AX1276" s="14" t="s">
        <v>80</v>
      </c>
      <c r="AY1276" s="213" t="s">
        <v>182</v>
      </c>
    </row>
    <row r="1277" spans="2:51" s="13" customFormat="1" ht="11.25">
      <c r="B1277" s="192"/>
      <c r="C1277" s="193"/>
      <c r="D1277" s="194" t="s">
        <v>193</v>
      </c>
      <c r="E1277" s="195" t="s">
        <v>43</v>
      </c>
      <c r="F1277" s="196" t="s">
        <v>1643</v>
      </c>
      <c r="G1277" s="193"/>
      <c r="H1277" s="195" t="s">
        <v>43</v>
      </c>
      <c r="I1277" s="197"/>
      <c r="J1277" s="193"/>
      <c r="K1277" s="193"/>
      <c r="L1277" s="198"/>
      <c r="M1277" s="199"/>
      <c r="N1277" s="200"/>
      <c r="O1277" s="200"/>
      <c r="P1277" s="200"/>
      <c r="Q1277" s="200"/>
      <c r="R1277" s="200"/>
      <c r="S1277" s="200"/>
      <c r="T1277" s="201"/>
      <c r="AT1277" s="202" t="s">
        <v>193</v>
      </c>
      <c r="AU1277" s="202" t="s">
        <v>90</v>
      </c>
      <c r="AV1277" s="13" t="s">
        <v>88</v>
      </c>
      <c r="AW1277" s="13" t="s">
        <v>41</v>
      </c>
      <c r="AX1277" s="13" t="s">
        <v>80</v>
      </c>
      <c r="AY1277" s="202" t="s">
        <v>182</v>
      </c>
    </row>
    <row r="1278" spans="2:51" s="14" customFormat="1" ht="11.25">
      <c r="B1278" s="203"/>
      <c r="C1278" s="204"/>
      <c r="D1278" s="194" t="s">
        <v>193</v>
      </c>
      <c r="E1278" s="205" t="s">
        <v>43</v>
      </c>
      <c r="F1278" s="206" t="s">
        <v>1889</v>
      </c>
      <c r="G1278" s="204"/>
      <c r="H1278" s="207">
        <v>2.512</v>
      </c>
      <c r="I1278" s="208"/>
      <c r="J1278" s="204"/>
      <c r="K1278" s="204"/>
      <c r="L1278" s="209"/>
      <c r="M1278" s="210"/>
      <c r="N1278" s="211"/>
      <c r="O1278" s="211"/>
      <c r="P1278" s="211"/>
      <c r="Q1278" s="211"/>
      <c r="R1278" s="211"/>
      <c r="S1278" s="211"/>
      <c r="T1278" s="212"/>
      <c r="AT1278" s="213" t="s">
        <v>193</v>
      </c>
      <c r="AU1278" s="213" t="s">
        <v>90</v>
      </c>
      <c r="AV1278" s="14" t="s">
        <v>90</v>
      </c>
      <c r="AW1278" s="14" t="s">
        <v>41</v>
      </c>
      <c r="AX1278" s="14" t="s">
        <v>80</v>
      </c>
      <c r="AY1278" s="213" t="s">
        <v>182</v>
      </c>
    </row>
    <row r="1279" spans="2:51" s="13" customFormat="1" ht="11.25">
      <c r="B1279" s="192"/>
      <c r="C1279" s="193"/>
      <c r="D1279" s="194" t="s">
        <v>193</v>
      </c>
      <c r="E1279" s="195" t="s">
        <v>43</v>
      </c>
      <c r="F1279" s="196" t="s">
        <v>1644</v>
      </c>
      <c r="G1279" s="193"/>
      <c r="H1279" s="195" t="s">
        <v>43</v>
      </c>
      <c r="I1279" s="197"/>
      <c r="J1279" s="193"/>
      <c r="K1279" s="193"/>
      <c r="L1279" s="198"/>
      <c r="M1279" s="199"/>
      <c r="N1279" s="200"/>
      <c r="O1279" s="200"/>
      <c r="P1279" s="200"/>
      <c r="Q1279" s="200"/>
      <c r="R1279" s="200"/>
      <c r="S1279" s="200"/>
      <c r="T1279" s="201"/>
      <c r="AT1279" s="202" t="s">
        <v>193</v>
      </c>
      <c r="AU1279" s="202" t="s">
        <v>90</v>
      </c>
      <c r="AV1279" s="13" t="s">
        <v>88</v>
      </c>
      <c r="AW1279" s="13" t="s">
        <v>41</v>
      </c>
      <c r="AX1279" s="13" t="s">
        <v>80</v>
      </c>
      <c r="AY1279" s="202" t="s">
        <v>182</v>
      </c>
    </row>
    <row r="1280" spans="2:51" s="14" customFormat="1" ht="11.25">
      <c r="B1280" s="203"/>
      <c r="C1280" s="204"/>
      <c r="D1280" s="194" t="s">
        <v>193</v>
      </c>
      <c r="E1280" s="205" t="s">
        <v>43</v>
      </c>
      <c r="F1280" s="206" t="s">
        <v>1888</v>
      </c>
      <c r="G1280" s="204"/>
      <c r="H1280" s="207">
        <v>4.3959999999999999</v>
      </c>
      <c r="I1280" s="208"/>
      <c r="J1280" s="204"/>
      <c r="K1280" s="204"/>
      <c r="L1280" s="209"/>
      <c r="M1280" s="210"/>
      <c r="N1280" s="211"/>
      <c r="O1280" s="211"/>
      <c r="P1280" s="211"/>
      <c r="Q1280" s="211"/>
      <c r="R1280" s="211"/>
      <c r="S1280" s="211"/>
      <c r="T1280" s="212"/>
      <c r="AT1280" s="213" t="s">
        <v>193</v>
      </c>
      <c r="AU1280" s="213" t="s">
        <v>90</v>
      </c>
      <c r="AV1280" s="14" t="s">
        <v>90</v>
      </c>
      <c r="AW1280" s="14" t="s">
        <v>41</v>
      </c>
      <c r="AX1280" s="14" t="s">
        <v>80</v>
      </c>
      <c r="AY1280" s="213" t="s">
        <v>182</v>
      </c>
    </row>
    <row r="1281" spans="1:65" s="13" customFormat="1" ht="11.25">
      <c r="B1281" s="192"/>
      <c r="C1281" s="193"/>
      <c r="D1281" s="194" t="s">
        <v>193</v>
      </c>
      <c r="E1281" s="195" t="s">
        <v>43</v>
      </c>
      <c r="F1281" s="196" t="s">
        <v>1646</v>
      </c>
      <c r="G1281" s="193"/>
      <c r="H1281" s="195" t="s">
        <v>43</v>
      </c>
      <c r="I1281" s="197"/>
      <c r="J1281" s="193"/>
      <c r="K1281" s="193"/>
      <c r="L1281" s="198"/>
      <c r="M1281" s="199"/>
      <c r="N1281" s="200"/>
      <c r="O1281" s="200"/>
      <c r="P1281" s="200"/>
      <c r="Q1281" s="200"/>
      <c r="R1281" s="200"/>
      <c r="S1281" s="200"/>
      <c r="T1281" s="201"/>
      <c r="AT1281" s="202" t="s">
        <v>193</v>
      </c>
      <c r="AU1281" s="202" t="s">
        <v>90</v>
      </c>
      <c r="AV1281" s="13" t="s">
        <v>88</v>
      </c>
      <c r="AW1281" s="13" t="s">
        <v>41</v>
      </c>
      <c r="AX1281" s="13" t="s">
        <v>80</v>
      </c>
      <c r="AY1281" s="202" t="s">
        <v>182</v>
      </c>
    </row>
    <row r="1282" spans="1:65" s="14" customFormat="1" ht="11.25">
      <c r="B1282" s="203"/>
      <c r="C1282" s="204"/>
      <c r="D1282" s="194" t="s">
        <v>193</v>
      </c>
      <c r="E1282" s="205" t="s">
        <v>43</v>
      </c>
      <c r="F1282" s="206" t="s">
        <v>1889</v>
      </c>
      <c r="G1282" s="204"/>
      <c r="H1282" s="207">
        <v>2.512</v>
      </c>
      <c r="I1282" s="208"/>
      <c r="J1282" s="204"/>
      <c r="K1282" s="204"/>
      <c r="L1282" s="209"/>
      <c r="M1282" s="210"/>
      <c r="N1282" s="211"/>
      <c r="O1282" s="211"/>
      <c r="P1282" s="211"/>
      <c r="Q1282" s="211"/>
      <c r="R1282" s="211"/>
      <c r="S1282" s="211"/>
      <c r="T1282" s="212"/>
      <c r="AT1282" s="213" t="s">
        <v>193</v>
      </c>
      <c r="AU1282" s="213" t="s">
        <v>90</v>
      </c>
      <c r="AV1282" s="14" t="s">
        <v>90</v>
      </c>
      <c r="AW1282" s="14" t="s">
        <v>41</v>
      </c>
      <c r="AX1282" s="14" t="s">
        <v>80</v>
      </c>
      <c r="AY1282" s="213" t="s">
        <v>182</v>
      </c>
    </row>
    <row r="1283" spans="1:65" s="13" customFormat="1" ht="11.25">
      <c r="B1283" s="192"/>
      <c r="C1283" s="193"/>
      <c r="D1283" s="194" t="s">
        <v>193</v>
      </c>
      <c r="E1283" s="195" t="s">
        <v>43</v>
      </c>
      <c r="F1283" s="196" t="s">
        <v>1647</v>
      </c>
      <c r="G1283" s="193"/>
      <c r="H1283" s="195" t="s">
        <v>43</v>
      </c>
      <c r="I1283" s="197"/>
      <c r="J1283" s="193"/>
      <c r="K1283" s="193"/>
      <c r="L1283" s="198"/>
      <c r="M1283" s="199"/>
      <c r="N1283" s="200"/>
      <c r="O1283" s="200"/>
      <c r="P1283" s="200"/>
      <c r="Q1283" s="200"/>
      <c r="R1283" s="200"/>
      <c r="S1283" s="200"/>
      <c r="T1283" s="201"/>
      <c r="AT1283" s="202" t="s">
        <v>193</v>
      </c>
      <c r="AU1283" s="202" t="s">
        <v>90</v>
      </c>
      <c r="AV1283" s="13" t="s">
        <v>88</v>
      </c>
      <c r="AW1283" s="13" t="s">
        <v>41</v>
      </c>
      <c r="AX1283" s="13" t="s">
        <v>80</v>
      </c>
      <c r="AY1283" s="202" t="s">
        <v>182</v>
      </c>
    </row>
    <row r="1284" spans="1:65" s="14" customFormat="1" ht="11.25">
      <c r="B1284" s="203"/>
      <c r="C1284" s="204"/>
      <c r="D1284" s="194" t="s">
        <v>193</v>
      </c>
      <c r="E1284" s="205" t="s">
        <v>43</v>
      </c>
      <c r="F1284" s="206" t="s">
        <v>915</v>
      </c>
      <c r="G1284" s="204"/>
      <c r="H1284" s="207">
        <v>1.256</v>
      </c>
      <c r="I1284" s="208"/>
      <c r="J1284" s="204"/>
      <c r="K1284" s="204"/>
      <c r="L1284" s="209"/>
      <c r="M1284" s="210"/>
      <c r="N1284" s="211"/>
      <c r="O1284" s="211"/>
      <c r="P1284" s="211"/>
      <c r="Q1284" s="211"/>
      <c r="R1284" s="211"/>
      <c r="S1284" s="211"/>
      <c r="T1284" s="212"/>
      <c r="AT1284" s="213" t="s">
        <v>193</v>
      </c>
      <c r="AU1284" s="213" t="s">
        <v>90</v>
      </c>
      <c r="AV1284" s="14" t="s">
        <v>90</v>
      </c>
      <c r="AW1284" s="14" t="s">
        <v>41</v>
      </c>
      <c r="AX1284" s="14" t="s">
        <v>80</v>
      </c>
      <c r="AY1284" s="213" t="s">
        <v>182</v>
      </c>
    </row>
    <row r="1285" spans="1:65" s="15" customFormat="1" ht="11.25">
      <c r="B1285" s="227"/>
      <c r="C1285" s="228"/>
      <c r="D1285" s="194" t="s">
        <v>193</v>
      </c>
      <c r="E1285" s="229" t="s">
        <v>43</v>
      </c>
      <c r="F1285" s="230" t="s">
        <v>436</v>
      </c>
      <c r="G1285" s="228"/>
      <c r="H1285" s="231">
        <v>31.4</v>
      </c>
      <c r="I1285" s="232"/>
      <c r="J1285" s="228"/>
      <c r="K1285" s="228"/>
      <c r="L1285" s="233"/>
      <c r="M1285" s="234"/>
      <c r="N1285" s="235"/>
      <c r="O1285" s="235"/>
      <c r="P1285" s="235"/>
      <c r="Q1285" s="235"/>
      <c r="R1285" s="235"/>
      <c r="S1285" s="235"/>
      <c r="T1285" s="236"/>
      <c r="AT1285" s="237" t="s">
        <v>193</v>
      </c>
      <c r="AU1285" s="237" t="s">
        <v>90</v>
      </c>
      <c r="AV1285" s="15" t="s">
        <v>205</v>
      </c>
      <c r="AW1285" s="15" t="s">
        <v>41</v>
      </c>
      <c r="AX1285" s="15" t="s">
        <v>88</v>
      </c>
      <c r="AY1285" s="237" t="s">
        <v>182</v>
      </c>
    </row>
    <row r="1286" spans="1:65" s="2" customFormat="1" ht="24.2" customHeight="1">
      <c r="A1286" s="35"/>
      <c r="B1286" s="36"/>
      <c r="C1286" s="214" t="s">
        <v>1047</v>
      </c>
      <c r="D1286" s="214" t="s">
        <v>179</v>
      </c>
      <c r="E1286" s="215" t="s">
        <v>484</v>
      </c>
      <c r="F1286" s="216" t="s">
        <v>485</v>
      </c>
      <c r="G1286" s="217" t="s">
        <v>486</v>
      </c>
      <c r="H1286" s="218">
        <v>0.5</v>
      </c>
      <c r="I1286" s="219"/>
      <c r="J1286" s="220">
        <f>ROUND(I1286*H1286,2)</f>
        <v>0</v>
      </c>
      <c r="K1286" s="216" t="s">
        <v>191</v>
      </c>
      <c r="L1286" s="221"/>
      <c r="M1286" s="222" t="s">
        <v>43</v>
      </c>
      <c r="N1286" s="223" t="s">
        <v>51</v>
      </c>
      <c r="O1286" s="65"/>
      <c r="P1286" s="188">
        <f>O1286*H1286</f>
        <v>0</v>
      </c>
      <c r="Q1286" s="188">
        <v>5.0000000000000001E-4</v>
      </c>
      <c r="R1286" s="188">
        <f>Q1286*H1286</f>
        <v>2.5000000000000001E-4</v>
      </c>
      <c r="S1286" s="188">
        <v>0</v>
      </c>
      <c r="T1286" s="189">
        <f>S1286*H1286</f>
        <v>0</v>
      </c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R1286" s="190" t="s">
        <v>90</v>
      </c>
      <c r="AT1286" s="190" t="s">
        <v>179</v>
      </c>
      <c r="AU1286" s="190" t="s">
        <v>90</v>
      </c>
      <c r="AY1286" s="17" t="s">
        <v>182</v>
      </c>
      <c r="BE1286" s="191">
        <f>IF(N1286="základní",J1286,0)</f>
        <v>0</v>
      </c>
      <c r="BF1286" s="191">
        <f>IF(N1286="snížená",J1286,0)</f>
        <v>0</v>
      </c>
      <c r="BG1286" s="191">
        <f>IF(N1286="zákl. přenesená",J1286,0)</f>
        <v>0</v>
      </c>
      <c r="BH1286" s="191">
        <f>IF(N1286="sníž. přenesená",J1286,0)</f>
        <v>0</v>
      </c>
      <c r="BI1286" s="191">
        <f>IF(N1286="nulová",J1286,0)</f>
        <v>0</v>
      </c>
      <c r="BJ1286" s="17" t="s">
        <v>88</v>
      </c>
      <c r="BK1286" s="191">
        <f>ROUND(I1286*H1286,2)</f>
        <v>0</v>
      </c>
      <c r="BL1286" s="17" t="s">
        <v>88</v>
      </c>
      <c r="BM1286" s="190" t="s">
        <v>917</v>
      </c>
    </row>
    <row r="1287" spans="1:65" s="13" customFormat="1" ht="11.25">
      <c r="B1287" s="192"/>
      <c r="C1287" s="193"/>
      <c r="D1287" s="194" t="s">
        <v>193</v>
      </c>
      <c r="E1287" s="195" t="s">
        <v>43</v>
      </c>
      <c r="F1287" s="196" t="s">
        <v>431</v>
      </c>
      <c r="G1287" s="193"/>
      <c r="H1287" s="195" t="s">
        <v>43</v>
      </c>
      <c r="I1287" s="197"/>
      <c r="J1287" s="193"/>
      <c r="K1287" s="193"/>
      <c r="L1287" s="198"/>
      <c r="M1287" s="199"/>
      <c r="N1287" s="200"/>
      <c r="O1287" s="200"/>
      <c r="P1287" s="200"/>
      <c r="Q1287" s="200"/>
      <c r="R1287" s="200"/>
      <c r="S1287" s="200"/>
      <c r="T1287" s="201"/>
      <c r="AT1287" s="202" t="s">
        <v>193</v>
      </c>
      <c r="AU1287" s="202" t="s">
        <v>90</v>
      </c>
      <c r="AV1287" s="13" t="s">
        <v>88</v>
      </c>
      <c r="AW1287" s="13" t="s">
        <v>41</v>
      </c>
      <c r="AX1287" s="13" t="s">
        <v>80</v>
      </c>
      <c r="AY1287" s="202" t="s">
        <v>182</v>
      </c>
    </row>
    <row r="1288" spans="1:65" s="13" customFormat="1" ht="11.25">
      <c r="B1288" s="192"/>
      <c r="C1288" s="193"/>
      <c r="D1288" s="194" t="s">
        <v>193</v>
      </c>
      <c r="E1288" s="195" t="s">
        <v>43</v>
      </c>
      <c r="F1288" s="196" t="s">
        <v>638</v>
      </c>
      <c r="G1288" s="193"/>
      <c r="H1288" s="195" t="s">
        <v>43</v>
      </c>
      <c r="I1288" s="197"/>
      <c r="J1288" s="193"/>
      <c r="K1288" s="193"/>
      <c r="L1288" s="198"/>
      <c r="M1288" s="199"/>
      <c r="N1288" s="200"/>
      <c r="O1288" s="200"/>
      <c r="P1288" s="200"/>
      <c r="Q1288" s="200"/>
      <c r="R1288" s="200"/>
      <c r="S1288" s="200"/>
      <c r="T1288" s="201"/>
      <c r="AT1288" s="202" t="s">
        <v>193</v>
      </c>
      <c r="AU1288" s="202" t="s">
        <v>90</v>
      </c>
      <c r="AV1288" s="13" t="s">
        <v>88</v>
      </c>
      <c r="AW1288" s="13" t="s">
        <v>41</v>
      </c>
      <c r="AX1288" s="13" t="s">
        <v>80</v>
      </c>
      <c r="AY1288" s="202" t="s">
        <v>182</v>
      </c>
    </row>
    <row r="1289" spans="1:65" s="14" customFormat="1" ht="11.25">
      <c r="B1289" s="203"/>
      <c r="C1289" s="204"/>
      <c r="D1289" s="194" t="s">
        <v>193</v>
      </c>
      <c r="E1289" s="205" t="s">
        <v>43</v>
      </c>
      <c r="F1289" s="206" t="s">
        <v>1890</v>
      </c>
      <c r="G1289" s="204"/>
      <c r="H1289" s="207">
        <v>0.06</v>
      </c>
      <c r="I1289" s="208"/>
      <c r="J1289" s="204"/>
      <c r="K1289" s="204"/>
      <c r="L1289" s="209"/>
      <c r="M1289" s="210"/>
      <c r="N1289" s="211"/>
      <c r="O1289" s="211"/>
      <c r="P1289" s="211"/>
      <c r="Q1289" s="211"/>
      <c r="R1289" s="211"/>
      <c r="S1289" s="211"/>
      <c r="T1289" s="212"/>
      <c r="AT1289" s="213" t="s">
        <v>193</v>
      </c>
      <c r="AU1289" s="213" t="s">
        <v>90</v>
      </c>
      <c r="AV1289" s="14" t="s">
        <v>90</v>
      </c>
      <c r="AW1289" s="14" t="s">
        <v>41</v>
      </c>
      <c r="AX1289" s="14" t="s">
        <v>80</v>
      </c>
      <c r="AY1289" s="213" t="s">
        <v>182</v>
      </c>
    </row>
    <row r="1290" spans="1:65" s="13" customFormat="1" ht="11.25">
      <c r="B1290" s="192"/>
      <c r="C1290" s="193"/>
      <c r="D1290" s="194" t="s">
        <v>193</v>
      </c>
      <c r="E1290" s="195" t="s">
        <v>43</v>
      </c>
      <c r="F1290" s="196" t="s">
        <v>640</v>
      </c>
      <c r="G1290" s="193"/>
      <c r="H1290" s="195" t="s">
        <v>43</v>
      </c>
      <c r="I1290" s="197"/>
      <c r="J1290" s="193"/>
      <c r="K1290" s="193"/>
      <c r="L1290" s="198"/>
      <c r="M1290" s="199"/>
      <c r="N1290" s="200"/>
      <c r="O1290" s="200"/>
      <c r="P1290" s="200"/>
      <c r="Q1290" s="200"/>
      <c r="R1290" s="200"/>
      <c r="S1290" s="200"/>
      <c r="T1290" s="201"/>
      <c r="AT1290" s="202" t="s">
        <v>193</v>
      </c>
      <c r="AU1290" s="202" t="s">
        <v>90</v>
      </c>
      <c r="AV1290" s="13" t="s">
        <v>88</v>
      </c>
      <c r="AW1290" s="13" t="s">
        <v>41</v>
      </c>
      <c r="AX1290" s="13" t="s">
        <v>80</v>
      </c>
      <c r="AY1290" s="202" t="s">
        <v>182</v>
      </c>
    </row>
    <row r="1291" spans="1:65" s="14" customFormat="1" ht="11.25">
      <c r="B1291" s="203"/>
      <c r="C1291" s="204"/>
      <c r="D1291" s="194" t="s">
        <v>193</v>
      </c>
      <c r="E1291" s="205" t="s">
        <v>43</v>
      </c>
      <c r="F1291" s="206" t="s">
        <v>1891</v>
      </c>
      <c r="G1291" s="204"/>
      <c r="H1291" s="207">
        <v>0.03</v>
      </c>
      <c r="I1291" s="208"/>
      <c r="J1291" s="204"/>
      <c r="K1291" s="204"/>
      <c r="L1291" s="209"/>
      <c r="M1291" s="210"/>
      <c r="N1291" s="211"/>
      <c r="O1291" s="211"/>
      <c r="P1291" s="211"/>
      <c r="Q1291" s="211"/>
      <c r="R1291" s="211"/>
      <c r="S1291" s="211"/>
      <c r="T1291" s="212"/>
      <c r="AT1291" s="213" t="s">
        <v>193</v>
      </c>
      <c r="AU1291" s="213" t="s">
        <v>90</v>
      </c>
      <c r="AV1291" s="14" t="s">
        <v>90</v>
      </c>
      <c r="AW1291" s="14" t="s">
        <v>41</v>
      </c>
      <c r="AX1291" s="14" t="s">
        <v>80</v>
      </c>
      <c r="AY1291" s="213" t="s">
        <v>182</v>
      </c>
    </row>
    <row r="1292" spans="1:65" s="13" customFormat="1" ht="11.25">
      <c r="B1292" s="192"/>
      <c r="C1292" s="193"/>
      <c r="D1292" s="194" t="s">
        <v>193</v>
      </c>
      <c r="E1292" s="195" t="s">
        <v>43</v>
      </c>
      <c r="F1292" s="196" t="s">
        <v>1636</v>
      </c>
      <c r="G1292" s="193"/>
      <c r="H1292" s="195" t="s">
        <v>43</v>
      </c>
      <c r="I1292" s="197"/>
      <c r="J1292" s="193"/>
      <c r="K1292" s="193"/>
      <c r="L1292" s="198"/>
      <c r="M1292" s="199"/>
      <c r="N1292" s="200"/>
      <c r="O1292" s="200"/>
      <c r="P1292" s="200"/>
      <c r="Q1292" s="200"/>
      <c r="R1292" s="200"/>
      <c r="S1292" s="200"/>
      <c r="T1292" s="201"/>
      <c r="AT1292" s="202" t="s">
        <v>193</v>
      </c>
      <c r="AU1292" s="202" t="s">
        <v>90</v>
      </c>
      <c r="AV1292" s="13" t="s">
        <v>88</v>
      </c>
      <c r="AW1292" s="13" t="s">
        <v>41</v>
      </c>
      <c r="AX1292" s="13" t="s">
        <v>80</v>
      </c>
      <c r="AY1292" s="202" t="s">
        <v>182</v>
      </c>
    </row>
    <row r="1293" spans="1:65" s="14" customFormat="1" ht="11.25">
      <c r="B1293" s="203"/>
      <c r="C1293" s="204"/>
      <c r="D1293" s="194" t="s">
        <v>193</v>
      </c>
      <c r="E1293" s="205" t="s">
        <v>43</v>
      </c>
      <c r="F1293" s="206" t="s">
        <v>1890</v>
      </c>
      <c r="G1293" s="204"/>
      <c r="H1293" s="207">
        <v>0.06</v>
      </c>
      <c r="I1293" s="208"/>
      <c r="J1293" s="204"/>
      <c r="K1293" s="204"/>
      <c r="L1293" s="209"/>
      <c r="M1293" s="210"/>
      <c r="N1293" s="211"/>
      <c r="O1293" s="211"/>
      <c r="P1293" s="211"/>
      <c r="Q1293" s="211"/>
      <c r="R1293" s="211"/>
      <c r="S1293" s="211"/>
      <c r="T1293" s="212"/>
      <c r="AT1293" s="213" t="s">
        <v>193</v>
      </c>
      <c r="AU1293" s="213" t="s">
        <v>90</v>
      </c>
      <c r="AV1293" s="14" t="s">
        <v>90</v>
      </c>
      <c r="AW1293" s="14" t="s">
        <v>41</v>
      </c>
      <c r="AX1293" s="14" t="s">
        <v>80</v>
      </c>
      <c r="AY1293" s="213" t="s">
        <v>182</v>
      </c>
    </row>
    <row r="1294" spans="1:65" s="13" customFormat="1" ht="11.25">
      <c r="B1294" s="192"/>
      <c r="C1294" s="193"/>
      <c r="D1294" s="194" t="s">
        <v>193</v>
      </c>
      <c r="E1294" s="195" t="s">
        <v>43</v>
      </c>
      <c r="F1294" s="196" t="s">
        <v>1637</v>
      </c>
      <c r="G1294" s="193"/>
      <c r="H1294" s="195" t="s">
        <v>43</v>
      </c>
      <c r="I1294" s="197"/>
      <c r="J1294" s="193"/>
      <c r="K1294" s="193"/>
      <c r="L1294" s="198"/>
      <c r="M1294" s="199"/>
      <c r="N1294" s="200"/>
      <c r="O1294" s="200"/>
      <c r="P1294" s="200"/>
      <c r="Q1294" s="200"/>
      <c r="R1294" s="200"/>
      <c r="S1294" s="200"/>
      <c r="T1294" s="201"/>
      <c r="AT1294" s="202" t="s">
        <v>193</v>
      </c>
      <c r="AU1294" s="202" t="s">
        <v>90</v>
      </c>
      <c r="AV1294" s="13" t="s">
        <v>88</v>
      </c>
      <c r="AW1294" s="13" t="s">
        <v>41</v>
      </c>
      <c r="AX1294" s="13" t="s">
        <v>80</v>
      </c>
      <c r="AY1294" s="202" t="s">
        <v>182</v>
      </c>
    </row>
    <row r="1295" spans="1:65" s="14" customFormat="1" ht="11.25">
      <c r="B1295" s="203"/>
      <c r="C1295" s="204"/>
      <c r="D1295" s="194" t="s">
        <v>193</v>
      </c>
      <c r="E1295" s="205" t="s">
        <v>43</v>
      </c>
      <c r="F1295" s="206" t="s">
        <v>1891</v>
      </c>
      <c r="G1295" s="204"/>
      <c r="H1295" s="207">
        <v>0.03</v>
      </c>
      <c r="I1295" s="208"/>
      <c r="J1295" s="204"/>
      <c r="K1295" s="204"/>
      <c r="L1295" s="209"/>
      <c r="M1295" s="210"/>
      <c r="N1295" s="211"/>
      <c r="O1295" s="211"/>
      <c r="P1295" s="211"/>
      <c r="Q1295" s="211"/>
      <c r="R1295" s="211"/>
      <c r="S1295" s="211"/>
      <c r="T1295" s="212"/>
      <c r="AT1295" s="213" t="s">
        <v>193</v>
      </c>
      <c r="AU1295" s="213" t="s">
        <v>90</v>
      </c>
      <c r="AV1295" s="14" t="s">
        <v>90</v>
      </c>
      <c r="AW1295" s="14" t="s">
        <v>41</v>
      </c>
      <c r="AX1295" s="14" t="s">
        <v>80</v>
      </c>
      <c r="AY1295" s="213" t="s">
        <v>182</v>
      </c>
    </row>
    <row r="1296" spans="1:65" s="13" customFormat="1" ht="11.25">
      <c r="B1296" s="192"/>
      <c r="C1296" s="193"/>
      <c r="D1296" s="194" t="s">
        <v>193</v>
      </c>
      <c r="E1296" s="195" t="s">
        <v>43</v>
      </c>
      <c r="F1296" s="196" t="s">
        <v>1638</v>
      </c>
      <c r="G1296" s="193"/>
      <c r="H1296" s="195" t="s">
        <v>43</v>
      </c>
      <c r="I1296" s="197"/>
      <c r="J1296" s="193"/>
      <c r="K1296" s="193"/>
      <c r="L1296" s="198"/>
      <c r="M1296" s="199"/>
      <c r="N1296" s="200"/>
      <c r="O1296" s="200"/>
      <c r="P1296" s="200"/>
      <c r="Q1296" s="200"/>
      <c r="R1296" s="200"/>
      <c r="S1296" s="200"/>
      <c r="T1296" s="201"/>
      <c r="AT1296" s="202" t="s">
        <v>193</v>
      </c>
      <c r="AU1296" s="202" t="s">
        <v>90</v>
      </c>
      <c r="AV1296" s="13" t="s">
        <v>88</v>
      </c>
      <c r="AW1296" s="13" t="s">
        <v>41</v>
      </c>
      <c r="AX1296" s="13" t="s">
        <v>80</v>
      </c>
      <c r="AY1296" s="202" t="s">
        <v>182</v>
      </c>
    </row>
    <row r="1297" spans="1:65" s="14" customFormat="1" ht="11.25">
      <c r="B1297" s="203"/>
      <c r="C1297" s="204"/>
      <c r="D1297" s="194" t="s">
        <v>193</v>
      </c>
      <c r="E1297" s="205" t="s">
        <v>43</v>
      </c>
      <c r="F1297" s="206" t="s">
        <v>919</v>
      </c>
      <c r="G1297" s="204"/>
      <c r="H1297" s="207">
        <v>0.02</v>
      </c>
      <c r="I1297" s="208"/>
      <c r="J1297" s="204"/>
      <c r="K1297" s="204"/>
      <c r="L1297" s="209"/>
      <c r="M1297" s="210"/>
      <c r="N1297" s="211"/>
      <c r="O1297" s="211"/>
      <c r="P1297" s="211"/>
      <c r="Q1297" s="211"/>
      <c r="R1297" s="211"/>
      <c r="S1297" s="211"/>
      <c r="T1297" s="212"/>
      <c r="AT1297" s="213" t="s">
        <v>193</v>
      </c>
      <c r="AU1297" s="213" t="s">
        <v>90</v>
      </c>
      <c r="AV1297" s="14" t="s">
        <v>90</v>
      </c>
      <c r="AW1297" s="14" t="s">
        <v>41</v>
      </c>
      <c r="AX1297" s="14" t="s">
        <v>80</v>
      </c>
      <c r="AY1297" s="213" t="s">
        <v>182</v>
      </c>
    </row>
    <row r="1298" spans="1:65" s="13" customFormat="1" ht="11.25">
      <c r="B1298" s="192"/>
      <c r="C1298" s="193"/>
      <c r="D1298" s="194" t="s">
        <v>193</v>
      </c>
      <c r="E1298" s="195" t="s">
        <v>43</v>
      </c>
      <c r="F1298" s="196" t="s">
        <v>1639</v>
      </c>
      <c r="G1298" s="193"/>
      <c r="H1298" s="195" t="s">
        <v>43</v>
      </c>
      <c r="I1298" s="197"/>
      <c r="J1298" s="193"/>
      <c r="K1298" s="193"/>
      <c r="L1298" s="198"/>
      <c r="M1298" s="199"/>
      <c r="N1298" s="200"/>
      <c r="O1298" s="200"/>
      <c r="P1298" s="200"/>
      <c r="Q1298" s="200"/>
      <c r="R1298" s="200"/>
      <c r="S1298" s="200"/>
      <c r="T1298" s="201"/>
      <c r="AT1298" s="202" t="s">
        <v>193</v>
      </c>
      <c r="AU1298" s="202" t="s">
        <v>90</v>
      </c>
      <c r="AV1298" s="13" t="s">
        <v>88</v>
      </c>
      <c r="AW1298" s="13" t="s">
        <v>41</v>
      </c>
      <c r="AX1298" s="13" t="s">
        <v>80</v>
      </c>
      <c r="AY1298" s="202" t="s">
        <v>182</v>
      </c>
    </row>
    <row r="1299" spans="1:65" s="14" customFormat="1" ht="11.25">
      <c r="B1299" s="203"/>
      <c r="C1299" s="204"/>
      <c r="D1299" s="194" t="s">
        <v>193</v>
      </c>
      <c r="E1299" s="205" t="s">
        <v>43</v>
      </c>
      <c r="F1299" s="206" t="s">
        <v>1892</v>
      </c>
      <c r="G1299" s="204"/>
      <c r="H1299" s="207">
        <v>7.0000000000000007E-2</v>
      </c>
      <c r="I1299" s="208"/>
      <c r="J1299" s="204"/>
      <c r="K1299" s="204"/>
      <c r="L1299" s="209"/>
      <c r="M1299" s="210"/>
      <c r="N1299" s="211"/>
      <c r="O1299" s="211"/>
      <c r="P1299" s="211"/>
      <c r="Q1299" s="211"/>
      <c r="R1299" s="211"/>
      <c r="S1299" s="211"/>
      <c r="T1299" s="212"/>
      <c r="AT1299" s="213" t="s">
        <v>193</v>
      </c>
      <c r="AU1299" s="213" t="s">
        <v>90</v>
      </c>
      <c r="AV1299" s="14" t="s">
        <v>90</v>
      </c>
      <c r="AW1299" s="14" t="s">
        <v>41</v>
      </c>
      <c r="AX1299" s="14" t="s">
        <v>80</v>
      </c>
      <c r="AY1299" s="213" t="s">
        <v>182</v>
      </c>
    </row>
    <row r="1300" spans="1:65" s="13" customFormat="1" ht="11.25">
      <c r="B1300" s="192"/>
      <c r="C1300" s="193"/>
      <c r="D1300" s="194" t="s">
        <v>193</v>
      </c>
      <c r="E1300" s="195" t="s">
        <v>43</v>
      </c>
      <c r="F1300" s="196" t="s">
        <v>1641</v>
      </c>
      <c r="G1300" s="193"/>
      <c r="H1300" s="195" t="s">
        <v>43</v>
      </c>
      <c r="I1300" s="197"/>
      <c r="J1300" s="193"/>
      <c r="K1300" s="193"/>
      <c r="L1300" s="198"/>
      <c r="M1300" s="199"/>
      <c r="N1300" s="200"/>
      <c r="O1300" s="200"/>
      <c r="P1300" s="200"/>
      <c r="Q1300" s="200"/>
      <c r="R1300" s="200"/>
      <c r="S1300" s="200"/>
      <c r="T1300" s="201"/>
      <c r="AT1300" s="202" t="s">
        <v>193</v>
      </c>
      <c r="AU1300" s="202" t="s">
        <v>90</v>
      </c>
      <c r="AV1300" s="13" t="s">
        <v>88</v>
      </c>
      <c r="AW1300" s="13" t="s">
        <v>41</v>
      </c>
      <c r="AX1300" s="13" t="s">
        <v>80</v>
      </c>
      <c r="AY1300" s="202" t="s">
        <v>182</v>
      </c>
    </row>
    <row r="1301" spans="1:65" s="14" customFormat="1" ht="11.25">
      <c r="B1301" s="203"/>
      <c r="C1301" s="204"/>
      <c r="D1301" s="194" t="s">
        <v>193</v>
      </c>
      <c r="E1301" s="205" t="s">
        <v>43</v>
      </c>
      <c r="F1301" s="206" t="s">
        <v>1890</v>
      </c>
      <c r="G1301" s="204"/>
      <c r="H1301" s="207">
        <v>0.06</v>
      </c>
      <c r="I1301" s="208"/>
      <c r="J1301" s="204"/>
      <c r="K1301" s="204"/>
      <c r="L1301" s="209"/>
      <c r="M1301" s="210"/>
      <c r="N1301" s="211"/>
      <c r="O1301" s="211"/>
      <c r="P1301" s="211"/>
      <c r="Q1301" s="211"/>
      <c r="R1301" s="211"/>
      <c r="S1301" s="211"/>
      <c r="T1301" s="212"/>
      <c r="AT1301" s="213" t="s">
        <v>193</v>
      </c>
      <c r="AU1301" s="213" t="s">
        <v>90</v>
      </c>
      <c r="AV1301" s="14" t="s">
        <v>90</v>
      </c>
      <c r="AW1301" s="14" t="s">
        <v>41</v>
      </c>
      <c r="AX1301" s="14" t="s">
        <v>80</v>
      </c>
      <c r="AY1301" s="213" t="s">
        <v>182</v>
      </c>
    </row>
    <row r="1302" spans="1:65" s="13" customFormat="1" ht="11.25">
      <c r="B1302" s="192"/>
      <c r="C1302" s="193"/>
      <c r="D1302" s="194" t="s">
        <v>193</v>
      </c>
      <c r="E1302" s="195" t="s">
        <v>43</v>
      </c>
      <c r="F1302" s="196" t="s">
        <v>1643</v>
      </c>
      <c r="G1302" s="193"/>
      <c r="H1302" s="195" t="s">
        <v>43</v>
      </c>
      <c r="I1302" s="197"/>
      <c r="J1302" s="193"/>
      <c r="K1302" s="193"/>
      <c r="L1302" s="198"/>
      <c r="M1302" s="199"/>
      <c r="N1302" s="200"/>
      <c r="O1302" s="200"/>
      <c r="P1302" s="200"/>
      <c r="Q1302" s="200"/>
      <c r="R1302" s="200"/>
      <c r="S1302" s="200"/>
      <c r="T1302" s="201"/>
      <c r="AT1302" s="202" t="s">
        <v>193</v>
      </c>
      <c r="AU1302" s="202" t="s">
        <v>90</v>
      </c>
      <c r="AV1302" s="13" t="s">
        <v>88</v>
      </c>
      <c r="AW1302" s="13" t="s">
        <v>41</v>
      </c>
      <c r="AX1302" s="13" t="s">
        <v>80</v>
      </c>
      <c r="AY1302" s="202" t="s">
        <v>182</v>
      </c>
    </row>
    <row r="1303" spans="1:65" s="14" customFormat="1" ht="11.25">
      <c r="B1303" s="203"/>
      <c r="C1303" s="204"/>
      <c r="D1303" s="194" t="s">
        <v>193</v>
      </c>
      <c r="E1303" s="205" t="s">
        <v>43</v>
      </c>
      <c r="F1303" s="206" t="s">
        <v>1893</v>
      </c>
      <c r="G1303" s="204"/>
      <c r="H1303" s="207">
        <v>0.04</v>
      </c>
      <c r="I1303" s="208"/>
      <c r="J1303" s="204"/>
      <c r="K1303" s="204"/>
      <c r="L1303" s="209"/>
      <c r="M1303" s="210"/>
      <c r="N1303" s="211"/>
      <c r="O1303" s="211"/>
      <c r="P1303" s="211"/>
      <c r="Q1303" s="211"/>
      <c r="R1303" s="211"/>
      <c r="S1303" s="211"/>
      <c r="T1303" s="212"/>
      <c r="AT1303" s="213" t="s">
        <v>193</v>
      </c>
      <c r="AU1303" s="213" t="s">
        <v>90</v>
      </c>
      <c r="AV1303" s="14" t="s">
        <v>90</v>
      </c>
      <c r="AW1303" s="14" t="s">
        <v>41</v>
      </c>
      <c r="AX1303" s="14" t="s">
        <v>80</v>
      </c>
      <c r="AY1303" s="213" t="s">
        <v>182</v>
      </c>
    </row>
    <row r="1304" spans="1:65" s="13" customFormat="1" ht="11.25">
      <c r="B1304" s="192"/>
      <c r="C1304" s="193"/>
      <c r="D1304" s="194" t="s">
        <v>193</v>
      </c>
      <c r="E1304" s="195" t="s">
        <v>43</v>
      </c>
      <c r="F1304" s="196" t="s">
        <v>1644</v>
      </c>
      <c r="G1304" s="193"/>
      <c r="H1304" s="195" t="s">
        <v>43</v>
      </c>
      <c r="I1304" s="197"/>
      <c r="J1304" s="193"/>
      <c r="K1304" s="193"/>
      <c r="L1304" s="198"/>
      <c r="M1304" s="199"/>
      <c r="N1304" s="200"/>
      <c r="O1304" s="200"/>
      <c r="P1304" s="200"/>
      <c r="Q1304" s="200"/>
      <c r="R1304" s="200"/>
      <c r="S1304" s="200"/>
      <c r="T1304" s="201"/>
      <c r="AT1304" s="202" t="s">
        <v>193</v>
      </c>
      <c r="AU1304" s="202" t="s">
        <v>90</v>
      </c>
      <c r="AV1304" s="13" t="s">
        <v>88</v>
      </c>
      <c r="AW1304" s="13" t="s">
        <v>41</v>
      </c>
      <c r="AX1304" s="13" t="s">
        <v>80</v>
      </c>
      <c r="AY1304" s="202" t="s">
        <v>182</v>
      </c>
    </row>
    <row r="1305" spans="1:65" s="14" customFormat="1" ht="11.25">
      <c r="B1305" s="203"/>
      <c r="C1305" s="204"/>
      <c r="D1305" s="194" t="s">
        <v>193</v>
      </c>
      <c r="E1305" s="205" t="s">
        <v>43</v>
      </c>
      <c r="F1305" s="206" t="s">
        <v>1892</v>
      </c>
      <c r="G1305" s="204"/>
      <c r="H1305" s="207">
        <v>7.0000000000000007E-2</v>
      </c>
      <c r="I1305" s="208"/>
      <c r="J1305" s="204"/>
      <c r="K1305" s="204"/>
      <c r="L1305" s="209"/>
      <c r="M1305" s="210"/>
      <c r="N1305" s="211"/>
      <c r="O1305" s="211"/>
      <c r="P1305" s="211"/>
      <c r="Q1305" s="211"/>
      <c r="R1305" s="211"/>
      <c r="S1305" s="211"/>
      <c r="T1305" s="212"/>
      <c r="AT1305" s="213" t="s">
        <v>193</v>
      </c>
      <c r="AU1305" s="213" t="s">
        <v>90</v>
      </c>
      <c r="AV1305" s="14" t="s">
        <v>90</v>
      </c>
      <c r="AW1305" s="14" t="s">
        <v>41</v>
      </c>
      <c r="AX1305" s="14" t="s">
        <v>80</v>
      </c>
      <c r="AY1305" s="213" t="s">
        <v>182</v>
      </c>
    </row>
    <row r="1306" spans="1:65" s="13" customFormat="1" ht="11.25">
      <c r="B1306" s="192"/>
      <c r="C1306" s="193"/>
      <c r="D1306" s="194" t="s">
        <v>193</v>
      </c>
      <c r="E1306" s="195" t="s">
        <v>43</v>
      </c>
      <c r="F1306" s="196" t="s">
        <v>1646</v>
      </c>
      <c r="G1306" s="193"/>
      <c r="H1306" s="195" t="s">
        <v>43</v>
      </c>
      <c r="I1306" s="197"/>
      <c r="J1306" s="193"/>
      <c r="K1306" s="193"/>
      <c r="L1306" s="198"/>
      <c r="M1306" s="199"/>
      <c r="N1306" s="200"/>
      <c r="O1306" s="200"/>
      <c r="P1306" s="200"/>
      <c r="Q1306" s="200"/>
      <c r="R1306" s="200"/>
      <c r="S1306" s="200"/>
      <c r="T1306" s="201"/>
      <c r="AT1306" s="202" t="s">
        <v>193</v>
      </c>
      <c r="AU1306" s="202" t="s">
        <v>90</v>
      </c>
      <c r="AV1306" s="13" t="s">
        <v>88</v>
      </c>
      <c r="AW1306" s="13" t="s">
        <v>41</v>
      </c>
      <c r="AX1306" s="13" t="s">
        <v>80</v>
      </c>
      <c r="AY1306" s="202" t="s">
        <v>182</v>
      </c>
    </row>
    <row r="1307" spans="1:65" s="14" customFormat="1" ht="11.25">
      <c r="B1307" s="203"/>
      <c r="C1307" s="204"/>
      <c r="D1307" s="194" t="s">
        <v>193</v>
      </c>
      <c r="E1307" s="205" t="s">
        <v>43</v>
      </c>
      <c r="F1307" s="206" t="s">
        <v>1893</v>
      </c>
      <c r="G1307" s="204"/>
      <c r="H1307" s="207">
        <v>0.04</v>
      </c>
      <c r="I1307" s="208"/>
      <c r="J1307" s="204"/>
      <c r="K1307" s="204"/>
      <c r="L1307" s="209"/>
      <c r="M1307" s="210"/>
      <c r="N1307" s="211"/>
      <c r="O1307" s="211"/>
      <c r="P1307" s="211"/>
      <c r="Q1307" s="211"/>
      <c r="R1307" s="211"/>
      <c r="S1307" s="211"/>
      <c r="T1307" s="212"/>
      <c r="AT1307" s="213" t="s">
        <v>193</v>
      </c>
      <c r="AU1307" s="213" t="s">
        <v>90</v>
      </c>
      <c r="AV1307" s="14" t="s">
        <v>90</v>
      </c>
      <c r="AW1307" s="14" t="s">
        <v>41</v>
      </c>
      <c r="AX1307" s="14" t="s">
        <v>80</v>
      </c>
      <c r="AY1307" s="213" t="s">
        <v>182</v>
      </c>
    </row>
    <row r="1308" spans="1:65" s="13" customFormat="1" ht="11.25">
      <c r="B1308" s="192"/>
      <c r="C1308" s="193"/>
      <c r="D1308" s="194" t="s">
        <v>193</v>
      </c>
      <c r="E1308" s="195" t="s">
        <v>43</v>
      </c>
      <c r="F1308" s="196" t="s">
        <v>1647</v>
      </c>
      <c r="G1308" s="193"/>
      <c r="H1308" s="195" t="s">
        <v>43</v>
      </c>
      <c r="I1308" s="197"/>
      <c r="J1308" s="193"/>
      <c r="K1308" s="193"/>
      <c r="L1308" s="198"/>
      <c r="M1308" s="199"/>
      <c r="N1308" s="200"/>
      <c r="O1308" s="200"/>
      <c r="P1308" s="200"/>
      <c r="Q1308" s="200"/>
      <c r="R1308" s="200"/>
      <c r="S1308" s="200"/>
      <c r="T1308" s="201"/>
      <c r="AT1308" s="202" t="s">
        <v>193</v>
      </c>
      <c r="AU1308" s="202" t="s">
        <v>90</v>
      </c>
      <c r="AV1308" s="13" t="s">
        <v>88</v>
      </c>
      <c r="AW1308" s="13" t="s">
        <v>41</v>
      </c>
      <c r="AX1308" s="13" t="s">
        <v>80</v>
      </c>
      <c r="AY1308" s="202" t="s">
        <v>182</v>
      </c>
    </row>
    <row r="1309" spans="1:65" s="14" customFormat="1" ht="11.25">
      <c r="B1309" s="203"/>
      <c r="C1309" s="204"/>
      <c r="D1309" s="194" t="s">
        <v>193</v>
      </c>
      <c r="E1309" s="205" t="s">
        <v>43</v>
      </c>
      <c r="F1309" s="206" t="s">
        <v>919</v>
      </c>
      <c r="G1309" s="204"/>
      <c r="H1309" s="207">
        <v>0.02</v>
      </c>
      <c r="I1309" s="208"/>
      <c r="J1309" s="204"/>
      <c r="K1309" s="204"/>
      <c r="L1309" s="209"/>
      <c r="M1309" s="210"/>
      <c r="N1309" s="211"/>
      <c r="O1309" s="211"/>
      <c r="P1309" s="211"/>
      <c r="Q1309" s="211"/>
      <c r="R1309" s="211"/>
      <c r="S1309" s="211"/>
      <c r="T1309" s="212"/>
      <c r="AT1309" s="213" t="s">
        <v>193</v>
      </c>
      <c r="AU1309" s="213" t="s">
        <v>90</v>
      </c>
      <c r="AV1309" s="14" t="s">
        <v>90</v>
      </c>
      <c r="AW1309" s="14" t="s">
        <v>41</v>
      </c>
      <c r="AX1309" s="14" t="s">
        <v>80</v>
      </c>
      <c r="AY1309" s="213" t="s">
        <v>182</v>
      </c>
    </row>
    <row r="1310" spans="1:65" s="15" customFormat="1" ht="11.25">
      <c r="B1310" s="227"/>
      <c r="C1310" s="228"/>
      <c r="D1310" s="194" t="s">
        <v>193</v>
      </c>
      <c r="E1310" s="229" t="s">
        <v>43</v>
      </c>
      <c r="F1310" s="230" t="s">
        <v>436</v>
      </c>
      <c r="G1310" s="228"/>
      <c r="H1310" s="231">
        <v>0.5</v>
      </c>
      <c r="I1310" s="232"/>
      <c r="J1310" s="228"/>
      <c r="K1310" s="228"/>
      <c r="L1310" s="233"/>
      <c r="M1310" s="234"/>
      <c r="N1310" s="235"/>
      <c r="O1310" s="235"/>
      <c r="P1310" s="235"/>
      <c r="Q1310" s="235"/>
      <c r="R1310" s="235"/>
      <c r="S1310" s="235"/>
      <c r="T1310" s="236"/>
      <c r="AT1310" s="237" t="s">
        <v>193</v>
      </c>
      <c r="AU1310" s="237" t="s">
        <v>90</v>
      </c>
      <c r="AV1310" s="15" t="s">
        <v>205</v>
      </c>
      <c r="AW1310" s="15" t="s">
        <v>41</v>
      </c>
      <c r="AX1310" s="15" t="s">
        <v>88</v>
      </c>
      <c r="AY1310" s="237" t="s">
        <v>182</v>
      </c>
    </row>
    <row r="1311" spans="1:65" s="2" customFormat="1" ht="24.2" customHeight="1">
      <c r="A1311" s="35"/>
      <c r="B1311" s="36"/>
      <c r="C1311" s="179" t="s">
        <v>1059</v>
      </c>
      <c r="D1311" s="179" t="s">
        <v>187</v>
      </c>
      <c r="E1311" s="180" t="s">
        <v>921</v>
      </c>
      <c r="F1311" s="181" t="s">
        <v>922</v>
      </c>
      <c r="G1311" s="182" t="s">
        <v>190</v>
      </c>
      <c r="H1311" s="183">
        <v>8</v>
      </c>
      <c r="I1311" s="184"/>
      <c r="J1311" s="185">
        <f>ROUND(I1311*H1311,2)</f>
        <v>0</v>
      </c>
      <c r="K1311" s="181" t="s">
        <v>191</v>
      </c>
      <c r="L1311" s="40"/>
      <c r="M1311" s="186" t="s">
        <v>43</v>
      </c>
      <c r="N1311" s="187" t="s">
        <v>51</v>
      </c>
      <c r="O1311" s="65"/>
      <c r="P1311" s="188">
        <f>O1311*H1311</f>
        <v>0</v>
      </c>
      <c r="Q1311" s="188">
        <v>0</v>
      </c>
      <c r="R1311" s="188">
        <f>Q1311*H1311</f>
        <v>0</v>
      </c>
      <c r="S1311" s="188">
        <v>0</v>
      </c>
      <c r="T1311" s="189">
        <f>S1311*H1311</f>
        <v>0</v>
      </c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R1311" s="190" t="s">
        <v>88</v>
      </c>
      <c r="AT1311" s="190" t="s">
        <v>187</v>
      </c>
      <c r="AU1311" s="190" t="s">
        <v>90</v>
      </c>
      <c r="AY1311" s="17" t="s">
        <v>182</v>
      </c>
      <c r="BE1311" s="191">
        <f>IF(N1311="základní",J1311,0)</f>
        <v>0</v>
      </c>
      <c r="BF1311" s="191">
        <f>IF(N1311="snížená",J1311,0)</f>
        <v>0</v>
      </c>
      <c r="BG1311" s="191">
        <f>IF(N1311="zákl. přenesená",J1311,0)</f>
        <v>0</v>
      </c>
      <c r="BH1311" s="191">
        <f>IF(N1311="sníž. přenesená",J1311,0)</f>
        <v>0</v>
      </c>
      <c r="BI1311" s="191">
        <f>IF(N1311="nulová",J1311,0)</f>
        <v>0</v>
      </c>
      <c r="BJ1311" s="17" t="s">
        <v>88</v>
      </c>
      <c r="BK1311" s="191">
        <f>ROUND(I1311*H1311,2)</f>
        <v>0</v>
      </c>
      <c r="BL1311" s="17" t="s">
        <v>88</v>
      </c>
      <c r="BM1311" s="190" t="s">
        <v>1894</v>
      </c>
    </row>
    <row r="1312" spans="1:65" s="13" customFormat="1" ht="11.25">
      <c r="B1312" s="192"/>
      <c r="C1312" s="193"/>
      <c r="D1312" s="194" t="s">
        <v>193</v>
      </c>
      <c r="E1312" s="195" t="s">
        <v>43</v>
      </c>
      <c r="F1312" s="196" t="s">
        <v>532</v>
      </c>
      <c r="G1312" s="193"/>
      <c r="H1312" s="195" t="s">
        <v>43</v>
      </c>
      <c r="I1312" s="197"/>
      <c r="J1312" s="193"/>
      <c r="K1312" s="193"/>
      <c r="L1312" s="198"/>
      <c r="M1312" s="199"/>
      <c r="N1312" s="200"/>
      <c r="O1312" s="200"/>
      <c r="P1312" s="200"/>
      <c r="Q1312" s="200"/>
      <c r="R1312" s="200"/>
      <c r="S1312" s="200"/>
      <c r="T1312" s="201"/>
      <c r="AT1312" s="202" t="s">
        <v>193</v>
      </c>
      <c r="AU1312" s="202" t="s">
        <v>90</v>
      </c>
      <c r="AV1312" s="13" t="s">
        <v>88</v>
      </c>
      <c r="AW1312" s="13" t="s">
        <v>41</v>
      </c>
      <c r="AX1312" s="13" t="s">
        <v>80</v>
      </c>
      <c r="AY1312" s="202" t="s">
        <v>182</v>
      </c>
    </row>
    <row r="1313" spans="1:65" s="13" customFormat="1" ht="11.25">
      <c r="B1313" s="192"/>
      <c r="C1313" s="193"/>
      <c r="D1313" s="194" t="s">
        <v>193</v>
      </c>
      <c r="E1313" s="195" t="s">
        <v>43</v>
      </c>
      <c r="F1313" s="196" t="s">
        <v>362</v>
      </c>
      <c r="G1313" s="193"/>
      <c r="H1313" s="195" t="s">
        <v>43</v>
      </c>
      <c r="I1313" s="197"/>
      <c r="J1313" s="193"/>
      <c r="K1313" s="193"/>
      <c r="L1313" s="198"/>
      <c r="M1313" s="199"/>
      <c r="N1313" s="200"/>
      <c r="O1313" s="200"/>
      <c r="P1313" s="200"/>
      <c r="Q1313" s="200"/>
      <c r="R1313" s="200"/>
      <c r="S1313" s="200"/>
      <c r="T1313" s="201"/>
      <c r="AT1313" s="202" t="s">
        <v>193</v>
      </c>
      <c r="AU1313" s="202" t="s">
        <v>90</v>
      </c>
      <c r="AV1313" s="13" t="s">
        <v>88</v>
      </c>
      <c r="AW1313" s="13" t="s">
        <v>41</v>
      </c>
      <c r="AX1313" s="13" t="s">
        <v>80</v>
      </c>
      <c r="AY1313" s="202" t="s">
        <v>182</v>
      </c>
    </row>
    <row r="1314" spans="1:65" s="14" customFormat="1" ht="11.25">
      <c r="B1314" s="203"/>
      <c r="C1314" s="204"/>
      <c r="D1314" s="194" t="s">
        <v>193</v>
      </c>
      <c r="E1314" s="205" t="s">
        <v>43</v>
      </c>
      <c r="F1314" s="206" t="s">
        <v>225</v>
      </c>
      <c r="G1314" s="204"/>
      <c r="H1314" s="207">
        <v>8</v>
      </c>
      <c r="I1314" s="208"/>
      <c r="J1314" s="204"/>
      <c r="K1314" s="204"/>
      <c r="L1314" s="209"/>
      <c r="M1314" s="210"/>
      <c r="N1314" s="211"/>
      <c r="O1314" s="211"/>
      <c r="P1314" s="211"/>
      <c r="Q1314" s="211"/>
      <c r="R1314" s="211"/>
      <c r="S1314" s="211"/>
      <c r="T1314" s="212"/>
      <c r="AT1314" s="213" t="s">
        <v>193</v>
      </c>
      <c r="AU1314" s="213" t="s">
        <v>90</v>
      </c>
      <c r="AV1314" s="14" t="s">
        <v>90</v>
      </c>
      <c r="AW1314" s="14" t="s">
        <v>41</v>
      </c>
      <c r="AX1314" s="14" t="s">
        <v>88</v>
      </c>
      <c r="AY1314" s="213" t="s">
        <v>182</v>
      </c>
    </row>
    <row r="1315" spans="1:65" s="2" customFormat="1" ht="24.2" customHeight="1">
      <c r="A1315" s="35"/>
      <c r="B1315" s="36"/>
      <c r="C1315" s="179" t="s">
        <v>1063</v>
      </c>
      <c r="D1315" s="179" t="s">
        <v>187</v>
      </c>
      <c r="E1315" s="180" t="s">
        <v>925</v>
      </c>
      <c r="F1315" s="181" t="s">
        <v>926</v>
      </c>
      <c r="G1315" s="182" t="s">
        <v>190</v>
      </c>
      <c r="H1315" s="183">
        <v>8</v>
      </c>
      <c r="I1315" s="184"/>
      <c r="J1315" s="185">
        <f>ROUND(I1315*H1315,2)</f>
        <v>0</v>
      </c>
      <c r="K1315" s="181" t="s">
        <v>191</v>
      </c>
      <c r="L1315" s="40"/>
      <c r="M1315" s="186" t="s">
        <v>43</v>
      </c>
      <c r="N1315" s="187" t="s">
        <v>51</v>
      </c>
      <c r="O1315" s="65"/>
      <c r="P1315" s="188">
        <f>O1315*H1315</f>
        <v>0</v>
      </c>
      <c r="Q1315" s="188">
        <v>0</v>
      </c>
      <c r="R1315" s="188">
        <f>Q1315*H1315</f>
        <v>0</v>
      </c>
      <c r="S1315" s="188">
        <v>0</v>
      </c>
      <c r="T1315" s="189">
        <f>S1315*H1315</f>
        <v>0</v>
      </c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R1315" s="190" t="s">
        <v>88</v>
      </c>
      <c r="AT1315" s="190" t="s">
        <v>187</v>
      </c>
      <c r="AU1315" s="190" t="s">
        <v>90</v>
      </c>
      <c r="AY1315" s="17" t="s">
        <v>182</v>
      </c>
      <c r="BE1315" s="191">
        <f>IF(N1315="základní",J1315,0)</f>
        <v>0</v>
      </c>
      <c r="BF1315" s="191">
        <f>IF(N1315="snížená",J1315,0)</f>
        <v>0</v>
      </c>
      <c r="BG1315" s="191">
        <f>IF(N1315="zákl. přenesená",J1315,0)</f>
        <v>0</v>
      </c>
      <c r="BH1315" s="191">
        <f>IF(N1315="sníž. přenesená",J1315,0)</f>
        <v>0</v>
      </c>
      <c r="BI1315" s="191">
        <f>IF(N1315="nulová",J1315,0)</f>
        <v>0</v>
      </c>
      <c r="BJ1315" s="17" t="s">
        <v>88</v>
      </c>
      <c r="BK1315" s="191">
        <f>ROUND(I1315*H1315,2)</f>
        <v>0</v>
      </c>
      <c r="BL1315" s="17" t="s">
        <v>88</v>
      </c>
      <c r="BM1315" s="190" t="s">
        <v>927</v>
      </c>
    </row>
    <row r="1316" spans="1:65" s="13" customFormat="1" ht="11.25">
      <c r="B1316" s="192"/>
      <c r="C1316" s="193"/>
      <c r="D1316" s="194" t="s">
        <v>193</v>
      </c>
      <c r="E1316" s="195" t="s">
        <v>43</v>
      </c>
      <c r="F1316" s="196" t="s">
        <v>431</v>
      </c>
      <c r="G1316" s="193"/>
      <c r="H1316" s="195" t="s">
        <v>43</v>
      </c>
      <c r="I1316" s="197"/>
      <c r="J1316" s="193"/>
      <c r="K1316" s="193"/>
      <c r="L1316" s="198"/>
      <c r="M1316" s="199"/>
      <c r="N1316" s="200"/>
      <c r="O1316" s="200"/>
      <c r="P1316" s="200"/>
      <c r="Q1316" s="200"/>
      <c r="R1316" s="200"/>
      <c r="S1316" s="200"/>
      <c r="T1316" s="201"/>
      <c r="AT1316" s="202" t="s">
        <v>193</v>
      </c>
      <c r="AU1316" s="202" t="s">
        <v>90</v>
      </c>
      <c r="AV1316" s="13" t="s">
        <v>88</v>
      </c>
      <c r="AW1316" s="13" t="s">
        <v>41</v>
      </c>
      <c r="AX1316" s="13" t="s">
        <v>80</v>
      </c>
      <c r="AY1316" s="202" t="s">
        <v>182</v>
      </c>
    </row>
    <row r="1317" spans="1:65" s="13" customFormat="1" ht="11.25">
      <c r="B1317" s="192"/>
      <c r="C1317" s="193"/>
      <c r="D1317" s="194" t="s">
        <v>193</v>
      </c>
      <c r="E1317" s="195" t="s">
        <v>43</v>
      </c>
      <c r="F1317" s="196" t="s">
        <v>638</v>
      </c>
      <c r="G1317" s="193"/>
      <c r="H1317" s="195" t="s">
        <v>43</v>
      </c>
      <c r="I1317" s="197"/>
      <c r="J1317" s="193"/>
      <c r="K1317" s="193"/>
      <c r="L1317" s="198"/>
      <c r="M1317" s="199"/>
      <c r="N1317" s="200"/>
      <c r="O1317" s="200"/>
      <c r="P1317" s="200"/>
      <c r="Q1317" s="200"/>
      <c r="R1317" s="200"/>
      <c r="S1317" s="200"/>
      <c r="T1317" s="201"/>
      <c r="AT1317" s="202" t="s">
        <v>193</v>
      </c>
      <c r="AU1317" s="202" t="s">
        <v>90</v>
      </c>
      <c r="AV1317" s="13" t="s">
        <v>88</v>
      </c>
      <c r="AW1317" s="13" t="s">
        <v>41</v>
      </c>
      <c r="AX1317" s="13" t="s">
        <v>80</v>
      </c>
      <c r="AY1317" s="202" t="s">
        <v>182</v>
      </c>
    </row>
    <row r="1318" spans="1:65" s="14" customFormat="1" ht="11.25">
      <c r="B1318" s="203"/>
      <c r="C1318" s="204"/>
      <c r="D1318" s="194" t="s">
        <v>193</v>
      </c>
      <c r="E1318" s="205" t="s">
        <v>43</v>
      </c>
      <c r="F1318" s="206" t="s">
        <v>88</v>
      </c>
      <c r="G1318" s="204"/>
      <c r="H1318" s="207">
        <v>1</v>
      </c>
      <c r="I1318" s="208"/>
      <c r="J1318" s="204"/>
      <c r="K1318" s="204"/>
      <c r="L1318" s="209"/>
      <c r="M1318" s="210"/>
      <c r="N1318" s="211"/>
      <c r="O1318" s="211"/>
      <c r="P1318" s="211"/>
      <c r="Q1318" s="211"/>
      <c r="R1318" s="211"/>
      <c r="S1318" s="211"/>
      <c r="T1318" s="212"/>
      <c r="AT1318" s="213" t="s">
        <v>193</v>
      </c>
      <c r="AU1318" s="213" t="s">
        <v>90</v>
      </c>
      <c r="AV1318" s="14" t="s">
        <v>90</v>
      </c>
      <c r="AW1318" s="14" t="s">
        <v>41</v>
      </c>
      <c r="AX1318" s="14" t="s">
        <v>80</v>
      </c>
      <c r="AY1318" s="213" t="s">
        <v>182</v>
      </c>
    </row>
    <row r="1319" spans="1:65" s="13" customFormat="1" ht="11.25">
      <c r="B1319" s="192"/>
      <c r="C1319" s="193"/>
      <c r="D1319" s="194" t="s">
        <v>193</v>
      </c>
      <c r="E1319" s="195" t="s">
        <v>43</v>
      </c>
      <c r="F1319" s="196" t="s">
        <v>640</v>
      </c>
      <c r="G1319" s="193"/>
      <c r="H1319" s="195" t="s">
        <v>43</v>
      </c>
      <c r="I1319" s="197"/>
      <c r="J1319" s="193"/>
      <c r="K1319" s="193"/>
      <c r="L1319" s="198"/>
      <c r="M1319" s="199"/>
      <c r="N1319" s="200"/>
      <c r="O1319" s="200"/>
      <c r="P1319" s="200"/>
      <c r="Q1319" s="200"/>
      <c r="R1319" s="200"/>
      <c r="S1319" s="200"/>
      <c r="T1319" s="201"/>
      <c r="AT1319" s="202" t="s">
        <v>193</v>
      </c>
      <c r="AU1319" s="202" t="s">
        <v>90</v>
      </c>
      <c r="AV1319" s="13" t="s">
        <v>88</v>
      </c>
      <c r="AW1319" s="13" t="s">
        <v>41</v>
      </c>
      <c r="AX1319" s="13" t="s">
        <v>80</v>
      </c>
      <c r="AY1319" s="202" t="s">
        <v>182</v>
      </c>
    </row>
    <row r="1320" spans="1:65" s="14" customFormat="1" ht="11.25">
      <c r="B1320" s="203"/>
      <c r="C1320" s="204"/>
      <c r="D1320" s="194" t="s">
        <v>193</v>
      </c>
      <c r="E1320" s="205" t="s">
        <v>43</v>
      </c>
      <c r="F1320" s="206" t="s">
        <v>88</v>
      </c>
      <c r="G1320" s="204"/>
      <c r="H1320" s="207">
        <v>1</v>
      </c>
      <c r="I1320" s="208"/>
      <c r="J1320" s="204"/>
      <c r="K1320" s="204"/>
      <c r="L1320" s="209"/>
      <c r="M1320" s="210"/>
      <c r="N1320" s="211"/>
      <c r="O1320" s="211"/>
      <c r="P1320" s="211"/>
      <c r="Q1320" s="211"/>
      <c r="R1320" s="211"/>
      <c r="S1320" s="211"/>
      <c r="T1320" s="212"/>
      <c r="AT1320" s="213" t="s">
        <v>193</v>
      </c>
      <c r="AU1320" s="213" t="s">
        <v>90</v>
      </c>
      <c r="AV1320" s="14" t="s">
        <v>90</v>
      </c>
      <c r="AW1320" s="14" t="s">
        <v>41</v>
      </c>
      <c r="AX1320" s="14" t="s">
        <v>80</v>
      </c>
      <c r="AY1320" s="213" t="s">
        <v>182</v>
      </c>
    </row>
    <row r="1321" spans="1:65" s="13" customFormat="1" ht="11.25">
      <c r="B1321" s="192"/>
      <c r="C1321" s="193"/>
      <c r="D1321" s="194" t="s">
        <v>193</v>
      </c>
      <c r="E1321" s="195" t="s">
        <v>43</v>
      </c>
      <c r="F1321" s="196" t="s">
        <v>1636</v>
      </c>
      <c r="G1321" s="193"/>
      <c r="H1321" s="195" t="s">
        <v>43</v>
      </c>
      <c r="I1321" s="197"/>
      <c r="J1321" s="193"/>
      <c r="K1321" s="193"/>
      <c r="L1321" s="198"/>
      <c r="M1321" s="199"/>
      <c r="N1321" s="200"/>
      <c r="O1321" s="200"/>
      <c r="P1321" s="200"/>
      <c r="Q1321" s="200"/>
      <c r="R1321" s="200"/>
      <c r="S1321" s="200"/>
      <c r="T1321" s="201"/>
      <c r="AT1321" s="202" t="s">
        <v>193</v>
      </c>
      <c r="AU1321" s="202" t="s">
        <v>90</v>
      </c>
      <c r="AV1321" s="13" t="s">
        <v>88</v>
      </c>
      <c r="AW1321" s="13" t="s">
        <v>41</v>
      </c>
      <c r="AX1321" s="13" t="s">
        <v>80</v>
      </c>
      <c r="AY1321" s="202" t="s">
        <v>182</v>
      </c>
    </row>
    <row r="1322" spans="1:65" s="14" customFormat="1" ht="11.25">
      <c r="B1322" s="203"/>
      <c r="C1322" s="204"/>
      <c r="D1322" s="194" t="s">
        <v>193</v>
      </c>
      <c r="E1322" s="205" t="s">
        <v>43</v>
      </c>
      <c r="F1322" s="206" t="s">
        <v>88</v>
      </c>
      <c r="G1322" s="204"/>
      <c r="H1322" s="207">
        <v>1</v>
      </c>
      <c r="I1322" s="208"/>
      <c r="J1322" s="204"/>
      <c r="K1322" s="204"/>
      <c r="L1322" s="209"/>
      <c r="M1322" s="210"/>
      <c r="N1322" s="211"/>
      <c r="O1322" s="211"/>
      <c r="P1322" s="211"/>
      <c r="Q1322" s="211"/>
      <c r="R1322" s="211"/>
      <c r="S1322" s="211"/>
      <c r="T1322" s="212"/>
      <c r="AT1322" s="213" t="s">
        <v>193</v>
      </c>
      <c r="AU1322" s="213" t="s">
        <v>90</v>
      </c>
      <c r="AV1322" s="14" t="s">
        <v>90</v>
      </c>
      <c r="AW1322" s="14" t="s">
        <v>41</v>
      </c>
      <c r="AX1322" s="14" t="s">
        <v>80</v>
      </c>
      <c r="AY1322" s="213" t="s">
        <v>182</v>
      </c>
    </row>
    <row r="1323" spans="1:65" s="13" customFormat="1" ht="11.25">
      <c r="B1323" s="192"/>
      <c r="C1323" s="193"/>
      <c r="D1323" s="194" t="s">
        <v>193</v>
      </c>
      <c r="E1323" s="195" t="s">
        <v>43</v>
      </c>
      <c r="F1323" s="196" t="s">
        <v>1637</v>
      </c>
      <c r="G1323" s="193"/>
      <c r="H1323" s="195" t="s">
        <v>43</v>
      </c>
      <c r="I1323" s="197"/>
      <c r="J1323" s="193"/>
      <c r="K1323" s="193"/>
      <c r="L1323" s="198"/>
      <c r="M1323" s="199"/>
      <c r="N1323" s="200"/>
      <c r="O1323" s="200"/>
      <c r="P1323" s="200"/>
      <c r="Q1323" s="200"/>
      <c r="R1323" s="200"/>
      <c r="S1323" s="200"/>
      <c r="T1323" s="201"/>
      <c r="AT1323" s="202" t="s">
        <v>193</v>
      </c>
      <c r="AU1323" s="202" t="s">
        <v>90</v>
      </c>
      <c r="AV1323" s="13" t="s">
        <v>88</v>
      </c>
      <c r="AW1323" s="13" t="s">
        <v>41</v>
      </c>
      <c r="AX1323" s="13" t="s">
        <v>80</v>
      </c>
      <c r="AY1323" s="202" t="s">
        <v>182</v>
      </c>
    </row>
    <row r="1324" spans="1:65" s="14" customFormat="1" ht="11.25">
      <c r="B1324" s="203"/>
      <c r="C1324" s="204"/>
      <c r="D1324" s="194" t="s">
        <v>193</v>
      </c>
      <c r="E1324" s="205" t="s">
        <v>43</v>
      </c>
      <c r="F1324" s="206" t="s">
        <v>88</v>
      </c>
      <c r="G1324" s="204"/>
      <c r="H1324" s="207">
        <v>1</v>
      </c>
      <c r="I1324" s="208"/>
      <c r="J1324" s="204"/>
      <c r="K1324" s="204"/>
      <c r="L1324" s="209"/>
      <c r="M1324" s="210"/>
      <c r="N1324" s="211"/>
      <c r="O1324" s="211"/>
      <c r="P1324" s="211"/>
      <c r="Q1324" s="211"/>
      <c r="R1324" s="211"/>
      <c r="S1324" s="211"/>
      <c r="T1324" s="212"/>
      <c r="AT1324" s="213" t="s">
        <v>193</v>
      </c>
      <c r="AU1324" s="213" t="s">
        <v>90</v>
      </c>
      <c r="AV1324" s="14" t="s">
        <v>90</v>
      </c>
      <c r="AW1324" s="14" t="s">
        <v>41</v>
      </c>
      <c r="AX1324" s="14" t="s">
        <v>80</v>
      </c>
      <c r="AY1324" s="213" t="s">
        <v>182</v>
      </c>
    </row>
    <row r="1325" spans="1:65" s="13" customFormat="1" ht="11.25">
      <c r="B1325" s="192"/>
      <c r="C1325" s="193"/>
      <c r="D1325" s="194" t="s">
        <v>193</v>
      </c>
      <c r="E1325" s="195" t="s">
        <v>43</v>
      </c>
      <c r="F1325" s="196" t="s">
        <v>1641</v>
      </c>
      <c r="G1325" s="193"/>
      <c r="H1325" s="195" t="s">
        <v>43</v>
      </c>
      <c r="I1325" s="197"/>
      <c r="J1325" s="193"/>
      <c r="K1325" s="193"/>
      <c r="L1325" s="198"/>
      <c r="M1325" s="199"/>
      <c r="N1325" s="200"/>
      <c r="O1325" s="200"/>
      <c r="P1325" s="200"/>
      <c r="Q1325" s="200"/>
      <c r="R1325" s="200"/>
      <c r="S1325" s="200"/>
      <c r="T1325" s="201"/>
      <c r="AT1325" s="202" t="s">
        <v>193</v>
      </c>
      <c r="AU1325" s="202" t="s">
        <v>90</v>
      </c>
      <c r="AV1325" s="13" t="s">
        <v>88</v>
      </c>
      <c r="AW1325" s="13" t="s">
        <v>41</v>
      </c>
      <c r="AX1325" s="13" t="s">
        <v>80</v>
      </c>
      <c r="AY1325" s="202" t="s">
        <v>182</v>
      </c>
    </row>
    <row r="1326" spans="1:65" s="14" customFormat="1" ht="11.25">
      <c r="B1326" s="203"/>
      <c r="C1326" s="204"/>
      <c r="D1326" s="194" t="s">
        <v>193</v>
      </c>
      <c r="E1326" s="205" t="s">
        <v>43</v>
      </c>
      <c r="F1326" s="206" t="s">
        <v>88</v>
      </c>
      <c r="G1326" s="204"/>
      <c r="H1326" s="207">
        <v>1</v>
      </c>
      <c r="I1326" s="208"/>
      <c r="J1326" s="204"/>
      <c r="K1326" s="204"/>
      <c r="L1326" s="209"/>
      <c r="M1326" s="210"/>
      <c r="N1326" s="211"/>
      <c r="O1326" s="211"/>
      <c r="P1326" s="211"/>
      <c r="Q1326" s="211"/>
      <c r="R1326" s="211"/>
      <c r="S1326" s="211"/>
      <c r="T1326" s="212"/>
      <c r="AT1326" s="213" t="s">
        <v>193</v>
      </c>
      <c r="AU1326" s="213" t="s">
        <v>90</v>
      </c>
      <c r="AV1326" s="14" t="s">
        <v>90</v>
      </c>
      <c r="AW1326" s="14" t="s">
        <v>41</v>
      </c>
      <c r="AX1326" s="14" t="s">
        <v>80</v>
      </c>
      <c r="AY1326" s="213" t="s">
        <v>182</v>
      </c>
    </row>
    <row r="1327" spans="1:65" s="13" customFormat="1" ht="11.25">
      <c r="B1327" s="192"/>
      <c r="C1327" s="193"/>
      <c r="D1327" s="194" t="s">
        <v>193</v>
      </c>
      <c r="E1327" s="195" t="s">
        <v>43</v>
      </c>
      <c r="F1327" s="196" t="s">
        <v>1643</v>
      </c>
      <c r="G1327" s="193"/>
      <c r="H1327" s="195" t="s">
        <v>43</v>
      </c>
      <c r="I1327" s="197"/>
      <c r="J1327" s="193"/>
      <c r="K1327" s="193"/>
      <c r="L1327" s="198"/>
      <c r="M1327" s="199"/>
      <c r="N1327" s="200"/>
      <c r="O1327" s="200"/>
      <c r="P1327" s="200"/>
      <c r="Q1327" s="200"/>
      <c r="R1327" s="200"/>
      <c r="S1327" s="200"/>
      <c r="T1327" s="201"/>
      <c r="AT1327" s="202" t="s">
        <v>193</v>
      </c>
      <c r="AU1327" s="202" t="s">
        <v>90</v>
      </c>
      <c r="AV1327" s="13" t="s">
        <v>88</v>
      </c>
      <c r="AW1327" s="13" t="s">
        <v>41</v>
      </c>
      <c r="AX1327" s="13" t="s">
        <v>80</v>
      </c>
      <c r="AY1327" s="202" t="s">
        <v>182</v>
      </c>
    </row>
    <row r="1328" spans="1:65" s="14" customFormat="1" ht="11.25">
      <c r="B1328" s="203"/>
      <c r="C1328" s="204"/>
      <c r="D1328" s="194" t="s">
        <v>193</v>
      </c>
      <c r="E1328" s="205" t="s">
        <v>43</v>
      </c>
      <c r="F1328" s="206" t="s">
        <v>88</v>
      </c>
      <c r="G1328" s="204"/>
      <c r="H1328" s="207">
        <v>1</v>
      </c>
      <c r="I1328" s="208"/>
      <c r="J1328" s="204"/>
      <c r="K1328" s="204"/>
      <c r="L1328" s="209"/>
      <c r="M1328" s="210"/>
      <c r="N1328" s="211"/>
      <c r="O1328" s="211"/>
      <c r="P1328" s="211"/>
      <c r="Q1328" s="211"/>
      <c r="R1328" s="211"/>
      <c r="S1328" s="211"/>
      <c r="T1328" s="212"/>
      <c r="AT1328" s="213" t="s">
        <v>193</v>
      </c>
      <c r="AU1328" s="213" t="s">
        <v>90</v>
      </c>
      <c r="AV1328" s="14" t="s">
        <v>90</v>
      </c>
      <c r="AW1328" s="14" t="s">
        <v>41</v>
      </c>
      <c r="AX1328" s="14" t="s">
        <v>80</v>
      </c>
      <c r="AY1328" s="213" t="s">
        <v>182</v>
      </c>
    </row>
    <row r="1329" spans="1:65" s="13" customFormat="1" ht="11.25">
      <c r="B1329" s="192"/>
      <c r="C1329" s="193"/>
      <c r="D1329" s="194" t="s">
        <v>193</v>
      </c>
      <c r="E1329" s="195" t="s">
        <v>43</v>
      </c>
      <c r="F1329" s="196" t="s">
        <v>1644</v>
      </c>
      <c r="G1329" s="193"/>
      <c r="H1329" s="195" t="s">
        <v>43</v>
      </c>
      <c r="I1329" s="197"/>
      <c r="J1329" s="193"/>
      <c r="K1329" s="193"/>
      <c r="L1329" s="198"/>
      <c r="M1329" s="199"/>
      <c r="N1329" s="200"/>
      <c r="O1329" s="200"/>
      <c r="P1329" s="200"/>
      <c r="Q1329" s="200"/>
      <c r="R1329" s="200"/>
      <c r="S1329" s="200"/>
      <c r="T1329" s="201"/>
      <c r="AT1329" s="202" t="s">
        <v>193</v>
      </c>
      <c r="AU1329" s="202" t="s">
        <v>90</v>
      </c>
      <c r="AV1329" s="13" t="s">
        <v>88</v>
      </c>
      <c r="AW1329" s="13" t="s">
        <v>41</v>
      </c>
      <c r="AX1329" s="13" t="s">
        <v>80</v>
      </c>
      <c r="AY1329" s="202" t="s">
        <v>182</v>
      </c>
    </row>
    <row r="1330" spans="1:65" s="14" customFormat="1" ht="11.25">
      <c r="B1330" s="203"/>
      <c r="C1330" s="204"/>
      <c r="D1330" s="194" t="s">
        <v>193</v>
      </c>
      <c r="E1330" s="205" t="s">
        <v>43</v>
      </c>
      <c r="F1330" s="206" t="s">
        <v>88</v>
      </c>
      <c r="G1330" s="204"/>
      <c r="H1330" s="207">
        <v>1</v>
      </c>
      <c r="I1330" s="208"/>
      <c r="J1330" s="204"/>
      <c r="K1330" s="204"/>
      <c r="L1330" s="209"/>
      <c r="M1330" s="210"/>
      <c r="N1330" s="211"/>
      <c r="O1330" s="211"/>
      <c r="P1330" s="211"/>
      <c r="Q1330" s="211"/>
      <c r="R1330" s="211"/>
      <c r="S1330" s="211"/>
      <c r="T1330" s="212"/>
      <c r="AT1330" s="213" t="s">
        <v>193</v>
      </c>
      <c r="AU1330" s="213" t="s">
        <v>90</v>
      </c>
      <c r="AV1330" s="14" t="s">
        <v>90</v>
      </c>
      <c r="AW1330" s="14" t="s">
        <v>41</v>
      </c>
      <c r="AX1330" s="14" t="s">
        <v>80</v>
      </c>
      <c r="AY1330" s="213" t="s">
        <v>182</v>
      </c>
    </row>
    <row r="1331" spans="1:65" s="13" customFormat="1" ht="11.25">
      <c r="B1331" s="192"/>
      <c r="C1331" s="193"/>
      <c r="D1331" s="194" t="s">
        <v>193</v>
      </c>
      <c r="E1331" s="195" t="s">
        <v>43</v>
      </c>
      <c r="F1331" s="196" t="s">
        <v>1646</v>
      </c>
      <c r="G1331" s="193"/>
      <c r="H1331" s="195" t="s">
        <v>43</v>
      </c>
      <c r="I1331" s="197"/>
      <c r="J1331" s="193"/>
      <c r="K1331" s="193"/>
      <c r="L1331" s="198"/>
      <c r="M1331" s="199"/>
      <c r="N1331" s="200"/>
      <c r="O1331" s="200"/>
      <c r="P1331" s="200"/>
      <c r="Q1331" s="200"/>
      <c r="R1331" s="200"/>
      <c r="S1331" s="200"/>
      <c r="T1331" s="201"/>
      <c r="AT1331" s="202" t="s">
        <v>193</v>
      </c>
      <c r="AU1331" s="202" t="s">
        <v>90</v>
      </c>
      <c r="AV1331" s="13" t="s">
        <v>88</v>
      </c>
      <c r="AW1331" s="13" t="s">
        <v>41</v>
      </c>
      <c r="AX1331" s="13" t="s">
        <v>80</v>
      </c>
      <c r="AY1331" s="202" t="s">
        <v>182</v>
      </c>
    </row>
    <row r="1332" spans="1:65" s="14" customFormat="1" ht="11.25">
      <c r="B1332" s="203"/>
      <c r="C1332" s="204"/>
      <c r="D1332" s="194" t="s">
        <v>193</v>
      </c>
      <c r="E1332" s="205" t="s">
        <v>43</v>
      </c>
      <c r="F1332" s="206" t="s">
        <v>88</v>
      </c>
      <c r="G1332" s="204"/>
      <c r="H1332" s="207">
        <v>1</v>
      </c>
      <c r="I1332" s="208"/>
      <c r="J1332" s="204"/>
      <c r="K1332" s="204"/>
      <c r="L1332" s="209"/>
      <c r="M1332" s="210"/>
      <c r="N1332" s="211"/>
      <c r="O1332" s="211"/>
      <c r="P1332" s="211"/>
      <c r="Q1332" s="211"/>
      <c r="R1332" s="211"/>
      <c r="S1332" s="211"/>
      <c r="T1332" s="212"/>
      <c r="AT1332" s="213" t="s">
        <v>193</v>
      </c>
      <c r="AU1332" s="213" t="s">
        <v>90</v>
      </c>
      <c r="AV1332" s="14" t="s">
        <v>90</v>
      </c>
      <c r="AW1332" s="14" t="s">
        <v>41</v>
      </c>
      <c r="AX1332" s="14" t="s">
        <v>80</v>
      </c>
      <c r="AY1332" s="213" t="s">
        <v>182</v>
      </c>
    </row>
    <row r="1333" spans="1:65" s="15" customFormat="1" ht="11.25">
      <c r="B1333" s="227"/>
      <c r="C1333" s="228"/>
      <c r="D1333" s="194" t="s">
        <v>193</v>
      </c>
      <c r="E1333" s="229" t="s">
        <v>43</v>
      </c>
      <c r="F1333" s="230" t="s">
        <v>436</v>
      </c>
      <c r="G1333" s="228"/>
      <c r="H1333" s="231">
        <v>8</v>
      </c>
      <c r="I1333" s="232"/>
      <c r="J1333" s="228"/>
      <c r="K1333" s="228"/>
      <c r="L1333" s="233"/>
      <c r="M1333" s="234"/>
      <c r="N1333" s="235"/>
      <c r="O1333" s="235"/>
      <c r="P1333" s="235"/>
      <c r="Q1333" s="235"/>
      <c r="R1333" s="235"/>
      <c r="S1333" s="235"/>
      <c r="T1333" s="236"/>
      <c r="AT1333" s="237" t="s">
        <v>193</v>
      </c>
      <c r="AU1333" s="237" t="s">
        <v>90</v>
      </c>
      <c r="AV1333" s="15" t="s">
        <v>205</v>
      </c>
      <c r="AW1333" s="15" t="s">
        <v>41</v>
      </c>
      <c r="AX1333" s="15" t="s">
        <v>88</v>
      </c>
      <c r="AY1333" s="237" t="s">
        <v>182</v>
      </c>
    </row>
    <row r="1334" spans="1:65" s="2" customFormat="1" ht="14.45" customHeight="1">
      <c r="A1334" s="35"/>
      <c r="B1334" s="36"/>
      <c r="C1334" s="214" t="s">
        <v>1068</v>
      </c>
      <c r="D1334" s="214" t="s">
        <v>179</v>
      </c>
      <c r="E1334" s="215" t="s">
        <v>929</v>
      </c>
      <c r="F1334" s="216" t="s">
        <v>930</v>
      </c>
      <c r="G1334" s="217" t="s">
        <v>190</v>
      </c>
      <c r="H1334" s="218">
        <v>8</v>
      </c>
      <c r="I1334" s="219"/>
      <c r="J1334" s="220">
        <f>ROUND(I1334*H1334,2)</f>
        <v>0</v>
      </c>
      <c r="K1334" s="216" t="s">
        <v>198</v>
      </c>
      <c r="L1334" s="221"/>
      <c r="M1334" s="222" t="s">
        <v>43</v>
      </c>
      <c r="N1334" s="223" t="s">
        <v>51</v>
      </c>
      <c r="O1334" s="65"/>
      <c r="P1334" s="188">
        <f>O1334*H1334</f>
        <v>0</v>
      </c>
      <c r="Q1334" s="188">
        <v>0</v>
      </c>
      <c r="R1334" s="188">
        <f>Q1334*H1334</f>
        <v>0</v>
      </c>
      <c r="S1334" s="188">
        <v>0</v>
      </c>
      <c r="T1334" s="189">
        <f>S1334*H1334</f>
        <v>0</v>
      </c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R1334" s="190" t="s">
        <v>90</v>
      </c>
      <c r="AT1334" s="190" t="s">
        <v>179</v>
      </c>
      <c r="AU1334" s="190" t="s">
        <v>90</v>
      </c>
      <c r="AY1334" s="17" t="s">
        <v>182</v>
      </c>
      <c r="BE1334" s="191">
        <f>IF(N1334="základní",J1334,0)</f>
        <v>0</v>
      </c>
      <c r="BF1334" s="191">
        <f>IF(N1334="snížená",J1334,0)</f>
        <v>0</v>
      </c>
      <c r="BG1334" s="191">
        <f>IF(N1334="zákl. přenesená",J1334,0)</f>
        <v>0</v>
      </c>
      <c r="BH1334" s="191">
        <f>IF(N1334="sníž. přenesená",J1334,0)</f>
        <v>0</v>
      </c>
      <c r="BI1334" s="191">
        <f>IF(N1334="nulová",J1334,0)</f>
        <v>0</v>
      </c>
      <c r="BJ1334" s="17" t="s">
        <v>88</v>
      </c>
      <c r="BK1334" s="191">
        <f>ROUND(I1334*H1334,2)</f>
        <v>0</v>
      </c>
      <c r="BL1334" s="17" t="s">
        <v>88</v>
      </c>
      <c r="BM1334" s="190" t="s">
        <v>931</v>
      </c>
    </row>
    <row r="1335" spans="1:65" s="13" customFormat="1" ht="11.25">
      <c r="B1335" s="192"/>
      <c r="C1335" s="193"/>
      <c r="D1335" s="194" t="s">
        <v>193</v>
      </c>
      <c r="E1335" s="195" t="s">
        <v>43</v>
      </c>
      <c r="F1335" s="196" t="s">
        <v>431</v>
      </c>
      <c r="G1335" s="193"/>
      <c r="H1335" s="195" t="s">
        <v>43</v>
      </c>
      <c r="I1335" s="197"/>
      <c r="J1335" s="193"/>
      <c r="K1335" s="193"/>
      <c r="L1335" s="198"/>
      <c r="M1335" s="199"/>
      <c r="N1335" s="200"/>
      <c r="O1335" s="200"/>
      <c r="P1335" s="200"/>
      <c r="Q1335" s="200"/>
      <c r="R1335" s="200"/>
      <c r="S1335" s="200"/>
      <c r="T1335" s="201"/>
      <c r="AT1335" s="202" t="s">
        <v>193</v>
      </c>
      <c r="AU1335" s="202" t="s">
        <v>90</v>
      </c>
      <c r="AV1335" s="13" t="s">
        <v>88</v>
      </c>
      <c r="AW1335" s="13" t="s">
        <v>41</v>
      </c>
      <c r="AX1335" s="13" t="s">
        <v>80</v>
      </c>
      <c r="AY1335" s="202" t="s">
        <v>182</v>
      </c>
    </row>
    <row r="1336" spans="1:65" s="13" customFormat="1" ht="11.25">
      <c r="B1336" s="192"/>
      <c r="C1336" s="193"/>
      <c r="D1336" s="194" t="s">
        <v>193</v>
      </c>
      <c r="E1336" s="195" t="s">
        <v>43</v>
      </c>
      <c r="F1336" s="196" t="s">
        <v>638</v>
      </c>
      <c r="G1336" s="193"/>
      <c r="H1336" s="195" t="s">
        <v>43</v>
      </c>
      <c r="I1336" s="197"/>
      <c r="J1336" s="193"/>
      <c r="K1336" s="193"/>
      <c r="L1336" s="198"/>
      <c r="M1336" s="199"/>
      <c r="N1336" s="200"/>
      <c r="O1336" s="200"/>
      <c r="P1336" s="200"/>
      <c r="Q1336" s="200"/>
      <c r="R1336" s="200"/>
      <c r="S1336" s="200"/>
      <c r="T1336" s="201"/>
      <c r="AT1336" s="202" t="s">
        <v>193</v>
      </c>
      <c r="AU1336" s="202" t="s">
        <v>90</v>
      </c>
      <c r="AV1336" s="13" t="s">
        <v>88</v>
      </c>
      <c r="AW1336" s="13" t="s">
        <v>41</v>
      </c>
      <c r="AX1336" s="13" t="s">
        <v>80</v>
      </c>
      <c r="AY1336" s="202" t="s">
        <v>182</v>
      </c>
    </row>
    <row r="1337" spans="1:65" s="14" customFormat="1" ht="11.25">
      <c r="B1337" s="203"/>
      <c r="C1337" s="204"/>
      <c r="D1337" s="194" t="s">
        <v>193</v>
      </c>
      <c r="E1337" s="205" t="s">
        <v>43</v>
      </c>
      <c r="F1337" s="206" t="s">
        <v>88</v>
      </c>
      <c r="G1337" s="204"/>
      <c r="H1337" s="207">
        <v>1</v>
      </c>
      <c r="I1337" s="208"/>
      <c r="J1337" s="204"/>
      <c r="K1337" s="204"/>
      <c r="L1337" s="209"/>
      <c r="M1337" s="210"/>
      <c r="N1337" s="211"/>
      <c r="O1337" s="211"/>
      <c r="P1337" s="211"/>
      <c r="Q1337" s="211"/>
      <c r="R1337" s="211"/>
      <c r="S1337" s="211"/>
      <c r="T1337" s="212"/>
      <c r="AT1337" s="213" t="s">
        <v>193</v>
      </c>
      <c r="AU1337" s="213" t="s">
        <v>90</v>
      </c>
      <c r="AV1337" s="14" t="s">
        <v>90</v>
      </c>
      <c r="AW1337" s="14" t="s">
        <v>41</v>
      </c>
      <c r="AX1337" s="14" t="s">
        <v>80</v>
      </c>
      <c r="AY1337" s="213" t="s">
        <v>182</v>
      </c>
    </row>
    <row r="1338" spans="1:65" s="13" customFormat="1" ht="11.25">
      <c r="B1338" s="192"/>
      <c r="C1338" s="193"/>
      <c r="D1338" s="194" t="s">
        <v>193</v>
      </c>
      <c r="E1338" s="195" t="s">
        <v>43</v>
      </c>
      <c r="F1338" s="196" t="s">
        <v>640</v>
      </c>
      <c r="G1338" s="193"/>
      <c r="H1338" s="195" t="s">
        <v>43</v>
      </c>
      <c r="I1338" s="197"/>
      <c r="J1338" s="193"/>
      <c r="K1338" s="193"/>
      <c r="L1338" s="198"/>
      <c r="M1338" s="199"/>
      <c r="N1338" s="200"/>
      <c r="O1338" s="200"/>
      <c r="P1338" s="200"/>
      <c r="Q1338" s="200"/>
      <c r="R1338" s="200"/>
      <c r="S1338" s="200"/>
      <c r="T1338" s="201"/>
      <c r="AT1338" s="202" t="s">
        <v>193</v>
      </c>
      <c r="AU1338" s="202" t="s">
        <v>90</v>
      </c>
      <c r="AV1338" s="13" t="s">
        <v>88</v>
      </c>
      <c r="AW1338" s="13" t="s">
        <v>41</v>
      </c>
      <c r="AX1338" s="13" t="s">
        <v>80</v>
      </c>
      <c r="AY1338" s="202" t="s">
        <v>182</v>
      </c>
    </row>
    <row r="1339" spans="1:65" s="14" customFormat="1" ht="11.25">
      <c r="B1339" s="203"/>
      <c r="C1339" s="204"/>
      <c r="D1339" s="194" t="s">
        <v>193</v>
      </c>
      <c r="E1339" s="205" t="s">
        <v>43</v>
      </c>
      <c r="F1339" s="206" t="s">
        <v>88</v>
      </c>
      <c r="G1339" s="204"/>
      <c r="H1339" s="207">
        <v>1</v>
      </c>
      <c r="I1339" s="208"/>
      <c r="J1339" s="204"/>
      <c r="K1339" s="204"/>
      <c r="L1339" s="209"/>
      <c r="M1339" s="210"/>
      <c r="N1339" s="211"/>
      <c r="O1339" s="211"/>
      <c r="P1339" s="211"/>
      <c r="Q1339" s="211"/>
      <c r="R1339" s="211"/>
      <c r="S1339" s="211"/>
      <c r="T1339" s="212"/>
      <c r="AT1339" s="213" t="s">
        <v>193</v>
      </c>
      <c r="AU1339" s="213" t="s">
        <v>90</v>
      </c>
      <c r="AV1339" s="14" t="s">
        <v>90</v>
      </c>
      <c r="AW1339" s="14" t="s">
        <v>41</v>
      </c>
      <c r="AX1339" s="14" t="s">
        <v>80</v>
      </c>
      <c r="AY1339" s="213" t="s">
        <v>182</v>
      </c>
    </row>
    <row r="1340" spans="1:65" s="13" customFormat="1" ht="11.25">
      <c r="B1340" s="192"/>
      <c r="C1340" s="193"/>
      <c r="D1340" s="194" t="s">
        <v>193</v>
      </c>
      <c r="E1340" s="195" t="s">
        <v>43</v>
      </c>
      <c r="F1340" s="196" t="s">
        <v>1636</v>
      </c>
      <c r="G1340" s="193"/>
      <c r="H1340" s="195" t="s">
        <v>43</v>
      </c>
      <c r="I1340" s="197"/>
      <c r="J1340" s="193"/>
      <c r="K1340" s="193"/>
      <c r="L1340" s="198"/>
      <c r="M1340" s="199"/>
      <c r="N1340" s="200"/>
      <c r="O1340" s="200"/>
      <c r="P1340" s="200"/>
      <c r="Q1340" s="200"/>
      <c r="R1340" s="200"/>
      <c r="S1340" s="200"/>
      <c r="T1340" s="201"/>
      <c r="AT1340" s="202" t="s">
        <v>193</v>
      </c>
      <c r="AU1340" s="202" t="s">
        <v>90</v>
      </c>
      <c r="AV1340" s="13" t="s">
        <v>88</v>
      </c>
      <c r="AW1340" s="13" t="s">
        <v>41</v>
      </c>
      <c r="AX1340" s="13" t="s">
        <v>80</v>
      </c>
      <c r="AY1340" s="202" t="s">
        <v>182</v>
      </c>
    </row>
    <row r="1341" spans="1:65" s="14" customFormat="1" ht="11.25">
      <c r="B1341" s="203"/>
      <c r="C1341" s="204"/>
      <c r="D1341" s="194" t="s">
        <v>193</v>
      </c>
      <c r="E1341" s="205" t="s">
        <v>43</v>
      </c>
      <c r="F1341" s="206" t="s">
        <v>88</v>
      </c>
      <c r="G1341" s="204"/>
      <c r="H1341" s="207">
        <v>1</v>
      </c>
      <c r="I1341" s="208"/>
      <c r="J1341" s="204"/>
      <c r="K1341" s="204"/>
      <c r="L1341" s="209"/>
      <c r="M1341" s="210"/>
      <c r="N1341" s="211"/>
      <c r="O1341" s="211"/>
      <c r="P1341" s="211"/>
      <c r="Q1341" s="211"/>
      <c r="R1341" s="211"/>
      <c r="S1341" s="211"/>
      <c r="T1341" s="212"/>
      <c r="AT1341" s="213" t="s">
        <v>193</v>
      </c>
      <c r="AU1341" s="213" t="s">
        <v>90</v>
      </c>
      <c r="AV1341" s="14" t="s">
        <v>90</v>
      </c>
      <c r="AW1341" s="14" t="s">
        <v>41</v>
      </c>
      <c r="AX1341" s="14" t="s">
        <v>80</v>
      </c>
      <c r="AY1341" s="213" t="s">
        <v>182</v>
      </c>
    </row>
    <row r="1342" spans="1:65" s="13" customFormat="1" ht="11.25">
      <c r="B1342" s="192"/>
      <c r="C1342" s="193"/>
      <c r="D1342" s="194" t="s">
        <v>193</v>
      </c>
      <c r="E1342" s="195" t="s">
        <v>43</v>
      </c>
      <c r="F1342" s="196" t="s">
        <v>1637</v>
      </c>
      <c r="G1342" s="193"/>
      <c r="H1342" s="195" t="s">
        <v>43</v>
      </c>
      <c r="I1342" s="197"/>
      <c r="J1342" s="193"/>
      <c r="K1342" s="193"/>
      <c r="L1342" s="198"/>
      <c r="M1342" s="199"/>
      <c r="N1342" s="200"/>
      <c r="O1342" s="200"/>
      <c r="P1342" s="200"/>
      <c r="Q1342" s="200"/>
      <c r="R1342" s="200"/>
      <c r="S1342" s="200"/>
      <c r="T1342" s="201"/>
      <c r="AT1342" s="202" t="s">
        <v>193</v>
      </c>
      <c r="AU1342" s="202" t="s">
        <v>90</v>
      </c>
      <c r="AV1342" s="13" t="s">
        <v>88</v>
      </c>
      <c r="AW1342" s="13" t="s">
        <v>41</v>
      </c>
      <c r="AX1342" s="13" t="s">
        <v>80</v>
      </c>
      <c r="AY1342" s="202" t="s">
        <v>182</v>
      </c>
    </row>
    <row r="1343" spans="1:65" s="14" customFormat="1" ht="11.25">
      <c r="B1343" s="203"/>
      <c r="C1343" s="204"/>
      <c r="D1343" s="194" t="s">
        <v>193</v>
      </c>
      <c r="E1343" s="205" t="s">
        <v>43</v>
      </c>
      <c r="F1343" s="206" t="s">
        <v>88</v>
      </c>
      <c r="G1343" s="204"/>
      <c r="H1343" s="207">
        <v>1</v>
      </c>
      <c r="I1343" s="208"/>
      <c r="J1343" s="204"/>
      <c r="K1343" s="204"/>
      <c r="L1343" s="209"/>
      <c r="M1343" s="210"/>
      <c r="N1343" s="211"/>
      <c r="O1343" s="211"/>
      <c r="P1343" s="211"/>
      <c r="Q1343" s="211"/>
      <c r="R1343" s="211"/>
      <c r="S1343" s="211"/>
      <c r="T1343" s="212"/>
      <c r="AT1343" s="213" t="s">
        <v>193</v>
      </c>
      <c r="AU1343" s="213" t="s">
        <v>90</v>
      </c>
      <c r="AV1343" s="14" t="s">
        <v>90</v>
      </c>
      <c r="AW1343" s="14" t="s">
        <v>41</v>
      </c>
      <c r="AX1343" s="14" t="s">
        <v>80</v>
      </c>
      <c r="AY1343" s="213" t="s">
        <v>182</v>
      </c>
    </row>
    <row r="1344" spans="1:65" s="13" customFormat="1" ht="11.25">
      <c r="B1344" s="192"/>
      <c r="C1344" s="193"/>
      <c r="D1344" s="194" t="s">
        <v>193</v>
      </c>
      <c r="E1344" s="195" t="s">
        <v>43</v>
      </c>
      <c r="F1344" s="196" t="s">
        <v>1641</v>
      </c>
      <c r="G1344" s="193"/>
      <c r="H1344" s="195" t="s">
        <v>43</v>
      </c>
      <c r="I1344" s="197"/>
      <c r="J1344" s="193"/>
      <c r="K1344" s="193"/>
      <c r="L1344" s="198"/>
      <c r="M1344" s="199"/>
      <c r="N1344" s="200"/>
      <c r="O1344" s="200"/>
      <c r="P1344" s="200"/>
      <c r="Q1344" s="200"/>
      <c r="R1344" s="200"/>
      <c r="S1344" s="200"/>
      <c r="T1344" s="201"/>
      <c r="AT1344" s="202" t="s">
        <v>193</v>
      </c>
      <c r="AU1344" s="202" t="s">
        <v>90</v>
      </c>
      <c r="AV1344" s="13" t="s">
        <v>88</v>
      </c>
      <c r="AW1344" s="13" t="s">
        <v>41</v>
      </c>
      <c r="AX1344" s="13" t="s">
        <v>80</v>
      </c>
      <c r="AY1344" s="202" t="s">
        <v>182</v>
      </c>
    </row>
    <row r="1345" spans="1:65" s="14" customFormat="1" ht="11.25">
      <c r="B1345" s="203"/>
      <c r="C1345" s="204"/>
      <c r="D1345" s="194" t="s">
        <v>193</v>
      </c>
      <c r="E1345" s="205" t="s">
        <v>43</v>
      </c>
      <c r="F1345" s="206" t="s">
        <v>88</v>
      </c>
      <c r="G1345" s="204"/>
      <c r="H1345" s="207">
        <v>1</v>
      </c>
      <c r="I1345" s="208"/>
      <c r="J1345" s="204"/>
      <c r="K1345" s="204"/>
      <c r="L1345" s="209"/>
      <c r="M1345" s="210"/>
      <c r="N1345" s="211"/>
      <c r="O1345" s="211"/>
      <c r="P1345" s="211"/>
      <c r="Q1345" s="211"/>
      <c r="R1345" s="211"/>
      <c r="S1345" s="211"/>
      <c r="T1345" s="212"/>
      <c r="AT1345" s="213" t="s">
        <v>193</v>
      </c>
      <c r="AU1345" s="213" t="s">
        <v>90</v>
      </c>
      <c r="AV1345" s="14" t="s">
        <v>90</v>
      </c>
      <c r="AW1345" s="14" t="s">
        <v>41</v>
      </c>
      <c r="AX1345" s="14" t="s">
        <v>80</v>
      </c>
      <c r="AY1345" s="213" t="s">
        <v>182</v>
      </c>
    </row>
    <row r="1346" spans="1:65" s="13" customFormat="1" ht="11.25">
      <c r="B1346" s="192"/>
      <c r="C1346" s="193"/>
      <c r="D1346" s="194" t="s">
        <v>193</v>
      </c>
      <c r="E1346" s="195" t="s">
        <v>43</v>
      </c>
      <c r="F1346" s="196" t="s">
        <v>1643</v>
      </c>
      <c r="G1346" s="193"/>
      <c r="H1346" s="195" t="s">
        <v>43</v>
      </c>
      <c r="I1346" s="197"/>
      <c r="J1346" s="193"/>
      <c r="K1346" s="193"/>
      <c r="L1346" s="198"/>
      <c r="M1346" s="199"/>
      <c r="N1346" s="200"/>
      <c r="O1346" s="200"/>
      <c r="P1346" s="200"/>
      <c r="Q1346" s="200"/>
      <c r="R1346" s="200"/>
      <c r="S1346" s="200"/>
      <c r="T1346" s="201"/>
      <c r="AT1346" s="202" t="s">
        <v>193</v>
      </c>
      <c r="AU1346" s="202" t="s">
        <v>90</v>
      </c>
      <c r="AV1346" s="13" t="s">
        <v>88</v>
      </c>
      <c r="AW1346" s="13" t="s">
        <v>41</v>
      </c>
      <c r="AX1346" s="13" t="s">
        <v>80</v>
      </c>
      <c r="AY1346" s="202" t="s">
        <v>182</v>
      </c>
    </row>
    <row r="1347" spans="1:65" s="14" customFormat="1" ht="11.25">
      <c r="B1347" s="203"/>
      <c r="C1347" s="204"/>
      <c r="D1347" s="194" t="s">
        <v>193</v>
      </c>
      <c r="E1347" s="205" t="s">
        <v>43</v>
      </c>
      <c r="F1347" s="206" t="s">
        <v>88</v>
      </c>
      <c r="G1347" s="204"/>
      <c r="H1347" s="207">
        <v>1</v>
      </c>
      <c r="I1347" s="208"/>
      <c r="J1347" s="204"/>
      <c r="K1347" s="204"/>
      <c r="L1347" s="209"/>
      <c r="M1347" s="210"/>
      <c r="N1347" s="211"/>
      <c r="O1347" s="211"/>
      <c r="P1347" s="211"/>
      <c r="Q1347" s="211"/>
      <c r="R1347" s="211"/>
      <c r="S1347" s="211"/>
      <c r="T1347" s="212"/>
      <c r="AT1347" s="213" t="s">
        <v>193</v>
      </c>
      <c r="AU1347" s="213" t="s">
        <v>90</v>
      </c>
      <c r="AV1347" s="14" t="s">
        <v>90</v>
      </c>
      <c r="AW1347" s="14" t="s">
        <v>41</v>
      </c>
      <c r="AX1347" s="14" t="s">
        <v>80</v>
      </c>
      <c r="AY1347" s="213" t="s">
        <v>182</v>
      </c>
    </row>
    <row r="1348" spans="1:65" s="13" customFormat="1" ht="11.25">
      <c r="B1348" s="192"/>
      <c r="C1348" s="193"/>
      <c r="D1348" s="194" t="s">
        <v>193</v>
      </c>
      <c r="E1348" s="195" t="s">
        <v>43</v>
      </c>
      <c r="F1348" s="196" t="s">
        <v>1644</v>
      </c>
      <c r="G1348" s="193"/>
      <c r="H1348" s="195" t="s">
        <v>43</v>
      </c>
      <c r="I1348" s="197"/>
      <c r="J1348" s="193"/>
      <c r="K1348" s="193"/>
      <c r="L1348" s="198"/>
      <c r="M1348" s="199"/>
      <c r="N1348" s="200"/>
      <c r="O1348" s="200"/>
      <c r="P1348" s="200"/>
      <c r="Q1348" s="200"/>
      <c r="R1348" s="200"/>
      <c r="S1348" s="200"/>
      <c r="T1348" s="201"/>
      <c r="AT1348" s="202" t="s">
        <v>193</v>
      </c>
      <c r="AU1348" s="202" t="s">
        <v>90</v>
      </c>
      <c r="AV1348" s="13" t="s">
        <v>88</v>
      </c>
      <c r="AW1348" s="13" t="s">
        <v>41</v>
      </c>
      <c r="AX1348" s="13" t="s">
        <v>80</v>
      </c>
      <c r="AY1348" s="202" t="s">
        <v>182</v>
      </c>
    </row>
    <row r="1349" spans="1:65" s="14" customFormat="1" ht="11.25">
      <c r="B1349" s="203"/>
      <c r="C1349" s="204"/>
      <c r="D1349" s="194" t="s">
        <v>193</v>
      </c>
      <c r="E1349" s="205" t="s">
        <v>43</v>
      </c>
      <c r="F1349" s="206" t="s">
        <v>88</v>
      </c>
      <c r="G1349" s="204"/>
      <c r="H1349" s="207">
        <v>1</v>
      </c>
      <c r="I1349" s="208"/>
      <c r="J1349" s="204"/>
      <c r="K1349" s="204"/>
      <c r="L1349" s="209"/>
      <c r="M1349" s="210"/>
      <c r="N1349" s="211"/>
      <c r="O1349" s="211"/>
      <c r="P1349" s="211"/>
      <c r="Q1349" s="211"/>
      <c r="R1349" s="211"/>
      <c r="S1349" s="211"/>
      <c r="T1349" s="212"/>
      <c r="AT1349" s="213" t="s">
        <v>193</v>
      </c>
      <c r="AU1349" s="213" t="s">
        <v>90</v>
      </c>
      <c r="AV1349" s="14" t="s">
        <v>90</v>
      </c>
      <c r="AW1349" s="14" t="s">
        <v>41</v>
      </c>
      <c r="AX1349" s="14" t="s">
        <v>80</v>
      </c>
      <c r="AY1349" s="213" t="s">
        <v>182</v>
      </c>
    </row>
    <row r="1350" spans="1:65" s="13" customFormat="1" ht="11.25">
      <c r="B1350" s="192"/>
      <c r="C1350" s="193"/>
      <c r="D1350" s="194" t="s">
        <v>193</v>
      </c>
      <c r="E1350" s="195" t="s">
        <v>43</v>
      </c>
      <c r="F1350" s="196" t="s">
        <v>1646</v>
      </c>
      <c r="G1350" s="193"/>
      <c r="H1350" s="195" t="s">
        <v>43</v>
      </c>
      <c r="I1350" s="197"/>
      <c r="J1350" s="193"/>
      <c r="K1350" s="193"/>
      <c r="L1350" s="198"/>
      <c r="M1350" s="199"/>
      <c r="N1350" s="200"/>
      <c r="O1350" s="200"/>
      <c r="P1350" s="200"/>
      <c r="Q1350" s="200"/>
      <c r="R1350" s="200"/>
      <c r="S1350" s="200"/>
      <c r="T1350" s="201"/>
      <c r="AT1350" s="202" t="s">
        <v>193</v>
      </c>
      <c r="AU1350" s="202" t="s">
        <v>90</v>
      </c>
      <c r="AV1350" s="13" t="s">
        <v>88</v>
      </c>
      <c r="AW1350" s="13" t="s">
        <v>41</v>
      </c>
      <c r="AX1350" s="13" t="s">
        <v>80</v>
      </c>
      <c r="AY1350" s="202" t="s">
        <v>182</v>
      </c>
    </row>
    <row r="1351" spans="1:65" s="14" customFormat="1" ht="11.25">
      <c r="B1351" s="203"/>
      <c r="C1351" s="204"/>
      <c r="D1351" s="194" t="s">
        <v>193</v>
      </c>
      <c r="E1351" s="205" t="s">
        <v>43</v>
      </c>
      <c r="F1351" s="206" t="s">
        <v>88</v>
      </c>
      <c r="G1351" s="204"/>
      <c r="H1351" s="207">
        <v>1</v>
      </c>
      <c r="I1351" s="208"/>
      <c r="J1351" s="204"/>
      <c r="K1351" s="204"/>
      <c r="L1351" s="209"/>
      <c r="M1351" s="210"/>
      <c r="N1351" s="211"/>
      <c r="O1351" s="211"/>
      <c r="P1351" s="211"/>
      <c r="Q1351" s="211"/>
      <c r="R1351" s="211"/>
      <c r="S1351" s="211"/>
      <c r="T1351" s="212"/>
      <c r="AT1351" s="213" t="s">
        <v>193</v>
      </c>
      <c r="AU1351" s="213" t="s">
        <v>90</v>
      </c>
      <c r="AV1351" s="14" t="s">
        <v>90</v>
      </c>
      <c r="AW1351" s="14" t="s">
        <v>41</v>
      </c>
      <c r="AX1351" s="14" t="s">
        <v>80</v>
      </c>
      <c r="AY1351" s="213" t="s">
        <v>182</v>
      </c>
    </row>
    <row r="1352" spans="1:65" s="15" customFormat="1" ht="11.25">
      <c r="B1352" s="227"/>
      <c r="C1352" s="228"/>
      <c r="D1352" s="194" t="s">
        <v>193</v>
      </c>
      <c r="E1352" s="229" t="s">
        <v>43</v>
      </c>
      <c r="F1352" s="230" t="s">
        <v>436</v>
      </c>
      <c r="G1352" s="228"/>
      <c r="H1352" s="231">
        <v>8</v>
      </c>
      <c r="I1352" s="232"/>
      <c r="J1352" s="228"/>
      <c r="K1352" s="228"/>
      <c r="L1352" s="233"/>
      <c r="M1352" s="234"/>
      <c r="N1352" s="235"/>
      <c r="O1352" s="235"/>
      <c r="P1352" s="235"/>
      <c r="Q1352" s="235"/>
      <c r="R1352" s="235"/>
      <c r="S1352" s="235"/>
      <c r="T1352" s="236"/>
      <c r="AT1352" s="237" t="s">
        <v>193</v>
      </c>
      <c r="AU1352" s="237" t="s">
        <v>90</v>
      </c>
      <c r="AV1352" s="15" t="s">
        <v>205</v>
      </c>
      <c r="AW1352" s="15" t="s">
        <v>41</v>
      </c>
      <c r="AX1352" s="15" t="s">
        <v>88</v>
      </c>
      <c r="AY1352" s="237" t="s">
        <v>182</v>
      </c>
    </row>
    <row r="1353" spans="1:65" s="2" customFormat="1" ht="49.15" customHeight="1">
      <c r="A1353" s="35"/>
      <c r="B1353" s="36"/>
      <c r="C1353" s="179" t="s">
        <v>1073</v>
      </c>
      <c r="D1353" s="179" t="s">
        <v>187</v>
      </c>
      <c r="E1353" s="180" t="s">
        <v>933</v>
      </c>
      <c r="F1353" s="181" t="s">
        <v>934</v>
      </c>
      <c r="G1353" s="182" t="s">
        <v>190</v>
      </c>
      <c r="H1353" s="183">
        <v>4</v>
      </c>
      <c r="I1353" s="184"/>
      <c r="J1353" s="185">
        <f>ROUND(I1353*H1353,2)</f>
        <v>0</v>
      </c>
      <c r="K1353" s="181" t="s">
        <v>198</v>
      </c>
      <c r="L1353" s="40"/>
      <c r="M1353" s="186" t="s">
        <v>43</v>
      </c>
      <c r="N1353" s="187" t="s">
        <v>51</v>
      </c>
      <c r="O1353" s="65"/>
      <c r="P1353" s="188">
        <f>O1353*H1353</f>
        <v>0</v>
      </c>
      <c r="Q1353" s="188">
        <v>0</v>
      </c>
      <c r="R1353" s="188">
        <f>Q1353*H1353</f>
        <v>0</v>
      </c>
      <c r="S1353" s="188">
        <v>0</v>
      </c>
      <c r="T1353" s="189">
        <f>S1353*H1353</f>
        <v>0</v>
      </c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R1353" s="190" t="s">
        <v>88</v>
      </c>
      <c r="AT1353" s="190" t="s">
        <v>187</v>
      </c>
      <c r="AU1353" s="190" t="s">
        <v>90</v>
      </c>
      <c r="AY1353" s="17" t="s">
        <v>182</v>
      </c>
      <c r="BE1353" s="191">
        <f>IF(N1353="základní",J1353,0)</f>
        <v>0</v>
      </c>
      <c r="BF1353" s="191">
        <f>IF(N1353="snížená",J1353,0)</f>
        <v>0</v>
      </c>
      <c r="BG1353" s="191">
        <f>IF(N1353="zákl. přenesená",J1353,0)</f>
        <v>0</v>
      </c>
      <c r="BH1353" s="191">
        <f>IF(N1353="sníž. přenesená",J1353,0)</f>
        <v>0</v>
      </c>
      <c r="BI1353" s="191">
        <f>IF(N1353="nulová",J1353,0)</f>
        <v>0</v>
      </c>
      <c r="BJ1353" s="17" t="s">
        <v>88</v>
      </c>
      <c r="BK1353" s="191">
        <f>ROUND(I1353*H1353,2)</f>
        <v>0</v>
      </c>
      <c r="BL1353" s="17" t="s">
        <v>88</v>
      </c>
      <c r="BM1353" s="190" t="s">
        <v>935</v>
      </c>
    </row>
    <row r="1354" spans="1:65" s="13" customFormat="1" ht="11.25">
      <c r="B1354" s="192"/>
      <c r="C1354" s="193"/>
      <c r="D1354" s="194" t="s">
        <v>193</v>
      </c>
      <c r="E1354" s="195" t="s">
        <v>43</v>
      </c>
      <c r="F1354" s="196" t="s">
        <v>431</v>
      </c>
      <c r="G1354" s="193"/>
      <c r="H1354" s="195" t="s">
        <v>43</v>
      </c>
      <c r="I1354" s="197"/>
      <c r="J1354" s="193"/>
      <c r="K1354" s="193"/>
      <c r="L1354" s="198"/>
      <c r="M1354" s="199"/>
      <c r="N1354" s="200"/>
      <c r="O1354" s="200"/>
      <c r="P1354" s="200"/>
      <c r="Q1354" s="200"/>
      <c r="R1354" s="200"/>
      <c r="S1354" s="200"/>
      <c r="T1354" s="201"/>
      <c r="AT1354" s="202" t="s">
        <v>193</v>
      </c>
      <c r="AU1354" s="202" t="s">
        <v>90</v>
      </c>
      <c r="AV1354" s="13" t="s">
        <v>88</v>
      </c>
      <c r="AW1354" s="13" t="s">
        <v>41</v>
      </c>
      <c r="AX1354" s="13" t="s">
        <v>80</v>
      </c>
      <c r="AY1354" s="202" t="s">
        <v>182</v>
      </c>
    </row>
    <row r="1355" spans="1:65" s="13" customFormat="1" ht="11.25">
      <c r="B1355" s="192"/>
      <c r="C1355" s="193"/>
      <c r="D1355" s="194" t="s">
        <v>193</v>
      </c>
      <c r="E1355" s="195" t="s">
        <v>43</v>
      </c>
      <c r="F1355" s="196" t="s">
        <v>640</v>
      </c>
      <c r="G1355" s="193"/>
      <c r="H1355" s="195" t="s">
        <v>43</v>
      </c>
      <c r="I1355" s="197"/>
      <c r="J1355" s="193"/>
      <c r="K1355" s="193"/>
      <c r="L1355" s="198"/>
      <c r="M1355" s="199"/>
      <c r="N1355" s="200"/>
      <c r="O1355" s="200"/>
      <c r="P1355" s="200"/>
      <c r="Q1355" s="200"/>
      <c r="R1355" s="200"/>
      <c r="S1355" s="200"/>
      <c r="T1355" s="201"/>
      <c r="AT1355" s="202" t="s">
        <v>193</v>
      </c>
      <c r="AU1355" s="202" t="s">
        <v>90</v>
      </c>
      <c r="AV1355" s="13" t="s">
        <v>88</v>
      </c>
      <c r="AW1355" s="13" t="s">
        <v>41</v>
      </c>
      <c r="AX1355" s="13" t="s">
        <v>80</v>
      </c>
      <c r="AY1355" s="202" t="s">
        <v>182</v>
      </c>
    </row>
    <row r="1356" spans="1:65" s="14" customFormat="1" ht="11.25">
      <c r="B1356" s="203"/>
      <c r="C1356" s="204"/>
      <c r="D1356" s="194" t="s">
        <v>193</v>
      </c>
      <c r="E1356" s="205" t="s">
        <v>43</v>
      </c>
      <c r="F1356" s="206" t="s">
        <v>88</v>
      </c>
      <c r="G1356" s="204"/>
      <c r="H1356" s="207">
        <v>1</v>
      </c>
      <c r="I1356" s="208"/>
      <c r="J1356" s="204"/>
      <c r="K1356" s="204"/>
      <c r="L1356" s="209"/>
      <c r="M1356" s="210"/>
      <c r="N1356" s="211"/>
      <c r="O1356" s="211"/>
      <c r="P1356" s="211"/>
      <c r="Q1356" s="211"/>
      <c r="R1356" s="211"/>
      <c r="S1356" s="211"/>
      <c r="T1356" s="212"/>
      <c r="AT1356" s="213" t="s">
        <v>193</v>
      </c>
      <c r="AU1356" s="213" t="s">
        <v>90</v>
      </c>
      <c r="AV1356" s="14" t="s">
        <v>90</v>
      </c>
      <c r="AW1356" s="14" t="s">
        <v>41</v>
      </c>
      <c r="AX1356" s="14" t="s">
        <v>80</v>
      </c>
      <c r="AY1356" s="213" t="s">
        <v>182</v>
      </c>
    </row>
    <row r="1357" spans="1:65" s="13" customFormat="1" ht="11.25">
      <c r="B1357" s="192"/>
      <c r="C1357" s="193"/>
      <c r="D1357" s="194" t="s">
        <v>193</v>
      </c>
      <c r="E1357" s="195" t="s">
        <v>43</v>
      </c>
      <c r="F1357" s="196" t="s">
        <v>1637</v>
      </c>
      <c r="G1357" s="193"/>
      <c r="H1357" s="195" t="s">
        <v>43</v>
      </c>
      <c r="I1357" s="197"/>
      <c r="J1357" s="193"/>
      <c r="K1357" s="193"/>
      <c r="L1357" s="198"/>
      <c r="M1357" s="199"/>
      <c r="N1357" s="200"/>
      <c r="O1357" s="200"/>
      <c r="P1357" s="200"/>
      <c r="Q1357" s="200"/>
      <c r="R1357" s="200"/>
      <c r="S1357" s="200"/>
      <c r="T1357" s="201"/>
      <c r="AT1357" s="202" t="s">
        <v>193</v>
      </c>
      <c r="AU1357" s="202" t="s">
        <v>90</v>
      </c>
      <c r="AV1357" s="13" t="s">
        <v>88</v>
      </c>
      <c r="AW1357" s="13" t="s">
        <v>41</v>
      </c>
      <c r="AX1357" s="13" t="s">
        <v>80</v>
      </c>
      <c r="AY1357" s="202" t="s">
        <v>182</v>
      </c>
    </row>
    <row r="1358" spans="1:65" s="14" customFormat="1" ht="11.25">
      <c r="B1358" s="203"/>
      <c r="C1358" s="204"/>
      <c r="D1358" s="194" t="s">
        <v>193</v>
      </c>
      <c r="E1358" s="205" t="s">
        <v>43</v>
      </c>
      <c r="F1358" s="206" t="s">
        <v>88</v>
      </c>
      <c r="G1358" s="204"/>
      <c r="H1358" s="207">
        <v>1</v>
      </c>
      <c r="I1358" s="208"/>
      <c r="J1358" s="204"/>
      <c r="K1358" s="204"/>
      <c r="L1358" s="209"/>
      <c r="M1358" s="210"/>
      <c r="N1358" s="211"/>
      <c r="O1358" s="211"/>
      <c r="P1358" s="211"/>
      <c r="Q1358" s="211"/>
      <c r="R1358" s="211"/>
      <c r="S1358" s="211"/>
      <c r="T1358" s="212"/>
      <c r="AT1358" s="213" t="s">
        <v>193</v>
      </c>
      <c r="AU1358" s="213" t="s">
        <v>90</v>
      </c>
      <c r="AV1358" s="14" t="s">
        <v>90</v>
      </c>
      <c r="AW1358" s="14" t="s">
        <v>41</v>
      </c>
      <c r="AX1358" s="14" t="s">
        <v>80</v>
      </c>
      <c r="AY1358" s="213" t="s">
        <v>182</v>
      </c>
    </row>
    <row r="1359" spans="1:65" s="13" customFormat="1" ht="11.25">
      <c r="B1359" s="192"/>
      <c r="C1359" s="193"/>
      <c r="D1359" s="194" t="s">
        <v>193</v>
      </c>
      <c r="E1359" s="195" t="s">
        <v>43</v>
      </c>
      <c r="F1359" s="196" t="s">
        <v>1641</v>
      </c>
      <c r="G1359" s="193"/>
      <c r="H1359" s="195" t="s">
        <v>43</v>
      </c>
      <c r="I1359" s="197"/>
      <c r="J1359" s="193"/>
      <c r="K1359" s="193"/>
      <c r="L1359" s="198"/>
      <c r="M1359" s="199"/>
      <c r="N1359" s="200"/>
      <c r="O1359" s="200"/>
      <c r="P1359" s="200"/>
      <c r="Q1359" s="200"/>
      <c r="R1359" s="200"/>
      <c r="S1359" s="200"/>
      <c r="T1359" s="201"/>
      <c r="AT1359" s="202" t="s">
        <v>193</v>
      </c>
      <c r="AU1359" s="202" t="s">
        <v>90</v>
      </c>
      <c r="AV1359" s="13" t="s">
        <v>88</v>
      </c>
      <c r="AW1359" s="13" t="s">
        <v>41</v>
      </c>
      <c r="AX1359" s="13" t="s">
        <v>80</v>
      </c>
      <c r="AY1359" s="202" t="s">
        <v>182</v>
      </c>
    </row>
    <row r="1360" spans="1:65" s="14" customFormat="1" ht="11.25">
      <c r="B1360" s="203"/>
      <c r="C1360" s="204"/>
      <c r="D1360" s="194" t="s">
        <v>193</v>
      </c>
      <c r="E1360" s="205" t="s">
        <v>43</v>
      </c>
      <c r="F1360" s="206" t="s">
        <v>88</v>
      </c>
      <c r="G1360" s="204"/>
      <c r="H1360" s="207">
        <v>1</v>
      </c>
      <c r="I1360" s="208"/>
      <c r="J1360" s="204"/>
      <c r="K1360" s="204"/>
      <c r="L1360" s="209"/>
      <c r="M1360" s="210"/>
      <c r="N1360" s="211"/>
      <c r="O1360" s="211"/>
      <c r="P1360" s="211"/>
      <c r="Q1360" s="211"/>
      <c r="R1360" s="211"/>
      <c r="S1360" s="211"/>
      <c r="T1360" s="212"/>
      <c r="AT1360" s="213" t="s">
        <v>193</v>
      </c>
      <c r="AU1360" s="213" t="s">
        <v>90</v>
      </c>
      <c r="AV1360" s="14" t="s">
        <v>90</v>
      </c>
      <c r="AW1360" s="14" t="s">
        <v>41</v>
      </c>
      <c r="AX1360" s="14" t="s">
        <v>80</v>
      </c>
      <c r="AY1360" s="213" t="s">
        <v>182</v>
      </c>
    </row>
    <row r="1361" spans="1:65" s="13" customFormat="1" ht="11.25">
      <c r="B1361" s="192"/>
      <c r="C1361" s="193"/>
      <c r="D1361" s="194" t="s">
        <v>193</v>
      </c>
      <c r="E1361" s="195" t="s">
        <v>43</v>
      </c>
      <c r="F1361" s="196" t="s">
        <v>1644</v>
      </c>
      <c r="G1361" s="193"/>
      <c r="H1361" s="195" t="s">
        <v>43</v>
      </c>
      <c r="I1361" s="197"/>
      <c r="J1361" s="193"/>
      <c r="K1361" s="193"/>
      <c r="L1361" s="198"/>
      <c r="M1361" s="199"/>
      <c r="N1361" s="200"/>
      <c r="O1361" s="200"/>
      <c r="P1361" s="200"/>
      <c r="Q1361" s="200"/>
      <c r="R1361" s="200"/>
      <c r="S1361" s="200"/>
      <c r="T1361" s="201"/>
      <c r="AT1361" s="202" t="s">
        <v>193</v>
      </c>
      <c r="AU1361" s="202" t="s">
        <v>90</v>
      </c>
      <c r="AV1361" s="13" t="s">
        <v>88</v>
      </c>
      <c r="AW1361" s="13" t="s">
        <v>41</v>
      </c>
      <c r="AX1361" s="13" t="s">
        <v>80</v>
      </c>
      <c r="AY1361" s="202" t="s">
        <v>182</v>
      </c>
    </row>
    <row r="1362" spans="1:65" s="14" customFormat="1" ht="11.25">
      <c r="B1362" s="203"/>
      <c r="C1362" s="204"/>
      <c r="D1362" s="194" t="s">
        <v>193</v>
      </c>
      <c r="E1362" s="205" t="s">
        <v>43</v>
      </c>
      <c r="F1362" s="206" t="s">
        <v>88</v>
      </c>
      <c r="G1362" s="204"/>
      <c r="H1362" s="207">
        <v>1</v>
      </c>
      <c r="I1362" s="208"/>
      <c r="J1362" s="204"/>
      <c r="K1362" s="204"/>
      <c r="L1362" s="209"/>
      <c r="M1362" s="210"/>
      <c r="N1362" s="211"/>
      <c r="O1362" s="211"/>
      <c r="P1362" s="211"/>
      <c r="Q1362" s="211"/>
      <c r="R1362" s="211"/>
      <c r="S1362" s="211"/>
      <c r="T1362" s="212"/>
      <c r="AT1362" s="213" t="s">
        <v>193</v>
      </c>
      <c r="AU1362" s="213" t="s">
        <v>90</v>
      </c>
      <c r="AV1362" s="14" t="s">
        <v>90</v>
      </c>
      <c r="AW1362" s="14" t="s">
        <v>41</v>
      </c>
      <c r="AX1362" s="14" t="s">
        <v>80</v>
      </c>
      <c r="AY1362" s="213" t="s">
        <v>182</v>
      </c>
    </row>
    <row r="1363" spans="1:65" s="15" customFormat="1" ht="11.25">
      <c r="B1363" s="227"/>
      <c r="C1363" s="228"/>
      <c r="D1363" s="194" t="s">
        <v>193</v>
      </c>
      <c r="E1363" s="229" t="s">
        <v>43</v>
      </c>
      <c r="F1363" s="230" t="s">
        <v>436</v>
      </c>
      <c r="G1363" s="228"/>
      <c r="H1363" s="231">
        <v>4</v>
      </c>
      <c r="I1363" s="232"/>
      <c r="J1363" s="228"/>
      <c r="K1363" s="228"/>
      <c r="L1363" s="233"/>
      <c r="M1363" s="234"/>
      <c r="N1363" s="235"/>
      <c r="O1363" s="235"/>
      <c r="P1363" s="235"/>
      <c r="Q1363" s="235"/>
      <c r="R1363" s="235"/>
      <c r="S1363" s="235"/>
      <c r="T1363" s="236"/>
      <c r="AT1363" s="237" t="s">
        <v>193</v>
      </c>
      <c r="AU1363" s="237" t="s">
        <v>90</v>
      </c>
      <c r="AV1363" s="15" t="s">
        <v>205</v>
      </c>
      <c r="AW1363" s="15" t="s">
        <v>41</v>
      </c>
      <c r="AX1363" s="15" t="s">
        <v>88</v>
      </c>
      <c r="AY1363" s="237" t="s">
        <v>182</v>
      </c>
    </row>
    <row r="1364" spans="1:65" s="2" customFormat="1" ht="14.45" customHeight="1">
      <c r="A1364" s="35"/>
      <c r="B1364" s="36"/>
      <c r="C1364" s="214" t="s">
        <v>1078</v>
      </c>
      <c r="D1364" s="214" t="s">
        <v>179</v>
      </c>
      <c r="E1364" s="215" t="s">
        <v>937</v>
      </c>
      <c r="F1364" s="216" t="s">
        <v>938</v>
      </c>
      <c r="G1364" s="217" t="s">
        <v>190</v>
      </c>
      <c r="H1364" s="218">
        <v>4</v>
      </c>
      <c r="I1364" s="219"/>
      <c r="J1364" s="220">
        <f>ROUND(I1364*H1364,2)</f>
        <v>0</v>
      </c>
      <c r="K1364" s="216" t="s">
        <v>198</v>
      </c>
      <c r="L1364" s="221"/>
      <c r="M1364" s="222" t="s">
        <v>43</v>
      </c>
      <c r="N1364" s="223" t="s">
        <v>51</v>
      </c>
      <c r="O1364" s="65"/>
      <c r="P1364" s="188">
        <f>O1364*H1364</f>
        <v>0</v>
      </c>
      <c r="Q1364" s="188">
        <v>0</v>
      </c>
      <c r="R1364" s="188">
        <f>Q1364*H1364</f>
        <v>0</v>
      </c>
      <c r="S1364" s="188">
        <v>0</v>
      </c>
      <c r="T1364" s="189">
        <f>S1364*H1364</f>
        <v>0</v>
      </c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R1364" s="190" t="s">
        <v>90</v>
      </c>
      <c r="AT1364" s="190" t="s">
        <v>179</v>
      </c>
      <c r="AU1364" s="190" t="s">
        <v>90</v>
      </c>
      <c r="AY1364" s="17" t="s">
        <v>182</v>
      </c>
      <c r="BE1364" s="191">
        <f>IF(N1364="základní",J1364,0)</f>
        <v>0</v>
      </c>
      <c r="BF1364" s="191">
        <f>IF(N1364="snížená",J1364,0)</f>
        <v>0</v>
      </c>
      <c r="BG1364" s="191">
        <f>IF(N1364="zákl. přenesená",J1364,0)</f>
        <v>0</v>
      </c>
      <c r="BH1364" s="191">
        <f>IF(N1364="sníž. přenesená",J1364,0)</f>
        <v>0</v>
      </c>
      <c r="BI1364" s="191">
        <f>IF(N1364="nulová",J1364,0)</f>
        <v>0</v>
      </c>
      <c r="BJ1364" s="17" t="s">
        <v>88</v>
      </c>
      <c r="BK1364" s="191">
        <f>ROUND(I1364*H1364,2)</f>
        <v>0</v>
      </c>
      <c r="BL1364" s="17" t="s">
        <v>88</v>
      </c>
      <c r="BM1364" s="190" t="s">
        <v>939</v>
      </c>
    </row>
    <row r="1365" spans="1:65" s="13" customFormat="1" ht="11.25">
      <c r="B1365" s="192"/>
      <c r="C1365" s="193"/>
      <c r="D1365" s="194" t="s">
        <v>193</v>
      </c>
      <c r="E1365" s="195" t="s">
        <v>43</v>
      </c>
      <c r="F1365" s="196" t="s">
        <v>431</v>
      </c>
      <c r="G1365" s="193"/>
      <c r="H1365" s="195" t="s">
        <v>43</v>
      </c>
      <c r="I1365" s="197"/>
      <c r="J1365" s="193"/>
      <c r="K1365" s="193"/>
      <c r="L1365" s="198"/>
      <c r="M1365" s="199"/>
      <c r="N1365" s="200"/>
      <c r="O1365" s="200"/>
      <c r="P1365" s="200"/>
      <c r="Q1365" s="200"/>
      <c r="R1365" s="200"/>
      <c r="S1365" s="200"/>
      <c r="T1365" s="201"/>
      <c r="AT1365" s="202" t="s">
        <v>193</v>
      </c>
      <c r="AU1365" s="202" t="s">
        <v>90</v>
      </c>
      <c r="AV1365" s="13" t="s">
        <v>88</v>
      </c>
      <c r="AW1365" s="13" t="s">
        <v>41</v>
      </c>
      <c r="AX1365" s="13" t="s">
        <v>80</v>
      </c>
      <c r="AY1365" s="202" t="s">
        <v>182</v>
      </c>
    </row>
    <row r="1366" spans="1:65" s="13" customFormat="1" ht="11.25">
      <c r="B1366" s="192"/>
      <c r="C1366" s="193"/>
      <c r="D1366" s="194" t="s">
        <v>193</v>
      </c>
      <c r="E1366" s="195" t="s">
        <v>43</v>
      </c>
      <c r="F1366" s="196" t="s">
        <v>640</v>
      </c>
      <c r="G1366" s="193"/>
      <c r="H1366" s="195" t="s">
        <v>43</v>
      </c>
      <c r="I1366" s="197"/>
      <c r="J1366" s="193"/>
      <c r="K1366" s="193"/>
      <c r="L1366" s="198"/>
      <c r="M1366" s="199"/>
      <c r="N1366" s="200"/>
      <c r="O1366" s="200"/>
      <c r="P1366" s="200"/>
      <c r="Q1366" s="200"/>
      <c r="R1366" s="200"/>
      <c r="S1366" s="200"/>
      <c r="T1366" s="201"/>
      <c r="AT1366" s="202" t="s">
        <v>193</v>
      </c>
      <c r="AU1366" s="202" t="s">
        <v>90</v>
      </c>
      <c r="AV1366" s="13" t="s">
        <v>88</v>
      </c>
      <c r="AW1366" s="13" t="s">
        <v>41</v>
      </c>
      <c r="AX1366" s="13" t="s">
        <v>80</v>
      </c>
      <c r="AY1366" s="202" t="s">
        <v>182</v>
      </c>
    </row>
    <row r="1367" spans="1:65" s="14" customFormat="1" ht="11.25">
      <c r="B1367" s="203"/>
      <c r="C1367" s="204"/>
      <c r="D1367" s="194" t="s">
        <v>193</v>
      </c>
      <c r="E1367" s="205" t="s">
        <v>43</v>
      </c>
      <c r="F1367" s="206" t="s">
        <v>88</v>
      </c>
      <c r="G1367" s="204"/>
      <c r="H1367" s="207">
        <v>1</v>
      </c>
      <c r="I1367" s="208"/>
      <c r="J1367" s="204"/>
      <c r="K1367" s="204"/>
      <c r="L1367" s="209"/>
      <c r="M1367" s="210"/>
      <c r="N1367" s="211"/>
      <c r="O1367" s="211"/>
      <c r="P1367" s="211"/>
      <c r="Q1367" s="211"/>
      <c r="R1367" s="211"/>
      <c r="S1367" s="211"/>
      <c r="T1367" s="212"/>
      <c r="AT1367" s="213" t="s">
        <v>193</v>
      </c>
      <c r="AU1367" s="213" t="s">
        <v>90</v>
      </c>
      <c r="AV1367" s="14" t="s">
        <v>90</v>
      </c>
      <c r="AW1367" s="14" t="s">
        <v>41</v>
      </c>
      <c r="AX1367" s="14" t="s">
        <v>80</v>
      </c>
      <c r="AY1367" s="213" t="s">
        <v>182</v>
      </c>
    </row>
    <row r="1368" spans="1:65" s="13" customFormat="1" ht="11.25">
      <c r="B1368" s="192"/>
      <c r="C1368" s="193"/>
      <c r="D1368" s="194" t="s">
        <v>193</v>
      </c>
      <c r="E1368" s="195" t="s">
        <v>43</v>
      </c>
      <c r="F1368" s="196" t="s">
        <v>1637</v>
      </c>
      <c r="G1368" s="193"/>
      <c r="H1368" s="195" t="s">
        <v>43</v>
      </c>
      <c r="I1368" s="197"/>
      <c r="J1368" s="193"/>
      <c r="K1368" s="193"/>
      <c r="L1368" s="198"/>
      <c r="M1368" s="199"/>
      <c r="N1368" s="200"/>
      <c r="O1368" s="200"/>
      <c r="P1368" s="200"/>
      <c r="Q1368" s="200"/>
      <c r="R1368" s="200"/>
      <c r="S1368" s="200"/>
      <c r="T1368" s="201"/>
      <c r="AT1368" s="202" t="s">
        <v>193</v>
      </c>
      <c r="AU1368" s="202" t="s">
        <v>90</v>
      </c>
      <c r="AV1368" s="13" t="s">
        <v>88</v>
      </c>
      <c r="AW1368" s="13" t="s">
        <v>41</v>
      </c>
      <c r="AX1368" s="13" t="s">
        <v>80</v>
      </c>
      <c r="AY1368" s="202" t="s">
        <v>182</v>
      </c>
    </row>
    <row r="1369" spans="1:65" s="14" customFormat="1" ht="11.25">
      <c r="B1369" s="203"/>
      <c r="C1369" s="204"/>
      <c r="D1369" s="194" t="s">
        <v>193</v>
      </c>
      <c r="E1369" s="205" t="s">
        <v>43</v>
      </c>
      <c r="F1369" s="206" t="s">
        <v>88</v>
      </c>
      <c r="G1369" s="204"/>
      <c r="H1369" s="207">
        <v>1</v>
      </c>
      <c r="I1369" s="208"/>
      <c r="J1369" s="204"/>
      <c r="K1369" s="204"/>
      <c r="L1369" s="209"/>
      <c r="M1369" s="210"/>
      <c r="N1369" s="211"/>
      <c r="O1369" s="211"/>
      <c r="P1369" s="211"/>
      <c r="Q1369" s="211"/>
      <c r="R1369" s="211"/>
      <c r="S1369" s="211"/>
      <c r="T1369" s="212"/>
      <c r="AT1369" s="213" t="s">
        <v>193</v>
      </c>
      <c r="AU1369" s="213" t="s">
        <v>90</v>
      </c>
      <c r="AV1369" s="14" t="s">
        <v>90</v>
      </c>
      <c r="AW1369" s="14" t="s">
        <v>41</v>
      </c>
      <c r="AX1369" s="14" t="s">
        <v>80</v>
      </c>
      <c r="AY1369" s="213" t="s">
        <v>182</v>
      </c>
    </row>
    <row r="1370" spans="1:65" s="13" customFormat="1" ht="11.25">
      <c r="B1370" s="192"/>
      <c r="C1370" s="193"/>
      <c r="D1370" s="194" t="s">
        <v>193</v>
      </c>
      <c r="E1370" s="195" t="s">
        <v>43</v>
      </c>
      <c r="F1370" s="196" t="s">
        <v>1641</v>
      </c>
      <c r="G1370" s="193"/>
      <c r="H1370" s="195" t="s">
        <v>43</v>
      </c>
      <c r="I1370" s="197"/>
      <c r="J1370" s="193"/>
      <c r="K1370" s="193"/>
      <c r="L1370" s="198"/>
      <c r="M1370" s="199"/>
      <c r="N1370" s="200"/>
      <c r="O1370" s="200"/>
      <c r="P1370" s="200"/>
      <c r="Q1370" s="200"/>
      <c r="R1370" s="200"/>
      <c r="S1370" s="200"/>
      <c r="T1370" s="201"/>
      <c r="AT1370" s="202" t="s">
        <v>193</v>
      </c>
      <c r="AU1370" s="202" t="s">
        <v>90</v>
      </c>
      <c r="AV1370" s="13" t="s">
        <v>88</v>
      </c>
      <c r="AW1370" s="13" t="s">
        <v>41</v>
      </c>
      <c r="AX1370" s="13" t="s">
        <v>80</v>
      </c>
      <c r="AY1370" s="202" t="s">
        <v>182</v>
      </c>
    </row>
    <row r="1371" spans="1:65" s="14" customFormat="1" ht="11.25">
      <c r="B1371" s="203"/>
      <c r="C1371" s="204"/>
      <c r="D1371" s="194" t="s">
        <v>193</v>
      </c>
      <c r="E1371" s="205" t="s">
        <v>43</v>
      </c>
      <c r="F1371" s="206" t="s">
        <v>88</v>
      </c>
      <c r="G1371" s="204"/>
      <c r="H1371" s="207">
        <v>1</v>
      </c>
      <c r="I1371" s="208"/>
      <c r="J1371" s="204"/>
      <c r="K1371" s="204"/>
      <c r="L1371" s="209"/>
      <c r="M1371" s="210"/>
      <c r="N1371" s="211"/>
      <c r="O1371" s="211"/>
      <c r="P1371" s="211"/>
      <c r="Q1371" s="211"/>
      <c r="R1371" s="211"/>
      <c r="S1371" s="211"/>
      <c r="T1371" s="212"/>
      <c r="AT1371" s="213" t="s">
        <v>193</v>
      </c>
      <c r="AU1371" s="213" t="s">
        <v>90</v>
      </c>
      <c r="AV1371" s="14" t="s">
        <v>90</v>
      </c>
      <c r="AW1371" s="14" t="s">
        <v>41</v>
      </c>
      <c r="AX1371" s="14" t="s">
        <v>80</v>
      </c>
      <c r="AY1371" s="213" t="s">
        <v>182</v>
      </c>
    </row>
    <row r="1372" spans="1:65" s="13" customFormat="1" ht="11.25">
      <c r="B1372" s="192"/>
      <c r="C1372" s="193"/>
      <c r="D1372" s="194" t="s">
        <v>193</v>
      </c>
      <c r="E1372" s="195" t="s">
        <v>43</v>
      </c>
      <c r="F1372" s="196" t="s">
        <v>1644</v>
      </c>
      <c r="G1372" s="193"/>
      <c r="H1372" s="195" t="s">
        <v>43</v>
      </c>
      <c r="I1372" s="197"/>
      <c r="J1372" s="193"/>
      <c r="K1372" s="193"/>
      <c r="L1372" s="198"/>
      <c r="M1372" s="199"/>
      <c r="N1372" s="200"/>
      <c r="O1372" s="200"/>
      <c r="P1372" s="200"/>
      <c r="Q1372" s="200"/>
      <c r="R1372" s="200"/>
      <c r="S1372" s="200"/>
      <c r="T1372" s="201"/>
      <c r="AT1372" s="202" t="s">
        <v>193</v>
      </c>
      <c r="AU1372" s="202" t="s">
        <v>90</v>
      </c>
      <c r="AV1372" s="13" t="s">
        <v>88</v>
      </c>
      <c r="AW1372" s="13" t="s">
        <v>41</v>
      </c>
      <c r="AX1372" s="13" t="s">
        <v>80</v>
      </c>
      <c r="AY1372" s="202" t="s">
        <v>182</v>
      </c>
    </row>
    <row r="1373" spans="1:65" s="14" customFormat="1" ht="11.25">
      <c r="B1373" s="203"/>
      <c r="C1373" s="204"/>
      <c r="D1373" s="194" t="s">
        <v>193</v>
      </c>
      <c r="E1373" s="205" t="s">
        <v>43</v>
      </c>
      <c r="F1373" s="206" t="s">
        <v>88</v>
      </c>
      <c r="G1373" s="204"/>
      <c r="H1373" s="207">
        <v>1</v>
      </c>
      <c r="I1373" s="208"/>
      <c r="J1373" s="204"/>
      <c r="K1373" s="204"/>
      <c r="L1373" s="209"/>
      <c r="M1373" s="210"/>
      <c r="N1373" s="211"/>
      <c r="O1373" s="211"/>
      <c r="P1373" s="211"/>
      <c r="Q1373" s="211"/>
      <c r="R1373" s="211"/>
      <c r="S1373" s="211"/>
      <c r="T1373" s="212"/>
      <c r="AT1373" s="213" t="s">
        <v>193</v>
      </c>
      <c r="AU1373" s="213" t="s">
        <v>90</v>
      </c>
      <c r="AV1373" s="14" t="s">
        <v>90</v>
      </c>
      <c r="AW1373" s="14" t="s">
        <v>41</v>
      </c>
      <c r="AX1373" s="14" t="s">
        <v>80</v>
      </c>
      <c r="AY1373" s="213" t="s">
        <v>182</v>
      </c>
    </row>
    <row r="1374" spans="1:65" s="15" customFormat="1" ht="11.25">
      <c r="B1374" s="227"/>
      <c r="C1374" s="228"/>
      <c r="D1374" s="194" t="s">
        <v>193</v>
      </c>
      <c r="E1374" s="229" t="s">
        <v>43</v>
      </c>
      <c r="F1374" s="230" t="s">
        <v>436</v>
      </c>
      <c r="G1374" s="228"/>
      <c r="H1374" s="231">
        <v>4</v>
      </c>
      <c r="I1374" s="232"/>
      <c r="J1374" s="228"/>
      <c r="K1374" s="228"/>
      <c r="L1374" s="233"/>
      <c r="M1374" s="234"/>
      <c r="N1374" s="235"/>
      <c r="O1374" s="235"/>
      <c r="P1374" s="235"/>
      <c r="Q1374" s="235"/>
      <c r="R1374" s="235"/>
      <c r="S1374" s="235"/>
      <c r="T1374" s="236"/>
      <c r="AT1374" s="237" t="s">
        <v>193</v>
      </c>
      <c r="AU1374" s="237" t="s">
        <v>90</v>
      </c>
      <c r="AV1374" s="15" t="s">
        <v>205</v>
      </c>
      <c r="AW1374" s="15" t="s">
        <v>41</v>
      </c>
      <c r="AX1374" s="15" t="s">
        <v>88</v>
      </c>
      <c r="AY1374" s="237" t="s">
        <v>182</v>
      </c>
    </row>
    <row r="1375" spans="1:65" s="2" customFormat="1" ht="24.2" customHeight="1">
      <c r="A1375" s="35"/>
      <c r="B1375" s="36"/>
      <c r="C1375" s="214" t="s">
        <v>1084</v>
      </c>
      <c r="D1375" s="214" t="s">
        <v>179</v>
      </c>
      <c r="E1375" s="215" t="s">
        <v>941</v>
      </c>
      <c r="F1375" s="216" t="s">
        <v>942</v>
      </c>
      <c r="G1375" s="217" t="s">
        <v>190</v>
      </c>
      <c r="H1375" s="218">
        <v>1</v>
      </c>
      <c r="I1375" s="219"/>
      <c r="J1375" s="220">
        <f>ROUND(I1375*H1375,2)</f>
        <v>0</v>
      </c>
      <c r="K1375" s="216" t="s">
        <v>198</v>
      </c>
      <c r="L1375" s="221"/>
      <c r="M1375" s="222" t="s">
        <v>43</v>
      </c>
      <c r="N1375" s="223" t="s">
        <v>51</v>
      </c>
      <c r="O1375" s="65"/>
      <c r="P1375" s="188">
        <f>O1375*H1375</f>
        <v>0</v>
      </c>
      <c r="Q1375" s="188">
        <v>0</v>
      </c>
      <c r="R1375" s="188">
        <f>Q1375*H1375</f>
        <v>0</v>
      </c>
      <c r="S1375" s="188">
        <v>0</v>
      </c>
      <c r="T1375" s="189">
        <f>S1375*H1375</f>
        <v>0</v>
      </c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R1375" s="190" t="s">
        <v>90</v>
      </c>
      <c r="AT1375" s="190" t="s">
        <v>179</v>
      </c>
      <c r="AU1375" s="190" t="s">
        <v>90</v>
      </c>
      <c r="AY1375" s="17" t="s">
        <v>182</v>
      </c>
      <c r="BE1375" s="191">
        <f>IF(N1375="základní",J1375,0)</f>
        <v>0</v>
      </c>
      <c r="BF1375" s="191">
        <f>IF(N1375="snížená",J1375,0)</f>
        <v>0</v>
      </c>
      <c r="BG1375" s="191">
        <f>IF(N1375="zákl. přenesená",J1375,0)</f>
        <v>0</v>
      </c>
      <c r="BH1375" s="191">
        <f>IF(N1375="sníž. přenesená",J1375,0)</f>
        <v>0</v>
      </c>
      <c r="BI1375" s="191">
        <f>IF(N1375="nulová",J1375,0)</f>
        <v>0</v>
      </c>
      <c r="BJ1375" s="17" t="s">
        <v>88</v>
      </c>
      <c r="BK1375" s="191">
        <f>ROUND(I1375*H1375,2)</f>
        <v>0</v>
      </c>
      <c r="BL1375" s="17" t="s">
        <v>88</v>
      </c>
      <c r="BM1375" s="190" t="s">
        <v>943</v>
      </c>
    </row>
    <row r="1376" spans="1:65" s="13" customFormat="1" ht="11.25">
      <c r="B1376" s="192"/>
      <c r="C1376" s="193"/>
      <c r="D1376" s="194" t="s">
        <v>193</v>
      </c>
      <c r="E1376" s="195" t="s">
        <v>43</v>
      </c>
      <c r="F1376" s="196" t="s">
        <v>532</v>
      </c>
      <c r="G1376" s="193"/>
      <c r="H1376" s="195" t="s">
        <v>43</v>
      </c>
      <c r="I1376" s="197"/>
      <c r="J1376" s="193"/>
      <c r="K1376" s="193"/>
      <c r="L1376" s="198"/>
      <c r="M1376" s="199"/>
      <c r="N1376" s="200"/>
      <c r="O1376" s="200"/>
      <c r="P1376" s="200"/>
      <c r="Q1376" s="200"/>
      <c r="R1376" s="200"/>
      <c r="S1376" s="200"/>
      <c r="T1376" s="201"/>
      <c r="AT1376" s="202" t="s">
        <v>193</v>
      </c>
      <c r="AU1376" s="202" t="s">
        <v>90</v>
      </c>
      <c r="AV1376" s="13" t="s">
        <v>88</v>
      </c>
      <c r="AW1376" s="13" t="s">
        <v>41</v>
      </c>
      <c r="AX1376" s="13" t="s">
        <v>80</v>
      </c>
      <c r="AY1376" s="202" t="s">
        <v>182</v>
      </c>
    </row>
    <row r="1377" spans="1:65" s="14" customFormat="1" ht="11.25">
      <c r="B1377" s="203"/>
      <c r="C1377" s="204"/>
      <c r="D1377" s="194" t="s">
        <v>193</v>
      </c>
      <c r="E1377" s="205" t="s">
        <v>43</v>
      </c>
      <c r="F1377" s="206" t="s">
        <v>88</v>
      </c>
      <c r="G1377" s="204"/>
      <c r="H1377" s="207">
        <v>1</v>
      </c>
      <c r="I1377" s="208"/>
      <c r="J1377" s="204"/>
      <c r="K1377" s="204"/>
      <c r="L1377" s="209"/>
      <c r="M1377" s="210"/>
      <c r="N1377" s="211"/>
      <c r="O1377" s="211"/>
      <c r="P1377" s="211"/>
      <c r="Q1377" s="211"/>
      <c r="R1377" s="211"/>
      <c r="S1377" s="211"/>
      <c r="T1377" s="212"/>
      <c r="AT1377" s="213" t="s">
        <v>193</v>
      </c>
      <c r="AU1377" s="213" t="s">
        <v>90</v>
      </c>
      <c r="AV1377" s="14" t="s">
        <v>90</v>
      </c>
      <c r="AW1377" s="14" t="s">
        <v>41</v>
      </c>
      <c r="AX1377" s="14" t="s">
        <v>88</v>
      </c>
      <c r="AY1377" s="213" t="s">
        <v>182</v>
      </c>
    </row>
    <row r="1378" spans="1:65" s="2" customFormat="1" ht="24.2" customHeight="1">
      <c r="A1378" s="35"/>
      <c r="B1378" s="36"/>
      <c r="C1378" s="179" t="s">
        <v>1091</v>
      </c>
      <c r="D1378" s="179" t="s">
        <v>187</v>
      </c>
      <c r="E1378" s="180" t="s">
        <v>1895</v>
      </c>
      <c r="F1378" s="181" t="s">
        <v>1896</v>
      </c>
      <c r="G1378" s="182" t="s">
        <v>190</v>
      </c>
      <c r="H1378" s="183">
        <v>1</v>
      </c>
      <c r="I1378" s="184"/>
      <c r="J1378" s="185">
        <f>ROUND(I1378*H1378,2)</f>
        <v>0</v>
      </c>
      <c r="K1378" s="181" t="s">
        <v>198</v>
      </c>
      <c r="L1378" s="40"/>
      <c r="M1378" s="186" t="s">
        <v>43</v>
      </c>
      <c r="N1378" s="187" t="s">
        <v>51</v>
      </c>
      <c r="O1378" s="65"/>
      <c r="P1378" s="188">
        <f>O1378*H1378</f>
        <v>0</v>
      </c>
      <c r="Q1378" s="188">
        <v>0</v>
      </c>
      <c r="R1378" s="188">
        <f>Q1378*H1378</f>
        <v>0</v>
      </c>
      <c r="S1378" s="188">
        <v>0</v>
      </c>
      <c r="T1378" s="189">
        <f>S1378*H1378</f>
        <v>0</v>
      </c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R1378" s="190" t="s">
        <v>88</v>
      </c>
      <c r="AT1378" s="190" t="s">
        <v>187</v>
      </c>
      <c r="AU1378" s="190" t="s">
        <v>90</v>
      </c>
      <c r="AY1378" s="17" t="s">
        <v>182</v>
      </c>
      <c r="BE1378" s="191">
        <f>IF(N1378="základní",J1378,0)</f>
        <v>0</v>
      </c>
      <c r="BF1378" s="191">
        <f>IF(N1378="snížená",J1378,0)</f>
        <v>0</v>
      </c>
      <c r="BG1378" s="191">
        <f>IF(N1378="zákl. přenesená",J1378,0)</f>
        <v>0</v>
      </c>
      <c r="BH1378" s="191">
        <f>IF(N1378="sníž. přenesená",J1378,0)</f>
        <v>0</v>
      </c>
      <c r="BI1378" s="191">
        <f>IF(N1378="nulová",J1378,0)</f>
        <v>0</v>
      </c>
      <c r="BJ1378" s="17" t="s">
        <v>88</v>
      </c>
      <c r="BK1378" s="191">
        <f>ROUND(I1378*H1378,2)</f>
        <v>0</v>
      </c>
      <c r="BL1378" s="17" t="s">
        <v>88</v>
      </c>
      <c r="BM1378" s="190" t="s">
        <v>1897</v>
      </c>
    </row>
    <row r="1379" spans="1:65" s="13" customFormat="1" ht="11.25">
      <c r="B1379" s="192"/>
      <c r="C1379" s="193"/>
      <c r="D1379" s="194" t="s">
        <v>193</v>
      </c>
      <c r="E1379" s="195" t="s">
        <v>43</v>
      </c>
      <c r="F1379" s="196" t="s">
        <v>1898</v>
      </c>
      <c r="G1379" s="193"/>
      <c r="H1379" s="195" t="s">
        <v>43</v>
      </c>
      <c r="I1379" s="197"/>
      <c r="J1379" s="193"/>
      <c r="K1379" s="193"/>
      <c r="L1379" s="198"/>
      <c r="M1379" s="199"/>
      <c r="N1379" s="200"/>
      <c r="O1379" s="200"/>
      <c r="P1379" s="200"/>
      <c r="Q1379" s="200"/>
      <c r="R1379" s="200"/>
      <c r="S1379" s="200"/>
      <c r="T1379" s="201"/>
      <c r="AT1379" s="202" t="s">
        <v>193</v>
      </c>
      <c r="AU1379" s="202" t="s">
        <v>90</v>
      </c>
      <c r="AV1379" s="13" t="s">
        <v>88</v>
      </c>
      <c r="AW1379" s="13" t="s">
        <v>41</v>
      </c>
      <c r="AX1379" s="13" t="s">
        <v>80</v>
      </c>
      <c r="AY1379" s="202" t="s">
        <v>182</v>
      </c>
    </row>
    <row r="1380" spans="1:65" s="13" customFormat="1" ht="11.25">
      <c r="B1380" s="192"/>
      <c r="C1380" s="193"/>
      <c r="D1380" s="194" t="s">
        <v>193</v>
      </c>
      <c r="E1380" s="195" t="s">
        <v>43</v>
      </c>
      <c r="F1380" s="196" t="s">
        <v>1899</v>
      </c>
      <c r="G1380" s="193"/>
      <c r="H1380" s="195" t="s">
        <v>43</v>
      </c>
      <c r="I1380" s="197"/>
      <c r="J1380" s="193"/>
      <c r="K1380" s="193"/>
      <c r="L1380" s="198"/>
      <c r="M1380" s="199"/>
      <c r="N1380" s="200"/>
      <c r="O1380" s="200"/>
      <c r="P1380" s="200"/>
      <c r="Q1380" s="200"/>
      <c r="R1380" s="200"/>
      <c r="S1380" s="200"/>
      <c r="T1380" s="201"/>
      <c r="AT1380" s="202" t="s">
        <v>193</v>
      </c>
      <c r="AU1380" s="202" t="s">
        <v>90</v>
      </c>
      <c r="AV1380" s="13" t="s">
        <v>88</v>
      </c>
      <c r="AW1380" s="13" t="s">
        <v>41</v>
      </c>
      <c r="AX1380" s="13" t="s">
        <v>80</v>
      </c>
      <c r="AY1380" s="202" t="s">
        <v>182</v>
      </c>
    </row>
    <row r="1381" spans="1:65" s="14" customFormat="1" ht="11.25">
      <c r="B1381" s="203"/>
      <c r="C1381" s="204"/>
      <c r="D1381" s="194" t="s">
        <v>193</v>
      </c>
      <c r="E1381" s="205" t="s">
        <v>43</v>
      </c>
      <c r="F1381" s="206" t="s">
        <v>88</v>
      </c>
      <c r="G1381" s="204"/>
      <c r="H1381" s="207">
        <v>1</v>
      </c>
      <c r="I1381" s="208"/>
      <c r="J1381" s="204"/>
      <c r="K1381" s="204"/>
      <c r="L1381" s="209"/>
      <c r="M1381" s="210"/>
      <c r="N1381" s="211"/>
      <c r="O1381" s="211"/>
      <c r="P1381" s="211"/>
      <c r="Q1381" s="211"/>
      <c r="R1381" s="211"/>
      <c r="S1381" s="211"/>
      <c r="T1381" s="212"/>
      <c r="AT1381" s="213" t="s">
        <v>193</v>
      </c>
      <c r="AU1381" s="213" t="s">
        <v>90</v>
      </c>
      <c r="AV1381" s="14" t="s">
        <v>90</v>
      </c>
      <c r="AW1381" s="14" t="s">
        <v>41</v>
      </c>
      <c r="AX1381" s="14" t="s">
        <v>88</v>
      </c>
      <c r="AY1381" s="213" t="s">
        <v>182</v>
      </c>
    </row>
    <row r="1382" spans="1:65" s="2" customFormat="1" ht="24.2" customHeight="1">
      <c r="A1382" s="35"/>
      <c r="B1382" s="36"/>
      <c r="C1382" s="214" t="s">
        <v>1097</v>
      </c>
      <c r="D1382" s="214" t="s">
        <v>179</v>
      </c>
      <c r="E1382" s="215" t="s">
        <v>1900</v>
      </c>
      <c r="F1382" s="216" t="s">
        <v>1901</v>
      </c>
      <c r="G1382" s="217" t="s">
        <v>190</v>
      </c>
      <c r="H1382" s="218">
        <v>1</v>
      </c>
      <c r="I1382" s="219"/>
      <c r="J1382" s="220">
        <f>ROUND(I1382*H1382,2)</f>
        <v>0</v>
      </c>
      <c r="K1382" s="216" t="s">
        <v>198</v>
      </c>
      <c r="L1382" s="221"/>
      <c r="M1382" s="222" t="s">
        <v>43</v>
      </c>
      <c r="N1382" s="223" t="s">
        <v>51</v>
      </c>
      <c r="O1382" s="65"/>
      <c r="P1382" s="188">
        <f>O1382*H1382</f>
        <v>0</v>
      </c>
      <c r="Q1382" s="188">
        <v>0</v>
      </c>
      <c r="R1382" s="188">
        <f>Q1382*H1382</f>
        <v>0</v>
      </c>
      <c r="S1382" s="188">
        <v>0</v>
      </c>
      <c r="T1382" s="189">
        <f>S1382*H1382</f>
        <v>0</v>
      </c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R1382" s="190" t="s">
        <v>90</v>
      </c>
      <c r="AT1382" s="190" t="s">
        <v>179</v>
      </c>
      <c r="AU1382" s="190" t="s">
        <v>90</v>
      </c>
      <c r="AY1382" s="17" t="s">
        <v>182</v>
      </c>
      <c r="BE1382" s="191">
        <f>IF(N1382="základní",J1382,0)</f>
        <v>0</v>
      </c>
      <c r="BF1382" s="191">
        <f>IF(N1382="snížená",J1382,0)</f>
        <v>0</v>
      </c>
      <c r="BG1382" s="191">
        <f>IF(N1382="zákl. přenesená",J1382,0)</f>
        <v>0</v>
      </c>
      <c r="BH1382" s="191">
        <f>IF(N1382="sníž. přenesená",J1382,0)</f>
        <v>0</v>
      </c>
      <c r="BI1382" s="191">
        <f>IF(N1382="nulová",J1382,0)</f>
        <v>0</v>
      </c>
      <c r="BJ1382" s="17" t="s">
        <v>88</v>
      </c>
      <c r="BK1382" s="191">
        <f>ROUND(I1382*H1382,2)</f>
        <v>0</v>
      </c>
      <c r="BL1382" s="17" t="s">
        <v>88</v>
      </c>
      <c r="BM1382" s="190" t="s">
        <v>1902</v>
      </c>
    </row>
    <row r="1383" spans="1:65" s="13" customFormat="1" ht="11.25">
      <c r="B1383" s="192"/>
      <c r="C1383" s="193"/>
      <c r="D1383" s="194" t="s">
        <v>193</v>
      </c>
      <c r="E1383" s="195" t="s">
        <v>43</v>
      </c>
      <c r="F1383" s="196" t="s">
        <v>1898</v>
      </c>
      <c r="G1383" s="193"/>
      <c r="H1383" s="195" t="s">
        <v>43</v>
      </c>
      <c r="I1383" s="197"/>
      <c r="J1383" s="193"/>
      <c r="K1383" s="193"/>
      <c r="L1383" s="198"/>
      <c r="M1383" s="199"/>
      <c r="N1383" s="200"/>
      <c r="O1383" s="200"/>
      <c r="P1383" s="200"/>
      <c r="Q1383" s="200"/>
      <c r="R1383" s="200"/>
      <c r="S1383" s="200"/>
      <c r="T1383" s="201"/>
      <c r="AT1383" s="202" t="s">
        <v>193</v>
      </c>
      <c r="AU1383" s="202" t="s">
        <v>90</v>
      </c>
      <c r="AV1383" s="13" t="s">
        <v>88</v>
      </c>
      <c r="AW1383" s="13" t="s">
        <v>41</v>
      </c>
      <c r="AX1383" s="13" t="s">
        <v>80</v>
      </c>
      <c r="AY1383" s="202" t="s">
        <v>182</v>
      </c>
    </row>
    <row r="1384" spans="1:65" s="13" customFormat="1" ht="11.25">
      <c r="B1384" s="192"/>
      <c r="C1384" s="193"/>
      <c r="D1384" s="194" t="s">
        <v>193</v>
      </c>
      <c r="E1384" s="195" t="s">
        <v>43</v>
      </c>
      <c r="F1384" s="196" t="s">
        <v>1899</v>
      </c>
      <c r="G1384" s="193"/>
      <c r="H1384" s="195" t="s">
        <v>43</v>
      </c>
      <c r="I1384" s="197"/>
      <c r="J1384" s="193"/>
      <c r="K1384" s="193"/>
      <c r="L1384" s="198"/>
      <c r="M1384" s="199"/>
      <c r="N1384" s="200"/>
      <c r="O1384" s="200"/>
      <c r="P1384" s="200"/>
      <c r="Q1384" s="200"/>
      <c r="R1384" s="200"/>
      <c r="S1384" s="200"/>
      <c r="T1384" s="201"/>
      <c r="AT1384" s="202" t="s">
        <v>193</v>
      </c>
      <c r="AU1384" s="202" t="s">
        <v>90</v>
      </c>
      <c r="AV1384" s="13" t="s">
        <v>88</v>
      </c>
      <c r="AW1384" s="13" t="s">
        <v>41</v>
      </c>
      <c r="AX1384" s="13" t="s">
        <v>80</v>
      </c>
      <c r="AY1384" s="202" t="s">
        <v>182</v>
      </c>
    </row>
    <row r="1385" spans="1:65" s="14" customFormat="1" ht="11.25">
      <c r="B1385" s="203"/>
      <c r="C1385" s="204"/>
      <c r="D1385" s="194" t="s">
        <v>193</v>
      </c>
      <c r="E1385" s="205" t="s">
        <v>43</v>
      </c>
      <c r="F1385" s="206" t="s">
        <v>88</v>
      </c>
      <c r="G1385" s="204"/>
      <c r="H1385" s="207">
        <v>1</v>
      </c>
      <c r="I1385" s="208"/>
      <c r="J1385" s="204"/>
      <c r="K1385" s="204"/>
      <c r="L1385" s="209"/>
      <c r="M1385" s="210"/>
      <c r="N1385" s="211"/>
      <c r="O1385" s="211"/>
      <c r="P1385" s="211"/>
      <c r="Q1385" s="211"/>
      <c r="R1385" s="211"/>
      <c r="S1385" s="211"/>
      <c r="T1385" s="212"/>
      <c r="AT1385" s="213" t="s">
        <v>193</v>
      </c>
      <c r="AU1385" s="213" t="s">
        <v>90</v>
      </c>
      <c r="AV1385" s="14" t="s">
        <v>90</v>
      </c>
      <c r="AW1385" s="14" t="s">
        <v>41</v>
      </c>
      <c r="AX1385" s="14" t="s">
        <v>88</v>
      </c>
      <c r="AY1385" s="213" t="s">
        <v>182</v>
      </c>
    </row>
    <row r="1386" spans="1:65" s="2" customFormat="1" ht="62.65" customHeight="1">
      <c r="A1386" s="35"/>
      <c r="B1386" s="36"/>
      <c r="C1386" s="179" t="s">
        <v>1103</v>
      </c>
      <c r="D1386" s="179" t="s">
        <v>187</v>
      </c>
      <c r="E1386" s="180" t="s">
        <v>945</v>
      </c>
      <c r="F1386" s="181" t="s">
        <v>946</v>
      </c>
      <c r="G1386" s="182" t="s">
        <v>190</v>
      </c>
      <c r="H1386" s="183">
        <v>10</v>
      </c>
      <c r="I1386" s="184"/>
      <c r="J1386" s="185">
        <f>ROUND(I1386*H1386,2)</f>
        <v>0</v>
      </c>
      <c r="K1386" s="181" t="s">
        <v>191</v>
      </c>
      <c r="L1386" s="40"/>
      <c r="M1386" s="186" t="s">
        <v>43</v>
      </c>
      <c r="N1386" s="187" t="s">
        <v>51</v>
      </c>
      <c r="O1386" s="65"/>
      <c r="P1386" s="188">
        <f>O1386*H1386</f>
        <v>0</v>
      </c>
      <c r="Q1386" s="188">
        <v>0</v>
      </c>
      <c r="R1386" s="188">
        <f>Q1386*H1386</f>
        <v>0</v>
      </c>
      <c r="S1386" s="188">
        <v>0</v>
      </c>
      <c r="T1386" s="189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90" t="s">
        <v>88</v>
      </c>
      <c r="AT1386" s="190" t="s">
        <v>187</v>
      </c>
      <c r="AU1386" s="190" t="s">
        <v>90</v>
      </c>
      <c r="AY1386" s="17" t="s">
        <v>182</v>
      </c>
      <c r="BE1386" s="191">
        <f>IF(N1386="základní",J1386,0)</f>
        <v>0</v>
      </c>
      <c r="BF1386" s="191">
        <f>IF(N1386="snížená",J1386,0)</f>
        <v>0</v>
      </c>
      <c r="BG1386" s="191">
        <f>IF(N1386="zákl. přenesená",J1386,0)</f>
        <v>0</v>
      </c>
      <c r="BH1386" s="191">
        <f>IF(N1386="sníž. přenesená",J1386,0)</f>
        <v>0</v>
      </c>
      <c r="BI1386" s="191">
        <f>IF(N1386="nulová",J1386,0)</f>
        <v>0</v>
      </c>
      <c r="BJ1386" s="17" t="s">
        <v>88</v>
      </c>
      <c r="BK1386" s="191">
        <f>ROUND(I1386*H1386,2)</f>
        <v>0</v>
      </c>
      <c r="BL1386" s="17" t="s">
        <v>88</v>
      </c>
      <c r="BM1386" s="190" t="s">
        <v>1903</v>
      </c>
    </row>
    <row r="1387" spans="1:65" s="13" customFormat="1" ht="11.25">
      <c r="B1387" s="192"/>
      <c r="C1387" s="193"/>
      <c r="D1387" s="194" t="s">
        <v>193</v>
      </c>
      <c r="E1387" s="195" t="s">
        <v>43</v>
      </c>
      <c r="F1387" s="196" t="s">
        <v>431</v>
      </c>
      <c r="G1387" s="193"/>
      <c r="H1387" s="195" t="s">
        <v>43</v>
      </c>
      <c r="I1387" s="197"/>
      <c r="J1387" s="193"/>
      <c r="K1387" s="193"/>
      <c r="L1387" s="198"/>
      <c r="M1387" s="199"/>
      <c r="N1387" s="200"/>
      <c r="O1387" s="200"/>
      <c r="P1387" s="200"/>
      <c r="Q1387" s="200"/>
      <c r="R1387" s="200"/>
      <c r="S1387" s="200"/>
      <c r="T1387" s="201"/>
      <c r="AT1387" s="202" t="s">
        <v>193</v>
      </c>
      <c r="AU1387" s="202" t="s">
        <v>90</v>
      </c>
      <c r="AV1387" s="13" t="s">
        <v>88</v>
      </c>
      <c r="AW1387" s="13" t="s">
        <v>41</v>
      </c>
      <c r="AX1387" s="13" t="s">
        <v>80</v>
      </c>
      <c r="AY1387" s="202" t="s">
        <v>182</v>
      </c>
    </row>
    <row r="1388" spans="1:65" s="13" customFormat="1" ht="11.25">
      <c r="B1388" s="192"/>
      <c r="C1388" s="193"/>
      <c r="D1388" s="194" t="s">
        <v>193</v>
      </c>
      <c r="E1388" s="195" t="s">
        <v>43</v>
      </c>
      <c r="F1388" s="196" t="s">
        <v>638</v>
      </c>
      <c r="G1388" s="193"/>
      <c r="H1388" s="195" t="s">
        <v>43</v>
      </c>
      <c r="I1388" s="197"/>
      <c r="J1388" s="193"/>
      <c r="K1388" s="193"/>
      <c r="L1388" s="198"/>
      <c r="M1388" s="199"/>
      <c r="N1388" s="200"/>
      <c r="O1388" s="200"/>
      <c r="P1388" s="200"/>
      <c r="Q1388" s="200"/>
      <c r="R1388" s="200"/>
      <c r="S1388" s="200"/>
      <c r="T1388" s="201"/>
      <c r="AT1388" s="202" t="s">
        <v>193</v>
      </c>
      <c r="AU1388" s="202" t="s">
        <v>90</v>
      </c>
      <c r="AV1388" s="13" t="s">
        <v>88</v>
      </c>
      <c r="AW1388" s="13" t="s">
        <v>41</v>
      </c>
      <c r="AX1388" s="13" t="s">
        <v>80</v>
      </c>
      <c r="AY1388" s="202" t="s">
        <v>182</v>
      </c>
    </row>
    <row r="1389" spans="1:65" s="14" customFormat="1" ht="11.25">
      <c r="B1389" s="203"/>
      <c r="C1389" s="204"/>
      <c r="D1389" s="194" t="s">
        <v>193</v>
      </c>
      <c r="E1389" s="205" t="s">
        <v>43</v>
      </c>
      <c r="F1389" s="206" t="s">
        <v>891</v>
      </c>
      <c r="G1389" s="204"/>
      <c r="H1389" s="207">
        <v>2</v>
      </c>
      <c r="I1389" s="208"/>
      <c r="J1389" s="204"/>
      <c r="K1389" s="204"/>
      <c r="L1389" s="209"/>
      <c r="M1389" s="210"/>
      <c r="N1389" s="211"/>
      <c r="O1389" s="211"/>
      <c r="P1389" s="211"/>
      <c r="Q1389" s="211"/>
      <c r="R1389" s="211"/>
      <c r="S1389" s="211"/>
      <c r="T1389" s="212"/>
      <c r="AT1389" s="213" t="s">
        <v>193</v>
      </c>
      <c r="AU1389" s="213" t="s">
        <v>90</v>
      </c>
      <c r="AV1389" s="14" t="s">
        <v>90</v>
      </c>
      <c r="AW1389" s="14" t="s">
        <v>41</v>
      </c>
      <c r="AX1389" s="14" t="s">
        <v>80</v>
      </c>
      <c r="AY1389" s="213" t="s">
        <v>182</v>
      </c>
    </row>
    <row r="1390" spans="1:65" s="13" customFormat="1" ht="11.25">
      <c r="B1390" s="192"/>
      <c r="C1390" s="193"/>
      <c r="D1390" s="194" t="s">
        <v>193</v>
      </c>
      <c r="E1390" s="195" t="s">
        <v>43</v>
      </c>
      <c r="F1390" s="196" t="s">
        <v>1636</v>
      </c>
      <c r="G1390" s="193"/>
      <c r="H1390" s="195" t="s">
        <v>43</v>
      </c>
      <c r="I1390" s="197"/>
      <c r="J1390" s="193"/>
      <c r="K1390" s="193"/>
      <c r="L1390" s="198"/>
      <c r="M1390" s="199"/>
      <c r="N1390" s="200"/>
      <c r="O1390" s="200"/>
      <c r="P1390" s="200"/>
      <c r="Q1390" s="200"/>
      <c r="R1390" s="200"/>
      <c r="S1390" s="200"/>
      <c r="T1390" s="201"/>
      <c r="AT1390" s="202" t="s">
        <v>193</v>
      </c>
      <c r="AU1390" s="202" t="s">
        <v>90</v>
      </c>
      <c r="AV1390" s="13" t="s">
        <v>88</v>
      </c>
      <c r="AW1390" s="13" t="s">
        <v>41</v>
      </c>
      <c r="AX1390" s="13" t="s">
        <v>80</v>
      </c>
      <c r="AY1390" s="202" t="s">
        <v>182</v>
      </c>
    </row>
    <row r="1391" spans="1:65" s="14" customFormat="1" ht="11.25">
      <c r="B1391" s="203"/>
      <c r="C1391" s="204"/>
      <c r="D1391" s="194" t="s">
        <v>193</v>
      </c>
      <c r="E1391" s="205" t="s">
        <v>43</v>
      </c>
      <c r="F1391" s="206" t="s">
        <v>891</v>
      </c>
      <c r="G1391" s="204"/>
      <c r="H1391" s="207">
        <v>2</v>
      </c>
      <c r="I1391" s="208"/>
      <c r="J1391" s="204"/>
      <c r="K1391" s="204"/>
      <c r="L1391" s="209"/>
      <c r="M1391" s="210"/>
      <c r="N1391" s="211"/>
      <c r="O1391" s="211"/>
      <c r="P1391" s="211"/>
      <c r="Q1391" s="211"/>
      <c r="R1391" s="211"/>
      <c r="S1391" s="211"/>
      <c r="T1391" s="212"/>
      <c r="AT1391" s="213" t="s">
        <v>193</v>
      </c>
      <c r="AU1391" s="213" t="s">
        <v>90</v>
      </c>
      <c r="AV1391" s="14" t="s">
        <v>90</v>
      </c>
      <c r="AW1391" s="14" t="s">
        <v>41</v>
      </c>
      <c r="AX1391" s="14" t="s">
        <v>80</v>
      </c>
      <c r="AY1391" s="213" t="s">
        <v>182</v>
      </c>
    </row>
    <row r="1392" spans="1:65" s="13" customFormat="1" ht="11.25">
      <c r="B1392" s="192"/>
      <c r="C1392" s="193"/>
      <c r="D1392" s="194" t="s">
        <v>193</v>
      </c>
      <c r="E1392" s="195" t="s">
        <v>43</v>
      </c>
      <c r="F1392" s="196" t="s">
        <v>1639</v>
      </c>
      <c r="G1392" s="193"/>
      <c r="H1392" s="195" t="s">
        <v>43</v>
      </c>
      <c r="I1392" s="197"/>
      <c r="J1392" s="193"/>
      <c r="K1392" s="193"/>
      <c r="L1392" s="198"/>
      <c r="M1392" s="199"/>
      <c r="N1392" s="200"/>
      <c r="O1392" s="200"/>
      <c r="P1392" s="200"/>
      <c r="Q1392" s="200"/>
      <c r="R1392" s="200"/>
      <c r="S1392" s="200"/>
      <c r="T1392" s="201"/>
      <c r="AT1392" s="202" t="s">
        <v>193</v>
      </c>
      <c r="AU1392" s="202" t="s">
        <v>90</v>
      </c>
      <c r="AV1392" s="13" t="s">
        <v>88</v>
      </c>
      <c r="AW1392" s="13" t="s">
        <v>41</v>
      </c>
      <c r="AX1392" s="13" t="s">
        <v>80</v>
      </c>
      <c r="AY1392" s="202" t="s">
        <v>182</v>
      </c>
    </row>
    <row r="1393" spans="1:65" s="14" customFormat="1" ht="11.25">
      <c r="B1393" s="203"/>
      <c r="C1393" s="204"/>
      <c r="D1393" s="194" t="s">
        <v>193</v>
      </c>
      <c r="E1393" s="205" t="s">
        <v>43</v>
      </c>
      <c r="F1393" s="206" t="s">
        <v>891</v>
      </c>
      <c r="G1393" s="204"/>
      <c r="H1393" s="207">
        <v>2</v>
      </c>
      <c r="I1393" s="208"/>
      <c r="J1393" s="204"/>
      <c r="K1393" s="204"/>
      <c r="L1393" s="209"/>
      <c r="M1393" s="210"/>
      <c r="N1393" s="211"/>
      <c r="O1393" s="211"/>
      <c r="P1393" s="211"/>
      <c r="Q1393" s="211"/>
      <c r="R1393" s="211"/>
      <c r="S1393" s="211"/>
      <c r="T1393" s="212"/>
      <c r="AT1393" s="213" t="s">
        <v>193</v>
      </c>
      <c r="AU1393" s="213" t="s">
        <v>90</v>
      </c>
      <c r="AV1393" s="14" t="s">
        <v>90</v>
      </c>
      <c r="AW1393" s="14" t="s">
        <v>41</v>
      </c>
      <c r="AX1393" s="14" t="s">
        <v>80</v>
      </c>
      <c r="AY1393" s="213" t="s">
        <v>182</v>
      </c>
    </row>
    <row r="1394" spans="1:65" s="13" customFormat="1" ht="11.25">
      <c r="B1394" s="192"/>
      <c r="C1394" s="193"/>
      <c r="D1394" s="194" t="s">
        <v>193</v>
      </c>
      <c r="E1394" s="195" t="s">
        <v>43</v>
      </c>
      <c r="F1394" s="196" t="s">
        <v>1641</v>
      </c>
      <c r="G1394" s="193"/>
      <c r="H1394" s="195" t="s">
        <v>43</v>
      </c>
      <c r="I1394" s="197"/>
      <c r="J1394" s="193"/>
      <c r="K1394" s="193"/>
      <c r="L1394" s="198"/>
      <c r="M1394" s="199"/>
      <c r="N1394" s="200"/>
      <c r="O1394" s="200"/>
      <c r="P1394" s="200"/>
      <c r="Q1394" s="200"/>
      <c r="R1394" s="200"/>
      <c r="S1394" s="200"/>
      <c r="T1394" s="201"/>
      <c r="AT1394" s="202" t="s">
        <v>193</v>
      </c>
      <c r="AU1394" s="202" t="s">
        <v>90</v>
      </c>
      <c r="AV1394" s="13" t="s">
        <v>88</v>
      </c>
      <c r="AW1394" s="13" t="s">
        <v>41</v>
      </c>
      <c r="AX1394" s="13" t="s">
        <v>80</v>
      </c>
      <c r="AY1394" s="202" t="s">
        <v>182</v>
      </c>
    </row>
    <row r="1395" spans="1:65" s="14" customFormat="1" ht="11.25">
      <c r="B1395" s="203"/>
      <c r="C1395" s="204"/>
      <c r="D1395" s="194" t="s">
        <v>193</v>
      </c>
      <c r="E1395" s="205" t="s">
        <v>43</v>
      </c>
      <c r="F1395" s="206" t="s">
        <v>88</v>
      </c>
      <c r="G1395" s="204"/>
      <c r="H1395" s="207">
        <v>1</v>
      </c>
      <c r="I1395" s="208"/>
      <c r="J1395" s="204"/>
      <c r="K1395" s="204"/>
      <c r="L1395" s="209"/>
      <c r="M1395" s="210"/>
      <c r="N1395" s="211"/>
      <c r="O1395" s="211"/>
      <c r="P1395" s="211"/>
      <c r="Q1395" s="211"/>
      <c r="R1395" s="211"/>
      <c r="S1395" s="211"/>
      <c r="T1395" s="212"/>
      <c r="AT1395" s="213" t="s">
        <v>193</v>
      </c>
      <c r="AU1395" s="213" t="s">
        <v>90</v>
      </c>
      <c r="AV1395" s="14" t="s">
        <v>90</v>
      </c>
      <c r="AW1395" s="14" t="s">
        <v>41</v>
      </c>
      <c r="AX1395" s="14" t="s">
        <v>80</v>
      </c>
      <c r="AY1395" s="213" t="s">
        <v>182</v>
      </c>
    </row>
    <row r="1396" spans="1:65" s="13" customFormat="1" ht="11.25">
      <c r="B1396" s="192"/>
      <c r="C1396" s="193"/>
      <c r="D1396" s="194" t="s">
        <v>193</v>
      </c>
      <c r="E1396" s="195" t="s">
        <v>43</v>
      </c>
      <c r="F1396" s="196" t="s">
        <v>1643</v>
      </c>
      <c r="G1396" s="193"/>
      <c r="H1396" s="195" t="s">
        <v>43</v>
      </c>
      <c r="I1396" s="197"/>
      <c r="J1396" s="193"/>
      <c r="K1396" s="193"/>
      <c r="L1396" s="198"/>
      <c r="M1396" s="199"/>
      <c r="N1396" s="200"/>
      <c r="O1396" s="200"/>
      <c r="P1396" s="200"/>
      <c r="Q1396" s="200"/>
      <c r="R1396" s="200"/>
      <c r="S1396" s="200"/>
      <c r="T1396" s="201"/>
      <c r="AT1396" s="202" t="s">
        <v>193</v>
      </c>
      <c r="AU1396" s="202" t="s">
        <v>90</v>
      </c>
      <c r="AV1396" s="13" t="s">
        <v>88</v>
      </c>
      <c r="AW1396" s="13" t="s">
        <v>41</v>
      </c>
      <c r="AX1396" s="13" t="s">
        <v>80</v>
      </c>
      <c r="AY1396" s="202" t="s">
        <v>182</v>
      </c>
    </row>
    <row r="1397" spans="1:65" s="14" customFormat="1" ht="11.25">
      <c r="B1397" s="203"/>
      <c r="C1397" s="204"/>
      <c r="D1397" s="194" t="s">
        <v>193</v>
      </c>
      <c r="E1397" s="205" t="s">
        <v>43</v>
      </c>
      <c r="F1397" s="206" t="s">
        <v>88</v>
      </c>
      <c r="G1397" s="204"/>
      <c r="H1397" s="207">
        <v>1</v>
      </c>
      <c r="I1397" s="208"/>
      <c r="J1397" s="204"/>
      <c r="K1397" s="204"/>
      <c r="L1397" s="209"/>
      <c r="M1397" s="210"/>
      <c r="N1397" s="211"/>
      <c r="O1397" s="211"/>
      <c r="P1397" s="211"/>
      <c r="Q1397" s="211"/>
      <c r="R1397" s="211"/>
      <c r="S1397" s="211"/>
      <c r="T1397" s="212"/>
      <c r="AT1397" s="213" t="s">
        <v>193</v>
      </c>
      <c r="AU1397" s="213" t="s">
        <v>90</v>
      </c>
      <c r="AV1397" s="14" t="s">
        <v>90</v>
      </c>
      <c r="AW1397" s="14" t="s">
        <v>41</v>
      </c>
      <c r="AX1397" s="14" t="s">
        <v>80</v>
      </c>
      <c r="AY1397" s="213" t="s">
        <v>182</v>
      </c>
    </row>
    <row r="1398" spans="1:65" s="13" customFormat="1" ht="11.25">
      <c r="B1398" s="192"/>
      <c r="C1398" s="193"/>
      <c r="D1398" s="194" t="s">
        <v>193</v>
      </c>
      <c r="E1398" s="195" t="s">
        <v>43</v>
      </c>
      <c r="F1398" s="196" t="s">
        <v>1644</v>
      </c>
      <c r="G1398" s="193"/>
      <c r="H1398" s="195" t="s">
        <v>43</v>
      </c>
      <c r="I1398" s="197"/>
      <c r="J1398" s="193"/>
      <c r="K1398" s="193"/>
      <c r="L1398" s="198"/>
      <c r="M1398" s="199"/>
      <c r="N1398" s="200"/>
      <c r="O1398" s="200"/>
      <c r="P1398" s="200"/>
      <c r="Q1398" s="200"/>
      <c r="R1398" s="200"/>
      <c r="S1398" s="200"/>
      <c r="T1398" s="201"/>
      <c r="AT1398" s="202" t="s">
        <v>193</v>
      </c>
      <c r="AU1398" s="202" t="s">
        <v>90</v>
      </c>
      <c r="AV1398" s="13" t="s">
        <v>88</v>
      </c>
      <c r="AW1398" s="13" t="s">
        <v>41</v>
      </c>
      <c r="AX1398" s="13" t="s">
        <v>80</v>
      </c>
      <c r="AY1398" s="202" t="s">
        <v>182</v>
      </c>
    </row>
    <row r="1399" spans="1:65" s="14" customFormat="1" ht="11.25">
      <c r="B1399" s="203"/>
      <c r="C1399" s="204"/>
      <c r="D1399" s="194" t="s">
        <v>193</v>
      </c>
      <c r="E1399" s="205" t="s">
        <v>43</v>
      </c>
      <c r="F1399" s="206" t="s">
        <v>88</v>
      </c>
      <c r="G1399" s="204"/>
      <c r="H1399" s="207">
        <v>1</v>
      </c>
      <c r="I1399" s="208"/>
      <c r="J1399" s="204"/>
      <c r="K1399" s="204"/>
      <c r="L1399" s="209"/>
      <c r="M1399" s="210"/>
      <c r="N1399" s="211"/>
      <c r="O1399" s="211"/>
      <c r="P1399" s="211"/>
      <c r="Q1399" s="211"/>
      <c r="R1399" s="211"/>
      <c r="S1399" s="211"/>
      <c r="T1399" s="212"/>
      <c r="AT1399" s="213" t="s">
        <v>193</v>
      </c>
      <c r="AU1399" s="213" t="s">
        <v>90</v>
      </c>
      <c r="AV1399" s="14" t="s">
        <v>90</v>
      </c>
      <c r="AW1399" s="14" t="s">
        <v>41</v>
      </c>
      <c r="AX1399" s="14" t="s">
        <v>80</v>
      </c>
      <c r="AY1399" s="213" t="s">
        <v>182</v>
      </c>
    </row>
    <row r="1400" spans="1:65" s="13" customFormat="1" ht="11.25">
      <c r="B1400" s="192"/>
      <c r="C1400" s="193"/>
      <c r="D1400" s="194" t="s">
        <v>193</v>
      </c>
      <c r="E1400" s="195" t="s">
        <v>43</v>
      </c>
      <c r="F1400" s="196" t="s">
        <v>1646</v>
      </c>
      <c r="G1400" s="193"/>
      <c r="H1400" s="195" t="s">
        <v>43</v>
      </c>
      <c r="I1400" s="197"/>
      <c r="J1400" s="193"/>
      <c r="K1400" s="193"/>
      <c r="L1400" s="198"/>
      <c r="M1400" s="199"/>
      <c r="N1400" s="200"/>
      <c r="O1400" s="200"/>
      <c r="P1400" s="200"/>
      <c r="Q1400" s="200"/>
      <c r="R1400" s="200"/>
      <c r="S1400" s="200"/>
      <c r="T1400" s="201"/>
      <c r="AT1400" s="202" t="s">
        <v>193</v>
      </c>
      <c r="AU1400" s="202" t="s">
        <v>90</v>
      </c>
      <c r="AV1400" s="13" t="s">
        <v>88</v>
      </c>
      <c r="AW1400" s="13" t="s">
        <v>41</v>
      </c>
      <c r="AX1400" s="13" t="s">
        <v>80</v>
      </c>
      <c r="AY1400" s="202" t="s">
        <v>182</v>
      </c>
    </row>
    <row r="1401" spans="1:65" s="14" customFormat="1" ht="11.25">
      <c r="B1401" s="203"/>
      <c r="C1401" s="204"/>
      <c r="D1401" s="194" t="s">
        <v>193</v>
      </c>
      <c r="E1401" s="205" t="s">
        <v>43</v>
      </c>
      <c r="F1401" s="206" t="s">
        <v>88</v>
      </c>
      <c r="G1401" s="204"/>
      <c r="H1401" s="207">
        <v>1</v>
      </c>
      <c r="I1401" s="208"/>
      <c r="J1401" s="204"/>
      <c r="K1401" s="204"/>
      <c r="L1401" s="209"/>
      <c r="M1401" s="210"/>
      <c r="N1401" s="211"/>
      <c r="O1401" s="211"/>
      <c r="P1401" s="211"/>
      <c r="Q1401" s="211"/>
      <c r="R1401" s="211"/>
      <c r="S1401" s="211"/>
      <c r="T1401" s="212"/>
      <c r="AT1401" s="213" t="s">
        <v>193</v>
      </c>
      <c r="AU1401" s="213" t="s">
        <v>90</v>
      </c>
      <c r="AV1401" s="14" t="s">
        <v>90</v>
      </c>
      <c r="AW1401" s="14" t="s">
        <v>41</v>
      </c>
      <c r="AX1401" s="14" t="s">
        <v>80</v>
      </c>
      <c r="AY1401" s="213" t="s">
        <v>182</v>
      </c>
    </row>
    <row r="1402" spans="1:65" s="15" customFormat="1" ht="11.25">
      <c r="B1402" s="227"/>
      <c r="C1402" s="228"/>
      <c r="D1402" s="194" t="s">
        <v>193</v>
      </c>
      <c r="E1402" s="229" t="s">
        <v>43</v>
      </c>
      <c r="F1402" s="230" t="s">
        <v>436</v>
      </c>
      <c r="G1402" s="228"/>
      <c r="H1402" s="231">
        <v>10</v>
      </c>
      <c r="I1402" s="232"/>
      <c r="J1402" s="228"/>
      <c r="K1402" s="228"/>
      <c r="L1402" s="233"/>
      <c r="M1402" s="234"/>
      <c r="N1402" s="235"/>
      <c r="O1402" s="235"/>
      <c r="P1402" s="235"/>
      <c r="Q1402" s="235"/>
      <c r="R1402" s="235"/>
      <c r="S1402" s="235"/>
      <c r="T1402" s="236"/>
      <c r="AT1402" s="237" t="s">
        <v>193</v>
      </c>
      <c r="AU1402" s="237" t="s">
        <v>90</v>
      </c>
      <c r="AV1402" s="15" t="s">
        <v>205</v>
      </c>
      <c r="AW1402" s="15" t="s">
        <v>41</v>
      </c>
      <c r="AX1402" s="15" t="s">
        <v>88</v>
      </c>
      <c r="AY1402" s="237" t="s">
        <v>182</v>
      </c>
    </row>
    <row r="1403" spans="1:65" s="2" customFormat="1" ht="24.2" customHeight="1">
      <c r="A1403" s="35"/>
      <c r="B1403" s="36"/>
      <c r="C1403" s="179" t="s">
        <v>1109</v>
      </c>
      <c r="D1403" s="179" t="s">
        <v>187</v>
      </c>
      <c r="E1403" s="180" t="s">
        <v>949</v>
      </c>
      <c r="F1403" s="181" t="s">
        <v>950</v>
      </c>
      <c r="G1403" s="182" t="s">
        <v>190</v>
      </c>
      <c r="H1403" s="183">
        <v>10</v>
      </c>
      <c r="I1403" s="184"/>
      <c r="J1403" s="185">
        <f>ROUND(I1403*H1403,2)</f>
        <v>0</v>
      </c>
      <c r="K1403" s="181" t="s">
        <v>191</v>
      </c>
      <c r="L1403" s="40"/>
      <c r="M1403" s="186" t="s">
        <v>43</v>
      </c>
      <c r="N1403" s="187" t="s">
        <v>51</v>
      </c>
      <c r="O1403" s="65"/>
      <c r="P1403" s="188">
        <f>O1403*H1403</f>
        <v>0</v>
      </c>
      <c r="Q1403" s="188">
        <v>0</v>
      </c>
      <c r="R1403" s="188">
        <f>Q1403*H1403</f>
        <v>0</v>
      </c>
      <c r="S1403" s="188">
        <v>0</v>
      </c>
      <c r="T1403" s="189">
        <f>S1403*H1403</f>
        <v>0</v>
      </c>
      <c r="U1403" s="35"/>
      <c r="V1403" s="35"/>
      <c r="W1403" s="35"/>
      <c r="X1403" s="35"/>
      <c r="Y1403" s="35"/>
      <c r="Z1403" s="35"/>
      <c r="AA1403" s="35"/>
      <c r="AB1403" s="35"/>
      <c r="AC1403" s="35"/>
      <c r="AD1403" s="35"/>
      <c r="AE1403" s="35"/>
      <c r="AR1403" s="190" t="s">
        <v>88</v>
      </c>
      <c r="AT1403" s="190" t="s">
        <v>187</v>
      </c>
      <c r="AU1403" s="190" t="s">
        <v>90</v>
      </c>
      <c r="AY1403" s="17" t="s">
        <v>182</v>
      </c>
      <c r="BE1403" s="191">
        <f>IF(N1403="základní",J1403,0)</f>
        <v>0</v>
      </c>
      <c r="BF1403" s="191">
        <f>IF(N1403="snížená",J1403,0)</f>
        <v>0</v>
      </c>
      <c r="BG1403" s="191">
        <f>IF(N1403="zákl. přenesená",J1403,0)</f>
        <v>0</v>
      </c>
      <c r="BH1403" s="191">
        <f>IF(N1403="sníž. přenesená",J1403,0)</f>
        <v>0</v>
      </c>
      <c r="BI1403" s="191">
        <f>IF(N1403="nulová",J1403,0)</f>
        <v>0</v>
      </c>
      <c r="BJ1403" s="17" t="s">
        <v>88</v>
      </c>
      <c r="BK1403" s="191">
        <f>ROUND(I1403*H1403,2)</f>
        <v>0</v>
      </c>
      <c r="BL1403" s="17" t="s">
        <v>88</v>
      </c>
      <c r="BM1403" s="190" t="s">
        <v>1904</v>
      </c>
    </row>
    <row r="1404" spans="1:65" s="13" customFormat="1" ht="11.25">
      <c r="B1404" s="192"/>
      <c r="C1404" s="193"/>
      <c r="D1404" s="194" t="s">
        <v>193</v>
      </c>
      <c r="E1404" s="195" t="s">
        <v>43</v>
      </c>
      <c r="F1404" s="196" t="s">
        <v>431</v>
      </c>
      <c r="G1404" s="193"/>
      <c r="H1404" s="195" t="s">
        <v>43</v>
      </c>
      <c r="I1404" s="197"/>
      <c r="J1404" s="193"/>
      <c r="K1404" s="193"/>
      <c r="L1404" s="198"/>
      <c r="M1404" s="199"/>
      <c r="N1404" s="200"/>
      <c r="O1404" s="200"/>
      <c r="P1404" s="200"/>
      <c r="Q1404" s="200"/>
      <c r="R1404" s="200"/>
      <c r="S1404" s="200"/>
      <c r="T1404" s="201"/>
      <c r="AT1404" s="202" t="s">
        <v>193</v>
      </c>
      <c r="AU1404" s="202" t="s">
        <v>90</v>
      </c>
      <c r="AV1404" s="13" t="s">
        <v>88</v>
      </c>
      <c r="AW1404" s="13" t="s">
        <v>41</v>
      </c>
      <c r="AX1404" s="13" t="s">
        <v>80</v>
      </c>
      <c r="AY1404" s="202" t="s">
        <v>182</v>
      </c>
    </row>
    <row r="1405" spans="1:65" s="13" customFormat="1" ht="11.25">
      <c r="B1405" s="192"/>
      <c r="C1405" s="193"/>
      <c r="D1405" s="194" t="s">
        <v>193</v>
      </c>
      <c r="E1405" s="195" t="s">
        <v>43</v>
      </c>
      <c r="F1405" s="196" t="s">
        <v>638</v>
      </c>
      <c r="G1405" s="193"/>
      <c r="H1405" s="195" t="s">
        <v>43</v>
      </c>
      <c r="I1405" s="197"/>
      <c r="J1405" s="193"/>
      <c r="K1405" s="193"/>
      <c r="L1405" s="198"/>
      <c r="M1405" s="199"/>
      <c r="N1405" s="200"/>
      <c r="O1405" s="200"/>
      <c r="P1405" s="200"/>
      <c r="Q1405" s="200"/>
      <c r="R1405" s="200"/>
      <c r="S1405" s="200"/>
      <c r="T1405" s="201"/>
      <c r="AT1405" s="202" t="s">
        <v>193</v>
      </c>
      <c r="AU1405" s="202" t="s">
        <v>90</v>
      </c>
      <c r="AV1405" s="13" t="s">
        <v>88</v>
      </c>
      <c r="AW1405" s="13" t="s">
        <v>41</v>
      </c>
      <c r="AX1405" s="13" t="s">
        <v>80</v>
      </c>
      <c r="AY1405" s="202" t="s">
        <v>182</v>
      </c>
    </row>
    <row r="1406" spans="1:65" s="14" customFormat="1" ht="11.25">
      <c r="B1406" s="203"/>
      <c r="C1406" s="204"/>
      <c r="D1406" s="194" t="s">
        <v>193</v>
      </c>
      <c r="E1406" s="205" t="s">
        <v>43</v>
      </c>
      <c r="F1406" s="206" t="s">
        <v>891</v>
      </c>
      <c r="G1406" s="204"/>
      <c r="H1406" s="207">
        <v>2</v>
      </c>
      <c r="I1406" s="208"/>
      <c r="J1406" s="204"/>
      <c r="K1406" s="204"/>
      <c r="L1406" s="209"/>
      <c r="M1406" s="210"/>
      <c r="N1406" s="211"/>
      <c r="O1406" s="211"/>
      <c r="P1406" s="211"/>
      <c r="Q1406" s="211"/>
      <c r="R1406" s="211"/>
      <c r="S1406" s="211"/>
      <c r="T1406" s="212"/>
      <c r="AT1406" s="213" t="s">
        <v>193</v>
      </c>
      <c r="AU1406" s="213" t="s">
        <v>90</v>
      </c>
      <c r="AV1406" s="14" t="s">
        <v>90</v>
      </c>
      <c r="AW1406" s="14" t="s">
        <v>41</v>
      </c>
      <c r="AX1406" s="14" t="s">
        <v>80</v>
      </c>
      <c r="AY1406" s="213" t="s">
        <v>182</v>
      </c>
    </row>
    <row r="1407" spans="1:65" s="13" customFormat="1" ht="11.25">
      <c r="B1407" s="192"/>
      <c r="C1407" s="193"/>
      <c r="D1407" s="194" t="s">
        <v>193</v>
      </c>
      <c r="E1407" s="195" t="s">
        <v>43</v>
      </c>
      <c r="F1407" s="196" t="s">
        <v>1636</v>
      </c>
      <c r="G1407" s="193"/>
      <c r="H1407" s="195" t="s">
        <v>43</v>
      </c>
      <c r="I1407" s="197"/>
      <c r="J1407" s="193"/>
      <c r="K1407" s="193"/>
      <c r="L1407" s="198"/>
      <c r="M1407" s="199"/>
      <c r="N1407" s="200"/>
      <c r="O1407" s="200"/>
      <c r="P1407" s="200"/>
      <c r="Q1407" s="200"/>
      <c r="R1407" s="200"/>
      <c r="S1407" s="200"/>
      <c r="T1407" s="201"/>
      <c r="AT1407" s="202" t="s">
        <v>193</v>
      </c>
      <c r="AU1407" s="202" t="s">
        <v>90</v>
      </c>
      <c r="AV1407" s="13" t="s">
        <v>88</v>
      </c>
      <c r="AW1407" s="13" t="s">
        <v>41</v>
      </c>
      <c r="AX1407" s="13" t="s">
        <v>80</v>
      </c>
      <c r="AY1407" s="202" t="s">
        <v>182</v>
      </c>
    </row>
    <row r="1408" spans="1:65" s="14" customFormat="1" ht="11.25">
      <c r="B1408" s="203"/>
      <c r="C1408" s="204"/>
      <c r="D1408" s="194" t="s">
        <v>193</v>
      </c>
      <c r="E1408" s="205" t="s">
        <v>43</v>
      </c>
      <c r="F1408" s="206" t="s">
        <v>891</v>
      </c>
      <c r="G1408" s="204"/>
      <c r="H1408" s="207">
        <v>2</v>
      </c>
      <c r="I1408" s="208"/>
      <c r="J1408" s="204"/>
      <c r="K1408" s="204"/>
      <c r="L1408" s="209"/>
      <c r="M1408" s="210"/>
      <c r="N1408" s="211"/>
      <c r="O1408" s="211"/>
      <c r="P1408" s="211"/>
      <c r="Q1408" s="211"/>
      <c r="R1408" s="211"/>
      <c r="S1408" s="211"/>
      <c r="T1408" s="212"/>
      <c r="AT1408" s="213" t="s">
        <v>193</v>
      </c>
      <c r="AU1408" s="213" t="s">
        <v>90</v>
      </c>
      <c r="AV1408" s="14" t="s">
        <v>90</v>
      </c>
      <c r="AW1408" s="14" t="s">
        <v>41</v>
      </c>
      <c r="AX1408" s="14" t="s">
        <v>80</v>
      </c>
      <c r="AY1408" s="213" t="s">
        <v>182</v>
      </c>
    </row>
    <row r="1409" spans="1:65" s="13" customFormat="1" ht="11.25">
      <c r="B1409" s="192"/>
      <c r="C1409" s="193"/>
      <c r="D1409" s="194" t="s">
        <v>193</v>
      </c>
      <c r="E1409" s="195" t="s">
        <v>43</v>
      </c>
      <c r="F1409" s="196" t="s">
        <v>1639</v>
      </c>
      <c r="G1409" s="193"/>
      <c r="H1409" s="195" t="s">
        <v>43</v>
      </c>
      <c r="I1409" s="197"/>
      <c r="J1409" s="193"/>
      <c r="K1409" s="193"/>
      <c r="L1409" s="198"/>
      <c r="M1409" s="199"/>
      <c r="N1409" s="200"/>
      <c r="O1409" s="200"/>
      <c r="P1409" s="200"/>
      <c r="Q1409" s="200"/>
      <c r="R1409" s="200"/>
      <c r="S1409" s="200"/>
      <c r="T1409" s="201"/>
      <c r="AT1409" s="202" t="s">
        <v>193</v>
      </c>
      <c r="AU1409" s="202" t="s">
        <v>90</v>
      </c>
      <c r="AV1409" s="13" t="s">
        <v>88</v>
      </c>
      <c r="AW1409" s="13" t="s">
        <v>41</v>
      </c>
      <c r="AX1409" s="13" t="s">
        <v>80</v>
      </c>
      <c r="AY1409" s="202" t="s">
        <v>182</v>
      </c>
    </row>
    <row r="1410" spans="1:65" s="14" customFormat="1" ht="11.25">
      <c r="B1410" s="203"/>
      <c r="C1410" s="204"/>
      <c r="D1410" s="194" t="s">
        <v>193</v>
      </c>
      <c r="E1410" s="205" t="s">
        <v>43</v>
      </c>
      <c r="F1410" s="206" t="s">
        <v>891</v>
      </c>
      <c r="G1410" s="204"/>
      <c r="H1410" s="207">
        <v>2</v>
      </c>
      <c r="I1410" s="208"/>
      <c r="J1410" s="204"/>
      <c r="K1410" s="204"/>
      <c r="L1410" s="209"/>
      <c r="M1410" s="210"/>
      <c r="N1410" s="211"/>
      <c r="O1410" s="211"/>
      <c r="P1410" s="211"/>
      <c r="Q1410" s="211"/>
      <c r="R1410" s="211"/>
      <c r="S1410" s="211"/>
      <c r="T1410" s="212"/>
      <c r="AT1410" s="213" t="s">
        <v>193</v>
      </c>
      <c r="AU1410" s="213" t="s">
        <v>90</v>
      </c>
      <c r="AV1410" s="14" t="s">
        <v>90</v>
      </c>
      <c r="AW1410" s="14" t="s">
        <v>41</v>
      </c>
      <c r="AX1410" s="14" t="s">
        <v>80</v>
      </c>
      <c r="AY1410" s="213" t="s">
        <v>182</v>
      </c>
    </row>
    <row r="1411" spans="1:65" s="13" customFormat="1" ht="11.25">
      <c r="B1411" s="192"/>
      <c r="C1411" s="193"/>
      <c r="D1411" s="194" t="s">
        <v>193</v>
      </c>
      <c r="E1411" s="195" t="s">
        <v>43</v>
      </c>
      <c r="F1411" s="196" t="s">
        <v>1641</v>
      </c>
      <c r="G1411" s="193"/>
      <c r="H1411" s="195" t="s">
        <v>43</v>
      </c>
      <c r="I1411" s="197"/>
      <c r="J1411" s="193"/>
      <c r="K1411" s="193"/>
      <c r="L1411" s="198"/>
      <c r="M1411" s="199"/>
      <c r="N1411" s="200"/>
      <c r="O1411" s="200"/>
      <c r="P1411" s="200"/>
      <c r="Q1411" s="200"/>
      <c r="R1411" s="200"/>
      <c r="S1411" s="200"/>
      <c r="T1411" s="201"/>
      <c r="AT1411" s="202" t="s">
        <v>193</v>
      </c>
      <c r="AU1411" s="202" t="s">
        <v>90</v>
      </c>
      <c r="AV1411" s="13" t="s">
        <v>88</v>
      </c>
      <c r="AW1411" s="13" t="s">
        <v>41</v>
      </c>
      <c r="AX1411" s="13" t="s">
        <v>80</v>
      </c>
      <c r="AY1411" s="202" t="s">
        <v>182</v>
      </c>
    </row>
    <row r="1412" spans="1:65" s="14" customFormat="1" ht="11.25">
      <c r="B1412" s="203"/>
      <c r="C1412" s="204"/>
      <c r="D1412" s="194" t="s">
        <v>193</v>
      </c>
      <c r="E1412" s="205" t="s">
        <v>43</v>
      </c>
      <c r="F1412" s="206" t="s">
        <v>88</v>
      </c>
      <c r="G1412" s="204"/>
      <c r="H1412" s="207">
        <v>1</v>
      </c>
      <c r="I1412" s="208"/>
      <c r="J1412" s="204"/>
      <c r="K1412" s="204"/>
      <c r="L1412" s="209"/>
      <c r="M1412" s="210"/>
      <c r="N1412" s="211"/>
      <c r="O1412" s="211"/>
      <c r="P1412" s="211"/>
      <c r="Q1412" s="211"/>
      <c r="R1412" s="211"/>
      <c r="S1412" s="211"/>
      <c r="T1412" s="212"/>
      <c r="AT1412" s="213" t="s">
        <v>193</v>
      </c>
      <c r="AU1412" s="213" t="s">
        <v>90</v>
      </c>
      <c r="AV1412" s="14" t="s">
        <v>90</v>
      </c>
      <c r="AW1412" s="14" t="s">
        <v>41</v>
      </c>
      <c r="AX1412" s="14" t="s">
        <v>80</v>
      </c>
      <c r="AY1412" s="213" t="s">
        <v>182</v>
      </c>
    </row>
    <row r="1413" spans="1:65" s="13" customFormat="1" ht="11.25">
      <c r="B1413" s="192"/>
      <c r="C1413" s="193"/>
      <c r="D1413" s="194" t="s">
        <v>193</v>
      </c>
      <c r="E1413" s="195" t="s">
        <v>43</v>
      </c>
      <c r="F1413" s="196" t="s">
        <v>1643</v>
      </c>
      <c r="G1413" s="193"/>
      <c r="H1413" s="195" t="s">
        <v>43</v>
      </c>
      <c r="I1413" s="197"/>
      <c r="J1413" s="193"/>
      <c r="K1413" s="193"/>
      <c r="L1413" s="198"/>
      <c r="M1413" s="199"/>
      <c r="N1413" s="200"/>
      <c r="O1413" s="200"/>
      <c r="P1413" s="200"/>
      <c r="Q1413" s="200"/>
      <c r="R1413" s="200"/>
      <c r="S1413" s="200"/>
      <c r="T1413" s="201"/>
      <c r="AT1413" s="202" t="s">
        <v>193</v>
      </c>
      <c r="AU1413" s="202" t="s">
        <v>90</v>
      </c>
      <c r="AV1413" s="13" t="s">
        <v>88</v>
      </c>
      <c r="AW1413" s="13" t="s">
        <v>41</v>
      </c>
      <c r="AX1413" s="13" t="s">
        <v>80</v>
      </c>
      <c r="AY1413" s="202" t="s">
        <v>182</v>
      </c>
    </row>
    <row r="1414" spans="1:65" s="14" customFormat="1" ht="11.25">
      <c r="B1414" s="203"/>
      <c r="C1414" s="204"/>
      <c r="D1414" s="194" t="s">
        <v>193</v>
      </c>
      <c r="E1414" s="205" t="s">
        <v>43</v>
      </c>
      <c r="F1414" s="206" t="s">
        <v>88</v>
      </c>
      <c r="G1414" s="204"/>
      <c r="H1414" s="207">
        <v>1</v>
      </c>
      <c r="I1414" s="208"/>
      <c r="J1414" s="204"/>
      <c r="K1414" s="204"/>
      <c r="L1414" s="209"/>
      <c r="M1414" s="210"/>
      <c r="N1414" s="211"/>
      <c r="O1414" s="211"/>
      <c r="P1414" s="211"/>
      <c r="Q1414" s="211"/>
      <c r="R1414" s="211"/>
      <c r="S1414" s="211"/>
      <c r="T1414" s="212"/>
      <c r="AT1414" s="213" t="s">
        <v>193</v>
      </c>
      <c r="AU1414" s="213" t="s">
        <v>90</v>
      </c>
      <c r="AV1414" s="14" t="s">
        <v>90</v>
      </c>
      <c r="AW1414" s="14" t="s">
        <v>41</v>
      </c>
      <c r="AX1414" s="14" t="s">
        <v>80</v>
      </c>
      <c r="AY1414" s="213" t="s">
        <v>182</v>
      </c>
    </row>
    <row r="1415" spans="1:65" s="13" customFormat="1" ht="11.25">
      <c r="B1415" s="192"/>
      <c r="C1415" s="193"/>
      <c r="D1415" s="194" t="s">
        <v>193</v>
      </c>
      <c r="E1415" s="195" t="s">
        <v>43</v>
      </c>
      <c r="F1415" s="196" t="s">
        <v>1644</v>
      </c>
      <c r="G1415" s="193"/>
      <c r="H1415" s="195" t="s">
        <v>43</v>
      </c>
      <c r="I1415" s="197"/>
      <c r="J1415" s="193"/>
      <c r="K1415" s="193"/>
      <c r="L1415" s="198"/>
      <c r="M1415" s="199"/>
      <c r="N1415" s="200"/>
      <c r="O1415" s="200"/>
      <c r="P1415" s="200"/>
      <c r="Q1415" s="200"/>
      <c r="R1415" s="200"/>
      <c r="S1415" s="200"/>
      <c r="T1415" s="201"/>
      <c r="AT1415" s="202" t="s">
        <v>193</v>
      </c>
      <c r="AU1415" s="202" t="s">
        <v>90</v>
      </c>
      <c r="AV1415" s="13" t="s">
        <v>88</v>
      </c>
      <c r="AW1415" s="13" t="s">
        <v>41</v>
      </c>
      <c r="AX1415" s="13" t="s">
        <v>80</v>
      </c>
      <c r="AY1415" s="202" t="s">
        <v>182</v>
      </c>
    </row>
    <row r="1416" spans="1:65" s="14" customFormat="1" ht="11.25">
      <c r="B1416" s="203"/>
      <c r="C1416" s="204"/>
      <c r="D1416" s="194" t="s">
        <v>193</v>
      </c>
      <c r="E1416" s="205" t="s">
        <v>43</v>
      </c>
      <c r="F1416" s="206" t="s">
        <v>88</v>
      </c>
      <c r="G1416" s="204"/>
      <c r="H1416" s="207">
        <v>1</v>
      </c>
      <c r="I1416" s="208"/>
      <c r="J1416" s="204"/>
      <c r="K1416" s="204"/>
      <c r="L1416" s="209"/>
      <c r="M1416" s="210"/>
      <c r="N1416" s="211"/>
      <c r="O1416" s="211"/>
      <c r="P1416" s="211"/>
      <c r="Q1416" s="211"/>
      <c r="R1416" s="211"/>
      <c r="S1416" s="211"/>
      <c r="T1416" s="212"/>
      <c r="AT1416" s="213" t="s">
        <v>193</v>
      </c>
      <c r="AU1416" s="213" t="s">
        <v>90</v>
      </c>
      <c r="AV1416" s="14" t="s">
        <v>90</v>
      </c>
      <c r="AW1416" s="14" t="s">
        <v>41</v>
      </c>
      <c r="AX1416" s="14" t="s">
        <v>80</v>
      </c>
      <c r="AY1416" s="213" t="s">
        <v>182</v>
      </c>
    </row>
    <row r="1417" spans="1:65" s="13" customFormat="1" ht="11.25">
      <c r="B1417" s="192"/>
      <c r="C1417" s="193"/>
      <c r="D1417" s="194" t="s">
        <v>193</v>
      </c>
      <c r="E1417" s="195" t="s">
        <v>43</v>
      </c>
      <c r="F1417" s="196" t="s">
        <v>1646</v>
      </c>
      <c r="G1417" s="193"/>
      <c r="H1417" s="195" t="s">
        <v>43</v>
      </c>
      <c r="I1417" s="197"/>
      <c r="J1417" s="193"/>
      <c r="K1417" s="193"/>
      <c r="L1417" s="198"/>
      <c r="M1417" s="199"/>
      <c r="N1417" s="200"/>
      <c r="O1417" s="200"/>
      <c r="P1417" s="200"/>
      <c r="Q1417" s="200"/>
      <c r="R1417" s="200"/>
      <c r="S1417" s="200"/>
      <c r="T1417" s="201"/>
      <c r="AT1417" s="202" t="s">
        <v>193</v>
      </c>
      <c r="AU1417" s="202" t="s">
        <v>90</v>
      </c>
      <c r="AV1417" s="13" t="s">
        <v>88</v>
      </c>
      <c r="AW1417" s="13" t="s">
        <v>41</v>
      </c>
      <c r="AX1417" s="13" t="s">
        <v>80</v>
      </c>
      <c r="AY1417" s="202" t="s">
        <v>182</v>
      </c>
    </row>
    <row r="1418" spans="1:65" s="14" customFormat="1" ht="11.25">
      <c r="B1418" s="203"/>
      <c r="C1418" s="204"/>
      <c r="D1418" s="194" t="s">
        <v>193</v>
      </c>
      <c r="E1418" s="205" t="s">
        <v>43</v>
      </c>
      <c r="F1418" s="206" t="s">
        <v>88</v>
      </c>
      <c r="G1418" s="204"/>
      <c r="H1418" s="207">
        <v>1</v>
      </c>
      <c r="I1418" s="208"/>
      <c r="J1418" s="204"/>
      <c r="K1418" s="204"/>
      <c r="L1418" s="209"/>
      <c r="M1418" s="210"/>
      <c r="N1418" s="211"/>
      <c r="O1418" s="211"/>
      <c r="P1418" s="211"/>
      <c r="Q1418" s="211"/>
      <c r="R1418" s="211"/>
      <c r="S1418" s="211"/>
      <c r="T1418" s="212"/>
      <c r="AT1418" s="213" t="s">
        <v>193</v>
      </c>
      <c r="AU1418" s="213" t="s">
        <v>90</v>
      </c>
      <c r="AV1418" s="14" t="s">
        <v>90</v>
      </c>
      <c r="AW1418" s="14" t="s">
        <v>41</v>
      </c>
      <c r="AX1418" s="14" t="s">
        <v>80</v>
      </c>
      <c r="AY1418" s="213" t="s">
        <v>182</v>
      </c>
    </row>
    <row r="1419" spans="1:65" s="15" customFormat="1" ht="11.25">
      <c r="B1419" s="227"/>
      <c r="C1419" s="228"/>
      <c r="D1419" s="194" t="s">
        <v>193</v>
      </c>
      <c r="E1419" s="229" t="s">
        <v>43</v>
      </c>
      <c r="F1419" s="230" t="s">
        <v>436</v>
      </c>
      <c r="G1419" s="228"/>
      <c r="H1419" s="231">
        <v>10</v>
      </c>
      <c r="I1419" s="232"/>
      <c r="J1419" s="228"/>
      <c r="K1419" s="228"/>
      <c r="L1419" s="233"/>
      <c r="M1419" s="234"/>
      <c r="N1419" s="235"/>
      <c r="O1419" s="235"/>
      <c r="P1419" s="235"/>
      <c r="Q1419" s="235"/>
      <c r="R1419" s="235"/>
      <c r="S1419" s="235"/>
      <c r="T1419" s="236"/>
      <c r="AT1419" s="237" t="s">
        <v>193</v>
      </c>
      <c r="AU1419" s="237" t="s">
        <v>90</v>
      </c>
      <c r="AV1419" s="15" t="s">
        <v>205</v>
      </c>
      <c r="AW1419" s="15" t="s">
        <v>41</v>
      </c>
      <c r="AX1419" s="15" t="s">
        <v>88</v>
      </c>
      <c r="AY1419" s="237" t="s">
        <v>182</v>
      </c>
    </row>
    <row r="1420" spans="1:65" s="2" customFormat="1" ht="14.45" customHeight="1">
      <c r="A1420" s="35"/>
      <c r="B1420" s="36"/>
      <c r="C1420" s="214" t="s">
        <v>1114</v>
      </c>
      <c r="D1420" s="214" t="s">
        <v>179</v>
      </c>
      <c r="E1420" s="215" t="s">
        <v>953</v>
      </c>
      <c r="F1420" s="216" t="s">
        <v>954</v>
      </c>
      <c r="G1420" s="217" t="s">
        <v>190</v>
      </c>
      <c r="H1420" s="218">
        <v>7</v>
      </c>
      <c r="I1420" s="219"/>
      <c r="J1420" s="220">
        <f>ROUND(I1420*H1420,2)</f>
        <v>0</v>
      </c>
      <c r="K1420" s="216" t="s">
        <v>198</v>
      </c>
      <c r="L1420" s="221"/>
      <c r="M1420" s="222" t="s">
        <v>43</v>
      </c>
      <c r="N1420" s="223" t="s">
        <v>51</v>
      </c>
      <c r="O1420" s="65"/>
      <c r="P1420" s="188">
        <f>O1420*H1420</f>
        <v>0</v>
      </c>
      <c r="Q1420" s="188">
        <v>0</v>
      </c>
      <c r="R1420" s="188">
        <f>Q1420*H1420</f>
        <v>0</v>
      </c>
      <c r="S1420" s="188">
        <v>0</v>
      </c>
      <c r="T1420" s="189">
        <f>S1420*H1420</f>
        <v>0</v>
      </c>
      <c r="U1420" s="35"/>
      <c r="V1420" s="35"/>
      <c r="W1420" s="35"/>
      <c r="X1420" s="35"/>
      <c r="Y1420" s="35"/>
      <c r="Z1420" s="35"/>
      <c r="AA1420" s="35"/>
      <c r="AB1420" s="35"/>
      <c r="AC1420" s="35"/>
      <c r="AD1420" s="35"/>
      <c r="AE1420" s="35"/>
      <c r="AR1420" s="190" t="s">
        <v>90</v>
      </c>
      <c r="AT1420" s="190" t="s">
        <v>179</v>
      </c>
      <c r="AU1420" s="190" t="s">
        <v>90</v>
      </c>
      <c r="AY1420" s="17" t="s">
        <v>182</v>
      </c>
      <c r="BE1420" s="191">
        <f>IF(N1420="základní",J1420,0)</f>
        <v>0</v>
      </c>
      <c r="BF1420" s="191">
        <f>IF(N1420="snížená",J1420,0)</f>
        <v>0</v>
      </c>
      <c r="BG1420" s="191">
        <f>IF(N1420="zákl. přenesená",J1420,0)</f>
        <v>0</v>
      </c>
      <c r="BH1420" s="191">
        <f>IF(N1420="sníž. přenesená",J1420,0)</f>
        <v>0</v>
      </c>
      <c r="BI1420" s="191">
        <f>IF(N1420="nulová",J1420,0)</f>
        <v>0</v>
      </c>
      <c r="BJ1420" s="17" t="s">
        <v>88</v>
      </c>
      <c r="BK1420" s="191">
        <f>ROUND(I1420*H1420,2)</f>
        <v>0</v>
      </c>
      <c r="BL1420" s="17" t="s">
        <v>88</v>
      </c>
      <c r="BM1420" s="190" t="s">
        <v>1905</v>
      </c>
    </row>
    <row r="1421" spans="1:65" s="13" customFormat="1" ht="11.25">
      <c r="B1421" s="192"/>
      <c r="C1421" s="193"/>
      <c r="D1421" s="194" t="s">
        <v>193</v>
      </c>
      <c r="E1421" s="195" t="s">
        <v>43</v>
      </c>
      <c r="F1421" s="196" t="s">
        <v>431</v>
      </c>
      <c r="G1421" s="193"/>
      <c r="H1421" s="195" t="s">
        <v>43</v>
      </c>
      <c r="I1421" s="197"/>
      <c r="J1421" s="193"/>
      <c r="K1421" s="193"/>
      <c r="L1421" s="198"/>
      <c r="M1421" s="199"/>
      <c r="N1421" s="200"/>
      <c r="O1421" s="200"/>
      <c r="P1421" s="200"/>
      <c r="Q1421" s="200"/>
      <c r="R1421" s="200"/>
      <c r="S1421" s="200"/>
      <c r="T1421" s="201"/>
      <c r="AT1421" s="202" t="s">
        <v>193</v>
      </c>
      <c r="AU1421" s="202" t="s">
        <v>90</v>
      </c>
      <c r="AV1421" s="13" t="s">
        <v>88</v>
      </c>
      <c r="AW1421" s="13" t="s">
        <v>41</v>
      </c>
      <c r="AX1421" s="13" t="s">
        <v>80</v>
      </c>
      <c r="AY1421" s="202" t="s">
        <v>182</v>
      </c>
    </row>
    <row r="1422" spans="1:65" s="13" customFormat="1" ht="11.25">
      <c r="B1422" s="192"/>
      <c r="C1422" s="193"/>
      <c r="D1422" s="194" t="s">
        <v>193</v>
      </c>
      <c r="E1422" s="195" t="s">
        <v>43</v>
      </c>
      <c r="F1422" s="196" t="s">
        <v>638</v>
      </c>
      <c r="G1422" s="193"/>
      <c r="H1422" s="195" t="s">
        <v>43</v>
      </c>
      <c r="I1422" s="197"/>
      <c r="J1422" s="193"/>
      <c r="K1422" s="193"/>
      <c r="L1422" s="198"/>
      <c r="M1422" s="199"/>
      <c r="N1422" s="200"/>
      <c r="O1422" s="200"/>
      <c r="P1422" s="200"/>
      <c r="Q1422" s="200"/>
      <c r="R1422" s="200"/>
      <c r="S1422" s="200"/>
      <c r="T1422" s="201"/>
      <c r="AT1422" s="202" t="s">
        <v>193</v>
      </c>
      <c r="AU1422" s="202" t="s">
        <v>90</v>
      </c>
      <c r="AV1422" s="13" t="s">
        <v>88</v>
      </c>
      <c r="AW1422" s="13" t="s">
        <v>41</v>
      </c>
      <c r="AX1422" s="13" t="s">
        <v>80</v>
      </c>
      <c r="AY1422" s="202" t="s">
        <v>182</v>
      </c>
    </row>
    <row r="1423" spans="1:65" s="14" customFormat="1" ht="11.25">
      <c r="B1423" s="203"/>
      <c r="C1423" s="204"/>
      <c r="D1423" s="194" t="s">
        <v>193</v>
      </c>
      <c r="E1423" s="205" t="s">
        <v>43</v>
      </c>
      <c r="F1423" s="206" t="s">
        <v>88</v>
      </c>
      <c r="G1423" s="204"/>
      <c r="H1423" s="207">
        <v>1</v>
      </c>
      <c r="I1423" s="208"/>
      <c r="J1423" s="204"/>
      <c r="K1423" s="204"/>
      <c r="L1423" s="209"/>
      <c r="M1423" s="210"/>
      <c r="N1423" s="211"/>
      <c r="O1423" s="211"/>
      <c r="P1423" s="211"/>
      <c r="Q1423" s="211"/>
      <c r="R1423" s="211"/>
      <c r="S1423" s="211"/>
      <c r="T1423" s="212"/>
      <c r="AT1423" s="213" t="s">
        <v>193</v>
      </c>
      <c r="AU1423" s="213" t="s">
        <v>90</v>
      </c>
      <c r="AV1423" s="14" t="s">
        <v>90</v>
      </c>
      <c r="AW1423" s="14" t="s">
        <v>41</v>
      </c>
      <c r="AX1423" s="14" t="s">
        <v>80</v>
      </c>
      <c r="AY1423" s="213" t="s">
        <v>182</v>
      </c>
    </row>
    <row r="1424" spans="1:65" s="13" customFormat="1" ht="11.25">
      <c r="B1424" s="192"/>
      <c r="C1424" s="193"/>
      <c r="D1424" s="194" t="s">
        <v>193</v>
      </c>
      <c r="E1424" s="195" t="s">
        <v>43</v>
      </c>
      <c r="F1424" s="196" t="s">
        <v>1636</v>
      </c>
      <c r="G1424" s="193"/>
      <c r="H1424" s="195" t="s">
        <v>43</v>
      </c>
      <c r="I1424" s="197"/>
      <c r="J1424" s="193"/>
      <c r="K1424" s="193"/>
      <c r="L1424" s="198"/>
      <c r="M1424" s="199"/>
      <c r="N1424" s="200"/>
      <c r="O1424" s="200"/>
      <c r="P1424" s="200"/>
      <c r="Q1424" s="200"/>
      <c r="R1424" s="200"/>
      <c r="S1424" s="200"/>
      <c r="T1424" s="201"/>
      <c r="AT1424" s="202" t="s">
        <v>193</v>
      </c>
      <c r="AU1424" s="202" t="s">
        <v>90</v>
      </c>
      <c r="AV1424" s="13" t="s">
        <v>88</v>
      </c>
      <c r="AW1424" s="13" t="s">
        <v>41</v>
      </c>
      <c r="AX1424" s="13" t="s">
        <v>80</v>
      </c>
      <c r="AY1424" s="202" t="s">
        <v>182</v>
      </c>
    </row>
    <row r="1425" spans="1:65" s="14" customFormat="1" ht="11.25">
      <c r="B1425" s="203"/>
      <c r="C1425" s="204"/>
      <c r="D1425" s="194" t="s">
        <v>193</v>
      </c>
      <c r="E1425" s="205" t="s">
        <v>43</v>
      </c>
      <c r="F1425" s="206" t="s">
        <v>88</v>
      </c>
      <c r="G1425" s="204"/>
      <c r="H1425" s="207">
        <v>1</v>
      </c>
      <c r="I1425" s="208"/>
      <c r="J1425" s="204"/>
      <c r="K1425" s="204"/>
      <c r="L1425" s="209"/>
      <c r="M1425" s="210"/>
      <c r="N1425" s="211"/>
      <c r="O1425" s="211"/>
      <c r="P1425" s="211"/>
      <c r="Q1425" s="211"/>
      <c r="R1425" s="211"/>
      <c r="S1425" s="211"/>
      <c r="T1425" s="212"/>
      <c r="AT1425" s="213" t="s">
        <v>193</v>
      </c>
      <c r="AU1425" s="213" t="s">
        <v>90</v>
      </c>
      <c r="AV1425" s="14" t="s">
        <v>90</v>
      </c>
      <c r="AW1425" s="14" t="s">
        <v>41</v>
      </c>
      <c r="AX1425" s="14" t="s">
        <v>80</v>
      </c>
      <c r="AY1425" s="213" t="s">
        <v>182</v>
      </c>
    </row>
    <row r="1426" spans="1:65" s="13" customFormat="1" ht="11.25">
      <c r="B1426" s="192"/>
      <c r="C1426" s="193"/>
      <c r="D1426" s="194" t="s">
        <v>193</v>
      </c>
      <c r="E1426" s="195" t="s">
        <v>43</v>
      </c>
      <c r="F1426" s="196" t="s">
        <v>1639</v>
      </c>
      <c r="G1426" s="193"/>
      <c r="H1426" s="195" t="s">
        <v>43</v>
      </c>
      <c r="I1426" s="197"/>
      <c r="J1426" s="193"/>
      <c r="K1426" s="193"/>
      <c r="L1426" s="198"/>
      <c r="M1426" s="199"/>
      <c r="N1426" s="200"/>
      <c r="O1426" s="200"/>
      <c r="P1426" s="200"/>
      <c r="Q1426" s="200"/>
      <c r="R1426" s="200"/>
      <c r="S1426" s="200"/>
      <c r="T1426" s="201"/>
      <c r="AT1426" s="202" t="s">
        <v>193</v>
      </c>
      <c r="AU1426" s="202" t="s">
        <v>90</v>
      </c>
      <c r="AV1426" s="13" t="s">
        <v>88</v>
      </c>
      <c r="AW1426" s="13" t="s">
        <v>41</v>
      </c>
      <c r="AX1426" s="13" t="s">
        <v>80</v>
      </c>
      <c r="AY1426" s="202" t="s">
        <v>182</v>
      </c>
    </row>
    <row r="1427" spans="1:65" s="14" customFormat="1" ht="11.25">
      <c r="B1427" s="203"/>
      <c r="C1427" s="204"/>
      <c r="D1427" s="194" t="s">
        <v>193</v>
      </c>
      <c r="E1427" s="205" t="s">
        <v>43</v>
      </c>
      <c r="F1427" s="206" t="s">
        <v>88</v>
      </c>
      <c r="G1427" s="204"/>
      <c r="H1427" s="207">
        <v>1</v>
      </c>
      <c r="I1427" s="208"/>
      <c r="J1427" s="204"/>
      <c r="K1427" s="204"/>
      <c r="L1427" s="209"/>
      <c r="M1427" s="210"/>
      <c r="N1427" s="211"/>
      <c r="O1427" s="211"/>
      <c r="P1427" s="211"/>
      <c r="Q1427" s="211"/>
      <c r="R1427" s="211"/>
      <c r="S1427" s="211"/>
      <c r="T1427" s="212"/>
      <c r="AT1427" s="213" t="s">
        <v>193</v>
      </c>
      <c r="AU1427" s="213" t="s">
        <v>90</v>
      </c>
      <c r="AV1427" s="14" t="s">
        <v>90</v>
      </c>
      <c r="AW1427" s="14" t="s">
        <v>41</v>
      </c>
      <c r="AX1427" s="14" t="s">
        <v>80</v>
      </c>
      <c r="AY1427" s="213" t="s">
        <v>182</v>
      </c>
    </row>
    <row r="1428" spans="1:65" s="13" customFormat="1" ht="11.25">
      <c r="B1428" s="192"/>
      <c r="C1428" s="193"/>
      <c r="D1428" s="194" t="s">
        <v>193</v>
      </c>
      <c r="E1428" s="195" t="s">
        <v>43</v>
      </c>
      <c r="F1428" s="196" t="s">
        <v>1641</v>
      </c>
      <c r="G1428" s="193"/>
      <c r="H1428" s="195" t="s">
        <v>43</v>
      </c>
      <c r="I1428" s="197"/>
      <c r="J1428" s="193"/>
      <c r="K1428" s="193"/>
      <c r="L1428" s="198"/>
      <c r="M1428" s="199"/>
      <c r="N1428" s="200"/>
      <c r="O1428" s="200"/>
      <c r="P1428" s="200"/>
      <c r="Q1428" s="200"/>
      <c r="R1428" s="200"/>
      <c r="S1428" s="200"/>
      <c r="T1428" s="201"/>
      <c r="AT1428" s="202" t="s">
        <v>193</v>
      </c>
      <c r="AU1428" s="202" t="s">
        <v>90</v>
      </c>
      <c r="AV1428" s="13" t="s">
        <v>88</v>
      </c>
      <c r="AW1428" s="13" t="s">
        <v>41</v>
      </c>
      <c r="AX1428" s="13" t="s">
        <v>80</v>
      </c>
      <c r="AY1428" s="202" t="s">
        <v>182</v>
      </c>
    </row>
    <row r="1429" spans="1:65" s="14" customFormat="1" ht="11.25">
      <c r="B1429" s="203"/>
      <c r="C1429" s="204"/>
      <c r="D1429" s="194" t="s">
        <v>193</v>
      </c>
      <c r="E1429" s="205" t="s">
        <v>43</v>
      </c>
      <c r="F1429" s="206" t="s">
        <v>88</v>
      </c>
      <c r="G1429" s="204"/>
      <c r="H1429" s="207">
        <v>1</v>
      </c>
      <c r="I1429" s="208"/>
      <c r="J1429" s="204"/>
      <c r="K1429" s="204"/>
      <c r="L1429" s="209"/>
      <c r="M1429" s="210"/>
      <c r="N1429" s="211"/>
      <c r="O1429" s="211"/>
      <c r="P1429" s="211"/>
      <c r="Q1429" s="211"/>
      <c r="R1429" s="211"/>
      <c r="S1429" s="211"/>
      <c r="T1429" s="212"/>
      <c r="AT1429" s="213" t="s">
        <v>193</v>
      </c>
      <c r="AU1429" s="213" t="s">
        <v>90</v>
      </c>
      <c r="AV1429" s="14" t="s">
        <v>90</v>
      </c>
      <c r="AW1429" s="14" t="s">
        <v>41</v>
      </c>
      <c r="AX1429" s="14" t="s">
        <v>80</v>
      </c>
      <c r="AY1429" s="213" t="s">
        <v>182</v>
      </c>
    </row>
    <row r="1430" spans="1:65" s="13" customFormat="1" ht="11.25">
      <c r="B1430" s="192"/>
      <c r="C1430" s="193"/>
      <c r="D1430" s="194" t="s">
        <v>193</v>
      </c>
      <c r="E1430" s="195" t="s">
        <v>43</v>
      </c>
      <c r="F1430" s="196" t="s">
        <v>1643</v>
      </c>
      <c r="G1430" s="193"/>
      <c r="H1430" s="195" t="s">
        <v>43</v>
      </c>
      <c r="I1430" s="197"/>
      <c r="J1430" s="193"/>
      <c r="K1430" s="193"/>
      <c r="L1430" s="198"/>
      <c r="M1430" s="199"/>
      <c r="N1430" s="200"/>
      <c r="O1430" s="200"/>
      <c r="P1430" s="200"/>
      <c r="Q1430" s="200"/>
      <c r="R1430" s="200"/>
      <c r="S1430" s="200"/>
      <c r="T1430" s="201"/>
      <c r="AT1430" s="202" t="s">
        <v>193</v>
      </c>
      <c r="AU1430" s="202" t="s">
        <v>90</v>
      </c>
      <c r="AV1430" s="13" t="s">
        <v>88</v>
      </c>
      <c r="AW1430" s="13" t="s">
        <v>41</v>
      </c>
      <c r="AX1430" s="13" t="s">
        <v>80</v>
      </c>
      <c r="AY1430" s="202" t="s">
        <v>182</v>
      </c>
    </row>
    <row r="1431" spans="1:65" s="14" customFormat="1" ht="11.25">
      <c r="B1431" s="203"/>
      <c r="C1431" s="204"/>
      <c r="D1431" s="194" t="s">
        <v>193</v>
      </c>
      <c r="E1431" s="205" t="s">
        <v>43</v>
      </c>
      <c r="F1431" s="206" t="s">
        <v>88</v>
      </c>
      <c r="G1431" s="204"/>
      <c r="H1431" s="207">
        <v>1</v>
      </c>
      <c r="I1431" s="208"/>
      <c r="J1431" s="204"/>
      <c r="K1431" s="204"/>
      <c r="L1431" s="209"/>
      <c r="M1431" s="210"/>
      <c r="N1431" s="211"/>
      <c r="O1431" s="211"/>
      <c r="P1431" s="211"/>
      <c r="Q1431" s="211"/>
      <c r="R1431" s="211"/>
      <c r="S1431" s="211"/>
      <c r="T1431" s="212"/>
      <c r="AT1431" s="213" t="s">
        <v>193</v>
      </c>
      <c r="AU1431" s="213" t="s">
        <v>90</v>
      </c>
      <c r="AV1431" s="14" t="s">
        <v>90</v>
      </c>
      <c r="AW1431" s="14" t="s">
        <v>41</v>
      </c>
      <c r="AX1431" s="14" t="s">
        <v>80</v>
      </c>
      <c r="AY1431" s="213" t="s">
        <v>182</v>
      </c>
    </row>
    <row r="1432" spans="1:65" s="13" customFormat="1" ht="11.25">
      <c r="B1432" s="192"/>
      <c r="C1432" s="193"/>
      <c r="D1432" s="194" t="s">
        <v>193</v>
      </c>
      <c r="E1432" s="195" t="s">
        <v>43</v>
      </c>
      <c r="F1432" s="196" t="s">
        <v>1644</v>
      </c>
      <c r="G1432" s="193"/>
      <c r="H1432" s="195" t="s">
        <v>43</v>
      </c>
      <c r="I1432" s="197"/>
      <c r="J1432" s="193"/>
      <c r="K1432" s="193"/>
      <c r="L1432" s="198"/>
      <c r="M1432" s="199"/>
      <c r="N1432" s="200"/>
      <c r="O1432" s="200"/>
      <c r="P1432" s="200"/>
      <c r="Q1432" s="200"/>
      <c r="R1432" s="200"/>
      <c r="S1432" s="200"/>
      <c r="T1432" s="201"/>
      <c r="AT1432" s="202" t="s">
        <v>193</v>
      </c>
      <c r="AU1432" s="202" t="s">
        <v>90</v>
      </c>
      <c r="AV1432" s="13" t="s">
        <v>88</v>
      </c>
      <c r="AW1432" s="13" t="s">
        <v>41</v>
      </c>
      <c r="AX1432" s="13" t="s">
        <v>80</v>
      </c>
      <c r="AY1432" s="202" t="s">
        <v>182</v>
      </c>
    </row>
    <row r="1433" spans="1:65" s="14" customFormat="1" ht="11.25">
      <c r="B1433" s="203"/>
      <c r="C1433" s="204"/>
      <c r="D1433" s="194" t="s">
        <v>193</v>
      </c>
      <c r="E1433" s="205" t="s">
        <v>43</v>
      </c>
      <c r="F1433" s="206" t="s">
        <v>88</v>
      </c>
      <c r="G1433" s="204"/>
      <c r="H1433" s="207">
        <v>1</v>
      </c>
      <c r="I1433" s="208"/>
      <c r="J1433" s="204"/>
      <c r="K1433" s="204"/>
      <c r="L1433" s="209"/>
      <c r="M1433" s="210"/>
      <c r="N1433" s="211"/>
      <c r="O1433" s="211"/>
      <c r="P1433" s="211"/>
      <c r="Q1433" s="211"/>
      <c r="R1433" s="211"/>
      <c r="S1433" s="211"/>
      <c r="T1433" s="212"/>
      <c r="AT1433" s="213" t="s">
        <v>193</v>
      </c>
      <c r="AU1433" s="213" t="s">
        <v>90</v>
      </c>
      <c r="AV1433" s="14" t="s">
        <v>90</v>
      </c>
      <c r="AW1433" s="14" t="s">
        <v>41</v>
      </c>
      <c r="AX1433" s="14" t="s">
        <v>80</v>
      </c>
      <c r="AY1433" s="213" t="s">
        <v>182</v>
      </c>
    </row>
    <row r="1434" spans="1:65" s="13" customFormat="1" ht="11.25">
      <c r="B1434" s="192"/>
      <c r="C1434" s="193"/>
      <c r="D1434" s="194" t="s">
        <v>193</v>
      </c>
      <c r="E1434" s="195" t="s">
        <v>43</v>
      </c>
      <c r="F1434" s="196" t="s">
        <v>1646</v>
      </c>
      <c r="G1434" s="193"/>
      <c r="H1434" s="195" t="s">
        <v>43</v>
      </c>
      <c r="I1434" s="197"/>
      <c r="J1434" s="193"/>
      <c r="K1434" s="193"/>
      <c r="L1434" s="198"/>
      <c r="M1434" s="199"/>
      <c r="N1434" s="200"/>
      <c r="O1434" s="200"/>
      <c r="P1434" s="200"/>
      <c r="Q1434" s="200"/>
      <c r="R1434" s="200"/>
      <c r="S1434" s="200"/>
      <c r="T1434" s="201"/>
      <c r="AT1434" s="202" t="s">
        <v>193</v>
      </c>
      <c r="AU1434" s="202" t="s">
        <v>90</v>
      </c>
      <c r="AV1434" s="13" t="s">
        <v>88</v>
      </c>
      <c r="AW1434" s="13" t="s">
        <v>41</v>
      </c>
      <c r="AX1434" s="13" t="s">
        <v>80</v>
      </c>
      <c r="AY1434" s="202" t="s">
        <v>182</v>
      </c>
    </row>
    <row r="1435" spans="1:65" s="14" customFormat="1" ht="11.25">
      <c r="B1435" s="203"/>
      <c r="C1435" s="204"/>
      <c r="D1435" s="194" t="s">
        <v>193</v>
      </c>
      <c r="E1435" s="205" t="s">
        <v>43</v>
      </c>
      <c r="F1435" s="206" t="s">
        <v>88</v>
      </c>
      <c r="G1435" s="204"/>
      <c r="H1435" s="207">
        <v>1</v>
      </c>
      <c r="I1435" s="208"/>
      <c r="J1435" s="204"/>
      <c r="K1435" s="204"/>
      <c r="L1435" s="209"/>
      <c r="M1435" s="210"/>
      <c r="N1435" s="211"/>
      <c r="O1435" s="211"/>
      <c r="P1435" s="211"/>
      <c r="Q1435" s="211"/>
      <c r="R1435" s="211"/>
      <c r="S1435" s="211"/>
      <c r="T1435" s="212"/>
      <c r="AT1435" s="213" t="s">
        <v>193</v>
      </c>
      <c r="AU1435" s="213" t="s">
        <v>90</v>
      </c>
      <c r="AV1435" s="14" t="s">
        <v>90</v>
      </c>
      <c r="AW1435" s="14" t="s">
        <v>41</v>
      </c>
      <c r="AX1435" s="14" t="s">
        <v>80</v>
      </c>
      <c r="AY1435" s="213" t="s">
        <v>182</v>
      </c>
    </row>
    <row r="1436" spans="1:65" s="15" customFormat="1" ht="11.25">
      <c r="B1436" s="227"/>
      <c r="C1436" s="228"/>
      <c r="D1436" s="194" t="s">
        <v>193</v>
      </c>
      <c r="E1436" s="229" t="s">
        <v>43</v>
      </c>
      <c r="F1436" s="230" t="s">
        <v>436</v>
      </c>
      <c r="G1436" s="228"/>
      <c r="H1436" s="231">
        <v>7</v>
      </c>
      <c r="I1436" s="232"/>
      <c r="J1436" s="228"/>
      <c r="K1436" s="228"/>
      <c r="L1436" s="233"/>
      <c r="M1436" s="234"/>
      <c r="N1436" s="235"/>
      <c r="O1436" s="235"/>
      <c r="P1436" s="235"/>
      <c r="Q1436" s="235"/>
      <c r="R1436" s="235"/>
      <c r="S1436" s="235"/>
      <c r="T1436" s="236"/>
      <c r="AT1436" s="237" t="s">
        <v>193</v>
      </c>
      <c r="AU1436" s="237" t="s">
        <v>90</v>
      </c>
      <c r="AV1436" s="15" t="s">
        <v>205</v>
      </c>
      <c r="AW1436" s="15" t="s">
        <v>41</v>
      </c>
      <c r="AX1436" s="15" t="s">
        <v>88</v>
      </c>
      <c r="AY1436" s="237" t="s">
        <v>182</v>
      </c>
    </row>
    <row r="1437" spans="1:65" s="2" customFormat="1" ht="24.2" customHeight="1">
      <c r="A1437" s="35"/>
      <c r="B1437" s="36"/>
      <c r="C1437" s="214" t="s">
        <v>1124</v>
      </c>
      <c r="D1437" s="214" t="s">
        <v>179</v>
      </c>
      <c r="E1437" s="215" t="s">
        <v>1906</v>
      </c>
      <c r="F1437" s="216" t="s">
        <v>1907</v>
      </c>
      <c r="G1437" s="217" t="s">
        <v>190</v>
      </c>
      <c r="H1437" s="218">
        <v>3</v>
      </c>
      <c r="I1437" s="219"/>
      <c r="J1437" s="220">
        <f>ROUND(I1437*H1437,2)</f>
        <v>0</v>
      </c>
      <c r="K1437" s="216" t="s">
        <v>198</v>
      </c>
      <c r="L1437" s="221"/>
      <c r="M1437" s="222" t="s">
        <v>43</v>
      </c>
      <c r="N1437" s="223" t="s">
        <v>51</v>
      </c>
      <c r="O1437" s="65"/>
      <c r="P1437" s="188">
        <f>O1437*H1437</f>
        <v>0</v>
      </c>
      <c r="Q1437" s="188">
        <v>0</v>
      </c>
      <c r="R1437" s="188">
        <f>Q1437*H1437</f>
        <v>0</v>
      </c>
      <c r="S1437" s="188">
        <v>0</v>
      </c>
      <c r="T1437" s="189">
        <f>S1437*H1437</f>
        <v>0</v>
      </c>
      <c r="U1437" s="35"/>
      <c r="V1437" s="35"/>
      <c r="W1437" s="35"/>
      <c r="X1437" s="35"/>
      <c r="Y1437" s="35"/>
      <c r="Z1437" s="35"/>
      <c r="AA1437" s="35"/>
      <c r="AB1437" s="35"/>
      <c r="AC1437" s="35"/>
      <c r="AD1437" s="35"/>
      <c r="AE1437" s="35"/>
      <c r="AR1437" s="190" t="s">
        <v>90</v>
      </c>
      <c r="AT1437" s="190" t="s">
        <v>179</v>
      </c>
      <c r="AU1437" s="190" t="s">
        <v>90</v>
      </c>
      <c r="AY1437" s="17" t="s">
        <v>182</v>
      </c>
      <c r="BE1437" s="191">
        <f>IF(N1437="základní",J1437,0)</f>
        <v>0</v>
      </c>
      <c r="BF1437" s="191">
        <f>IF(N1437="snížená",J1437,0)</f>
        <v>0</v>
      </c>
      <c r="BG1437" s="191">
        <f>IF(N1437="zákl. přenesená",J1437,0)</f>
        <v>0</v>
      </c>
      <c r="BH1437" s="191">
        <f>IF(N1437="sníž. přenesená",J1437,0)</f>
        <v>0</v>
      </c>
      <c r="BI1437" s="191">
        <f>IF(N1437="nulová",J1437,0)</f>
        <v>0</v>
      </c>
      <c r="BJ1437" s="17" t="s">
        <v>88</v>
      </c>
      <c r="BK1437" s="191">
        <f>ROUND(I1437*H1437,2)</f>
        <v>0</v>
      </c>
      <c r="BL1437" s="17" t="s">
        <v>88</v>
      </c>
      <c r="BM1437" s="190" t="s">
        <v>1908</v>
      </c>
    </row>
    <row r="1438" spans="1:65" s="13" customFormat="1" ht="11.25">
      <c r="B1438" s="192"/>
      <c r="C1438" s="193"/>
      <c r="D1438" s="194" t="s">
        <v>193</v>
      </c>
      <c r="E1438" s="195" t="s">
        <v>43</v>
      </c>
      <c r="F1438" s="196" t="s">
        <v>431</v>
      </c>
      <c r="G1438" s="193"/>
      <c r="H1438" s="195" t="s">
        <v>43</v>
      </c>
      <c r="I1438" s="197"/>
      <c r="J1438" s="193"/>
      <c r="K1438" s="193"/>
      <c r="L1438" s="198"/>
      <c r="M1438" s="199"/>
      <c r="N1438" s="200"/>
      <c r="O1438" s="200"/>
      <c r="P1438" s="200"/>
      <c r="Q1438" s="200"/>
      <c r="R1438" s="200"/>
      <c r="S1438" s="200"/>
      <c r="T1438" s="201"/>
      <c r="AT1438" s="202" t="s">
        <v>193</v>
      </c>
      <c r="AU1438" s="202" t="s">
        <v>90</v>
      </c>
      <c r="AV1438" s="13" t="s">
        <v>88</v>
      </c>
      <c r="AW1438" s="13" t="s">
        <v>41</v>
      </c>
      <c r="AX1438" s="13" t="s">
        <v>80</v>
      </c>
      <c r="AY1438" s="202" t="s">
        <v>182</v>
      </c>
    </row>
    <row r="1439" spans="1:65" s="13" customFormat="1" ht="11.25">
      <c r="B1439" s="192"/>
      <c r="C1439" s="193"/>
      <c r="D1439" s="194" t="s">
        <v>193</v>
      </c>
      <c r="E1439" s="195" t="s">
        <v>43</v>
      </c>
      <c r="F1439" s="196" t="s">
        <v>638</v>
      </c>
      <c r="G1439" s="193"/>
      <c r="H1439" s="195" t="s">
        <v>43</v>
      </c>
      <c r="I1439" s="197"/>
      <c r="J1439" s="193"/>
      <c r="K1439" s="193"/>
      <c r="L1439" s="198"/>
      <c r="M1439" s="199"/>
      <c r="N1439" s="200"/>
      <c r="O1439" s="200"/>
      <c r="P1439" s="200"/>
      <c r="Q1439" s="200"/>
      <c r="R1439" s="200"/>
      <c r="S1439" s="200"/>
      <c r="T1439" s="201"/>
      <c r="AT1439" s="202" t="s">
        <v>193</v>
      </c>
      <c r="AU1439" s="202" t="s">
        <v>90</v>
      </c>
      <c r="AV1439" s="13" t="s">
        <v>88</v>
      </c>
      <c r="AW1439" s="13" t="s">
        <v>41</v>
      </c>
      <c r="AX1439" s="13" t="s">
        <v>80</v>
      </c>
      <c r="AY1439" s="202" t="s">
        <v>182</v>
      </c>
    </row>
    <row r="1440" spans="1:65" s="14" customFormat="1" ht="11.25">
      <c r="B1440" s="203"/>
      <c r="C1440" s="204"/>
      <c r="D1440" s="194" t="s">
        <v>193</v>
      </c>
      <c r="E1440" s="205" t="s">
        <v>43</v>
      </c>
      <c r="F1440" s="206" t="s">
        <v>88</v>
      </c>
      <c r="G1440" s="204"/>
      <c r="H1440" s="207">
        <v>1</v>
      </c>
      <c r="I1440" s="208"/>
      <c r="J1440" s="204"/>
      <c r="K1440" s="204"/>
      <c r="L1440" s="209"/>
      <c r="M1440" s="210"/>
      <c r="N1440" s="211"/>
      <c r="O1440" s="211"/>
      <c r="P1440" s="211"/>
      <c r="Q1440" s="211"/>
      <c r="R1440" s="211"/>
      <c r="S1440" s="211"/>
      <c r="T1440" s="212"/>
      <c r="AT1440" s="213" t="s">
        <v>193</v>
      </c>
      <c r="AU1440" s="213" t="s">
        <v>90</v>
      </c>
      <c r="AV1440" s="14" t="s">
        <v>90</v>
      </c>
      <c r="AW1440" s="14" t="s">
        <v>41</v>
      </c>
      <c r="AX1440" s="14" t="s">
        <v>80</v>
      </c>
      <c r="AY1440" s="213" t="s">
        <v>182</v>
      </c>
    </row>
    <row r="1441" spans="1:65" s="13" customFormat="1" ht="11.25">
      <c r="B1441" s="192"/>
      <c r="C1441" s="193"/>
      <c r="D1441" s="194" t="s">
        <v>193</v>
      </c>
      <c r="E1441" s="195" t="s">
        <v>43</v>
      </c>
      <c r="F1441" s="196" t="s">
        <v>1636</v>
      </c>
      <c r="G1441" s="193"/>
      <c r="H1441" s="195" t="s">
        <v>43</v>
      </c>
      <c r="I1441" s="197"/>
      <c r="J1441" s="193"/>
      <c r="K1441" s="193"/>
      <c r="L1441" s="198"/>
      <c r="M1441" s="199"/>
      <c r="N1441" s="200"/>
      <c r="O1441" s="200"/>
      <c r="P1441" s="200"/>
      <c r="Q1441" s="200"/>
      <c r="R1441" s="200"/>
      <c r="S1441" s="200"/>
      <c r="T1441" s="201"/>
      <c r="AT1441" s="202" t="s">
        <v>193</v>
      </c>
      <c r="AU1441" s="202" t="s">
        <v>90</v>
      </c>
      <c r="AV1441" s="13" t="s">
        <v>88</v>
      </c>
      <c r="AW1441" s="13" t="s">
        <v>41</v>
      </c>
      <c r="AX1441" s="13" t="s">
        <v>80</v>
      </c>
      <c r="AY1441" s="202" t="s">
        <v>182</v>
      </c>
    </row>
    <row r="1442" spans="1:65" s="14" customFormat="1" ht="11.25">
      <c r="B1442" s="203"/>
      <c r="C1442" s="204"/>
      <c r="D1442" s="194" t="s">
        <v>193</v>
      </c>
      <c r="E1442" s="205" t="s">
        <v>43</v>
      </c>
      <c r="F1442" s="206" t="s">
        <v>88</v>
      </c>
      <c r="G1442" s="204"/>
      <c r="H1442" s="207">
        <v>1</v>
      </c>
      <c r="I1442" s="208"/>
      <c r="J1442" s="204"/>
      <c r="K1442" s="204"/>
      <c r="L1442" s="209"/>
      <c r="M1442" s="210"/>
      <c r="N1442" s="211"/>
      <c r="O1442" s="211"/>
      <c r="P1442" s="211"/>
      <c r="Q1442" s="211"/>
      <c r="R1442" s="211"/>
      <c r="S1442" s="211"/>
      <c r="T1442" s="212"/>
      <c r="AT1442" s="213" t="s">
        <v>193</v>
      </c>
      <c r="AU1442" s="213" t="s">
        <v>90</v>
      </c>
      <c r="AV1442" s="14" t="s">
        <v>90</v>
      </c>
      <c r="AW1442" s="14" t="s">
        <v>41</v>
      </c>
      <c r="AX1442" s="14" t="s">
        <v>80</v>
      </c>
      <c r="AY1442" s="213" t="s">
        <v>182</v>
      </c>
    </row>
    <row r="1443" spans="1:65" s="13" customFormat="1" ht="11.25">
      <c r="B1443" s="192"/>
      <c r="C1443" s="193"/>
      <c r="D1443" s="194" t="s">
        <v>193</v>
      </c>
      <c r="E1443" s="195" t="s">
        <v>43</v>
      </c>
      <c r="F1443" s="196" t="s">
        <v>1639</v>
      </c>
      <c r="G1443" s="193"/>
      <c r="H1443" s="195" t="s">
        <v>43</v>
      </c>
      <c r="I1443" s="197"/>
      <c r="J1443" s="193"/>
      <c r="K1443" s="193"/>
      <c r="L1443" s="198"/>
      <c r="M1443" s="199"/>
      <c r="N1443" s="200"/>
      <c r="O1443" s="200"/>
      <c r="P1443" s="200"/>
      <c r="Q1443" s="200"/>
      <c r="R1443" s="200"/>
      <c r="S1443" s="200"/>
      <c r="T1443" s="201"/>
      <c r="AT1443" s="202" t="s">
        <v>193</v>
      </c>
      <c r="AU1443" s="202" t="s">
        <v>90</v>
      </c>
      <c r="AV1443" s="13" t="s">
        <v>88</v>
      </c>
      <c r="AW1443" s="13" t="s">
        <v>41</v>
      </c>
      <c r="AX1443" s="13" t="s">
        <v>80</v>
      </c>
      <c r="AY1443" s="202" t="s">
        <v>182</v>
      </c>
    </row>
    <row r="1444" spans="1:65" s="14" customFormat="1" ht="11.25">
      <c r="B1444" s="203"/>
      <c r="C1444" s="204"/>
      <c r="D1444" s="194" t="s">
        <v>193</v>
      </c>
      <c r="E1444" s="205" t="s">
        <v>43</v>
      </c>
      <c r="F1444" s="206" t="s">
        <v>88</v>
      </c>
      <c r="G1444" s="204"/>
      <c r="H1444" s="207">
        <v>1</v>
      </c>
      <c r="I1444" s="208"/>
      <c r="J1444" s="204"/>
      <c r="K1444" s="204"/>
      <c r="L1444" s="209"/>
      <c r="M1444" s="210"/>
      <c r="N1444" s="211"/>
      <c r="O1444" s="211"/>
      <c r="P1444" s="211"/>
      <c r="Q1444" s="211"/>
      <c r="R1444" s="211"/>
      <c r="S1444" s="211"/>
      <c r="T1444" s="212"/>
      <c r="AT1444" s="213" t="s">
        <v>193</v>
      </c>
      <c r="AU1444" s="213" t="s">
        <v>90</v>
      </c>
      <c r="AV1444" s="14" t="s">
        <v>90</v>
      </c>
      <c r="AW1444" s="14" t="s">
        <v>41</v>
      </c>
      <c r="AX1444" s="14" t="s">
        <v>80</v>
      </c>
      <c r="AY1444" s="213" t="s">
        <v>182</v>
      </c>
    </row>
    <row r="1445" spans="1:65" s="15" customFormat="1" ht="11.25">
      <c r="B1445" s="227"/>
      <c r="C1445" s="228"/>
      <c r="D1445" s="194" t="s">
        <v>193</v>
      </c>
      <c r="E1445" s="229" t="s">
        <v>43</v>
      </c>
      <c r="F1445" s="230" t="s">
        <v>436</v>
      </c>
      <c r="G1445" s="228"/>
      <c r="H1445" s="231">
        <v>3</v>
      </c>
      <c r="I1445" s="232"/>
      <c r="J1445" s="228"/>
      <c r="K1445" s="228"/>
      <c r="L1445" s="233"/>
      <c r="M1445" s="234"/>
      <c r="N1445" s="235"/>
      <c r="O1445" s="235"/>
      <c r="P1445" s="235"/>
      <c r="Q1445" s="235"/>
      <c r="R1445" s="235"/>
      <c r="S1445" s="235"/>
      <c r="T1445" s="236"/>
      <c r="AT1445" s="237" t="s">
        <v>193</v>
      </c>
      <c r="AU1445" s="237" t="s">
        <v>90</v>
      </c>
      <c r="AV1445" s="15" t="s">
        <v>205</v>
      </c>
      <c r="AW1445" s="15" t="s">
        <v>41</v>
      </c>
      <c r="AX1445" s="15" t="s">
        <v>88</v>
      </c>
      <c r="AY1445" s="237" t="s">
        <v>182</v>
      </c>
    </row>
    <row r="1446" spans="1:65" s="2" customFormat="1" ht="49.15" customHeight="1">
      <c r="A1446" s="35"/>
      <c r="B1446" s="36"/>
      <c r="C1446" s="179" t="s">
        <v>1128</v>
      </c>
      <c r="D1446" s="179" t="s">
        <v>187</v>
      </c>
      <c r="E1446" s="180" t="s">
        <v>957</v>
      </c>
      <c r="F1446" s="181" t="s">
        <v>958</v>
      </c>
      <c r="G1446" s="182" t="s">
        <v>190</v>
      </c>
      <c r="H1446" s="183">
        <v>8</v>
      </c>
      <c r="I1446" s="184"/>
      <c r="J1446" s="185">
        <f>ROUND(I1446*H1446,2)</f>
        <v>0</v>
      </c>
      <c r="K1446" s="181" t="s">
        <v>191</v>
      </c>
      <c r="L1446" s="40"/>
      <c r="M1446" s="186" t="s">
        <v>43</v>
      </c>
      <c r="N1446" s="187" t="s">
        <v>51</v>
      </c>
      <c r="O1446" s="65"/>
      <c r="P1446" s="188">
        <f>O1446*H1446</f>
        <v>0</v>
      </c>
      <c r="Q1446" s="188">
        <v>0</v>
      </c>
      <c r="R1446" s="188">
        <f>Q1446*H1446</f>
        <v>0</v>
      </c>
      <c r="S1446" s="188">
        <v>0</v>
      </c>
      <c r="T1446" s="189">
        <f>S1446*H1446</f>
        <v>0</v>
      </c>
      <c r="U1446" s="35"/>
      <c r="V1446" s="35"/>
      <c r="W1446" s="35"/>
      <c r="X1446" s="35"/>
      <c r="Y1446" s="35"/>
      <c r="Z1446" s="35"/>
      <c r="AA1446" s="35"/>
      <c r="AB1446" s="35"/>
      <c r="AC1446" s="35"/>
      <c r="AD1446" s="35"/>
      <c r="AE1446" s="35"/>
      <c r="AR1446" s="190" t="s">
        <v>88</v>
      </c>
      <c r="AT1446" s="190" t="s">
        <v>187</v>
      </c>
      <c r="AU1446" s="190" t="s">
        <v>90</v>
      </c>
      <c r="AY1446" s="17" t="s">
        <v>182</v>
      </c>
      <c r="BE1446" s="191">
        <f>IF(N1446="základní",J1446,0)</f>
        <v>0</v>
      </c>
      <c r="BF1446" s="191">
        <f>IF(N1446="snížená",J1446,0)</f>
        <v>0</v>
      </c>
      <c r="BG1446" s="191">
        <f>IF(N1446="zákl. přenesená",J1446,0)</f>
        <v>0</v>
      </c>
      <c r="BH1446" s="191">
        <f>IF(N1446="sníž. přenesená",J1446,0)</f>
        <v>0</v>
      </c>
      <c r="BI1446" s="191">
        <f>IF(N1446="nulová",J1446,0)</f>
        <v>0</v>
      </c>
      <c r="BJ1446" s="17" t="s">
        <v>88</v>
      </c>
      <c r="BK1446" s="191">
        <f>ROUND(I1446*H1446,2)</f>
        <v>0</v>
      </c>
      <c r="BL1446" s="17" t="s">
        <v>88</v>
      </c>
      <c r="BM1446" s="190" t="s">
        <v>1909</v>
      </c>
    </row>
    <row r="1447" spans="1:65" s="13" customFormat="1" ht="11.25">
      <c r="B1447" s="192"/>
      <c r="C1447" s="193"/>
      <c r="D1447" s="194" t="s">
        <v>193</v>
      </c>
      <c r="E1447" s="195" t="s">
        <v>43</v>
      </c>
      <c r="F1447" s="196" t="s">
        <v>532</v>
      </c>
      <c r="G1447" s="193"/>
      <c r="H1447" s="195" t="s">
        <v>43</v>
      </c>
      <c r="I1447" s="197"/>
      <c r="J1447" s="193"/>
      <c r="K1447" s="193"/>
      <c r="L1447" s="198"/>
      <c r="M1447" s="199"/>
      <c r="N1447" s="200"/>
      <c r="O1447" s="200"/>
      <c r="P1447" s="200"/>
      <c r="Q1447" s="200"/>
      <c r="R1447" s="200"/>
      <c r="S1447" s="200"/>
      <c r="T1447" s="201"/>
      <c r="AT1447" s="202" t="s">
        <v>193</v>
      </c>
      <c r="AU1447" s="202" t="s">
        <v>90</v>
      </c>
      <c r="AV1447" s="13" t="s">
        <v>88</v>
      </c>
      <c r="AW1447" s="13" t="s">
        <v>41</v>
      </c>
      <c r="AX1447" s="13" t="s">
        <v>80</v>
      </c>
      <c r="AY1447" s="202" t="s">
        <v>182</v>
      </c>
    </row>
    <row r="1448" spans="1:65" s="13" customFormat="1" ht="11.25">
      <c r="B1448" s="192"/>
      <c r="C1448" s="193"/>
      <c r="D1448" s="194" t="s">
        <v>193</v>
      </c>
      <c r="E1448" s="195" t="s">
        <v>43</v>
      </c>
      <c r="F1448" s="196" t="s">
        <v>362</v>
      </c>
      <c r="G1448" s="193"/>
      <c r="H1448" s="195" t="s">
        <v>43</v>
      </c>
      <c r="I1448" s="197"/>
      <c r="J1448" s="193"/>
      <c r="K1448" s="193"/>
      <c r="L1448" s="198"/>
      <c r="M1448" s="199"/>
      <c r="N1448" s="200"/>
      <c r="O1448" s="200"/>
      <c r="P1448" s="200"/>
      <c r="Q1448" s="200"/>
      <c r="R1448" s="200"/>
      <c r="S1448" s="200"/>
      <c r="T1448" s="201"/>
      <c r="AT1448" s="202" t="s">
        <v>193</v>
      </c>
      <c r="AU1448" s="202" t="s">
        <v>90</v>
      </c>
      <c r="AV1448" s="13" t="s">
        <v>88</v>
      </c>
      <c r="AW1448" s="13" t="s">
        <v>41</v>
      </c>
      <c r="AX1448" s="13" t="s">
        <v>80</v>
      </c>
      <c r="AY1448" s="202" t="s">
        <v>182</v>
      </c>
    </row>
    <row r="1449" spans="1:65" s="14" customFormat="1" ht="11.25">
      <c r="B1449" s="203"/>
      <c r="C1449" s="204"/>
      <c r="D1449" s="194" t="s">
        <v>193</v>
      </c>
      <c r="E1449" s="205" t="s">
        <v>43</v>
      </c>
      <c r="F1449" s="206" t="s">
        <v>225</v>
      </c>
      <c r="G1449" s="204"/>
      <c r="H1449" s="207">
        <v>8</v>
      </c>
      <c r="I1449" s="208"/>
      <c r="J1449" s="204"/>
      <c r="K1449" s="204"/>
      <c r="L1449" s="209"/>
      <c r="M1449" s="210"/>
      <c r="N1449" s="211"/>
      <c r="O1449" s="211"/>
      <c r="P1449" s="211"/>
      <c r="Q1449" s="211"/>
      <c r="R1449" s="211"/>
      <c r="S1449" s="211"/>
      <c r="T1449" s="212"/>
      <c r="AT1449" s="213" t="s">
        <v>193</v>
      </c>
      <c r="AU1449" s="213" t="s">
        <v>90</v>
      </c>
      <c r="AV1449" s="14" t="s">
        <v>90</v>
      </c>
      <c r="AW1449" s="14" t="s">
        <v>41</v>
      </c>
      <c r="AX1449" s="14" t="s">
        <v>88</v>
      </c>
      <c r="AY1449" s="213" t="s">
        <v>182</v>
      </c>
    </row>
    <row r="1450" spans="1:65" s="2" customFormat="1" ht="49.15" customHeight="1">
      <c r="A1450" s="35"/>
      <c r="B1450" s="36"/>
      <c r="C1450" s="179" t="s">
        <v>1133</v>
      </c>
      <c r="D1450" s="179" t="s">
        <v>187</v>
      </c>
      <c r="E1450" s="180" t="s">
        <v>961</v>
      </c>
      <c r="F1450" s="181" t="s">
        <v>962</v>
      </c>
      <c r="G1450" s="182" t="s">
        <v>190</v>
      </c>
      <c r="H1450" s="183">
        <v>8</v>
      </c>
      <c r="I1450" s="184"/>
      <c r="J1450" s="185">
        <f>ROUND(I1450*H1450,2)</f>
        <v>0</v>
      </c>
      <c r="K1450" s="181" t="s">
        <v>191</v>
      </c>
      <c r="L1450" s="40"/>
      <c r="M1450" s="186" t="s">
        <v>43</v>
      </c>
      <c r="N1450" s="187" t="s">
        <v>51</v>
      </c>
      <c r="O1450" s="65"/>
      <c r="P1450" s="188">
        <f>O1450*H1450</f>
        <v>0</v>
      </c>
      <c r="Q1450" s="188">
        <v>0</v>
      </c>
      <c r="R1450" s="188">
        <f>Q1450*H1450</f>
        <v>0</v>
      </c>
      <c r="S1450" s="188">
        <v>0</v>
      </c>
      <c r="T1450" s="189">
        <f>S1450*H1450</f>
        <v>0</v>
      </c>
      <c r="U1450" s="35"/>
      <c r="V1450" s="35"/>
      <c r="W1450" s="35"/>
      <c r="X1450" s="35"/>
      <c r="Y1450" s="35"/>
      <c r="Z1450" s="35"/>
      <c r="AA1450" s="35"/>
      <c r="AB1450" s="35"/>
      <c r="AC1450" s="35"/>
      <c r="AD1450" s="35"/>
      <c r="AE1450" s="35"/>
      <c r="AR1450" s="190" t="s">
        <v>88</v>
      </c>
      <c r="AT1450" s="190" t="s">
        <v>187</v>
      </c>
      <c r="AU1450" s="190" t="s">
        <v>90</v>
      </c>
      <c r="AY1450" s="17" t="s">
        <v>182</v>
      </c>
      <c r="BE1450" s="191">
        <f>IF(N1450="základní",J1450,0)</f>
        <v>0</v>
      </c>
      <c r="BF1450" s="191">
        <f>IF(N1450="snížená",J1450,0)</f>
        <v>0</v>
      </c>
      <c r="BG1450" s="191">
        <f>IF(N1450="zákl. přenesená",J1450,0)</f>
        <v>0</v>
      </c>
      <c r="BH1450" s="191">
        <f>IF(N1450="sníž. přenesená",J1450,0)</f>
        <v>0</v>
      </c>
      <c r="BI1450" s="191">
        <f>IF(N1450="nulová",J1450,0)</f>
        <v>0</v>
      </c>
      <c r="BJ1450" s="17" t="s">
        <v>88</v>
      </c>
      <c r="BK1450" s="191">
        <f>ROUND(I1450*H1450,2)</f>
        <v>0</v>
      </c>
      <c r="BL1450" s="17" t="s">
        <v>88</v>
      </c>
      <c r="BM1450" s="190" t="s">
        <v>963</v>
      </c>
    </row>
    <row r="1451" spans="1:65" s="13" customFormat="1" ht="11.25">
      <c r="B1451" s="192"/>
      <c r="C1451" s="193"/>
      <c r="D1451" s="194" t="s">
        <v>193</v>
      </c>
      <c r="E1451" s="195" t="s">
        <v>43</v>
      </c>
      <c r="F1451" s="196" t="s">
        <v>431</v>
      </c>
      <c r="G1451" s="193"/>
      <c r="H1451" s="195" t="s">
        <v>43</v>
      </c>
      <c r="I1451" s="197"/>
      <c r="J1451" s="193"/>
      <c r="K1451" s="193"/>
      <c r="L1451" s="198"/>
      <c r="M1451" s="199"/>
      <c r="N1451" s="200"/>
      <c r="O1451" s="200"/>
      <c r="P1451" s="200"/>
      <c r="Q1451" s="200"/>
      <c r="R1451" s="200"/>
      <c r="S1451" s="200"/>
      <c r="T1451" s="201"/>
      <c r="AT1451" s="202" t="s">
        <v>193</v>
      </c>
      <c r="AU1451" s="202" t="s">
        <v>90</v>
      </c>
      <c r="AV1451" s="13" t="s">
        <v>88</v>
      </c>
      <c r="AW1451" s="13" t="s">
        <v>41</v>
      </c>
      <c r="AX1451" s="13" t="s">
        <v>80</v>
      </c>
      <c r="AY1451" s="202" t="s">
        <v>182</v>
      </c>
    </row>
    <row r="1452" spans="1:65" s="13" customFormat="1" ht="11.25">
      <c r="B1452" s="192"/>
      <c r="C1452" s="193"/>
      <c r="D1452" s="194" t="s">
        <v>193</v>
      </c>
      <c r="E1452" s="195" t="s">
        <v>43</v>
      </c>
      <c r="F1452" s="196" t="s">
        <v>638</v>
      </c>
      <c r="G1452" s="193"/>
      <c r="H1452" s="195" t="s">
        <v>43</v>
      </c>
      <c r="I1452" s="197"/>
      <c r="J1452" s="193"/>
      <c r="K1452" s="193"/>
      <c r="L1452" s="198"/>
      <c r="M1452" s="199"/>
      <c r="N1452" s="200"/>
      <c r="O1452" s="200"/>
      <c r="P1452" s="200"/>
      <c r="Q1452" s="200"/>
      <c r="R1452" s="200"/>
      <c r="S1452" s="200"/>
      <c r="T1452" s="201"/>
      <c r="AT1452" s="202" t="s">
        <v>193</v>
      </c>
      <c r="AU1452" s="202" t="s">
        <v>90</v>
      </c>
      <c r="AV1452" s="13" t="s">
        <v>88</v>
      </c>
      <c r="AW1452" s="13" t="s">
        <v>41</v>
      </c>
      <c r="AX1452" s="13" t="s">
        <v>80</v>
      </c>
      <c r="AY1452" s="202" t="s">
        <v>182</v>
      </c>
    </row>
    <row r="1453" spans="1:65" s="14" customFormat="1" ht="11.25">
      <c r="B1453" s="203"/>
      <c r="C1453" s="204"/>
      <c r="D1453" s="194" t="s">
        <v>193</v>
      </c>
      <c r="E1453" s="205" t="s">
        <v>43</v>
      </c>
      <c r="F1453" s="206" t="s">
        <v>88</v>
      </c>
      <c r="G1453" s="204"/>
      <c r="H1453" s="207">
        <v>1</v>
      </c>
      <c r="I1453" s="208"/>
      <c r="J1453" s="204"/>
      <c r="K1453" s="204"/>
      <c r="L1453" s="209"/>
      <c r="M1453" s="210"/>
      <c r="N1453" s="211"/>
      <c r="O1453" s="211"/>
      <c r="P1453" s="211"/>
      <c r="Q1453" s="211"/>
      <c r="R1453" s="211"/>
      <c r="S1453" s="211"/>
      <c r="T1453" s="212"/>
      <c r="AT1453" s="213" t="s">
        <v>193</v>
      </c>
      <c r="AU1453" s="213" t="s">
        <v>90</v>
      </c>
      <c r="AV1453" s="14" t="s">
        <v>90</v>
      </c>
      <c r="AW1453" s="14" t="s">
        <v>41</v>
      </c>
      <c r="AX1453" s="14" t="s">
        <v>80</v>
      </c>
      <c r="AY1453" s="213" t="s">
        <v>182</v>
      </c>
    </row>
    <row r="1454" spans="1:65" s="13" customFormat="1" ht="11.25">
      <c r="B1454" s="192"/>
      <c r="C1454" s="193"/>
      <c r="D1454" s="194" t="s">
        <v>193</v>
      </c>
      <c r="E1454" s="195" t="s">
        <v>43</v>
      </c>
      <c r="F1454" s="196" t="s">
        <v>640</v>
      </c>
      <c r="G1454" s="193"/>
      <c r="H1454" s="195" t="s">
        <v>43</v>
      </c>
      <c r="I1454" s="197"/>
      <c r="J1454" s="193"/>
      <c r="K1454" s="193"/>
      <c r="L1454" s="198"/>
      <c r="M1454" s="199"/>
      <c r="N1454" s="200"/>
      <c r="O1454" s="200"/>
      <c r="P1454" s="200"/>
      <c r="Q1454" s="200"/>
      <c r="R1454" s="200"/>
      <c r="S1454" s="200"/>
      <c r="T1454" s="201"/>
      <c r="AT1454" s="202" t="s">
        <v>193</v>
      </c>
      <c r="AU1454" s="202" t="s">
        <v>90</v>
      </c>
      <c r="AV1454" s="13" t="s">
        <v>88</v>
      </c>
      <c r="AW1454" s="13" t="s">
        <v>41</v>
      </c>
      <c r="AX1454" s="13" t="s">
        <v>80</v>
      </c>
      <c r="AY1454" s="202" t="s">
        <v>182</v>
      </c>
    </row>
    <row r="1455" spans="1:65" s="14" customFormat="1" ht="11.25">
      <c r="B1455" s="203"/>
      <c r="C1455" s="204"/>
      <c r="D1455" s="194" t="s">
        <v>193</v>
      </c>
      <c r="E1455" s="205" t="s">
        <v>43</v>
      </c>
      <c r="F1455" s="206" t="s">
        <v>88</v>
      </c>
      <c r="G1455" s="204"/>
      <c r="H1455" s="207">
        <v>1</v>
      </c>
      <c r="I1455" s="208"/>
      <c r="J1455" s="204"/>
      <c r="K1455" s="204"/>
      <c r="L1455" s="209"/>
      <c r="M1455" s="210"/>
      <c r="N1455" s="211"/>
      <c r="O1455" s="211"/>
      <c r="P1455" s="211"/>
      <c r="Q1455" s="211"/>
      <c r="R1455" s="211"/>
      <c r="S1455" s="211"/>
      <c r="T1455" s="212"/>
      <c r="AT1455" s="213" t="s">
        <v>193</v>
      </c>
      <c r="AU1455" s="213" t="s">
        <v>90</v>
      </c>
      <c r="AV1455" s="14" t="s">
        <v>90</v>
      </c>
      <c r="AW1455" s="14" t="s">
        <v>41</v>
      </c>
      <c r="AX1455" s="14" t="s">
        <v>80</v>
      </c>
      <c r="AY1455" s="213" t="s">
        <v>182</v>
      </c>
    </row>
    <row r="1456" spans="1:65" s="13" customFormat="1" ht="11.25">
      <c r="B1456" s="192"/>
      <c r="C1456" s="193"/>
      <c r="D1456" s="194" t="s">
        <v>193</v>
      </c>
      <c r="E1456" s="195" t="s">
        <v>43</v>
      </c>
      <c r="F1456" s="196" t="s">
        <v>1636</v>
      </c>
      <c r="G1456" s="193"/>
      <c r="H1456" s="195" t="s">
        <v>43</v>
      </c>
      <c r="I1456" s="197"/>
      <c r="J1456" s="193"/>
      <c r="K1456" s="193"/>
      <c r="L1456" s="198"/>
      <c r="M1456" s="199"/>
      <c r="N1456" s="200"/>
      <c r="O1456" s="200"/>
      <c r="P1456" s="200"/>
      <c r="Q1456" s="200"/>
      <c r="R1456" s="200"/>
      <c r="S1456" s="200"/>
      <c r="T1456" s="201"/>
      <c r="AT1456" s="202" t="s">
        <v>193</v>
      </c>
      <c r="AU1456" s="202" t="s">
        <v>90</v>
      </c>
      <c r="AV1456" s="13" t="s">
        <v>88</v>
      </c>
      <c r="AW1456" s="13" t="s">
        <v>41</v>
      </c>
      <c r="AX1456" s="13" t="s">
        <v>80</v>
      </c>
      <c r="AY1456" s="202" t="s">
        <v>182</v>
      </c>
    </row>
    <row r="1457" spans="1:65" s="14" customFormat="1" ht="11.25">
      <c r="B1457" s="203"/>
      <c r="C1457" s="204"/>
      <c r="D1457" s="194" t="s">
        <v>193</v>
      </c>
      <c r="E1457" s="205" t="s">
        <v>43</v>
      </c>
      <c r="F1457" s="206" t="s">
        <v>88</v>
      </c>
      <c r="G1457" s="204"/>
      <c r="H1457" s="207">
        <v>1</v>
      </c>
      <c r="I1457" s="208"/>
      <c r="J1457" s="204"/>
      <c r="K1457" s="204"/>
      <c r="L1457" s="209"/>
      <c r="M1457" s="210"/>
      <c r="N1457" s="211"/>
      <c r="O1457" s="211"/>
      <c r="P1457" s="211"/>
      <c r="Q1457" s="211"/>
      <c r="R1457" s="211"/>
      <c r="S1457" s="211"/>
      <c r="T1457" s="212"/>
      <c r="AT1457" s="213" t="s">
        <v>193</v>
      </c>
      <c r="AU1457" s="213" t="s">
        <v>90</v>
      </c>
      <c r="AV1457" s="14" t="s">
        <v>90</v>
      </c>
      <c r="AW1457" s="14" t="s">
        <v>41</v>
      </c>
      <c r="AX1457" s="14" t="s">
        <v>80</v>
      </c>
      <c r="AY1457" s="213" t="s">
        <v>182</v>
      </c>
    </row>
    <row r="1458" spans="1:65" s="13" customFormat="1" ht="11.25">
      <c r="B1458" s="192"/>
      <c r="C1458" s="193"/>
      <c r="D1458" s="194" t="s">
        <v>193</v>
      </c>
      <c r="E1458" s="195" t="s">
        <v>43</v>
      </c>
      <c r="F1458" s="196" t="s">
        <v>1637</v>
      </c>
      <c r="G1458" s="193"/>
      <c r="H1458" s="195" t="s">
        <v>43</v>
      </c>
      <c r="I1458" s="197"/>
      <c r="J1458" s="193"/>
      <c r="K1458" s="193"/>
      <c r="L1458" s="198"/>
      <c r="M1458" s="199"/>
      <c r="N1458" s="200"/>
      <c r="O1458" s="200"/>
      <c r="P1458" s="200"/>
      <c r="Q1458" s="200"/>
      <c r="R1458" s="200"/>
      <c r="S1458" s="200"/>
      <c r="T1458" s="201"/>
      <c r="AT1458" s="202" t="s">
        <v>193</v>
      </c>
      <c r="AU1458" s="202" t="s">
        <v>90</v>
      </c>
      <c r="AV1458" s="13" t="s">
        <v>88</v>
      </c>
      <c r="AW1458" s="13" t="s">
        <v>41</v>
      </c>
      <c r="AX1458" s="13" t="s">
        <v>80</v>
      </c>
      <c r="AY1458" s="202" t="s">
        <v>182</v>
      </c>
    </row>
    <row r="1459" spans="1:65" s="14" customFormat="1" ht="11.25">
      <c r="B1459" s="203"/>
      <c r="C1459" s="204"/>
      <c r="D1459" s="194" t="s">
        <v>193</v>
      </c>
      <c r="E1459" s="205" t="s">
        <v>43</v>
      </c>
      <c r="F1459" s="206" t="s">
        <v>88</v>
      </c>
      <c r="G1459" s="204"/>
      <c r="H1459" s="207">
        <v>1</v>
      </c>
      <c r="I1459" s="208"/>
      <c r="J1459" s="204"/>
      <c r="K1459" s="204"/>
      <c r="L1459" s="209"/>
      <c r="M1459" s="210"/>
      <c r="N1459" s="211"/>
      <c r="O1459" s="211"/>
      <c r="P1459" s="211"/>
      <c r="Q1459" s="211"/>
      <c r="R1459" s="211"/>
      <c r="S1459" s="211"/>
      <c r="T1459" s="212"/>
      <c r="AT1459" s="213" t="s">
        <v>193</v>
      </c>
      <c r="AU1459" s="213" t="s">
        <v>90</v>
      </c>
      <c r="AV1459" s="14" t="s">
        <v>90</v>
      </c>
      <c r="AW1459" s="14" t="s">
        <v>41</v>
      </c>
      <c r="AX1459" s="14" t="s">
        <v>80</v>
      </c>
      <c r="AY1459" s="213" t="s">
        <v>182</v>
      </c>
    </row>
    <row r="1460" spans="1:65" s="13" customFormat="1" ht="11.25">
      <c r="B1460" s="192"/>
      <c r="C1460" s="193"/>
      <c r="D1460" s="194" t="s">
        <v>193</v>
      </c>
      <c r="E1460" s="195" t="s">
        <v>43</v>
      </c>
      <c r="F1460" s="196" t="s">
        <v>1641</v>
      </c>
      <c r="G1460" s="193"/>
      <c r="H1460" s="195" t="s">
        <v>43</v>
      </c>
      <c r="I1460" s="197"/>
      <c r="J1460" s="193"/>
      <c r="K1460" s="193"/>
      <c r="L1460" s="198"/>
      <c r="M1460" s="199"/>
      <c r="N1460" s="200"/>
      <c r="O1460" s="200"/>
      <c r="P1460" s="200"/>
      <c r="Q1460" s="200"/>
      <c r="R1460" s="200"/>
      <c r="S1460" s="200"/>
      <c r="T1460" s="201"/>
      <c r="AT1460" s="202" t="s">
        <v>193</v>
      </c>
      <c r="AU1460" s="202" t="s">
        <v>90</v>
      </c>
      <c r="AV1460" s="13" t="s">
        <v>88</v>
      </c>
      <c r="AW1460" s="13" t="s">
        <v>41</v>
      </c>
      <c r="AX1460" s="13" t="s">
        <v>80</v>
      </c>
      <c r="AY1460" s="202" t="s">
        <v>182</v>
      </c>
    </row>
    <row r="1461" spans="1:65" s="14" customFormat="1" ht="11.25">
      <c r="B1461" s="203"/>
      <c r="C1461" s="204"/>
      <c r="D1461" s="194" t="s">
        <v>193</v>
      </c>
      <c r="E1461" s="205" t="s">
        <v>43</v>
      </c>
      <c r="F1461" s="206" t="s">
        <v>88</v>
      </c>
      <c r="G1461" s="204"/>
      <c r="H1461" s="207">
        <v>1</v>
      </c>
      <c r="I1461" s="208"/>
      <c r="J1461" s="204"/>
      <c r="K1461" s="204"/>
      <c r="L1461" s="209"/>
      <c r="M1461" s="210"/>
      <c r="N1461" s="211"/>
      <c r="O1461" s="211"/>
      <c r="P1461" s="211"/>
      <c r="Q1461" s="211"/>
      <c r="R1461" s="211"/>
      <c r="S1461" s="211"/>
      <c r="T1461" s="212"/>
      <c r="AT1461" s="213" t="s">
        <v>193</v>
      </c>
      <c r="AU1461" s="213" t="s">
        <v>90</v>
      </c>
      <c r="AV1461" s="14" t="s">
        <v>90</v>
      </c>
      <c r="AW1461" s="14" t="s">
        <v>41</v>
      </c>
      <c r="AX1461" s="14" t="s">
        <v>80</v>
      </c>
      <c r="AY1461" s="213" t="s">
        <v>182</v>
      </c>
    </row>
    <row r="1462" spans="1:65" s="13" customFormat="1" ht="11.25">
      <c r="B1462" s="192"/>
      <c r="C1462" s="193"/>
      <c r="D1462" s="194" t="s">
        <v>193</v>
      </c>
      <c r="E1462" s="195" t="s">
        <v>43</v>
      </c>
      <c r="F1462" s="196" t="s">
        <v>1643</v>
      </c>
      <c r="G1462" s="193"/>
      <c r="H1462" s="195" t="s">
        <v>43</v>
      </c>
      <c r="I1462" s="197"/>
      <c r="J1462" s="193"/>
      <c r="K1462" s="193"/>
      <c r="L1462" s="198"/>
      <c r="M1462" s="199"/>
      <c r="N1462" s="200"/>
      <c r="O1462" s="200"/>
      <c r="P1462" s="200"/>
      <c r="Q1462" s="200"/>
      <c r="R1462" s="200"/>
      <c r="S1462" s="200"/>
      <c r="T1462" s="201"/>
      <c r="AT1462" s="202" t="s">
        <v>193</v>
      </c>
      <c r="AU1462" s="202" t="s">
        <v>90</v>
      </c>
      <c r="AV1462" s="13" t="s">
        <v>88</v>
      </c>
      <c r="AW1462" s="13" t="s">
        <v>41</v>
      </c>
      <c r="AX1462" s="13" t="s">
        <v>80</v>
      </c>
      <c r="AY1462" s="202" t="s">
        <v>182</v>
      </c>
    </row>
    <row r="1463" spans="1:65" s="14" customFormat="1" ht="11.25">
      <c r="B1463" s="203"/>
      <c r="C1463" s="204"/>
      <c r="D1463" s="194" t="s">
        <v>193</v>
      </c>
      <c r="E1463" s="205" t="s">
        <v>43</v>
      </c>
      <c r="F1463" s="206" t="s">
        <v>88</v>
      </c>
      <c r="G1463" s="204"/>
      <c r="H1463" s="207">
        <v>1</v>
      </c>
      <c r="I1463" s="208"/>
      <c r="J1463" s="204"/>
      <c r="K1463" s="204"/>
      <c r="L1463" s="209"/>
      <c r="M1463" s="210"/>
      <c r="N1463" s="211"/>
      <c r="O1463" s="211"/>
      <c r="P1463" s="211"/>
      <c r="Q1463" s="211"/>
      <c r="R1463" s="211"/>
      <c r="S1463" s="211"/>
      <c r="T1463" s="212"/>
      <c r="AT1463" s="213" t="s">
        <v>193</v>
      </c>
      <c r="AU1463" s="213" t="s">
        <v>90</v>
      </c>
      <c r="AV1463" s="14" t="s">
        <v>90</v>
      </c>
      <c r="AW1463" s="14" t="s">
        <v>41</v>
      </c>
      <c r="AX1463" s="14" t="s">
        <v>80</v>
      </c>
      <c r="AY1463" s="213" t="s">
        <v>182</v>
      </c>
    </row>
    <row r="1464" spans="1:65" s="13" customFormat="1" ht="11.25">
      <c r="B1464" s="192"/>
      <c r="C1464" s="193"/>
      <c r="D1464" s="194" t="s">
        <v>193</v>
      </c>
      <c r="E1464" s="195" t="s">
        <v>43</v>
      </c>
      <c r="F1464" s="196" t="s">
        <v>1644</v>
      </c>
      <c r="G1464" s="193"/>
      <c r="H1464" s="195" t="s">
        <v>43</v>
      </c>
      <c r="I1464" s="197"/>
      <c r="J1464" s="193"/>
      <c r="K1464" s="193"/>
      <c r="L1464" s="198"/>
      <c r="M1464" s="199"/>
      <c r="N1464" s="200"/>
      <c r="O1464" s="200"/>
      <c r="P1464" s="200"/>
      <c r="Q1464" s="200"/>
      <c r="R1464" s="200"/>
      <c r="S1464" s="200"/>
      <c r="T1464" s="201"/>
      <c r="AT1464" s="202" t="s">
        <v>193</v>
      </c>
      <c r="AU1464" s="202" t="s">
        <v>90</v>
      </c>
      <c r="AV1464" s="13" t="s">
        <v>88</v>
      </c>
      <c r="AW1464" s="13" t="s">
        <v>41</v>
      </c>
      <c r="AX1464" s="13" t="s">
        <v>80</v>
      </c>
      <c r="AY1464" s="202" t="s">
        <v>182</v>
      </c>
    </row>
    <row r="1465" spans="1:65" s="14" customFormat="1" ht="11.25">
      <c r="B1465" s="203"/>
      <c r="C1465" s="204"/>
      <c r="D1465" s="194" t="s">
        <v>193</v>
      </c>
      <c r="E1465" s="205" t="s">
        <v>43</v>
      </c>
      <c r="F1465" s="206" t="s">
        <v>88</v>
      </c>
      <c r="G1465" s="204"/>
      <c r="H1465" s="207">
        <v>1</v>
      </c>
      <c r="I1465" s="208"/>
      <c r="J1465" s="204"/>
      <c r="K1465" s="204"/>
      <c r="L1465" s="209"/>
      <c r="M1465" s="210"/>
      <c r="N1465" s="211"/>
      <c r="O1465" s="211"/>
      <c r="P1465" s="211"/>
      <c r="Q1465" s="211"/>
      <c r="R1465" s="211"/>
      <c r="S1465" s="211"/>
      <c r="T1465" s="212"/>
      <c r="AT1465" s="213" t="s">
        <v>193</v>
      </c>
      <c r="AU1465" s="213" t="s">
        <v>90</v>
      </c>
      <c r="AV1465" s="14" t="s">
        <v>90</v>
      </c>
      <c r="AW1465" s="14" t="s">
        <v>41</v>
      </c>
      <c r="AX1465" s="14" t="s">
        <v>80</v>
      </c>
      <c r="AY1465" s="213" t="s">
        <v>182</v>
      </c>
    </row>
    <row r="1466" spans="1:65" s="13" customFormat="1" ht="11.25">
      <c r="B1466" s="192"/>
      <c r="C1466" s="193"/>
      <c r="D1466" s="194" t="s">
        <v>193</v>
      </c>
      <c r="E1466" s="195" t="s">
        <v>43</v>
      </c>
      <c r="F1466" s="196" t="s">
        <v>1646</v>
      </c>
      <c r="G1466" s="193"/>
      <c r="H1466" s="195" t="s">
        <v>43</v>
      </c>
      <c r="I1466" s="197"/>
      <c r="J1466" s="193"/>
      <c r="K1466" s="193"/>
      <c r="L1466" s="198"/>
      <c r="M1466" s="199"/>
      <c r="N1466" s="200"/>
      <c r="O1466" s="200"/>
      <c r="P1466" s="200"/>
      <c r="Q1466" s="200"/>
      <c r="R1466" s="200"/>
      <c r="S1466" s="200"/>
      <c r="T1466" s="201"/>
      <c r="AT1466" s="202" t="s">
        <v>193</v>
      </c>
      <c r="AU1466" s="202" t="s">
        <v>90</v>
      </c>
      <c r="AV1466" s="13" t="s">
        <v>88</v>
      </c>
      <c r="AW1466" s="13" t="s">
        <v>41</v>
      </c>
      <c r="AX1466" s="13" t="s">
        <v>80</v>
      </c>
      <c r="AY1466" s="202" t="s">
        <v>182</v>
      </c>
    </row>
    <row r="1467" spans="1:65" s="14" customFormat="1" ht="11.25">
      <c r="B1467" s="203"/>
      <c r="C1467" s="204"/>
      <c r="D1467" s="194" t="s">
        <v>193</v>
      </c>
      <c r="E1467" s="205" t="s">
        <v>43</v>
      </c>
      <c r="F1467" s="206" t="s">
        <v>88</v>
      </c>
      <c r="G1467" s="204"/>
      <c r="H1467" s="207">
        <v>1</v>
      </c>
      <c r="I1467" s="208"/>
      <c r="J1467" s="204"/>
      <c r="K1467" s="204"/>
      <c r="L1467" s="209"/>
      <c r="M1467" s="210"/>
      <c r="N1467" s="211"/>
      <c r="O1467" s="211"/>
      <c r="P1467" s="211"/>
      <c r="Q1467" s="211"/>
      <c r="R1467" s="211"/>
      <c r="S1467" s="211"/>
      <c r="T1467" s="212"/>
      <c r="AT1467" s="213" t="s">
        <v>193</v>
      </c>
      <c r="AU1467" s="213" t="s">
        <v>90</v>
      </c>
      <c r="AV1467" s="14" t="s">
        <v>90</v>
      </c>
      <c r="AW1467" s="14" t="s">
        <v>41</v>
      </c>
      <c r="AX1467" s="14" t="s">
        <v>80</v>
      </c>
      <c r="AY1467" s="213" t="s">
        <v>182</v>
      </c>
    </row>
    <row r="1468" spans="1:65" s="15" customFormat="1" ht="11.25">
      <c r="B1468" s="227"/>
      <c r="C1468" s="228"/>
      <c r="D1468" s="194" t="s">
        <v>193</v>
      </c>
      <c r="E1468" s="229" t="s">
        <v>43</v>
      </c>
      <c r="F1468" s="230" t="s">
        <v>436</v>
      </c>
      <c r="G1468" s="228"/>
      <c r="H1468" s="231">
        <v>8</v>
      </c>
      <c r="I1468" s="232"/>
      <c r="J1468" s="228"/>
      <c r="K1468" s="228"/>
      <c r="L1468" s="233"/>
      <c r="M1468" s="234"/>
      <c r="N1468" s="235"/>
      <c r="O1468" s="235"/>
      <c r="P1468" s="235"/>
      <c r="Q1468" s="235"/>
      <c r="R1468" s="235"/>
      <c r="S1468" s="235"/>
      <c r="T1468" s="236"/>
      <c r="AT1468" s="237" t="s">
        <v>193</v>
      </c>
      <c r="AU1468" s="237" t="s">
        <v>90</v>
      </c>
      <c r="AV1468" s="15" t="s">
        <v>205</v>
      </c>
      <c r="AW1468" s="15" t="s">
        <v>41</v>
      </c>
      <c r="AX1468" s="15" t="s">
        <v>88</v>
      </c>
      <c r="AY1468" s="237" t="s">
        <v>182</v>
      </c>
    </row>
    <row r="1469" spans="1:65" s="2" customFormat="1" ht="14.45" customHeight="1">
      <c r="A1469" s="35"/>
      <c r="B1469" s="36"/>
      <c r="C1469" s="214" t="s">
        <v>1138</v>
      </c>
      <c r="D1469" s="214" t="s">
        <v>179</v>
      </c>
      <c r="E1469" s="215" t="s">
        <v>965</v>
      </c>
      <c r="F1469" s="216" t="s">
        <v>966</v>
      </c>
      <c r="G1469" s="217" t="s">
        <v>190</v>
      </c>
      <c r="H1469" s="218">
        <v>8</v>
      </c>
      <c r="I1469" s="219"/>
      <c r="J1469" s="220">
        <f>ROUND(I1469*H1469,2)</f>
        <v>0</v>
      </c>
      <c r="K1469" s="216" t="s">
        <v>198</v>
      </c>
      <c r="L1469" s="221"/>
      <c r="M1469" s="222" t="s">
        <v>43</v>
      </c>
      <c r="N1469" s="223" t="s">
        <v>51</v>
      </c>
      <c r="O1469" s="65"/>
      <c r="P1469" s="188">
        <f>O1469*H1469</f>
        <v>0</v>
      </c>
      <c r="Q1469" s="188">
        <v>0</v>
      </c>
      <c r="R1469" s="188">
        <f>Q1469*H1469</f>
        <v>0</v>
      </c>
      <c r="S1469" s="188">
        <v>0</v>
      </c>
      <c r="T1469" s="189">
        <f>S1469*H1469</f>
        <v>0</v>
      </c>
      <c r="U1469" s="35"/>
      <c r="V1469" s="35"/>
      <c r="W1469" s="35"/>
      <c r="X1469" s="35"/>
      <c r="Y1469" s="35"/>
      <c r="Z1469" s="35"/>
      <c r="AA1469" s="35"/>
      <c r="AB1469" s="35"/>
      <c r="AC1469" s="35"/>
      <c r="AD1469" s="35"/>
      <c r="AE1469" s="35"/>
      <c r="AR1469" s="190" t="s">
        <v>90</v>
      </c>
      <c r="AT1469" s="190" t="s">
        <v>179</v>
      </c>
      <c r="AU1469" s="190" t="s">
        <v>90</v>
      </c>
      <c r="AY1469" s="17" t="s">
        <v>182</v>
      </c>
      <c r="BE1469" s="191">
        <f>IF(N1469="základní",J1469,0)</f>
        <v>0</v>
      </c>
      <c r="BF1469" s="191">
        <f>IF(N1469="snížená",J1469,0)</f>
        <v>0</v>
      </c>
      <c r="BG1469" s="191">
        <f>IF(N1469="zákl. přenesená",J1469,0)</f>
        <v>0</v>
      </c>
      <c r="BH1469" s="191">
        <f>IF(N1469="sníž. přenesená",J1469,0)</f>
        <v>0</v>
      </c>
      <c r="BI1469" s="191">
        <f>IF(N1469="nulová",J1469,0)</f>
        <v>0</v>
      </c>
      <c r="BJ1469" s="17" t="s">
        <v>88</v>
      </c>
      <c r="BK1469" s="191">
        <f>ROUND(I1469*H1469,2)</f>
        <v>0</v>
      </c>
      <c r="BL1469" s="17" t="s">
        <v>88</v>
      </c>
      <c r="BM1469" s="190" t="s">
        <v>967</v>
      </c>
    </row>
    <row r="1470" spans="1:65" s="13" customFormat="1" ht="11.25">
      <c r="B1470" s="192"/>
      <c r="C1470" s="193"/>
      <c r="D1470" s="194" t="s">
        <v>193</v>
      </c>
      <c r="E1470" s="195" t="s">
        <v>43</v>
      </c>
      <c r="F1470" s="196" t="s">
        <v>431</v>
      </c>
      <c r="G1470" s="193"/>
      <c r="H1470" s="195" t="s">
        <v>43</v>
      </c>
      <c r="I1470" s="197"/>
      <c r="J1470" s="193"/>
      <c r="K1470" s="193"/>
      <c r="L1470" s="198"/>
      <c r="M1470" s="199"/>
      <c r="N1470" s="200"/>
      <c r="O1470" s="200"/>
      <c r="P1470" s="200"/>
      <c r="Q1470" s="200"/>
      <c r="R1470" s="200"/>
      <c r="S1470" s="200"/>
      <c r="T1470" s="201"/>
      <c r="AT1470" s="202" t="s">
        <v>193</v>
      </c>
      <c r="AU1470" s="202" t="s">
        <v>90</v>
      </c>
      <c r="AV1470" s="13" t="s">
        <v>88</v>
      </c>
      <c r="AW1470" s="13" t="s">
        <v>41</v>
      </c>
      <c r="AX1470" s="13" t="s">
        <v>80</v>
      </c>
      <c r="AY1470" s="202" t="s">
        <v>182</v>
      </c>
    </row>
    <row r="1471" spans="1:65" s="13" customFormat="1" ht="11.25">
      <c r="B1471" s="192"/>
      <c r="C1471" s="193"/>
      <c r="D1471" s="194" t="s">
        <v>193</v>
      </c>
      <c r="E1471" s="195" t="s">
        <v>43</v>
      </c>
      <c r="F1471" s="196" t="s">
        <v>638</v>
      </c>
      <c r="G1471" s="193"/>
      <c r="H1471" s="195" t="s">
        <v>43</v>
      </c>
      <c r="I1471" s="197"/>
      <c r="J1471" s="193"/>
      <c r="K1471" s="193"/>
      <c r="L1471" s="198"/>
      <c r="M1471" s="199"/>
      <c r="N1471" s="200"/>
      <c r="O1471" s="200"/>
      <c r="P1471" s="200"/>
      <c r="Q1471" s="200"/>
      <c r="R1471" s="200"/>
      <c r="S1471" s="200"/>
      <c r="T1471" s="201"/>
      <c r="AT1471" s="202" t="s">
        <v>193</v>
      </c>
      <c r="AU1471" s="202" t="s">
        <v>90</v>
      </c>
      <c r="AV1471" s="13" t="s">
        <v>88</v>
      </c>
      <c r="AW1471" s="13" t="s">
        <v>41</v>
      </c>
      <c r="AX1471" s="13" t="s">
        <v>80</v>
      </c>
      <c r="AY1471" s="202" t="s">
        <v>182</v>
      </c>
    </row>
    <row r="1472" spans="1:65" s="14" customFormat="1" ht="11.25">
      <c r="B1472" s="203"/>
      <c r="C1472" s="204"/>
      <c r="D1472" s="194" t="s">
        <v>193</v>
      </c>
      <c r="E1472" s="205" t="s">
        <v>43</v>
      </c>
      <c r="F1472" s="206" t="s">
        <v>88</v>
      </c>
      <c r="G1472" s="204"/>
      <c r="H1472" s="207">
        <v>1</v>
      </c>
      <c r="I1472" s="208"/>
      <c r="J1472" s="204"/>
      <c r="K1472" s="204"/>
      <c r="L1472" s="209"/>
      <c r="M1472" s="210"/>
      <c r="N1472" s="211"/>
      <c r="O1472" s="211"/>
      <c r="P1472" s="211"/>
      <c r="Q1472" s="211"/>
      <c r="R1472" s="211"/>
      <c r="S1472" s="211"/>
      <c r="T1472" s="212"/>
      <c r="AT1472" s="213" t="s">
        <v>193</v>
      </c>
      <c r="AU1472" s="213" t="s">
        <v>90</v>
      </c>
      <c r="AV1472" s="14" t="s">
        <v>90</v>
      </c>
      <c r="AW1472" s="14" t="s">
        <v>41</v>
      </c>
      <c r="AX1472" s="14" t="s">
        <v>80</v>
      </c>
      <c r="AY1472" s="213" t="s">
        <v>182</v>
      </c>
    </row>
    <row r="1473" spans="1:65" s="13" customFormat="1" ht="11.25">
      <c r="B1473" s="192"/>
      <c r="C1473" s="193"/>
      <c r="D1473" s="194" t="s">
        <v>193</v>
      </c>
      <c r="E1473" s="195" t="s">
        <v>43</v>
      </c>
      <c r="F1473" s="196" t="s">
        <v>640</v>
      </c>
      <c r="G1473" s="193"/>
      <c r="H1473" s="195" t="s">
        <v>43</v>
      </c>
      <c r="I1473" s="197"/>
      <c r="J1473" s="193"/>
      <c r="K1473" s="193"/>
      <c r="L1473" s="198"/>
      <c r="M1473" s="199"/>
      <c r="N1473" s="200"/>
      <c r="O1473" s="200"/>
      <c r="P1473" s="200"/>
      <c r="Q1473" s="200"/>
      <c r="R1473" s="200"/>
      <c r="S1473" s="200"/>
      <c r="T1473" s="201"/>
      <c r="AT1473" s="202" t="s">
        <v>193</v>
      </c>
      <c r="AU1473" s="202" t="s">
        <v>90</v>
      </c>
      <c r="AV1473" s="13" t="s">
        <v>88</v>
      </c>
      <c r="AW1473" s="13" t="s">
        <v>41</v>
      </c>
      <c r="AX1473" s="13" t="s">
        <v>80</v>
      </c>
      <c r="AY1473" s="202" t="s">
        <v>182</v>
      </c>
    </row>
    <row r="1474" spans="1:65" s="14" customFormat="1" ht="11.25">
      <c r="B1474" s="203"/>
      <c r="C1474" s="204"/>
      <c r="D1474" s="194" t="s">
        <v>193</v>
      </c>
      <c r="E1474" s="205" t="s">
        <v>43</v>
      </c>
      <c r="F1474" s="206" t="s">
        <v>88</v>
      </c>
      <c r="G1474" s="204"/>
      <c r="H1474" s="207">
        <v>1</v>
      </c>
      <c r="I1474" s="208"/>
      <c r="J1474" s="204"/>
      <c r="K1474" s="204"/>
      <c r="L1474" s="209"/>
      <c r="M1474" s="210"/>
      <c r="N1474" s="211"/>
      <c r="O1474" s="211"/>
      <c r="P1474" s="211"/>
      <c r="Q1474" s="211"/>
      <c r="R1474" s="211"/>
      <c r="S1474" s="211"/>
      <c r="T1474" s="212"/>
      <c r="AT1474" s="213" t="s">
        <v>193</v>
      </c>
      <c r="AU1474" s="213" t="s">
        <v>90</v>
      </c>
      <c r="AV1474" s="14" t="s">
        <v>90</v>
      </c>
      <c r="AW1474" s="14" t="s">
        <v>41</v>
      </c>
      <c r="AX1474" s="14" t="s">
        <v>80</v>
      </c>
      <c r="AY1474" s="213" t="s">
        <v>182</v>
      </c>
    </row>
    <row r="1475" spans="1:65" s="13" customFormat="1" ht="11.25">
      <c r="B1475" s="192"/>
      <c r="C1475" s="193"/>
      <c r="D1475" s="194" t="s">
        <v>193</v>
      </c>
      <c r="E1475" s="195" t="s">
        <v>43</v>
      </c>
      <c r="F1475" s="196" t="s">
        <v>1636</v>
      </c>
      <c r="G1475" s="193"/>
      <c r="H1475" s="195" t="s">
        <v>43</v>
      </c>
      <c r="I1475" s="197"/>
      <c r="J1475" s="193"/>
      <c r="K1475" s="193"/>
      <c r="L1475" s="198"/>
      <c r="M1475" s="199"/>
      <c r="N1475" s="200"/>
      <c r="O1475" s="200"/>
      <c r="P1475" s="200"/>
      <c r="Q1475" s="200"/>
      <c r="R1475" s="200"/>
      <c r="S1475" s="200"/>
      <c r="T1475" s="201"/>
      <c r="AT1475" s="202" t="s">
        <v>193</v>
      </c>
      <c r="AU1475" s="202" t="s">
        <v>90</v>
      </c>
      <c r="AV1475" s="13" t="s">
        <v>88</v>
      </c>
      <c r="AW1475" s="13" t="s">
        <v>41</v>
      </c>
      <c r="AX1475" s="13" t="s">
        <v>80</v>
      </c>
      <c r="AY1475" s="202" t="s">
        <v>182</v>
      </c>
    </row>
    <row r="1476" spans="1:65" s="14" customFormat="1" ht="11.25">
      <c r="B1476" s="203"/>
      <c r="C1476" s="204"/>
      <c r="D1476" s="194" t="s">
        <v>193</v>
      </c>
      <c r="E1476" s="205" t="s">
        <v>43</v>
      </c>
      <c r="F1476" s="206" t="s">
        <v>88</v>
      </c>
      <c r="G1476" s="204"/>
      <c r="H1476" s="207">
        <v>1</v>
      </c>
      <c r="I1476" s="208"/>
      <c r="J1476" s="204"/>
      <c r="K1476" s="204"/>
      <c r="L1476" s="209"/>
      <c r="M1476" s="210"/>
      <c r="N1476" s="211"/>
      <c r="O1476" s="211"/>
      <c r="P1476" s="211"/>
      <c r="Q1476" s="211"/>
      <c r="R1476" s="211"/>
      <c r="S1476" s="211"/>
      <c r="T1476" s="212"/>
      <c r="AT1476" s="213" t="s">
        <v>193</v>
      </c>
      <c r="AU1476" s="213" t="s">
        <v>90</v>
      </c>
      <c r="AV1476" s="14" t="s">
        <v>90</v>
      </c>
      <c r="AW1476" s="14" t="s">
        <v>41</v>
      </c>
      <c r="AX1476" s="14" t="s">
        <v>80</v>
      </c>
      <c r="AY1476" s="213" t="s">
        <v>182</v>
      </c>
    </row>
    <row r="1477" spans="1:65" s="13" customFormat="1" ht="11.25">
      <c r="B1477" s="192"/>
      <c r="C1477" s="193"/>
      <c r="D1477" s="194" t="s">
        <v>193</v>
      </c>
      <c r="E1477" s="195" t="s">
        <v>43</v>
      </c>
      <c r="F1477" s="196" t="s">
        <v>1637</v>
      </c>
      <c r="G1477" s="193"/>
      <c r="H1477" s="195" t="s">
        <v>43</v>
      </c>
      <c r="I1477" s="197"/>
      <c r="J1477" s="193"/>
      <c r="K1477" s="193"/>
      <c r="L1477" s="198"/>
      <c r="M1477" s="199"/>
      <c r="N1477" s="200"/>
      <c r="O1477" s="200"/>
      <c r="P1477" s="200"/>
      <c r="Q1477" s="200"/>
      <c r="R1477" s="200"/>
      <c r="S1477" s="200"/>
      <c r="T1477" s="201"/>
      <c r="AT1477" s="202" t="s">
        <v>193</v>
      </c>
      <c r="AU1477" s="202" t="s">
        <v>90</v>
      </c>
      <c r="AV1477" s="13" t="s">
        <v>88</v>
      </c>
      <c r="AW1477" s="13" t="s">
        <v>41</v>
      </c>
      <c r="AX1477" s="13" t="s">
        <v>80</v>
      </c>
      <c r="AY1477" s="202" t="s">
        <v>182</v>
      </c>
    </row>
    <row r="1478" spans="1:65" s="14" customFormat="1" ht="11.25">
      <c r="B1478" s="203"/>
      <c r="C1478" s="204"/>
      <c r="D1478" s="194" t="s">
        <v>193</v>
      </c>
      <c r="E1478" s="205" t="s">
        <v>43</v>
      </c>
      <c r="F1478" s="206" t="s">
        <v>88</v>
      </c>
      <c r="G1478" s="204"/>
      <c r="H1478" s="207">
        <v>1</v>
      </c>
      <c r="I1478" s="208"/>
      <c r="J1478" s="204"/>
      <c r="K1478" s="204"/>
      <c r="L1478" s="209"/>
      <c r="M1478" s="210"/>
      <c r="N1478" s="211"/>
      <c r="O1478" s="211"/>
      <c r="P1478" s="211"/>
      <c r="Q1478" s="211"/>
      <c r="R1478" s="211"/>
      <c r="S1478" s="211"/>
      <c r="T1478" s="212"/>
      <c r="AT1478" s="213" t="s">
        <v>193</v>
      </c>
      <c r="AU1478" s="213" t="s">
        <v>90</v>
      </c>
      <c r="AV1478" s="14" t="s">
        <v>90</v>
      </c>
      <c r="AW1478" s="14" t="s">
        <v>41</v>
      </c>
      <c r="AX1478" s="14" t="s">
        <v>80</v>
      </c>
      <c r="AY1478" s="213" t="s">
        <v>182</v>
      </c>
    </row>
    <row r="1479" spans="1:65" s="13" customFormat="1" ht="11.25">
      <c r="B1479" s="192"/>
      <c r="C1479" s="193"/>
      <c r="D1479" s="194" t="s">
        <v>193</v>
      </c>
      <c r="E1479" s="195" t="s">
        <v>43</v>
      </c>
      <c r="F1479" s="196" t="s">
        <v>1641</v>
      </c>
      <c r="G1479" s="193"/>
      <c r="H1479" s="195" t="s">
        <v>43</v>
      </c>
      <c r="I1479" s="197"/>
      <c r="J1479" s="193"/>
      <c r="K1479" s="193"/>
      <c r="L1479" s="198"/>
      <c r="M1479" s="199"/>
      <c r="N1479" s="200"/>
      <c r="O1479" s="200"/>
      <c r="P1479" s="200"/>
      <c r="Q1479" s="200"/>
      <c r="R1479" s="200"/>
      <c r="S1479" s="200"/>
      <c r="T1479" s="201"/>
      <c r="AT1479" s="202" t="s">
        <v>193</v>
      </c>
      <c r="AU1479" s="202" t="s">
        <v>90</v>
      </c>
      <c r="AV1479" s="13" t="s">
        <v>88</v>
      </c>
      <c r="AW1479" s="13" t="s">
        <v>41</v>
      </c>
      <c r="AX1479" s="13" t="s">
        <v>80</v>
      </c>
      <c r="AY1479" s="202" t="s">
        <v>182</v>
      </c>
    </row>
    <row r="1480" spans="1:65" s="14" customFormat="1" ht="11.25">
      <c r="B1480" s="203"/>
      <c r="C1480" s="204"/>
      <c r="D1480" s="194" t="s">
        <v>193</v>
      </c>
      <c r="E1480" s="205" t="s">
        <v>43</v>
      </c>
      <c r="F1480" s="206" t="s">
        <v>88</v>
      </c>
      <c r="G1480" s="204"/>
      <c r="H1480" s="207">
        <v>1</v>
      </c>
      <c r="I1480" s="208"/>
      <c r="J1480" s="204"/>
      <c r="K1480" s="204"/>
      <c r="L1480" s="209"/>
      <c r="M1480" s="210"/>
      <c r="N1480" s="211"/>
      <c r="O1480" s="211"/>
      <c r="P1480" s="211"/>
      <c r="Q1480" s="211"/>
      <c r="R1480" s="211"/>
      <c r="S1480" s="211"/>
      <c r="T1480" s="212"/>
      <c r="AT1480" s="213" t="s">
        <v>193</v>
      </c>
      <c r="AU1480" s="213" t="s">
        <v>90</v>
      </c>
      <c r="AV1480" s="14" t="s">
        <v>90</v>
      </c>
      <c r="AW1480" s="14" t="s">
        <v>41</v>
      </c>
      <c r="AX1480" s="14" t="s">
        <v>80</v>
      </c>
      <c r="AY1480" s="213" t="s">
        <v>182</v>
      </c>
    </row>
    <row r="1481" spans="1:65" s="13" customFormat="1" ht="11.25">
      <c r="B1481" s="192"/>
      <c r="C1481" s="193"/>
      <c r="D1481" s="194" t="s">
        <v>193</v>
      </c>
      <c r="E1481" s="195" t="s">
        <v>43</v>
      </c>
      <c r="F1481" s="196" t="s">
        <v>1643</v>
      </c>
      <c r="G1481" s="193"/>
      <c r="H1481" s="195" t="s">
        <v>43</v>
      </c>
      <c r="I1481" s="197"/>
      <c r="J1481" s="193"/>
      <c r="K1481" s="193"/>
      <c r="L1481" s="198"/>
      <c r="M1481" s="199"/>
      <c r="N1481" s="200"/>
      <c r="O1481" s="200"/>
      <c r="P1481" s="200"/>
      <c r="Q1481" s="200"/>
      <c r="R1481" s="200"/>
      <c r="S1481" s="200"/>
      <c r="T1481" s="201"/>
      <c r="AT1481" s="202" t="s">
        <v>193</v>
      </c>
      <c r="AU1481" s="202" t="s">
        <v>90</v>
      </c>
      <c r="AV1481" s="13" t="s">
        <v>88</v>
      </c>
      <c r="AW1481" s="13" t="s">
        <v>41</v>
      </c>
      <c r="AX1481" s="13" t="s">
        <v>80</v>
      </c>
      <c r="AY1481" s="202" t="s">
        <v>182</v>
      </c>
    </row>
    <row r="1482" spans="1:65" s="14" customFormat="1" ht="11.25">
      <c r="B1482" s="203"/>
      <c r="C1482" s="204"/>
      <c r="D1482" s="194" t="s">
        <v>193</v>
      </c>
      <c r="E1482" s="205" t="s">
        <v>43</v>
      </c>
      <c r="F1482" s="206" t="s">
        <v>88</v>
      </c>
      <c r="G1482" s="204"/>
      <c r="H1482" s="207">
        <v>1</v>
      </c>
      <c r="I1482" s="208"/>
      <c r="J1482" s="204"/>
      <c r="K1482" s="204"/>
      <c r="L1482" s="209"/>
      <c r="M1482" s="210"/>
      <c r="N1482" s="211"/>
      <c r="O1482" s="211"/>
      <c r="P1482" s="211"/>
      <c r="Q1482" s="211"/>
      <c r="R1482" s="211"/>
      <c r="S1482" s="211"/>
      <c r="T1482" s="212"/>
      <c r="AT1482" s="213" t="s">
        <v>193</v>
      </c>
      <c r="AU1482" s="213" t="s">
        <v>90</v>
      </c>
      <c r="AV1482" s="14" t="s">
        <v>90</v>
      </c>
      <c r="AW1482" s="14" t="s">
        <v>41</v>
      </c>
      <c r="AX1482" s="14" t="s">
        <v>80</v>
      </c>
      <c r="AY1482" s="213" t="s">
        <v>182</v>
      </c>
    </row>
    <row r="1483" spans="1:65" s="13" customFormat="1" ht="11.25">
      <c r="B1483" s="192"/>
      <c r="C1483" s="193"/>
      <c r="D1483" s="194" t="s">
        <v>193</v>
      </c>
      <c r="E1483" s="195" t="s">
        <v>43</v>
      </c>
      <c r="F1483" s="196" t="s">
        <v>1644</v>
      </c>
      <c r="G1483" s="193"/>
      <c r="H1483" s="195" t="s">
        <v>43</v>
      </c>
      <c r="I1483" s="197"/>
      <c r="J1483" s="193"/>
      <c r="K1483" s="193"/>
      <c r="L1483" s="198"/>
      <c r="M1483" s="199"/>
      <c r="N1483" s="200"/>
      <c r="O1483" s="200"/>
      <c r="P1483" s="200"/>
      <c r="Q1483" s="200"/>
      <c r="R1483" s="200"/>
      <c r="S1483" s="200"/>
      <c r="T1483" s="201"/>
      <c r="AT1483" s="202" t="s">
        <v>193</v>
      </c>
      <c r="AU1483" s="202" t="s">
        <v>90</v>
      </c>
      <c r="AV1483" s="13" t="s">
        <v>88</v>
      </c>
      <c r="AW1483" s="13" t="s">
        <v>41</v>
      </c>
      <c r="AX1483" s="13" t="s">
        <v>80</v>
      </c>
      <c r="AY1483" s="202" t="s">
        <v>182</v>
      </c>
    </row>
    <row r="1484" spans="1:65" s="14" customFormat="1" ht="11.25">
      <c r="B1484" s="203"/>
      <c r="C1484" s="204"/>
      <c r="D1484" s="194" t="s">
        <v>193</v>
      </c>
      <c r="E1484" s="205" t="s">
        <v>43</v>
      </c>
      <c r="F1484" s="206" t="s">
        <v>88</v>
      </c>
      <c r="G1484" s="204"/>
      <c r="H1484" s="207">
        <v>1</v>
      </c>
      <c r="I1484" s="208"/>
      <c r="J1484" s="204"/>
      <c r="K1484" s="204"/>
      <c r="L1484" s="209"/>
      <c r="M1484" s="210"/>
      <c r="N1484" s="211"/>
      <c r="O1484" s="211"/>
      <c r="P1484" s="211"/>
      <c r="Q1484" s="211"/>
      <c r="R1484" s="211"/>
      <c r="S1484" s="211"/>
      <c r="T1484" s="212"/>
      <c r="AT1484" s="213" t="s">
        <v>193</v>
      </c>
      <c r="AU1484" s="213" t="s">
        <v>90</v>
      </c>
      <c r="AV1484" s="14" t="s">
        <v>90</v>
      </c>
      <c r="AW1484" s="14" t="s">
        <v>41</v>
      </c>
      <c r="AX1484" s="14" t="s">
        <v>80</v>
      </c>
      <c r="AY1484" s="213" t="s">
        <v>182</v>
      </c>
    </row>
    <row r="1485" spans="1:65" s="13" customFormat="1" ht="11.25">
      <c r="B1485" s="192"/>
      <c r="C1485" s="193"/>
      <c r="D1485" s="194" t="s">
        <v>193</v>
      </c>
      <c r="E1485" s="195" t="s">
        <v>43</v>
      </c>
      <c r="F1485" s="196" t="s">
        <v>1646</v>
      </c>
      <c r="G1485" s="193"/>
      <c r="H1485" s="195" t="s">
        <v>43</v>
      </c>
      <c r="I1485" s="197"/>
      <c r="J1485" s="193"/>
      <c r="K1485" s="193"/>
      <c r="L1485" s="198"/>
      <c r="M1485" s="199"/>
      <c r="N1485" s="200"/>
      <c r="O1485" s="200"/>
      <c r="P1485" s="200"/>
      <c r="Q1485" s="200"/>
      <c r="R1485" s="200"/>
      <c r="S1485" s="200"/>
      <c r="T1485" s="201"/>
      <c r="AT1485" s="202" t="s">
        <v>193</v>
      </c>
      <c r="AU1485" s="202" t="s">
        <v>90</v>
      </c>
      <c r="AV1485" s="13" t="s">
        <v>88</v>
      </c>
      <c r="AW1485" s="13" t="s">
        <v>41</v>
      </c>
      <c r="AX1485" s="13" t="s">
        <v>80</v>
      </c>
      <c r="AY1485" s="202" t="s">
        <v>182</v>
      </c>
    </row>
    <row r="1486" spans="1:65" s="14" customFormat="1" ht="11.25">
      <c r="B1486" s="203"/>
      <c r="C1486" s="204"/>
      <c r="D1486" s="194" t="s">
        <v>193</v>
      </c>
      <c r="E1486" s="205" t="s">
        <v>43</v>
      </c>
      <c r="F1486" s="206" t="s">
        <v>88</v>
      </c>
      <c r="G1486" s="204"/>
      <c r="H1486" s="207">
        <v>1</v>
      </c>
      <c r="I1486" s="208"/>
      <c r="J1486" s="204"/>
      <c r="K1486" s="204"/>
      <c r="L1486" s="209"/>
      <c r="M1486" s="210"/>
      <c r="N1486" s="211"/>
      <c r="O1486" s="211"/>
      <c r="P1486" s="211"/>
      <c r="Q1486" s="211"/>
      <c r="R1486" s="211"/>
      <c r="S1486" s="211"/>
      <c r="T1486" s="212"/>
      <c r="AT1486" s="213" t="s">
        <v>193</v>
      </c>
      <c r="AU1486" s="213" t="s">
        <v>90</v>
      </c>
      <c r="AV1486" s="14" t="s">
        <v>90</v>
      </c>
      <c r="AW1486" s="14" t="s">
        <v>41</v>
      </c>
      <c r="AX1486" s="14" t="s">
        <v>80</v>
      </c>
      <c r="AY1486" s="213" t="s">
        <v>182</v>
      </c>
    </row>
    <row r="1487" spans="1:65" s="15" customFormat="1" ht="11.25">
      <c r="B1487" s="227"/>
      <c r="C1487" s="228"/>
      <c r="D1487" s="194" t="s">
        <v>193</v>
      </c>
      <c r="E1487" s="229" t="s">
        <v>43</v>
      </c>
      <c r="F1487" s="230" t="s">
        <v>436</v>
      </c>
      <c r="G1487" s="228"/>
      <c r="H1487" s="231">
        <v>8</v>
      </c>
      <c r="I1487" s="232"/>
      <c r="J1487" s="228"/>
      <c r="K1487" s="228"/>
      <c r="L1487" s="233"/>
      <c r="M1487" s="234"/>
      <c r="N1487" s="235"/>
      <c r="O1487" s="235"/>
      <c r="P1487" s="235"/>
      <c r="Q1487" s="235"/>
      <c r="R1487" s="235"/>
      <c r="S1487" s="235"/>
      <c r="T1487" s="236"/>
      <c r="AT1487" s="237" t="s">
        <v>193</v>
      </c>
      <c r="AU1487" s="237" t="s">
        <v>90</v>
      </c>
      <c r="AV1487" s="15" t="s">
        <v>205</v>
      </c>
      <c r="AW1487" s="15" t="s">
        <v>41</v>
      </c>
      <c r="AX1487" s="15" t="s">
        <v>88</v>
      </c>
      <c r="AY1487" s="237" t="s">
        <v>182</v>
      </c>
    </row>
    <row r="1488" spans="1:65" s="2" customFormat="1" ht="24.2" customHeight="1">
      <c r="A1488" s="35"/>
      <c r="B1488" s="36"/>
      <c r="C1488" s="179" t="s">
        <v>1143</v>
      </c>
      <c r="D1488" s="179" t="s">
        <v>187</v>
      </c>
      <c r="E1488" s="180" t="s">
        <v>1910</v>
      </c>
      <c r="F1488" s="181" t="s">
        <v>1911</v>
      </c>
      <c r="G1488" s="182" t="s">
        <v>190</v>
      </c>
      <c r="H1488" s="183">
        <v>1</v>
      </c>
      <c r="I1488" s="184"/>
      <c r="J1488" s="185">
        <f>ROUND(I1488*H1488,2)</f>
        <v>0</v>
      </c>
      <c r="K1488" s="181" t="s">
        <v>191</v>
      </c>
      <c r="L1488" s="40"/>
      <c r="M1488" s="186" t="s">
        <v>43</v>
      </c>
      <c r="N1488" s="187" t="s">
        <v>51</v>
      </c>
      <c r="O1488" s="65"/>
      <c r="P1488" s="188">
        <f>O1488*H1488</f>
        <v>0</v>
      </c>
      <c r="Q1488" s="188">
        <v>0</v>
      </c>
      <c r="R1488" s="188">
        <f>Q1488*H1488</f>
        <v>0</v>
      </c>
      <c r="S1488" s="188">
        <v>0</v>
      </c>
      <c r="T1488" s="189">
        <f>S1488*H1488</f>
        <v>0</v>
      </c>
      <c r="U1488" s="35"/>
      <c r="V1488" s="35"/>
      <c r="W1488" s="35"/>
      <c r="X1488" s="35"/>
      <c r="Y1488" s="35"/>
      <c r="Z1488" s="35"/>
      <c r="AA1488" s="35"/>
      <c r="AB1488" s="35"/>
      <c r="AC1488" s="35"/>
      <c r="AD1488" s="35"/>
      <c r="AE1488" s="35"/>
      <c r="AR1488" s="190" t="s">
        <v>88</v>
      </c>
      <c r="AT1488" s="190" t="s">
        <v>187</v>
      </c>
      <c r="AU1488" s="190" t="s">
        <v>90</v>
      </c>
      <c r="AY1488" s="17" t="s">
        <v>182</v>
      </c>
      <c r="BE1488" s="191">
        <f>IF(N1488="základní",J1488,0)</f>
        <v>0</v>
      </c>
      <c r="BF1488" s="191">
        <f>IF(N1488="snížená",J1488,0)</f>
        <v>0</v>
      </c>
      <c r="BG1488" s="191">
        <f>IF(N1488="zákl. přenesená",J1488,0)</f>
        <v>0</v>
      </c>
      <c r="BH1488" s="191">
        <f>IF(N1488="sníž. přenesená",J1488,0)</f>
        <v>0</v>
      </c>
      <c r="BI1488" s="191">
        <f>IF(N1488="nulová",J1488,0)</f>
        <v>0</v>
      </c>
      <c r="BJ1488" s="17" t="s">
        <v>88</v>
      </c>
      <c r="BK1488" s="191">
        <f>ROUND(I1488*H1488,2)</f>
        <v>0</v>
      </c>
      <c r="BL1488" s="17" t="s">
        <v>88</v>
      </c>
      <c r="BM1488" s="190" t="s">
        <v>1912</v>
      </c>
    </row>
    <row r="1489" spans="1:65" s="13" customFormat="1" ht="11.25">
      <c r="B1489" s="192"/>
      <c r="C1489" s="193"/>
      <c r="D1489" s="194" t="s">
        <v>193</v>
      </c>
      <c r="E1489" s="195" t="s">
        <v>43</v>
      </c>
      <c r="F1489" s="196" t="s">
        <v>431</v>
      </c>
      <c r="G1489" s="193"/>
      <c r="H1489" s="195" t="s">
        <v>43</v>
      </c>
      <c r="I1489" s="197"/>
      <c r="J1489" s="193"/>
      <c r="K1489" s="193"/>
      <c r="L1489" s="198"/>
      <c r="M1489" s="199"/>
      <c r="N1489" s="200"/>
      <c r="O1489" s="200"/>
      <c r="P1489" s="200"/>
      <c r="Q1489" s="200"/>
      <c r="R1489" s="200"/>
      <c r="S1489" s="200"/>
      <c r="T1489" s="201"/>
      <c r="AT1489" s="202" t="s">
        <v>193</v>
      </c>
      <c r="AU1489" s="202" t="s">
        <v>90</v>
      </c>
      <c r="AV1489" s="13" t="s">
        <v>88</v>
      </c>
      <c r="AW1489" s="13" t="s">
        <v>41</v>
      </c>
      <c r="AX1489" s="13" t="s">
        <v>80</v>
      </c>
      <c r="AY1489" s="202" t="s">
        <v>182</v>
      </c>
    </row>
    <row r="1490" spans="1:65" s="13" customFormat="1" ht="11.25">
      <c r="B1490" s="192"/>
      <c r="C1490" s="193"/>
      <c r="D1490" s="194" t="s">
        <v>193</v>
      </c>
      <c r="E1490" s="195" t="s">
        <v>43</v>
      </c>
      <c r="F1490" s="196" t="s">
        <v>1644</v>
      </c>
      <c r="G1490" s="193"/>
      <c r="H1490" s="195" t="s">
        <v>43</v>
      </c>
      <c r="I1490" s="197"/>
      <c r="J1490" s="193"/>
      <c r="K1490" s="193"/>
      <c r="L1490" s="198"/>
      <c r="M1490" s="199"/>
      <c r="N1490" s="200"/>
      <c r="O1490" s="200"/>
      <c r="P1490" s="200"/>
      <c r="Q1490" s="200"/>
      <c r="R1490" s="200"/>
      <c r="S1490" s="200"/>
      <c r="T1490" s="201"/>
      <c r="AT1490" s="202" t="s">
        <v>193</v>
      </c>
      <c r="AU1490" s="202" t="s">
        <v>90</v>
      </c>
      <c r="AV1490" s="13" t="s">
        <v>88</v>
      </c>
      <c r="AW1490" s="13" t="s">
        <v>41</v>
      </c>
      <c r="AX1490" s="13" t="s">
        <v>80</v>
      </c>
      <c r="AY1490" s="202" t="s">
        <v>182</v>
      </c>
    </row>
    <row r="1491" spans="1:65" s="14" customFormat="1" ht="11.25">
      <c r="B1491" s="203"/>
      <c r="C1491" s="204"/>
      <c r="D1491" s="194" t="s">
        <v>193</v>
      </c>
      <c r="E1491" s="205" t="s">
        <v>43</v>
      </c>
      <c r="F1491" s="206" t="s">
        <v>88</v>
      </c>
      <c r="G1491" s="204"/>
      <c r="H1491" s="207">
        <v>1</v>
      </c>
      <c r="I1491" s="208"/>
      <c r="J1491" s="204"/>
      <c r="K1491" s="204"/>
      <c r="L1491" s="209"/>
      <c r="M1491" s="210"/>
      <c r="N1491" s="211"/>
      <c r="O1491" s="211"/>
      <c r="P1491" s="211"/>
      <c r="Q1491" s="211"/>
      <c r="R1491" s="211"/>
      <c r="S1491" s="211"/>
      <c r="T1491" s="212"/>
      <c r="AT1491" s="213" t="s">
        <v>193</v>
      </c>
      <c r="AU1491" s="213" t="s">
        <v>90</v>
      </c>
      <c r="AV1491" s="14" t="s">
        <v>90</v>
      </c>
      <c r="AW1491" s="14" t="s">
        <v>41</v>
      </c>
      <c r="AX1491" s="14" t="s">
        <v>88</v>
      </c>
      <c r="AY1491" s="213" t="s">
        <v>182</v>
      </c>
    </row>
    <row r="1492" spans="1:65" s="2" customFormat="1" ht="14.45" customHeight="1">
      <c r="A1492" s="35"/>
      <c r="B1492" s="36"/>
      <c r="C1492" s="214" t="s">
        <v>1148</v>
      </c>
      <c r="D1492" s="214" t="s">
        <v>179</v>
      </c>
      <c r="E1492" s="215" t="s">
        <v>1913</v>
      </c>
      <c r="F1492" s="216" t="s">
        <v>1914</v>
      </c>
      <c r="G1492" s="217" t="s">
        <v>190</v>
      </c>
      <c r="H1492" s="218">
        <v>1</v>
      </c>
      <c r="I1492" s="219"/>
      <c r="J1492" s="220">
        <f>ROUND(I1492*H1492,2)</f>
        <v>0</v>
      </c>
      <c r="K1492" s="216" t="s">
        <v>198</v>
      </c>
      <c r="L1492" s="221"/>
      <c r="M1492" s="222" t="s">
        <v>43</v>
      </c>
      <c r="N1492" s="223" t="s">
        <v>51</v>
      </c>
      <c r="O1492" s="65"/>
      <c r="P1492" s="188">
        <f>O1492*H1492</f>
        <v>0</v>
      </c>
      <c r="Q1492" s="188">
        <v>0</v>
      </c>
      <c r="R1492" s="188">
        <f>Q1492*H1492</f>
        <v>0</v>
      </c>
      <c r="S1492" s="188">
        <v>0</v>
      </c>
      <c r="T1492" s="189">
        <f>S1492*H1492</f>
        <v>0</v>
      </c>
      <c r="U1492" s="35"/>
      <c r="V1492" s="35"/>
      <c r="W1492" s="35"/>
      <c r="X1492" s="35"/>
      <c r="Y1492" s="35"/>
      <c r="Z1492" s="35"/>
      <c r="AA1492" s="35"/>
      <c r="AB1492" s="35"/>
      <c r="AC1492" s="35"/>
      <c r="AD1492" s="35"/>
      <c r="AE1492" s="35"/>
      <c r="AR1492" s="190" t="s">
        <v>90</v>
      </c>
      <c r="AT1492" s="190" t="s">
        <v>179</v>
      </c>
      <c r="AU1492" s="190" t="s">
        <v>90</v>
      </c>
      <c r="AY1492" s="17" t="s">
        <v>182</v>
      </c>
      <c r="BE1492" s="191">
        <f>IF(N1492="základní",J1492,0)</f>
        <v>0</v>
      </c>
      <c r="BF1492" s="191">
        <f>IF(N1492="snížená",J1492,0)</f>
        <v>0</v>
      </c>
      <c r="BG1492" s="191">
        <f>IF(N1492="zákl. přenesená",J1492,0)</f>
        <v>0</v>
      </c>
      <c r="BH1492" s="191">
        <f>IF(N1492="sníž. přenesená",J1492,0)</f>
        <v>0</v>
      </c>
      <c r="BI1492" s="191">
        <f>IF(N1492="nulová",J1492,0)</f>
        <v>0</v>
      </c>
      <c r="BJ1492" s="17" t="s">
        <v>88</v>
      </c>
      <c r="BK1492" s="191">
        <f>ROUND(I1492*H1492,2)</f>
        <v>0</v>
      </c>
      <c r="BL1492" s="17" t="s">
        <v>88</v>
      </c>
      <c r="BM1492" s="190" t="s">
        <v>1915</v>
      </c>
    </row>
    <row r="1493" spans="1:65" s="13" customFormat="1" ht="11.25">
      <c r="B1493" s="192"/>
      <c r="C1493" s="193"/>
      <c r="D1493" s="194" t="s">
        <v>193</v>
      </c>
      <c r="E1493" s="195" t="s">
        <v>43</v>
      </c>
      <c r="F1493" s="196" t="s">
        <v>431</v>
      </c>
      <c r="G1493" s="193"/>
      <c r="H1493" s="195" t="s">
        <v>43</v>
      </c>
      <c r="I1493" s="197"/>
      <c r="J1493" s="193"/>
      <c r="K1493" s="193"/>
      <c r="L1493" s="198"/>
      <c r="M1493" s="199"/>
      <c r="N1493" s="200"/>
      <c r="O1493" s="200"/>
      <c r="P1493" s="200"/>
      <c r="Q1493" s="200"/>
      <c r="R1493" s="200"/>
      <c r="S1493" s="200"/>
      <c r="T1493" s="201"/>
      <c r="AT1493" s="202" t="s">
        <v>193</v>
      </c>
      <c r="AU1493" s="202" t="s">
        <v>90</v>
      </c>
      <c r="AV1493" s="13" t="s">
        <v>88</v>
      </c>
      <c r="AW1493" s="13" t="s">
        <v>41</v>
      </c>
      <c r="AX1493" s="13" t="s">
        <v>80</v>
      </c>
      <c r="AY1493" s="202" t="s">
        <v>182</v>
      </c>
    </row>
    <row r="1494" spans="1:65" s="13" customFormat="1" ht="11.25">
      <c r="B1494" s="192"/>
      <c r="C1494" s="193"/>
      <c r="D1494" s="194" t="s">
        <v>193</v>
      </c>
      <c r="E1494" s="195" t="s">
        <v>43</v>
      </c>
      <c r="F1494" s="196" t="s">
        <v>1644</v>
      </c>
      <c r="G1494" s="193"/>
      <c r="H1494" s="195" t="s">
        <v>43</v>
      </c>
      <c r="I1494" s="197"/>
      <c r="J1494" s="193"/>
      <c r="K1494" s="193"/>
      <c r="L1494" s="198"/>
      <c r="M1494" s="199"/>
      <c r="N1494" s="200"/>
      <c r="O1494" s="200"/>
      <c r="P1494" s="200"/>
      <c r="Q1494" s="200"/>
      <c r="R1494" s="200"/>
      <c r="S1494" s="200"/>
      <c r="T1494" s="201"/>
      <c r="AT1494" s="202" t="s">
        <v>193</v>
      </c>
      <c r="AU1494" s="202" t="s">
        <v>90</v>
      </c>
      <c r="AV1494" s="13" t="s">
        <v>88</v>
      </c>
      <c r="AW1494" s="13" t="s">
        <v>41</v>
      </c>
      <c r="AX1494" s="13" t="s">
        <v>80</v>
      </c>
      <c r="AY1494" s="202" t="s">
        <v>182</v>
      </c>
    </row>
    <row r="1495" spans="1:65" s="14" customFormat="1" ht="11.25">
      <c r="B1495" s="203"/>
      <c r="C1495" s="204"/>
      <c r="D1495" s="194" t="s">
        <v>193</v>
      </c>
      <c r="E1495" s="205" t="s">
        <v>43</v>
      </c>
      <c r="F1495" s="206" t="s">
        <v>88</v>
      </c>
      <c r="G1495" s="204"/>
      <c r="H1495" s="207">
        <v>1</v>
      </c>
      <c r="I1495" s="208"/>
      <c r="J1495" s="204"/>
      <c r="K1495" s="204"/>
      <c r="L1495" s="209"/>
      <c r="M1495" s="210"/>
      <c r="N1495" s="211"/>
      <c r="O1495" s="211"/>
      <c r="P1495" s="211"/>
      <c r="Q1495" s="211"/>
      <c r="R1495" s="211"/>
      <c r="S1495" s="211"/>
      <c r="T1495" s="212"/>
      <c r="AT1495" s="213" t="s">
        <v>193</v>
      </c>
      <c r="AU1495" s="213" t="s">
        <v>90</v>
      </c>
      <c r="AV1495" s="14" t="s">
        <v>90</v>
      </c>
      <c r="AW1495" s="14" t="s">
        <v>41</v>
      </c>
      <c r="AX1495" s="14" t="s">
        <v>88</v>
      </c>
      <c r="AY1495" s="213" t="s">
        <v>182</v>
      </c>
    </row>
    <row r="1496" spans="1:65" s="2" customFormat="1" ht="24.2" customHeight="1">
      <c r="A1496" s="35"/>
      <c r="B1496" s="36"/>
      <c r="C1496" s="179" t="s">
        <v>1152</v>
      </c>
      <c r="D1496" s="179" t="s">
        <v>187</v>
      </c>
      <c r="E1496" s="180" t="s">
        <v>973</v>
      </c>
      <c r="F1496" s="181" t="s">
        <v>974</v>
      </c>
      <c r="G1496" s="182" t="s">
        <v>190</v>
      </c>
      <c r="H1496" s="183">
        <v>11</v>
      </c>
      <c r="I1496" s="184"/>
      <c r="J1496" s="185">
        <f>ROUND(I1496*H1496,2)</f>
        <v>0</v>
      </c>
      <c r="K1496" s="181" t="s">
        <v>191</v>
      </c>
      <c r="L1496" s="40"/>
      <c r="M1496" s="186" t="s">
        <v>43</v>
      </c>
      <c r="N1496" s="187" t="s">
        <v>51</v>
      </c>
      <c r="O1496" s="65"/>
      <c r="P1496" s="188">
        <f>O1496*H1496</f>
        <v>0</v>
      </c>
      <c r="Q1496" s="188">
        <v>0</v>
      </c>
      <c r="R1496" s="188">
        <f>Q1496*H1496</f>
        <v>0</v>
      </c>
      <c r="S1496" s="188">
        <v>0</v>
      </c>
      <c r="T1496" s="189">
        <f>S1496*H1496</f>
        <v>0</v>
      </c>
      <c r="U1496" s="35"/>
      <c r="V1496" s="35"/>
      <c r="W1496" s="35"/>
      <c r="X1496" s="35"/>
      <c r="Y1496" s="35"/>
      <c r="Z1496" s="35"/>
      <c r="AA1496" s="35"/>
      <c r="AB1496" s="35"/>
      <c r="AC1496" s="35"/>
      <c r="AD1496" s="35"/>
      <c r="AE1496" s="35"/>
      <c r="AR1496" s="190" t="s">
        <v>88</v>
      </c>
      <c r="AT1496" s="190" t="s">
        <v>187</v>
      </c>
      <c r="AU1496" s="190" t="s">
        <v>90</v>
      </c>
      <c r="AY1496" s="17" t="s">
        <v>182</v>
      </c>
      <c r="BE1496" s="191">
        <f>IF(N1496="základní",J1496,0)</f>
        <v>0</v>
      </c>
      <c r="BF1496" s="191">
        <f>IF(N1496="snížená",J1496,0)</f>
        <v>0</v>
      </c>
      <c r="BG1496" s="191">
        <f>IF(N1496="zákl. přenesená",J1496,0)</f>
        <v>0</v>
      </c>
      <c r="BH1496" s="191">
        <f>IF(N1496="sníž. přenesená",J1496,0)</f>
        <v>0</v>
      </c>
      <c r="BI1496" s="191">
        <f>IF(N1496="nulová",J1496,0)</f>
        <v>0</v>
      </c>
      <c r="BJ1496" s="17" t="s">
        <v>88</v>
      </c>
      <c r="BK1496" s="191">
        <f>ROUND(I1496*H1496,2)</f>
        <v>0</v>
      </c>
      <c r="BL1496" s="17" t="s">
        <v>88</v>
      </c>
      <c r="BM1496" s="190" t="s">
        <v>975</v>
      </c>
    </row>
    <row r="1497" spans="1:65" s="13" customFormat="1" ht="11.25">
      <c r="B1497" s="192"/>
      <c r="C1497" s="193"/>
      <c r="D1497" s="194" t="s">
        <v>193</v>
      </c>
      <c r="E1497" s="195" t="s">
        <v>43</v>
      </c>
      <c r="F1497" s="196" t="s">
        <v>431</v>
      </c>
      <c r="G1497" s="193"/>
      <c r="H1497" s="195" t="s">
        <v>43</v>
      </c>
      <c r="I1497" s="197"/>
      <c r="J1497" s="193"/>
      <c r="K1497" s="193"/>
      <c r="L1497" s="198"/>
      <c r="M1497" s="199"/>
      <c r="N1497" s="200"/>
      <c r="O1497" s="200"/>
      <c r="P1497" s="200"/>
      <c r="Q1497" s="200"/>
      <c r="R1497" s="200"/>
      <c r="S1497" s="200"/>
      <c r="T1497" s="201"/>
      <c r="AT1497" s="202" t="s">
        <v>193</v>
      </c>
      <c r="AU1497" s="202" t="s">
        <v>90</v>
      </c>
      <c r="AV1497" s="13" t="s">
        <v>88</v>
      </c>
      <c r="AW1497" s="13" t="s">
        <v>41</v>
      </c>
      <c r="AX1497" s="13" t="s">
        <v>80</v>
      </c>
      <c r="AY1497" s="202" t="s">
        <v>182</v>
      </c>
    </row>
    <row r="1498" spans="1:65" s="13" customFormat="1" ht="11.25">
      <c r="B1498" s="192"/>
      <c r="C1498" s="193"/>
      <c r="D1498" s="194" t="s">
        <v>193</v>
      </c>
      <c r="E1498" s="195" t="s">
        <v>43</v>
      </c>
      <c r="F1498" s="196" t="s">
        <v>638</v>
      </c>
      <c r="G1498" s="193"/>
      <c r="H1498" s="195" t="s">
        <v>43</v>
      </c>
      <c r="I1498" s="197"/>
      <c r="J1498" s="193"/>
      <c r="K1498" s="193"/>
      <c r="L1498" s="198"/>
      <c r="M1498" s="199"/>
      <c r="N1498" s="200"/>
      <c r="O1498" s="200"/>
      <c r="P1498" s="200"/>
      <c r="Q1498" s="200"/>
      <c r="R1498" s="200"/>
      <c r="S1498" s="200"/>
      <c r="T1498" s="201"/>
      <c r="AT1498" s="202" t="s">
        <v>193</v>
      </c>
      <c r="AU1498" s="202" t="s">
        <v>90</v>
      </c>
      <c r="AV1498" s="13" t="s">
        <v>88</v>
      </c>
      <c r="AW1498" s="13" t="s">
        <v>41</v>
      </c>
      <c r="AX1498" s="13" t="s">
        <v>80</v>
      </c>
      <c r="AY1498" s="202" t="s">
        <v>182</v>
      </c>
    </row>
    <row r="1499" spans="1:65" s="14" customFormat="1" ht="11.25">
      <c r="B1499" s="203"/>
      <c r="C1499" s="204"/>
      <c r="D1499" s="194" t="s">
        <v>193</v>
      </c>
      <c r="E1499" s="205" t="s">
        <v>43</v>
      </c>
      <c r="F1499" s="206" t="s">
        <v>90</v>
      </c>
      <c r="G1499" s="204"/>
      <c r="H1499" s="207">
        <v>2</v>
      </c>
      <c r="I1499" s="208"/>
      <c r="J1499" s="204"/>
      <c r="K1499" s="204"/>
      <c r="L1499" s="209"/>
      <c r="M1499" s="210"/>
      <c r="N1499" s="211"/>
      <c r="O1499" s="211"/>
      <c r="P1499" s="211"/>
      <c r="Q1499" s="211"/>
      <c r="R1499" s="211"/>
      <c r="S1499" s="211"/>
      <c r="T1499" s="212"/>
      <c r="AT1499" s="213" t="s">
        <v>193</v>
      </c>
      <c r="AU1499" s="213" t="s">
        <v>90</v>
      </c>
      <c r="AV1499" s="14" t="s">
        <v>90</v>
      </c>
      <c r="AW1499" s="14" t="s">
        <v>41</v>
      </c>
      <c r="AX1499" s="14" t="s">
        <v>80</v>
      </c>
      <c r="AY1499" s="213" t="s">
        <v>182</v>
      </c>
    </row>
    <row r="1500" spans="1:65" s="13" customFormat="1" ht="11.25">
      <c r="B1500" s="192"/>
      <c r="C1500" s="193"/>
      <c r="D1500" s="194" t="s">
        <v>193</v>
      </c>
      <c r="E1500" s="195" t="s">
        <v>43</v>
      </c>
      <c r="F1500" s="196" t="s">
        <v>1636</v>
      </c>
      <c r="G1500" s="193"/>
      <c r="H1500" s="195" t="s">
        <v>43</v>
      </c>
      <c r="I1500" s="197"/>
      <c r="J1500" s="193"/>
      <c r="K1500" s="193"/>
      <c r="L1500" s="198"/>
      <c r="M1500" s="199"/>
      <c r="N1500" s="200"/>
      <c r="O1500" s="200"/>
      <c r="P1500" s="200"/>
      <c r="Q1500" s="200"/>
      <c r="R1500" s="200"/>
      <c r="S1500" s="200"/>
      <c r="T1500" s="201"/>
      <c r="AT1500" s="202" t="s">
        <v>193</v>
      </c>
      <c r="AU1500" s="202" t="s">
        <v>90</v>
      </c>
      <c r="AV1500" s="13" t="s">
        <v>88</v>
      </c>
      <c r="AW1500" s="13" t="s">
        <v>41</v>
      </c>
      <c r="AX1500" s="13" t="s">
        <v>80</v>
      </c>
      <c r="AY1500" s="202" t="s">
        <v>182</v>
      </c>
    </row>
    <row r="1501" spans="1:65" s="14" customFormat="1" ht="11.25">
      <c r="B1501" s="203"/>
      <c r="C1501" s="204"/>
      <c r="D1501" s="194" t="s">
        <v>193</v>
      </c>
      <c r="E1501" s="205" t="s">
        <v>43</v>
      </c>
      <c r="F1501" s="206" t="s">
        <v>90</v>
      </c>
      <c r="G1501" s="204"/>
      <c r="H1501" s="207">
        <v>2</v>
      </c>
      <c r="I1501" s="208"/>
      <c r="J1501" s="204"/>
      <c r="K1501" s="204"/>
      <c r="L1501" s="209"/>
      <c r="M1501" s="210"/>
      <c r="N1501" s="211"/>
      <c r="O1501" s="211"/>
      <c r="P1501" s="211"/>
      <c r="Q1501" s="211"/>
      <c r="R1501" s="211"/>
      <c r="S1501" s="211"/>
      <c r="T1501" s="212"/>
      <c r="AT1501" s="213" t="s">
        <v>193</v>
      </c>
      <c r="AU1501" s="213" t="s">
        <v>90</v>
      </c>
      <c r="AV1501" s="14" t="s">
        <v>90</v>
      </c>
      <c r="AW1501" s="14" t="s">
        <v>41</v>
      </c>
      <c r="AX1501" s="14" t="s">
        <v>80</v>
      </c>
      <c r="AY1501" s="213" t="s">
        <v>182</v>
      </c>
    </row>
    <row r="1502" spans="1:65" s="13" customFormat="1" ht="11.25">
      <c r="B1502" s="192"/>
      <c r="C1502" s="193"/>
      <c r="D1502" s="194" t="s">
        <v>193</v>
      </c>
      <c r="E1502" s="195" t="s">
        <v>43</v>
      </c>
      <c r="F1502" s="196" t="s">
        <v>1639</v>
      </c>
      <c r="G1502" s="193"/>
      <c r="H1502" s="195" t="s">
        <v>43</v>
      </c>
      <c r="I1502" s="197"/>
      <c r="J1502" s="193"/>
      <c r="K1502" s="193"/>
      <c r="L1502" s="198"/>
      <c r="M1502" s="199"/>
      <c r="N1502" s="200"/>
      <c r="O1502" s="200"/>
      <c r="P1502" s="200"/>
      <c r="Q1502" s="200"/>
      <c r="R1502" s="200"/>
      <c r="S1502" s="200"/>
      <c r="T1502" s="201"/>
      <c r="AT1502" s="202" t="s">
        <v>193</v>
      </c>
      <c r="AU1502" s="202" t="s">
        <v>90</v>
      </c>
      <c r="AV1502" s="13" t="s">
        <v>88</v>
      </c>
      <c r="AW1502" s="13" t="s">
        <v>41</v>
      </c>
      <c r="AX1502" s="13" t="s">
        <v>80</v>
      </c>
      <c r="AY1502" s="202" t="s">
        <v>182</v>
      </c>
    </row>
    <row r="1503" spans="1:65" s="14" customFormat="1" ht="11.25">
      <c r="B1503" s="203"/>
      <c r="C1503" s="204"/>
      <c r="D1503" s="194" t="s">
        <v>193</v>
      </c>
      <c r="E1503" s="205" t="s">
        <v>43</v>
      </c>
      <c r="F1503" s="206" t="s">
        <v>90</v>
      </c>
      <c r="G1503" s="204"/>
      <c r="H1503" s="207">
        <v>2</v>
      </c>
      <c r="I1503" s="208"/>
      <c r="J1503" s="204"/>
      <c r="K1503" s="204"/>
      <c r="L1503" s="209"/>
      <c r="M1503" s="210"/>
      <c r="N1503" s="211"/>
      <c r="O1503" s="211"/>
      <c r="P1503" s="211"/>
      <c r="Q1503" s="211"/>
      <c r="R1503" s="211"/>
      <c r="S1503" s="211"/>
      <c r="T1503" s="212"/>
      <c r="AT1503" s="213" t="s">
        <v>193</v>
      </c>
      <c r="AU1503" s="213" t="s">
        <v>90</v>
      </c>
      <c r="AV1503" s="14" t="s">
        <v>90</v>
      </c>
      <c r="AW1503" s="14" t="s">
        <v>41</v>
      </c>
      <c r="AX1503" s="14" t="s">
        <v>80</v>
      </c>
      <c r="AY1503" s="213" t="s">
        <v>182</v>
      </c>
    </row>
    <row r="1504" spans="1:65" s="13" customFormat="1" ht="11.25">
      <c r="B1504" s="192"/>
      <c r="C1504" s="193"/>
      <c r="D1504" s="194" t="s">
        <v>193</v>
      </c>
      <c r="E1504" s="195" t="s">
        <v>43</v>
      </c>
      <c r="F1504" s="196" t="s">
        <v>1641</v>
      </c>
      <c r="G1504" s="193"/>
      <c r="H1504" s="195" t="s">
        <v>43</v>
      </c>
      <c r="I1504" s="197"/>
      <c r="J1504" s="193"/>
      <c r="K1504" s="193"/>
      <c r="L1504" s="198"/>
      <c r="M1504" s="199"/>
      <c r="N1504" s="200"/>
      <c r="O1504" s="200"/>
      <c r="P1504" s="200"/>
      <c r="Q1504" s="200"/>
      <c r="R1504" s="200"/>
      <c r="S1504" s="200"/>
      <c r="T1504" s="201"/>
      <c r="AT1504" s="202" t="s">
        <v>193</v>
      </c>
      <c r="AU1504" s="202" t="s">
        <v>90</v>
      </c>
      <c r="AV1504" s="13" t="s">
        <v>88</v>
      </c>
      <c r="AW1504" s="13" t="s">
        <v>41</v>
      </c>
      <c r="AX1504" s="13" t="s">
        <v>80</v>
      </c>
      <c r="AY1504" s="202" t="s">
        <v>182</v>
      </c>
    </row>
    <row r="1505" spans="1:65" s="14" customFormat="1" ht="11.25">
      <c r="B1505" s="203"/>
      <c r="C1505" s="204"/>
      <c r="D1505" s="194" t="s">
        <v>193</v>
      </c>
      <c r="E1505" s="205" t="s">
        <v>43</v>
      </c>
      <c r="F1505" s="206" t="s">
        <v>88</v>
      </c>
      <c r="G1505" s="204"/>
      <c r="H1505" s="207">
        <v>1</v>
      </c>
      <c r="I1505" s="208"/>
      <c r="J1505" s="204"/>
      <c r="K1505" s="204"/>
      <c r="L1505" s="209"/>
      <c r="M1505" s="210"/>
      <c r="N1505" s="211"/>
      <c r="O1505" s="211"/>
      <c r="P1505" s="211"/>
      <c r="Q1505" s="211"/>
      <c r="R1505" s="211"/>
      <c r="S1505" s="211"/>
      <c r="T1505" s="212"/>
      <c r="AT1505" s="213" t="s">
        <v>193</v>
      </c>
      <c r="AU1505" s="213" t="s">
        <v>90</v>
      </c>
      <c r="AV1505" s="14" t="s">
        <v>90</v>
      </c>
      <c r="AW1505" s="14" t="s">
        <v>41</v>
      </c>
      <c r="AX1505" s="14" t="s">
        <v>80</v>
      </c>
      <c r="AY1505" s="213" t="s">
        <v>182</v>
      </c>
    </row>
    <row r="1506" spans="1:65" s="13" customFormat="1" ht="11.25">
      <c r="B1506" s="192"/>
      <c r="C1506" s="193"/>
      <c r="D1506" s="194" t="s">
        <v>193</v>
      </c>
      <c r="E1506" s="195" t="s">
        <v>43</v>
      </c>
      <c r="F1506" s="196" t="s">
        <v>1643</v>
      </c>
      <c r="G1506" s="193"/>
      <c r="H1506" s="195" t="s">
        <v>43</v>
      </c>
      <c r="I1506" s="197"/>
      <c r="J1506" s="193"/>
      <c r="K1506" s="193"/>
      <c r="L1506" s="198"/>
      <c r="M1506" s="199"/>
      <c r="N1506" s="200"/>
      <c r="O1506" s="200"/>
      <c r="P1506" s="200"/>
      <c r="Q1506" s="200"/>
      <c r="R1506" s="200"/>
      <c r="S1506" s="200"/>
      <c r="T1506" s="201"/>
      <c r="AT1506" s="202" t="s">
        <v>193</v>
      </c>
      <c r="AU1506" s="202" t="s">
        <v>90</v>
      </c>
      <c r="AV1506" s="13" t="s">
        <v>88</v>
      </c>
      <c r="AW1506" s="13" t="s">
        <v>41</v>
      </c>
      <c r="AX1506" s="13" t="s">
        <v>80</v>
      </c>
      <c r="AY1506" s="202" t="s">
        <v>182</v>
      </c>
    </row>
    <row r="1507" spans="1:65" s="14" customFormat="1" ht="11.25">
      <c r="B1507" s="203"/>
      <c r="C1507" s="204"/>
      <c r="D1507" s="194" t="s">
        <v>193</v>
      </c>
      <c r="E1507" s="205" t="s">
        <v>43</v>
      </c>
      <c r="F1507" s="206" t="s">
        <v>90</v>
      </c>
      <c r="G1507" s="204"/>
      <c r="H1507" s="207">
        <v>2</v>
      </c>
      <c r="I1507" s="208"/>
      <c r="J1507" s="204"/>
      <c r="K1507" s="204"/>
      <c r="L1507" s="209"/>
      <c r="M1507" s="210"/>
      <c r="N1507" s="211"/>
      <c r="O1507" s="211"/>
      <c r="P1507" s="211"/>
      <c r="Q1507" s="211"/>
      <c r="R1507" s="211"/>
      <c r="S1507" s="211"/>
      <c r="T1507" s="212"/>
      <c r="AT1507" s="213" t="s">
        <v>193</v>
      </c>
      <c r="AU1507" s="213" t="s">
        <v>90</v>
      </c>
      <c r="AV1507" s="14" t="s">
        <v>90</v>
      </c>
      <c r="AW1507" s="14" t="s">
        <v>41</v>
      </c>
      <c r="AX1507" s="14" t="s">
        <v>80</v>
      </c>
      <c r="AY1507" s="213" t="s">
        <v>182</v>
      </c>
    </row>
    <row r="1508" spans="1:65" s="13" customFormat="1" ht="11.25">
      <c r="B1508" s="192"/>
      <c r="C1508" s="193"/>
      <c r="D1508" s="194" t="s">
        <v>193</v>
      </c>
      <c r="E1508" s="195" t="s">
        <v>43</v>
      </c>
      <c r="F1508" s="196" t="s">
        <v>1644</v>
      </c>
      <c r="G1508" s="193"/>
      <c r="H1508" s="195" t="s">
        <v>43</v>
      </c>
      <c r="I1508" s="197"/>
      <c r="J1508" s="193"/>
      <c r="K1508" s="193"/>
      <c r="L1508" s="198"/>
      <c r="M1508" s="199"/>
      <c r="N1508" s="200"/>
      <c r="O1508" s="200"/>
      <c r="P1508" s="200"/>
      <c r="Q1508" s="200"/>
      <c r="R1508" s="200"/>
      <c r="S1508" s="200"/>
      <c r="T1508" s="201"/>
      <c r="AT1508" s="202" t="s">
        <v>193</v>
      </c>
      <c r="AU1508" s="202" t="s">
        <v>90</v>
      </c>
      <c r="AV1508" s="13" t="s">
        <v>88</v>
      </c>
      <c r="AW1508" s="13" t="s">
        <v>41</v>
      </c>
      <c r="AX1508" s="13" t="s">
        <v>80</v>
      </c>
      <c r="AY1508" s="202" t="s">
        <v>182</v>
      </c>
    </row>
    <row r="1509" spans="1:65" s="14" customFormat="1" ht="11.25">
      <c r="B1509" s="203"/>
      <c r="C1509" s="204"/>
      <c r="D1509" s="194" t="s">
        <v>193</v>
      </c>
      <c r="E1509" s="205" t="s">
        <v>43</v>
      </c>
      <c r="F1509" s="206" t="s">
        <v>88</v>
      </c>
      <c r="G1509" s="204"/>
      <c r="H1509" s="207">
        <v>1</v>
      </c>
      <c r="I1509" s="208"/>
      <c r="J1509" s="204"/>
      <c r="K1509" s="204"/>
      <c r="L1509" s="209"/>
      <c r="M1509" s="210"/>
      <c r="N1509" s="211"/>
      <c r="O1509" s="211"/>
      <c r="P1509" s="211"/>
      <c r="Q1509" s="211"/>
      <c r="R1509" s="211"/>
      <c r="S1509" s="211"/>
      <c r="T1509" s="212"/>
      <c r="AT1509" s="213" t="s">
        <v>193</v>
      </c>
      <c r="AU1509" s="213" t="s">
        <v>90</v>
      </c>
      <c r="AV1509" s="14" t="s">
        <v>90</v>
      </c>
      <c r="AW1509" s="14" t="s">
        <v>41</v>
      </c>
      <c r="AX1509" s="14" t="s">
        <v>80</v>
      </c>
      <c r="AY1509" s="213" t="s">
        <v>182</v>
      </c>
    </row>
    <row r="1510" spans="1:65" s="13" customFormat="1" ht="11.25">
      <c r="B1510" s="192"/>
      <c r="C1510" s="193"/>
      <c r="D1510" s="194" t="s">
        <v>193</v>
      </c>
      <c r="E1510" s="195" t="s">
        <v>43</v>
      </c>
      <c r="F1510" s="196" t="s">
        <v>1646</v>
      </c>
      <c r="G1510" s="193"/>
      <c r="H1510" s="195" t="s">
        <v>43</v>
      </c>
      <c r="I1510" s="197"/>
      <c r="J1510" s="193"/>
      <c r="K1510" s="193"/>
      <c r="L1510" s="198"/>
      <c r="M1510" s="199"/>
      <c r="N1510" s="200"/>
      <c r="O1510" s="200"/>
      <c r="P1510" s="200"/>
      <c r="Q1510" s="200"/>
      <c r="R1510" s="200"/>
      <c r="S1510" s="200"/>
      <c r="T1510" s="201"/>
      <c r="AT1510" s="202" t="s">
        <v>193</v>
      </c>
      <c r="AU1510" s="202" t="s">
        <v>90</v>
      </c>
      <c r="AV1510" s="13" t="s">
        <v>88</v>
      </c>
      <c r="AW1510" s="13" t="s">
        <v>41</v>
      </c>
      <c r="AX1510" s="13" t="s">
        <v>80</v>
      </c>
      <c r="AY1510" s="202" t="s">
        <v>182</v>
      </c>
    </row>
    <row r="1511" spans="1:65" s="14" customFormat="1" ht="11.25">
      <c r="B1511" s="203"/>
      <c r="C1511" s="204"/>
      <c r="D1511" s="194" t="s">
        <v>193</v>
      </c>
      <c r="E1511" s="205" t="s">
        <v>43</v>
      </c>
      <c r="F1511" s="206" t="s">
        <v>88</v>
      </c>
      <c r="G1511" s="204"/>
      <c r="H1511" s="207">
        <v>1</v>
      </c>
      <c r="I1511" s="208"/>
      <c r="J1511" s="204"/>
      <c r="K1511" s="204"/>
      <c r="L1511" s="209"/>
      <c r="M1511" s="210"/>
      <c r="N1511" s="211"/>
      <c r="O1511" s="211"/>
      <c r="P1511" s="211"/>
      <c r="Q1511" s="211"/>
      <c r="R1511" s="211"/>
      <c r="S1511" s="211"/>
      <c r="T1511" s="212"/>
      <c r="AT1511" s="213" t="s">
        <v>193</v>
      </c>
      <c r="AU1511" s="213" t="s">
        <v>90</v>
      </c>
      <c r="AV1511" s="14" t="s">
        <v>90</v>
      </c>
      <c r="AW1511" s="14" t="s">
        <v>41</v>
      </c>
      <c r="AX1511" s="14" t="s">
        <v>80</v>
      </c>
      <c r="AY1511" s="213" t="s">
        <v>182</v>
      </c>
    </row>
    <row r="1512" spans="1:65" s="15" customFormat="1" ht="11.25">
      <c r="B1512" s="227"/>
      <c r="C1512" s="228"/>
      <c r="D1512" s="194" t="s">
        <v>193</v>
      </c>
      <c r="E1512" s="229" t="s">
        <v>43</v>
      </c>
      <c r="F1512" s="230" t="s">
        <v>436</v>
      </c>
      <c r="G1512" s="228"/>
      <c r="H1512" s="231">
        <v>11</v>
      </c>
      <c r="I1512" s="232"/>
      <c r="J1512" s="228"/>
      <c r="K1512" s="228"/>
      <c r="L1512" s="233"/>
      <c r="M1512" s="234"/>
      <c r="N1512" s="235"/>
      <c r="O1512" s="235"/>
      <c r="P1512" s="235"/>
      <c r="Q1512" s="235"/>
      <c r="R1512" s="235"/>
      <c r="S1512" s="235"/>
      <c r="T1512" s="236"/>
      <c r="AT1512" s="237" t="s">
        <v>193</v>
      </c>
      <c r="AU1512" s="237" t="s">
        <v>90</v>
      </c>
      <c r="AV1512" s="15" t="s">
        <v>205</v>
      </c>
      <c r="AW1512" s="15" t="s">
        <v>41</v>
      </c>
      <c r="AX1512" s="15" t="s">
        <v>88</v>
      </c>
      <c r="AY1512" s="237" t="s">
        <v>182</v>
      </c>
    </row>
    <row r="1513" spans="1:65" s="2" customFormat="1" ht="14.45" customHeight="1">
      <c r="A1513" s="35"/>
      <c r="B1513" s="36"/>
      <c r="C1513" s="214" t="s">
        <v>1156</v>
      </c>
      <c r="D1513" s="214" t="s">
        <v>179</v>
      </c>
      <c r="E1513" s="215" t="s">
        <v>977</v>
      </c>
      <c r="F1513" s="216" t="s">
        <v>978</v>
      </c>
      <c r="G1513" s="217" t="s">
        <v>190</v>
      </c>
      <c r="H1513" s="218">
        <v>11</v>
      </c>
      <c r="I1513" s="219"/>
      <c r="J1513" s="220">
        <f>ROUND(I1513*H1513,2)</f>
        <v>0</v>
      </c>
      <c r="K1513" s="216" t="s">
        <v>198</v>
      </c>
      <c r="L1513" s="221"/>
      <c r="M1513" s="222" t="s">
        <v>43</v>
      </c>
      <c r="N1513" s="223" t="s">
        <v>51</v>
      </c>
      <c r="O1513" s="65"/>
      <c r="P1513" s="188">
        <f>O1513*H1513</f>
        <v>0</v>
      </c>
      <c r="Q1513" s="188">
        <v>0</v>
      </c>
      <c r="R1513" s="188">
        <f>Q1513*H1513</f>
        <v>0</v>
      </c>
      <c r="S1513" s="188">
        <v>0</v>
      </c>
      <c r="T1513" s="189">
        <f>S1513*H1513</f>
        <v>0</v>
      </c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R1513" s="190" t="s">
        <v>90</v>
      </c>
      <c r="AT1513" s="190" t="s">
        <v>179</v>
      </c>
      <c r="AU1513" s="190" t="s">
        <v>90</v>
      </c>
      <c r="AY1513" s="17" t="s">
        <v>182</v>
      </c>
      <c r="BE1513" s="191">
        <f>IF(N1513="základní",J1513,0)</f>
        <v>0</v>
      </c>
      <c r="BF1513" s="191">
        <f>IF(N1513="snížená",J1513,0)</f>
        <v>0</v>
      </c>
      <c r="BG1513" s="191">
        <f>IF(N1513="zákl. přenesená",J1513,0)</f>
        <v>0</v>
      </c>
      <c r="BH1513" s="191">
        <f>IF(N1513="sníž. přenesená",J1513,0)</f>
        <v>0</v>
      </c>
      <c r="BI1513" s="191">
        <f>IF(N1513="nulová",J1513,0)</f>
        <v>0</v>
      </c>
      <c r="BJ1513" s="17" t="s">
        <v>88</v>
      </c>
      <c r="BK1513" s="191">
        <f>ROUND(I1513*H1513,2)</f>
        <v>0</v>
      </c>
      <c r="BL1513" s="17" t="s">
        <v>88</v>
      </c>
      <c r="BM1513" s="190" t="s">
        <v>979</v>
      </c>
    </row>
    <row r="1514" spans="1:65" s="13" customFormat="1" ht="11.25">
      <c r="B1514" s="192"/>
      <c r="C1514" s="193"/>
      <c r="D1514" s="194" t="s">
        <v>193</v>
      </c>
      <c r="E1514" s="195" t="s">
        <v>43</v>
      </c>
      <c r="F1514" s="196" t="s">
        <v>431</v>
      </c>
      <c r="G1514" s="193"/>
      <c r="H1514" s="195" t="s">
        <v>43</v>
      </c>
      <c r="I1514" s="197"/>
      <c r="J1514" s="193"/>
      <c r="K1514" s="193"/>
      <c r="L1514" s="198"/>
      <c r="M1514" s="199"/>
      <c r="N1514" s="200"/>
      <c r="O1514" s="200"/>
      <c r="P1514" s="200"/>
      <c r="Q1514" s="200"/>
      <c r="R1514" s="200"/>
      <c r="S1514" s="200"/>
      <c r="T1514" s="201"/>
      <c r="AT1514" s="202" t="s">
        <v>193</v>
      </c>
      <c r="AU1514" s="202" t="s">
        <v>90</v>
      </c>
      <c r="AV1514" s="13" t="s">
        <v>88</v>
      </c>
      <c r="AW1514" s="13" t="s">
        <v>41</v>
      </c>
      <c r="AX1514" s="13" t="s">
        <v>80</v>
      </c>
      <c r="AY1514" s="202" t="s">
        <v>182</v>
      </c>
    </row>
    <row r="1515" spans="1:65" s="13" customFormat="1" ht="11.25">
      <c r="B1515" s="192"/>
      <c r="C1515" s="193"/>
      <c r="D1515" s="194" t="s">
        <v>193</v>
      </c>
      <c r="E1515" s="195" t="s">
        <v>43</v>
      </c>
      <c r="F1515" s="196" t="s">
        <v>638</v>
      </c>
      <c r="G1515" s="193"/>
      <c r="H1515" s="195" t="s">
        <v>43</v>
      </c>
      <c r="I1515" s="197"/>
      <c r="J1515" s="193"/>
      <c r="K1515" s="193"/>
      <c r="L1515" s="198"/>
      <c r="M1515" s="199"/>
      <c r="N1515" s="200"/>
      <c r="O1515" s="200"/>
      <c r="P1515" s="200"/>
      <c r="Q1515" s="200"/>
      <c r="R1515" s="200"/>
      <c r="S1515" s="200"/>
      <c r="T1515" s="201"/>
      <c r="AT1515" s="202" t="s">
        <v>193</v>
      </c>
      <c r="AU1515" s="202" t="s">
        <v>90</v>
      </c>
      <c r="AV1515" s="13" t="s">
        <v>88</v>
      </c>
      <c r="AW1515" s="13" t="s">
        <v>41</v>
      </c>
      <c r="AX1515" s="13" t="s">
        <v>80</v>
      </c>
      <c r="AY1515" s="202" t="s">
        <v>182</v>
      </c>
    </row>
    <row r="1516" spans="1:65" s="14" customFormat="1" ht="11.25">
      <c r="B1516" s="203"/>
      <c r="C1516" s="204"/>
      <c r="D1516" s="194" t="s">
        <v>193</v>
      </c>
      <c r="E1516" s="205" t="s">
        <v>43</v>
      </c>
      <c r="F1516" s="206" t="s">
        <v>90</v>
      </c>
      <c r="G1516" s="204"/>
      <c r="H1516" s="207">
        <v>2</v>
      </c>
      <c r="I1516" s="208"/>
      <c r="J1516" s="204"/>
      <c r="K1516" s="204"/>
      <c r="L1516" s="209"/>
      <c r="M1516" s="210"/>
      <c r="N1516" s="211"/>
      <c r="O1516" s="211"/>
      <c r="P1516" s="211"/>
      <c r="Q1516" s="211"/>
      <c r="R1516" s="211"/>
      <c r="S1516" s="211"/>
      <c r="T1516" s="212"/>
      <c r="AT1516" s="213" t="s">
        <v>193</v>
      </c>
      <c r="AU1516" s="213" t="s">
        <v>90</v>
      </c>
      <c r="AV1516" s="14" t="s">
        <v>90</v>
      </c>
      <c r="AW1516" s="14" t="s">
        <v>41</v>
      </c>
      <c r="AX1516" s="14" t="s">
        <v>80</v>
      </c>
      <c r="AY1516" s="213" t="s">
        <v>182</v>
      </c>
    </row>
    <row r="1517" spans="1:65" s="13" customFormat="1" ht="11.25">
      <c r="B1517" s="192"/>
      <c r="C1517" s="193"/>
      <c r="D1517" s="194" t="s">
        <v>193</v>
      </c>
      <c r="E1517" s="195" t="s">
        <v>43</v>
      </c>
      <c r="F1517" s="196" t="s">
        <v>1636</v>
      </c>
      <c r="G1517" s="193"/>
      <c r="H1517" s="195" t="s">
        <v>43</v>
      </c>
      <c r="I1517" s="197"/>
      <c r="J1517" s="193"/>
      <c r="K1517" s="193"/>
      <c r="L1517" s="198"/>
      <c r="M1517" s="199"/>
      <c r="N1517" s="200"/>
      <c r="O1517" s="200"/>
      <c r="P1517" s="200"/>
      <c r="Q1517" s="200"/>
      <c r="R1517" s="200"/>
      <c r="S1517" s="200"/>
      <c r="T1517" s="201"/>
      <c r="AT1517" s="202" t="s">
        <v>193</v>
      </c>
      <c r="AU1517" s="202" t="s">
        <v>90</v>
      </c>
      <c r="AV1517" s="13" t="s">
        <v>88</v>
      </c>
      <c r="AW1517" s="13" t="s">
        <v>41</v>
      </c>
      <c r="AX1517" s="13" t="s">
        <v>80</v>
      </c>
      <c r="AY1517" s="202" t="s">
        <v>182</v>
      </c>
    </row>
    <row r="1518" spans="1:65" s="14" customFormat="1" ht="11.25">
      <c r="B1518" s="203"/>
      <c r="C1518" s="204"/>
      <c r="D1518" s="194" t="s">
        <v>193</v>
      </c>
      <c r="E1518" s="205" t="s">
        <v>43</v>
      </c>
      <c r="F1518" s="206" t="s">
        <v>90</v>
      </c>
      <c r="G1518" s="204"/>
      <c r="H1518" s="207">
        <v>2</v>
      </c>
      <c r="I1518" s="208"/>
      <c r="J1518" s="204"/>
      <c r="K1518" s="204"/>
      <c r="L1518" s="209"/>
      <c r="M1518" s="210"/>
      <c r="N1518" s="211"/>
      <c r="O1518" s="211"/>
      <c r="P1518" s="211"/>
      <c r="Q1518" s="211"/>
      <c r="R1518" s="211"/>
      <c r="S1518" s="211"/>
      <c r="T1518" s="212"/>
      <c r="AT1518" s="213" t="s">
        <v>193</v>
      </c>
      <c r="AU1518" s="213" t="s">
        <v>90</v>
      </c>
      <c r="AV1518" s="14" t="s">
        <v>90</v>
      </c>
      <c r="AW1518" s="14" t="s">
        <v>41</v>
      </c>
      <c r="AX1518" s="14" t="s">
        <v>80</v>
      </c>
      <c r="AY1518" s="213" t="s">
        <v>182</v>
      </c>
    </row>
    <row r="1519" spans="1:65" s="13" customFormat="1" ht="11.25">
      <c r="B1519" s="192"/>
      <c r="C1519" s="193"/>
      <c r="D1519" s="194" t="s">
        <v>193</v>
      </c>
      <c r="E1519" s="195" t="s">
        <v>43</v>
      </c>
      <c r="F1519" s="196" t="s">
        <v>1639</v>
      </c>
      <c r="G1519" s="193"/>
      <c r="H1519" s="195" t="s">
        <v>43</v>
      </c>
      <c r="I1519" s="197"/>
      <c r="J1519" s="193"/>
      <c r="K1519" s="193"/>
      <c r="L1519" s="198"/>
      <c r="M1519" s="199"/>
      <c r="N1519" s="200"/>
      <c r="O1519" s="200"/>
      <c r="P1519" s="200"/>
      <c r="Q1519" s="200"/>
      <c r="R1519" s="200"/>
      <c r="S1519" s="200"/>
      <c r="T1519" s="201"/>
      <c r="AT1519" s="202" t="s">
        <v>193</v>
      </c>
      <c r="AU1519" s="202" t="s">
        <v>90</v>
      </c>
      <c r="AV1519" s="13" t="s">
        <v>88</v>
      </c>
      <c r="AW1519" s="13" t="s">
        <v>41</v>
      </c>
      <c r="AX1519" s="13" t="s">
        <v>80</v>
      </c>
      <c r="AY1519" s="202" t="s">
        <v>182</v>
      </c>
    </row>
    <row r="1520" spans="1:65" s="14" customFormat="1" ht="11.25">
      <c r="B1520" s="203"/>
      <c r="C1520" s="204"/>
      <c r="D1520" s="194" t="s">
        <v>193</v>
      </c>
      <c r="E1520" s="205" t="s">
        <v>43</v>
      </c>
      <c r="F1520" s="206" t="s">
        <v>90</v>
      </c>
      <c r="G1520" s="204"/>
      <c r="H1520" s="207">
        <v>2</v>
      </c>
      <c r="I1520" s="208"/>
      <c r="J1520" s="204"/>
      <c r="K1520" s="204"/>
      <c r="L1520" s="209"/>
      <c r="M1520" s="210"/>
      <c r="N1520" s="211"/>
      <c r="O1520" s="211"/>
      <c r="P1520" s="211"/>
      <c r="Q1520" s="211"/>
      <c r="R1520" s="211"/>
      <c r="S1520" s="211"/>
      <c r="T1520" s="212"/>
      <c r="AT1520" s="213" t="s">
        <v>193</v>
      </c>
      <c r="AU1520" s="213" t="s">
        <v>90</v>
      </c>
      <c r="AV1520" s="14" t="s">
        <v>90</v>
      </c>
      <c r="AW1520" s="14" t="s">
        <v>41</v>
      </c>
      <c r="AX1520" s="14" t="s">
        <v>80</v>
      </c>
      <c r="AY1520" s="213" t="s">
        <v>182</v>
      </c>
    </row>
    <row r="1521" spans="1:65" s="13" customFormat="1" ht="11.25">
      <c r="B1521" s="192"/>
      <c r="C1521" s="193"/>
      <c r="D1521" s="194" t="s">
        <v>193</v>
      </c>
      <c r="E1521" s="195" t="s">
        <v>43</v>
      </c>
      <c r="F1521" s="196" t="s">
        <v>1641</v>
      </c>
      <c r="G1521" s="193"/>
      <c r="H1521" s="195" t="s">
        <v>43</v>
      </c>
      <c r="I1521" s="197"/>
      <c r="J1521" s="193"/>
      <c r="K1521" s="193"/>
      <c r="L1521" s="198"/>
      <c r="M1521" s="199"/>
      <c r="N1521" s="200"/>
      <c r="O1521" s="200"/>
      <c r="P1521" s="200"/>
      <c r="Q1521" s="200"/>
      <c r="R1521" s="200"/>
      <c r="S1521" s="200"/>
      <c r="T1521" s="201"/>
      <c r="AT1521" s="202" t="s">
        <v>193</v>
      </c>
      <c r="AU1521" s="202" t="s">
        <v>90</v>
      </c>
      <c r="AV1521" s="13" t="s">
        <v>88</v>
      </c>
      <c r="AW1521" s="13" t="s">
        <v>41</v>
      </c>
      <c r="AX1521" s="13" t="s">
        <v>80</v>
      </c>
      <c r="AY1521" s="202" t="s">
        <v>182</v>
      </c>
    </row>
    <row r="1522" spans="1:65" s="14" customFormat="1" ht="11.25">
      <c r="B1522" s="203"/>
      <c r="C1522" s="204"/>
      <c r="D1522" s="194" t="s">
        <v>193</v>
      </c>
      <c r="E1522" s="205" t="s">
        <v>43</v>
      </c>
      <c r="F1522" s="206" t="s">
        <v>88</v>
      </c>
      <c r="G1522" s="204"/>
      <c r="H1522" s="207">
        <v>1</v>
      </c>
      <c r="I1522" s="208"/>
      <c r="J1522" s="204"/>
      <c r="K1522" s="204"/>
      <c r="L1522" s="209"/>
      <c r="M1522" s="210"/>
      <c r="N1522" s="211"/>
      <c r="O1522" s="211"/>
      <c r="P1522" s="211"/>
      <c r="Q1522" s="211"/>
      <c r="R1522" s="211"/>
      <c r="S1522" s="211"/>
      <c r="T1522" s="212"/>
      <c r="AT1522" s="213" t="s">
        <v>193</v>
      </c>
      <c r="AU1522" s="213" t="s">
        <v>90</v>
      </c>
      <c r="AV1522" s="14" t="s">
        <v>90</v>
      </c>
      <c r="AW1522" s="14" t="s">
        <v>41</v>
      </c>
      <c r="AX1522" s="14" t="s">
        <v>80</v>
      </c>
      <c r="AY1522" s="213" t="s">
        <v>182</v>
      </c>
    </row>
    <row r="1523" spans="1:65" s="13" customFormat="1" ht="11.25">
      <c r="B1523" s="192"/>
      <c r="C1523" s="193"/>
      <c r="D1523" s="194" t="s">
        <v>193</v>
      </c>
      <c r="E1523" s="195" t="s">
        <v>43</v>
      </c>
      <c r="F1523" s="196" t="s">
        <v>1643</v>
      </c>
      <c r="G1523" s="193"/>
      <c r="H1523" s="195" t="s">
        <v>43</v>
      </c>
      <c r="I1523" s="197"/>
      <c r="J1523" s="193"/>
      <c r="K1523" s="193"/>
      <c r="L1523" s="198"/>
      <c r="M1523" s="199"/>
      <c r="N1523" s="200"/>
      <c r="O1523" s="200"/>
      <c r="P1523" s="200"/>
      <c r="Q1523" s="200"/>
      <c r="R1523" s="200"/>
      <c r="S1523" s="200"/>
      <c r="T1523" s="201"/>
      <c r="AT1523" s="202" t="s">
        <v>193</v>
      </c>
      <c r="AU1523" s="202" t="s">
        <v>90</v>
      </c>
      <c r="AV1523" s="13" t="s">
        <v>88</v>
      </c>
      <c r="AW1523" s="13" t="s">
        <v>41</v>
      </c>
      <c r="AX1523" s="13" t="s">
        <v>80</v>
      </c>
      <c r="AY1523" s="202" t="s">
        <v>182</v>
      </c>
    </row>
    <row r="1524" spans="1:65" s="14" customFormat="1" ht="11.25">
      <c r="B1524" s="203"/>
      <c r="C1524" s="204"/>
      <c r="D1524" s="194" t="s">
        <v>193</v>
      </c>
      <c r="E1524" s="205" t="s">
        <v>43</v>
      </c>
      <c r="F1524" s="206" t="s">
        <v>90</v>
      </c>
      <c r="G1524" s="204"/>
      <c r="H1524" s="207">
        <v>2</v>
      </c>
      <c r="I1524" s="208"/>
      <c r="J1524" s="204"/>
      <c r="K1524" s="204"/>
      <c r="L1524" s="209"/>
      <c r="M1524" s="210"/>
      <c r="N1524" s="211"/>
      <c r="O1524" s="211"/>
      <c r="P1524" s="211"/>
      <c r="Q1524" s="211"/>
      <c r="R1524" s="211"/>
      <c r="S1524" s="211"/>
      <c r="T1524" s="212"/>
      <c r="AT1524" s="213" t="s">
        <v>193</v>
      </c>
      <c r="AU1524" s="213" t="s">
        <v>90</v>
      </c>
      <c r="AV1524" s="14" t="s">
        <v>90</v>
      </c>
      <c r="AW1524" s="14" t="s">
        <v>41</v>
      </c>
      <c r="AX1524" s="14" t="s">
        <v>80</v>
      </c>
      <c r="AY1524" s="213" t="s">
        <v>182</v>
      </c>
    </row>
    <row r="1525" spans="1:65" s="13" customFormat="1" ht="11.25">
      <c r="B1525" s="192"/>
      <c r="C1525" s="193"/>
      <c r="D1525" s="194" t="s">
        <v>193</v>
      </c>
      <c r="E1525" s="195" t="s">
        <v>43</v>
      </c>
      <c r="F1525" s="196" t="s">
        <v>1644</v>
      </c>
      <c r="G1525" s="193"/>
      <c r="H1525" s="195" t="s">
        <v>43</v>
      </c>
      <c r="I1525" s="197"/>
      <c r="J1525" s="193"/>
      <c r="K1525" s="193"/>
      <c r="L1525" s="198"/>
      <c r="M1525" s="199"/>
      <c r="N1525" s="200"/>
      <c r="O1525" s="200"/>
      <c r="P1525" s="200"/>
      <c r="Q1525" s="200"/>
      <c r="R1525" s="200"/>
      <c r="S1525" s="200"/>
      <c r="T1525" s="201"/>
      <c r="AT1525" s="202" t="s">
        <v>193</v>
      </c>
      <c r="AU1525" s="202" t="s">
        <v>90</v>
      </c>
      <c r="AV1525" s="13" t="s">
        <v>88</v>
      </c>
      <c r="AW1525" s="13" t="s">
        <v>41</v>
      </c>
      <c r="AX1525" s="13" t="s">
        <v>80</v>
      </c>
      <c r="AY1525" s="202" t="s">
        <v>182</v>
      </c>
    </row>
    <row r="1526" spans="1:65" s="14" customFormat="1" ht="11.25">
      <c r="B1526" s="203"/>
      <c r="C1526" s="204"/>
      <c r="D1526" s="194" t="s">
        <v>193</v>
      </c>
      <c r="E1526" s="205" t="s">
        <v>43</v>
      </c>
      <c r="F1526" s="206" t="s">
        <v>88</v>
      </c>
      <c r="G1526" s="204"/>
      <c r="H1526" s="207">
        <v>1</v>
      </c>
      <c r="I1526" s="208"/>
      <c r="J1526" s="204"/>
      <c r="K1526" s="204"/>
      <c r="L1526" s="209"/>
      <c r="M1526" s="210"/>
      <c r="N1526" s="211"/>
      <c r="O1526" s="211"/>
      <c r="P1526" s="211"/>
      <c r="Q1526" s="211"/>
      <c r="R1526" s="211"/>
      <c r="S1526" s="211"/>
      <c r="T1526" s="212"/>
      <c r="AT1526" s="213" t="s">
        <v>193</v>
      </c>
      <c r="AU1526" s="213" t="s">
        <v>90</v>
      </c>
      <c r="AV1526" s="14" t="s">
        <v>90</v>
      </c>
      <c r="AW1526" s="14" t="s">
        <v>41</v>
      </c>
      <c r="AX1526" s="14" t="s">
        <v>80</v>
      </c>
      <c r="AY1526" s="213" t="s">
        <v>182</v>
      </c>
    </row>
    <row r="1527" spans="1:65" s="13" customFormat="1" ht="11.25">
      <c r="B1527" s="192"/>
      <c r="C1527" s="193"/>
      <c r="D1527" s="194" t="s">
        <v>193</v>
      </c>
      <c r="E1527" s="195" t="s">
        <v>43</v>
      </c>
      <c r="F1527" s="196" t="s">
        <v>1646</v>
      </c>
      <c r="G1527" s="193"/>
      <c r="H1527" s="195" t="s">
        <v>43</v>
      </c>
      <c r="I1527" s="197"/>
      <c r="J1527" s="193"/>
      <c r="K1527" s="193"/>
      <c r="L1527" s="198"/>
      <c r="M1527" s="199"/>
      <c r="N1527" s="200"/>
      <c r="O1527" s="200"/>
      <c r="P1527" s="200"/>
      <c r="Q1527" s="200"/>
      <c r="R1527" s="200"/>
      <c r="S1527" s="200"/>
      <c r="T1527" s="201"/>
      <c r="AT1527" s="202" t="s">
        <v>193</v>
      </c>
      <c r="AU1527" s="202" t="s">
        <v>90</v>
      </c>
      <c r="AV1527" s="13" t="s">
        <v>88</v>
      </c>
      <c r="AW1527" s="13" t="s">
        <v>41</v>
      </c>
      <c r="AX1527" s="13" t="s">
        <v>80</v>
      </c>
      <c r="AY1527" s="202" t="s">
        <v>182</v>
      </c>
    </row>
    <row r="1528" spans="1:65" s="14" customFormat="1" ht="11.25">
      <c r="B1528" s="203"/>
      <c r="C1528" s="204"/>
      <c r="D1528" s="194" t="s">
        <v>193</v>
      </c>
      <c r="E1528" s="205" t="s">
        <v>43</v>
      </c>
      <c r="F1528" s="206" t="s">
        <v>88</v>
      </c>
      <c r="G1528" s="204"/>
      <c r="H1528" s="207">
        <v>1</v>
      </c>
      <c r="I1528" s="208"/>
      <c r="J1528" s="204"/>
      <c r="K1528" s="204"/>
      <c r="L1528" s="209"/>
      <c r="M1528" s="210"/>
      <c r="N1528" s="211"/>
      <c r="O1528" s="211"/>
      <c r="P1528" s="211"/>
      <c r="Q1528" s="211"/>
      <c r="R1528" s="211"/>
      <c r="S1528" s="211"/>
      <c r="T1528" s="212"/>
      <c r="AT1528" s="213" t="s">
        <v>193</v>
      </c>
      <c r="AU1528" s="213" t="s">
        <v>90</v>
      </c>
      <c r="AV1528" s="14" t="s">
        <v>90</v>
      </c>
      <c r="AW1528" s="14" t="s">
        <v>41</v>
      </c>
      <c r="AX1528" s="14" t="s">
        <v>80</v>
      </c>
      <c r="AY1528" s="213" t="s">
        <v>182</v>
      </c>
    </row>
    <row r="1529" spans="1:65" s="15" customFormat="1" ht="11.25">
      <c r="B1529" s="227"/>
      <c r="C1529" s="228"/>
      <c r="D1529" s="194" t="s">
        <v>193</v>
      </c>
      <c r="E1529" s="229" t="s">
        <v>43</v>
      </c>
      <c r="F1529" s="230" t="s">
        <v>436</v>
      </c>
      <c r="G1529" s="228"/>
      <c r="H1529" s="231">
        <v>11</v>
      </c>
      <c r="I1529" s="232"/>
      <c r="J1529" s="228"/>
      <c r="K1529" s="228"/>
      <c r="L1529" s="233"/>
      <c r="M1529" s="234"/>
      <c r="N1529" s="235"/>
      <c r="O1529" s="235"/>
      <c r="P1529" s="235"/>
      <c r="Q1529" s="235"/>
      <c r="R1529" s="235"/>
      <c r="S1529" s="235"/>
      <c r="T1529" s="236"/>
      <c r="AT1529" s="237" t="s">
        <v>193</v>
      </c>
      <c r="AU1529" s="237" t="s">
        <v>90</v>
      </c>
      <c r="AV1529" s="15" t="s">
        <v>205</v>
      </c>
      <c r="AW1529" s="15" t="s">
        <v>41</v>
      </c>
      <c r="AX1529" s="15" t="s">
        <v>88</v>
      </c>
      <c r="AY1529" s="237" t="s">
        <v>182</v>
      </c>
    </row>
    <row r="1530" spans="1:65" s="2" customFormat="1" ht="24.2" customHeight="1">
      <c r="A1530" s="35"/>
      <c r="B1530" s="36"/>
      <c r="C1530" s="179" t="s">
        <v>1162</v>
      </c>
      <c r="D1530" s="179" t="s">
        <v>187</v>
      </c>
      <c r="E1530" s="180" t="s">
        <v>1916</v>
      </c>
      <c r="F1530" s="181" t="s">
        <v>1917</v>
      </c>
      <c r="G1530" s="182" t="s">
        <v>190</v>
      </c>
      <c r="H1530" s="183">
        <v>6</v>
      </c>
      <c r="I1530" s="184"/>
      <c r="J1530" s="185">
        <f>ROUND(I1530*H1530,2)</f>
        <v>0</v>
      </c>
      <c r="K1530" s="181" t="s">
        <v>191</v>
      </c>
      <c r="L1530" s="40"/>
      <c r="M1530" s="186" t="s">
        <v>43</v>
      </c>
      <c r="N1530" s="187" t="s">
        <v>51</v>
      </c>
      <c r="O1530" s="65"/>
      <c r="P1530" s="188">
        <f>O1530*H1530</f>
        <v>0</v>
      </c>
      <c r="Q1530" s="188">
        <v>1.32E-3</v>
      </c>
      <c r="R1530" s="188">
        <f>Q1530*H1530</f>
        <v>7.92E-3</v>
      </c>
      <c r="S1530" s="188">
        <v>0</v>
      </c>
      <c r="T1530" s="189">
        <f>S1530*H1530</f>
        <v>0</v>
      </c>
      <c r="U1530" s="35"/>
      <c r="V1530" s="35"/>
      <c r="W1530" s="35"/>
      <c r="X1530" s="35"/>
      <c r="Y1530" s="35"/>
      <c r="Z1530" s="35"/>
      <c r="AA1530" s="35"/>
      <c r="AB1530" s="35"/>
      <c r="AC1530" s="35"/>
      <c r="AD1530" s="35"/>
      <c r="AE1530" s="35"/>
      <c r="AR1530" s="190" t="s">
        <v>88</v>
      </c>
      <c r="AT1530" s="190" t="s">
        <v>187</v>
      </c>
      <c r="AU1530" s="190" t="s">
        <v>90</v>
      </c>
      <c r="AY1530" s="17" t="s">
        <v>182</v>
      </c>
      <c r="BE1530" s="191">
        <f>IF(N1530="základní",J1530,0)</f>
        <v>0</v>
      </c>
      <c r="BF1530" s="191">
        <f>IF(N1530="snížená",J1530,0)</f>
        <v>0</v>
      </c>
      <c r="BG1530" s="191">
        <f>IF(N1530="zákl. přenesená",J1530,0)</f>
        <v>0</v>
      </c>
      <c r="BH1530" s="191">
        <f>IF(N1530="sníž. přenesená",J1530,0)</f>
        <v>0</v>
      </c>
      <c r="BI1530" s="191">
        <f>IF(N1530="nulová",J1530,0)</f>
        <v>0</v>
      </c>
      <c r="BJ1530" s="17" t="s">
        <v>88</v>
      </c>
      <c r="BK1530" s="191">
        <f>ROUND(I1530*H1530,2)</f>
        <v>0</v>
      </c>
      <c r="BL1530" s="17" t="s">
        <v>88</v>
      </c>
      <c r="BM1530" s="190" t="s">
        <v>1918</v>
      </c>
    </row>
    <row r="1531" spans="1:65" s="13" customFormat="1" ht="11.25">
      <c r="B1531" s="192"/>
      <c r="C1531" s="193"/>
      <c r="D1531" s="194" t="s">
        <v>193</v>
      </c>
      <c r="E1531" s="195" t="s">
        <v>43</v>
      </c>
      <c r="F1531" s="196" t="s">
        <v>532</v>
      </c>
      <c r="G1531" s="193"/>
      <c r="H1531" s="195" t="s">
        <v>43</v>
      </c>
      <c r="I1531" s="197"/>
      <c r="J1531" s="193"/>
      <c r="K1531" s="193"/>
      <c r="L1531" s="198"/>
      <c r="M1531" s="199"/>
      <c r="N1531" s="200"/>
      <c r="O1531" s="200"/>
      <c r="P1531" s="200"/>
      <c r="Q1531" s="200"/>
      <c r="R1531" s="200"/>
      <c r="S1531" s="200"/>
      <c r="T1531" s="201"/>
      <c r="AT1531" s="202" t="s">
        <v>193</v>
      </c>
      <c r="AU1531" s="202" t="s">
        <v>90</v>
      </c>
      <c r="AV1531" s="13" t="s">
        <v>88</v>
      </c>
      <c r="AW1531" s="13" t="s">
        <v>41</v>
      </c>
      <c r="AX1531" s="13" t="s">
        <v>80</v>
      </c>
      <c r="AY1531" s="202" t="s">
        <v>182</v>
      </c>
    </row>
    <row r="1532" spans="1:65" s="13" customFormat="1" ht="11.25">
      <c r="B1532" s="192"/>
      <c r="C1532" s="193"/>
      <c r="D1532" s="194" t="s">
        <v>193</v>
      </c>
      <c r="E1532" s="195" t="s">
        <v>43</v>
      </c>
      <c r="F1532" s="196" t="s">
        <v>362</v>
      </c>
      <c r="G1532" s="193"/>
      <c r="H1532" s="195" t="s">
        <v>43</v>
      </c>
      <c r="I1532" s="197"/>
      <c r="J1532" s="193"/>
      <c r="K1532" s="193"/>
      <c r="L1532" s="198"/>
      <c r="M1532" s="199"/>
      <c r="N1532" s="200"/>
      <c r="O1532" s="200"/>
      <c r="P1532" s="200"/>
      <c r="Q1532" s="200"/>
      <c r="R1532" s="200"/>
      <c r="S1532" s="200"/>
      <c r="T1532" s="201"/>
      <c r="AT1532" s="202" t="s">
        <v>193</v>
      </c>
      <c r="AU1532" s="202" t="s">
        <v>90</v>
      </c>
      <c r="AV1532" s="13" t="s">
        <v>88</v>
      </c>
      <c r="AW1532" s="13" t="s">
        <v>41</v>
      </c>
      <c r="AX1532" s="13" t="s">
        <v>80</v>
      </c>
      <c r="AY1532" s="202" t="s">
        <v>182</v>
      </c>
    </row>
    <row r="1533" spans="1:65" s="14" customFormat="1" ht="11.25">
      <c r="B1533" s="203"/>
      <c r="C1533" s="204"/>
      <c r="D1533" s="194" t="s">
        <v>193</v>
      </c>
      <c r="E1533" s="205" t="s">
        <v>43</v>
      </c>
      <c r="F1533" s="206" t="s">
        <v>215</v>
      </c>
      <c r="G1533" s="204"/>
      <c r="H1533" s="207">
        <v>6</v>
      </c>
      <c r="I1533" s="208"/>
      <c r="J1533" s="204"/>
      <c r="K1533" s="204"/>
      <c r="L1533" s="209"/>
      <c r="M1533" s="210"/>
      <c r="N1533" s="211"/>
      <c r="O1533" s="211"/>
      <c r="P1533" s="211"/>
      <c r="Q1533" s="211"/>
      <c r="R1533" s="211"/>
      <c r="S1533" s="211"/>
      <c r="T1533" s="212"/>
      <c r="AT1533" s="213" t="s">
        <v>193</v>
      </c>
      <c r="AU1533" s="213" t="s">
        <v>90</v>
      </c>
      <c r="AV1533" s="14" t="s">
        <v>90</v>
      </c>
      <c r="AW1533" s="14" t="s">
        <v>41</v>
      </c>
      <c r="AX1533" s="14" t="s">
        <v>88</v>
      </c>
      <c r="AY1533" s="213" t="s">
        <v>182</v>
      </c>
    </row>
    <row r="1534" spans="1:65" s="2" customFormat="1" ht="37.9" customHeight="1">
      <c r="A1534" s="35"/>
      <c r="B1534" s="36"/>
      <c r="C1534" s="179" t="s">
        <v>1166</v>
      </c>
      <c r="D1534" s="179" t="s">
        <v>187</v>
      </c>
      <c r="E1534" s="180" t="s">
        <v>1919</v>
      </c>
      <c r="F1534" s="181" t="s">
        <v>1920</v>
      </c>
      <c r="G1534" s="182" t="s">
        <v>190</v>
      </c>
      <c r="H1534" s="183">
        <v>6</v>
      </c>
      <c r="I1534" s="184"/>
      <c r="J1534" s="185">
        <f>ROUND(I1534*H1534,2)</f>
        <v>0</v>
      </c>
      <c r="K1534" s="181" t="s">
        <v>191</v>
      </c>
      <c r="L1534" s="40"/>
      <c r="M1534" s="186" t="s">
        <v>43</v>
      </c>
      <c r="N1534" s="187" t="s">
        <v>51</v>
      </c>
      <c r="O1534" s="65"/>
      <c r="P1534" s="188">
        <f>O1534*H1534</f>
        <v>0</v>
      </c>
      <c r="Q1534" s="188">
        <v>6.3000000000000003E-4</v>
      </c>
      <c r="R1534" s="188">
        <f>Q1534*H1534</f>
        <v>3.7800000000000004E-3</v>
      </c>
      <c r="S1534" s="188">
        <v>0</v>
      </c>
      <c r="T1534" s="189">
        <f>S1534*H1534</f>
        <v>0</v>
      </c>
      <c r="U1534" s="35"/>
      <c r="V1534" s="35"/>
      <c r="W1534" s="35"/>
      <c r="X1534" s="35"/>
      <c r="Y1534" s="35"/>
      <c r="Z1534" s="35"/>
      <c r="AA1534" s="35"/>
      <c r="AB1534" s="35"/>
      <c r="AC1534" s="35"/>
      <c r="AD1534" s="35"/>
      <c r="AE1534" s="35"/>
      <c r="AR1534" s="190" t="s">
        <v>88</v>
      </c>
      <c r="AT1534" s="190" t="s">
        <v>187</v>
      </c>
      <c r="AU1534" s="190" t="s">
        <v>90</v>
      </c>
      <c r="AY1534" s="17" t="s">
        <v>182</v>
      </c>
      <c r="BE1534" s="191">
        <f>IF(N1534="základní",J1534,0)</f>
        <v>0</v>
      </c>
      <c r="BF1534" s="191">
        <f>IF(N1534="snížená",J1534,0)</f>
        <v>0</v>
      </c>
      <c r="BG1534" s="191">
        <f>IF(N1534="zákl. přenesená",J1534,0)</f>
        <v>0</v>
      </c>
      <c r="BH1534" s="191">
        <f>IF(N1534="sníž. přenesená",J1534,0)</f>
        <v>0</v>
      </c>
      <c r="BI1534" s="191">
        <f>IF(N1534="nulová",J1534,0)</f>
        <v>0</v>
      </c>
      <c r="BJ1534" s="17" t="s">
        <v>88</v>
      </c>
      <c r="BK1534" s="191">
        <f>ROUND(I1534*H1534,2)</f>
        <v>0</v>
      </c>
      <c r="BL1534" s="17" t="s">
        <v>88</v>
      </c>
      <c r="BM1534" s="190" t="s">
        <v>1921</v>
      </c>
    </row>
    <row r="1535" spans="1:65" s="13" customFormat="1" ht="11.25">
      <c r="B1535" s="192"/>
      <c r="C1535" s="193"/>
      <c r="D1535" s="194" t="s">
        <v>193</v>
      </c>
      <c r="E1535" s="195" t="s">
        <v>43</v>
      </c>
      <c r="F1535" s="196" t="s">
        <v>362</v>
      </c>
      <c r="G1535" s="193"/>
      <c r="H1535" s="195" t="s">
        <v>43</v>
      </c>
      <c r="I1535" s="197"/>
      <c r="J1535" s="193"/>
      <c r="K1535" s="193"/>
      <c r="L1535" s="198"/>
      <c r="M1535" s="199"/>
      <c r="N1535" s="200"/>
      <c r="O1535" s="200"/>
      <c r="P1535" s="200"/>
      <c r="Q1535" s="200"/>
      <c r="R1535" s="200"/>
      <c r="S1535" s="200"/>
      <c r="T1535" s="201"/>
      <c r="AT1535" s="202" t="s">
        <v>193</v>
      </c>
      <c r="AU1535" s="202" t="s">
        <v>90</v>
      </c>
      <c r="AV1535" s="13" t="s">
        <v>88</v>
      </c>
      <c r="AW1535" s="13" t="s">
        <v>41</v>
      </c>
      <c r="AX1535" s="13" t="s">
        <v>80</v>
      </c>
      <c r="AY1535" s="202" t="s">
        <v>182</v>
      </c>
    </row>
    <row r="1536" spans="1:65" s="13" customFormat="1" ht="11.25">
      <c r="B1536" s="192"/>
      <c r="C1536" s="193"/>
      <c r="D1536" s="194" t="s">
        <v>193</v>
      </c>
      <c r="E1536" s="195" t="s">
        <v>43</v>
      </c>
      <c r="F1536" s="196" t="s">
        <v>554</v>
      </c>
      <c r="G1536" s="193"/>
      <c r="H1536" s="195" t="s">
        <v>43</v>
      </c>
      <c r="I1536" s="197"/>
      <c r="J1536" s="193"/>
      <c r="K1536" s="193"/>
      <c r="L1536" s="198"/>
      <c r="M1536" s="199"/>
      <c r="N1536" s="200"/>
      <c r="O1536" s="200"/>
      <c r="P1536" s="200"/>
      <c r="Q1536" s="200"/>
      <c r="R1536" s="200"/>
      <c r="S1536" s="200"/>
      <c r="T1536" s="201"/>
      <c r="AT1536" s="202" t="s">
        <v>193</v>
      </c>
      <c r="AU1536" s="202" t="s">
        <v>90</v>
      </c>
      <c r="AV1536" s="13" t="s">
        <v>88</v>
      </c>
      <c r="AW1536" s="13" t="s">
        <v>41</v>
      </c>
      <c r="AX1536" s="13" t="s">
        <v>80</v>
      </c>
      <c r="AY1536" s="202" t="s">
        <v>182</v>
      </c>
    </row>
    <row r="1537" spans="1:65" s="13" customFormat="1" ht="11.25">
      <c r="B1537" s="192"/>
      <c r="C1537" s="193"/>
      <c r="D1537" s="194" t="s">
        <v>193</v>
      </c>
      <c r="E1537" s="195" t="s">
        <v>43</v>
      </c>
      <c r="F1537" s="196" t="s">
        <v>1922</v>
      </c>
      <c r="G1537" s="193"/>
      <c r="H1537" s="195" t="s">
        <v>43</v>
      </c>
      <c r="I1537" s="197"/>
      <c r="J1537" s="193"/>
      <c r="K1537" s="193"/>
      <c r="L1537" s="198"/>
      <c r="M1537" s="199"/>
      <c r="N1537" s="200"/>
      <c r="O1537" s="200"/>
      <c r="P1537" s="200"/>
      <c r="Q1537" s="200"/>
      <c r="R1537" s="200"/>
      <c r="S1537" s="200"/>
      <c r="T1537" s="201"/>
      <c r="AT1537" s="202" t="s">
        <v>193</v>
      </c>
      <c r="AU1537" s="202" t="s">
        <v>90</v>
      </c>
      <c r="AV1537" s="13" t="s">
        <v>88</v>
      </c>
      <c r="AW1537" s="13" t="s">
        <v>41</v>
      </c>
      <c r="AX1537" s="13" t="s">
        <v>80</v>
      </c>
      <c r="AY1537" s="202" t="s">
        <v>182</v>
      </c>
    </row>
    <row r="1538" spans="1:65" s="14" customFormat="1" ht="11.25">
      <c r="B1538" s="203"/>
      <c r="C1538" s="204"/>
      <c r="D1538" s="194" t="s">
        <v>193</v>
      </c>
      <c r="E1538" s="205" t="s">
        <v>43</v>
      </c>
      <c r="F1538" s="206" t="s">
        <v>215</v>
      </c>
      <c r="G1538" s="204"/>
      <c r="H1538" s="207">
        <v>6</v>
      </c>
      <c r="I1538" s="208"/>
      <c r="J1538" s="204"/>
      <c r="K1538" s="204"/>
      <c r="L1538" s="209"/>
      <c r="M1538" s="210"/>
      <c r="N1538" s="211"/>
      <c r="O1538" s="211"/>
      <c r="P1538" s="211"/>
      <c r="Q1538" s="211"/>
      <c r="R1538" s="211"/>
      <c r="S1538" s="211"/>
      <c r="T1538" s="212"/>
      <c r="AT1538" s="213" t="s">
        <v>193</v>
      </c>
      <c r="AU1538" s="213" t="s">
        <v>90</v>
      </c>
      <c r="AV1538" s="14" t="s">
        <v>90</v>
      </c>
      <c r="AW1538" s="14" t="s">
        <v>41</v>
      </c>
      <c r="AX1538" s="14" t="s">
        <v>88</v>
      </c>
      <c r="AY1538" s="213" t="s">
        <v>182</v>
      </c>
    </row>
    <row r="1539" spans="1:65" s="2" customFormat="1" ht="24.2" customHeight="1">
      <c r="A1539" s="35"/>
      <c r="B1539" s="36"/>
      <c r="C1539" s="179" t="s">
        <v>1172</v>
      </c>
      <c r="D1539" s="179" t="s">
        <v>187</v>
      </c>
      <c r="E1539" s="180" t="s">
        <v>1923</v>
      </c>
      <c r="F1539" s="181" t="s">
        <v>1924</v>
      </c>
      <c r="G1539" s="182" t="s">
        <v>190</v>
      </c>
      <c r="H1539" s="183">
        <v>6</v>
      </c>
      <c r="I1539" s="184"/>
      <c r="J1539" s="185">
        <f>ROUND(I1539*H1539,2)</f>
        <v>0</v>
      </c>
      <c r="K1539" s="181" t="s">
        <v>191</v>
      </c>
      <c r="L1539" s="40"/>
      <c r="M1539" s="186" t="s">
        <v>43</v>
      </c>
      <c r="N1539" s="187" t="s">
        <v>51</v>
      </c>
      <c r="O1539" s="65"/>
      <c r="P1539" s="188">
        <f>O1539*H1539</f>
        <v>0</v>
      </c>
      <c r="Q1539" s="188">
        <v>1.32E-3</v>
      </c>
      <c r="R1539" s="188">
        <f>Q1539*H1539</f>
        <v>7.92E-3</v>
      </c>
      <c r="S1539" s="188">
        <v>0</v>
      </c>
      <c r="T1539" s="189">
        <f>S1539*H1539</f>
        <v>0</v>
      </c>
      <c r="U1539" s="35"/>
      <c r="V1539" s="35"/>
      <c r="W1539" s="35"/>
      <c r="X1539" s="35"/>
      <c r="Y1539" s="35"/>
      <c r="Z1539" s="35"/>
      <c r="AA1539" s="35"/>
      <c r="AB1539" s="35"/>
      <c r="AC1539" s="35"/>
      <c r="AD1539" s="35"/>
      <c r="AE1539" s="35"/>
      <c r="AR1539" s="190" t="s">
        <v>88</v>
      </c>
      <c r="AT1539" s="190" t="s">
        <v>187</v>
      </c>
      <c r="AU1539" s="190" t="s">
        <v>90</v>
      </c>
      <c r="AY1539" s="17" t="s">
        <v>182</v>
      </c>
      <c r="BE1539" s="191">
        <f>IF(N1539="základní",J1539,0)</f>
        <v>0</v>
      </c>
      <c r="BF1539" s="191">
        <f>IF(N1539="snížená",J1539,0)</f>
        <v>0</v>
      </c>
      <c r="BG1539" s="191">
        <f>IF(N1539="zákl. přenesená",J1539,0)</f>
        <v>0</v>
      </c>
      <c r="BH1539" s="191">
        <f>IF(N1539="sníž. přenesená",J1539,0)</f>
        <v>0</v>
      </c>
      <c r="BI1539" s="191">
        <f>IF(N1539="nulová",J1539,0)</f>
        <v>0</v>
      </c>
      <c r="BJ1539" s="17" t="s">
        <v>88</v>
      </c>
      <c r="BK1539" s="191">
        <f>ROUND(I1539*H1539,2)</f>
        <v>0</v>
      </c>
      <c r="BL1539" s="17" t="s">
        <v>88</v>
      </c>
      <c r="BM1539" s="190" t="s">
        <v>1925</v>
      </c>
    </row>
    <row r="1540" spans="1:65" s="13" customFormat="1" ht="11.25">
      <c r="B1540" s="192"/>
      <c r="C1540" s="193"/>
      <c r="D1540" s="194" t="s">
        <v>193</v>
      </c>
      <c r="E1540" s="195" t="s">
        <v>43</v>
      </c>
      <c r="F1540" s="196" t="s">
        <v>362</v>
      </c>
      <c r="G1540" s="193"/>
      <c r="H1540" s="195" t="s">
        <v>43</v>
      </c>
      <c r="I1540" s="197"/>
      <c r="J1540" s="193"/>
      <c r="K1540" s="193"/>
      <c r="L1540" s="198"/>
      <c r="M1540" s="199"/>
      <c r="N1540" s="200"/>
      <c r="O1540" s="200"/>
      <c r="P1540" s="200"/>
      <c r="Q1540" s="200"/>
      <c r="R1540" s="200"/>
      <c r="S1540" s="200"/>
      <c r="T1540" s="201"/>
      <c r="AT1540" s="202" t="s">
        <v>193</v>
      </c>
      <c r="AU1540" s="202" t="s">
        <v>90</v>
      </c>
      <c r="AV1540" s="13" t="s">
        <v>88</v>
      </c>
      <c r="AW1540" s="13" t="s">
        <v>41</v>
      </c>
      <c r="AX1540" s="13" t="s">
        <v>80</v>
      </c>
      <c r="AY1540" s="202" t="s">
        <v>182</v>
      </c>
    </row>
    <row r="1541" spans="1:65" s="13" customFormat="1" ht="11.25">
      <c r="B1541" s="192"/>
      <c r="C1541" s="193"/>
      <c r="D1541" s="194" t="s">
        <v>193</v>
      </c>
      <c r="E1541" s="195" t="s">
        <v>43</v>
      </c>
      <c r="F1541" s="196" t="s">
        <v>554</v>
      </c>
      <c r="G1541" s="193"/>
      <c r="H1541" s="195" t="s">
        <v>43</v>
      </c>
      <c r="I1541" s="197"/>
      <c r="J1541" s="193"/>
      <c r="K1541" s="193"/>
      <c r="L1541" s="198"/>
      <c r="M1541" s="199"/>
      <c r="N1541" s="200"/>
      <c r="O1541" s="200"/>
      <c r="P1541" s="200"/>
      <c r="Q1541" s="200"/>
      <c r="R1541" s="200"/>
      <c r="S1541" s="200"/>
      <c r="T1541" s="201"/>
      <c r="AT1541" s="202" t="s">
        <v>193</v>
      </c>
      <c r="AU1541" s="202" t="s">
        <v>90</v>
      </c>
      <c r="AV1541" s="13" t="s">
        <v>88</v>
      </c>
      <c r="AW1541" s="13" t="s">
        <v>41</v>
      </c>
      <c r="AX1541" s="13" t="s">
        <v>80</v>
      </c>
      <c r="AY1541" s="202" t="s">
        <v>182</v>
      </c>
    </row>
    <row r="1542" spans="1:65" s="13" customFormat="1" ht="11.25">
      <c r="B1542" s="192"/>
      <c r="C1542" s="193"/>
      <c r="D1542" s="194" t="s">
        <v>193</v>
      </c>
      <c r="E1542" s="195" t="s">
        <v>43</v>
      </c>
      <c r="F1542" s="196" t="s">
        <v>1922</v>
      </c>
      <c r="G1542" s="193"/>
      <c r="H1542" s="195" t="s">
        <v>43</v>
      </c>
      <c r="I1542" s="197"/>
      <c r="J1542" s="193"/>
      <c r="K1542" s="193"/>
      <c r="L1542" s="198"/>
      <c r="M1542" s="199"/>
      <c r="N1542" s="200"/>
      <c r="O1542" s="200"/>
      <c r="P1542" s="200"/>
      <c r="Q1542" s="200"/>
      <c r="R1542" s="200"/>
      <c r="S1542" s="200"/>
      <c r="T1542" s="201"/>
      <c r="AT1542" s="202" t="s">
        <v>193</v>
      </c>
      <c r="AU1542" s="202" t="s">
        <v>90</v>
      </c>
      <c r="AV1542" s="13" t="s">
        <v>88</v>
      </c>
      <c r="AW1542" s="13" t="s">
        <v>41</v>
      </c>
      <c r="AX1542" s="13" t="s">
        <v>80</v>
      </c>
      <c r="AY1542" s="202" t="s">
        <v>182</v>
      </c>
    </row>
    <row r="1543" spans="1:65" s="14" customFormat="1" ht="11.25">
      <c r="B1543" s="203"/>
      <c r="C1543" s="204"/>
      <c r="D1543" s="194" t="s">
        <v>193</v>
      </c>
      <c r="E1543" s="205" t="s">
        <v>43</v>
      </c>
      <c r="F1543" s="206" t="s">
        <v>215</v>
      </c>
      <c r="G1543" s="204"/>
      <c r="H1543" s="207">
        <v>6</v>
      </c>
      <c r="I1543" s="208"/>
      <c r="J1543" s="204"/>
      <c r="K1543" s="204"/>
      <c r="L1543" s="209"/>
      <c r="M1543" s="210"/>
      <c r="N1543" s="211"/>
      <c r="O1543" s="211"/>
      <c r="P1543" s="211"/>
      <c r="Q1543" s="211"/>
      <c r="R1543" s="211"/>
      <c r="S1543" s="211"/>
      <c r="T1543" s="212"/>
      <c r="AT1543" s="213" t="s">
        <v>193</v>
      </c>
      <c r="AU1543" s="213" t="s">
        <v>90</v>
      </c>
      <c r="AV1543" s="14" t="s">
        <v>90</v>
      </c>
      <c r="AW1543" s="14" t="s">
        <v>41</v>
      </c>
      <c r="AX1543" s="14" t="s">
        <v>88</v>
      </c>
      <c r="AY1543" s="213" t="s">
        <v>182</v>
      </c>
    </row>
    <row r="1544" spans="1:65" s="2" customFormat="1" ht="14.45" customHeight="1">
      <c r="A1544" s="35"/>
      <c r="B1544" s="36"/>
      <c r="C1544" s="214" t="s">
        <v>1176</v>
      </c>
      <c r="D1544" s="214" t="s">
        <v>179</v>
      </c>
      <c r="E1544" s="215" t="s">
        <v>1926</v>
      </c>
      <c r="F1544" s="216" t="s">
        <v>1927</v>
      </c>
      <c r="G1544" s="217" t="s">
        <v>190</v>
      </c>
      <c r="H1544" s="218">
        <v>6</v>
      </c>
      <c r="I1544" s="219"/>
      <c r="J1544" s="220">
        <f>ROUND(I1544*H1544,2)</f>
        <v>0</v>
      </c>
      <c r="K1544" s="216" t="s">
        <v>198</v>
      </c>
      <c r="L1544" s="221"/>
      <c r="M1544" s="222" t="s">
        <v>43</v>
      </c>
      <c r="N1544" s="223" t="s">
        <v>51</v>
      </c>
      <c r="O1544" s="65"/>
      <c r="P1544" s="188">
        <f>O1544*H1544</f>
        <v>0</v>
      </c>
      <c r="Q1544" s="188">
        <v>0</v>
      </c>
      <c r="R1544" s="188">
        <f>Q1544*H1544</f>
        <v>0</v>
      </c>
      <c r="S1544" s="188">
        <v>0</v>
      </c>
      <c r="T1544" s="189">
        <f>S1544*H1544</f>
        <v>0</v>
      </c>
      <c r="U1544" s="35"/>
      <c r="V1544" s="35"/>
      <c r="W1544" s="35"/>
      <c r="X1544" s="35"/>
      <c r="Y1544" s="35"/>
      <c r="Z1544" s="35"/>
      <c r="AA1544" s="35"/>
      <c r="AB1544" s="35"/>
      <c r="AC1544" s="35"/>
      <c r="AD1544" s="35"/>
      <c r="AE1544" s="35"/>
      <c r="AR1544" s="190" t="s">
        <v>90</v>
      </c>
      <c r="AT1544" s="190" t="s">
        <v>179</v>
      </c>
      <c r="AU1544" s="190" t="s">
        <v>90</v>
      </c>
      <c r="AY1544" s="17" t="s">
        <v>182</v>
      </c>
      <c r="BE1544" s="191">
        <f>IF(N1544="základní",J1544,0)</f>
        <v>0</v>
      </c>
      <c r="BF1544" s="191">
        <f>IF(N1544="snížená",J1544,0)</f>
        <v>0</v>
      </c>
      <c r="BG1544" s="191">
        <f>IF(N1544="zákl. přenesená",J1544,0)</f>
        <v>0</v>
      </c>
      <c r="BH1544" s="191">
        <f>IF(N1544="sníž. přenesená",J1544,0)</f>
        <v>0</v>
      </c>
      <c r="BI1544" s="191">
        <f>IF(N1544="nulová",J1544,0)</f>
        <v>0</v>
      </c>
      <c r="BJ1544" s="17" t="s">
        <v>88</v>
      </c>
      <c r="BK1544" s="191">
        <f>ROUND(I1544*H1544,2)</f>
        <v>0</v>
      </c>
      <c r="BL1544" s="17" t="s">
        <v>88</v>
      </c>
      <c r="BM1544" s="190" t="s">
        <v>1928</v>
      </c>
    </row>
    <row r="1545" spans="1:65" s="13" customFormat="1" ht="11.25">
      <c r="B1545" s="192"/>
      <c r="C1545" s="193"/>
      <c r="D1545" s="194" t="s">
        <v>193</v>
      </c>
      <c r="E1545" s="195" t="s">
        <v>43</v>
      </c>
      <c r="F1545" s="196" t="s">
        <v>362</v>
      </c>
      <c r="G1545" s="193"/>
      <c r="H1545" s="195" t="s">
        <v>43</v>
      </c>
      <c r="I1545" s="197"/>
      <c r="J1545" s="193"/>
      <c r="K1545" s="193"/>
      <c r="L1545" s="198"/>
      <c r="M1545" s="199"/>
      <c r="N1545" s="200"/>
      <c r="O1545" s="200"/>
      <c r="P1545" s="200"/>
      <c r="Q1545" s="200"/>
      <c r="R1545" s="200"/>
      <c r="S1545" s="200"/>
      <c r="T1545" s="201"/>
      <c r="AT1545" s="202" t="s">
        <v>193</v>
      </c>
      <c r="AU1545" s="202" t="s">
        <v>90</v>
      </c>
      <c r="AV1545" s="13" t="s">
        <v>88</v>
      </c>
      <c r="AW1545" s="13" t="s">
        <v>41</v>
      </c>
      <c r="AX1545" s="13" t="s">
        <v>80</v>
      </c>
      <c r="AY1545" s="202" t="s">
        <v>182</v>
      </c>
    </row>
    <row r="1546" spans="1:65" s="13" customFormat="1" ht="11.25">
      <c r="B1546" s="192"/>
      <c r="C1546" s="193"/>
      <c r="D1546" s="194" t="s">
        <v>193</v>
      </c>
      <c r="E1546" s="195" t="s">
        <v>43</v>
      </c>
      <c r="F1546" s="196" t="s">
        <v>554</v>
      </c>
      <c r="G1546" s="193"/>
      <c r="H1546" s="195" t="s">
        <v>43</v>
      </c>
      <c r="I1546" s="197"/>
      <c r="J1546" s="193"/>
      <c r="K1546" s="193"/>
      <c r="L1546" s="198"/>
      <c r="M1546" s="199"/>
      <c r="N1546" s="200"/>
      <c r="O1546" s="200"/>
      <c r="P1546" s="200"/>
      <c r="Q1546" s="200"/>
      <c r="R1546" s="200"/>
      <c r="S1546" s="200"/>
      <c r="T1546" s="201"/>
      <c r="AT1546" s="202" t="s">
        <v>193</v>
      </c>
      <c r="AU1546" s="202" t="s">
        <v>90</v>
      </c>
      <c r="AV1546" s="13" t="s">
        <v>88</v>
      </c>
      <c r="AW1546" s="13" t="s">
        <v>41</v>
      </c>
      <c r="AX1546" s="13" t="s">
        <v>80</v>
      </c>
      <c r="AY1546" s="202" t="s">
        <v>182</v>
      </c>
    </row>
    <row r="1547" spans="1:65" s="13" customFormat="1" ht="11.25">
      <c r="B1547" s="192"/>
      <c r="C1547" s="193"/>
      <c r="D1547" s="194" t="s">
        <v>193</v>
      </c>
      <c r="E1547" s="195" t="s">
        <v>43</v>
      </c>
      <c r="F1547" s="196" t="s">
        <v>1922</v>
      </c>
      <c r="G1547" s="193"/>
      <c r="H1547" s="195" t="s">
        <v>43</v>
      </c>
      <c r="I1547" s="197"/>
      <c r="J1547" s="193"/>
      <c r="K1547" s="193"/>
      <c r="L1547" s="198"/>
      <c r="M1547" s="199"/>
      <c r="N1547" s="200"/>
      <c r="O1547" s="200"/>
      <c r="P1547" s="200"/>
      <c r="Q1547" s="200"/>
      <c r="R1547" s="200"/>
      <c r="S1547" s="200"/>
      <c r="T1547" s="201"/>
      <c r="AT1547" s="202" t="s">
        <v>193</v>
      </c>
      <c r="AU1547" s="202" t="s">
        <v>90</v>
      </c>
      <c r="AV1547" s="13" t="s">
        <v>88</v>
      </c>
      <c r="AW1547" s="13" t="s">
        <v>41</v>
      </c>
      <c r="AX1547" s="13" t="s">
        <v>80</v>
      </c>
      <c r="AY1547" s="202" t="s">
        <v>182</v>
      </c>
    </row>
    <row r="1548" spans="1:65" s="14" customFormat="1" ht="11.25">
      <c r="B1548" s="203"/>
      <c r="C1548" s="204"/>
      <c r="D1548" s="194" t="s">
        <v>193</v>
      </c>
      <c r="E1548" s="205" t="s">
        <v>43</v>
      </c>
      <c r="F1548" s="206" t="s">
        <v>215</v>
      </c>
      <c r="G1548" s="204"/>
      <c r="H1548" s="207">
        <v>6</v>
      </c>
      <c r="I1548" s="208"/>
      <c r="J1548" s="204"/>
      <c r="K1548" s="204"/>
      <c r="L1548" s="209"/>
      <c r="M1548" s="210"/>
      <c r="N1548" s="211"/>
      <c r="O1548" s="211"/>
      <c r="P1548" s="211"/>
      <c r="Q1548" s="211"/>
      <c r="R1548" s="211"/>
      <c r="S1548" s="211"/>
      <c r="T1548" s="212"/>
      <c r="AT1548" s="213" t="s">
        <v>193</v>
      </c>
      <c r="AU1548" s="213" t="s">
        <v>90</v>
      </c>
      <c r="AV1548" s="14" t="s">
        <v>90</v>
      </c>
      <c r="AW1548" s="14" t="s">
        <v>41</v>
      </c>
      <c r="AX1548" s="14" t="s">
        <v>88</v>
      </c>
      <c r="AY1548" s="213" t="s">
        <v>182</v>
      </c>
    </row>
    <row r="1549" spans="1:65" s="2" customFormat="1" ht="24.2" customHeight="1">
      <c r="A1549" s="35"/>
      <c r="B1549" s="36"/>
      <c r="C1549" s="179" t="s">
        <v>1182</v>
      </c>
      <c r="D1549" s="179" t="s">
        <v>187</v>
      </c>
      <c r="E1549" s="180" t="s">
        <v>981</v>
      </c>
      <c r="F1549" s="181" t="s">
        <v>982</v>
      </c>
      <c r="G1549" s="182" t="s">
        <v>190</v>
      </c>
      <c r="H1549" s="183">
        <v>1</v>
      </c>
      <c r="I1549" s="184"/>
      <c r="J1549" s="185">
        <f>ROUND(I1549*H1549,2)</f>
        <v>0</v>
      </c>
      <c r="K1549" s="181" t="s">
        <v>191</v>
      </c>
      <c r="L1549" s="40"/>
      <c r="M1549" s="186" t="s">
        <v>43</v>
      </c>
      <c r="N1549" s="187" t="s">
        <v>51</v>
      </c>
      <c r="O1549" s="65"/>
      <c r="P1549" s="188">
        <f>O1549*H1549</f>
        <v>0</v>
      </c>
      <c r="Q1549" s="188">
        <v>1.82E-3</v>
      </c>
      <c r="R1549" s="188">
        <f>Q1549*H1549</f>
        <v>1.82E-3</v>
      </c>
      <c r="S1549" s="188">
        <v>0</v>
      </c>
      <c r="T1549" s="189">
        <f>S1549*H1549</f>
        <v>0</v>
      </c>
      <c r="U1549" s="35"/>
      <c r="V1549" s="35"/>
      <c r="W1549" s="35"/>
      <c r="X1549" s="35"/>
      <c r="Y1549" s="35"/>
      <c r="Z1549" s="35"/>
      <c r="AA1549" s="35"/>
      <c r="AB1549" s="35"/>
      <c r="AC1549" s="35"/>
      <c r="AD1549" s="35"/>
      <c r="AE1549" s="35"/>
      <c r="AR1549" s="190" t="s">
        <v>88</v>
      </c>
      <c r="AT1549" s="190" t="s">
        <v>187</v>
      </c>
      <c r="AU1549" s="190" t="s">
        <v>90</v>
      </c>
      <c r="AY1549" s="17" t="s">
        <v>182</v>
      </c>
      <c r="BE1549" s="191">
        <f>IF(N1549="základní",J1549,0)</f>
        <v>0</v>
      </c>
      <c r="BF1549" s="191">
        <f>IF(N1549="snížená",J1549,0)</f>
        <v>0</v>
      </c>
      <c r="BG1549" s="191">
        <f>IF(N1549="zákl. přenesená",J1549,0)</f>
        <v>0</v>
      </c>
      <c r="BH1549" s="191">
        <f>IF(N1549="sníž. přenesená",J1549,0)</f>
        <v>0</v>
      </c>
      <c r="BI1549" s="191">
        <f>IF(N1549="nulová",J1549,0)</f>
        <v>0</v>
      </c>
      <c r="BJ1549" s="17" t="s">
        <v>88</v>
      </c>
      <c r="BK1549" s="191">
        <f>ROUND(I1549*H1549,2)</f>
        <v>0</v>
      </c>
      <c r="BL1549" s="17" t="s">
        <v>88</v>
      </c>
      <c r="BM1549" s="190" t="s">
        <v>1929</v>
      </c>
    </row>
    <row r="1550" spans="1:65" s="13" customFormat="1" ht="11.25">
      <c r="B1550" s="192"/>
      <c r="C1550" s="193"/>
      <c r="D1550" s="194" t="s">
        <v>193</v>
      </c>
      <c r="E1550" s="195" t="s">
        <v>43</v>
      </c>
      <c r="F1550" s="196" t="s">
        <v>532</v>
      </c>
      <c r="G1550" s="193"/>
      <c r="H1550" s="195" t="s">
        <v>43</v>
      </c>
      <c r="I1550" s="197"/>
      <c r="J1550" s="193"/>
      <c r="K1550" s="193"/>
      <c r="L1550" s="198"/>
      <c r="M1550" s="199"/>
      <c r="N1550" s="200"/>
      <c r="O1550" s="200"/>
      <c r="P1550" s="200"/>
      <c r="Q1550" s="200"/>
      <c r="R1550" s="200"/>
      <c r="S1550" s="200"/>
      <c r="T1550" s="201"/>
      <c r="AT1550" s="202" t="s">
        <v>193</v>
      </c>
      <c r="AU1550" s="202" t="s">
        <v>90</v>
      </c>
      <c r="AV1550" s="13" t="s">
        <v>88</v>
      </c>
      <c r="AW1550" s="13" t="s">
        <v>41</v>
      </c>
      <c r="AX1550" s="13" t="s">
        <v>80</v>
      </c>
      <c r="AY1550" s="202" t="s">
        <v>182</v>
      </c>
    </row>
    <row r="1551" spans="1:65" s="13" customFormat="1" ht="11.25">
      <c r="B1551" s="192"/>
      <c r="C1551" s="193"/>
      <c r="D1551" s="194" t="s">
        <v>193</v>
      </c>
      <c r="E1551" s="195" t="s">
        <v>43</v>
      </c>
      <c r="F1551" s="196" t="s">
        <v>362</v>
      </c>
      <c r="G1551" s="193"/>
      <c r="H1551" s="195" t="s">
        <v>43</v>
      </c>
      <c r="I1551" s="197"/>
      <c r="J1551" s="193"/>
      <c r="K1551" s="193"/>
      <c r="L1551" s="198"/>
      <c r="M1551" s="199"/>
      <c r="N1551" s="200"/>
      <c r="O1551" s="200"/>
      <c r="P1551" s="200"/>
      <c r="Q1551" s="200"/>
      <c r="R1551" s="200"/>
      <c r="S1551" s="200"/>
      <c r="T1551" s="201"/>
      <c r="AT1551" s="202" t="s">
        <v>193</v>
      </c>
      <c r="AU1551" s="202" t="s">
        <v>90</v>
      </c>
      <c r="AV1551" s="13" t="s">
        <v>88</v>
      </c>
      <c r="AW1551" s="13" t="s">
        <v>41</v>
      </c>
      <c r="AX1551" s="13" t="s">
        <v>80</v>
      </c>
      <c r="AY1551" s="202" t="s">
        <v>182</v>
      </c>
    </row>
    <row r="1552" spans="1:65" s="13" customFormat="1" ht="11.25">
      <c r="B1552" s="192"/>
      <c r="C1552" s="193"/>
      <c r="D1552" s="194" t="s">
        <v>193</v>
      </c>
      <c r="E1552" s="195" t="s">
        <v>43</v>
      </c>
      <c r="F1552" s="196" t="s">
        <v>1930</v>
      </c>
      <c r="G1552" s="193"/>
      <c r="H1552" s="195" t="s">
        <v>43</v>
      </c>
      <c r="I1552" s="197"/>
      <c r="J1552" s="193"/>
      <c r="K1552" s="193"/>
      <c r="L1552" s="198"/>
      <c r="M1552" s="199"/>
      <c r="N1552" s="200"/>
      <c r="O1552" s="200"/>
      <c r="P1552" s="200"/>
      <c r="Q1552" s="200"/>
      <c r="R1552" s="200"/>
      <c r="S1552" s="200"/>
      <c r="T1552" s="201"/>
      <c r="AT1552" s="202" t="s">
        <v>193</v>
      </c>
      <c r="AU1552" s="202" t="s">
        <v>90</v>
      </c>
      <c r="AV1552" s="13" t="s">
        <v>88</v>
      </c>
      <c r="AW1552" s="13" t="s">
        <v>41</v>
      </c>
      <c r="AX1552" s="13" t="s">
        <v>80</v>
      </c>
      <c r="AY1552" s="202" t="s">
        <v>182</v>
      </c>
    </row>
    <row r="1553" spans="1:65" s="14" customFormat="1" ht="11.25">
      <c r="B1553" s="203"/>
      <c r="C1553" s="204"/>
      <c r="D1553" s="194" t="s">
        <v>193</v>
      </c>
      <c r="E1553" s="205" t="s">
        <v>43</v>
      </c>
      <c r="F1553" s="206" t="s">
        <v>88</v>
      </c>
      <c r="G1553" s="204"/>
      <c r="H1553" s="207">
        <v>1</v>
      </c>
      <c r="I1553" s="208"/>
      <c r="J1553" s="204"/>
      <c r="K1553" s="204"/>
      <c r="L1553" s="209"/>
      <c r="M1553" s="210"/>
      <c r="N1553" s="211"/>
      <c r="O1553" s="211"/>
      <c r="P1553" s="211"/>
      <c r="Q1553" s="211"/>
      <c r="R1553" s="211"/>
      <c r="S1553" s="211"/>
      <c r="T1553" s="212"/>
      <c r="AT1553" s="213" t="s">
        <v>193</v>
      </c>
      <c r="AU1553" s="213" t="s">
        <v>90</v>
      </c>
      <c r="AV1553" s="14" t="s">
        <v>90</v>
      </c>
      <c r="AW1553" s="14" t="s">
        <v>41</v>
      </c>
      <c r="AX1553" s="14" t="s">
        <v>88</v>
      </c>
      <c r="AY1553" s="213" t="s">
        <v>182</v>
      </c>
    </row>
    <row r="1554" spans="1:65" s="2" customFormat="1" ht="24.2" customHeight="1">
      <c r="A1554" s="35"/>
      <c r="B1554" s="36"/>
      <c r="C1554" s="179" t="s">
        <v>1187</v>
      </c>
      <c r="D1554" s="179" t="s">
        <v>187</v>
      </c>
      <c r="E1554" s="180" t="s">
        <v>1931</v>
      </c>
      <c r="F1554" s="181" t="s">
        <v>1932</v>
      </c>
      <c r="G1554" s="182" t="s">
        <v>190</v>
      </c>
      <c r="H1554" s="183">
        <v>1</v>
      </c>
      <c r="I1554" s="184"/>
      <c r="J1554" s="185">
        <f>ROUND(I1554*H1554,2)</f>
        <v>0</v>
      </c>
      <c r="K1554" s="181" t="s">
        <v>191</v>
      </c>
      <c r="L1554" s="40"/>
      <c r="M1554" s="186" t="s">
        <v>43</v>
      </c>
      <c r="N1554" s="187" t="s">
        <v>51</v>
      </c>
      <c r="O1554" s="65"/>
      <c r="P1554" s="188">
        <f>O1554*H1554</f>
        <v>0</v>
      </c>
      <c r="Q1554" s="188">
        <v>1.5E-3</v>
      </c>
      <c r="R1554" s="188">
        <f>Q1554*H1554</f>
        <v>1.5E-3</v>
      </c>
      <c r="S1554" s="188">
        <v>0</v>
      </c>
      <c r="T1554" s="189">
        <f>S1554*H1554</f>
        <v>0</v>
      </c>
      <c r="U1554" s="35"/>
      <c r="V1554" s="35"/>
      <c r="W1554" s="35"/>
      <c r="X1554" s="35"/>
      <c r="Y1554" s="35"/>
      <c r="Z1554" s="35"/>
      <c r="AA1554" s="35"/>
      <c r="AB1554" s="35"/>
      <c r="AC1554" s="35"/>
      <c r="AD1554" s="35"/>
      <c r="AE1554" s="35"/>
      <c r="AR1554" s="190" t="s">
        <v>88</v>
      </c>
      <c r="AT1554" s="190" t="s">
        <v>187</v>
      </c>
      <c r="AU1554" s="190" t="s">
        <v>90</v>
      </c>
      <c r="AY1554" s="17" t="s">
        <v>182</v>
      </c>
      <c r="BE1554" s="191">
        <f>IF(N1554="základní",J1554,0)</f>
        <v>0</v>
      </c>
      <c r="BF1554" s="191">
        <f>IF(N1554="snížená",J1554,0)</f>
        <v>0</v>
      </c>
      <c r="BG1554" s="191">
        <f>IF(N1554="zákl. přenesená",J1554,0)</f>
        <v>0</v>
      </c>
      <c r="BH1554" s="191">
        <f>IF(N1554="sníž. přenesená",J1554,0)</f>
        <v>0</v>
      </c>
      <c r="BI1554" s="191">
        <f>IF(N1554="nulová",J1554,0)</f>
        <v>0</v>
      </c>
      <c r="BJ1554" s="17" t="s">
        <v>88</v>
      </c>
      <c r="BK1554" s="191">
        <f>ROUND(I1554*H1554,2)</f>
        <v>0</v>
      </c>
      <c r="BL1554" s="17" t="s">
        <v>88</v>
      </c>
      <c r="BM1554" s="190" t="s">
        <v>1933</v>
      </c>
    </row>
    <row r="1555" spans="1:65" s="13" customFormat="1" ht="11.25">
      <c r="B1555" s="192"/>
      <c r="C1555" s="193"/>
      <c r="D1555" s="194" t="s">
        <v>193</v>
      </c>
      <c r="E1555" s="195" t="s">
        <v>43</v>
      </c>
      <c r="F1555" s="196" t="s">
        <v>532</v>
      </c>
      <c r="G1555" s="193"/>
      <c r="H1555" s="195" t="s">
        <v>43</v>
      </c>
      <c r="I1555" s="197"/>
      <c r="J1555" s="193"/>
      <c r="K1555" s="193"/>
      <c r="L1555" s="198"/>
      <c r="M1555" s="199"/>
      <c r="N1555" s="200"/>
      <c r="O1555" s="200"/>
      <c r="P1555" s="200"/>
      <c r="Q1555" s="200"/>
      <c r="R1555" s="200"/>
      <c r="S1555" s="200"/>
      <c r="T1555" s="201"/>
      <c r="AT1555" s="202" t="s">
        <v>193</v>
      </c>
      <c r="AU1555" s="202" t="s">
        <v>90</v>
      </c>
      <c r="AV1555" s="13" t="s">
        <v>88</v>
      </c>
      <c r="AW1555" s="13" t="s">
        <v>41</v>
      </c>
      <c r="AX1555" s="13" t="s">
        <v>80</v>
      </c>
      <c r="AY1555" s="202" t="s">
        <v>182</v>
      </c>
    </row>
    <row r="1556" spans="1:65" s="13" customFormat="1" ht="11.25">
      <c r="B1556" s="192"/>
      <c r="C1556" s="193"/>
      <c r="D1556" s="194" t="s">
        <v>193</v>
      </c>
      <c r="E1556" s="195" t="s">
        <v>43</v>
      </c>
      <c r="F1556" s="196" t="s">
        <v>362</v>
      </c>
      <c r="G1556" s="193"/>
      <c r="H1556" s="195" t="s">
        <v>43</v>
      </c>
      <c r="I1556" s="197"/>
      <c r="J1556" s="193"/>
      <c r="K1556" s="193"/>
      <c r="L1556" s="198"/>
      <c r="M1556" s="199"/>
      <c r="N1556" s="200"/>
      <c r="O1556" s="200"/>
      <c r="P1556" s="200"/>
      <c r="Q1556" s="200"/>
      <c r="R1556" s="200"/>
      <c r="S1556" s="200"/>
      <c r="T1556" s="201"/>
      <c r="AT1556" s="202" t="s">
        <v>193</v>
      </c>
      <c r="AU1556" s="202" t="s">
        <v>90</v>
      </c>
      <c r="AV1556" s="13" t="s">
        <v>88</v>
      </c>
      <c r="AW1556" s="13" t="s">
        <v>41</v>
      </c>
      <c r="AX1556" s="13" t="s">
        <v>80</v>
      </c>
      <c r="AY1556" s="202" t="s">
        <v>182</v>
      </c>
    </row>
    <row r="1557" spans="1:65" s="13" customFormat="1" ht="11.25">
      <c r="B1557" s="192"/>
      <c r="C1557" s="193"/>
      <c r="D1557" s="194" t="s">
        <v>193</v>
      </c>
      <c r="E1557" s="195" t="s">
        <v>43</v>
      </c>
      <c r="F1557" s="196" t="s">
        <v>1934</v>
      </c>
      <c r="G1557" s="193"/>
      <c r="H1557" s="195" t="s">
        <v>43</v>
      </c>
      <c r="I1557" s="197"/>
      <c r="J1557" s="193"/>
      <c r="K1557" s="193"/>
      <c r="L1557" s="198"/>
      <c r="M1557" s="199"/>
      <c r="N1557" s="200"/>
      <c r="O1557" s="200"/>
      <c r="P1557" s="200"/>
      <c r="Q1557" s="200"/>
      <c r="R1557" s="200"/>
      <c r="S1557" s="200"/>
      <c r="T1557" s="201"/>
      <c r="AT1557" s="202" t="s">
        <v>193</v>
      </c>
      <c r="AU1557" s="202" t="s">
        <v>90</v>
      </c>
      <c r="AV1557" s="13" t="s">
        <v>88</v>
      </c>
      <c r="AW1557" s="13" t="s">
        <v>41</v>
      </c>
      <c r="AX1557" s="13" t="s">
        <v>80</v>
      </c>
      <c r="AY1557" s="202" t="s">
        <v>182</v>
      </c>
    </row>
    <row r="1558" spans="1:65" s="14" customFormat="1" ht="11.25">
      <c r="B1558" s="203"/>
      <c r="C1558" s="204"/>
      <c r="D1558" s="194" t="s">
        <v>193</v>
      </c>
      <c r="E1558" s="205" t="s">
        <v>43</v>
      </c>
      <c r="F1558" s="206" t="s">
        <v>88</v>
      </c>
      <c r="G1558" s="204"/>
      <c r="H1558" s="207">
        <v>1</v>
      </c>
      <c r="I1558" s="208"/>
      <c r="J1558" s="204"/>
      <c r="K1558" s="204"/>
      <c r="L1558" s="209"/>
      <c r="M1558" s="210"/>
      <c r="N1558" s="211"/>
      <c r="O1558" s="211"/>
      <c r="P1558" s="211"/>
      <c r="Q1558" s="211"/>
      <c r="R1558" s="211"/>
      <c r="S1558" s="211"/>
      <c r="T1558" s="212"/>
      <c r="AT1558" s="213" t="s">
        <v>193</v>
      </c>
      <c r="AU1558" s="213" t="s">
        <v>90</v>
      </c>
      <c r="AV1558" s="14" t="s">
        <v>90</v>
      </c>
      <c r="AW1558" s="14" t="s">
        <v>41</v>
      </c>
      <c r="AX1558" s="14" t="s">
        <v>88</v>
      </c>
      <c r="AY1558" s="213" t="s">
        <v>182</v>
      </c>
    </row>
    <row r="1559" spans="1:65" s="2" customFormat="1" ht="24.2" customHeight="1">
      <c r="A1559" s="35"/>
      <c r="B1559" s="36"/>
      <c r="C1559" s="179" t="s">
        <v>1191</v>
      </c>
      <c r="D1559" s="179" t="s">
        <v>187</v>
      </c>
      <c r="E1559" s="180" t="s">
        <v>1935</v>
      </c>
      <c r="F1559" s="181" t="s">
        <v>1936</v>
      </c>
      <c r="G1559" s="182" t="s">
        <v>190</v>
      </c>
      <c r="H1559" s="183">
        <v>1</v>
      </c>
      <c r="I1559" s="184"/>
      <c r="J1559" s="185">
        <f>ROUND(I1559*H1559,2)</f>
        <v>0</v>
      </c>
      <c r="K1559" s="181" t="s">
        <v>191</v>
      </c>
      <c r="L1559" s="40"/>
      <c r="M1559" s="186" t="s">
        <v>43</v>
      </c>
      <c r="N1559" s="187" t="s">
        <v>51</v>
      </c>
      <c r="O1559" s="65"/>
      <c r="P1559" s="188">
        <f>O1559*H1559</f>
        <v>0</v>
      </c>
      <c r="Q1559" s="188">
        <v>1.5E-3</v>
      </c>
      <c r="R1559" s="188">
        <f>Q1559*H1559</f>
        <v>1.5E-3</v>
      </c>
      <c r="S1559" s="188">
        <v>0</v>
      </c>
      <c r="T1559" s="189">
        <f>S1559*H1559</f>
        <v>0</v>
      </c>
      <c r="U1559" s="35"/>
      <c r="V1559" s="35"/>
      <c r="W1559" s="35"/>
      <c r="X1559" s="35"/>
      <c r="Y1559" s="35"/>
      <c r="Z1559" s="35"/>
      <c r="AA1559" s="35"/>
      <c r="AB1559" s="35"/>
      <c r="AC1559" s="35"/>
      <c r="AD1559" s="35"/>
      <c r="AE1559" s="35"/>
      <c r="AR1559" s="190" t="s">
        <v>88</v>
      </c>
      <c r="AT1559" s="190" t="s">
        <v>187</v>
      </c>
      <c r="AU1559" s="190" t="s">
        <v>90</v>
      </c>
      <c r="AY1559" s="17" t="s">
        <v>182</v>
      </c>
      <c r="BE1559" s="191">
        <f>IF(N1559="základní",J1559,0)</f>
        <v>0</v>
      </c>
      <c r="BF1559" s="191">
        <f>IF(N1559="snížená",J1559,0)</f>
        <v>0</v>
      </c>
      <c r="BG1559" s="191">
        <f>IF(N1559="zákl. přenesená",J1559,0)</f>
        <v>0</v>
      </c>
      <c r="BH1559" s="191">
        <f>IF(N1559="sníž. přenesená",J1559,0)</f>
        <v>0</v>
      </c>
      <c r="BI1559" s="191">
        <f>IF(N1559="nulová",J1559,0)</f>
        <v>0</v>
      </c>
      <c r="BJ1559" s="17" t="s">
        <v>88</v>
      </c>
      <c r="BK1559" s="191">
        <f>ROUND(I1559*H1559,2)</f>
        <v>0</v>
      </c>
      <c r="BL1559" s="17" t="s">
        <v>88</v>
      </c>
      <c r="BM1559" s="190" t="s">
        <v>1937</v>
      </c>
    </row>
    <row r="1560" spans="1:65" s="13" customFormat="1" ht="11.25">
      <c r="B1560" s="192"/>
      <c r="C1560" s="193"/>
      <c r="D1560" s="194" t="s">
        <v>193</v>
      </c>
      <c r="E1560" s="195" t="s">
        <v>43</v>
      </c>
      <c r="F1560" s="196" t="s">
        <v>532</v>
      </c>
      <c r="G1560" s="193"/>
      <c r="H1560" s="195" t="s">
        <v>43</v>
      </c>
      <c r="I1560" s="197"/>
      <c r="J1560" s="193"/>
      <c r="K1560" s="193"/>
      <c r="L1560" s="198"/>
      <c r="M1560" s="199"/>
      <c r="N1560" s="200"/>
      <c r="O1560" s="200"/>
      <c r="P1560" s="200"/>
      <c r="Q1560" s="200"/>
      <c r="R1560" s="200"/>
      <c r="S1560" s="200"/>
      <c r="T1560" s="201"/>
      <c r="AT1560" s="202" t="s">
        <v>193</v>
      </c>
      <c r="AU1560" s="202" t="s">
        <v>90</v>
      </c>
      <c r="AV1560" s="13" t="s">
        <v>88</v>
      </c>
      <c r="AW1560" s="13" t="s">
        <v>41</v>
      </c>
      <c r="AX1560" s="13" t="s">
        <v>80</v>
      </c>
      <c r="AY1560" s="202" t="s">
        <v>182</v>
      </c>
    </row>
    <row r="1561" spans="1:65" s="14" customFormat="1" ht="11.25">
      <c r="B1561" s="203"/>
      <c r="C1561" s="204"/>
      <c r="D1561" s="194" t="s">
        <v>193</v>
      </c>
      <c r="E1561" s="205" t="s">
        <v>43</v>
      </c>
      <c r="F1561" s="206" t="s">
        <v>88</v>
      </c>
      <c r="G1561" s="204"/>
      <c r="H1561" s="207">
        <v>1</v>
      </c>
      <c r="I1561" s="208"/>
      <c r="J1561" s="204"/>
      <c r="K1561" s="204"/>
      <c r="L1561" s="209"/>
      <c r="M1561" s="210"/>
      <c r="N1561" s="211"/>
      <c r="O1561" s="211"/>
      <c r="P1561" s="211"/>
      <c r="Q1561" s="211"/>
      <c r="R1561" s="211"/>
      <c r="S1561" s="211"/>
      <c r="T1561" s="212"/>
      <c r="AT1561" s="213" t="s">
        <v>193</v>
      </c>
      <c r="AU1561" s="213" t="s">
        <v>90</v>
      </c>
      <c r="AV1561" s="14" t="s">
        <v>90</v>
      </c>
      <c r="AW1561" s="14" t="s">
        <v>41</v>
      </c>
      <c r="AX1561" s="14" t="s">
        <v>88</v>
      </c>
      <c r="AY1561" s="213" t="s">
        <v>182</v>
      </c>
    </row>
    <row r="1562" spans="1:65" s="2" customFormat="1" ht="14.45" customHeight="1">
      <c r="A1562" s="35"/>
      <c r="B1562" s="36"/>
      <c r="C1562" s="214" t="s">
        <v>1196</v>
      </c>
      <c r="D1562" s="214" t="s">
        <v>179</v>
      </c>
      <c r="E1562" s="215" t="s">
        <v>1938</v>
      </c>
      <c r="F1562" s="216" t="s">
        <v>1939</v>
      </c>
      <c r="G1562" s="217" t="s">
        <v>190</v>
      </c>
      <c r="H1562" s="218">
        <v>1</v>
      </c>
      <c r="I1562" s="219"/>
      <c r="J1562" s="220">
        <f>ROUND(I1562*H1562,2)</f>
        <v>0</v>
      </c>
      <c r="K1562" s="216" t="s">
        <v>198</v>
      </c>
      <c r="L1562" s="221"/>
      <c r="M1562" s="222" t="s">
        <v>43</v>
      </c>
      <c r="N1562" s="223" t="s">
        <v>51</v>
      </c>
      <c r="O1562" s="65"/>
      <c r="P1562" s="188">
        <f>O1562*H1562</f>
        <v>0</v>
      </c>
      <c r="Q1562" s="188">
        <v>0</v>
      </c>
      <c r="R1562" s="188">
        <f>Q1562*H1562</f>
        <v>0</v>
      </c>
      <c r="S1562" s="188">
        <v>0</v>
      </c>
      <c r="T1562" s="189">
        <f>S1562*H1562</f>
        <v>0</v>
      </c>
      <c r="U1562" s="35"/>
      <c r="V1562" s="35"/>
      <c r="W1562" s="35"/>
      <c r="X1562" s="35"/>
      <c r="Y1562" s="35"/>
      <c r="Z1562" s="35"/>
      <c r="AA1562" s="35"/>
      <c r="AB1562" s="35"/>
      <c r="AC1562" s="35"/>
      <c r="AD1562" s="35"/>
      <c r="AE1562" s="35"/>
      <c r="AR1562" s="190" t="s">
        <v>90</v>
      </c>
      <c r="AT1562" s="190" t="s">
        <v>179</v>
      </c>
      <c r="AU1562" s="190" t="s">
        <v>90</v>
      </c>
      <c r="AY1562" s="17" t="s">
        <v>182</v>
      </c>
      <c r="BE1562" s="191">
        <f>IF(N1562="základní",J1562,0)</f>
        <v>0</v>
      </c>
      <c r="BF1562" s="191">
        <f>IF(N1562="snížená",J1562,0)</f>
        <v>0</v>
      </c>
      <c r="BG1562" s="191">
        <f>IF(N1562="zákl. přenesená",J1562,0)</f>
        <v>0</v>
      </c>
      <c r="BH1562" s="191">
        <f>IF(N1562="sníž. přenesená",J1562,0)</f>
        <v>0</v>
      </c>
      <c r="BI1562" s="191">
        <f>IF(N1562="nulová",J1562,0)</f>
        <v>0</v>
      </c>
      <c r="BJ1562" s="17" t="s">
        <v>88</v>
      </c>
      <c r="BK1562" s="191">
        <f>ROUND(I1562*H1562,2)</f>
        <v>0</v>
      </c>
      <c r="BL1562" s="17" t="s">
        <v>88</v>
      </c>
      <c r="BM1562" s="190" t="s">
        <v>1940</v>
      </c>
    </row>
    <row r="1563" spans="1:65" s="13" customFormat="1" ht="11.25">
      <c r="B1563" s="192"/>
      <c r="C1563" s="193"/>
      <c r="D1563" s="194" t="s">
        <v>193</v>
      </c>
      <c r="E1563" s="195" t="s">
        <v>43</v>
      </c>
      <c r="F1563" s="196" t="s">
        <v>532</v>
      </c>
      <c r="G1563" s="193"/>
      <c r="H1563" s="195" t="s">
        <v>43</v>
      </c>
      <c r="I1563" s="197"/>
      <c r="J1563" s="193"/>
      <c r="K1563" s="193"/>
      <c r="L1563" s="198"/>
      <c r="M1563" s="199"/>
      <c r="N1563" s="200"/>
      <c r="O1563" s="200"/>
      <c r="P1563" s="200"/>
      <c r="Q1563" s="200"/>
      <c r="R1563" s="200"/>
      <c r="S1563" s="200"/>
      <c r="T1563" s="201"/>
      <c r="AT1563" s="202" t="s">
        <v>193</v>
      </c>
      <c r="AU1563" s="202" t="s">
        <v>90</v>
      </c>
      <c r="AV1563" s="13" t="s">
        <v>88</v>
      </c>
      <c r="AW1563" s="13" t="s">
        <v>41</v>
      </c>
      <c r="AX1563" s="13" t="s">
        <v>80</v>
      </c>
      <c r="AY1563" s="202" t="s">
        <v>182</v>
      </c>
    </row>
    <row r="1564" spans="1:65" s="14" customFormat="1" ht="11.25">
      <c r="B1564" s="203"/>
      <c r="C1564" s="204"/>
      <c r="D1564" s="194" t="s">
        <v>193</v>
      </c>
      <c r="E1564" s="205" t="s">
        <v>43</v>
      </c>
      <c r="F1564" s="206" t="s">
        <v>88</v>
      </c>
      <c r="G1564" s="204"/>
      <c r="H1564" s="207">
        <v>1</v>
      </c>
      <c r="I1564" s="208"/>
      <c r="J1564" s="204"/>
      <c r="K1564" s="204"/>
      <c r="L1564" s="209"/>
      <c r="M1564" s="210"/>
      <c r="N1564" s="211"/>
      <c r="O1564" s="211"/>
      <c r="P1564" s="211"/>
      <c r="Q1564" s="211"/>
      <c r="R1564" s="211"/>
      <c r="S1564" s="211"/>
      <c r="T1564" s="212"/>
      <c r="AT1564" s="213" t="s">
        <v>193</v>
      </c>
      <c r="AU1564" s="213" t="s">
        <v>90</v>
      </c>
      <c r="AV1564" s="14" t="s">
        <v>90</v>
      </c>
      <c r="AW1564" s="14" t="s">
        <v>41</v>
      </c>
      <c r="AX1564" s="14" t="s">
        <v>88</v>
      </c>
      <c r="AY1564" s="213" t="s">
        <v>182</v>
      </c>
    </row>
    <row r="1565" spans="1:65" s="2" customFormat="1" ht="14.45" customHeight="1">
      <c r="A1565" s="35"/>
      <c r="B1565" s="36"/>
      <c r="C1565" s="214" t="s">
        <v>1200</v>
      </c>
      <c r="D1565" s="214" t="s">
        <v>179</v>
      </c>
      <c r="E1565" s="215" t="s">
        <v>1941</v>
      </c>
      <c r="F1565" s="216" t="s">
        <v>994</v>
      </c>
      <c r="G1565" s="217" t="s">
        <v>190</v>
      </c>
      <c r="H1565" s="218">
        <v>1</v>
      </c>
      <c r="I1565" s="219"/>
      <c r="J1565" s="220">
        <f>ROUND(I1565*H1565,2)</f>
        <v>0</v>
      </c>
      <c r="K1565" s="216" t="s">
        <v>198</v>
      </c>
      <c r="L1565" s="221"/>
      <c r="M1565" s="222" t="s">
        <v>43</v>
      </c>
      <c r="N1565" s="223" t="s">
        <v>51</v>
      </c>
      <c r="O1565" s="65"/>
      <c r="P1565" s="188">
        <f>O1565*H1565</f>
        <v>0</v>
      </c>
      <c r="Q1565" s="188">
        <v>0</v>
      </c>
      <c r="R1565" s="188">
        <f>Q1565*H1565</f>
        <v>0</v>
      </c>
      <c r="S1565" s="188">
        <v>0</v>
      </c>
      <c r="T1565" s="189">
        <f>S1565*H1565</f>
        <v>0</v>
      </c>
      <c r="U1565" s="35"/>
      <c r="V1565" s="35"/>
      <c r="W1565" s="35"/>
      <c r="X1565" s="35"/>
      <c r="Y1565" s="35"/>
      <c r="Z1565" s="35"/>
      <c r="AA1565" s="35"/>
      <c r="AB1565" s="35"/>
      <c r="AC1565" s="35"/>
      <c r="AD1565" s="35"/>
      <c r="AE1565" s="35"/>
      <c r="AR1565" s="190" t="s">
        <v>90</v>
      </c>
      <c r="AT1565" s="190" t="s">
        <v>179</v>
      </c>
      <c r="AU1565" s="190" t="s">
        <v>90</v>
      </c>
      <c r="AY1565" s="17" t="s">
        <v>182</v>
      </c>
      <c r="BE1565" s="191">
        <f>IF(N1565="základní",J1565,0)</f>
        <v>0</v>
      </c>
      <c r="BF1565" s="191">
        <f>IF(N1565="snížená",J1565,0)</f>
        <v>0</v>
      </c>
      <c r="BG1565" s="191">
        <f>IF(N1565="zákl. přenesená",J1565,0)</f>
        <v>0</v>
      </c>
      <c r="BH1565" s="191">
        <f>IF(N1565="sníž. přenesená",J1565,0)</f>
        <v>0</v>
      </c>
      <c r="BI1565" s="191">
        <f>IF(N1565="nulová",J1565,0)</f>
        <v>0</v>
      </c>
      <c r="BJ1565" s="17" t="s">
        <v>88</v>
      </c>
      <c r="BK1565" s="191">
        <f>ROUND(I1565*H1565,2)</f>
        <v>0</v>
      </c>
      <c r="BL1565" s="17" t="s">
        <v>88</v>
      </c>
      <c r="BM1565" s="190" t="s">
        <v>1942</v>
      </c>
    </row>
    <row r="1566" spans="1:65" s="13" customFormat="1" ht="11.25">
      <c r="B1566" s="192"/>
      <c r="C1566" s="193"/>
      <c r="D1566" s="194" t="s">
        <v>193</v>
      </c>
      <c r="E1566" s="195" t="s">
        <v>43</v>
      </c>
      <c r="F1566" s="196" t="s">
        <v>532</v>
      </c>
      <c r="G1566" s="193"/>
      <c r="H1566" s="195" t="s">
        <v>43</v>
      </c>
      <c r="I1566" s="197"/>
      <c r="J1566" s="193"/>
      <c r="K1566" s="193"/>
      <c r="L1566" s="198"/>
      <c r="M1566" s="199"/>
      <c r="N1566" s="200"/>
      <c r="O1566" s="200"/>
      <c r="P1566" s="200"/>
      <c r="Q1566" s="200"/>
      <c r="R1566" s="200"/>
      <c r="S1566" s="200"/>
      <c r="T1566" s="201"/>
      <c r="AT1566" s="202" t="s">
        <v>193</v>
      </c>
      <c r="AU1566" s="202" t="s">
        <v>90</v>
      </c>
      <c r="AV1566" s="13" t="s">
        <v>88</v>
      </c>
      <c r="AW1566" s="13" t="s">
        <v>41</v>
      </c>
      <c r="AX1566" s="13" t="s">
        <v>80</v>
      </c>
      <c r="AY1566" s="202" t="s">
        <v>182</v>
      </c>
    </row>
    <row r="1567" spans="1:65" s="14" customFormat="1" ht="11.25">
      <c r="B1567" s="203"/>
      <c r="C1567" s="204"/>
      <c r="D1567" s="194" t="s">
        <v>193</v>
      </c>
      <c r="E1567" s="205" t="s">
        <v>43</v>
      </c>
      <c r="F1567" s="206" t="s">
        <v>88</v>
      </c>
      <c r="G1567" s="204"/>
      <c r="H1567" s="207">
        <v>1</v>
      </c>
      <c r="I1567" s="208"/>
      <c r="J1567" s="204"/>
      <c r="K1567" s="204"/>
      <c r="L1567" s="209"/>
      <c r="M1567" s="210"/>
      <c r="N1567" s="211"/>
      <c r="O1567" s="211"/>
      <c r="P1567" s="211"/>
      <c r="Q1567" s="211"/>
      <c r="R1567" s="211"/>
      <c r="S1567" s="211"/>
      <c r="T1567" s="212"/>
      <c r="AT1567" s="213" t="s">
        <v>193</v>
      </c>
      <c r="AU1567" s="213" t="s">
        <v>90</v>
      </c>
      <c r="AV1567" s="14" t="s">
        <v>90</v>
      </c>
      <c r="AW1567" s="14" t="s">
        <v>41</v>
      </c>
      <c r="AX1567" s="14" t="s">
        <v>88</v>
      </c>
      <c r="AY1567" s="213" t="s">
        <v>182</v>
      </c>
    </row>
    <row r="1568" spans="1:65" s="2" customFormat="1" ht="24.2" customHeight="1">
      <c r="A1568" s="35"/>
      <c r="B1568" s="36"/>
      <c r="C1568" s="214" t="s">
        <v>1943</v>
      </c>
      <c r="D1568" s="214" t="s">
        <v>179</v>
      </c>
      <c r="E1568" s="215" t="s">
        <v>997</v>
      </c>
      <c r="F1568" s="216" t="s">
        <v>998</v>
      </c>
      <c r="G1568" s="217" t="s">
        <v>190</v>
      </c>
      <c r="H1568" s="218">
        <v>1</v>
      </c>
      <c r="I1568" s="219"/>
      <c r="J1568" s="220">
        <f>ROUND(I1568*H1568,2)</f>
        <v>0</v>
      </c>
      <c r="K1568" s="216" t="s">
        <v>198</v>
      </c>
      <c r="L1568" s="221"/>
      <c r="M1568" s="222" t="s">
        <v>43</v>
      </c>
      <c r="N1568" s="223" t="s">
        <v>51</v>
      </c>
      <c r="O1568" s="65"/>
      <c r="P1568" s="188">
        <f>O1568*H1568</f>
        <v>0</v>
      </c>
      <c r="Q1568" s="188">
        <v>0</v>
      </c>
      <c r="R1568" s="188">
        <f>Q1568*H1568</f>
        <v>0</v>
      </c>
      <c r="S1568" s="188">
        <v>0</v>
      </c>
      <c r="T1568" s="189">
        <f>S1568*H1568</f>
        <v>0</v>
      </c>
      <c r="U1568" s="35"/>
      <c r="V1568" s="35"/>
      <c r="W1568" s="35"/>
      <c r="X1568" s="35"/>
      <c r="Y1568" s="35"/>
      <c r="Z1568" s="35"/>
      <c r="AA1568" s="35"/>
      <c r="AB1568" s="35"/>
      <c r="AC1568" s="35"/>
      <c r="AD1568" s="35"/>
      <c r="AE1568" s="35"/>
      <c r="AR1568" s="190" t="s">
        <v>90</v>
      </c>
      <c r="AT1568" s="190" t="s">
        <v>179</v>
      </c>
      <c r="AU1568" s="190" t="s">
        <v>90</v>
      </c>
      <c r="AY1568" s="17" t="s">
        <v>182</v>
      </c>
      <c r="BE1568" s="191">
        <f>IF(N1568="základní",J1568,0)</f>
        <v>0</v>
      </c>
      <c r="BF1568" s="191">
        <f>IF(N1568="snížená",J1568,0)</f>
        <v>0</v>
      </c>
      <c r="BG1568" s="191">
        <f>IF(N1568="zákl. přenesená",J1568,0)</f>
        <v>0</v>
      </c>
      <c r="BH1568" s="191">
        <f>IF(N1568="sníž. přenesená",J1568,0)</f>
        <v>0</v>
      </c>
      <c r="BI1568" s="191">
        <f>IF(N1568="nulová",J1568,0)</f>
        <v>0</v>
      </c>
      <c r="BJ1568" s="17" t="s">
        <v>88</v>
      </c>
      <c r="BK1568" s="191">
        <f>ROUND(I1568*H1568,2)</f>
        <v>0</v>
      </c>
      <c r="BL1568" s="17" t="s">
        <v>88</v>
      </c>
      <c r="BM1568" s="190" t="s">
        <v>1944</v>
      </c>
    </row>
    <row r="1569" spans="1:65" s="13" customFormat="1" ht="11.25">
      <c r="B1569" s="192"/>
      <c r="C1569" s="193"/>
      <c r="D1569" s="194" t="s">
        <v>193</v>
      </c>
      <c r="E1569" s="195" t="s">
        <v>43</v>
      </c>
      <c r="F1569" s="196" t="s">
        <v>532</v>
      </c>
      <c r="G1569" s="193"/>
      <c r="H1569" s="195" t="s">
        <v>43</v>
      </c>
      <c r="I1569" s="197"/>
      <c r="J1569" s="193"/>
      <c r="K1569" s="193"/>
      <c r="L1569" s="198"/>
      <c r="M1569" s="199"/>
      <c r="N1569" s="200"/>
      <c r="O1569" s="200"/>
      <c r="P1569" s="200"/>
      <c r="Q1569" s="200"/>
      <c r="R1569" s="200"/>
      <c r="S1569" s="200"/>
      <c r="T1569" s="201"/>
      <c r="AT1569" s="202" t="s">
        <v>193</v>
      </c>
      <c r="AU1569" s="202" t="s">
        <v>90</v>
      </c>
      <c r="AV1569" s="13" t="s">
        <v>88</v>
      </c>
      <c r="AW1569" s="13" t="s">
        <v>41</v>
      </c>
      <c r="AX1569" s="13" t="s">
        <v>80</v>
      </c>
      <c r="AY1569" s="202" t="s">
        <v>182</v>
      </c>
    </row>
    <row r="1570" spans="1:65" s="14" customFormat="1" ht="11.25">
      <c r="B1570" s="203"/>
      <c r="C1570" s="204"/>
      <c r="D1570" s="194" t="s">
        <v>193</v>
      </c>
      <c r="E1570" s="205" t="s">
        <v>43</v>
      </c>
      <c r="F1570" s="206" t="s">
        <v>88</v>
      </c>
      <c r="G1570" s="204"/>
      <c r="H1570" s="207">
        <v>1</v>
      </c>
      <c r="I1570" s="208"/>
      <c r="J1570" s="204"/>
      <c r="K1570" s="204"/>
      <c r="L1570" s="209"/>
      <c r="M1570" s="210"/>
      <c r="N1570" s="211"/>
      <c r="O1570" s="211"/>
      <c r="P1570" s="211"/>
      <c r="Q1570" s="211"/>
      <c r="R1570" s="211"/>
      <c r="S1570" s="211"/>
      <c r="T1570" s="212"/>
      <c r="AT1570" s="213" t="s">
        <v>193</v>
      </c>
      <c r="AU1570" s="213" t="s">
        <v>90</v>
      </c>
      <c r="AV1570" s="14" t="s">
        <v>90</v>
      </c>
      <c r="AW1570" s="14" t="s">
        <v>41</v>
      </c>
      <c r="AX1570" s="14" t="s">
        <v>88</v>
      </c>
      <c r="AY1570" s="213" t="s">
        <v>182</v>
      </c>
    </row>
    <row r="1571" spans="1:65" s="2" customFormat="1" ht="24.2" customHeight="1">
      <c r="A1571" s="35"/>
      <c r="B1571" s="36"/>
      <c r="C1571" s="179" t="s">
        <v>1945</v>
      </c>
      <c r="D1571" s="179" t="s">
        <v>187</v>
      </c>
      <c r="E1571" s="180" t="s">
        <v>1001</v>
      </c>
      <c r="F1571" s="181" t="s">
        <v>1002</v>
      </c>
      <c r="G1571" s="182" t="s">
        <v>190</v>
      </c>
      <c r="H1571" s="183">
        <v>1</v>
      </c>
      <c r="I1571" s="184"/>
      <c r="J1571" s="185">
        <f>ROUND(I1571*H1571,2)</f>
        <v>0</v>
      </c>
      <c r="K1571" s="181" t="s">
        <v>191</v>
      </c>
      <c r="L1571" s="40"/>
      <c r="M1571" s="186" t="s">
        <v>43</v>
      </c>
      <c r="N1571" s="187" t="s">
        <v>51</v>
      </c>
      <c r="O1571" s="65"/>
      <c r="P1571" s="188">
        <f>O1571*H1571</f>
        <v>0</v>
      </c>
      <c r="Q1571" s="188">
        <v>0</v>
      </c>
      <c r="R1571" s="188">
        <f>Q1571*H1571</f>
        <v>0</v>
      </c>
      <c r="S1571" s="188">
        <v>0</v>
      </c>
      <c r="T1571" s="189">
        <f>S1571*H1571</f>
        <v>0</v>
      </c>
      <c r="U1571" s="35"/>
      <c r="V1571" s="35"/>
      <c r="W1571" s="35"/>
      <c r="X1571" s="35"/>
      <c r="Y1571" s="35"/>
      <c r="Z1571" s="35"/>
      <c r="AA1571" s="35"/>
      <c r="AB1571" s="35"/>
      <c r="AC1571" s="35"/>
      <c r="AD1571" s="35"/>
      <c r="AE1571" s="35"/>
      <c r="AR1571" s="190" t="s">
        <v>88</v>
      </c>
      <c r="AT1571" s="190" t="s">
        <v>187</v>
      </c>
      <c r="AU1571" s="190" t="s">
        <v>90</v>
      </c>
      <c r="AY1571" s="17" t="s">
        <v>182</v>
      </c>
      <c r="BE1571" s="191">
        <f>IF(N1571="základní",J1571,0)</f>
        <v>0</v>
      </c>
      <c r="BF1571" s="191">
        <f>IF(N1571="snížená",J1571,0)</f>
        <v>0</v>
      </c>
      <c r="BG1571" s="191">
        <f>IF(N1571="zákl. přenesená",J1571,0)</f>
        <v>0</v>
      </c>
      <c r="BH1571" s="191">
        <f>IF(N1571="sníž. přenesená",J1571,0)</f>
        <v>0</v>
      </c>
      <c r="BI1571" s="191">
        <f>IF(N1571="nulová",J1571,0)</f>
        <v>0</v>
      </c>
      <c r="BJ1571" s="17" t="s">
        <v>88</v>
      </c>
      <c r="BK1571" s="191">
        <f>ROUND(I1571*H1571,2)</f>
        <v>0</v>
      </c>
      <c r="BL1571" s="17" t="s">
        <v>88</v>
      </c>
      <c r="BM1571" s="190" t="s">
        <v>1003</v>
      </c>
    </row>
    <row r="1572" spans="1:65" s="13" customFormat="1" ht="11.25">
      <c r="B1572" s="192"/>
      <c r="C1572" s="193"/>
      <c r="D1572" s="194" t="s">
        <v>193</v>
      </c>
      <c r="E1572" s="195" t="s">
        <v>43</v>
      </c>
      <c r="F1572" s="196" t="s">
        <v>532</v>
      </c>
      <c r="G1572" s="193"/>
      <c r="H1572" s="195" t="s">
        <v>43</v>
      </c>
      <c r="I1572" s="197"/>
      <c r="J1572" s="193"/>
      <c r="K1572" s="193"/>
      <c r="L1572" s="198"/>
      <c r="M1572" s="199"/>
      <c r="N1572" s="200"/>
      <c r="O1572" s="200"/>
      <c r="P1572" s="200"/>
      <c r="Q1572" s="200"/>
      <c r="R1572" s="200"/>
      <c r="S1572" s="200"/>
      <c r="T1572" s="201"/>
      <c r="AT1572" s="202" t="s">
        <v>193</v>
      </c>
      <c r="AU1572" s="202" t="s">
        <v>90</v>
      </c>
      <c r="AV1572" s="13" t="s">
        <v>88</v>
      </c>
      <c r="AW1572" s="13" t="s">
        <v>41</v>
      </c>
      <c r="AX1572" s="13" t="s">
        <v>80</v>
      </c>
      <c r="AY1572" s="202" t="s">
        <v>182</v>
      </c>
    </row>
    <row r="1573" spans="1:65" s="13" customFormat="1" ht="11.25">
      <c r="B1573" s="192"/>
      <c r="C1573" s="193"/>
      <c r="D1573" s="194" t="s">
        <v>193</v>
      </c>
      <c r="E1573" s="195" t="s">
        <v>43</v>
      </c>
      <c r="F1573" s="196" t="s">
        <v>431</v>
      </c>
      <c r="G1573" s="193"/>
      <c r="H1573" s="195" t="s">
        <v>43</v>
      </c>
      <c r="I1573" s="197"/>
      <c r="J1573" s="193"/>
      <c r="K1573" s="193"/>
      <c r="L1573" s="198"/>
      <c r="M1573" s="199"/>
      <c r="N1573" s="200"/>
      <c r="O1573" s="200"/>
      <c r="P1573" s="200"/>
      <c r="Q1573" s="200"/>
      <c r="R1573" s="200"/>
      <c r="S1573" s="200"/>
      <c r="T1573" s="201"/>
      <c r="AT1573" s="202" t="s">
        <v>193</v>
      </c>
      <c r="AU1573" s="202" t="s">
        <v>90</v>
      </c>
      <c r="AV1573" s="13" t="s">
        <v>88</v>
      </c>
      <c r="AW1573" s="13" t="s">
        <v>41</v>
      </c>
      <c r="AX1573" s="13" t="s">
        <v>80</v>
      </c>
      <c r="AY1573" s="202" t="s">
        <v>182</v>
      </c>
    </row>
    <row r="1574" spans="1:65" s="13" customFormat="1" ht="11.25">
      <c r="B1574" s="192"/>
      <c r="C1574" s="193"/>
      <c r="D1574" s="194" t="s">
        <v>193</v>
      </c>
      <c r="E1574" s="195" t="s">
        <v>43</v>
      </c>
      <c r="F1574" s="196" t="s">
        <v>1004</v>
      </c>
      <c r="G1574" s="193"/>
      <c r="H1574" s="195" t="s">
        <v>43</v>
      </c>
      <c r="I1574" s="197"/>
      <c r="J1574" s="193"/>
      <c r="K1574" s="193"/>
      <c r="L1574" s="198"/>
      <c r="M1574" s="199"/>
      <c r="N1574" s="200"/>
      <c r="O1574" s="200"/>
      <c r="P1574" s="200"/>
      <c r="Q1574" s="200"/>
      <c r="R1574" s="200"/>
      <c r="S1574" s="200"/>
      <c r="T1574" s="201"/>
      <c r="AT1574" s="202" t="s">
        <v>193</v>
      </c>
      <c r="AU1574" s="202" t="s">
        <v>90</v>
      </c>
      <c r="AV1574" s="13" t="s">
        <v>88</v>
      </c>
      <c r="AW1574" s="13" t="s">
        <v>41</v>
      </c>
      <c r="AX1574" s="13" t="s">
        <v>80</v>
      </c>
      <c r="AY1574" s="202" t="s">
        <v>182</v>
      </c>
    </row>
    <row r="1575" spans="1:65" s="14" customFormat="1" ht="11.25">
      <c r="B1575" s="203"/>
      <c r="C1575" s="204"/>
      <c r="D1575" s="194" t="s">
        <v>193</v>
      </c>
      <c r="E1575" s="205" t="s">
        <v>43</v>
      </c>
      <c r="F1575" s="206" t="s">
        <v>88</v>
      </c>
      <c r="G1575" s="204"/>
      <c r="H1575" s="207">
        <v>1</v>
      </c>
      <c r="I1575" s="208"/>
      <c r="J1575" s="204"/>
      <c r="K1575" s="204"/>
      <c r="L1575" s="209"/>
      <c r="M1575" s="210"/>
      <c r="N1575" s="211"/>
      <c r="O1575" s="211"/>
      <c r="P1575" s="211"/>
      <c r="Q1575" s="211"/>
      <c r="R1575" s="211"/>
      <c r="S1575" s="211"/>
      <c r="T1575" s="212"/>
      <c r="AT1575" s="213" t="s">
        <v>193</v>
      </c>
      <c r="AU1575" s="213" t="s">
        <v>90</v>
      </c>
      <c r="AV1575" s="14" t="s">
        <v>90</v>
      </c>
      <c r="AW1575" s="14" t="s">
        <v>41</v>
      </c>
      <c r="AX1575" s="14" t="s">
        <v>88</v>
      </c>
      <c r="AY1575" s="213" t="s">
        <v>182</v>
      </c>
    </row>
    <row r="1576" spans="1:65" s="2" customFormat="1" ht="24.2" customHeight="1">
      <c r="A1576" s="35"/>
      <c r="B1576" s="36"/>
      <c r="C1576" s="179" t="s">
        <v>1946</v>
      </c>
      <c r="D1576" s="179" t="s">
        <v>187</v>
      </c>
      <c r="E1576" s="180" t="s">
        <v>1006</v>
      </c>
      <c r="F1576" s="181" t="s">
        <v>1007</v>
      </c>
      <c r="G1576" s="182" t="s">
        <v>190</v>
      </c>
      <c r="H1576" s="183">
        <v>10</v>
      </c>
      <c r="I1576" s="184"/>
      <c r="J1576" s="185">
        <f>ROUND(I1576*H1576,2)</f>
        <v>0</v>
      </c>
      <c r="K1576" s="181" t="s">
        <v>191</v>
      </c>
      <c r="L1576" s="40"/>
      <c r="M1576" s="186" t="s">
        <v>43</v>
      </c>
      <c r="N1576" s="187" t="s">
        <v>51</v>
      </c>
      <c r="O1576" s="65"/>
      <c r="P1576" s="188">
        <f>O1576*H1576</f>
        <v>0</v>
      </c>
      <c r="Q1576" s="188">
        <v>0</v>
      </c>
      <c r="R1576" s="188">
        <f>Q1576*H1576</f>
        <v>0</v>
      </c>
      <c r="S1576" s="188">
        <v>0</v>
      </c>
      <c r="T1576" s="189">
        <f>S1576*H1576</f>
        <v>0</v>
      </c>
      <c r="U1576" s="35"/>
      <c r="V1576" s="35"/>
      <c r="W1576" s="35"/>
      <c r="X1576" s="35"/>
      <c r="Y1576" s="35"/>
      <c r="Z1576" s="35"/>
      <c r="AA1576" s="35"/>
      <c r="AB1576" s="35"/>
      <c r="AC1576" s="35"/>
      <c r="AD1576" s="35"/>
      <c r="AE1576" s="35"/>
      <c r="AR1576" s="190" t="s">
        <v>88</v>
      </c>
      <c r="AT1576" s="190" t="s">
        <v>187</v>
      </c>
      <c r="AU1576" s="190" t="s">
        <v>90</v>
      </c>
      <c r="AY1576" s="17" t="s">
        <v>182</v>
      </c>
      <c r="BE1576" s="191">
        <f>IF(N1576="základní",J1576,0)</f>
        <v>0</v>
      </c>
      <c r="BF1576" s="191">
        <f>IF(N1576="snížená",J1576,0)</f>
        <v>0</v>
      </c>
      <c r="BG1576" s="191">
        <f>IF(N1576="zákl. přenesená",J1576,0)</f>
        <v>0</v>
      </c>
      <c r="BH1576" s="191">
        <f>IF(N1576="sníž. přenesená",J1576,0)</f>
        <v>0</v>
      </c>
      <c r="BI1576" s="191">
        <f>IF(N1576="nulová",J1576,0)</f>
        <v>0</v>
      </c>
      <c r="BJ1576" s="17" t="s">
        <v>88</v>
      </c>
      <c r="BK1576" s="191">
        <f>ROUND(I1576*H1576,2)</f>
        <v>0</v>
      </c>
      <c r="BL1576" s="17" t="s">
        <v>88</v>
      </c>
      <c r="BM1576" s="190" t="s">
        <v>1008</v>
      </c>
    </row>
    <row r="1577" spans="1:65" s="13" customFormat="1" ht="11.25">
      <c r="B1577" s="192"/>
      <c r="C1577" s="193"/>
      <c r="D1577" s="194" t="s">
        <v>193</v>
      </c>
      <c r="E1577" s="195" t="s">
        <v>43</v>
      </c>
      <c r="F1577" s="196" t="s">
        <v>532</v>
      </c>
      <c r="G1577" s="193"/>
      <c r="H1577" s="195" t="s">
        <v>43</v>
      </c>
      <c r="I1577" s="197"/>
      <c r="J1577" s="193"/>
      <c r="K1577" s="193"/>
      <c r="L1577" s="198"/>
      <c r="M1577" s="199"/>
      <c r="N1577" s="200"/>
      <c r="O1577" s="200"/>
      <c r="P1577" s="200"/>
      <c r="Q1577" s="200"/>
      <c r="R1577" s="200"/>
      <c r="S1577" s="200"/>
      <c r="T1577" s="201"/>
      <c r="AT1577" s="202" t="s">
        <v>193</v>
      </c>
      <c r="AU1577" s="202" t="s">
        <v>90</v>
      </c>
      <c r="AV1577" s="13" t="s">
        <v>88</v>
      </c>
      <c r="AW1577" s="13" t="s">
        <v>41</v>
      </c>
      <c r="AX1577" s="13" t="s">
        <v>80</v>
      </c>
      <c r="AY1577" s="202" t="s">
        <v>182</v>
      </c>
    </row>
    <row r="1578" spans="1:65" s="13" customFormat="1" ht="11.25">
      <c r="B1578" s="192"/>
      <c r="C1578" s="193"/>
      <c r="D1578" s="194" t="s">
        <v>193</v>
      </c>
      <c r="E1578" s="195" t="s">
        <v>43</v>
      </c>
      <c r="F1578" s="196" t="s">
        <v>431</v>
      </c>
      <c r="G1578" s="193"/>
      <c r="H1578" s="195" t="s">
        <v>43</v>
      </c>
      <c r="I1578" s="197"/>
      <c r="J1578" s="193"/>
      <c r="K1578" s="193"/>
      <c r="L1578" s="198"/>
      <c r="M1578" s="199"/>
      <c r="N1578" s="200"/>
      <c r="O1578" s="200"/>
      <c r="P1578" s="200"/>
      <c r="Q1578" s="200"/>
      <c r="R1578" s="200"/>
      <c r="S1578" s="200"/>
      <c r="T1578" s="201"/>
      <c r="AT1578" s="202" t="s">
        <v>193</v>
      </c>
      <c r="AU1578" s="202" t="s">
        <v>90</v>
      </c>
      <c r="AV1578" s="13" t="s">
        <v>88</v>
      </c>
      <c r="AW1578" s="13" t="s">
        <v>41</v>
      </c>
      <c r="AX1578" s="13" t="s">
        <v>80</v>
      </c>
      <c r="AY1578" s="202" t="s">
        <v>182</v>
      </c>
    </row>
    <row r="1579" spans="1:65" s="13" customFormat="1" ht="11.25">
      <c r="B1579" s="192"/>
      <c r="C1579" s="193"/>
      <c r="D1579" s="194" t="s">
        <v>193</v>
      </c>
      <c r="E1579" s="195" t="s">
        <v>43</v>
      </c>
      <c r="F1579" s="196" t="s">
        <v>1947</v>
      </c>
      <c r="G1579" s="193"/>
      <c r="H1579" s="195" t="s">
        <v>43</v>
      </c>
      <c r="I1579" s="197"/>
      <c r="J1579" s="193"/>
      <c r="K1579" s="193"/>
      <c r="L1579" s="198"/>
      <c r="M1579" s="199"/>
      <c r="N1579" s="200"/>
      <c r="O1579" s="200"/>
      <c r="P1579" s="200"/>
      <c r="Q1579" s="200"/>
      <c r="R1579" s="200"/>
      <c r="S1579" s="200"/>
      <c r="T1579" s="201"/>
      <c r="AT1579" s="202" t="s">
        <v>193</v>
      </c>
      <c r="AU1579" s="202" t="s">
        <v>90</v>
      </c>
      <c r="AV1579" s="13" t="s">
        <v>88</v>
      </c>
      <c r="AW1579" s="13" t="s">
        <v>41</v>
      </c>
      <c r="AX1579" s="13" t="s">
        <v>80</v>
      </c>
      <c r="AY1579" s="202" t="s">
        <v>182</v>
      </c>
    </row>
    <row r="1580" spans="1:65" s="14" customFormat="1" ht="11.25">
      <c r="B1580" s="203"/>
      <c r="C1580" s="204"/>
      <c r="D1580" s="194" t="s">
        <v>193</v>
      </c>
      <c r="E1580" s="205" t="s">
        <v>43</v>
      </c>
      <c r="F1580" s="206" t="s">
        <v>235</v>
      </c>
      <c r="G1580" s="204"/>
      <c r="H1580" s="207">
        <v>10</v>
      </c>
      <c r="I1580" s="208"/>
      <c r="J1580" s="204"/>
      <c r="K1580" s="204"/>
      <c r="L1580" s="209"/>
      <c r="M1580" s="210"/>
      <c r="N1580" s="211"/>
      <c r="O1580" s="211"/>
      <c r="P1580" s="211"/>
      <c r="Q1580" s="211"/>
      <c r="R1580" s="211"/>
      <c r="S1580" s="211"/>
      <c r="T1580" s="212"/>
      <c r="AT1580" s="213" t="s">
        <v>193</v>
      </c>
      <c r="AU1580" s="213" t="s">
        <v>90</v>
      </c>
      <c r="AV1580" s="14" t="s">
        <v>90</v>
      </c>
      <c r="AW1580" s="14" t="s">
        <v>41</v>
      </c>
      <c r="AX1580" s="14" t="s">
        <v>88</v>
      </c>
      <c r="AY1580" s="213" t="s">
        <v>182</v>
      </c>
    </row>
    <row r="1581" spans="1:65" s="2" customFormat="1" ht="24.2" customHeight="1">
      <c r="A1581" s="35"/>
      <c r="B1581" s="36"/>
      <c r="C1581" s="179" t="s">
        <v>1948</v>
      </c>
      <c r="D1581" s="179" t="s">
        <v>187</v>
      </c>
      <c r="E1581" s="180" t="s">
        <v>1011</v>
      </c>
      <c r="F1581" s="181" t="s">
        <v>1012</v>
      </c>
      <c r="G1581" s="182" t="s">
        <v>190</v>
      </c>
      <c r="H1581" s="183">
        <v>8</v>
      </c>
      <c r="I1581" s="184"/>
      <c r="J1581" s="185">
        <f>ROUND(I1581*H1581,2)</f>
        <v>0</v>
      </c>
      <c r="K1581" s="181" t="s">
        <v>191</v>
      </c>
      <c r="L1581" s="40"/>
      <c r="M1581" s="186" t="s">
        <v>43</v>
      </c>
      <c r="N1581" s="187" t="s">
        <v>51</v>
      </c>
      <c r="O1581" s="65"/>
      <c r="P1581" s="188">
        <f>O1581*H1581</f>
        <v>0</v>
      </c>
      <c r="Q1581" s="188">
        <v>0</v>
      </c>
      <c r="R1581" s="188">
        <f>Q1581*H1581</f>
        <v>0</v>
      </c>
      <c r="S1581" s="188">
        <v>0</v>
      </c>
      <c r="T1581" s="189">
        <f>S1581*H1581</f>
        <v>0</v>
      </c>
      <c r="U1581" s="35"/>
      <c r="V1581" s="35"/>
      <c r="W1581" s="35"/>
      <c r="X1581" s="35"/>
      <c r="Y1581" s="35"/>
      <c r="Z1581" s="35"/>
      <c r="AA1581" s="35"/>
      <c r="AB1581" s="35"/>
      <c r="AC1581" s="35"/>
      <c r="AD1581" s="35"/>
      <c r="AE1581" s="35"/>
      <c r="AR1581" s="190" t="s">
        <v>88</v>
      </c>
      <c r="AT1581" s="190" t="s">
        <v>187</v>
      </c>
      <c r="AU1581" s="190" t="s">
        <v>90</v>
      </c>
      <c r="AY1581" s="17" t="s">
        <v>182</v>
      </c>
      <c r="BE1581" s="191">
        <f>IF(N1581="základní",J1581,0)</f>
        <v>0</v>
      </c>
      <c r="BF1581" s="191">
        <f>IF(N1581="snížená",J1581,0)</f>
        <v>0</v>
      </c>
      <c r="BG1581" s="191">
        <f>IF(N1581="zákl. přenesená",J1581,0)</f>
        <v>0</v>
      </c>
      <c r="BH1581" s="191">
        <f>IF(N1581="sníž. přenesená",J1581,0)</f>
        <v>0</v>
      </c>
      <c r="BI1581" s="191">
        <f>IF(N1581="nulová",J1581,0)</f>
        <v>0</v>
      </c>
      <c r="BJ1581" s="17" t="s">
        <v>88</v>
      </c>
      <c r="BK1581" s="191">
        <f>ROUND(I1581*H1581,2)</f>
        <v>0</v>
      </c>
      <c r="BL1581" s="17" t="s">
        <v>88</v>
      </c>
      <c r="BM1581" s="190" t="s">
        <v>1013</v>
      </c>
    </row>
    <row r="1582" spans="1:65" s="13" customFormat="1" ht="11.25">
      <c r="B1582" s="192"/>
      <c r="C1582" s="193"/>
      <c r="D1582" s="194" t="s">
        <v>193</v>
      </c>
      <c r="E1582" s="195" t="s">
        <v>43</v>
      </c>
      <c r="F1582" s="196" t="s">
        <v>532</v>
      </c>
      <c r="G1582" s="193"/>
      <c r="H1582" s="195" t="s">
        <v>43</v>
      </c>
      <c r="I1582" s="197"/>
      <c r="J1582" s="193"/>
      <c r="K1582" s="193"/>
      <c r="L1582" s="198"/>
      <c r="M1582" s="199"/>
      <c r="N1582" s="200"/>
      <c r="O1582" s="200"/>
      <c r="P1582" s="200"/>
      <c r="Q1582" s="200"/>
      <c r="R1582" s="200"/>
      <c r="S1582" s="200"/>
      <c r="T1582" s="201"/>
      <c r="AT1582" s="202" t="s">
        <v>193</v>
      </c>
      <c r="AU1582" s="202" t="s">
        <v>90</v>
      </c>
      <c r="AV1582" s="13" t="s">
        <v>88</v>
      </c>
      <c r="AW1582" s="13" t="s">
        <v>41</v>
      </c>
      <c r="AX1582" s="13" t="s">
        <v>80</v>
      </c>
      <c r="AY1582" s="202" t="s">
        <v>182</v>
      </c>
    </row>
    <row r="1583" spans="1:65" s="13" customFormat="1" ht="11.25">
      <c r="B1583" s="192"/>
      <c r="C1583" s="193"/>
      <c r="D1583" s="194" t="s">
        <v>193</v>
      </c>
      <c r="E1583" s="195" t="s">
        <v>43</v>
      </c>
      <c r="F1583" s="196" t="s">
        <v>431</v>
      </c>
      <c r="G1583" s="193"/>
      <c r="H1583" s="195" t="s">
        <v>43</v>
      </c>
      <c r="I1583" s="197"/>
      <c r="J1583" s="193"/>
      <c r="K1583" s="193"/>
      <c r="L1583" s="198"/>
      <c r="M1583" s="199"/>
      <c r="N1583" s="200"/>
      <c r="O1583" s="200"/>
      <c r="P1583" s="200"/>
      <c r="Q1583" s="200"/>
      <c r="R1583" s="200"/>
      <c r="S1583" s="200"/>
      <c r="T1583" s="201"/>
      <c r="AT1583" s="202" t="s">
        <v>193</v>
      </c>
      <c r="AU1583" s="202" t="s">
        <v>90</v>
      </c>
      <c r="AV1583" s="13" t="s">
        <v>88</v>
      </c>
      <c r="AW1583" s="13" t="s">
        <v>41</v>
      </c>
      <c r="AX1583" s="13" t="s">
        <v>80</v>
      </c>
      <c r="AY1583" s="202" t="s">
        <v>182</v>
      </c>
    </row>
    <row r="1584" spans="1:65" s="13" customFormat="1" ht="11.25">
      <c r="B1584" s="192"/>
      <c r="C1584" s="193"/>
      <c r="D1584" s="194" t="s">
        <v>193</v>
      </c>
      <c r="E1584" s="195" t="s">
        <v>43</v>
      </c>
      <c r="F1584" s="196" t="s">
        <v>1949</v>
      </c>
      <c r="G1584" s="193"/>
      <c r="H1584" s="195" t="s">
        <v>43</v>
      </c>
      <c r="I1584" s="197"/>
      <c r="J1584" s="193"/>
      <c r="K1584" s="193"/>
      <c r="L1584" s="198"/>
      <c r="M1584" s="199"/>
      <c r="N1584" s="200"/>
      <c r="O1584" s="200"/>
      <c r="P1584" s="200"/>
      <c r="Q1584" s="200"/>
      <c r="R1584" s="200"/>
      <c r="S1584" s="200"/>
      <c r="T1584" s="201"/>
      <c r="AT1584" s="202" t="s">
        <v>193</v>
      </c>
      <c r="AU1584" s="202" t="s">
        <v>90</v>
      </c>
      <c r="AV1584" s="13" t="s">
        <v>88</v>
      </c>
      <c r="AW1584" s="13" t="s">
        <v>41</v>
      </c>
      <c r="AX1584" s="13" t="s">
        <v>80</v>
      </c>
      <c r="AY1584" s="202" t="s">
        <v>182</v>
      </c>
    </row>
    <row r="1585" spans="1:65" s="14" customFormat="1" ht="11.25">
      <c r="B1585" s="203"/>
      <c r="C1585" s="204"/>
      <c r="D1585" s="194" t="s">
        <v>193</v>
      </c>
      <c r="E1585" s="205" t="s">
        <v>43</v>
      </c>
      <c r="F1585" s="206" t="s">
        <v>225</v>
      </c>
      <c r="G1585" s="204"/>
      <c r="H1585" s="207">
        <v>8</v>
      </c>
      <c r="I1585" s="208"/>
      <c r="J1585" s="204"/>
      <c r="K1585" s="204"/>
      <c r="L1585" s="209"/>
      <c r="M1585" s="210"/>
      <c r="N1585" s="211"/>
      <c r="O1585" s="211"/>
      <c r="P1585" s="211"/>
      <c r="Q1585" s="211"/>
      <c r="R1585" s="211"/>
      <c r="S1585" s="211"/>
      <c r="T1585" s="212"/>
      <c r="AT1585" s="213" t="s">
        <v>193</v>
      </c>
      <c r="AU1585" s="213" t="s">
        <v>90</v>
      </c>
      <c r="AV1585" s="14" t="s">
        <v>90</v>
      </c>
      <c r="AW1585" s="14" t="s">
        <v>41</v>
      </c>
      <c r="AX1585" s="14" t="s">
        <v>88</v>
      </c>
      <c r="AY1585" s="213" t="s">
        <v>182</v>
      </c>
    </row>
    <row r="1586" spans="1:65" s="2" customFormat="1" ht="14.45" customHeight="1">
      <c r="A1586" s="35"/>
      <c r="B1586" s="36"/>
      <c r="C1586" s="179" t="s">
        <v>1950</v>
      </c>
      <c r="D1586" s="179" t="s">
        <v>187</v>
      </c>
      <c r="E1586" s="180" t="s">
        <v>1951</v>
      </c>
      <c r="F1586" s="181" t="s">
        <v>1952</v>
      </c>
      <c r="G1586" s="182" t="s">
        <v>190</v>
      </c>
      <c r="H1586" s="183">
        <v>5</v>
      </c>
      <c r="I1586" s="184"/>
      <c r="J1586" s="185">
        <f>ROUND(I1586*H1586,2)</f>
        <v>0</v>
      </c>
      <c r="K1586" s="181" t="s">
        <v>191</v>
      </c>
      <c r="L1586" s="40"/>
      <c r="M1586" s="186" t="s">
        <v>43</v>
      </c>
      <c r="N1586" s="187" t="s">
        <v>51</v>
      </c>
      <c r="O1586" s="65"/>
      <c r="P1586" s="188">
        <f>O1586*H1586</f>
        <v>0</v>
      </c>
      <c r="Q1586" s="188">
        <v>0</v>
      </c>
      <c r="R1586" s="188">
        <f>Q1586*H1586</f>
        <v>0</v>
      </c>
      <c r="S1586" s="188">
        <v>0</v>
      </c>
      <c r="T1586" s="189">
        <f>S1586*H1586</f>
        <v>0</v>
      </c>
      <c r="U1586" s="35"/>
      <c r="V1586" s="35"/>
      <c r="W1586" s="35"/>
      <c r="X1586" s="35"/>
      <c r="Y1586" s="35"/>
      <c r="Z1586" s="35"/>
      <c r="AA1586" s="35"/>
      <c r="AB1586" s="35"/>
      <c r="AC1586" s="35"/>
      <c r="AD1586" s="35"/>
      <c r="AE1586" s="35"/>
      <c r="AR1586" s="190" t="s">
        <v>88</v>
      </c>
      <c r="AT1586" s="190" t="s">
        <v>187</v>
      </c>
      <c r="AU1586" s="190" t="s">
        <v>90</v>
      </c>
      <c r="AY1586" s="17" t="s">
        <v>182</v>
      </c>
      <c r="BE1586" s="191">
        <f>IF(N1586="základní",J1586,0)</f>
        <v>0</v>
      </c>
      <c r="BF1586" s="191">
        <f>IF(N1586="snížená",J1586,0)</f>
        <v>0</v>
      </c>
      <c r="BG1586" s="191">
        <f>IF(N1586="zákl. přenesená",J1586,0)</f>
        <v>0</v>
      </c>
      <c r="BH1586" s="191">
        <f>IF(N1586="sníž. přenesená",J1586,0)</f>
        <v>0</v>
      </c>
      <c r="BI1586" s="191">
        <f>IF(N1586="nulová",J1586,0)</f>
        <v>0</v>
      </c>
      <c r="BJ1586" s="17" t="s">
        <v>88</v>
      </c>
      <c r="BK1586" s="191">
        <f>ROUND(I1586*H1586,2)</f>
        <v>0</v>
      </c>
      <c r="BL1586" s="17" t="s">
        <v>88</v>
      </c>
      <c r="BM1586" s="190" t="s">
        <v>1953</v>
      </c>
    </row>
    <row r="1587" spans="1:65" s="13" customFormat="1" ht="11.25">
      <c r="B1587" s="192"/>
      <c r="C1587" s="193"/>
      <c r="D1587" s="194" t="s">
        <v>193</v>
      </c>
      <c r="E1587" s="195" t="s">
        <v>43</v>
      </c>
      <c r="F1587" s="196" t="s">
        <v>532</v>
      </c>
      <c r="G1587" s="193"/>
      <c r="H1587" s="195" t="s">
        <v>43</v>
      </c>
      <c r="I1587" s="197"/>
      <c r="J1587" s="193"/>
      <c r="K1587" s="193"/>
      <c r="L1587" s="198"/>
      <c r="M1587" s="199"/>
      <c r="N1587" s="200"/>
      <c r="O1587" s="200"/>
      <c r="P1587" s="200"/>
      <c r="Q1587" s="200"/>
      <c r="R1587" s="200"/>
      <c r="S1587" s="200"/>
      <c r="T1587" s="201"/>
      <c r="AT1587" s="202" t="s">
        <v>193</v>
      </c>
      <c r="AU1587" s="202" t="s">
        <v>90</v>
      </c>
      <c r="AV1587" s="13" t="s">
        <v>88</v>
      </c>
      <c r="AW1587" s="13" t="s">
        <v>41</v>
      </c>
      <c r="AX1587" s="13" t="s">
        <v>80</v>
      </c>
      <c r="AY1587" s="202" t="s">
        <v>182</v>
      </c>
    </row>
    <row r="1588" spans="1:65" s="14" customFormat="1" ht="11.25">
      <c r="B1588" s="203"/>
      <c r="C1588" s="204"/>
      <c r="D1588" s="194" t="s">
        <v>193</v>
      </c>
      <c r="E1588" s="205" t="s">
        <v>43</v>
      </c>
      <c r="F1588" s="206" t="s">
        <v>210</v>
      </c>
      <c r="G1588" s="204"/>
      <c r="H1588" s="207">
        <v>5</v>
      </c>
      <c r="I1588" s="208"/>
      <c r="J1588" s="204"/>
      <c r="K1588" s="204"/>
      <c r="L1588" s="209"/>
      <c r="M1588" s="210"/>
      <c r="N1588" s="211"/>
      <c r="O1588" s="211"/>
      <c r="P1588" s="211"/>
      <c r="Q1588" s="211"/>
      <c r="R1588" s="211"/>
      <c r="S1588" s="211"/>
      <c r="T1588" s="212"/>
      <c r="AT1588" s="213" t="s">
        <v>193</v>
      </c>
      <c r="AU1588" s="213" t="s">
        <v>90</v>
      </c>
      <c r="AV1588" s="14" t="s">
        <v>90</v>
      </c>
      <c r="AW1588" s="14" t="s">
        <v>41</v>
      </c>
      <c r="AX1588" s="14" t="s">
        <v>88</v>
      </c>
      <c r="AY1588" s="213" t="s">
        <v>182</v>
      </c>
    </row>
    <row r="1589" spans="1:65" s="2" customFormat="1" ht="24.2" customHeight="1">
      <c r="A1589" s="35"/>
      <c r="B1589" s="36"/>
      <c r="C1589" s="214" t="s">
        <v>1954</v>
      </c>
      <c r="D1589" s="214" t="s">
        <v>179</v>
      </c>
      <c r="E1589" s="215" t="s">
        <v>1020</v>
      </c>
      <c r="F1589" s="216" t="s">
        <v>1021</v>
      </c>
      <c r="G1589" s="217" t="s">
        <v>190</v>
      </c>
      <c r="H1589" s="218">
        <v>5</v>
      </c>
      <c r="I1589" s="219"/>
      <c r="J1589" s="220">
        <f>ROUND(I1589*H1589,2)</f>
        <v>0</v>
      </c>
      <c r="K1589" s="216" t="s">
        <v>198</v>
      </c>
      <c r="L1589" s="221"/>
      <c r="M1589" s="222" t="s">
        <v>43</v>
      </c>
      <c r="N1589" s="223" t="s">
        <v>51</v>
      </c>
      <c r="O1589" s="65"/>
      <c r="P1589" s="188">
        <f>O1589*H1589</f>
        <v>0</v>
      </c>
      <c r="Q1589" s="188">
        <v>0</v>
      </c>
      <c r="R1589" s="188">
        <f>Q1589*H1589</f>
        <v>0</v>
      </c>
      <c r="S1589" s="188">
        <v>0</v>
      </c>
      <c r="T1589" s="189">
        <f>S1589*H1589</f>
        <v>0</v>
      </c>
      <c r="U1589" s="35"/>
      <c r="V1589" s="35"/>
      <c r="W1589" s="35"/>
      <c r="X1589" s="35"/>
      <c r="Y1589" s="35"/>
      <c r="Z1589" s="35"/>
      <c r="AA1589" s="35"/>
      <c r="AB1589" s="35"/>
      <c r="AC1589" s="35"/>
      <c r="AD1589" s="35"/>
      <c r="AE1589" s="35"/>
      <c r="AR1589" s="190" t="s">
        <v>90</v>
      </c>
      <c r="AT1589" s="190" t="s">
        <v>179</v>
      </c>
      <c r="AU1589" s="190" t="s">
        <v>90</v>
      </c>
      <c r="AY1589" s="17" t="s">
        <v>182</v>
      </c>
      <c r="BE1589" s="191">
        <f>IF(N1589="základní",J1589,0)</f>
        <v>0</v>
      </c>
      <c r="BF1589" s="191">
        <f>IF(N1589="snížená",J1589,0)</f>
        <v>0</v>
      </c>
      <c r="BG1589" s="191">
        <f>IF(N1589="zákl. přenesená",J1589,0)</f>
        <v>0</v>
      </c>
      <c r="BH1589" s="191">
        <f>IF(N1589="sníž. přenesená",J1589,0)</f>
        <v>0</v>
      </c>
      <c r="BI1589" s="191">
        <f>IF(N1589="nulová",J1589,0)</f>
        <v>0</v>
      </c>
      <c r="BJ1589" s="17" t="s">
        <v>88</v>
      </c>
      <c r="BK1589" s="191">
        <f>ROUND(I1589*H1589,2)</f>
        <v>0</v>
      </c>
      <c r="BL1589" s="17" t="s">
        <v>88</v>
      </c>
      <c r="BM1589" s="190" t="s">
        <v>1955</v>
      </c>
    </row>
    <row r="1590" spans="1:65" s="13" customFormat="1" ht="11.25">
      <c r="B1590" s="192"/>
      <c r="C1590" s="193"/>
      <c r="D1590" s="194" t="s">
        <v>193</v>
      </c>
      <c r="E1590" s="195" t="s">
        <v>43</v>
      </c>
      <c r="F1590" s="196" t="s">
        <v>532</v>
      </c>
      <c r="G1590" s="193"/>
      <c r="H1590" s="195" t="s">
        <v>43</v>
      </c>
      <c r="I1590" s="197"/>
      <c r="J1590" s="193"/>
      <c r="K1590" s="193"/>
      <c r="L1590" s="198"/>
      <c r="M1590" s="199"/>
      <c r="N1590" s="200"/>
      <c r="O1590" s="200"/>
      <c r="P1590" s="200"/>
      <c r="Q1590" s="200"/>
      <c r="R1590" s="200"/>
      <c r="S1590" s="200"/>
      <c r="T1590" s="201"/>
      <c r="AT1590" s="202" t="s">
        <v>193</v>
      </c>
      <c r="AU1590" s="202" t="s">
        <v>90</v>
      </c>
      <c r="AV1590" s="13" t="s">
        <v>88</v>
      </c>
      <c r="AW1590" s="13" t="s">
        <v>41</v>
      </c>
      <c r="AX1590" s="13" t="s">
        <v>80</v>
      </c>
      <c r="AY1590" s="202" t="s">
        <v>182</v>
      </c>
    </row>
    <row r="1591" spans="1:65" s="14" customFormat="1" ht="11.25">
      <c r="B1591" s="203"/>
      <c r="C1591" s="204"/>
      <c r="D1591" s="194" t="s">
        <v>193</v>
      </c>
      <c r="E1591" s="205" t="s">
        <v>43</v>
      </c>
      <c r="F1591" s="206" t="s">
        <v>210</v>
      </c>
      <c r="G1591" s="204"/>
      <c r="H1591" s="207">
        <v>5</v>
      </c>
      <c r="I1591" s="208"/>
      <c r="J1591" s="204"/>
      <c r="K1591" s="204"/>
      <c r="L1591" s="209"/>
      <c r="M1591" s="210"/>
      <c r="N1591" s="211"/>
      <c r="O1591" s="211"/>
      <c r="P1591" s="211"/>
      <c r="Q1591" s="211"/>
      <c r="R1591" s="211"/>
      <c r="S1591" s="211"/>
      <c r="T1591" s="212"/>
      <c r="AT1591" s="213" t="s">
        <v>193</v>
      </c>
      <c r="AU1591" s="213" t="s">
        <v>90</v>
      </c>
      <c r="AV1591" s="14" t="s">
        <v>90</v>
      </c>
      <c r="AW1591" s="14" t="s">
        <v>41</v>
      </c>
      <c r="AX1591" s="14" t="s">
        <v>88</v>
      </c>
      <c r="AY1591" s="213" t="s">
        <v>182</v>
      </c>
    </row>
    <row r="1592" spans="1:65" s="2" customFormat="1" ht="24.2" customHeight="1">
      <c r="A1592" s="35"/>
      <c r="B1592" s="36"/>
      <c r="C1592" s="179" t="s">
        <v>1956</v>
      </c>
      <c r="D1592" s="179" t="s">
        <v>187</v>
      </c>
      <c r="E1592" s="180" t="s">
        <v>1957</v>
      </c>
      <c r="F1592" s="181" t="s">
        <v>1958</v>
      </c>
      <c r="G1592" s="182" t="s">
        <v>190</v>
      </c>
      <c r="H1592" s="183">
        <v>1</v>
      </c>
      <c r="I1592" s="184"/>
      <c r="J1592" s="185">
        <f>ROUND(I1592*H1592,2)</f>
        <v>0</v>
      </c>
      <c r="K1592" s="181" t="s">
        <v>191</v>
      </c>
      <c r="L1592" s="40"/>
      <c r="M1592" s="186" t="s">
        <v>43</v>
      </c>
      <c r="N1592" s="187" t="s">
        <v>51</v>
      </c>
      <c r="O1592" s="65"/>
      <c r="P1592" s="188">
        <f>O1592*H1592</f>
        <v>0</v>
      </c>
      <c r="Q1592" s="188">
        <v>0</v>
      </c>
      <c r="R1592" s="188">
        <f>Q1592*H1592</f>
        <v>0</v>
      </c>
      <c r="S1592" s="188">
        <v>0</v>
      </c>
      <c r="T1592" s="189">
        <f>S1592*H1592</f>
        <v>0</v>
      </c>
      <c r="U1592" s="35"/>
      <c r="V1592" s="35"/>
      <c r="W1592" s="35"/>
      <c r="X1592" s="35"/>
      <c r="Y1592" s="35"/>
      <c r="Z1592" s="35"/>
      <c r="AA1592" s="35"/>
      <c r="AB1592" s="35"/>
      <c r="AC1592" s="35"/>
      <c r="AD1592" s="35"/>
      <c r="AE1592" s="35"/>
      <c r="AR1592" s="190" t="s">
        <v>88</v>
      </c>
      <c r="AT1592" s="190" t="s">
        <v>187</v>
      </c>
      <c r="AU1592" s="190" t="s">
        <v>90</v>
      </c>
      <c r="AY1592" s="17" t="s">
        <v>182</v>
      </c>
      <c r="BE1592" s="191">
        <f>IF(N1592="základní",J1592,0)</f>
        <v>0</v>
      </c>
      <c r="BF1592" s="191">
        <f>IF(N1592="snížená",J1592,0)</f>
        <v>0</v>
      </c>
      <c r="BG1592" s="191">
        <f>IF(N1592="zákl. přenesená",J1592,0)</f>
        <v>0</v>
      </c>
      <c r="BH1592" s="191">
        <f>IF(N1592="sníž. přenesená",J1592,0)</f>
        <v>0</v>
      </c>
      <c r="BI1592" s="191">
        <f>IF(N1592="nulová",J1592,0)</f>
        <v>0</v>
      </c>
      <c r="BJ1592" s="17" t="s">
        <v>88</v>
      </c>
      <c r="BK1592" s="191">
        <f>ROUND(I1592*H1592,2)</f>
        <v>0</v>
      </c>
      <c r="BL1592" s="17" t="s">
        <v>88</v>
      </c>
      <c r="BM1592" s="190" t="s">
        <v>1959</v>
      </c>
    </row>
    <row r="1593" spans="1:65" s="13" customFormat="1" ht="11.25">
      <c r="B1593" s="192"/>
      <c r="C1593" s="193"/>
      <c r="D1593" s="194" t="s">
        <v>193</v>
      </c>
      <c r="E1593" s="195" t="s">
        <v>43</v>
      </c>
      <c r="F1593" s="196" t="s">
        <v>532</v>
      </c>
      <c r="G1593" s="193"/>
      <c r="H1593" s="195" t="s">
        <v>43</v>
      </c>
      <c r="I1593" s="197"/>
      <c r="J1593" s="193"/>
      <c r="K1593" s="193"/>
      <c r="L1593" s="198"/>
      <c r="M1593" s="199"/>
      <c r="N1593" s="200"/>
      <c r="O1593" s="200"/>
      <c r="P1593" s="200"/>
      <c r="Q1593" s="200"/>
      <c r="R1593" s="200"/>
      <c r="S1593" s="200"/>
      <c r="T1593" s="201"/>
      <c r="AT1593" s="202" t="s">
        <v>193</v>
      </c>
      <c r="AU1593" s="202" t="s">
        <v>90</v>
      </c>
      <c r="AV1593" s="13" t="s">
        <v>88</v>
      </c>
      <c r="AW1593" s="13" t="s">
        <v>41</v>
      </c>
      <c r="AX1593" s="13" t="s">
        <v>80</v>
      </c>
      <c r="AY1593" s="202" t="s">
        <v>182</v>
      </c>
    </row>
    <row r="1594" spans="1:65" s="13" customFormat="1" ht="11.25">
      <c r="B1594" s="192"/>
      <c r="C1594" s="193"/>
      <c r="D1594" s="194" t="s">
        <v>193</v>
      </c>
      <c r="E1594" s="195" t="s">
        <v>43</v>
      </c>
      <c r="F1594" s="196" t="s">
        <v>431</v>
      </c>
      <c r="G1594" s="193"/>
      <c r="H1594" s="195" t="s">
        <v>43</v>
      </c>
      <c r="I1594" s="197"/>
      <c r="J1594" s="193"/>
      <c r="K1594" s="193"/>
      <c r="L1594" s="198"/>
      <c r="M1594" s="199"/>
      <c r="N1594" s="200"/>
      <c r="O1594" s="200"/>
      <c r="P1594" s="200"/>
      <c r="Q1594" s="200"/>
      <c r="R1594" s="200"/>
      <c r="S1594" s="200"/>
      <c r="T1594" s="201"/>
      <c r="AT1594" s="202" t="s">
        <v>193</v>
      </c>
      <c r="AU1594" s="202" t="s">
        <v>90</v>
      </c>
      <c r="AV1594" s="13" t="s">
        <v>88</v>
      </c>
      <c r="AW1594" s="13" t="s">
        <v>41</v>
      </c>
      <c r="AX1594" s="13" t="s">
        <v>80</v>
      </c>
      <c r="AY1594" s="202" t="s">
        <v>182</v>
      </c>
    </row>
    <row r="1595" spans="1:65" s="13" customFormat="1" ht="11.25">
      <c r="B1595" s="192"/>
      <c r="C1595" s="193"/>
      <c r="D1595" s="194" t="s">
        <v>193</v>
      </c>
      <c r="E1595" s="195" t="s">
        <v>43</v>
      </c>
      <c r="F1595" s="196" t="s">
        <v>1960</v>
      </c>
      <c r="G1595" s="193"/>
      <c r="H1595" s="195" t="s">
        <v>43</v>
      </c>
      <c r="I1595" s="197"/>
      <c r="J1595" s="193"/>
      <c r="K1595" s="193"/>
      <c r="L1595" s="198"/>
      <c r="M1595" s="199"/>
      <c r="N1595" s="200"/>
      <c r="O1595" s="200"/>
      <c r="P1595" s="200"/>
      <c r="Q1595" s="200"/>
      <c r="R1595" s="200"/>
      <c r="S1595" s="200"/>
      <c r="T1595" s="201"/>
      <c r="AT1595" s="202" t="s">
        <v>193</v>
      </c>
      <c r="AU1595" s="202" t="s">
        <v>90</v>
      </c>
      <c r="AV1595" s="13" t="s">
        <v>88</v>
      </c>
      <c r="AW1595" s="13" t="s">
        <v>41</v>
      </c>
      <c r="AX1595" s="13" t="s">
        <v>80</v>
      </c>
      <c r="AY1595" s="202" t="s">
        <v>182</v>
      </c>
    </row>
    <row r="1596" spans="1:65" s="14" customFormat="1" ht="11.25">
      <c r="B1596" s="203"/>
      <c r="C1596" s="204"/>
      <c r="D1596" s="194" t="s">
        <v>193</v>
      </c>
      <c r="E1596" s="205" t="s">
        <v>43</v>
      </c>
      <c r="F1596" s="206" t="s">
        <v>88</v>
      </c>
      <c r="G1596" s="204"/>
      <c r="H1596" s="207">
        <v>1</v>
      </c>
      <c r="I1596" s="208"/>
      <c r="J1596" s="204"/>
      <c r="K1596" s="204"/>
      <c r="L1596" s="209"/>
      <c r="M1596" s="210"/>
      <c r="N1596" s="211"/>
      <c r="O1596" s="211"/>
      <c r="P1596" s="211"/>
      <c r="Q1596" s="211"/>
      <c r="R1596" s="211"/>
      <c r="S1596" s="211"/>
      <c r="T1596" s="212"/>
      <c r="AT1596" s="213" t="s">
        <v>193</v>
      </c>
      <c r="AU1596" s="213" t="s">
        <v>90</v>
      </c>
      <c r="AV1596" s="14" t="s">
        <v>90</v>
      </c>
      <c r="AW1596" s="14" t="s">
        <v>41</v>
      </c>
      <c r="AX1596" s="14" t="s">
        <v>88</v>
      </c>
      <c r="AY1596" s="213" t="s">
        <v>182</v>
      </c>
    </row>
    <row r="1597" spans="1:65" s="2" customFormat="1" ht="24.2" customHeight="1">
      <c r="A1597" s="35"/>
      <c r="B1597" s="36"/>
      <c r="C1597" s="179" t="s">
        <v>1961</v>
      </c>
      <c r="D1597" s="179" t="s">
        <v>187</v>
      </c>
      <c r="E1597" s="180" t="s">
        <v>1962</v>
      </c>
      <c r="F1597" s="181" t="s">
        <v>1963</v>
      </c>
      <c r="G1597" s="182" t="s">
        <v>190</v>
      </c>
      <c r="H1597" s="183">
        <v>6</v>
      </c>
      <c r="I1597" s="184"/>
      <c r="J1597" s="185">
        <f>ROUND(I1597*H1597,2)</f>
        <v>0</v>
      </c>
      <c r="K1597" s="181" t="s">
        <v>191</v>
      </c>
      <c r="L1597" s="40"/>
      <c r="M1597" s="186" t="s">
        <v>43</v>
      </c>
      <c r="N1597" s="187" t="s">
        <v>51</v>
      </c>
      <c r="O1597" s="65"/>
      <c r="P1597" s="188">
        <f>O1597*H1597</f>
        <v>0</v>
      </c>
      <c r="Q1597" s="188">
        <v>0</v>
      </c>
      <c r="R1597" s="188">
        <f>Q1597*H1597</f>
        <v>0</v>
      </c>
      <c r="S1597" s="188">
        <v>0</v>
      </c>
      <c r="T1597" s="189">
        <f>S1597*H1597</f>
        <v>0</v>
      </c>
      <c r="U1597" s="35"/>
      <c r="V1597" s="35"/>
      <c r="W1597" s="35"/>
      <c r="X1597" s="35"/>
      <c r="Y1597" s="35"/>
      <c r="Z1597" s="35"/>
      <c r="AA1597" s="35"/>
      <c r="AB1597" s="35"/>
      <c r="AC1597" s="35"/>
      <c r="AD1597" s="35"/>
      <c r="AE1597" s="35"/>
      <c r="AR1597" s="190" t="s">
        <v>88</v>
      </c>
      <c r="AT1597" s="190" t="s">
        <v>187</v>
      </c>
      <c r="AU1597" s="190" t="s">
        <v>90</v>
      </c>
      <c r="AY1597" s="17" t="s">
        <v>182</v>
      </c>
      <c r="BE1597" s="191">
        <f>IF(N1597="základní",J1597,0)</f>
        <v>0</v>
      </c>
      <c r="BF1597" s="191">
        <f>IF(N1597="snížená",J1597,0)</f>
        <v>0</v>
      </c>
      <c r="BG1597" s="191">
        <f>IF(N1597="zákl. přenesená",J1597,0)</f>
        <v>0</v>
      </c>
      <c r="BH1597" s="191">
        <f>IF(N1597="sníž. přenesená",J1597,0)</f>
        <v>0</v>
      </c>
      <c r="BI1597" s="191">
        <f>IF(N1597="nulová",J1597,0)</f>
        <v>0</v>
      </c>
      <c r="BJ1597" s="17" t="s">
        <v>88</v>
      </c>
      <c r="BK1597" s="191">
        <f>ROUND(I1597*H1597,2)</f>
        <v>0</v>
      </c>
      <c r="BL1597" s="17" t="s">
        <v>88</v>
      </c>
      <c r="BM1597" s="190" t="s">
        <v>1964</v>
      </c>
    </row>
    <row r="1598" spans="1:65" s="13" customFormat="1" ht="11.25">
      <c r="B1598" s="192"/>
      <c r="C1598" s="193"/>
      <c r="D1598" s="194" t="s">
        <v>193</v>
      </c>
      <c r="E1598" s="195" t="s">
        <v>43</v>
      </c>
      <c r="F1598" s="196" t="s">
        <v>532</v>
      </c>
      <c r="G1598" s="193"/>
      <c r="H1598" s="195" t="s">
        <v>43</v>
      </c>
      <c r="I1598" s="197"/>
      <c r="J1598" s="193"/>
      <c r="K1598" s="193"/>
      <c r="L1598" s="198"/>
      <c r="M1598" s="199"/>
      <c r="N1598" s="200"/>
      <c r="O1598" s="200"/>
      <c r="P1598" s="200"/>
      <c r="Q1598" s="200"/>
      <c r="R1598" s="200"/>
      <c r="S1598" s="200"/>
      <c r="T1598" s="201"/>
      <c r="AT1598" s="202" t="s">
        <v>193</v>
      </c>
      <c r="AU1598" s="202" t="s">
        <v>90</v>
      </c>
      <c r="AV1598" s="13" t="s">
        <v>88</v>
      </c>
      <c r="AW1598" s="13" t="s">
        <v>41</v>
      </c>
      <c r="AX1598" s="13" t="s">
        <v>80</v>
      </c>
      <c r="AY1598" s="202" t="s">
        <v>182</v>
      </c>
    </row>
    <row r="1599" spans="1:65" s="13" customFormat="1" ht="11.25">
      <c r="B1599" s="192"/>
      <c r="C1599" s="193"/>
      <c r="D1599" s="194" t="s">
        <v>193</v>
      </c>
      <c r="E1599" s="195" t="s">
        <v>43</v>
      </c>
      <c r="F1599" s="196" t="s">
        <v>431</v>
      </c>
      <c r="G1599" s="193"/>
      <c r="H1599" s="195" t="s">
        <v>43</v>
      </c>
      <c r="I1599" s="197"/>
      <c r="J1599" s="193"/>
      <c r="K1599" s="193"/>
      <c r="L1599" s="198"/>
      <c r="M1599" s="199"/>
      <c r="N1599" s="200"/>
      <c r="O1599" s="200"/>
      <c r="P1599" s="200"/>
      <c r="Q1599" s="200"/>
      <c r="R1599" s="200"/>
      <c r="S1599" s="200"/>
      <c r="T1599" s="201"/>
      <c r="AT1599" s="202" t="s">
        <v>193</v>
      </c>
      <c r="AU1599" s="202" t="s">
        <v>90</v>
      </c>
      <c r="AV1599" s="13" t="s">
        <v>88</v>
      </c>
      <c r="AW1599" s="13" t="s">
        <v>41</v>
      </c>
      <c r="AX1599" s="13" t="s">
        <v>80</v>
      </c>
      <c r="AY1599" s="202" t="s">
        <v>182</v>
      </c>
    </row>
    <row r="1600" spans="1:65" s="13" customFormat="1" ht="11.25">
      <c r="B1600" s="192"/>
      <c r="C1600" s="193"/>
      <c r="D1600" s="194" t="s">
        <v>193</v>
      </c>
      <c r="E1600" s="195" t="s">
        <v>43</v>
      </c>
      <c r="F1600" s="196" t="s">
        <v>1965</v>
      </c>
      <c r="G1600" s="193"/>
      <c r="H1600" s="195" t="s">
        <v>43</v>
      </c>
      <c r="I1600" s="197"/>
      <c r="J1600" s="193"/>
      <c r="K1600" s="193"/>
      <c r="L1600" s="198"/>
      <c r="M1600" s="199"/>
      <c r="N1600" s="200"/>
      <c r="O1600" s="200"/>
      <c r="P1600" s="200"/>
      <c r="Q1600" s="200"/>
      <c r="R1600" s="200"/>
      <c r="S1600" s="200"/>
      <c r="T1600" s="201"/>
      <c r="AT1600" s="202" t="s">
        <v>193</v>
      </c>
      <c r="AU1600" s="202" t="s">
        <v>90</v>
      </c>
      <c r="AV1600" s="13" t="s">
        <v>88</v>
      </c>
      <c r="AW1600" s="13" t="s">
        <v>41</v>
      </c>
      <c r="AX1600" s="13" t="s">
        <v>80</v>
      </c>
      <c r="AY1600" s="202" t="s">
        <v>182</v>
      </c>
    </row>
    <row r="1601" spans="1:65" s="14" customFormat="1" ht="11.25">
      <c r="B1601" s="203"/>
      <c r="C1601" s="204"/>
      <c r="D1601" s="194" t="s">
        <v>193</v>
      </c>
      <c r="E1601" s="205" t="s">
        <v>43</v>
      </c>
      <c r="F1601" s="206" t="s">
        <v>215</v>
      </c>
      <c r="G1601" s="204"/>
      <c r="H1601" s="207">
        <v>6</v>
      </c>
      <c r="I1601" s="208"/>
      <c r="J1601" s="204"/>
      <c r="K1601" s="204"/>
      <c r="L1601" s="209"/>
      <c r="M1601" s="210"/>
      <c r="N1601" s="211"/>
      <c r="O1601" s="211"/>
      <c r="P1601" s="211"/>
      <c r="Q1601" s="211"/>
      <c r="R1601" s="211"/>
      <c r="S1601" s="211"/>
      <c r="T1601" s="212"/>
      <c r="AT1601" s="213" t="s">
        <v>193</v>
      </c>
      <c r="AU1601" s="213" t="s">
        <v>90</v>
      </c>
      <c r="AV1601" s="14" t="s">
        <v>90</v>
      </c>
      <c r="AW1601" s="14" t="s">
        <v>41</v>
      </c>
      <c r="AX1601" s="14" t="s">
        <v>88</v>
      </c>
      <c r="AY1601" s="213" t="s">
        <v>182</v>
      </c>
    </row>
    <row r="1602" spans="1:65" s="2" customFormat="1" ht="37.9" customHeight="1">
      <c r="A1602" s="35"/>
      <c r="B1602" s="36"/>
      <c r="C1602" s="179" t="s">
        <v>1966</v>
      </c>
      <c r="D1602" s="179" t="s">
        <v>187</v>
      </c>
      <c r="E1602" s="180" t="s">
        <v>1024</v>
      </c>
      <c r="F1602" s="181" t="s">
        <v>1025</v>
      </c>
      <c r="G1602" s="182" t="s">
        <v>190</v>
      </c>
      <c r="H1602" s="183">
        <v>1</v>
      </c>
      <c r="I1602" s="184"/>
      <c r="J1602" s="185">
        <f>ROUND(I1602*H1602,2)</f>
        <v>0</v>
      </c>
      <c r="K1602" s="181" t="s">
        <v>191</v>
      </c>
      <c r="L1602" s="40"/>
      <c r="M1602" s="186" t="s">
        <v>43</v>
      </c>
      <c r="N1602" s="187" t="s">
        <v>51</v>
      </c>
      <c r="O1602" s="65"/>
      <c r="P1602" s="188">
        <f>O1602*H1602</f>
        <v>0</v>
      </c>
      <c r="Q1602" s="188">
        <v>0</v>
      </c>
      <c r="R1602" s="188">
        <f>Q1602*H1602</f>
        <v>0</v>
      </c>
      <c r="S1602" s="188">
        <v>0</v>
      </c>
      <c r="T1602" s="189">
        <f>S1602*H1602</f>
        <v>0</v>
      </c>
      <c r="U1602" s="35"/>
      <c r="V1602" s="35"/>
      <c r="W1602" s="35"/>
      <c r="X1602" s="35"/>
      <c r="Y1602" s="35"/>
      <c r="Z1602" s="35"/>
      <c r="AA1602" s="35"/>
      <c r="AB1602" s="35"/>
      <c r="AC1602" s="35"/>
      <c r="AD1602" s="35"/>
      <c r="AE1602" s="35"/>
      <c r="AR1602" s="190" t="s">
        <v>88</v>
      </c>
      <c r="AT1602" s="190" t="s">
        <v>187</v>
      </c>
      <c r="AU1602" s="190" t="s">
        <v>90</v>
      </c>
      <c r="AY1602" s="17" t="s">
        <v>182</v>
      </c>
      <c r="BE1602" s="191">
        <f>IF(N1602="základní",J1602,0)</f>
        <v>0</v>
      </c>
      <c r="BF1602" s="191">
        <f>IF(N1602="snížená",J1602,0)</f>
        <v>0</v>
      </c>
      <c r="BG1602" s="191">
        <f>IF(N1602="zákl. přenesená",J1602,0)</f>
        <v>0</v>
      </c>
      <c r="BH1602" s="191">
        <f>IF(N1602="sníž. přenesená",J1602,0)</f>
        <v>0</v>
      </c>
      <c r="BI1602" s="191">
        <f>IF(N1602="nulová",J1602,0)</f>
        <v>0</v>
      </c>
      <c r="BJ1602" s="17" t="s">
        <v>88</v>
      </c>
      <c r="BK1602" s="191">
        <f>ROUND(I1602*H1602,2)</f>
        <v>0</v>
      </c>
      <c r="BL1602" s="17" t="s">
        <v>88</v>
      </c>
      <c r="BM1602" s="190" t="s">
        <v>1026</v>
      </c>
    </row>
    <row r="1603" spans="1:65" s="13" customFormat="1" ht="11.25">
      <c r="B1603" s="192"/>
      <c r="C1603" s="193"/>
      <c r="D1603" s="194" t="s">
        <v>193</v>
      </c>
      <c r="E1603" s="195" t="s">
        <v>43</v>
      </c>
      <c r="F1603" s="196" t="s">
        <v>532</v>
      </c>
      <c r="G1603" s="193"/>
      <c r="H1603" s="195" t="s">
        <v>43</v>
      </c>
      <c r="I1603" s="197"/>
      <c r="J1603" s="193"/>
      <c r="K1603" s="193"/>
      <c r="L1603" s="198"/>
      <c r="M1603" s="199"/>
      <c r="N1603" s="200"/>
      <c r="O1603" s="200"/>
      <c r="P1603" s="200"/>
      <c r="Q1603" s="200"/>
      <c r="R1603" s="200"/>
      <c r="S1603" s="200"/>
      <c r="T1603" s="201"/>
      <c r="AT1603" s="202" t="s">
        <v>193</v>
      </c>
      <c r="AU1603" s="202" t="s">
        <v>90</v>
      </c>
      <c r="AV1603" s="13" t="s">
        <v>88</v>
      </c>
      <c r="AW1603" s="13" t="s">
        <v>41</v>
      </c>
      <c r="AX1603" s="13" t="s">
        <v>80</v>
      </c>
      <c r="AY1603" s="202" t="s">
        <v>182</v>
      </c>
    </row>
    <row r="1604" spans="1:65" s="13" customFormat="1" ht="11.25">
      <c r="B1604" s="192"/>
      <c r="C1604" s="193"/>
      <c r="D1604" s="194" t="s">
        <v>193</v>
      </c>
      <c r="E1604" s="195" t="s">
        <v>43</v>
      </c>
      <c r="F1604" s="196" t="s">
        <v>431</v>
      </c>
      <c r="G1604" s="193"/>
      <c r="H1604" s="195" t="s">
        <v>43</v>
      </c>
      <c r="I1604" s="197"/>
      <c r="J1604" s="193"/>
      <c r="K1604" s="193"/>
      <c r="L1604" s="198"/>
      <c r="M1604" s="199"/>
      <c r="N1604" s="200"/>
      <c r="O1604" s="200"/>
      <c r="P1604" s="200"/>
      <c r="Q1604" s="200"/>
      <c r="R1604" s="200"/>
      <c r="S1604" s="200"/>
      <c r="T1604" s="201"/>
      <c r="AT1604" s="202" t="s">
        <v>193</v>
      </c>
      <c r="AU1604" s="202" t="s">
        <v>90</v>
      </c>
      <c r="AV1604" s="13" t="s">
        <v>88</v>
      </c>
      <c r="AW1604" s="13" t="s">
        <v>41</v>
      </c>
      <c r="AX1604" s="13" t="s">
        <v>80</v>
      </c>
      <c r="AY1604" s="202" t="s">
        <v>182</v>
      </c>
    </row>
    <row r="1605" spans="1:65" s="13" customFormat="1" ht="11.25">
      <c r="B1605" s="192"/>
      <c r="C1605" s="193"/>
      <c r="D1605" s="194" t="s">
        <v>193</v>
      </c>
      <c r="E1605" s="195" t="s">
        <v>43</v>
      </c>
      <c r="F1605" s="196" t="s">
        <v>1004</v>
      </c>
      <c r="G1605" s="193"/>
      <c r="H1605" s="195" t="s">
        <v>43</v>
      </c>
      <c r="I1605" s="197"/>
      <c r="J1605" s="193"/>
      <c r="K1605" s="193"/>
      <c r="L1605" s="198"/>
      <c r="M1605" s="199"/>
      <c r="N1605" s="200"/>
      <c r="O1605" s="200"/>
      <c r="P1605" s="200"/>
      <c r="Q1605" s="200"/>
      <c r="R1605" s="200"/>
      <c r="S1605" s="200"/>
      <c r="T1605" s="201"/>
      <c r="AT1605" s="202" t="s">
        <v>193</v>
      </c>
      <c r="AU1605" s="202" t="s">
        <v>90</v>
      </c>
      <c r="AV1605" s="13" t="s">
        <v>88</v>
      </c>
      <c r="AW1605" s="13" t="s">
        <v>41</v>
      </c>
      <c r="AX1605" s="13" t="s">
        <v>80</v>
      </c>
      <c r="AY1605" s="202" t="s">
        <v>182</v>
      </c>
    </row>
    <row r="1606" spans="1:65" s="14" customFormat="1" ht="11.25">
      <c r="B1606" s="203"/>
      <c r="C1606" s="204"/>
      <c r="D1606" s="194" t="s">
        <v>193</v>
      </c>
      <c r="E1606" s="205" t="s">
        <v>43</v>
      </c>
      <c r="F1606" s="206" t="s">
        <v>88</v>
      </c>
      <c r="G1606" s="204"/>
      <c r="H1606" s="207">
        <v>1</v>
      </c>
      <c r="I1606" s="208"/>
      <c r="J1606" s="204"/>
      <c r="K1606" s="204"/>
      <c r="L1606" s="209"/>
      <c r="M1606" s="210"/>
      <c r="N1606" s="211"/>
      <c r="O1606" s="211"/>
      <c r="P1606" s="211"/>
      <c r="Q1606" s="211"/>
      <c r="R1606" s="211"/>
      <c r="S1606" s="211"/>
      <c r="T1606" s="212"/>
      <c r="AT1606" s="213" t="s">
        <v>193</v>
      </c>
      <c r="AU1606" s="213" t="s">
        <v>90</v>
      </c>
      <c r="AV1606" s="14" t="s">
        <v>90</v>
      </c>
      <c r="AW1606" s="14" t="s">
        <v>41</v>
      </c>
      <c r="AX1606" s="14" t="s">
        <v>88</v>
      </c>
      <c r="AY1606" s="213" t="s">
        <v>182</v>
      </c>
    </row>
    <row r="1607" spans="1:65" s="2" customFormat="1" ht="37.9" customHeight="1">
      <c r="A1607" s="35"/>
      <c r="B1607" s="36"/>
      <c r="C1607" s="179" t="s">
        <v>1967</v>
      </c>
      <c r="D1607" s="179" t="s">
        <v>187</v>
      </c>
      <c r="E1607" s="180" t="s">
        <v>1028</v>
      </c>
      <c r="F1607" s="181" t="s">
        <v>1029</v>
      </c>
      <c r="G1607" s="182" t="s">
        <v>190</v>
      </c>
      <c r="H1607" s="183">
        <v>18</v>
      </c>
      <c r="I1607" s="184"/>
      <c r="J1607" s="185">
        <f>ROUND(I1607*H1607,2)</f>
        <v>0</v>
      </c>
      <c r="K1607" s="181" t="s">
        <v>191</v>
      </c>
      <c r="L1607" s="40"/>
      <c r="M1607" s="186" t="s">
        <v>43</v>
      </c>
      <c r="N1607" s="187" t="s">
        <v>51</v>
      </c>
      <c r="O1607" s="65"/>
      <c r="P1607" s="188">
        <f>O1607*H1607</f>
        <v>0</v>
      </c>
      <c r="Q1607" s="188">
        <v>0</v>
      </c>
      <c r="R1607" s="188">
        <f>Q1607*H1607</f>
        <v>0</v>
      </c>
      <c r="S1607" s="188">
        <v>0</v>
      </c>
      <c r="T1607" s="189">
        <f>S1607*H1607</f>
        <v>0</v>
      </c>
      <c r="U1607" s="35"/>
      <c r="V1607" s="35"/>
      <c r="W1607" s="35"/>
      <c r="X1607" s="35"/>
      <c r="Y1607" s="35"/>
      <c r="Z1607" s="35"/>
      <c r="AA1607" s="35"/>
      <c r="AB1607" s="35"/>
      <c r="AC1607" s="35"/>
      <c r="AD1607" s="35"/>
      <c r="AE1607" s="35"/>
      <c r="AR1607" s="190" t="s">
        <v>88</v>
      </c>
      <c r="AT1607" s="190" t="s">
        <v>187</v>
      </c>
      <c r="AU1607" s="190" t="s">
        <v>90</v>
      </c>
      <c r="AY1607" s="17" t="s">
        <v>182</v>
      </c>
      <c r="BE1607" s="191">
        <f>IF(N1607="základní",J1607,0)</f>
        <v>0</v>
      </c>
      <c r="BF1607" s="191">
        <f>IF(N1607="snížená",J1607,0)</f>
        <v>0</v>
      </c>
      <c r="BG1607" s="191">
        <f>IF(N1607="zákl. přenesená",J1607,0)</f>
        <v>0</v>
      </c>
      <c r="BH1607" s="191">
        <f>IF(N1607="sníž. přenesená",J1607,0)</f>
        <v>0</v>
      </c>
      <c r="BI1607" s="191">
        <f>IF(N1607="nulová",J1607,0)</f>
        <v>0</v>
      </c>
      <c r="BJ1607" s="17" t="s">
        <v>88</v>
      </c>
      <c r="BK1607" s="191">
        <f>ROUND(I1607*H1607,2)</f>
        <v>0</v>
      </c>
      <c r="BL1607" s="17" t="s">
        <v>88</v>
      </c>
      <c r="BM1607" s="190" t="s">
        <v>1030</v>
      </c>
    </row>
    <row r="1608" spans="1:65" s="13" customFormat="1" ht="11.25">
      <c r="B1608" s="192"/>
      <c r="C1608" s="193"/>
      <c r="D1608" s="194" t="s">
        <v>193</v>
      </c>
      <c r="E1608" s="195" t="s">
        <v>43</v>
      </c>
      <c r="F1608" s="196" t="s">
        <v>532</v>
      </c>
      <c r="G1608" s="193"/>
      <c r="H1608" s="195" t="s">
        <v>43</v>
      </c>
      <c r="I1608" s="197"/>
      <c r="J1608" s="193"/>
      <c r="K1608" s="193"/>
      <c r="L1608" s="198"/>
      <c r="M1608" s="199"/>
      <c r="N1608" s="200"/>
      <c r="O1608" s="200"/>
      <c r="P1608" s="200"/>
      <c r="Q1608" s="200"/>
      <c r="R1608" s="200"/>
      <c r="S1608" s="200"/>
      <c r="T1608" s="201"/>
      <c r="AT1608" s="202" t="s">
        <v>193</v>
      </c>
      <c r="AU1608" s="202" t="s">
        <v>90</v>
      </c>
      <c r="AV1608" s="13" t="s">
        <v>88</v>
      </c>
      <c r="AW1608" s="13" t="s">
        <v>41</v>
      </c>
      <c r="AX1608" s="13" t="s">
        <v>80</v>
      </c>
      <c r="AY1608" s="202" t="s">
        <v>182</v>
      </c>
    </row>
    <row r="1609" spans="1:65" s="13" customFormat="1" ht="11.25">
      <c r="B1609" s="192"/>
      <c r="C1609" s="193"/>
      <c r="D1609" s="194" t="s">
        <v>193</v>
      </c>
      <c r="E1609" s="195" t="s">
        <v>43</v>
      </c>
      <c r="F1609" s="196" t="s">
        <v>431</v>
      </c>
      <c r="G1609" s="193"/>
      <c r="H1609" s="195" t="s">
        <v>43</v>
      </c>
      <c r="I1609" s="197"/>
      <c r="J1609" s="193"/>
      <c r="K1609" s="193"/>
      <c r="L1609" s="198"/>
      <c r="M1609" s="199"/>
      <c r="N1609" s="200"/>
      <c r="O1609" s="200"/>
      <c r="P1609" s="200"/>
      <c r="Q1609" s="200"/>
      <c r="R1609" s="200"/>
      <c r="S1609" s="200"/>
      <c r="T1609" s="201"/>
      <c r="AT1609" s="202" t="s">
        <v>193</v>
      </c>
      <c r="AU1609" s="202" t="s">
        <v>90</v>
      </c>
      <c r="AV1609" s="13" t="s">
        <v>88</v>
      </c>
      <c r="AW1609" s="13" t="s">
        <v>41</v>
      </c>
      <c r="AX1609" s="13" t="s">
        <v>80</v>
      </c>
      <c r="AY1609" s="202" t="s">
        <v>182</v>
      </c>
    </row>
    <row r="1610" spans="1:65" s="13" customFormat="1" ht="22.5">
      <c r="B1610" s="192"/>
      <c r="C1610" s="193"/>
      <c r="D1610" s="194" t="s">
        <v>193</v>
      </c>
      <c r="E1610" s="195" t="s">
        <v>43</v>
      </c>
      <c r="F1610" s="196" t="s">
        <v>1968</v>
      </c>
      <c r="G1610" s="193"/>
      <c r="H1610" s="195" t="s">
        <v>43</v>
      </c>
      <c r="I1610" s="197"/>
      <c r="J1610" s="193"/>
      <c r="K1610" s="193"/>
      <c r="L1610" s="198"/>
      <c r="M1610" s="199"/>
      <c r="N1610" s="200"/>
      <c r="O1610" s="200"/>
      <c r="P1610" s="200"/>
      <c r="Q1610" s="200"/>
      <c r="R1610" s="200"/>
      <c r="S1610" s="200"/>
      <c r="T1610" s="201"/>
      <c r="AT1610" s="202" t="s">
        <v>193</v>
      </c>
      <c r="AU1610" s="202" t="s">
        <v>90</v>
      </c>
      <c r="AV1610" s="13" t="s">
        <v>88</v>
      </c>
      <c r="AW1610" s="13" t="s">
        <v>41</v>
      </c>
      <c r="AX1610" s="13" t="s">
        <v>80</v>
      </c>
      <c r="AY1610" s="202" t="s">
        <v>182</v>
      </c>
    </row>
    <row r="1611" spans="1:65" s="14" customFormat="1" ht="11.25">
      <c r="B1611" s="203"/>
      <c r="C1611" s="204"/>
      <c r="D1611" s="194" t="s">
        <v>193</v>
      </c>
      <c r="E1611" s="205" t="s">
        <v>43</v>
      </c>
      <c r="F1611" s="206" t="s">
        <v>273</v>
      </c>
      <c r="G1611" s="204"/>
      <c r="H1611" s="207">
        <v>18</v>
      </c>
      <c r="I1611" s="208"/>
      <c r="J1611" s="204"/>
      <c r="K1611" s="204"/>
      <c r="L1611" s="209"/>
      <c r="M1611" s="210"/>
      <c r="N1611" s="211"/>
      <c r="O1611" s="211"/>
      <c r="P1611" s="211"/>
      <c r="Q1611" s="211"/>
      <c r="R1611" s="211"/>
      <c r="S1611" s="211"/>
      <c r="T1611" s="212"/>
      <c r="AT1611" s="213" t="s">
        <v>193</v>
      </c>
      <c r="AU1611" s="213" t="s">
        <v>90</v>
      </c>
      <c r="AV1611" s="14" t="s">
        <v>90</v>
      </c>
      <c r="AW1611" s="14" t="s">
        <v>41</v>
      </c>
      <c r="AX1611" s="14" t="s">
        <v>88</v>
      </c>
      <c r="AY1611" s="213" t="s">
        <v>182</v>
      </c>
    </row>
    <row r="1612" spans="1:65" s="2" customFormat="1" ht="37.9" customHeight="1">
      <c r="A1612" s="35"/>
      <c r="B1612" s="36"/>
      <c r="C1612" s="179" t="s">
        <v>1969</v>
      </c>
      <c r="D1612" s="179" t="s">
        <v>187</v>
      </c>
      <c r="E1612" s="180" t="s">
        <v>1033</v>
      </c>
      <c r="F1612" s="181" t="s">
        <v>1034</v>
      </c>
      <c r="G1612" s="182" t="s">
        <v>190</v>
      </c>
      <c r="H1612" s="183">
        <v>1</v>
      </c>
      <c r="I1612" s="184"/>
      <c r="J1612" s="185">
        <f>ROUND(I1612*H1612,2)</f>
        <v>0</v>
      </c>
      <c r="K1612" s="181" t="s">
        <v>191</v>
      </c>
      <c r="L1612" s="40"/>
      <c r="M1612" s="186" t="s">
        <v>43</v>
      </c>
      <c r="N1612" s="187" t="s">
        <v>51</v>
      </c>
      <c r="O1612" s="65"/>
      <c r="P1612" s="188">
        <f>O1612*H1612</f>
        <v>0</v>
      </c>
      <c r="Q1612" s="188">
        <v>0</v>
      </c>
      <c r="R1612" s="188">
        <f>Q1612*H1612</f>
        <v>0</v>
      </c>
      <c r="S1612" s="188">
        <v>0</v>
      </c>
      <c r="T1612" s="189">
        <f>S1612*H1612</f>
        <v>0</v>
      </c>
      <c r="U1612" s="35"/>
      <c r="V1612" s="35"/>
      <c r="W1612" s="35"/>
      <c r="X1612" s="35"/>
      <c r="Y1612" s="35"/>
      <c r="Z1612" s="35"/>
      <c r="AA1612" s="35"/>
      <c r="AB1612" s="35"/>
      <c r="AC1612" s="35"/>
      <c r="AD1612" s="35"/>
      <c r="AE1612" s="35"/>
      <c r="AR1612" s="190" t="s">
        <v>88</v>
      </c>
      <c r="AT1612" s="190" t="s">
        <v>187</v>
      </c>
      <c r="AU1612" s="190" t="s">
        <v>90</v>
      </c>
      <c r="AY1612" s="17" t="s">
        <v>182</v>
      </c>
      <c r="BE1612" s="191">
        <f>IF(N1612="základní",J1612,0)</f>
        <v>0</v>
      </c>
      <c r="BF1612" s="191">
        <f>IF(N1612="snížená",J1612,0)</f>
        <v>0</v>
      </c>
      <c r="BG1612" s="191">
        <f>IF(N1612="zákl. přenesená",J1612,0)</f>
        <v>0</v>
      </c>
      <c r="BH1612" s="191">
        <f>IF(N1612="sníž. přenesená",J1612,0)</f>
        <v>0</v>
      </c>
      <c r="BI1612" s="191">
        <f>IF(N1612="nulová",J1612,0)</f>
        <v>0</v>
      </c>
      <c r="BJ1612" s="17" t="s">
        <v>88</v>
      </c>
      <c r="BK1612" s="191">
        <f>ROUND(I1612*H1612,2)</f>
        <v>0</v>
      </c>
      <c r="BL1612" s="17" t="s">
        <v>88</v>
      </c>
      <c r="BM1612" s="190" t="s">
        <v>1035</v>
      </c>
    </row>
    <row r="1613" spans="1:65" s="13" customFormat="1" ht="11.25">
      <c r="B1613" s="192"/>
      <c r="C1613" s="193"/>
      <c r="D1613" s="194" t="s">
        <v>193</v>
      </c>
      <c r="E1613" s="195" t="s">
        <v>43</v>
      </c>
      <c r="F1613" s="196" t="s">
        <v>532</v>
      </c>
      <c r="G1613" s="193"/>
      <c r="H1613" s="195" t="s">
        <v>43</v>
      </c>
      <c r="I1613" s="197"/>
      <c r="J1613" s="193"/>
      <c r="K1613" s="193"/>
      <c r="L1613" s="198"/>
      <c r="M1613" s="199"/>
      <c r="N1613" s="200"/>
      <c r="O1613" s="200"/>
      <c r="P1613" s="200"/>
      <c r="Q1613" s="200"/>
      <c r="R1613" s="200"/>
      <c r="S1613" s="200"/>
      <c r="T1613" s="201"/>
      <c r="AT1613" s="202" t="s">
        <v>193</v>
      </c>
      <c r="AU1613" s="202" t="s">
        <v>90</v>
      </c>
      <c r="AV1613" s="13" t="s">
        <v>88</v>
      </c>
      <c r="AW1613" s="13" t="s">
        <v>41</v>
      </c>
      <c r="AX1613" s="13" t="s">
        <v>80</v>
      </c>
      <c r="AY1613" s="202" t="s">
        <v>182</v>
      </c>
    </row>
    <row r="1614" spans="1:65" s="13" customFormat="1" ht="11.25">
      <c r="B1614" s="192"/>
      <c r="C1614" s="193"/>
      <c r="D1614" s="194" t="s">
        <v>193</v>
      </c>
      <c r="E1614" s="195" t="s">
        <v>43</v>
      </c>
      <c r="F1614" s="196" t="s">
        <v>431</v>
      </c>
      <c r="G1614" s="193"/>
      <c r="H1614" s="195" t="s">
        <v>43</v>
      </c>
      <c r="I1614" s="197"/>
      <c r="J1614" s="193"/>
      <c r="K1614" s="193"/>
      <c r="L1614" s="198"/>
      <c r="M1614" s="199"/>
      <c r="N1614" s="200"/>
      <c r="O1614" s="200"/>
      <c r="P1614" s="200"/>
      <c r="Q1614" s="200"/>
      <c r="R1614" s="200"/>
      <c r="S1614" s="200"/>
      <c r="T1614" s="201"/>
      <c r="AT1614" s="202" t="s">
        <v>193</v>
      </c>
      <c r="AU1614" s="202" t="s">
        <v>90</v>
      </c>
      <c r="AV1614" s="13" t="s">
        <v>88</v>
      </c>
      <c r="AW1614" s="13" t="s">
        <v>41</v>
      </c>
      <c r="AX1614" s="13" t="s">
        <v>80</v>
      </c>
      <c r="AY1614" s="202" t="s">
        <v>182</v>
      </c>
    </row>
    <row r="1615" spans="1:65" s="13" customFormat="1" ht="11.25">
      <c r="B1615" s="192"/>
      <c r="C1615" s="193"/>
      <c r="D1615" s="194" t="s">
        <v>193</v>
      </c>
      <c r="E1615" s="195" t="s">
        <v>43</v>
      </c>
      <c r="F1615" s="196" t="s">
        <v>1970</v>
      </c>
      <c r="G1615" s="193"/>
      <c r="H1615" s="195" t="s">
        <v>43</v>
      </c>
      <c r="I1615" s="197"/>
      <c r="J1615" s="193"/>
      <c r="K1615" s="193"/>
      <c r="L1615" s="198"/>
      <c r="M1615" s="199"/>
      <c r="N1615" s="200"/>
      <c r="O1615" s="200"/>
      <c r="P1615" s="200"/>
      <c r="Q1615" s="200"/>
      <c r="R1615" s="200"/>
      <c r="S1615" s="200"/>
      <c r="T1615" s="201"/>
      <c r="AT1615" s="202" t="s">
        <v>193</v>
      </c>
      <c r="AU1615" s="202" t="s">
        <v>90</v>
      </c>
      <c r="AV1615" s="13" t="s">
        <v>88</v>
      </c>
      <c r="AW1615" s="13" t="s">
        <v>41</v>
      </c>
      <c r="AX1615" s="13" t="s">
        <v>80</v>
      </c>
      <c r="AY1615" s="202" t="s">
        <v>182</v>
      </c>
    </row>
    <row r="1616" spans="1:65" s="14" customFormat="1" ht="11.25">
      <c r="B1616" s="203"/>
      <c r="C1616" s="204"/>
      <c r="D1616" s="194" t="s">
        <v>193</v>
      </c>
      <c r="E1616" s="205" t="s">
        <v>43</v>
      </c>
      <c r="F1616" s="206" t="s">
        <v>88</v>
      </c>
      <c r="G1616" s="204"/>
      <c r="H1616" s="207">
        <v>1</v>
      </c>
      <c r="I1616" s="208"/>
      <c r="J1616" s="204"/>
      <c r="K1616" s="204"/>
      <c r="L1616" s="209"/>
      <c r="M1616" s="210"/>
      <c r="N1616" s="211"/>
      <c r="O1616" s="211"/>
      <c r="P1616" s="211"/>
      <c r="Q1616" s="211"/>
      <c r="R1616" s="211"/>
      <c r="S1616" s="211"/>
      <c r="T1616" s="212"/>
      <c r="AT1616" s="213" t="s">
        <v>193</v>
      </c>
      <c r="AU1616" s="213" t="s">
        <v>90</v>
      </c>
      <c r="AV1616" s="14" t="s">
        <v>90</v>
      </c>
      <c r="AW1616" s="14" t="s">
        <v>41</v>
      </c>
      <c r="AX1616" s="14" t="s">
        <v>88</v>
      </c>
      <c r="AY1616" s="213" t="s">
        <v>182</v>
      </c>
    </row>
    <row r="1617" spans="1:65" s="2" customFormat="1" ht="37.9" customHeight="1">
      <c r="A1617" s="35"/>
      <c r="B1617" s="36"/>
      <c r="C1617" s="179" t="s">
        <v>1971</v>
      </c>
      <c r="D1617" s="179" t="s">
        <v>187</v>
      </c>
      <c r="E1617" s="180" t="s">
        <v>1972</v>
      </c>
      <c r="F1617" s="181" t="s">
        <v>1973</v>
      </c>
      <c r="G1617" s="182" t="s">
        <v>190</v>
      </c>
      <c r="H1617" s="183">
        <v>3</v>
      </c>
      <c r="I1617" s="184"/>
      <c r="J1617" s="185">
        <f>ROUND(I1617*H1617,2)</f>
        <v>0</v>
      </c>
      <c r="K1617" s="181" t="s">
        <v>191</v>
      </c>
      <c r="L1617" s="40"/>
      <c r="M1617" s="186" t="s">
        <v>43</v>
      </c>
      <c r="N1617" s="187" t="s">
        <v>51</v>
      </c>
      <c r="O1617" s="65"/>
      <c r="P1617" s="188">
        <f>O1617*H1617</f>
        <v>0</v>
      </c>
      <c r="Q1617" s="188">
        <v>0</v>
      </c>
      <c r="R1617" s="188">
        <f>Q1617*H1617</f>
        <v>0</v>
      </c>
      <c r="S1617" s="188">
        <v>0</v>
      </c>
      <c r="T1617" s="189">
        <f>S1617*H1617</f>
        <v>0</v>
      </c>
      <c r="U1617" s="35"/>
      <c r="V1617" s="35"/>
      <c r="W1617" s="35"/>
      <c r="X1617" s="35"/>
      <c r="Y1617" s="35"/>
      <c r="Z1617" s="35"/>
      <c r="AA1617" s="35"/>
      <c r="AB1617" s="35"/>
      <c r="AC1617" s="35"/>
      <c r="AD1617" s="35"/>
      <c r="AE1617" s="35"/>
      <c r="AR1617" s="190" t="s">
        <v>88</v>
      </c>
      <c r="AT1617" s="190" t="s">
        <v>187</v>
      </c>
      <c r="AU1617" s="190" t="s">
        <v>90</v>
      </c>
      <c r="AY1617" s="17" t="s">
        <v>182</v>
      </c>
      <c r="BE1617" s="191">
        <f>IF(N1617="základní",J1617,0)</f>
        <v>0</v>
      </c>
      <c r="BF1617" s="191">
        <f>IF(N1617="snížená",J1617,0)</f>
        <v>0</v>
      </c>
      <c r="BG1617" s="191">
        <f>IF(N1617="zákl. přenesená",J1617,0)</f>
        <v>0</v>
      </c>
      <c r="BH1617" s="191">
        <f>IF(N1617="sníž. přenesená",J1617,0)</f>
        <v>0</v>
      </c>
      <c r="BI1617" s="191">
        <f>IF(N1617="nulová",J1617,0)</f>
        <v>0</v>
      </c>
      <c r="BJ1617" s="17" t="s">
        <v>88</v>
      </c>
      <c r="BK1617" s="191">
        <f>ROUND(I1617*H1617,2)</f>
        <v>0</v>
      </c>
      <c r="BL1617" s="17" t="s">
        <v>88</v>
      </c>
      <c r="BM1617" s="190" t="s">
        <v>1974</v>
      </c>
    </row>
    <row r="1618" spans="1:65" s="13" customFormat="1" ht="11.25">
      <c r="B1618" s="192"/>
      <c r="C1618" s="193"/>
      <c r="D1618" s="194" t="s">
        <v>193</v>
      </c>
      <c r="E1618" s="195" t="s">
        <v>43</v>
      </c>
      <c r="F1618" s="196" t="s">
        <v>532</v>
      </c>
      <c r="G1618" s="193"/>
      <c r="H1618" s="195" t="s">
        <v>43</v>
      </c>
      <c r="I1618" s="197"/>
      <c r="J1618" s="193"/>
      <c r="K1618" s="193"/>
      <c r="L1618" s="198"/>
      <c r="M1618" s="199"/>
      <c r="N1618" s="200"/>
      <c r="O1618" s="200"/>
      <c r="P1618" s="200"/>
      <c r="Q1618" s="200"/>
      <c r="R1618" s="200"/>
      <c r="S1618" s="200"/>
      <c r="T1618" s="201"/>
      <c r="AT1618" s="202" t="s">
        <v>193</v>
      </c>
      <c r="AU1618" s="202" t="s">
        <v>90</v>
      </c>
      <c r="AV1618" s="13" t="s">
        <v>88</v>
      </c>
      <c r="AW1618" s="13" t="s">
        <v>41</v>
      </c>
      <c r="AX1618" s="13" t="s">
        <v>80</v>
      </c>
      <c r="AY1618" s="202" t="s">
        <v>182</v>
      </c>
    </row>
    <row r="1619" spans="1:65" s="13" customFormat="1" ht="11.25">
      <c r="B1619" s="192"/>
      <c r="C1619" s="193"/>
      <c r="D1619" s="194" t="s">
        <v>193</v>
      </c>
      <c r="E1619" s="195" t="s">
        <v>43</v>
      </c>
      <c r="F1619" s="196" t="s">
        <v>431</v>
      </c>
      <c r="G1619" s="193"/>
      <c r="H1619" s="195" t="s">
        <v>43</v>
      </c>
      <c r="I1619" s="197"/>
      <c r="J1619" s="193"/>
      <c r="K1619" s="193"/>
      <c r="L1619" s="198"/>
      <c r="M1619" s="199"/>
      <c r="N1619" s="200"/>
      <c r="O1619" s="200"/>
      <c r="P1619" s="200"/>
      <c r="Q1619" s="200"/>
      <c r="R1619" s="200"/>
      <c r="S1619" s="200"/>
      <c r="T1619" s="201"/>
      <c r="AT1619" s="202" t="s">
        <v>193</v>
      </c>
      <c r="AU1619" s="202" t="s">
        <v>90</v>
      </c>
      <c r="AV1619" s="13" t="s">
        <v>88</v>
      </c>
      <c r="AW1619" s="13" t="s">
        <v>41</v>
      </c>
      <c r="AX1619" s="13" t="s">
        <v>80</v>
      </c>
      <c r="AY1619" s="202" t="s">
        <v>182</v>
      </c>
    </row>
    <row r="1620" spans="1:65" s="13" customFormat="1" ht="22.5">
      <c r="B1620" s="192"/>
      <c r="C1620" s="193"/>
      <c r="D1620" s="194" t="s">
        <v>193</v>
      </c>
      <c r="E1620" s="195" t="s">
        <v>43</v>
      </c>
      <c r="F1620" s="196" t="s">
        <v>1975</v>
      </c>
      <c r="G1620" s="193"/>
      <c r="H1620" s="195" t="s">
        <v>43</v>
      </c>
      <c r="I1620" s="197"/>
      <c r="J1620" s="193"/>
      <c r="K1620" s="193"/>
      <c r="L1620" s="198"/>
      <c r="M1620" s="199"/>
      <c r="N1620" s="200"/>
      <c r="O1620" s="200"/>
      <c r="P1620" s="200"/>
      <c r="Q1620" s="200"/>
      <c r="R1620" s="200"/>
      <c r="S1620" s="200"/>
      <c r="T1620" s="201"/>
      <c r="AT1620" s="202" t="s">
        <v>193</v>
      </c>
      <c r="AU1620" s="202" t="s">
        <v>90</v>
      </c>
      <c r="AV1620" s="13" t="s">
        <v>88</v>
      </c>
      <c r="AW1620" s="13" t="s">
        <v>41</v>
      </c>
      <c r="AX1620" s="13" t="s">
        <v>80</v>
      </c>
      <c r="AY1620" s="202" t="s">
        <v>182</v>
      </c>
    </row>
    <row r="1621" spans="1:65" s="14" customFormat="1" ht="11.25">
      <c r="B1621" s="203"/>
      <c r="C1621" s="204"/>
      <c r="D1621" s="194" t="s">
        <v>193</v>
      </c>
      <c r="E1621" s="205" t="s">
        <v>43</v>
      </c>
      <c r="F1621" s="206" t="s">
        <v>181</v>
      </c>
      <c r="G1621" s="204"/>
      <c r="H1621" s="207">
        <v>3</v>
      </c>
      <c r="I1621" s="208"/>
      <c r="J1621" s="204"/>
      <c r="K1621" s="204"/>
      <c r="L1621" s="209"/>
      <c r="M1621" s="210"/>
      <c r="N1621" s="211"/>
      <c r="O1621" s="211"/>
      <c r="P1621" s="211"/>
      <c r="Q1621" s="211"/>
      <c r="R1621" s="211"/>
      <c r="S1621" s="211"/>
      <c r="T1621" s="212"/>
      <c r="AT1621" s="213" t="s">
        <v>193</v>
      </c>
      <c r="AU1621" s="213" t="s">
        <v>90</v>
      </c>
      <c r="AV1621" s="14" t="s">
        <v>90</v>
      </c>
      <c r="AW1621" s="14" t="s">
        <v>41</v>
      </c>
      <c r="AX1621" s="14" t="s">
        <v>88</v>
      </c>
      <c r="AY1621" s="213" t="s">
        <v>182</v>
      </c>
    </row>
    <row r="1622" spans="1:65" s="2" customFormat="1" ht="49.15" customHeight="1">
      <c r="A1622" s="35"/>
      <c r="B1622" s="36"/>
      <c r="C1622" s="179" t="s">
        <v>1976</v>
      </c>
      <c r="D1622" s="179" t="s">
        <v>187</v>
      </c>
      <c r="E1622" s="180" t="s">
        <v>1038</v>
      </c>
      <c r="F1622" s="181" t="s">
        <v>1039</v>
      </c>
      <c r="G1622" s="182" t="s">
        <v>190</v>
      </c>
      <c r="H1622" s="183">
        <v>5</v>
      </c>
      <c r="I1622" s="184"/>
      <c r="J1622" s="185">
        <f>ROUND(I1622*H1622,2)</f>
        <v>0</v>
      </c>
      <c r="K1622" s="181" t="s">
        <v>191</v>
      </c>
      <c r="L1622" s="40"/>
      <c r="M1622" s="186" t="s">
        <v>43</v>
      </c>
      <c r="N1622" s="187" t="s">
        <v>51</v>
      </c>
      <c r="O1622" s="65"/>
      <c r="P1622" s="188">
        <f>O1622*H1622</f>
        <v>0</v>
      </c>
      <c r="Q1622" s="188">
        <v>0</v>
      </c>
      <c r="R1622" s="188">
        <f>Q1622*H1622</f>
        <v>0</v>
      </c>
      <c r="S1622" s="188">
        <v>0</v>
      </c>
      <c r="T1622" s="189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90" t="s">
        <v>88</v>
      </c>
      <c r="AT1622" s="190" t="s">
        <v>187</v>
      </c>
      <c r="AU1622" s="190" t="s">
        <v>90</v>
      </c>
      <c r="AY1622" s="17" t="s">
        <v>182</v>
      </c>
      <c r="BE1622" s="191">
        <f>IF(N1622="základní",J1622,0)</f>
        <v>0</v>
      </c>
      <c r="BF1622" s="191">
        <f>IF(N1622="snížená",J1622,0)</f>
        <v>0</v>
      </c>
      <c r="BG1622" s="191">
        <f>IF(N1622="zákl. přenesená",J1622,0)</f>
        <v>0</v>
      </c>
      <c r="BH1622" s="191">
        <f>IF(N1622="sníž. přenesená",J1622,0)</f>
        <v>0</v>
      </c>
      <c r="BI1622" s="191">
        <f>IF(N1622="nulová",J1622,0)</f>
        <v>0</v>
      </c>
      <c r="BJ1622" s="17" t="s">
        <v>88</v>
      </c>
      <c r="BK1622" s="191">
        <f>ROUND(I1622*H1622,2)</f>
        <v>0</v>
      </c>
      <c r="BL1622" s="17" t="s">
        <v>88</v>
      </c>
      <c r="BM1622" s="190" t="s">
        <v>1977</v>
      </c>
    </row>
    <row r="1623" spans="1:65" s="13" customFormat="1" ht="11.25">
      <c r="B1623" s="192"/>
      <c r="C1623" s="193"/>
      <c r="D1623" s="194" t="s">
        <v>193</v>
      </c>
      <c r="E1623" s="195" t="s">
        <v>43</v>
      </c>
      <c r="F1623" s="196" t="s">
        <v>532</v>
      </c>
      <c r="G1623" s="193"/>
      <c r="H1623" s="195" t="s">
        <v>43</v>
      </c>
      <c r="I1623" s="197"/>
      <c r="J1623" s="193"/>
      <c r="K1623" s="193"/>
      <c r="L1623" s="198"/>
      <c r="M1623" s="199"/>
      <c r="N1623" s="200"/>
      <c r="O1623" s="200"/>
      <c r="P1623" s="200"/>
      <c r="Q1623" s="200"/>
      <c r="R1623" s="200"/>
      <c r="S1623" s="200"/>
      <c r="T1623" s="201"/>
      <c r="AT1623" s="202" t="s">
        <v>193</v>
      </c>
      <c r="AU1623" s="202" t="s">
        <v>90</v>
      </c>
      <c r="AV1623" s="13" t="s">
        <v>88</v>
      </c>
      <c r="AW1623" s="13" t="s">
        <v>41</v>
      </c>
      <c r="AX1623" s="13" t="s">
        <v>80</v>
      </c>
      <c r="AY1623" s="202" t="s">
        <v>182</v>
      </c>
    </row>
    <row r="1624" spans="1:65" s="14" customFormat="1" ht="11.25">
      <c r="B1624" s="203"/>
      <c r="C1624" s="204"/>
      <c r="D1624" s="194" t="s">
        <v>193</v>
      </c>
      <c r="E1624" s="205" t="s">
        <v>43</v>
      </c>
      <c r="F1624" s="206" t="s">
        <v>210</v>
      </c>
      <c r="G1624" s="204"/>
      <c r="H1624" s="207">
        <v>5</v>
      </c>
      <c r="I1624" s="208"/>
      <c r="J1624" s="204"/>
      <c r="K1624" s="204"/>
      <c r="L1624" s="209"/>
      <c r="M1624" s="210"/>
      <c r="N1624" s="211"/>
      <c r="O1624" s="211"/>
      <c r="P1624" s="211"/>
      <c r="Q1624" s="211"/>
      <c r="R1624" s="211"/>
      <c r="S1624" s="211"/>
      <c r="T1624" s="212"/>
      <c r="AT1624" s="213" t="s">
        <v>193</v>
      </c>
      <c r="AU1624" s="213" t="s">
        <v>90</v>
      </c>
      <c r="AV1624" s="14" t="s">
        <v>90</v>
      </c>
      <c r="AW1624" s="14" t="s">
        <v>41</v>
      </c>
      <c r="AX1624" s="14" t="s">
        <v>88</v>
      </c>
      <c r="AY1624" s="213" t="s">
        <v>182</v>
      </c>
    </row>
    <row r="1625" spans="1:65" s="2" customFormat="1" ht="76.349999999999994" customHeight="1">
      <c r="A1625" s="35"/>
      <c r="B1625" s="36"/>
      <c r="C1625" s="179" t="s">
        <v>1978</v>
      </c>
      <c r="D1625" s="179" t="s">
        <v>187</v>
      </c>
      <c r="E1625" s="180" t="s">
        <v>1042</v>
      </c>
      <c r="F1625" s="181" t="s">
        <v>1043</v>
      </c>
      <c r="G1625" s="182" t="s">
        <v>190</v>
      </c>
      <c r="H1625" s="183">
        <v>5</v>
      </c>
      <c r="I1625" s="184"/>
      <c r="J1625" s="185">
        <f>ROUND(I1625*H1625,2)</f>
        <v>0</v>
      </c>
      <c r="K1625" s="181" t="s">
        <v>191</v>
      </c>
      <c r="L1625" s="40"/>
      <c r="M1625" s="186" t="s">
        <v>43</v>
      </c>
      <c r="N1625" s="187" t="s">
        <v>51</v>
      </c>
      <c r="O1625" s="65"/>
      <c r="P1625" s="188">
        <f>O1625*H1625</f>
        <v>0</v>
      </c>
      <c r="Q1625" s="188">
        <v>0</v>
      </c>
      <c r="R1625" s="188">
        <f>Q1625*H1625</f>
        <v>0</v>
      </c>
      <c r="S1625" s="188">
        <v>0</v>
      </c>
      <c r="T1625" s="189">
        <f>S1625*H1625</f>
        <v>0</v>
      </c>
      <c r="U1625" s="35"/>
      <c r="V1625" s="35"/>
      <c r="W1625" s="35"/>
      <c r="X1625" s="35"/>
      <c r="Y1625" s="35"/>
      <c r="Z1625" s="35"/>
      <c r="AA1625" s="35"/>
      <c r="AB1625" s="35"/>
      <c r="AC1625" s="35"/>
      <c r="AD1625" s="35"/>
      <c r="AE1625" s="35"/>
      <c r="AR1625" s="190" t="s">
        <v>88</v>
      </c>
      <c r="AT1625" s="190" t="s">
        <v>187</v>
      </c>
      <c r="AU1625" s="190" t="s">
        <v>90</v>
      </c>
      <c r="AY1625" s="17" t="s">
        <v>182</v>
      </c>
      <c r="BE1625" s="191">
        <f>IF(N1625="základní",J1625,0)</f>
        <v>0</v>
      </c>
      <c r="BF1625" s="191">
        <f>IF(N1625="snížená",J1625,0)</f>
        <v>0</v>
      </c>
      <c r="BG1625" s="191">
        <f>IF(N1625="zákl. přenesená",J1625,0)</f>
        <v>0</v>
      </c>
      <c r="BH1625" s="191">
        <f>IF(N1625="sníž. přenesená",J1625,0)</f>
        <v>0</v>
      </c>
      <c r="BI1625" s="191">
        <f>IF(N1625="nulová",J1625,0)</f>
        <v>0</v>
      </c>
      <c r="BJ1625" s="17" t="s">
        <v>88</v>
      </c>
      <c r="BK1625" s="191">
        <f>ROUND(I1625*H1625,2)</f>
        <v>0</v>
      </c>
      <c r="BL1625" s="17" t="s">
        <v>88</v>
      </c>
      <c r="BM1625" s="190" t="s">
        <v>1979</v>
      </c>
    </row>
    <row r="1626" spans="1:65" s="13" customFormat="1" ht="11.25">
      <c r="B1626" s="192"/>
      <c r="C1626" s="193"/>
      <c r="D1626" s="194" t="s">
        <v>193</v>
      </c>
      <c r="E1626" s="195" t="s">
        <v>43</v>
      </c>
      <c r="F1626" s="196" t="s">
        <v>532</v>
      </c>
      <c r="G1626" s="193"/>
      <c r="H1626" s="195" t="s">
        <v>43</v>
      </c>
      <c r="I1626" s="197"/>
      <c r="J1626" s="193"/>
      <c r="K1626" s="193"/>
      <c r="L1626" s="198"/>
      <c r="M1626" s="199"/>
      <c r="N1626" s="200"/>
      <c r="O1626" s="200"/>
      <c r="P1626" s="200"/>
      <c r="Q1626" s="200"/>
      <c r="R1626" s="200"/>
      <c r="S1626" s="200"/>
      <c r="T1626" s="201"/>
      <c r="AT1626" s="202" t="s">
        <v>193</v>
      </c>
      <c r="AU1626" s="202" t="s">
        <v>90</v>
      </c>
      <c r="AV1626" s="13" t="s">
        <v>88</v>
      </c>
      <c r="AW1626" s="13" t="s">
        <v>41</v>
      </c>
      <c r="AX1626" s="13" t="s">
        <v>80</v>
      </c>
      <c r="AY1626" s="202" t="s">
        <v>182</v>
      </c>
    </row>
    <row r="1627" spans="1:65" s="14" customFormat="1" ht="11.25">
      <c r="B1627" s="203"/>
      <c r="C1627" s="204"/>
      <c r="D1627" s="194" t="s">
        <v>193</v>
      </c>
      <c r="E1627" s="205" t="s">
        <v>43</v>
      </c>
      <c r="F1627" s="206" t="s">
        <v>210</v>
      </c>
      <c r="G1627" s="204"/>
      <c r="H1627" s="207">
        <v>5</v>
      </c>
      <c r="I1627" s="208"/>
      <c r="J1627" s="204"/>
      <c r="K1627" s="204"/>
      <c r="L1627" s="209"/>
      <c r="M1627" s="210"/>
      <c r="N1627" s="211"/>
      <c r="O1627" s="211"/>
      <c r="P1627" s="211"/>
      <c r="Q1627" s="211"/>
      <c r="R1627" s="211"/>
      <c r="S1627" s="211"/>
      <c r="T1627" s="212"/>
      <c r="AT1627" s="213" t="s">
        <v>193</v>
      </c>
      <c r="AU1627" s="213" t="s">
        <v>90</v>
      </c>
      <c r="AV1627" s="14" t="s">
        <v>90</v>
      </c>
      <c r="AW1627" s="14" t="s">
        <v>41</v>
      </c>
      <c r="AX1627" s="14" t="s">
        <v>88</v>
      </c>
      <c r="AY1627" s="213" t="s">
        <v>182</v>
      </c>
    </row>
    <row r="1628" spans="1:65" s="2" customFormat="1" ht="14.45" customHeight="1">
      <c r="A1628" s="35"/>
      <c r="B1628" s="36"/>
      <c r="C1628" s="179" t="s">
        <v>1980</v>
      </c>
      <c r="D1628" s="179" t="s">
        <v>187</v>
      </c>
      <c r="E1628" s="180" t="s">
        <v>1981</v>
      </c>
      <c r="F1628" s="181" t="s">
        <v>1982</v>
      </c>
      <c r="G1628" s="182" t="s">
        <v>190</v>
      </c>
      <c r="H1628" s="183">
        <v>1</v>
      </c>
      <c r="I1628" s="184"/>
      <c r="J1628" s="185">
        <f>ROUND(I1628*H1628,2)</f>
        <v>0</v>
      </c>
      <c r="K1628" s="181" t="s">
        <v>191</v>
      </c>
      <c r="L1628" s="40"/>
      <c r="M1628" s="186" t="s">
        <v>43</v>
      </c>
      <c r="N1628" s="187" t="s">
        <v>51</v>
      </c>
      <c r="O1628" s="65"/>
      <c r="P1628" s="188">
        <f>O1628*H1628</f>
        <v>0</v>
      </c>
      <c r="Q1628" s="188">
        <v>0</v>
      </c>
      <c r="R1628" s="188">
        <f>Q1628*H1628</f>
        <v>0</v>
      </c>
      <c r="S1628" s="188">
        <v>0</v>
      </c>
      <c r="T1628" s="189">
        <f>S1628*H1628</f>
        <v>0</v>
      </c>
      <c r="U1628" s="35"/>
      <c r="V1628" s="35"/>
      <c r="W1628" s="35"/>
      <c r="X1628" s="35"/>
      <c r="Y1628" s="35"/>
      <c r="Z1628" s="35"/>
      <c r="AA1628" s="35"/>
      <c r="AB1628" s="35"/>
      <c r="AC1628" s="35"/>
      <c r="AD1628" s="35"/>
      <c r="AE1628" s="35"/>
      <c r="AR1628" s="190" t="s">
        <v>88</v>
      </c>
      <c r="AT1628" s="190" t="s">
        <v>187</v>
      </c>
      <c r="AU1628" s="190" t="s">
        <v>90</v>
      </c>
      <c r="AY1628" s="17" t="s">
        <v>182</v>
      </c>
      <c r="BE1628" s="191">
        <f>IF(N1628="základní",J1628,0)</f>
        <v>0</v>
      </c>
      <c r="BF1628" s="191">
        <f>IF(N1628="snížená",J1628,0)</f>
        <v>0</v>
      </c>
      <c r="BG1628" s="191">
        <f>IF(N1628="zákl. přenesená",J1628,0)</f>
        <v>0</v>
      </c>
      <c r="BH1628" s="191">
        <f>IF(N1628="sníž. přenesená",J1628,0)</f>
        <v>0</v>
      </c>
      <c r="BI1628" s="191">
        <f>IF(N1628="nulová",J1628,0)</f>
        <v>0</v>
      </c>
      <c r="BJ1628" s="17" t="s">
        <v>88</v>
      </c>
      <c r="BK1628" s="191">
        <f>ROUND(I1628*H1628,2)</f>
        <v>0</v>
      </c>
      <c r="BL1628" s="17" t="s">
        <v>88</v>
      </c>
      <c r="BM1628" s="190" t="s">
        <v>1983</v>
      </c>
    </row>
    <row r="1629" spans="1:65" s="13" customFormat="1" ht="11.25">
      <c r="B1629" s="192"/>
      <c r="C1629" s="193"/>
      <c r="D1629" s="194" t="s">
        <v>193</v>
      </c>
      <c r="E1629" s="195" t="s">
        <v>43</v>
      </c>
      <c r="F1629" s="196" t="s">
        <v>532</v>
      </c>
      <c r="G1629" s="193"/>
      <c r="H1629" s="195" t="s">
        <v>43</v>
      </c>
      <c r="I1629" s="197"/>
      <c r="J1629" s="193"/>
      <c r="K1629" s="193"/>
      <c r="L1629" s="198"/>
      <c r="M1629" s="199"/>
      <c r="N1629" s="200"/>
      <c r="O1629" s="200"/>
      <c r="P1629" s="200"/>
      <c r="Q1629" s="200"/>
      <c r="R1629" s="200"/>
      <c r="S1629" s="200"/>
      <c r="T1629" s="201"/>
      <c r="AT1629" s="202" t="s">
        <v>193</v>
      </c>
      <c r="AU1629" s="202" t="s">
        <v>90</v>
      </c>
      <c r="AV1629" s="13" t="s">
        <v>88</v>
      </c>
      <c r="AW1629" s="13" t="s">
        <v>41</v>
      </c>
      <c r="AX1629" s="13" t="s">
        <v>80</v>
      </c>
      <c r="AY1629" s="202" t="s">
        <v>182</v>
      </c>
    </row>
    <row r="1630" spans="1:65" s="13" customFormat="1" ht="11.25">
      <c r="B1630" s="192"/>
      <c r="C1630" s="193"/>
      <c r="D1630" s="194" t="s">
        <v>193</v>
      </c>
      <c r="E1630" s="195" t="s">
        <v>43</v>
      </c>
      <c r="F1630" s="196" t="s">
        <v>362</v>
      </c>
      <c r="G1630" s="193"/>
      <c r="H1630" s="195" t="s">
        <v>43</v>
      </c>
      <c r="I1630" s="197"/>
      <c r="J1630" s="193"/>
      <c r="K1630" s="193"/>
      <c r="L1630" s="198"/>
      <c r="M1630" s="199"/>
      <c r="N1630" s="200"/>
      <c r="O1630" s="200"/>
      <c r="P1630" s="200"/>
      <c r="Q1630" s="200"/>
      <c r="R1630" s="200"/>
      <c r="S1630" s="200"/>
      <c r="T1630" s="201"/>
      <c r="AT1630" s="202" t="s">
        <v>193</v>
      </c>
      <c r="AU1630" s="202" t="s">
        <v>90</v>
      </c>
      <c r="AV1630" s="13" t="s">
        <v>88</v>
      </c>
      <c r="AW1630" s="13" t="s">
        <v>41</v>
      </c>
      <c r="AX1630" s="13" t="s">
        <v>80</v>
      </c>
      <c r="AY1630" s="202" t="s">
        <v>182</v>
      </c>
    </row>
    <row r="1631" spans="1:65" s="14" customFormat="1" ht="11.25">
      <c r="B1631" s="203"/>
      <c r="C1631" s="204"/>
      <c r="D1631" s="194" t="s">
        <v>193</v>
      </c>
      <c r="E1631" s="205" t="s">
        <v>43</v>
      </c>
      <c r="F1631" s="206" t="s">
        <v>88</v>
      </c>
      <c r="G1631" s="204"/>
      <c r="H1631" s="207">
        <v>1</v>
      </c>
      <c r="I1631" s="208"/>
      <c r="J1631" s="204"/>
      <c r="K1631" s="204"/>
      <c r="L1631" s="209"/>
      <c r="M1631" s="210"/>
      <c r="N1631" s="211"/>
      <c r="O1631" s="211"/>
      <c r="P1631" s="211"/>
      <c r="Q1631" s="211"/>
      <c r="R1631" s="211"/>
      <c r="S1631" s="211"/>
      <c r="T1631" s="212"/>
      <c r="AT1631" s="213" t="s">
        <v>193</v>
      </c>
      <c r="AU1631" s="213" t="s">
        <v>90</v>
      </c>
      <c r="AV1631" s="14" t="s">
        <v>90</v>
      </c>
      <c r="AW1631" s="14" t="s">
        <v>41</v>
      </c>
      <c r="AX1631" s="14" t="s">
        <v>88</v>
      </c>
      <c r="AY1631" s="213" t="s">
        <v>182</v>
      </c>
    </row>
    <row r="1632" spans="1:65" s="2" customFormat="1" ht="14.45" customHeight="1">
      <c r="A1632" s="35"/>
      <c r="B1632" s="36"/>
      <c r="C1632" s="179" t="s">
        <v>1984</v>
      </c>
      <c r="D1632" s="179" t="s">
        <v>187</v>
      </c>
      <c r="E1632" s="180" t="s">
        <v>1985</v>
      </c>
      <c r="F1632" s="181" t="s">
        <v>1986</v>
      </c>
      <c r="G1632" s="182" t="s">
        <v>190</v>
      </c>
      <c r="H1632" s="183">
        <v>1</v>
      </c>
      <c r="I1632" s="184"/>
      <c r="J1632" s="185">
        <f>ROUND(I1632*H1632,2)</f>
        <v>0</v>
      </c>
      <c r="K1632" s="181" t="s">
        <v>191</v>
      </c>
      <c r="L1632" s="40"/>
      <c r="M1632" s="186" t="s">
        <v>43</v>
      </c>
      <c r="N1632" s="187" t="s">
        <v>51</v>
      </c>
      <c r="O1632" s="65"/>
      <c r="P1632" s="188">
        <f>O1632*H1632</f>
        <v>0</v>
      </c>
      <c r="Q1632" s="188">
        <v>0</v>
      </c>
      <c r="R1632" s="188">
        <f>Q1632*H1632</f>
        <v>0</v>
      </c>
      <c r="S1632" s="188">
        <v>0</v>
      </c>
      <c r="T1632" s="189">
        <f>S1632*H1632</f>
        <v>0</v>
      </c>
      <c r="U1632" s="35"/>
      <c r="V1632" s="35"/>
      <c r="W1632" s="35"/>
      <c r="X1632" s="35"/>
      <c r="Y1632" s="35"/>
      <c r="Z1632" s="35"/>
      <c r="AA1632" s="35"/>
      <c r="AB1632" s="35"/>
      <c r="AC1632" s="35"/>
      <c r="AD1632" s="35"/>
      <c r="AE1632" s="35"/>
      <c r="AR1632" s="190" t="s">
        <v>88</v>
      </c>
      <c r="AT1632" s="190" t="s">
        <v>187</v>
      </c>
      <c r="AU1632" s="190" t="s">
        <v>90</v>
      </c>
      <c r="AY1632" s="17" t="s">
        <v>182</v>
      </c>
      <c r="BE1632" s="191">
        <f>IF(N1632="základní",J1632,0)</f>
        <v>0</v>
      </c>
      <c r="BF1632" s="191">
        <f>IF(N1632="snížená",J1632,0)</f>
        <v>0</v>
      </c>
      <c r="BG1632" s="191">
        <f>IF(N1632="zákl. přenesená",J1632,0)</f>
        <v>0</v>
      </c>
      <c r="BH1632" s="191">
        <f>IF(N1632="sníž. přenesená",J1632,0)</f>
        <v>0</v>
      </c>
      <c r="BI1632" s="191">
        <f>IF(N1632="nulová",J1632,0)</f>
        <v>0</v>
      </c>
      <c r="BJ1632" s="17" t="s">
        <v>88</v>
      </c>
      <c r="BK1632" s="191">
        <f>ROUND(I1632*H1632,2)</f>
        <v>0</v>
      </c>
      <c r="BL1632" s="17" t="s">
        <v>88</v>
      </c>
      <c r="BM1632" s="190" t="s">
        <v>1987</v>
      </c>
    </row>
    <row r="1633" spans="1:65" s="13" customFormat="1" ht="11.25">
      <c r="B1633" s="192"/>
      <c r="C1633" s="193"/>
      <c r="D1633" s="194" t="s">
        <v>193</v>
      </c>
      <c r="E1633" s="195" t="s">
        <v>43</v>
      </c>
      <c r="F1633" s="196" t="s">
        <v>362</v>
      </c>
      <c r="G1633" s="193"/>
      <c r="H1633" s="195" t="s">
        <v>43</v>
      </c>
      <c r="I1633" s="197"/>
      <c r="J1633" s="193"/>
      <c r="K1633" s="193"/>
      <c r="L1633" s="198"/>
      <c r="M1633" s="199"/>
      <c r="N1633" s="200"/>
      <c r="O1633" s="200"/>
      <c r="P1633" s="200"/>
      <c r="Q1633" s="200"/>
      <c r="R1633" s="200"/>
      <c r="S1633" s="200"/>
      <c r="T1633" s="201"/>
      <c r="AT1633" s="202" t="s">
        <v>193</v>
      </c>
      <c r="AU1633" s="202" t="s">
        <v>90</v>
      </c>
      <c r="AV1633" s="13" t="s">
        <v>88</v>
      </c>
      <c r="AW1633" s="13" t="s">
        <v>41</v>
      </c>
      <c r="AX1633" s="13" t="s">
        <v>80</v>
      </c>
      <c r="AY1633" s="202" t="s">
        <v>182</v>
      </c>
    </row>
    <row r="1634" spans="1:65" s="13" customFormat="1" ht="11.25">
      <c r="B1634" s="192"/>
      <c r="C1634" s="193"/>
      <c r="D1634" s="194" t="s">
        <v>193</v>
      </c>
      <c r="E1634" s="195" t="s">
        <v>43</v>
      </c>
      <c r="F1634" s="196" t="s">
        <v>554</v>
      </c>
      <c r="G1634" s="193"/>
      <c r="H1634" s="195" t="s">
        <v>43</v>
      </c>
      <c r="I1634" s="197"/>
      <c r="J1634" s="193"/>
      <c r="K1634" s="193"/>
      <c r="L1634" s="198"/>
      <c r="M1634" s="199"/>
      <c r="N1634" s="200"/>
      <c r="O1634" s="200"/>
      <c r="P1634" s="200"/>
      <c r="Q1634" s="200"/>
      <c r="R1634" s="200"/>
      <c r="S1634" s="200"/>
      <c r="T1634" s="201"/>
      <c r="AT1634" s="202" t="s">
        <v>193</v>
      </c>
      <c r="AU1634" s="202" t="s">
        <v>90</v>
      </c>
      <c r="AV1634" s="13" t="s">
        <v>88</v>
      </c>
      <c r="AW1634" s="13" t="s">
        <v>41</v>
      </c>
      <c r="AX1634" s="13" t="s">
        <v>80</v>
      </c>
      <c r="AY1634" s="202" t="s">
        <v>182</v>
      </c>
    </row>
    <row r="1635" spans="1:65" s="13" customFormat="1" ht="11.25">
      <c r="B1635" s="192"/>
      <c r="C1635" s="193"/>
      <c r="D1635" s="194" t="s">
        <v>193</v>
      </c>
      <c r="E1635" s="195" t="s">
        <v>43</v>
      </c>
      <c r="F1635" s="196" t="s">
        <v>1988</v>
      </c>
      <c r="G1635" s="193"/>
      <c r="H1635" s="195" t="s">
        <v>43</v>
      </c>
      <c r="I1635" s="197"/>
      <c r="J1635" s="193"/>
      <c r="K1635" s="193"/>
      <c r="L1635" s="198"/>
      <c r="M1635" s="199"/>
      <c r="N1635" s="200"/>
      <c r="O1635" s="200"/>
      <c r="P1635" s="200"/>
      <c r="Q1635" s="200"/>
      <c r="R1635" s="200"/>
      <c r="S1635" s="200"/>
      <c r="T1635" s="201"/>
      <c r="AT1635" s="202" t="s">
        <v>193</v>
      </c>
      <c r="AU1635" s="202" t="s">
        <v>90</v>
      </c>
      <c r="AV1635" s="13" t="s">
        <v>88</v>
      </c>
      <c r="AW1635" s="13" t="s">
        <v>41</v>
      </c>
      <c r="AX1635" s="13" t="s">
        <v>80</v>
      </c>
      <c r="AY1635" s="202" t="s">
        <v>182</v>
      </c>
    </row>
    <row r="1636" spans="1:65" s="14" customFormat="1" ht="11.25">
      <c r="B1636" s="203"/>
      <c r="C1636" s="204"/>
      <c r="D1636" s="194" t="s">
        <v>193</v>
      </c>
      <c r="E1636" s="205" t="s">
        <v>43</v>
      </c>
      <c r="F1636" s="206" t="s">
        <v>88</v>
      </c>
      <c r="G1636" s="204"/>
      <c r="H1636" s="207">
        <v>1</v>
      </c>
      <c r="I1636" s="208"/>
      <c r="J1636" s="204"/>
      <c r="K1636" s="204"/>
      <c r="L1636" s="209"/>
      <c r="M1636" s="210"/>
      <c r="N1636" s="211"/>
      <c r="O1636" s="211"/>
      <c r="P1636" s="211"/>
      <c r="Q1636" s="211"/>
      <c r="R1636" s="211"/>
      <c r="S1636" s="211"/>
      <c r="T1636" s="212"/>
      <c r="AT1636" s="213" t="s">
        <v>193</v>
      </c>
      <c r="AU1636" s="213" t="s">
        <v>90</v>
      </c>
      <c r="AV1636" s="14" t="s">
        <v>90</v>
      </c>
      <c r="AW1636" s="14" t="s">
        <v>41</v>
      </c>
      <c r="AX1636" s="14" t="s">
        <v>88</v>
      </c>
      <c r="AY1636" s="213" t="s">
        <v>182</v>
      </c>
    </row>
    <row r="1637" spans="1:65" s="2" customFormat="1" ht="14.45" customHeight="1">
      <c r="A1637" s="35"/>
      <c r="B1637" s="36"/>
      <c r="C1637" s="214" t="s">
        <v>1989</v>
      </c>
      <c r="D1637" s="214" t="s">
        <v>179</v>
      </c>
      <c r="E1637" s="215" t="s">
        <v>1990</v>
      </c>
      <c r="F1637" s="216" t="s">
        <v>1991</v>
      </c>
      <c r="G1637" s="217" t="s">
        <v>190</v>
      </c>
      <c r="H1637" s="218">
        <v>1</v>
      </c>
      <c r="I1637" s="219"/>
      <c r="J1637" s="220">
        <f>ROUND(I1637*H1637,2)</f>
        <v>0</v>
      </c>
      <c r="K1637" s="216" t="s">
        <v>198</v>
      </c>
      <c r="L1637" s="221"/>
      <c r="M1637" s="222" t="s">
        <v>43</v>
      </c>
      <c r="N1637" s="223" t="s">
        <v>51</v>
      </c>
      <c r="O1637" s="65"/>
      <c r="P1637" s="188">
        <f>O1637*H1637</f>
        <v>0</v>
      </c>
      <c r="Q1637" s="188">
        <v>0</v>
      </c>
      <c r="R1637" s="188">
        <f>Q1637*H1637</f>
        <v>0</v>
      </c>
      <c r="S1637" s="188">
        <v>0</v>
      </c>
      <c r="T1637" s="189">
        <f>S1637*H1637</f>
        <v>0</v>
      </c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R1637" s="190" t="s">
        <v>90</v>
      </c>
      <c r="AT1637" s="190" t="s">
        <v>179</v>
      </c>
      <c r="AU1637" s="190" t="s">
        <v>90</v>
      </c>
      <c r="AY1637" s="17" t="s">
        <v>182</v>
      </c>
      <c r="BE1637" s="191">
        <f>IF(N1637="základní",J1637,0)</f>
        <v>0</v>
      </c>
      <c r="BF1637" s="191">
        <f>IF(N1637="snížená",J1637,0)</f>
        <v>0</v>
      </c>
      <c r="BG1637" s="191">
        <f>IF(N1637="zákl. přenesená",J1637,0)</f>
        <v>0</v>
      </c>
      <c r="BH1637" s="191">
        <f>IF(N1637="sníž. přenesená",J1637,0)</f>
        <v>0</v>
      </c>
      <c r="BI1637" s="191">
        <f>IF(N1637="nulová",J1637,0)</f>
        <v>0</v>
      </c>
      <c r="BJ1637" s="17" t="s">
        <v>88</v>
      </c>
      <c r="BK1637" s="191">
        <f>ROUND(I1637*H1637,2)</f>
        <v>0</v>
      </c>
      <c r="BL1637" s="17" t="s">
        <v>88</v>
      </c>
      <c r="BM1637" s="190" t="s">
        <v>1992</v>
      </c>
    </row>
    <row r="1638" spans="1:65" s="13" customFormat="1" ht="11.25">
      <c r="B1638" s="192"/>
      <c r="C1638" s="193"/>
      <c r="D1638" s="194" t="s">
        <v>193</v>
      </c>
      <c r="E1638" s="195" t="s">
        <v>43</v>
      </c>
      <c r="F1638" s="196" t="s">
        <v>362</v>
      </c>
      <c r="G1638" s="193"/>
      <c r="H1638" s="195" t="s">
        <v>43</v>
      </c>
      <c r="I1638" s="197"/>
      <c r="J1638" s="193"/>
      <c r="K1638" s="193"/>
      <c r="L1638" s="198"/>
      <c r="M1638" s="199"/>
      <c r="N1638" s="200"/>
      <c r="O1638" s="200"/>
      <c r="P1638" s="200"/>
      <c r="Q1638" s="200"/>
      <c r="R1638" s="200"/>
      <c r="S1638" s="200"/>
      <c r="T1638" s="201"/>
      <c r="AT1638" s="202" t="s">
        <v>193</v>
      </c>
      <c r="AU1638" s="202" t="s">
        <v>90</v>
      </c>
      <c r="AV1638" s="13" t="s">
        <v>88</v>
      </c>
      <c r="AW1638" s="13" t="s">
        <v>41</v>
      </c>
      <c r="AX1638" s="13" t="s">
        <v>80</v>
      </c>
      <c r="AY1638" s="202" t="s">
        <v>182</v>
      </c>
    </row>
    <row r="1639" spans="1:65" s="13" customFormat="1" ht="11.25">
      <c r="B1639" s="192"/>
      <c r="C1639" s="193"/>
      <c r="D1639" s="194" t="s">
        <v>193</v>
      </c>
      <c r="E1639" s="195" t="s">
        <v>43</v>
      </c>
      <c r="F1639" s="196" t="s">
        <v>554</v>
      </c>
      <c r="G1639" s="193"/>
      <c r="H1639" s="195" t="s">
        <v>43</v>
      </c>
      <c r="I1639" s="197"/>
      <c r="J1639" s="193"/>
      <c r="K1639" s="193"/>
      <c r="L1639" s="198"/>
      <c r="M1639" s="199"/>
      <c r="N1639" s="200"/>
      <c r="O1639" s="200"/>
      <c r="P1639" s="200"/>
      <c r="Q1639" s="200"/>
      <c r="R1639" s="200"/>
      <c r="S1639" s="200"/>
      <c r="T1639" s="201"/>
      <c r="AT1639" s="202" t="s">
        <v>193</v>
      </c>
      <c r="AU1639" s="202" t="s">
        <v>90</v>
      </c>
      <c r="AV1639" s="13" t="s">
        <v>88</v>
      </c>
      <c r="AW1639" s="13" t="s">
        <v>41</v>
      </c>
      <c r="AX1639" s="13" t="s">
        <v>80</v>
      </c>
      <c r="AY1639" s="202" t="s">
        <v>182</v>
      </c>
    </row>
    <row r="1640" spans="1:65" s="13" customFormat="1" ht="11.25">
      <c r="B1640" s="192"/>
      <c r="C1640" s="193"/>
      <c r="D1640" s="194" t="s">
        <v>193</v>
      </c>
      <c r="E1640" s="195" t="s">
        <v>43</v>
      </c>
      <c r="F1640" s="196" t="s">
        <v>1988</v>
      </c>
      <c r="G1640" s="193"/>
      <c r="H1640" s="195" t="s">
        <v>43</v>
      </c>
      <c r="I1640" s="197"/>
      <c r="J1640" s="193"/>
      <c r="K1640" s="193"/>
      <c r="L1640" s="198"/>
      <c r="M1640" s="199"/>
      <c r="N1640" s="200"/>
      <c r="O1640" s="200"/>
      <c r="P1640" s="200"/>
      <c r="Q1640" s="200"/>
      <c r="R1640" s="200"/>
      <c r="S1640" s="200"/>
      <c r="T1640" s="201"/>
      <c r="AT1640" s="202" t="s">
        <v>193</v>
      </c>
      <c r="AU1640" s="202" t="s">
        <v>90</v>
      </c>
      <c r="AV1640" s="13" t="s">
        <v>88</v>
      </c>
      <c r="AW1640" s="13" t="s">
        <v>41</v>
      </c>
      <c r="AX1640" s="13" t="s">
        <v>80</v>
      </c>
      <c r="AY1640" s="202" t="s">
        <v>182</v>
      </c>
    </row>
    <row r="1641" spans="1:65" s="14" customFormat="1" ht="11.25">
      <c r="B1641" s="203"/>
      <c r="C1641" s="204"/>
      <c r="D1641" s="194" t="s">
        <v>193</v>
      </c>
      <c r="E1641" s="205" t="s">
        <v>43</v>
      </c>
      <c r="F1641" s="206" t="s">
        <v>88</v>
      </c>
      <c r="G1641" s="204"/>
      <c r="H1641" s="207">
        <v>1</v>
      </c>
      <c r="I1641" s="208"/>
      <c r="J1641" s="204"/>
      <c r="K1641" s="204"/>
      <c r="L1641" s="209"/>
      <c r="M1641" s="210"/>
      <c r="N1641" s="211"/>
      <c r="O1641" s="211"/>
      <c r="P1641" s="211"/>
      <c r="Q1641" s="211"/>
      <c r="R1641" s="211"/>
      <c r="S1641" s="211"/>
      <c r="T1641" s="212"/>
      <c r="AT1641" s="213" t="s">
        <v>193</v>
      </c>
      <c r="AU1641" s="213" t="s">
        <v>90</v>
      </c>
      <c r="AV1641" s="14" t="s">
        <v>90</v>
      </c>
      <c r="AW1641" s="14" t="s">
        <v>41</v>
      </c>
      <c r="AX1641" s="14" t="s">
        <v>88</v>
      </c>
      <c r="AY1641" s="213" t="s">
        <v>182</v>
      </c>
    </row>
    <row r="1642" spans="1:65" s="2" customFormat="1" ht="14.45" customHeight="1">
      <c r="A1642" s="35"/>
      <c r="B1642" s="36"/>
      <c r="C1642" s="214" t="s">
        <v>1993</v>
      </c>
      <c r="D1642" s="214" t="s">
        <v>179</v>
      </c>
      <c r="E1642" s="215" t="s">
        <v>1994</v>
      </c>
      <c r="F1642" s="216" t="s">
        <v>1995</v>
      </c>
      <c r="G1642" s="217" t="s">
        <v>190</v>
      </c>
      <c r="H1642" s="218">
        <v>1</v>
      </c>
      <c r="I1642" s="219"/>
      <c r="J1642" s="220">
        <f>ROUND(I1642*H1642,2)</f>
        <v>0</v>
      </c>
      <c r="K1642" s="216" t="s">
        <v>198</v>
      </c>
      <c r="L1642" s="221"/>
      <c r="M1642" s="222" t="s">
        <v>43</v>
      </c>
      <c r="N1642" s="223" t="s">
        <v>51</v>
      </c>
      <c r="O1642" s="65"/>
      <c r="P1642" s="188">
        <f>O1642*H1642</f>
        <v>0</v>
      </c>
      <c r="Q1642" s="188">
        <v>0</v>
      </c>
      <c r="R1642" s="188">
        <f>Q1642*H1642</f>
        <v>0</v>
      </c>
      <c r="S1642" s="188">
        <v>0</v>
      </c>
      <c r="T1642" s="189">
        <f>S1642*H1642</f>
        <v>0</v>
      </c>
      <c r="U1642" s="35"/>
      <c r="V1642" s="35"/>
      <c r="W1642" s="35"/>
      <c r="X1642" s="35"/>
      <c r="Y1642" s="35"/>
      <c r="Z1642" s="35"/>
      <c r="AA1642" s="35"/>
      <c r="AB1642" s="35"/>
      <c r="AC1642" s="35"/>
      <c r="AD1642" s="35"/>
      <c r="AE1642" s="35"/>
      <c r="AR1642" s="190" t="s">
        <v>90</v>
      </c>
      <c r="AT1642" s="190" t="s">
        <v>179</v>
      </c>
      <c r="AU1642" s="190" t="s">
        <v>90</v>
      </c>
      <c r="AY1642" s="17" t="s">
        <v>182</v>
      </c>
      <c r="BE1642" s="191">
        <f>IF(N1642="základní",J1642,0)</f>
        <v>0</v>
      </c>
      <c r="BF1642" s="191">
        <f>IF(N1642="snížená",J1642,0)</f>
        <v>0</v>
      </c>
      <c r="BG1642" s="191">
        <f>IF(N1642="zákl. přenesená",J1642,0)</f>
        <v>0</v>
      </c>
      <c r="BH1642" s="191">
        <f>IF(N1642="sníž. přenesená",J1642,0)</f>
        <v>0</v>
      </c>
      <c r="BI1642" s="191">
        <f>IF(N1642="nulová",J1642,0)</f>
        <v>0</v>
      </c>
      <c r="BJ1642" s="17" t="s">
        <v>88</v>
      </c>
      <c r="BK1642" s="191">
        <f>ROUND(I1642*H1642,2)</f>
        <v>0</v>
      </c>
      <c r="BL1642" s="17" t="s">
        <v>88</v>
      </c>
      <c r="BM1642" s="190" t="s">
        <v>1996</v>
      </c>
    </row>
    <row r="1643" spans="1:65" s="13" customFormat="1" ht="11.25">
      <c r="B1643" s="192"/>
      <c r="C1643" s="193"/>
      <c r="D1643" s="194" t="s">
        <v>193</v>
      </c>
      <c r="E1643" s="195" t="s">
        <v>43</v>
      </c>
      <c r="F1643" s="196" t="s">
        <v>362</v>
      </c>
      <c r="G1643" s="193"/>
      <c r="H1643" s="195" t="s">
        <v>43</v>
      </c>
      <c r="I1643" s="197"/>
      <c r="J1643" s="193"/>
      <c r="K1643" s="193"/>
      <c r="L1643" s="198"/>
      <c r="M1643" s="199"/>
      <c r="N1643" s="200"/>
      <c r="O1643" s="200"/>
      <c r="P1643" s="200"/>
      <c r="Q1643" s="200"/>
      <c r="R1643" s="200"/>
      <c r="S1643" s="200"/>
      <c r="T1643" s="201"/>
      <c r="AT1643" s="202" t="s">
        <v>193</v>
      </c>
      <c r="AU1643" s="202" t="s">
        <v>90</v>
      </c>
      <c r="AV1643" s="13" t="s">
        <v>88</v>
      </c>
      <c r="AW1643" s="13" t="s">
        <v>41</v>
      </c>
      <c r="AX1643" s="13" t="s">
        <v>80</v>
      </c>
      <c r="AY1643" s="202" t="s">
        <v>182</v>
      </c>
    </row>
    <row r="1644" spans="1:65" s="13" customFormat="1" ht="11.25">
      <c r="B1644" s="192"/>
      <c r="C1644" s="193"/>
      <c r="D1644" s="194" t="s">
        <v>193</v>
      </c>
      <c r="E1644" s="195" t="s">
        <v>43</v>
      </c>
      <c r="F1644" s="196" t="s">
        <v>554</v>
      </c>
      <c r="G1644" s="193"/>
      <c r="H1644" s="195" t="s">
        <v>43</v>
      </c>
      <c r="I1644" s="197"/>
      <c r="J1644" s="193"/>
      <c r="K1644" s="193"/>
      <c r="L1644" s="198"/>
      <c r="M1644" s="199"/>
      <c r="N1644" s="200"/>
      <c r="O1644" s="200"/>
      <c r="P1644" s="200"/>
      <c r="Q1644" s="200"/>
      <c r="R1644" s="200"/>
      <c r="S1644" s="200"/>
      <c r="T1644" s="201"/>
      <c r="AT1644" s="202" t="s">
        <v>193</v>
      </c>
      <c r="AU1644" s="202" t="s">
        <v>90</v>
      </c>
      <c r="AV1644" s="13" t="s">
        <v>88</v>
      </c>
      <c r="AW1644" s="13" t="s">
        <v>41</v>
      </c>
      <c r="AX1644" s="13" t="s">
        <v>80</v>
      </c>
      <c r="AY1644" s="202" t="s">
        <v>182</v>
      </c>
    </row>
    <row r="1645" spans="1:65" s="13" customFormat="1" ht="11.25">
      <c r="B1645" s="192"/>
      <c r="C1645" s="193"/>
      <c r="D1645" s="194" t="s">
        <v>193</v>
      </c>
      <c r="E1645" s="195" t="s">
        <v>43</v>
      </c>
      <c r="F1645" s="196" t="s">
        <v>1988</v>
      </c>
      <c r="G1645" s="193"/>
      <c r="H1645" s="195" t="s">
        <v>43</v>
      </c>
      <c r="I1645" s="197"/>
      <c r="J1645" s="193"/>
      <c r="K1645" s="193"/>
      <c r="L1645" s="198"/>
      <c r="M1645" s="199"/>
      <c r="N1645" s="200"/>
      <c r="O1645" s="200"/>
      <c r="P1645" s="200"/>
      <c r="Q1645" s="200"/>
      <c r="R1645" s="200"/>
      <c r="S1645" s="200"/>
      <c r="T1645" s="201"/>
      <c r="AT1645" s="202" t="s">
        <v>193</v>
      </c>
      <c r="AU1645" s="202" t="s">
        <v>90</v>
      </c>
      <c r="AV1645" s="13" t="s">
        <v>88</v>
      </c>
      <c r="AW1645" s="13" t="s">
        <v>41</v>
      </c>
      <c r="AX1645" s="13" t="s">
        <v>80</v>
      </c>
      <c r="AY1645" s="202" t="s">
        <v>182</v>
      </c>
    </row>
    <row r="1646" spans="1:65" s="14" customFormat="1" ht="11.25">
      <c r="B1646" s="203"/>
      <c r="C1646" s="204"/>
      <c r="D1646" s="194" t="s">
        <v>193</v>
      </c>
      <c r="E1646" s="205" t="s">
        <v>43</v>
      </c>
      <c r="F1646" s="206" t="s">
        <v>88</v>
      </c>
      <c r="G1646" s="204"/>
      <c r="H1646" s="207">
        <v>1</v>
      </c>
      <c r="I1646" s="208"/>
      <c r="J1646" s="204"/>
      <c r="K1646" s="204"/>
      <c r="L1646" s="209"/>
      <c r="M1646" s="210"/>
      <c r="N1646" s="211"/>
      <c r="O1646" s="211"/>
      <c r="P1646" s="211"/>
      <c r="Q1646" s="211"/>
      <c r="R1646" s="211"/>
      <c r="S1646" s="211"/>
      <c r="T1646" s="212"/>
      <c r="AT1646" s="213" t="s">
        <v>193</v>
      </c>
      <c r="AU1646" s="213" t="s">
        <v>90</v>
      </c>
      <c r="AV1646" s="14" t="s">
        <v>90</v>
      </c>
      <c r="AW1646" s="14" t="s">
        <v>41</v>
      </c>
      <c r="AX1646" s="14" t="s">
        <v>88</v>
      </c>
      <c r="AY1646" s="213" t="s">
        <v>182</v>
      </c>
    </row>
    <row r="1647" spans="1:65" s="2" customFormat="1" ht="14.45" customHeight="1">
      <c r="A1647" s="35"/>
      <c r="B1647" s="36"/>
      <c r="C1647" s="214" t="s">
        <v>1997</v>
      </c>
      <c r="D1647" s="214" t="s">
        <v>179</v>
      </c>
      <c r="E1647" s="215" t="s">
        <v>1998</v>
      </c>
      <c r="F1647" s="216" t="s">
        <v>1999</v>
      </c>
      <c r="G1647" s="217" t="s">
        <v>190</v>
      </c>
      <c r="H1647" s="218">
        <v>1</v>
      </c>
      <c r="I1647" s="219"/>
      <c r="J1647" s="220">
        <f>ROUND(I1647*H1647,2)</f>
        <v>0</v>
      </c>
      <c r="K1647" s="216" t="s">
        <v>198</v>
      </c>
      <c r="L1647" s="221"/>
      <c r="M1647" s="222" t="s">
        <v>43</v>
      </c>
      <c r="N1647" s="223" t="s">
        <v>51</v>
      </c>
      <c r="O1647" s="65"/>
      <c r="P1647" s="188">
        <f>O1647*H1647</f>
        <v>0</v>
      </c>
      <c r="Q1647" s="188">
        <v>0</v>
      </c>
      <c r="R1647" s="188">
        <f>Q1647*H1647</f>
        <v>0</v>
      </c>
      <c r="S1647" s="188">
        <v>0</v>
      </c>
      <c r="T1647" s="189">
        <f>S1647*H1647</f>
        <v>0</v>
      </c>
      <c r="U1647" s="35"/>
      <c r="V1647" s="35"/>
      <c r="W1647" s="35"/>
      <c r="X1647" s="35"/>
      <c r="Y1647" s="35"/>
      <c r="Z1647" s="35"/>
      <c r="AA1647" s="35"/>
      <c r="AB1647" s="35"/>
      <c r="AC1647" s="35"/>
      <c r="AD1647" s="35"/>
      <c r="AE1647" s="35"/>
      <c r="AR1647" s="190" t="s">
        <v>90</v>
      </c>
      <c r="AT1647" s="190" t="s">
        <v>179</v>
      </c>
      <c r="AU1647" s="190" t="s">
        <v>90</v>
      </c>
      <c r="AY1647" s="17" t="s">
        <v>182</v>
      </c>
      <c r="BE1647" s="191">
        <f>IF(N1647="základní",J1647,0)</f>
        <v>0</v>
      </c>
      <c r="BF1647" s="191">
        <f>IF(N1647="snížená",J1647,0)</f>
        <v>0</v>
      </c>
      <c r="BG1647" s="191">
        <f>IF(N1647="zákl. přenesená",J1647,0)</f>
        <v>0</v>
      </c>
      <c r="BH1647" s="191">
        <f>IF(N1647="sníž. přenesená",J1647,0)</f>
        <v>0</v>
      </c>
      <c r="BI1647" s="191">
        <f>IF(N1647="nulová",J1647,0)</f>
        <v>0</v>
      </c>
      <c r="BJ1647" s="17" t="s">
        <v>88</v>
      </c>
      <c r="BK1647" s="191">
        <f>ROUND(I1647*H1647,2)</f>
        <v>0</v>
      </c>
      <c r="BL1647" s="17" t="s">
        <v>88</v>
      </c>
      <c r="BM1647" s="190" t="s">
        <v>2000</v>
      </c>
    </row>
    <row r="1648" spans="1:65" s="13" customFormat="1" ht="11.25">
      <c r="B1648" s="192"/>
      <c r="C1648" s="193"/>
      <c r="D1648" s="194" t="s">
        <v>193</v>
      </c>
      <c r="E1648" s="195" t="s">
        <v>43</v>
      </c>
      <c r="F1648" s="196" t="s">
        <v>532</v>
      </c>
      <c r="G1648" s="193"/>
      <c r="H1648" s="195" t="s">
        <v>43</v>
      </c>
      <c r="I1648" s="197"/>
      <c r="J1648" s="193"/>
      <c r="K1648" s="193"/>
      <c r="L1648" s="198"/>
      <c r="M1648" s="199"/>
      <c r="N1648" s="200"/>
      <c r="O1648" s="200"/>
      <c r="P1648" s="200"/>
      <c r="Q1648" s="200"/>
      <c r="R1648" s="200"/>
      <c r="S1648" s="200"/>
      <c r="T1648" s="201"/>
      <c r="AT1648" s="202" t="s">
        <v>193</v>
      </c>
      <c r="AU1648" s="202" t="s">
        <v>90</v>
      </c>
      <c r="AV1648" s="13" t="s">
        <v>88</v>
      </c>
      <c r="AW1648" s="13" t="s">
        <v>41</v>
      </c>
      <c r="AX1648" s="13" t="s">
        <v>80</v>
      </c>
      <c r="AY1648" s="202" t="s">
        <v>182</v>
      </c>
    </row>
    <row r="1649" spans="1:65" s="13" customFormat="1" ht="11.25">
      <c r="B1649" s="192"/>
      <c r="C1649" s="193"/>
      <c r="D1649" s="194" t="s">
        <v>193</v>
      </c>
      <c r="E1649" s="195" t="s">
        <v>43</v>
      </c>
      <c r="F1649" s="196" t="s">
        <v>2001</v>
      </c>
      <c r="G1649" s="193"/>
      <c r="H1649" s="195" t="s">
        <v>43</v>
      </c>
      <c r="I1649" s="197"/>
      <c r="J1649" s="193"/>
      <c r="K1649" s="193"/>
      <c r="L1649" s="198"/>
      <c r="M1649" s="199"/>
      <c r="N1649" s="200"/>
      <c r="O1649" s="200"/>
      <c r="P1649" s="200"/>
      <c r="Q1649" s="200"/>
      <c r="R1649" s="200"/>
      <c r="S1649" s="200"/>
      <c r="T1649" s="201"/>
      <c r="AT1649" s="202" t="s">
        <v>193</v>
      </c>
      <c r="AU1649" s="202" t="s">
        <v>90</v>
      </c>
      <c r="AV1649" s="13" t="s">
        <v>88</v>
      </c>
      <c r="AW1649" s="13" t="s">
        <v>41</v>
      </c>
      <c r="AX1649" s="13" t="s">
        <v>80</v>
      </c>
      <c r="AY1649" s="202" t="s">
        <v>182</v>
      </c>
    </row>
    <row r="1650" spans="1:65" s="14" customFormat="1" ht="11.25">
      <c r="B1650" s="203"/>
      <c r="C1650" s="204"/>
      <c r="D1650" s="194" t="s">
        <v>193</v>
      </c>
      <c r="E1650" s="205" t="s">
        <v>43</v>
      </c>
      <c r="F1650" s="206" t="s">
        <v>88</v>
      </c>
      <c r="G1650" s="204"/>
      <c r="H1650" s="207">
        <v>1</v>
      </c>
      <c r="I1650" s="208"/>
      <c r="J1650" s="204"/>
      <c r="K1650" s="204"/>
      <c r="L1650" s="209"/>
      <c r="M1650" s="210"/>
      <c r="N1650" s="211"/>
      <c r="O1650" s="211"/>
      <c r="P1650" s="211"/>
      <c r="Q1650" s="211"/>
      <c r="R1650" s="211"/>
      <c r="S1650" s="211"/>
      <c r="T1650" s="212"/>
      <c r="AT1650" s="213" t="s">
        <v>193</v>
      </c>
      <c r="AU1650" s="213" t="s">
        <v>90</v>
      </c>
      <c r="AV1650" s="14" t="s">
        <v>90</v>
      </c>
      <c r="AW1650" s="14" t="s">
        <v>41</v>
      </c>
      <c r="AX1650" s="14" t="s">
        <v>88</v>
      </c>
      <c r="AY1650" s="213" t="s">
        <v>182</v>
      </c>
    </row>
    <row r="1651" spans="1:65" s="2" customFormat="1" ht="14.45" customHeight="1">
      <c r="A1651" s="35"/>
      <c r="B1651" s="36"/>
      <c r="C1651" s="214" t="s">
        <v>2002</v>
      </c>
      <c r="D1651" s="214" t="s">
        <v>179</v>
      </c>
      <c r="E1651" s="215" t="s">
        <v>2003</v>
      </c>
      <c r="F1651" s="216" t="s">
        <v>2004</v>
      </c>
      <c r="G1651" s="217" t="s">
        <v>190</v>
      </c>
      <c r="H1651" s="218">
        <v>3</v>
      </c>
      <c r="I1651" s="219"/>
      <c r="J1651" s="220">
        <f>ROUND(I1651*H1651,2)</f>
        <v>0</v>
      </c>
      <c r="K1651" s="216" t="s">
        <v>198</v>
      </c>
      <c r="L1651" s="221"/>
      <c r="M1651" s="222" t="s">
        <v>43</v>
      </c>
      <c r="N1651" s="223" t="s">
        <v>51</v>
      </c>
      <c r="O1651" s="65"/>
      <c r="P1651" s="188">
        <f>O1651*H1651</f>
        <v>0</v>
      </c>
      <c r="Q1651" s="188">
        <v>0</v>
      </c>
      <c r="R1651" s="188">
        <f>Q1651*H1651</f>
        <v>0</v>
      </c>
      <c r="S1651" s="188">
        <v>0</v>
      </c>
      <c r="T1651" s="189">
        <f>S1651*H1651</f>
        <v>0</v>
      </c>
      <c r="U1651" s="35"/>
      <c r="V1651" s="35"/>
      <c r="W1651" s="35"/>
      <c r="X1651" s="35"/>
      <c r="Y1651" s="35"/>
      <c r="Z1651" s="35"/>
      <c r="AA1651" s="35"/>
      <c r="AB1651" s="35"/>
      <c r="AC1651" s="35"/>
      <c r="AD1651" s="35"/>
      <c r="AE1651" s="35"/>
      <c r="AR1651" s="190" t="s">
        <v>90</v>
      </c>
      <c r="AT1651" s="190" t="s">
        <v>179</v>
      </c>
      <c r="AU1651" s="190" t="s">
        <v>90</v>
      </c>
      <c r="AY1651" s="17" t="s">
        <v>182</v>
      </c>
      <c r="BE1651" s="191">
        <f>IF(N1651="základní",J1651,0)</f>
        <v>0</v>
      </c>
      <c r="BF1651" s="191">
        <f>IF(N1651="snížená",J1651,0)</f>
        <v>0</v>
      </c>
      <c r="BG1651" s="191">
        <f>IF(N1651="zákl. přenesená",J1651,0)</f>
        <v>0</v>
      </c>
      <c r="BH1651" s="191">
        <f>IF(N1651="sníž. přenesená",J1651,0)</f>
        <v>0</v>
      </c>
      <c r="BI1651" s="191">
        <f>IF(N1651="nulová",J1651,0)</f>
        <v>0</v>
      </c>
      <c r="BJ1651" s="17" t="s">
        <v>88</v>
      </c>
      <c r="BK1651" s="191">
        <f>ROUND(I1651*H1651,2)</f>
        <v>0</v>
      </c>
      <c r="BL1651" s="17" t="s">
        <v>88</v>
      </c>
      <c r="BM1651" s="190" t="s">
        <v>2005</v>
      </c>
    </row>
    <row r="1652" spans="1:65" s="13" customFormat="1" ht="11.25">
      <c r="B1652" s="192"/>
      <c r="C1652" s="193"/>
      <c r="D1652" s="194" t="s">
        <v>193</v>
      </c>
      <c r="E1652" s="195" t="s">
        <v>43</v>
      </c>
      <c r="F1652" s="196" t="s">
        <v>532</v>
      </c>
      <c r="G1652" s="193"/>
      <c r="H1652" s="195" t="s">
        <v>43</v>
      </c>
      <c r="I1652" s="197"/>
      <c r="J1652" s="193"/>
      <c r="K1652" s="193"/>
      <c r="L1652" s="198"/>
      <c r="M1652" s="199"/>
      <c r="N1652" s="200"/>
      <c r="O1652" s="200"/>
      <c r="P1652" s="200"/>
      <c r="Q1652" s="200"/>
      <c r="R1652" s="200"/>
      <c r="S1652" s="200"/>
      <c r="T1652" s="201"/>
      <c r="AT1652" s="202" t="s">
        <v>193</v>
      </c>
      <c r="AU1652" s="202" t="s">
        <v>90</v>
      </c>
      <c r="AV1652" s="13" t="s">
        <v>88</v>
      </c>
      <c r="AW1652" s="13" t="s">
        <v>41</v>
      </c>
      <c r="AX1652" s="13" t="s">
        <v>80</v>
      </c>
      <c r="AY1652" s="202" t="s">
        <v>182</v>
      </c>
    </row>
    <row r="1653" spans="1:65" s="13" customFormat="1" ht="11.25">
      <c r="B1653" s="192"/>
      <c r="C1653" s="193"/>
      <c r="D1653" s="194" t="s">
        <v>193</v>
      </c>
      <c r="E1653" s="195" t="s">
        <v>43</v>
      </c>
      <c r="F1653" s="196" t="s">
        <v>2006</v>
      </c>
      <c r="G1653" s="193"/>
      <c r="H1653" s="195" t="s">
        <v>43</v>
      </c>
      <c r="I1653" s="197"/>
      <c r="J1653" s="193"/>
      <c r="K1653" s="193"/>
      <c r="L1653" s="198"/>
      <c r="M1653" s="199"/>
      <c r="N1653" s="200"/>
      <c r="O1653" s="200"/>
      <c r="P1653" s="200"/>
      <c r="Q1653" s="200"/>
      <c r="R1653" s="200"/>
      <c r="S1653" s="200"/>
      <c r="T1653" s="201"/>
      <c r="AT1653" s="202" t="s">
        <v>193</v>
      </c>
      <c r="AU1653" s="202" t="s">
        <v>90</v>
      </c>
      <c r="AV1653" s="13" t="s">
        <v>88</v>
      </c>
      <c r="AW1653" s="13" t="s">
        <v>41</v>
      </c>
      <c r="AX1653" s="13" t="s">
        <v>80</v>
      </c>
      <c r="AY1653" s="202" t="s">
        <v>182</v>
      </c>
    </row>
    <row r="1654" spans="1:65" s="14" customFormat="1" ht="11.25">
      <c r="B1654" s="203"/>
      <c r="C1654" s="204"/>
      <c r="D1654" s="194" t="s">
        <v>193</v>
      </c>
      <c r="E1654" s="205" t="s">
        <v>43</v>
      </c>
      <c r="F1654" s="206" t="s">
        <v>181</v>
      </c>
      <c r="G1654" s="204"/>
      <c r="H1654" s="207">
        <v>3</v>
      </c>
      <c r="I1654" s="208"/>
      <c r="J1654" s="204"/>
      <c r="K1654" s="204"/>
      <c r="L1654" s="209"/>
      <c r="M1654" s="210"/>
      <c r="N1654" s="211"/>
      <c r="O1654" s="211"/>
      <c r="P1654" s="211"/>
      <c r="Q1654" s="211"/>
      <c r="R1654" s="211"/>
      <c r="S1654" s="211"/>
      <c r="T1654" s="212"/>
      <c r="AT1654" s="213" t="s">
        <v>193</v>
      </c>
      <c r="AU1654" s="213" t="s">
        <v>90</v>
      </c>
      <c r="AV1654" s="14" t="s">
        <v>90</v>
      </c>
      <c r="AW1654" s="14" t="s">
        <v>41</v>
      </c>
      <c r="AX1654" s="14" t="s">
        <v>88</v>
      </c>
      <c r="AY1654" s="213" t="s">
        <v>182</v>
      </c>
    </row>
    <row r="1655" spans="1:65" s="2" customFormat="1" ht="14.45" customHeight="1">
      <c r="A1655" s="35"/>
      <c r="B1655" s="36"/>
      <c r="C1655" s="214" t="s">
        <v>2007</v>
      </c>
      <c r="D1655" s="214" t="s">
        <v>179</v>
      </c>
      <c r="E1655" s="215" t="s">
        <v>2008</v>
      </c>
      <c r="F1655" s="216" t="s">
        <v>2009</v>
      </c>
      <c r="G1655" s="217" t="s">
        <v>190</v>
      </c>
      <c r="H1655" s="218">
        <v>3</v>
      </c>
      <c r="I1655" s="219"/>
      <c r="J1655" s="220">
        <f>ROUND(I1655*H1655,2)</f>
        <v>0</v>
      </c>
      <c r="K1655" s="216" t="s">
        <v>198</v>
      </c>
      <c r="L1655" s="221"/>
      <c r="M1655" s="222" t="s">
        <v>43</v>
      </c>
      <c r="N1655" s="223" t="s">
        <v>51</v>
      </c>
      <c r="O1655" s="65"/>
      <c r="P1655" s="188">
        <f>O1655*H1655</f>
        <v>0</v>
      </c>
      <c r="Q1655" s="188">
        <v>0</v>
      </c>
      <c r="R1655" s="188">
        <f>Q1655*H1655</f>
        <v>0</v>
      </c>
      <c r="S1655" s="188">
        <v>0</v>
      </c>
      <c r="T1655" s="189">
        <f>S1655*H1655</f>
        <v>0</v>
      </c>
      <c r="U1655" s="35"/>
      <c r="V1655" s="35"/>
      <c r="W1655" s="35"/>
      <c r="X1655" s="35"/>
      <c r="Y1655" s="35"/>
      <c r="Z1655" s="35"/>
      <c r="AA1655" s="35"/>
      <c r="AB1655" s="35"/>
      <c r="AC1655" s="35"/>
      <c r="AD1655" s="35"/>
      <c r="AE1655" s="35"/>
      <c r="AR1655" s="190" t="s">
        <v>90</v>
      </c>
      <c r="AT1655" s="190" t="s">
        <v>179</v>
      </c>
      <c r="AU1655" s="190" t="s">
        <v>90</v>
      </c>
      <c r="AY1655" s="17" t="s">
        <v>182</v>
      </c>
      <c r="BE1655" s="191">
        <f>IF(N1655="základní",J1655,0)</f>
        <v>0</v>
      </c>
      <c r="BF1655" s="191">
        <f>IF(N1655="snížená",J1655,0)</f>
        <v>0</v>
      </c>
      <c r="BG1655" s="191">
        <f>IF(N1655="zákl. přenesená",J1655,0)</f>
        <v>0</v>
      </c>
      <c r="BH1655" s="191">
        <f>IF(N1655="sníž. přenesená",J1655,0)</f>
        <v>0</v>
      </c>
      <c r="BI1655" s="191">
        <f>IF(N1655="nulová",J1655,0)</f>
        <v>0</v>
      </c>
      <c r="BJ1655" s="17" t="s">
        <v>88</v>
      </c>
      <c r="BK1655" s="191">
        <f>ROUND(I1655*H1655,2)</f>
        <v>0</v>
      </c>
      <c r="BL1655" s="17" t="s">
        <v>88</v>
      </c>
      <c r="BM1655" s="190" t="s">
        <v>2010</v>
      </c>
    </row>
    <row r="1656" spans="1:65" s="13" customFormat="1" ht="11.25">
      <c r="B1656" s="192"/>
      <c r="C1656" s="193"/>
      <c r="D1656" s="194" t="s">
        <v>193</v>
      </c>
      <c r="E1656" s="195" t="s">
        <v>43</v>
      </c>
      <c r="F1656" s="196" t="s">
        <v>532</v>
      </c>
      <c r="G1656" s="193"/>
      <c r="H1656" s="195" t="s">
        <v>43</v>
      </c>
      <c r="I1656" s="197"/>
      <c r="J1656" s="193"/>
      <c r="K1656" s="193"/>
      <c r="L1656" s="198"/>
      <c r="M1656" s="199"/>
      <c r="N1656" s="200"/>
      <c r="O1656" s="200"/>
      <c r="P1656" s="200"/>
      <c r="Q1656" s="200"/>
      <c r="R1656" s="200"/>
      <c r="S1656" s="200"/>
      <c r="T1656" s="201"/>
      <c r="AT1656" s="202" t="s">
        <v>193</v>
      </c>
      <c r="AU1656" s="202" t="s">
        <v>90</v>
      </c>
      <c r="AV1656" s="13" t="s">
        <v>88</v>
      </c>
      <c r="AW1656" s="13" t="s">
        <v>41</v>
      </c>
      <c r="AX1656" s="13" t="s">
        <v>80</v>
      </c>
      <c r="AY1656" s="202" t="s">
        <v>182</v>
      </c>
    </row>
    <row r="1657" spans="1:65" s="13" customFormat="1" ht="11.25">
      <c r="B1657" s="192"/>
      <c r="C1657" s="193"/>
      <c r="D1657" s="194" t="s">
        <v>193</v>
      </c>
      <c r="E1657" s="195" t="s">
        <v>43</v>
      </c>
      <c r="F1657" s="196" t="s">
        <v>2006</v>
      </c>
      <c r="G1657" s="193"/>
      <c r="H1657" s="195" t="s">
        <v>43</v>
      </c>
      <c r="I1657" s="197"/>
      <c r="J1657" s="193"/>
      <c r="K1657" s="193"/>
      <c r="L1657" s="198"/>
      <c r="M1657" s="199"/>
      <c r="N1657" s="200"/>
      <c r="O1657" s="200"/>
      <c r="P1657" s="200"/>
      <c r="Q1657" s="200"/>
      <c r="R1657" s="200"/>
      <c r="S1657" s="200"/>
      <c r="T1657" s="201"/>
      <c r="AT1657" s="202" t="s">
        <v>193</v>
      </c>
      <c r="AU1657" s="202" t="s">
        <v>90</v>
      </c>
      <c r="AV1657" s="13" t="s">
        <v>88</v>
      </c>
      <c r="AW1657" s="13" t="s">
        <v>41</v>
      </c>
      <c r="AX1657" s="13" t="s">
        <v>80</v>
      </c>
      <c r="AY1657" s="202" t="s">
        <v>182</v>
      </c>
    </row>
    <row r="1658" spans="1:65" s="14" customFormat="1" ht="11.25">
      <c r="B1658" s="203"/>
      <c r="C1658" s="204"/>
      <c r="D1658" s="194" t="s">
        <v>193</v>
      </c>
      <c r="E1658" s="205" t="s">
        <v>43</v>
      </c>
      <c r="F1658" s="206" t="s">
        <v>181</v>
      </c>
      <c r="G1658" s="204"/>
      <c r="H1658" s="207">
        <v>3</v>
      </c>
      <c r="I1658" s="208"/>
      <c r="J1658" s="204"/>
      <c r="K1658" s="204"/>
      <c r="L1658" s="209"/>
      <c r="M1658" s="210"/>
      <c r="N1658" s="211"/>
      <c r="O1658" s="211"/>
      <c r="P1658" s="211"/>
      <c r="Q1658" s="211"/>
      <c r="R1658" s="211"/>
      <c r="S1658" s="211"/>
      <c r="T1658" s="212"/>
      <c r="AT1658" s="213" t="s">
        <v>193</v>
      </c>
      <c r="AU1658" s="213" t="s">
        <v>90</v>
      </c>
      <c r="AV1658" s="14" t="s">
        <v>90</v>
      </c>
      <c r="AW1658" s="14" t="s">
        <v>41</v>
      </c>
      <c r="AX1658" s="14" t="s">
        <v>88</v>
      </c>
      <c r="AY1658" s="213" t="s">
        <v>182</v>
      </c>
    </row>
    <row r="1659" spans="1:65" s="2" customFormat="1" ht="14.45" customHeight="1">
      <c r="A1659" s="35"/>
      <c r="B1659" s="36"/>
      <c r="C1659" s="179" t="s">
        <v>2011</v>
      </c>
      <c r="D1659" s="179" t="s">
        <v>187</v>
      </c>
      <c r="E1659" s="180" t="s">
        <v>2012</v>
      </c>
      <c r="F1659" s="181" t="s">
        <v>2013</v>
      </c>
      <c r="G1659" s="182" t="s">
        <v>190</v>
      </c>
      <c r="H1659" s="183">
        <v>7</v>
      </c>
      <c r="I1659" s="184"/>
      <c r="J1659" s="185">
        <f>ROUND(I1659*H1659,2)</f>
        <v>0</v>
      </c>
      <c r="K1659" s="181" t="s">
        <v>191</v>
      </c>
      <c r="L1659" s="40"/>
      <c r="M1659" s="186" t="s">
        <v>43</v>
      </c>
      <c r="N1659" s="187" t="s">
        <v>51</v>
      </c>
      <c r="O1659" s="65"/>
      <c r="P1659" s="188">
        <f>O1659*H1659</f>
        <v>0</v>
      </c>
      <c r="Q1659" s="188">
        <v>0</v>
      </c>
      <c r="R1659" s="188">
        <f>Q1659*H1659</f>
        <v>0</v>
      </c>
      <c r="S1659" s="188">
        <v>0</v>
      </c>
      <c r="T1659" s="189">
        <f>S1659*H1659</f>
        <v>0</v>
      </c>
      <c r="U1659" s="35"/>
      <c r="V1659" s="35"/>
      <c r="W1659" s="35"/>
      <c r="X1659" s="35"/>
      <c r="Y1659" s="35"/>
      <c r="Z1659" s="35"/>
      <c r="AA1659" s="35"/>
      <c r="AB1659" s="35"/>
      <c r="AC1659" s="35"/>
      <c r="AD1659" s="35"/>
      <c r="AE1659" s="35"/>
      <c r="AR1659" s="190" t="s">
        <v>88</v>
      </c>
      <c r="AT1659" s="190" t="s">
        <v>187</v>
      </c>
      <c r="AU1659" s="190" t="s">
        <v>90</v>
      </c>
      <c r="AY1659" s="17" t="s">
        <v>182</v>
      </c>
      <c r="BE1659" s="191">
        <f>IF(N1659="základní",J1659,0)</f>
        <v>0</v>
      </c>
      <c r="BF1659" s="191">
        <f>IF(N1659="snížená",J1659,0)</f>
        <v>0</v>
      </c>
      <c r="BG1659" s="191">
        <f>IF(N1659="zákl. přenesená",J1659,0)</f>
        <v>0</v>
      </c>
      <c r="BH1659" s="191">
        <f>IF(N1659="sníž. přenesená",J1659,0)</f>
        <v>0</v>
      </c>
      <c r="BI1659" s="191">
        <f>IF(N1659="nulová",J1659,0)</f>
        <v>0</v>
      </c>
      <c r="BJ1659" s="17" t="s">
        <v>88</v>
      </c>
      <c r="BK1659" s="191">
        <f>ROUND(I1659*H1659,2)</f>
        <v>0</v>
      </c>
      <c r="BL1659" s="17" t="s">
        <v>88</v>
      </c>
      <c r="BM1659" s="190" t="s">
        <v>2014</v>
      </c>
    </row>
    <row r="1660" spans="1:65" s="13" customFormat="1" ht="11.25">
      <c r="B1660" s="192"/>
      <c r="C1660" s="193"/>
      <c r="D1660" s="194" t="s">
        <v>193</v>
      </c>
      <c r="E1660" s="195" t="s">
        <v>43</v>
      </c>
      <c r="F1660" s="196" t="s">
        <v>532</v>
      </c>
      <c r="G1660" s="193"/>
      <c r="H1660" s="195" t="s">
        <v>43</v>
      </c>
      <c r="I1660" s="197"/>
      <c r="J1660" s="193"/>
      <c r="K1660" s="193"/>
      <c r="L1660" s="198"/>
      <c r="M1660" s="199"/>
      <c r="N1660" s="200"/>
      <c r="O1660" s="200"/>
      <c r="P1660" s="200"/>
      <c r="Q1660" s="200"/>
      <c r="R1660" s="200"/>
      <c r="S1660" s="200"/>
      <c r="T1660" s="201"/>
      <c r="AT1660" s="202" t="s">
        <v>193</v>
      </c>
      <c r="AU1660" s="202" t="s">
        <v>90</v>
      </c>
      <c r="AV1660" s="13" t="s">
        <v>88</v>
      </c>
      <c r="AW1660" s="13" t="s">
        <v>41</v>
      </c>
      <c r="AX1660" s="13" t="s">
        <v>80</v>
      </c>
      <c r="AY1660" s="202" t="s">
        <v>182</v>
      </c>
    </row>
    <row r="1661" spans="1:65" s="13" customFormat="1" ht="11.25">
      <c r="B1661" s="192"/>
      <c r="C1661" s="193"/>
      <c r="D1661" s="194" t="s">
        <v>193</v>
      </c>
      <c r="E1661" s="195" t="s">
        <v>43</v>
      </c>
      <c r="F1661" s="196" t="s">
        <v>2006</v>
      </c>
      <c r="G1661" s="193"/>
      <c r="H1661" s="195" t="s">
        <v>43</v>
      </c>
      <c r="I1661" s="197"/>
      <c r="J1661" s="193"/>
      <c r="K1661" s="193"/>
      <c r="L1661" s="198"/>
      <c r="M1661" s="199"/>
      <c r="N1661" s="200"/>
      <c r="O1661" s="200"/>
      <c r="P1661" s="200"/>
      <c r="Q1661" s="200"/>
      <c r="R1661" s="200"/>
      <c r="S1661" s="200"/>
      <c r="T1661" s="201"/>
      <c r="AT1661" s="202" t="s">
        <v>193</v>
      </c>
      <c r="AU1661" s="202" t="s">
        <v>90</v>
      </c>
      <c r="AV1661" s="13" t="s">
        <v>88</v>
      </c>
      <c r="AW1661" s="13" t="s">
        <v>41</v>
      </c>
      <c r="AX1661" s="13" t="s">
        <v>80</v>
      </c>
      <c r="AY1661" s="202" t="s">
        <v>182</v>
      </c>
    </row>
    <row r="1662" spans="1:65" s="14" customFormat="1" ht="11.25">
      <c r="B1662" s="203"/>
      <c r="C1662" s="204"/>
      <c r="D1662" s="194" t="s">
        <v>193</v>
      </c>
      <c r="E1662" s="205" t="s">
        <v>43</v>
      </c>
      <c r="F1662" s="206" t="s">
        <v>2015</v>
      </c>
      <c r="G1662" s="204"/>
      <c r="H1662" s="207">
        <v>7</v>
      </c>
      <c r="I1662" s="208"/>
      <c r="J1662" s="204"/>
      <c r="K1662" s="204"/>
      <c r="L1662" s="209"/>
      <c r="M1662" s="210"/>
      <c r="N1662" s="211"/>
      <c r="O1662" s="211"/>
      <c r="P1662" s="211"/>
      <c r="Q1662" s="211"/>
      <c r="R1662" s="211"/>
      <c r="S1662" s="211"/>
      <c r="T1662" s="212"/>
      <c r="AT1662" s="213" t="s">
        <v>193</v>
      </c>
      <c r="AU1662" s="213" t="s">
        <v>90</v>
      </c>
      <c r="AV1662" s="14" t="s">
        <v>90</v>
      </c>
      <c r="AW1662" s="14" t="s">
        <v>41</v>
      </c>
      <c r="AX1662" s="14" t="s">
        <v>88</v>
      </c>
      <c r="AY1662" s="213" t="s">
        <v>182</v>
      </c>
    </row>
    <row r="1663" spans="1:65" s="2" customFormat="1" ht="14.45" customHeight="1">
      <c r="A1663" s="35"/>
      <c r="B1663" s="36"/>
      <c r="C1663" s="214" t="s">
        <v>2016</v>
      </c>
      <c r="D1663" s="214" t="s">
        <v>179</v>
      </c>
      <c r="E1663" s="215" t="s">
        <v>2017</v>
      </c>
      <c r="F1663" s="216" t="s">
        <v>2018</v>
      </c>
      <c r="G1663" s="217" t="s">
        <v>190</v>
      </c>
      <c r="H1663" s="218">
        <v>6</v>
      </c>
      <c r="I1663" s="219"/>
      <c r="J1663" s="220">
        <f>ROUND(I1663*H1663,2)</f>
        <v>0</v>
      </c>
      <c r="K1663" s="216" t="s">
        <v>198</v>
      </c>
      <c r="L1663" s="221"/>
      <c r="M1663" s="222" t="s">
        <v>43</v>
      </c>
      <c r="N1663" s="223" t="s">
        <v>51</v>
      </c>
      <c r="O1663" s="65"/>
      <c r="P1663" s="188">
        <f>O1663*H1663</f>
        <v>0</v>
      </c>
      <c r="Q1663" s="188">
        <v>0</v>
      </c>
      <c r="R1663" s="188">
        <f>Q1663*H1663</f>
        <v>0</v>
      </c>
      <c r="S1663" s="188">
        <v>0</v>
      </c>
      <c r="T1663" s="189">
        <f>S1663*H1663</f>
        <v>0</v>
      </c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R1663" s="190" t="s">
        <v>90</v>
      </c>
      <c r="AT1663" s="190" t="s">
        <v>179</v>
      </c>
      <c r="AU1663" s="190" t="s">
        <v>90</v>
      </c>
      <c r="AY1663" s="17" t="s">
        <v>182</v>
      </c>
      <c r="BE1663" s="191">
        <f>IF(N1663="základní",J1663,0)</f>
        <v>0</v>
      </c>
      <c r="BF1663" s="191">
        <f>IF(N1663="snížená",J1663,0)</f>
        <v>0</v>
      </c>
      <c r="BG1663" s="191">
        <f>IF(N1663="zákl. přenesená",J1663,0)</f>
        <v>0</v>
      </c>
      <c r="BH1663" s="191">
        <f>IF(N1663="sníž. přenesená",J1663,0)</f>
        <v>0</v>
      </c>
      <c r="BI1663" s="191">
        <f>IF(N1663="nulová",J1663,0)</f>
        <v>0</v>
      </c>
      <c r="BJ1663" s="17" t="s">
        <v>88</v>
      </c>
      <c r="BK1663" s="191">
        <f>ROUND(I1663*H1663,2)</f>
        <v>0</v>
      </c>
      <c r="BL1663" s="17" t="s">
        <v>88</v>
      </c>
      <c r="BM1663" s="190" t="s">
        <v>2019</v>
      </c>
    </row>
    <row r="1664" spans="1:65" s="13" customFormat="1" ht="11.25">
      <c r="B1664" s="192"/>
      <c r="C1664" s="193"/>
      <c r="D1664" s="194" t="s">
        <v>193</v>
      </c>
      <c r="E1664" s="195" t="s">
        <v>43</v>
      </c>
      <c r="F1664" s="196" t="s">
        <v>532</v>
      </c>
      <c r="G1664" s="193"/>
      <c r="H1664" s="195" t="s">
        <v>43</v>
      </c>
      <c r="I1664" s="197"/>
      <c r="J1664" s="193"/>
      <c r="K1664" s="193"/>
      <c r="L1664" s="198"/>
      <c r="M1664" s="199"/>
      <c r="N1664" s="200"/>
      <c r="O1664" s="200"/>
      <c r="P1664" s="200"/>
      <c r="Q1664" s="200"/>
      <c r="R1664" s="200"/>
      <c r="S1664" s="200"/>
      <c r="T1664" s="201"/>
      <c r="AT1664" s="202" t="s">
        <v>193</v>
      </c>
      <c r="AU1664" s="202" t="s">
        <v>90</v>
      </c>
      <c r="AV1664" s="13" t="s">
        <v>88</v>
      </c>
      <c r="AW1664" s="13" t="s">
        <v>41</v>
      </c>
      <c r="AX1664" s="13" t="s">
        <v>80</v>
      </c>
      <c r="AY1664" s="202" t="s">
        <v>182</v>
      </c>
    </row>
    <row r="1665" spans="1:65" s="13" customFormat="1" ht="11.25">
      <c r="B1665" s="192"/>
      <c r="C1665" s="193"/>
      <c r="D1665" s="194" t="s">
        <v>193</v>
      </c>
      <c r="E1665" s="195" t="s">
        <v>43</v>
      </c>
      <c r="F1665" s="196" t="s">
        <v>2006</v>
      </c>
      <c r="G1665" s="193"/>
      <c r="H1665" s="195" t="s">
        <v>43</v>
      </c>
      <c r="I1665" s="197"/>
      <c r="J1665" s="193"/>
      <c r="K1665" s="193"/>
      <c r="L1665" s="198"/>
      <c r="M1665" s="199"/>
      <c r="N1665" s="200"/>
      <c r="O1665" s="200"/>
      <c r="P1665" s="200"/>
      <c r="Q1665" s="200"/>
      <c r="R1665" s="200"/>
      <c r="S1665" s="200"/>
      <c r="T1665" s="201"/>
      <c r="AT1665" s="202" t="s">
        <v>193</v>
      </c>
      <c r="AU1665" s="202" t="s">
        <v>90</v>
      </c>
      <c r="AV1665" s="13" t="s">
        <v>88</v>
      </c>
      <c r="AW1665" s="13" t="s">
        <v>41</v>
      </c>
      <c r="AX1665" s="13" t="s">
        <v>80</v>
      </c>
      <c r="AY1665" s="202" t="s">
        <v>182</v>
      </c>
    </row>
    <row r="1666" spans="1:65" s="14" customFormat="1" ht="11.25">
      <c r="B1666" s="203"/>
      <c r="C1666" s="204"/>
      <c r="D1666" s="194" t="s">
        <v>193</v>
      </c>
      <c r="E1666" s="205" t="s">
        <v>43</v>
      </c>
      <c r="F1666" s="206" t="s">
        <v>215</v>
      </c>
      <c r="G1666" s="204"/>
      <c r="H1666" s="207">
        <v>6</v>
      </c>
      <c r="I1666" s="208"/>
      <c r="J1666" s="204"/>
      <c r="K1666" s="204"/>
      <c r="L1666" s="209"/>
      <c r="M1666" s="210"/>
      <c r="N1666" s="211"/>
      <c r="O1666" s="211"/>
      <c r="P1666" s="211"/>
      <c r="Q1666" s="211"/>
      <c r="R1666" s="211"/>
      <c r="S1666" s="211"/>
      <c r="T1666" s="212"/>
      <c r="AT1666" s="213" t="s">
        <v>193</v>
      </c>
      <c r="AU1666" s="213" t="s">
        <v>90</v>
      </c>
      <c r="AV1666" s="14" t="s">
        <v>90</v>
      </c>
      <c r="AW1666" s="14" t="s">
        <v>41</v>
      </c>
      <c r="AX1666" s="14" t="s">
        <v>88</v>
      </c>
      <c r="AY1666" s="213" t="s">
        <v>182</v>
      </c>
    </row>
    <row r="1667" spans="1:65" s="2" customFormat="1" ht="14.45" customHeight="1">
      <c r="A1667" s="35"/>
      <c r="B1667" s="36"/>
      <c r="C1667" s="214" t="s">
        <v>2020</v>
      </c>
      <c r="D1667" s="214" t="s">
        <v>179</v>
      </c>
      <c r="E1667" s="215" t="s">
        <v>2021</v>
      </c>
      <c r="F1667" s="216" t="s">
        <v>2022</v>
      </c>
      <c r="G1667" s="217" t="s">
        <v>190</v>
      </c>
      <c r="H1667" s="218">
        <v>1</v>
      </c>
      <c r="I1667" s="219"/>
      <c r="J1667" s="220">
        <f>ROUND(I1667*H1667,2)</f>
        <v>0</v>
      </c>
      <c r="K1667" s="216" t="s">
        <v>198</v>
      </c>
      <c r="L1667" s="221"/>
      <c r="M1667" s="222" t="s">
        <v>43</v>
      </c>
      <c r="N1667" s="223" t="s">
        <v>51</v>
      </c>
      <c r="O1667" s="65"/>
      <c r="P1667" s="188">
        <f>O1667*H1667</f>
        <v>0</v>
      </c>
      <c r="Q1667" s="188">
        <v>0</v>
      </c>
      <c r="R1667" s="188">
        <f>Q1667*H1667</f>
        <v>0</v>
      </c>
      <c r="S1667" s="188">
        <v>0</v>
      </c>
      <c r="T1667" s="189">
        <f>S1667*H1667</f>
        <v>0</v>
      </c>
      <c r="U1667" s="35"/>
      <c r="V1667" s="35"/>
      <c r="W1667" s="35"/>
      <c r="X1667" s="35"/>
      <c r="Y1667" s="35"/>
      <c r="Z1667" s="35"/>
      <c r="AA1667" s="35"/>
      <c r="AB1667" s="35"/>
      <c r="AC1667" s="35"/>
      <c r="AD1667" s="35"/>
      <c r="AE1667" s="35"/>
      <c r="AR1667" s="190" t="s">
        <v>90</v>
      </c>
      <c r="AT1667" s="190" t="s">
        <v>179</v>
      </c>
      <c r="AU1667" s="190" t="s">
        <v>90</v>
      </c>
      <c r="AY1667" s="17" t="s">
        <v>182</v>
      </c>
      <c r="BE1667" s="191">
        <f>IF(N1667="základní",J1667,0)</f>
        <v>0</v>
      </c>
      <c r="BF1667" s="191">
        <f>IF(N1667="snížená",J1667,0)</f>
        <v>0</v>
      </c>
      <c r="BG1667" s="191">
        <f>IF(N1667="zákl. přenesená",J1667,0)</f>
        <v>0</v>
      </c>
      <c r="BH1667" s="191">
        <f>IF(N1667="sníž. přenesená",J1667,0)</f>
        <v>0</v>
      </c>
      <c r="BI1667" s="191">
        <f>IF(N1667="nulová",J1667,0)</f>
        <v>0</v>
      </c>
      <c r="BJ1667" s="17" t="s">
        <v>88</v>
      </c>
      <c r="BK1667" s="191">
        <f>ROUND(I1667*H1667,2)</f>
        <v>0</v>
      </c>
      <c r="BL1667" s="17" t="s">
        <v>88</v>
      </c>
      <c r="BM1667" s="190" t="s">
        <v>2023</v>
      </c>
    </row>
    <row r="1668" spans="1:65" s="13" customFormat="1" ht="11.25">
      <c r="B1668" s="192"/>
      <c r="C1668" s="193"/>
      <c r="D1668" s="194" t="s">
        <v>193</v>
      </c>
      <c r="E1668" s="195" t="s">
        <v>43</v>
      </c>
      <c r="F1668" s="196" t="s">
        <v>532</v>
      </c>
      <c r="G1668" s="193"/>
      <c r="H1668" s="195" t="s">
        <v>43</v>
      </c>
      <c r="I1668" s="197"/>
      <c r="J1668" s="193"/>
      <c r="K1668" s="193"/>
      <c r="L1668" s="198"/>
      <c r="M1668" s="199"/>
      <c r="N1668" s="200"/>
      <c r="O1668" s="200"/>
      <c r="P1668" s="200"/>
      <c r="Q1668" s="200"/>
      <c r="R1668" s="200"/>
      <c r="S1668" s="200"/>
      <c r="T1668" s="201"/>
      <c r="AT1668" s="202" t="s">
        <v>193</v>
      </c>
      <c r="AU1668" s="202" t="s">
        <v>90</v>
      </c>
      <c r="AV1668" s="13" t="s">
        <v>88</v>
      </c>
      <c r="AW1668" s="13" t="s">
        <v>41</v>
      </c>
      <c r="AX1668" s="13" t="s">
        <v>80</v>
      </c>
      <c r="AY1668" s="202" t="s">
        <v>182</v>
      </c>
    </row>
    <row r="1669" spans="1:65" s="13" customFormat="1" ht="11.25">
      <c r="B1669" s="192"/>
      <c r="C1669" s="193"/>
      <c r="D1669" s="194" t="s">
        <v>193</v>
      </c>
      <c r="E1669" s="195" t="s">
        <v>43</v>
      </c>
      <c r="F1669" s="196" t="s">
        <v>2006</v>
      </c>
      <c r="G1669" s="193"/>
      <c r="H1669" s="195" t="s">
        <v>43</v>
      </c>
      <c r="I1669" s="197"/>
      <c r="J1669" s="193"/>
      <c r="K1669" s="193"/>
      <c r="L1669" s="198"/>
      <c r="M1669" s="199"/>
      <c r="N1669" s="200"/>
      <c r="O1669" s="200"/>
      <c r="P1669" s="200"/>
      <c r="Q1669" s="200"/>
      <c r="R1669" s="200"/>
      <c r="S1669" s="200"/>
      <c r="T1669" s="201"/>
      <c r="AT1669" s="202" t="s">
        <v>193</v>
      </c>
      <c r="AU1669" s="202" t="s">
        <v>90</v>
      </c>
      <c r="AV1669" s="13" t="s">
        <v>88</v>
      </c>
      <c r="AW1669" s="13" t="s">
        <v>41</v>
      </c>
      <c r="AX1669" s="13" t="s">
        <v>80</v>
      </c>
      <c r="AY1669" s="202" t="s">
        <v>182</v>
      </c>
    </row>
    <row r="1670" spans="1:65" s="14" customFormat="1" ht="11.25">
      <c r="B1670" s="203"/>
      <c r="C1670" s="204"/>
      <c r="D1670" s="194" t="s">
        <v>193</v>
      </c>
      <c r="E1670" s="205" t="s">
        <v>43</v>
      </c>
      <c r="F1670" s="206" t="s">
        <v>88</v>
      </c>
      <c r="G1670" s="204"/>
      <c r="H1670" s="207">
        <v>1</v>
      </c>
      <c r="I1670" s="208"/>
      <c r="J1670" s="204"/>
      <c r="K1670" s="204"/>
      <c r="L1670" s="209"/>
      <c r="M1670" s="210"/>
      <c r="N1670" s="211"/>
      <c r="O1670" s="211"/>
      <c r="P1670" s="211"/>
      <c r="Q1670" s="211"/>
      <c r="R1670" s="211"/>
      <c r="S1670" s="211"/>
      <c r="T1670" s="212"/>
      <c r="AT1670" s="213" t="s">
        <v>193</v>
      </c>
      <c r="AU1670" s="213" t="s">
        <v>90</v>
      </c>
      <c r="AV1670" s="14" t="s">
        <v>90</v>
      </c>
      <c r="AW1670" s="14" t="s">
        <v>41</v>
      </c>
      <c r="AX1670" s="14" t="s">
        <v>88</v>
      </c>
      <c r="AY1670" s="213" t="s">
        <v>182</v>
      </c>
    </row>
    <row r="1671" spans="1:65" s="2" customFormat="1" ht="14.45" customHeight="1">
      <c r="A1671" s="35"/>
      <c r="B1671" s="36"/>
      <c r="C1671" s="214" t="s">
        <v>2024</v>
      </c>
      <c r="D1671" s="214" t="s">
        <v>179</v>
      </c>
      <c r="E1671" s="215" t="s">
        <v>2025</v>
      </c>
      <c r="F1671" s="216" t="s">
        <v>2026</v>
      </c>
      <c r="G1671" s="217" t="s">
        <v>190</v>
      </c>
      <c r="H1671" s="218">
        <v>1</v>
      </c>
      <c r="I1671" s="219"/>
      <c r="J1671" s="220">
        <f>ROUND(I1671*H1671,2)</f>
        <v>0</v>
      </c>
      <c r="K1671" s="216" t="s">
        <v>198</v>
      </c>
      <c r="L1671" s="221"/>
      <c r="M1671" s="222" t="s">
        <v>43</v>
      </c>
      <c r="N1671" s="223" t="s">
        <v>51</v>
      </c>
      <c r="O1671" s="65"/>
      <c r="P1671" s="188">
        <f>O1671*H1671</f>
        <v>0</v>
      </c>
      <c r="Q1671" s="188">
        <v>0</v>
      </c>
      <c r="R1671" s="188">
        <f>Q1671*H1671</f>
        <v>0</v>
      </c>
      <c r="S1671" s="188">
        <v>0</v>
      </c>
      <c r="T1671" s="189">
        <f>S1671*H1671</f>
        <v>0</v>
      </c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R1671" s="190" t="s">
        <v>90</v>
      </c>
      <c r="AT1671" s="190" t="s">
        <v>179</v>
      </c>
      <c r="AU1671" s="190" t="s">
        <v>90</v>
      </c>
      <c r="AY1671" s="17" t="s">
        <v>182</v>
      </c>
      <c r="BE1671" s="191">
        <f>IF(N1671="základní",J1671,0)</f>
        <v>0</v>
      </c>
      <c r="BF1671" s="191">
        <f>IF(N1671="snížená",J1671,0)</f>
        <v>0</v>
      </c>
      <c r="BG1671" s="191">
        <f>IF(N1671="zákl. přenesená",J1671,0)</f>
        <v>0</v>
      </c>
      <c r="BH1671" s="191">
        <f>IF(N1671="sníž. přenesená",J1671,0)</f>
        <v>0</v>
      </c>
      <c r="BI1671" s="191">
        <f>IF(N1671="nulová",J1671,0)</f>
        <v>0</v>
      </c>
      <c r="BJ1671" s="17" t="s">
        <v>88</v>
      </c>
      <c r="BK1671" s="191">
        <f>ROUND(I1671*H1671,2)</f>
        <v>0</v>
      </c>
      <c r="BL1671" s="17" t="s">
        <v>88</v>
      </c>
      <c r="BM1671" s="190" t="s">
        <v>2027</v>
      </c>
    </row>
    <row r="1672" spans="1:65" s="13" customFormat="1" ht="11.25">
      <c r="B1672" s="192"/>
      <c r="C1672" s="193"/>
      <c r="D1672" s="194" t="s">
        <v>193</v>
      </c>
      <c r="E1672" s="195" t="s">
        <v>43</v>
      </c>
      <c r="F1672" s="196" t="s">
        <v>532</v>
      </c>
      <c r="G1672" s="193"/>
      <c r="H1672" s="195" t="s">
        <v>43</v>
      </c>
      <c r="I1672" s="197"/>
      <c r="J1672" s="193"/>
      <c r="K1672" s="193"/>
      <c r="L1672" s="198"/>
      <c r="M1672" s="199"/>
      <c r="N1672" s="200"/>
      <c r="O1672" s="200"/>
      <c r="P1672" s="200"/>
      <c r="Q1672" s="200"/>
      <c r="R1672" s="200"/>
      <c r="S1672" s="200"/>
      <c r="T1672" s="201"/>
      <c r="AT1672" s="202" t="s">
        <v>193</v>
      </c>
      <c r="AU1672" s="202" t="s">
        <v>90</v>
      </c>
      <c r="AV1672" s="13" t="s">
        <v>88</v>
      </c>
      <c r="AW1672" s="13" t="s">
        <v>41</v>
      </c>
      <c r="AX1672" s="13" t="s">
        <v>80</v>
      </c>
      <c r="AY1672" s="202" t="s">
        <v>182</v>
      </c>
    </row>
    <row r="1673" spans="1:65" s="13" customFormat="1" ht="11.25">
      <c r="B1673" s="192"/>
      <c r="C1673" s="193"/>
      <c r="D1673" s="194" t="s">
        <v>193</v>
      </c>
      <c r="E1673" s="195" t="s">
        <v>43</v>
      </c>
      <c r="F1673" s="196" t="s">
        <v>2006</v>
      </c>
      <c r="G1673" s="193"/>
      <c r="H1673" s="195" t="s">
        <v>43</v>
      </c>
      <c r="I1673" s="197"/>
      <c r="J1673" s="193"/>
      <c r="K1673" s="193"/>
      <c r="L1673" s="198"/>
      <c r="M1673" s="199"/>
      <c r="N1673" s="200"/>
      <c r="O1673" s="200"/>
      <c r="P1673" s="200"/>
      <c r="Q1673" s="200"/>
      <c r="R1673" s="200"/>
      <c r="S1673" s="200"/>
      <c r="T1673" s="201"/>
      <c r="AT1673" s="202" t="s">
        <v>193</v>
      </c>
      <c r="AU1673" s="202" t="s">
        <v>90</v>
      </c>
      <c r="AV1673" s="13" t="s">
        <v>88</v>
      </c>
      <c r="AW1673" s="13" t="s">
        <v>41</v>
      </c>
      <c r="AX1673" s="13" t="s">
        <v>80</v>
      </c>
      <c r="AY1673" s="202" t="s">
        <v>182</v>
      </c>
    </row>
    <row r="1674" spans="1:65" s="14" customFormat="1" ht="11.25">
      <c r="B1674" s="203"/>
      <c r="C1674" s="204"/>
      <c r="D1674" s="194" t="s">
        <v>193</v>
      </c>
      <c r="E1674" s="205" t="s">
        <v>43</v>
      </c>
      <c r="F1674" s="206" t="s">
        <v>88</v>
      </c>
      <c r="G1674" s="204"/>
      <c r="H1674" s="207">
        <v>1</v>
      </c>
      <c r="I1674" s="208"/>
      <c r="J1674" s="204"/>
      <c r="K1674" s="204"/>
      <c r="L1674" s="209"/>
      <c r="M1674" s="210"/>
      <c r="N1674" s="211"/>
      <c r="O1674" s="211"/>
      <c r="P1674" s="211"/>
      <c r="Q1674" s="211"/>
      <c r="R1674" s="211"/>
      <c r="S1674" s="211"/>
      <c r="T1674" s="212"/>
      <c r="AT1674" s="213" t="s">
        <v>193</v>
      </c>
      <c r="AU1674" s="213" t="s">
        <v>90</v>
      </c>
      <c r="AV1674" s="14" t="s">
        <v>90</v>
      </c>
      <c r="AW1674" s="14" t="s">
        <v>41</v>
      </c>
      <c r="AX1674" s="14" t="s">
        <v>88</v>
      </c>
      <c r="AY1674" s="213" t="s">
        <v>182</v>
      </c>
    </row>
    <row r="1675" spans="1:65" s="2" customFormat="1" ht="14.45" customHeight="1">
      <c r="A1675" s="35"/>
      <c r="B1675" s="36"/>
      <c r="C1675" s="214" t="s">
        <v>2028</v>
      </c>
      <c r="D1675" s="214" t="s">
        <v>179</v>
      </c>
      <c r="E1675" s="215" t="s">
        <v>2029</v>
      </c>
      <c r="F1675" s="216" t="s">
        <v>2030</v>
      </c>
      <c r="G1675" s="217" t="s">
        <v>190</v>
      </c>
      <c r="H1675" s="218">
        <v>3</v>
      </c>
      <c r="I1675" s="219"/>
      <c r="J1675" s="220">
        <f>ROUND(I1675*H1675,2)</f>
        <v>0</v>
      </c>
      <c r="K1675" s="216" t="s">
        <v>198</v>
      </c>
      <c r="L1675" s="221"/>
      <c r="M1675" s="222" t="s">
        <v>43</v>
      </c>
      <c r="N1675" s="223" t="s">
        <v>51</v>
      </c>
      <c r="O1675" s="65"/>
      <c r="P1675" s="188">
        <f>O1675*H1675</f>
        <v>0</v>
      </c>
      <c r="Q1675" s="188">
        <v>0</v>
      </c>
      <c r="R1675" s="188">
        <f>Q1675*H1675</f>
        <v>0</v>
      </c>
      <c r="S1675" s="188">
        <v>0</v>
      </c>
      <c r="T1675" s="189">
        <f>S1675*H1675</f>
        <v>0</v>
      </c>
      <c r="U1675" s="35"/>
      <c r="V1675" s="35"/>
      <c r="W1675" s="35"/>
      <c r="X1675" s="35"/>
      <c r="Y1675" s="35"/>
      <c r="Z1675" s="35"/>
      <c r="AA1675" s="35"/>
      <c r="AB1675" s="35"/>
      <c r="AC1675" s="35"/>
      <c r="AD1675" s="35"/>
      <c r="AE1675" s="35"/>
      <c r="AR1675" s="190" t="s">
        <v>90</v>
      </c>
      <c r="AT1675" s="190" t="s">
        <v>179</v>
      </c>
      <c r="AU1675" s="190" t="s">
        <v>90</v>
      </c>
      <c r="AY1675" s="17" t="s">
        <v>182</v>
      </c>
      <c r="BE1675" s="191">
        <f>IF(N1675="základní",J1675,0)</f>
        <v>0</v>
      </c>
      <c r="BF1675" s="191">
        <f>IF(N1675="snížená",J1675,0)</f>
        <v>0</v>
      </c>
      <c r="BG1675" s="191">
        <f>IF(N1675="zákl. přenesená",J1675,0)</f>
        <v>0</v>
      </c>
      <c r="BH1675" s="191">
        <f>IF(N1675="sníž. přenesená",J1675,0)</f>
        <v>0</v>
      </c>
      <c r="BI1675" s="191">
        <f>IF(N1675="nulová",J1675,0)</f>
        <v>0</v>
      </c>
      <c r="BJ1675" s="17" t="s">
        <v>88</v>
      </c>
      <c r="BK1675" s="191">
        <f>ROUND(I1675*H1675,2)</f>
        <v>0</v>
      </c>
      <c r="BL1675" s="17" t="s">
        <v>88</v>
      </c>
      <c r="BM1675" s="190" t="s">
        <v>2031</v>
      </c>
    </row>
    <row r="1676" spans="1:65" s="13" customFormat="1" ht="11.25">
      <c r="B1676" s="192"/>
      <c r="C1676" s="193"/>
      <c r="D1676" s="194" t="s">
        <v>193</v>
      </c>
      <c r="E1676" s="195" t="s">
        <v>43</v>
      </c>
      <c r="F1676" s="196" t="s">
        <v>532</v>
      </c>
      <c r="G1676" s="193"/>
      <c r="H1676" s="195" t="s">
        <v>43</v>
      </c>
      <c r="I1676" s="197"/>
      <c r="J1676" s="193"/>
      <c r="K1676" s="193"/>
      <c r="L1676" s="198"/>
      <c r="M1676" s="199"/>
      <c r="N1676" s="200"/>
      <c r="O1676" s="200"/>
      <c r="P1676" s="200"/>
      <c r="Q1676" s="200"/>
      <c r="R1676" s="200"/>
      <c r="S1676" s="200"/>
      <c r="T1676" s="201"/>
      <c r="AT1676" s="202" t="s">
        <v>193</v>
      </c>
      <c r="AU1676" s="202" t="s">
        <v>90</v>
      </c>
      <c r="AV1676" s="13" t="s">
        <v>88</v>
      </c>
      <c r="AW1676" s="13" t="s">
        <v>41</v>
      </c>
      <c r="AX1676" s="13" t="s">
        <v>80</v>
      </c>
      <c r="AY1676" s="202" t="s">
        <v>182</v>
      </c>
    </row>
    <row r="1677" spans="1:65" s="13" customFormat="1" ht="11.25">
      <c r="B1677" s="192"/>
      <c r="C1677" s="193"/>
      <c r="D1677" s="194" t="s">
        <v>193</v>
      </c>
      <c r="E1677" s="195" t="s">
        <v>43</v>
      </c>
      <c r="F1677" s="196" t="s">
        <v>2006</v>
      </c>
      <c r="G1677" s="193"/>
      <c r="H1677" s="195" t="s">
        <v>43</v>
      </c>
      <c r="I1677" s="197"/>
      <c r="J1677" s="193"/>
      <c r="K1677" s="193"/>
      <c r="L1677" s="198"/>
      <c r="M1677" s="199"/>
      <c r="N1677" s="200"/>
      <c r="O1677" s="200"/>
      <c r="P1677" s="200"/>
      <c r="Q1677" s="200"/>
      <c r="R1677" s="200"/>
      <c r="S1677" s="200"/>
      <c r="T1677" s="201"/>
      <c r="AT1677" s="202" t="s">
        <v>193</v>
      </c>
      <c r="AU1677" s="202" t="s">
        <v>90</v>
      </c>
      <c r="AV1677" s="13" t="s">
        <v>88</v>
      </c>
      <c r="AW1677" s="13" t="s">
        <v>41</v>
      </c>
      <c r="AX1677" s="13" t="s">
        <v>80</v>
      </c>
      <c r="AY1677" s="202" t="s">
        <v>182</v>
      </c>
    </row>
    <row r="1678" spans="1:65" s="14" customFormat="1" ht="11.25">
      <c r="B1678" s="203"/>
      <c r="C1678" s="204"/>
      <c r="D1678" s="194" t="s">
        <v>193</v>
      </c>
      <c r="E1678" s="205" t="s">
        <v>43</v>
      </c>
      <c r="F1678" s="206" t="s">
        <v>181</v>
      </c>
      <c r="G1678" s="204"/>
      <c r="H1678" s="207">
        <v>3</v>
      </c>
      <c r="I1678" s="208"/>
      <c r="J1678" s="204"/>
      <c r="K1678" s="204"/>
      <c r="L1678" s="209"/>
      <c r="M1678" s="210"/>
      <c r="N1678" s="211"/>
      <c r="O1678" s="211"/>
      <c r="P1678" s="211"/>
      <c r="Q1678" s="211"/>
      <c r="R1678" s="211"/>
      <c r="S1678" s="211"/>
      <c r="T1678" s="212"/>
      <c r="AT1678" s="213" t="s">
        <v>193</v>
      </c>
      <c r="AU1678" s="213" t="s">
        <v>90</v>
      </c>
      <c r="AV1678" s="14" t="s">
        <v>90</v>
      </c>
      <c r="AW1678" s="14" t="s">
        <v>41</v>
      </c>
      <c r="AX1678" s="14" t="s">
        <v>88</v>
      </c>
      <c r="AY1678" s="213" t="s">
        <v>182</v>
      </c>
    </row>
    <row r="1679" spans="1:65" s="2" customFormat="1" ht="14.45" customHeight="1">
      <c r="A1679" s="35"/>
      <c r="B1679" s="36"/>
      <c r="C1679" s="214" t="s">
        <v>2032</v>
      </c>
      <c r="D1679" s="214" t="s">
        <v>179</v>
      </c>
      <c r="E1679" s="215" t="s">
        <v>2033</v>
      </c>
      <c r="F1679" s="216" t="s">
        <v>2034</v>
      </c>
      <c r="G1679" s="217" t="s">
        <v>190</v>
      </c>
      <c r="H1679" s="218">
        <v>3</v>
      </c>
      <c r="I1679" s="219"/>
      <c r="J1679" s="220">
        <f>ROUND(I1679*H1679,2)</f>
        <v>0</v>
      </c>
      <c r="K1679" s="216" t="s">
        <v>198</v>
      </c>
      <c r="L1679" s="221"/>
      <c r="M1679" s="222" t="s">
        <v>43</v>
      </c>
      <c r="N1679" s="223" t="s">
        <v>51</v>
      </c>
      <c r="O1679" s="65"/>
      <c r="P1679" s="188">
        <f>O1679*H1679</f>
        <v>0</v>
      </c>
      <c r="Q1679" s="188">
        <v>0</v>
      </c>
      <c r="R1679" s="188">
        <f>Q1679*H1679</f>
        <v>0</v>
      </c>
      <c r="S1679" s="188">
        <v>0</v>
      </c>
      <c r="T1679" s="189">
        <f>S1679*H1679</f>
        <v>0</v>
      </c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R1679" s="190" t="s">
        <v>90</v>
      </c>
      <c r="AT1679" s="190" t="s">
        <v>179</v>
      </c>
      <c r="AU1679" s="190" t="s">
        <v>90</v>
      </c>
      <c r="AY1679" s="17" t="s">
        <v>182</v>
      </c>
      <c r="BE1679" s="191">
        <f>IF(N1679="základní",J1679,0)</f>
        <v>0</v>
      </c>
      <c r="BF1679" s="191">
        <f>IF(N1679="snížená",J1679,0)</f>
        <v>0</v>
      </c>
      <c r="BG1679" s="191">
        <f>IF(N1679="zákl. přenesená",J1679,0)</f>
        <v>0</v>
      </c>
      <c r="BH1679" s="191">
        <f>IF(N1679="sníž. přenesená",J1679,0)</f>
        <v>0</v>
      </c>
      <c r="BI1679" s="191">
        <f>IF(N1679="nulová",J1679,0)</f>
        <v>0</v>
      </c>
      <c r="BJ1679" s="17" t="s">
        <v>88</v>
      </c>
      <c r="BK1679" s="191">
        <f>ROUND(I1679*H1679,2)</f>
        <v>0</v>
      </c>
      <c r="BL1679" s="17" t="s">
        <v>88</v>
      </c>
      <c r="BM1679" s="190" t="s">
        <v>2035</v>
      </c>
    </row>
    <row r="1680" spans="1:65" s="13" customFormat="1" ht="11.25">
      <c r="B1680" s="192"/>
      <c r="C1680" s="193"/>
      <c r="D1680" s="194" t="s">
        <v>193</v>
      </c>
      <c r="E1680" s="195" t="s">
        <v>43</v>
      </c>
      <c r="F1680" s="196" t="s">
        <v>532</v>
      </c>
      <c r="G1680" s="193"/>
      <c r="H1680" s="195" t="s">
        <v>43</v>
      </c>
      <c r="I1680" s="197"/>
      <c r="J1680" s="193"/>
      <c r="K1680" s="193"/>
      <c r="L1680" s="198"/>
      <c r="M1680" s="199"/>
      <c r="N1680" s="200"/>
      <c r="O1680" s="200"/>
      <c r="P1680" s="200"/>
      <c r="Q1680" s="200"/>
      <c r="R1680" s="200"/>
      <c r="S1680" s="200"/>
      <c r="T1680" s="201"/>
      <c r="AT1680" s="202" t="s">
        <v>193</v>
      </c>
      <c r="AU1680" s="202" t="s">
        <v>90</v>
      </c>
      <c r="AV1680" s="13" t="s">
        <v>88</v>
      </c>
      <c r="AW1680" s="13" t="s">
        <v>41</v>
      </c>
      <c r="AX1680" s="13" t="s">
        <v>80</v>
      </c>
      <c r="AY1680" s="202" t="s">
        <v>182</v>
      </c>
    </row>
    <row r="1681" spans="1:65" s="13" customFormat="1" ht="11.25">
      <c r="B1681" s="192"/>
      <c r="C1681" s="193"/>
      <c r="D1681" s="194" t="s">
        <v>193</v>
      </c>
      <c r="E1681" s="195" t="s">
        <v>43</v>
      </c>
      <c r="F1681" s="196" t="s">
        <v>2006</v>
      </c>
      <c r="G1681" s="193"/>
      <c r="H1681" s="195" t="s">
        <v>43</v>
      </c>
      <c r="I1681" s="197"/>
      <c r="J1681" s="193"/>
      <c r="K1681" s="193"/>
      <c r="L1681" s="198"/>
      <c r="M1681" s="199"/>
      <c r="N1681" s="200"/>
      <c r="O1681" s="200"/>
      <c r="P1681" s="200"/>
      <c r="Q1681" s="200"/>
      <c r="R1681" s="200"/>
      <c r="S1681" s="200"/>
      <c r="T1681" s="201"/>
      <c r="AT1681" s="202" t="s">
        <v>193</v>
      </c>
      <c r="AU1681" s="202" t="s">
        <v>90</v>
      </c>
      <c r="AV1681" s="13" t="s">
        <v>88</v>
      </c>
      <c r="AW1681" s="13" t="s">
        <v>41</v>
      </c>
      <c r="AX1681" s="13" t="s">
        <v>80</v>
      </c>
      <c r="AY1681" s="202" t="s">
        <v>182</v>
      </c>
    </row>
    <row r="1682" spans="1:65" s="14" customFormat="1" ht="11.25">
      <c r="B1682" s="203"/>
      <c r="C1682" s="204"/>
      <c r="D1682" s="194" t="s">
        <v>193</v>
      </c>
      <c r="E1682" s="205" t="s">
        <v>43</v>
      </c>
      <c r="F1682" s="206" t="s">
        <v>181</v>
      </c>
      <c r="G1682" s="204"/>
      <c r="H1682" s="207">
        <v>3</v>
      </c>
      <c r="I1682" s="208"/>
      <c r="J1682" s="204"/>
      <c r="K1682" s="204"/>
      <c r="L1682" s="209"/>
      <c r="M1682" s="210"/>
      <c r="N1682" s="211"/>
      <c r="O1682" s="211"/>
      <c r="P1682" s="211"/>
      <c r="Q1682" s="211"/>
      <c r="R1682" s="211"/>
      <c r="S1682" s="211"/>
      <c r="T1682" s="212"/>
      <c r="AT1682" s="213" t="s">
        <v>193</v>
      </c>
      <c r="AU1682" s="213" t="s">
        <v>90</v>
      </c>
      <c r="AV1682" s="14" t="s">
        <v>90</v>
      </c>
      <c r="AW1682" s="14" t="s">
        <v>41</v>
      </c>
      <c r="AX1682" s="14" t="s">
        <v>88</v>
      </c>
      <c r="AY1682" s="213" t="s">
        <v>182</v>
      </c>
    </row>
    <row r="1683" spans="1:65" s="2" customFormat="1" ht="14.45" customHeight="1">
      <c r="A1683" s="35"/>
      <c r="B1683" s="36"/>
      <c r="C1683" s="214" t="s">
        <v>2036</v>
      </c>
      <c r="D1683" s="214" t="s">
        <v>179</v>
      </c>
      <c r="E1683" s="215" t="s">
        <v>2037</v>
      </c>
      <c r="F1683" s="216" t="s">
        <v>2038</v>
      </c>
      <c r="G1683" s="217" t="s">
        <v>190</v>
      </c>
      <c r="H1683" s="218">
        <v>3</v>
      </c>
      <c r="I1683" s="219"/>
      <c r="J1683" s="220">
        <f>ROUND(I1683*H1683,2)</f>
        <v>0</v>
      </c>
      <c r="K1683" s="216" t="s">
        <v>198</v>
      </c>
      <c r="L1683" s="221"/>
      <c r="M1683" s="222" t="s">
        <v>43</v>
      </c>
      <c r="N1683" s="223" t="s">
        <v>51</v>
      </c>
      <c r="O1683" s="65"/>
      <c r="P1683" s="188">
        <f>O1683*H1683</f>
        <v>0</v>
      </c>
      <c r="Q1683" s="188">
        <v>0</v>
      </c>
      <c r="R1683" s="188">
        <f>Q1683*H1683</f>
        <v>0</v>
      </c>
      <c r="S1683" s="188">
        <v>0</v>
      </c>
      <c r="T1683" s="189">
        <f>S1683*H1683</f>
        <v>0</v>
      </c>
      <c r="U1683" s="35"/>
      <c r="V1683" s="35"/>
      <c r="W1683" s="35"/>
      <c r="X1683" s="35"/>
      <c r="Y1683" s="35"/>
      <c r="Z1683" s="35"/>
      <c r="AA1683" s="35"/>
      <c r="AB1683" s="35"/>
      <c r="AC1683" s="35"/>
      <c r="AD1683" s="35"/>
      <c r="AE1683" s="35"/>
      <c r="AR1683" s="190" t="s">
        <v>90</v>
      </c>
      <c r="AT1683" s="190" t="s">
        <v>179</v>
      </c>
      <c r="AU1683" s="190" t="s">
        <v>90</v>
      </c>
      <c r="AY1683" s="17" t="s">
        <v>182</v>
      </c>
      <c r="BE1683" s="191">
        <f>IF(N1683="základní",J1683,0)</f>
        <v>0</v>
      </c>
      <c r="BF1683" s="191">
        <f>IF(N1683="snížená",J1683,0)</f>
        <v>0</v>
      </c>
      <c r="BG1683" s="191">
        <f>IF(N1683="zákl. přenesená",J1683,0)</f>
        <v>0</v>
      </c>
      <c r="BH1683" s="191">
        <f>IF(N1683="sníž. přenesená",J1683,0)</f>
        <v>0</v>
      </c>
      <c r="BI1683" s="191">
        <f>IF(N1683="nulová",J1683,0)</f>
        <v>0</v>
      </c>
      <c r="BJ1683" s="17" t="s">
        <v>88</v>
      </c>
      <c r="BK1683" s="191">
        <f>ROUND(I1683*H1683,2)</f>
        <v>0</v>
      </c>
      <c r="BL1683" s="17" t="s">
        <v>88</v>
      </c>
      <c r="BM1683" s="190" t="s">
        <v>2039</v>
      </c>
    </row>
    <row r="1684" spans="1:65" s="13" customFormat="1" ht="11.25">
      <c r="B1684" s="192"/>
      <c r="C1684" s="193"/>
      <c r="D1684" s="194" t="s">
        <v>193</v>
      </c>
      <c r="E1684" s="195" t="s">
        <v>43</v>
      </c>
      <c r="F1684" s="196" t="s">
        <v>532</v>
      </c>
      <c r="G1684" s="193"/>
      <c r="H1684" s="195" t="s">
        <v>43</v>
      </c>
      <c r="I1684" s="197"/>
      <c r="J1684" s="193"/>
      <c r="K1684" s="193"/>
      <c r="L1684" s="198"/>
      <c r="M1684" s="199"/>
      <c r="N1684" s="200"/>
      <c r="O1684" s="200"/>
      <c r="P1684" s="200"/>
      <c r="Q1684" s="200"/>
      <c r="R1684" s="200"/>
      <c r="S1684" s="200"/>
      <c r="T1684" s="201"/>
      <c r="AT1684" s="202" t="s">
        <v>193</v>
      </c>
      <c r="AU1684" s="202" t="s">
        <v>90</v>
      </c>
      <c r="AV1684" s="13" t="s">
        <v>88</v>
      </c>
      <c r="AW1684" s="13" t="s">
        <v>41</v>
      </c>
      <c r="AX1684" s="13" t="s">
        <v>80</v>
      </c>
      <c r="AY1684" s="202" t="s">
        <v>182</v>
      </c>
    </row>
    <row r="1685" spans="1:65" s="13" customFormat="1" ht="11.25">
      <c r="B1685" s="192"/>
      <c r="C1685" s="193"/>
      <c r="D1685" s="194" t="s">
        <v>193</v>
      </c>
      <c r="E1685" s="195" t="s">
        <v>43</v>
      </c>
      <c r="F1685" s="196" t="s">
        <v>2006</v>
      </c>
      <c r="G1685" s="193"/>
      <c r="H1685" s="195" t="s">
        <v>43</v>
      </c>
      <c r="I1685" s="197"/>
      <c r="J1685" s="193"/>
      <c r="K1685" s="193"/>
      <c r="L1685" s="198"/>
      <c r="M1685" s="199"/>
      <c r="N1685" s="200"/>
      <c r="O1685" s="200"/>
      <c r="P1685" s="200"/>
      <c r="Q1685" s="200"/>
      <c r="R1685" s="200"/>
      <c r="S1685" s="200"/>
      <c r="T1685" s="201"/>
      <c r="AT1685" s="202" t="s">
        <v>193</v>
      </c>
      <c r="AU1685" s="202" t="s">
        <v>90</v>
      </c>
      <c r="AV1685" s="13" t="s">
        <v>88</v>
      </c>
      <c r="AW1685" s="13" t="s">
        <v>41</v>
      </c>
      <c r="AX1685" s="13" t="s">
        <v>80</v>
      </c>
      <c r="AY1685" s="202" t="s">
        <v>182</v>
      </c>
    </row>
    <row r="1686" spans="1:65" s="14" customFormat="1" ht="11.25">
      <c r="B1686" s="203"/>
      <c r="C1686" s="204"/>
      <c r="D1686" s="194" t="s">
        <v>193</v>
      </c>
      <c r="E1686" s="205" t="s">
        <v>43</v>
      </c>
      <c r="F1686" s="206" t="s">
        <v>181</v>
      </c>
      <c r="G1686" s="204"/>
      <c r="H1686" s="207">
        <v>3</v>
      </c>
      <c r="I1686" s="208"/>
      <c r="J1686" s="204"/>
      <c r="K1686" s="204"/>
      <c r="L1686" s="209"/>
      <c r="M1686" s="210"/>
      <c r="N1686" s="211"/>
      <c r="O1686" s="211"/>
      <c r="P1686" s="211"/>
      <c r="Q1686" s="211"/>
      <c r="R1686" s="211"/>
      <c r="S1686" s="211"/>
      <c r="T1686" s="212"/>
      <c r="AT1686" s="213" t="s">
        <v>193</v>
      </c>
      <c r="AU1686" s="213" t="s">
        <v>90</v>
      </c>
      <c r="AV1686" s="14" t="s">
        <v>90</v>
      </c>
      <c r="AW1686" s="14" t="s">
        <v>41</v>
      </c>
      <c r="AX1686" s="14" t="s">
        <v>88</v>
      </c>
      <c r="AY1686" s="213" t="s">
        <v>182</v>
      </c>
    </row>
    <row r="1687" spans="1:65" s="2" customFormat="1" ht="14.45" customHeight="1">
      <c r="A1687" s="35"/>
      <c r="B1687" s="36"/>
      <c r="C1687" s="214" t="s">
        <v>2040</v>
      </c>
      <c r="D1687" s="214" t="s">
        <v>179</v>
      </c>
      <c r="E1687" s="215" t="s">
        <v>2041</v>
      </c>
      <c r="F1687" s="216" t="s">
        <v>2042</v>
      </c>
      <c r="G1687" s="217" t="s">
        <v>2043</v>
      </c>
      <c r="H1687" s="218">
        <v>1</v>
      </c>
      <c r="I1687" s="219"/>
      <c r="J1687" s="220">
        <f>ROUND(I1687*H1687,2)</f>
        <v>0</v>
      </c>
      <c r="K1687" s="216" t="s">
        <v>198</v>
      </c>
      <c r="L1687" s="221"/>
      <c r="M1687" s="222" t="s">
        <v>43</v>
      </c>
      <c r="N1687" s="223" t="s">
        <v>51</v>
      </c>
      <c r="O1687" s="65"/>
      <c r="P1687" s="188">
        <f>O1687*H1687</f>
        <v>0</v>
      </c>
      <c r="Q1687" s="188">
        <v>0</v>
      </c>
      <c r="R1687" s="188">
        <f>Q1687*H1687</f>
        <v>0</v>
      </c>
      <c r="S1687" s="188">
        <v>0</v>
      </c>
      <c r="T1687" s="189">
        <f>S1687*H1687</f>
        <v>0</v>
      </c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R1687" s="190" t="s">
        <v>90</v>
      </c>
      <c r="AT1687" s="190" t="s">
        <v>179</v>
      </c>
      <c r="AU1687" s="190" t="s">
        <v>90</v>
      </c>
      <c r="AY1687" s="17" t="s">
        <v>182</v>
      </c>
      <c r="BE1687" s="191">
        <f>IF(N1687="základní",J1687,0)</f>
        <v>0</v>
      </c>
      <c r="BF1687" s="191">
        <f>IF(N1687="snížená",J1687,0)</f>
        <v>0</v>
      </c>
      <c r="BG1687" s="191">
        <f>IF(N1687="zákl. přenesená",J1687,0)</f>
        <v>0</v>
      </c>
      <c r="BH1687" s="191">
        <f>IF(N1687="sníž. přenesená",J1687,0)</f>
        <v>0</v>
      </c>
      <c r="BI1687" s="191">
        <f>IF(N1687="nulová",J1687,0)</f>
        <v>0</v>
      </c>
      <c r="BJ1687" s="17" t="s">
        <v>88</v>
      </c>
      <c r="BK1687" s="191">
        <f>ROUND(I1687*H1687,2)</f>
        <v>0</v>
      </c>
      <c r="BL1687" s="17" t="s">
        <v>88</v>
      </c>
      <c r="BM1687" s="190" t="s">
        <v>2044</v>
      </c>
    </row>
    <row r="1688" spans="1:65" s="13" customFormat="1" ht="11.25">
      <c r="B1688" s="192"/>
      <c r="C1688" s="193"/>
      <c r="D1688" s="194" t="s">
        <v>193</v>
      </c>
      <c r="E1688" s="195" t="s">
        <v>43</v>
      </c>
      <c r="F1688" s="196" t="s">
        <v>532</v>
      </c>
      <c r="G1688" s="193"/>
      <c r="H1688" s="195" t="s">
        <v>43</v>
      </c>
      <c r="I1688" s="197"/>
      <c r="J1688" s="193"/>
      <c r="K1688" s="193"/>
      <c r="L1688" s="198"/>
      <c r="M1688" s="199"/>
      <c r="N1688" s="200"/>
      <c r="O1688" s="200"/>
      <c r="P1688" s="200"/>
      <c r="Q1688" s="200"/>
      <c r="R1688" s="200"/>
      <c r="S1688" s="200"/>
      <c r="T1688" s="201"/>
      <c r="AT1688" s="202" t="s">
        <v>193</v>
      </c>
      <c r="AU1688" s="202" t="s">
        <v>90</v>
      </c>
      <c r="AV1688" s="13" t="s">
        <v>88</v>
      </c>
      <c r="AW1688" s="13" t="s">
        <v>41</v>
      </c>
      <c r="AX1688" s="13" t="s">
        <v>80</v>
      </c>
      <c r="AY1688" s="202" t="s">
        <v>182</v>
      </c>
    </row>
    <row r="1689" spans="1:65" s="13" customFormat="1" ht="11.25">
      <c r="B1689" s="192"/>
      <c r="C1689" s="193"/>
      <c r="D1689" s="194" t="s">
        <v>193</v>
      </c>
      <c r="E1689" s="195" t="s">
        <v>43</v>
      </c>
      <c r="F1689" s="196" t="s">
        <v>2006</v>
      </c>
      <c r="G1689" s="193"/>
      <c r="H1689" s="195" t="s">
        <v>43</v>
      </c>
      <c r="I1689" s="197"/>
      <c r="J1689" s="193"/>
      <c r="K1689" s="193"/>
      <c r="L1689" s="198"/>
      <c r="M1689" s="199"/>
      <c r="N1689" s="200"/>
      <c r="O1689" s="200"/>
      <c r="P1689" s="200"/>
      <c r="Q1689" s="200"/>
      <c r="R1689" s="200"/>
      <c r="S1689" s="200"/>
      <c r="T1689" s="201"/>
      <c r="AT1689" s="202" t="s">
        <v>193</v>
      </c>
      <c r="AU1689" s="202" t="s">
        <v>90</v>
      </c>
      <c r="AV1689" s="13" t="s">
        <v>88</v>
      </c>
      <c r="AW1689" s="13" t="s">
        <v>41</v>
      </c>
      <c r="AX1689" s="13" t="s">
        <v>80</v>
      </c>
      <c r="AY1689" s="202" t="s">
        <v>182</v>
      </c>
    </row>
    <row r="1690" spans="1:65" s="14" customFormat="1" ht="11.25">
      <c r="B1690" s="203"/>
      <c r="C1690" s="204"/>
      <c r="D1690" s="194" t="s">
        <v>193</v>
      </c>
      <c r="E1690" s="205" t="s">
        <v>43</v>
      </c>
      <c r="F1690" s="206" t="s">
        <v>88</v>
      </c>
      <c r="G1690" s="204"/>
      <c r="H1690" s="207">
        <v>1</v>
      </c>
      <c r="I1690" s="208"/>
      <c r="J1690" s="204"/>
      <c r="K1690" s="204"/>
      <c r="L1690" s="209"/>
      <c r="M1690" s="210"/>
      <c r="N1690" s="211"/>
      <c r="O1690" s="211"/>
      <c r="P1690" s="211"/>
      <c r="Q1690" s="211"/>
      <c r="R1690" s="211"/>
      <c r="S1690" s="211"/>
      <c r="T1690" s="212"/>
      <c r="AT1690" s="213" t="s">
        <v>193</v>
      </c>
      <c r="AU1690" s="213" t="s">
        <v>90</v>
      </c>
      <c r="AV1690" s="14" t="s">
        <v>90</v>
      </c>
      <c r="AW1690" s="14" t="s">
        <v>41</v>
      </c>
      <c r="AX1690" s="14" t="s">
        <v>88</v>
      </c>
      <c r="AY1690" s="213" t="s">
        <v>182</v>
      </c>
    </row>
    <row r="1691" spans="1:65" s="2" customFormat="1" ht="14.45" customHeight="1">
      <c r="A1691" s="35"/>
      <c r="B1691" s="36"/>
      <c r="C1691" s="214" t="s">
        <v>2045</v>
      </c>
      <c r="D1691" s="214" t="s">
        <v>179</v>
      </c>
      <c r="E1691" s="215" t="s">
        <v>2046</v>
      </c>
      <c r="F1691" s="216" t="s">
        <v>2047</v>
      </c>
      <c r="G1691" s="217" t="s">
        <v>2043</v>
      </c>
      <c r="H1691" s="218">
        <v>1</v>
      </c>
      <c r="I1691" s="219"/>
      <c r="J1691" s="220">
        <f>ROUND(I1691*H1691,2)</f>
        <v>0</v>
      </c>
      <c r="K1691" s="216" t="s">
        <v>198</v>
      </c>
      <c r="L1691" s="221"/>
      <c r="M1691" s="222" t="s">
        <v>43</v>
      </c>
      <c r="N1691" s="223" t="s">
        <v>51</v>
      </c>
      <c r="O1691" s="65"/>
      <c r="P1691" s="188">
        <f>O1691*H1691</f>
        <v>0</v>
      </c>
      <c r="Q1691" s="188">
        <v>0</v>
      </c>
      <c r="R1691" s="188">
        <f>Q1691*H1691</f>
        <v>0</v>
      </c>
      <c r="S1691" s="188">
        <v>0</v>
      </c>
      <c r="T1691" s="189">
        <f>S1691*H1691</f>
        <v>0</v>
      </c>
      <c r="U1691" s="35"/>
      <c r="V1691" s="35"/>
      <c r="W1691" s="35"/>
      <c r="X1691" s="35"/>
      <c r="Y1691" s="35"/>
      <c r="Z1691" s="35"/>
      <c r="AA1691" s="35"/>
      <c r="AB1691" s="35"/>
      <c r="AC1691" s="35"/>
      <c r="AD1691" s="35"/>
      <c r="AE1691" s="35"/>
      <c r="AR1691" s="190" t="s">
        <v>90</v>
      </c>
      <c r="AT1691" s="190" t="s">
        <v>179</v>
      </c>
      <c r="AU1691" s="190" t="s">
        <v>90</v>
      </c>
      <c r="AY1691" s="17" t="s">
        <v>182</v>
      </c>
      <c r="BE1691" s="191">
        <f>IF(N1691="základní",J1691,0)</f>
        <v>0</v>
      </c>
      <c r="BF1691" s="191">
        <f>IF(N1691="snížená",J1691,0)</f>
        <v>0</v>
      </c>
      <c r="BG1691" s="191">
        <f>IF(N1691="zákl. přenesená",J1691,0)</f>
        <v>0</v>
      </c>
      <c r="BH1691" s="191">
        <f>IF(N1691="sníž. přenesená",J1691,0)</f>
        <v>0</v>
      </c>
      <c r="BI1691" s="191">
        <f>IF(N1691="nulová",J1691,0)</f>
        <v>0</v>
      </c>
      <c r="BJ1691" s="17" t="s">
        <v>88</v>
      </c>
      <c r="BK1691" s="191">
        <f>ROUND(I1691*H1691,2)</f>
        <v>0</v>
      </c>
      <c r="BL1691" s="17" t="s">
        <v>88</v>
      </c>
      <c r="BM1691" s="190" t="s">
        <v>2048</v>
      </c>
    </row>
    <row r="1692" spans="1:65" s="13" customFormat="1" ht="11.25">
      <c r="B1692" s="192"/>
      <c r="C1692" s="193"/>
      <c r="D1692" s="194" t="s">
        <v>193</v>
      </c>
      <c r="E1692" s="195" t="s">
        <v>43</v>
      </c>
      <c r="F1692" s="196" t="s">
        <v>532</v>
      </c>
      <c r="G1692" s="193"/>
      <c r="H1692" s="195" t="s">
        <v>43</v>
      </c>
      <c r="I1692" s="197"/>
      <c r="J1692" s="193"/>
      <c r="K1692" s="193"/>
      <c r="L1692" s="198"/>
      <c r="M1692" s="199"/>
      <c r="N1692" s="200"/>
      <c r="O1692" s="200"/>
      <c r="P1692" s="200"/>
      <c r="Q1692" s="200"/>
      <c r="R1692" s="200"/>
      <c r="S1692" s="200"/>
      <c r="T1692" s="201"/>
      <c r="AT1692" s="202" t="s">
        <v>193</v>
      </c>
      <c r="AU1692" s="202" t="s">
        <v>90</v>
      </c>
      <c r="AV1692" s="13" t="s">
        <v>88</v>
      </c>
      <c r="AW1692" s="13" t="s">
        <v>41</v>
      </c>
      <c r="AX1692" s="13" t="s">
        <v>80</v>
      </c>
      <c r="AY1692" s="202" t="s">
        <v>182</v>
      </c>
    </row>
    <row r="1693" spans="1:65" s="13" customFormat="1" ht="11.25">
      <c r="B1693" s="192"/>
      <c r="C1693" s="193"/>
      <c r="D1693" s="194" t="s">
        <v>193</v>
      </c>
      <c r="E1693" s="195" t="s">
        <v>43</v>
      </c>
      <c r="F1693" s="196" t="s">
        <v>2006</v>
      </c>
      <c r="G1693" s="193"/>
      <c r="H1693" s="195" t="s">
        <v>43</v>
      </c>
      <c r="I1693" s="197"/>
      <c r="J1693" s="193"/>
      <c r="K1693" s="193"/>
      <c r="L1693" s="198"/>
      <c r="M1693" s="199"/>
      <c r="N1693" s="200"/>
      <c r="O1693" s="200"/>
      <c r="P1693" s="200"/>
      <c r="Q1693" s="200"/>
      <c r="R1693" s="200"/>
      <c r="S1693" s="200"/>
      <c r="T1693" s="201"/>
      <c r="AT1693" s="202" t="s">
        <v>193</v>
      </c>
      <c r="AU1693" s="202" t="s">
        <v>90</v>
      </c>
      <c r="AV1693" s="13" t="s">
        <v>88</v>
      </c>
      <c r="AW1693" s="13" t="s">
        <v>41</v>
      </c>
      <c r="AX1693" s="13" t="s">
        <v>80</v>
      </c>
      <c r="AY1693" s="202" t="s">
        <v>182</v>
      </c>
    </row>
    <row r="1694" spans="1:65" s="14" customFormat="1" ht="11.25">
      <c r="B1694" s="203"/>
      <c r="C1694" s="204"/>
      <c r="D1694" s="194" t="s">
        <v>193</v>
      </c>
      <c r="E1694" s="205" t="s">
        <v>43</v>
      </c>
      <c r="F1694" s="206" t="s">
        <v>88</v>
      </c>
      <c r="G1694" s="204"/>
      <c r="H1694" s="207">
        <v>1</v>
      </c>
      <c r="I1694" s="208"/>
      <c r="J1694" s="204"/>
      <c r="K1694" s="204"/>
      <c r="L1694" s="209"/>
      <c r="M1694" s="210"/>
      <c r="N1694" s="211"/>
      <c r="O1694" s="211"/>
      <c r="P1694" s="211"/>
      <c r="Q1694" s="211"/>
      <c r="R1694" s="211"/>
      <c r="S1694" s="211"/>
      <c r="T1694" s="212"/>
      <c r="AT1694" s="213" t="s">
        <v>193</v>
      </c>
      <c r="AU1694" s="213" t="s">
        <v>90</v>
      </c>
      <c r="AV1694" s="14" t="s">
        <v>90</v>
      </c>
      <c r="AW1694" s="14" t="s">
        <v>41</v>
      </c>
      <c r="AX1694" s="14" t="s">
        <v>88</v>
      </c>
      <c r="AY1694" s="213" t="s">
        <v>182</v>
      </c>
    </row>
    <row r="1695" spans="1:65" s="2" customFormat="1" ht="14.45" customHeight="1">
      <c r="A1695" s="35"/>
      <c r="B1695" s="36"/>
      <c r="C1695" s="179" t="s">
        <v>2049</v>
      </c>
      <c r="D1695" s="179" t="s">
        <v>187</v>
      </c>
      <c r="E1695" s="180" t="s">
        <v>2050</v>
      </c>
      <c r="F1695" s="181" t="s">
        <v>2051</v>
      </c>
      <c r="G1695" s="182" t="s">
        <v>190</v>
      </c>
      <c r="H1695" s="183">
        <v>1</v>
      </c>
      <c r="I1695" s="184"/>
      <c r="J1695" s="185">
        <f>ROUND(I1695*H1695,2)</f>
        <v>0</v>
      </c>
      <c r="K1695" s="181" t="s">
        <v>191</v>
      </c>
      <c r="L1695" s="40"/>
      <c r="M1695" s="186" t="s">
        <v>43</v>
      </c>
      <c r="N1695" s="187" t="s">
        <v>51</v>
      </c>
      <c r="O1695" s="65"/>
      <c r="P1695" s="188">
        <f>O1695*H1695</f>
        <v>0</v>
      </c>
      <c r="Q1695" s="188">
        <v>0</v>
      </c>
      <c r="R1695" s="188">
        <f>Q1695*H1695</f>
        <v>0</v>
      </c>
      <c r="S1695" s="188">
        <v>0</v>
      </c>
      <c r="T1695" s="189">
        <f>S1695*H1695</f>
        <v>0</v>
      </c>
      <c r="U1695" s="35"/>
      <c r="V1695" s="35"/>
      <c r="W1695" s="35"/>
      <c r="X1695" s="35"/>
      <c r="Y1695" s="35"/>
      <c r="Z1695" s="35"/>
      <c r="AA1695" s="35"/>
      <c r="AB1695" s="35"/>
      <c r="AC1695" s="35"/>
      <c r="AD1695" s="35"/>
      <c r="AE1695" s="35"/>
      <c r="AR1695" s="190" t="s">
        <v>88</v>
      </c>
      <c r="AT1695" s="190" t="s">
        <v>187</v>
      </c>
      <c r="AU1695" s="190" t="s">
        <v>90</v>
      </c>
      <c r="AY1695" s="17" t="s">
        <v>182</v>
      </c>
      <c r="BE1695" s="191">
        <f>IF(N1695="základní",J1695,0)</f>
        <v>0</v>
      </c>
      <c r="BF1695" s="191">
        <f>IF(N1695="snížená",J1695,0)</f>
        <v>0</v>
      </c>
      <c r="BG1695" s="191">
        <f>IF(N1695="zákl. přenesená",J1695,0)</f>
        <v>0</v>
      </c>
      <c r="BH1695" s="191">
        <f>IF(N1695="sníž. přenesená",J1695,0)</f>
        <v>0</v>
      </c>
      <c r="BI1695" s="191">
        <f>IF(N1695="nulová",J1695,0)</f>
        <v>0</v>
      </c>
      <c r="BJ1695" s="17" t="s">
        <v>88</v>
      </c>
      <c r="BK1695" s="191">
        <f>ROUND(I1695*H1695,2)</f>
        <v>0</v>
      </c>
      <c r="BL1695" s="17" t="s">
        <v>88</v>
      </c>
      <c r="BM1695" s="190" t="s">
        <v>2052</v>
      </c>
    </row>
    <row r="1696" spans="1:65" s="13" customFormat="1" ht="11.25">
      <c r="B1696" s="192"/>
      <c r="C1696" s="193"/>
      <c r="D1696" s="194" t="s">
        <v>193</v>
      </c>
      <c r="E1696" s="195" t="s">
        <v>43</v>
      </c>
      <c r="F1696" s="196" t="s">
        <v>532</v>
      </c>
      <c r="G1696" s="193"/>
      <c r="H1696" s="195" t="s">
        <v>43</v>
      </c>
      <c r="I1696" s="197"/>
      <c r="J1696" s="193"/>
      <c r="K1696" s="193"/>
      <c r="L1696" s="198"/>
      <c r="M1696" s="199"/>
      <c r="N1696" s="200"/>
      <c r="O1696" s="200"/>
      <c r="P1696" s="200"/>
      <c r="Q1696" s="200"/>
      <c r="R1696" s="200"/>
      <c r="S1696" s="200"/>
      <c r="T1696" s="201"/>
      <c r="AT1696" s="202" t="s">
        <v>193</v>
      </c>
      <c r="AU1696" s="202" t="s">
        <v>90</v>
      </c>
      <c r="AV1696" s="13" t="s">
        <v>88</v>
      </c>
      <c r="AW1696" s="13" t="s">
        <v>41</v>
      </c>
      <c r="AX1696" s="13" t="s">
        <v>80</v>
      </c>
      <c r="AY1696" s="202" t="s">
        <v>182</v>
      </c>
    </row>
    <row r="1697" spans="1:65" s="13" customFormat="1" ht="11.25">
      <c r="B1697" s="192"/>
      <c r="C1697" s="193"/>
      <c r="D1697" s="194" t="s">
        <v>193</v>
      </c>
      <c r="E1697" s="195" t="s">
        <v>43</v>
      </c>
      <c r="F1697" s="196" t="s">
        <v>2006</v>
      </c>
      <c r="G1697" s="193"/>
      <c r="H1697" s="195" t="s">
        <v>43</v>
      </c>
      <c r="I1697" s="197"/>
      <c r="J1697" s="193"/>
      <c r="K1697" s="193"/>
      <c r="L1697" s="198"/>
      <c r="M1697" s="199"/>
      <c r="N1697" s="200"/>
      <c r="O1697" s="200"/>
      <c r="P1697" s="200"/>
      <c r="Q1697" s="200"/>
      <c r="R1697" s="200"/>
      <c r="S1697" s="200"/>
      <c r="T1697" s="201"/>
      <c r="AT1697" s="202" t="s">
        <v>193</v>
      </c>
      <c r="AU1697" s="202" t="s">
        <v>90</v>
      </c>
      <c r="AV1697" s="13" t="s">
        <v>88</v>
      </c>
      <c r="AW1697" s="13" t="s">
        <v>41</v>
      </c>
      <c r="AX1697" s="13" t="s">
        <v>80</v>
      </c>
      <c r="AY1697" s="202" t="s">
        <v>182</v>
      </c>
    </row>
    <row r="1698" spans="1:65" s="14" customFormat="1" ht="11.25">
      <c r="B1698" s="203"/>
      <c r="C1698" s="204"/>
      <c r="D1698" s="194" t="s">
        <v>193</v>
      </c>
      <c r="E1698" s="205" t="s">
        <v>43</v>
      </c>
      <c r="F1698" s="206" t="s">
        <v>88</v>
      </c>
      <c r="G1698" s="204"/>
      <c r="H1698" s="207">
        <v>1</v>
      </c>
      <c r="I1698" s="208"/>
      <c r="J1698" s="204"/>
      <c r="K1698" s="204"/>
      <c r="L1698" s="209"/>
      <c r="M1698" s="210"/>
      <c r="N1698" s="211"/>
      <c r="O1698" s="211"/>
      <c r="P1698" s="211"/>
      <c r="Q1698" s="211"/>
      <c r="R1698" s="211"/>
      <c r="S1698" s="211"/>
      <c r="T1698" s="212"/>
      <c r="AT1698" s="213" t="s">
        <v>193</v>
      </c>
      <c r="AU1698" s="213" t="s">
        <v>90</v>
      </c>
      <c r="AV1698" s="14" t="s">
        <v>90</v>
      </c>
      <c r="AW1698" s="14" t="s">
        <v>41</v>
      </c>
      <c r="AX1698" s="14" t="s">
        <v>88</v>
      </c>
      <c r="AY1698" s="213" t="s">
        <v>182</v>
      </c>
    </row>
    <row r="1699" spans="1:65" s="2" customFormat="1" ht="14.45" customHeight="1">
      <c r="A1699" s="35"/>
      <c r="B1699" s="36"/>
      <c r="C1699" s="214" t="s">
        <v>2053</v>
      </c>
      <c r="D1699" s="214" t="s">
        <v>179</v>
      </c>
      <c r="E1699" s="215" t="s">
        <v>2054</v>
      </c>
      <c r="F1699" s="216" t="s">
        <v>2055</v>
      </c>
      <c r="G1699" s="217" t="s">
        <v>190</v>
      </c>
      <c r="H1699" s="218">
        <v>1</v>
      </c>
      <c r="I1699" s="219"/>
      <c r="J1699" s="220">
        <f>ROUND(I1699*H1699,2)</f>
        <v>0</v>
      </c>
      <c r="K1699" s="216" t="s">
        <v>198</v>
      </c>
      <c r="L1699" s="221"/>
      <c r="M1699" s="222" t="s">
        <v>43</v>
      </c>
      <c r="N1699" s="223" t="s">
        <v>51</v>
      </c>
      <c r="O1699" s="65"/>
      <c r="P1699" s="188">
        <f>O1699*H1699</f>
        <v>0</v>
      </c>
      <c r="Q1699" s="188">
        <v>0</v>
      </c>
      <c r="R1699" s="188">
        <f>Q1699*H1699</f>
        <v>0</v>
      </c>
      <c r="S1699" s="188">
        <v>0</v>
      </c>
      <c r="T1699" s="189">
        <f>S1699*H1699</f>
        <v>0</v>
      </c>
      <c r="U1699" s="35"/>
      <c r="V1699" s="35"/>
      <c r="W1699" s="35"/>
      <c r="X1699" s="35"/>
      <c r="Y1699" s="35"/>
      <c r="Z1699" s="35"/>
      <c r="AA1699" s="35"/>
      <c r="AB1699" s="35"/>
      <c r="AC1699" s="35"/>
      <c r="AD1699" s="35"/>
      <c r="AE1699" s="35"/>
      <c r="AR1699" s="190" t="s">
        <v>90</v>
      </c>
      <c r="AT1699" s="190" t="s">
        <v>179</v>
      </c>
      <c r="AU1699" s="190" t="s">
        <v>90</v>
      </c>
      <c r="AY1699" s="17" t="s">
        <v>182</v>
      </c>
      <c r="BE1699" s="191">
        <f>IF(N1699="základní",J1699,0)</f>
        <v>0</v>
      </c>
      <c r="BF1699" s="191">
        <f>IF(N1699="snížená",J1699,0)</f>
        <v>0</v>
      </c>
      <c r="BG1699" s="191">
        <f>IF(N1699="zákl. přenesená",J1699,0)</f>
        <v>0</v>
      </c>
      <c r="BH1699" s="191">
        <f>IF(N1699="sníž. přenesená",J1699,0)</f>
        <v>0</v>
      </c>
      <c r="BI1699" s="191">
        <f>IF(N1699="nulová",J1699,0)</f>
        <v>0</v>
      </c>
      <c r="BJ1699" s="17" t="s">
        <v>88</v>
      </c>
      <c r="BK1699" s="191">
        <f>ROUND(I1699*H1699,2)</f>
        <v>0</v>
      </c>
      <c r="BL1699" s="17" t="s">
        <v>88</v>
      </c>
      <c r="BM1699" s="190" t="s">
        <v>2056</v>
      </c>
    </row>
    <row r="1700" spans="1:65" s="13" customFormat="1" ht="11.25">
      <c r="B1700" s="192"/>
      <c r="C1700" s="193"/>
      <c r="D1700" s="194" t="s">
        <v>193</v>
      </c>
      <c r="E1700" s="195" t="s">
        <v>43</v>
      </c>
      <c r="F1700" s="196" t="s">
        <v>532</v>
      </c>
      <c r="G1700" s="193"/>
      <c r="H1700" s="195" t="s">
        <v>43</v>
      </c>
      <c r="I1700" s="197"/>
      <c r="J1700" s="193"/>
      <c r="K1700" s="193"/>
      <c r="L1700" s="198"/>
      <c r="M1700" s="199"/>
      <c r="N1700" s="200"/>
      <c r="O1700" s="200"/>
      <c r="P1700" s="200"/>
      <c r="Q1700" s="200"/>
      <c r="R1700" s="200"/>
      <c r="S1700" s="200"/>
      <c r="T1700" s="201"/>
      <c r="AT1700" s="202" t="s">
        <v>193</v>
      </c>
      <c r="AU1700" s="202" t="s">
        <v>90</v>
      </c>
      <c r="AV1700" s="13" t="s">
        <v>88</v>
      </c>
      <c r="AW1700" s="13" t="s">
        <v>41</v>
      </c>
      <c r="AX1700" s="13" t="s">
        <v>80</v>
      </c>
      <c r="AY1700" s="202" t="s">
        <v>182</v>
      </c>
    </row>
    <row r="1701" spans="1:65" s="13" customFormat="1" ht="11.25">
      <c r="B1701" s="192"/>
      <c r="C1701" s="193"/>
      <c r="D1701" s="194" t="s">
        <v>193</v>
      </c>
      <c r="E1701" s="195" t="s">
        <v>43</v>
      </c>
      <c r="F1701" s="196" t="s">
        <v>2006</v>
      </c>
      <c r="G1701" s="193"/>
      <c r="H1701" s="195" t="s">
        <v>43</v>
      </c>
      <c r="I1701" s="197"/>
      <c r="J1701" s="193"/>
      <c r="K1701" s="193"/>
      <c r="L1701" s="198"/>
      <c r="M1701" s="199"/>
      <c r="N1701" s="200"/>
      <c r="O1701" s="200"/>
      <c r="P1701" s="200"/>
      <c r="Q1701" s="200"/>
      <c r="R1701" s="200"/>
      <c r="S1701" s="200"/>
      <c r="T1701" s="201"/>
      <c r="AT1701" s="202" t="s">
        <v>193</v>
      </c>
      <c r="AU1701" s="202" t="s">
        <v>90</v>
      </c>
      <c r="AV1701" s="13" t="s">
        <v>88</v>
      </c>
      <c r="AW1701" s="13" t="s">
        <v>41</v>
      </c>
      <c r="AX1701" s="13" t="s">
        <v>80</v>
      </c>
      <c r="AY1701" s="202" t="s">
        <v>182</v>
      </c>
    </row>
    <row r="1702" spans="1:65" s="14" customFormat="1" ht="11.25">
      <c r="B1702" s="203"/>
      <c r="C1702" s="204"/>
      <c r="D1702" s="194" t="s">
        <v>193</v>
      </c>
      <c r="E1702" s="205" t="s">
        <v>43</v>
      </c>
      <c r="F1702" s="206" t="s">
        <v>88</v>
      </c>
      <c r="G1702" s="204"/>
      <c r="H1702" s="207">
        <v>1</v>
      </c>
      <c r="I1702" s="208"/>
      <c r="J1702" s="204"/>
      <c r="K1702" s="204"/>
      <c r="L1702" s="209"/>
      <c r="M1702" s="210"/>
      <c r="N1702" s="211"/>
      <c r="O1702" s="211"/>
      <c r="P1702" s="211"/>
      <c r="Q1702" s="211"/>
      <c r="R1702" s="211"/>
      <c r="S1702" s="211"/>
      <c r="T1702" s="212"/>
      <c r="AT1702" s="213" t="s">
        <v>193</v>
      </c>
      <c r="AU1702" s="213" t="s">
        <v>90</v>
      </c>
      <c r="AV1702" s="14" t="s">
        <v>90</v>
      </c>
      <c r="AW1702" s="14" t="s">
        <v>41</v>
      </c>
      <c r="AX1702" s="14" t="s">
        <v>88</v>
      </c>
      <c r="AY1702" s="213" t="s">
        <v>182</v>
      </c>
    </row>
    <row r="1703" spans="1:65" s="2" customFormat="1" ht="14.45" customHeight="1">
      <c r="A1703" s="35"/>
      <c r="B1703" s="36"/>
      <c r="C1703" s="214" t="s">
        <v>2057</v>
      </c>
      <c r="D1703" s="214" t="s">
        <v>179</v>
      </c>
      <c r="E1703" s="215" t="s">
        <v>2058</v>
      </c>
      <c r="F1703" s="216" t="s">
        <v>2059</v>
      </c>
      <c r="G1703" s="217" t="s">
        <v>190</v>
      </c>
      <c r="H1703" s="218">
        <v>1</v>
      </c>
      <c r="I1703" s="219"/>
      <c r="J1703" s="220">
        <f>ROUND(I1703*H1703,2)</f>
        <v>0</v>
      </c>
      <c r="K1703" s="216" t="s">
        <v>198</v>
      </c>
      <c r="L1703" s="221"/>
      <c r="M1703" s="222" t="s">
        <v>43</v>
      </c>
      <c r="N1703" s="223" t="s">
        <v>51</v>
      </c>
      <c r="O1703" s="65"/>
      <c r="P1703" s="188">
        <f>O1703*H1703</f>
        <v>0</v>
      </c>
      <c r="Q1703" s="188">
        <v>0</v>
      </c>
      <c r="R1703" s="188">
        <f>Q1703*H1703</f>
        <v>0</v>
      </c>
      <c r="S1703" s="188">
        <v>0</v>
      </c>
      <c r="T1703" s="189">
        <f>S1703*H1703</f>
        <v>0</v>
      </c>
      <c r="U1703" s="35"/>
      <c r="V1703" s="35"/>
      <c r="W1703" s="35"/>
      <c r="X1703" s="35"/>
      <c r="Y1703" s="35"/>
      <c r="Z1703" s="35"/>
      <c r="AA1703" s="35"/>
      <c r="AB1703" s="35"/>
      <c r="AC1703" s="35"/>
      <c r="AD1703" s="35"/>
      <c r="AE1703" s="35"/>
      <c r="AR1703" s="190" t="s">
        <v>90</v>
      </c>
      <c r="AT1703" s="190" t="s">
        <v>179</v>
      </c>
      <c r="AU1703" s="190" t="s">
        <v>90</v>
      </c>
      <c r="AY1703" s="17" t="s">
        <v>182</v>
      </c>
      <c r="BE1703" s="191">
        <f>IF(N1703="základní",J1703,0)</f>
        <v>0</v>
      </c>
      <c r="BF1703" s="191">
        <f>IF(N1703="snížená",J1703,0)</f>
        <v>0</v>
      </c>
      <c r="BG1703" s="191">
        <f>IF(N1703="zákl. přenesená",J1703,0)</f>
        <v>0</v>
      </c>
      <c r="BH1703" s="191">
        <f>IF(N1703="sníž. přenesená",J1703,0)</f>
        <v>0</v>
      </c>
      <c r="BI1703" s="191">
        <f>IF(N1703="nulová",J1703,0)</f>
        <v>0</v>
      </c>
      <c r="BJ1703" s="17" t="s">
        <v>88</v>
      </c>
      <c r="BK1703" s="191">
        <f>ROUND(I1703*H1703,2)</f>
        <v>0</v>
      </c>
      <c r="BL1703" s="17" t="s">
        <v>88</v>
      </c>
      <c r="BM1703" s="190" t="s">
        <v>2060</v>
      </c>
    </row>
    <row r="1704" spans="1:65" s="13" customFormat="1" ht="11.25">
      <c r="B1704" s="192"/>
      <c r="C1704" s="193"/>
      <c r="D1704" s="194" t="s">
        <v>193</v>
      </c>
      <c r="E1704" s="195" t="s">
        <v>43</v>
      </c>
      <c r="F1704" s="196" t="s">
        <v>532</v>
      </c>
      <c r="G1704" s="193"/>
      <c r="H1704" s="195" t="s">
        <v>43</v>
      </c>
      <c r="I1704" s="197"/>
      <c r="J1704" s="193"/>
      <c r="K1704" s="193"/>
      <c r="L1704" s="198"/>
      <c r="M1704" s="199"/>
      <c r="N1704" s="200"/>
      <c r="O1704" s="200"/>
      <c r="P1704" s="200"/>
      <c r="Q1704" s="200"/>
      <c r="R1704" s="200"/>
      <c r="S1704" s="200"/>
      <c r="T1704" s="201"/>
      <c r="AT1704" s="202" t="s">
        <v>193</v>
      </c>
      <c r="AU1704" s="202" t="s">
        <v>90</v>
      </c>
      <c r="AV1704" s="13" t="s">
        <v>88</v>
      </c>
      <c r="AW1704" s="13" t="s">
        <v>41</v>
      </c>
      <c r="AX1704" s="13" t="s">
        <v>80</v>
      </c>
      <c r="AY1704" s="202" t="s">
        <v>182</v>
      </c>
    </row>
    <row r="1705" spans="1:65" s="13" customFormat="1" ht="11.25">
      <c r="B1705" s="192"/>
      <c r="C1705" s="193"/>
      <c r="D1705" s="194" t="s">
        <v>193</v>
      </c>
      <c r="E1705" s="195" t="s">
        <v>43</v>
      </c>
      <c r="F1705" s="196" t="s">
        <v>2006</v>
      </c>
      <c r="G1705" s="193"/>
      <c r="H1705" s="195" t="s">
        <v>43</v>
      </c>
      <c r="I1705" s="197"/>
      <c r="J1705" s="193"/>
      <c r="K1705" s="193"/>
      <c r="L1705" s="198"/>
      <c r="M1705" s="199"/>
      <c r="N1705" s="200"/>
      <c r="O1705" s="200"/>
      <c r="P1705" s="200"/>
      <c r="Q1705" s="200"/>
      <c r="R1705" s="200"/>
      <c r="S1705" s="200"/>
      <c r="T1705" s="201"/>
      <c r="AT1705" s="202" t="s">
        <v>193</v>
      </c>
      <c r="AU1705" s="202" t="s">
        <v>90</v>
      </c>
      <c r="AV1705" s="13" t="s">
        <v>88</v>
      </c>
      <c r="AW1705" s="13" t="s">
        <v>41</v>
      </c>
      <c r="AX1705" s="13" t="s">
        <v>80</v>
      </c>
      <c r="AY1705" s="202" t="s">
        <v>182</v>
      </c>
    </row>
    <row r="1706" spans="1:65" s="14" customFormat="1" ht="11.25">
      <c r="B1706" s="203"/>
      <c r="C1706" s="204"/>
      <c r="D1706" s="194" t="s">
        <v>193</v>
      </c>
      <c r="E1706" s="205" t="s">
        <v>43</v>
      </c>
      <c r="F1706" s="206" t="s">
        <v>88</v>
      </c>
      <c r="G1706" s="204"/>
      <c r="H1706" s="207">
        <v>1</v>
      </c>
      <c r="I1706" s="208"/>
      <c r="J1706" s="204"/>
      <c r="K1706" s="204"/>
      <c r="L1706" s="209"/>
      <c r="M1706" s="210"/>
      <c r="N1706" s="211"/>
      <c r="O1706" s="211"/>
      <c r="P1706" s="211"/>
      <c r="Q1706" s="211"/>
      <c r="R1706" s="211"/>
      <c r="S1706" s="211"/>
      <c r="T1706" s="212"/>
      <c r="AT1706" s="213" t="s">
        <v>193</v>
      </c>
      <c r="AU1706" s="213" t="s">
        <v>90</v>
      </c>
      <c r="AV1706" s="14" t="s">
        <v>90</v>
      </c>
      <c r="AW1706" s="14" t="s">
        <v>41</v>
      </c>
      <c r="AX1706" s="14" t="s">
        <v>88</v>
      </c>
      <c r="AY1706" s="213" t="s">
        <v>182</v>
      </c>
    </row>
    <row r="1707" spans="1:65" s="12" customFormat="1" ht="22.9" customHeight="1">
      <c r="B1707" s="163"/>
      <c r="C1707" s="164"/>
      <c r="D1707" s="165" t="s">
        <v>79</v>
      </c>
      <c r="E1707" s="177" t="s">
        <v>1045</v>
      </c>
      <c r="F1707" s="177" t="s">
        <v>1046</v>
      </c>
      <c r="G1707" s="164"/>
      <c r="H1707" s="164"/>
      <c r="I1707" s="167"/>
      <c r="J1707" s="178">
        <f>BK1707</f>
        <v>0</v>
      </c>
      <c r="K1707" s="164"/>
      <c r="L1707" s="169"/>
      <c r="M1707" s="170"/>
      <c r="N1707" s="171"/>
      <c r="O1707" s="171"/>
      <c r="P1707" s="172">
        <f>SUM(P1708:P1979)</f>
        <v>0</v>
      </c>
      <c r="Q1707" s="171"/>
      <c r="R1707" s="172">
        <f>SUM(R1708:R1979)</f>
        <v>113.42815736999999</v>
      </c>
      <c r="S1707" s="171"/>
      <c r="T1707" s="173">
        <f>SUM(T1708:T1979)</f>
        <v>0</v>
      </c>
      <c r="AR1707" s="174" t="s">
        <v>181</v>
      </c>
      <c r="AT1707" s="175" t="s">
        <v>79</v>
      </c>
      <c r="AU1707" s="175" t="s">
        <v>88</v>
      </c>
      <c r="AY1707" s="174" t="s">
        <v>182</v>
      </c>
      <c r="BK1707" s="176">
        <f>SUM(BK1708:BK1979)</f>
        <v>0</v>
      </c>
    </row>
    <row r="1708" spans="1:65" s="2" customFormat="1" ht="24.2" customHeight="1">
      <c r="A1708" s="35"/>
      <c r="B1708" s="36"/>
      <c r="C1708" s="179" t="s">
        <v>2061</v>
      </c>
      <c r="D1708" s="179" t="s">
        <v>187</v>
      </c>
      <c r="E1708" s="180" t="s">
        <v>1048</v>
      </c>
      <c r="F1708" s="181" t="s">
        <v>1049</v>
      </c>
      <c r="G1708" s="182" t="s">
        <v>740</v>
      </c>
      <c r="H1708" s="183">
        <v>0.59199999999999997</v>
      </c>
      <c r="I1708" s="184"/>
      <c r="J1708" s="185">
        <f>ROUND(I1708*H1708,2)</f>
        <v>0</v>
      </c>
      <c r="K1708" s="181" t="s">
        <v>191</v>
      </c>
      <c r="L1708" s="40"/>
      <c r="M1708" s="186" t="s">
        <v>43</v>
      </c>
      <c r="N1708" s="187" t="s">
        <v>51</v>
      </c>
      <c r="O1708" s="65"/>
      <c r="P1708" s="188">
        <f>O1708*H1708</f>
        <v>0</v>
      </c>
      <c r="Q1708" s="188">
        <v>8.8000000000000005E-3</v>
      </c>
      <c r="R1708" s="188">
        <f>Q1708*H1708</f>
        <v>5.2096E-3</v>
      </c>
      <c r="S1708" s="188">
        <v>0</v>
      </c>
      <c r="T1708" s="189">
        <f>S1708*H1708</f>
        <v>0</v>
      </c>
      <c r="U1708" s="35"/>
      <c r="V1708" s="35"/>
      <c r="W1708" s="35"/>
      <c r="X1708" s="35"/>
      <c r="Y1708" s="35"/>
      <c r="Z1708" s="35"/>
      <c r="AA1708" s="35"/>
      <c r="AB1708" s="35"/>
      <c r="AC1708" s="35"/>
      <c r="AD1708" s="35"/>
      <c r="AE1708" s="35"/>
      <c r="AR1708" s="190" t="s">
        <v>88</v>
      </c>
      <c r="AT1708" s="190" t="s">
        <v>187</v>
      </c>
      <c r="AU1708" s="190" t="s">
        <v>90</v>
      </c>
      <c r="AY1708" s="17" t="s">
        <v>182</v>
      </c>
      <c r="BE1708" s="191">
        <f>IF(N1708="základní",J1708,0)</f>
        <v>0</v>
      </c>
      <c r="BF1708" s="191">
        <f>IF(N1708="snížená",J1708,0)</f>
        <v>0</v>
      </c>
      <c r="BG1708" s="191">
        <f>IF(N1708="zákl. přenesená",J1708,0)</f>
        <v>0</v>
      </c>
      <c r="BH1708" s="191">
        <f>IF(N1708="sníž. přenesená",J1708,0)</f>
        <v>0</v>
      </c>
      <c r="BI1708" s="191">
        <f>IF(N1708="nulová",J1708,0)</f>
        <v>0</v>
      </c>
      <c r="BJ1708" s="17" t="s">
        <v>88</v>
      </c>
      <c r="BK1708" s="191">
        <f>ROUND(I1708*H1708,2)</f>
        <v>0</v>
      </c>
      <c r="BL1708" s="17" t="s">
        <v>88</v>
      </c>
      <c r="BM1708" s="190" t="s">
        <v>1050</v>
      </c>
    </row>
    <row r="1709" spans="1:65" s="13" customFormat="1" ht="11.25">
      <c r="B1709" s="192"/>
      <c r="C1709" s="193"/>
      <c r="D1709" s="194" t="s">
        <v>193</v>
      </c>
      <c r="E1709" s="195" t="s">
        <v>43</v>
      </c>
      <c r="F1709" s="196" t="s">
        <v>362</v>
      </c>
      <c r="G1709" s="193"/>
      <c r="H1709" s="195" t="s">
        <v>43</v>
      </c>
      <c r="I1709" s="197"/>
      <c r="J1709" s="193"/>
      <c r="K1709" s="193"/>
      <c r="L1709" s="198"/>
      <c r="M1709" s="199"/>
      <c r="N1709" s="200"/>
      <c r="O1709" s="200"/>
      <c r="P1709" s="200"/>
      <c r="Q1709" s="200"/>
      <c r="R1709" s="200"/>
      <c r="S1709" s="200"/>
      <c r="T1709" s="201"/>
      <c r="AT1709" s="202" t="s">
        <v>193</v>
      </c>
      <c r="AU1709" s="202" t="s">
        <v>90</v>
      </c>
      <c r="AV1709" s="13" t="s">
        <v>88</v>
      </c>
      <c r="AW1709" s="13" t="s">
        <v>41</v>
      </c>
      <c r="AX1709" s="13" t="s">
        <v>80</v>
      </c>
      <c r="AY1709" s="202" t="s">
        <v>182</v>
      </c>
    </row>
    <row r="1710" spans="1:65" s="13" customFormat="1" ht="11.25">
      <c r="B1710" s="192"/>
      <c r="C1710" s="193"/>
      <c r="D1710" s="194" t="s">
        <v>193</v>
      </c>
      <c r="E1710" s="195" t="s">
        <v>43</v>
      </c>
      <c r="F1710" s="196" t="s">
        <v>1051</v>
      </c>
      <c r="G1710" s="193"/>
      <c r="H1710" s="195" t="s">
        <v>43</v>
      </c>
      <c r="I1710" s="197"/>
      <c r="J1710" s="193"/>
      <c r="K1710" s="193"/>
      <c r="L1710" s="198"/>
      <c r="M1710" s="199"/>
      <c r="N1710" s="200"/>
      <c r="O1710" s="200"/>
      <c r="P1710" s="200"/>
      <c r="Q1710" s="200"/>
      <c r="R1710" s="200"/>
      <c r="S1710" s="200"/>
      <c r="T1710" s="201"/>
      <c r="AT1710" s="202" t="s">
        <v>193</v>
      </c>
      <c r="AU1710" s="202" t="s">
        <v>90</v>
      </c>
      <c r="AV1710" s="13" t="s">
        <v>88</v>
      </c>
      <c r="AW1710" s="13" t="s">
        <v>41</v>
      </c>
      <c r="AX1710" s="13" t="s">
        <v>80</v>
      </c>
      <c r="AY1710" s="202" t="s">
        <v>182</v>
      </c>
    </row>
    <row r="1711" spans="1:65" s="14" customFormat="1" ht="11.25">
      <c r="B1711" s="203"/>
      <c r="C1711" s="204"/>
      <c r="D1711" s="194" t="s">
        <v>193</v>
      </c>
      <c r="E1711" s="205" t="s">
        <v>43</v>
      </c>
      <c r="F1711" s="206" t="s">
        <v>2062</v>
      </c>
      <c r="G1711" s="204"/>
      <c r="H1711" s="207">
        <v>0.42499999999999999</v>
      </c>
      <c r="I1711" s="208"/>
      <c r="J1711" s="204"/>
      <c r="K1711" s="204"/>
      <c r="L1711" s="209"/>
      <c r="M1711" s="210"/>
      <c r="N1711" s="211"/>
      <c r="O1711" s="211"/>
      <c r="P1711" s="211"/>
      <c r="Q1711" s="211"/>
      <c r="R1711" s="211"/>
      <c r="S1711" s="211"/>
      <c r="T1711" s="212"/>
      <c r="AT1711" s="213" t="s">
        <v>193</v>
      </c>
      <c r="AU1711" s="213" t="s">
        <v>90</v>
      </c>
      <c r="AV1711" s="14" t="s">
        <v>90</v>
      </c>
      <c r="AW1711" s="14" t="s">
        <v>41</v>
      </c>
      <c r="AX1711" s="14" t="s">
        <v>80</v>
      </c>
      <c r="AY1711" s="213" t="s">
        <v>182</v>
      </c>
    </row>
    <row r="1712" spans="1:65" s="13" customFormat="1" ht="11.25">
      <c r="B1712" s="192"/>
      <c r="C1712" s="193"/>
      <c r="D1712" s="194" t="s">
        <v>193</v>
      </c>
      <c r="E1712" s="195" t="s">
        <v>43</v>
      </c>
      <c r="F1712" s="196" t="s">
        <v>2063</v>
      </c>
      <c r="G1712" s="193"/>
      <c r="H1712" s="195" t="s">
        <v>43</v>
      </c>
      <c r="I1712" s="197"/>
      <c r="J1712" s="193"/>
      <c r="K1712" s="193"/>
      <c r="L1712" s="198"/>
      <c r="M1712" s="199"/>
      <c r="N1712" s="200"/>
      <c r="O1712" s="200"/>
      <c r="P1712" s="200"/>
      <c r="Q1712" s="200"/>
      <c r="R1712" s="200"/>
      <c r="S1712" s="200"/>
      <c r="T1712" s="201"/>
      <c r="AT1712" s="202" t="s">
        <v>193</v>
      </c>
      <c r="AU1712" s="202" t="s">
        <v>90</v>
      </c>
      <c r="AV1712" s="13" t="s">
        <v>88</v>
      </c>
      <c r="AW1712" s="13" t="s">
        <v>41</v>
      </c>
      <c r="AX1712" s="13" t="s">
        <v>80</v>
      </c>
      <c r="AY1712" s="202" t="s">
        <v>182</v>
      </c>
    </row>
    <row r="1713" spans="1:65" s="14" customFormat="1" ht="11.25">
      <c r="B1713" s="203"/>
      <c r="C1713" s="204"/>
      <c r="D1713" s="194" t="s">
        <v>193</v>
      </c>
      <c r="E1713" s="205" t="s">
        <v>43</v>
      </c>
      <c r="F1713" s="206" t="s">
        <v>2064</v>
      </c>
      <c r="G1713" s="204"/>
      <c r="H1713" s="207">
        <v>5.0000000000000001E-3</v>
      </c>
      <c r="I1713" s="208"/>
      <c r="J1713" s="204"/>
      <c r="K1713" s="204"/>
      <c r="L1713" s="209"/>
      <c r="M1713" s="210"/>
      <c r="N1713" s="211"/>
      <c r="O1713" s="211"/>
      <c r="P1713" s="211"/>
      <c r="Q1713" s="211"/>
      <c r="R1713" s="211"/>
      <c r="S1713" s="211"/>
      <c r="T1713" s="212"/>
      <c r="AT1713" s="213" t="s">
        <v>193</v>
      </c>
      <c r="AU1713" s="213" t="s">
        <v>90</v>
      </c>
      <c r="AV1713" s="14" t="s">
        <v>90</v>
      </c>
      <c r="AW1713" s="14" t="s">
        <v>41</v>
      </c>
      <c r="AX1713" s="14" t="s">
        <v>80</v>
      </c>
      <c r="AY1713" s="213" t="s">
        <v>182</v>
      </c>
    </row>
    <row r="1714" spans="1:65" s="13" customFormat="1" ht="11.25">
      <c r="B1714" s="192"/>
      <c r="C1714" s="193"/>
      <c r="D1714" s="194" t="s">
        <v>193</v>
      </c>
      <c r="E1714" s="195" t="s">
        <v>43</v>
      </c>
      <c r="F1714" s="196" t="s">
        <v>2065</v>
      </c>
      <c r="G1714" s="193"/>
      <c r="H1714" s="195" t="s">
        <v>43</v>
      </c>
      <c r="I1714" s="197"/>
      <c r="J1714" s="193"/>
      <c r="K1714" s="193"/>
      <c r="L1714" s="198"/>
      <c r="M1714" s="199"/>
      <c r="N1714" s="200"/>
      <c r="O1714" s="200"/>
      <c r="P1714" s="200"/>
      <c r="Q1714" s="200"/>
      <c r="R1714" s="200"/>
      <c r="S1714" s="200"/>
      <c r="T1714" s="201"/>
      <c r="AT1714" s="202" t="s">
        <v>193</v>
      </c>
      <c r="AU1714" s="202" t="s">
        <v>90</v>
      </c>
      <c r="AV1714" s="13" t="s">
        <v>88</v>
      </c>
      <c r="AW1714" s="13" t="s">
        <v>41</v>
      </c>
      <c r="AX1714" s="13" t="s">
        <v>80</v>
      </c>
      <c r="AY1714" s="202" t="s">
        <v>182</v>
      </c>
    </row>
    <row r="1715" spans="1:65" s="14" customFormat="1" ht="11.25">
      <c r="B1715" s="203"/>
      <c r="C1715" s="204"/>
      <c r="D1715" s="194" t="s">
        <v>193</v>
      </c>
      <c r="E1715" s="205" t="s">
        <v>43</v>
      </c>
      <c r="F1715" s="206" t="s">
        <v>2066</v>
      </c>
      <c r="G1715" s="204"/>
      <c r="H1715" s="207">
        <v>6.9000000000000006E-2</v>
      </c>
      <c r="I1715" s="208"/>
      <c r="J1715" s="204"/>
      <c r="K1715" s="204"/>
      <c r="L1715" s="209"/>
      <c r="M1715" s="210"/>
      <c r="N1715" s="211"/>
      <c r="O1715" s="211"/>
      <c r="P1715" s="211"/>
      <c r="Q1715" s="211"/>
      <c r="R1715" s="211"/>
      <c r="S1715" s="211"/>
      <c r="T1715" s="212"/>
      <c r="AT1715" s="213" t="s">
        <v>193</v>
      </c>
      <c r="AU1715" s="213" t="s">
        <v>90</v>
      </c>
      <c r="AV1715" s="14" t="s">
        <v>90</v>
      </c>
      <c r="AW1715" s="14" t="s">
        <v>41</v>
      </c>
      <c r="AX1715" s="14" t="s">
        <v>80</v>
      </c>
      <c r="AY1715" s="213" t="s">
        <v>182</v>
      </c>
    </row>
    <row r="1716" spans="1:65" s="13" customFormat="1" ht="11.25">
      <c r="B1716" s="192"/>
      <c r="C1716" s="193"/>
      <c r="D1716" s="194" t="s">
        <v>193</v>
      </c>
      <c r="E1716" s="195" t="s">
        <v>43</v>
      </c>
      <c r="F1716" s="196" t="s">
        <v>2067</v>
      </c>
      <c r="G1716" s="193"/>
      <c r="H1716" s="195" t="s">
        <v>43</v>
      </c>
      <c r="I1716" s="197"/>
      <c r="J1716" s="193"/>
      <c r="K1716" s="193"/>
      <c r="L1716" s="198"/>
      <c r="M1716" s="199"/>
      <c r="N1716" s="200"/>
      <c r="O1716" s="200"/>
      <c r="P1716" s="200"/>
      <c r="Q1716" s="200"/>
      <c r="R1716" s="200"/>
      <c r="S1716" s="200"/>
      <c r="T1716" s="201"/>
      <c r="AT1716" s="202" t="s">
        <v>193</v>
      </c>
      <c r="AU1716" s="202" t="s">
        <v>90</v>
      </c>
      <c r="AV1716" s="13" t="s">
        <v>88</v>
      </c>
      <c r="AW1716" s="13" t="s">
        <v>41</v>
      </c>
      <c r="AX1716" s="13" t="s">
        <v>80</v>
      </c>
      <c r="AY1716" s="202" t="s">
        <v>182</v>
      </c>
    </row>
    <row r="1717" spans="1:65" s="14" customFormat="1" ht="11.25">
      <c r="B1717" s="203"/>
      <c r="C1717" s="204"/>
      <c r="D1717" s="194" t="s">
        <v>193</v>
      </c>
      <c r="E1717" s="205" t="s">
        <v>43</v>
      </c>
      <c r="F1717" s="206" t="s">
        <v>1058</v>
      </c>
      <c r="G1717" s="204"/>
      <c r="H1717" s="207">
        <v>1.2E-2</v>
      </c>
      <c r="I1717" s="208"/>
      <c r="J1717" s="204"/>
      <c r="K1717" s="204"/>
      <c r="L1717" s="209"/>
      <c r="M1717" s="210"/>
      <c r="N1717" s="211"/>
      <c r="O1717" s="211"/>
      <c r="P1717" s="211"/>
      <c r="Q1717" s="211"/>
      <c r="R1717" s="211"/>
      <c r="S1717" s="211"/>
      <c r="T1717" s="212"/>
      <c r="AT1717" s="213" t="s">
        <v>193</v>
      </c>
      <c r="AU1717" s="213" t="s">
        <v>90</v>
      </c>
      <c r="AV1717" s="14" t="s">
        <v>90</v>
      </c>
      <c r="AW1717" s="14" t="s">
        <v>41</v>
      </c>
      <c r="AX1717" s="14" t="s">
        <v>80</v>
      </c>
      <c r="AY1717" s="213" t="s">
        <v>182</v>
      </c>
    </row>
    <row r="1718" spans="1:65" s="13" customFormat="1" ht="11.25">
      <c r="B1718" s="192"/>
      <c r="C1718" s="193"/>
      <c r="D1718" s="194" t="s">
        <v>193</v>
      </c>
      <c r="E1718" s="195" t="s">
        <v>43</v>
      </c>
      <c r="F1718" s="196" t="s">
        <v>2068</v>
      </c>
      <c r="G1718" s="193"/>
      <c r="H1718" s="195" t="s">
        <v>43</v>
      </c>
      <c r="I1718" s="197"/>
      <c r="J1718" s="193"/>
      <c r="K1718" s="193"/>
      <c r="L1718" s="198"/>
      <c r="M1718" s="199"/>
      <c r="N1718" s="200"/>
      <c r="O1718" s="200"/>
      <c r="P1718" s="200"/>
      <c r="Q1718" s="200"/>
      <c r="R1718" s="200"/>
      <c r="S1718" s="200"/>
      <c r="T1718" s="201"/>
      <c r="AT1718" s="202" t="s">
        <v>193</v>
      </c>
      <c r="AU1718" s="202" t="s">
        <v>90</v>
      </c>
      <c r="AV1718" s="13" t="s">
        <v>88</v>
      </c>
      <c r="AW1718" s="13" t="s">
        <v>41</v>
      </c>
      <c r="AX1718" s="13" t="s">
        <v>80</v>
      </c>
      <c r="AY1718" s="202" t="s">
        <v>182</v>
      </c>
    </row>
    <row r="1719" spans="1:65" s="14" customFormat="1" ht="11.25">
      <c r="B1719" s="203"/>
      <c r="C1719" s="204"/>
      <c r="D1719" s="194" t="s">
        <v>193</v>
      </c>
      <c r="E1719" s="205" t="s">
        <v>43</v>
      </c>
      <c r="F1719" s="206" t="s">
        <v>2069</v>
      </c>
      <c r="G1719" s="204"/>
      <c r="H1719" s="207">
        <v>8.1000000000000003E-2</v>
      </c>
      <c r="I1719" s="208"/>
      <c r="J1719" s="204"/>
      <c r="K1719" s="204"/>
      <c r="L1719" s="209"/>
      <c r="M1719" s="210"/>
      <c r="N1719" s="211"/>
      <c r="O1719" s="211"/>
      <c r="P1719" s="211"/>
      <c r="Q1719" s="211"/>
      <c r="R1719" s="211"/>
      <c r="S1719" s="211"/>
      <c r="T1719" s="212"/>
      <c r="AT1719" s="213" t="s">
        <v>193</v>
      </c>
      <c r="AU1719" s="213" t="s">
        <v>90</v>
      </c>
      <c r="AV1719" s="14" t="s">
        <v>90</v>
      </c>
      <c r="AW1719" s="14" t="s">
        <v>41</v>
      </c>
      <c r="AX1719" s="14" t="s">
        <v>80</v>
      </c>
      <c r="AY1719" s="213" t="s">
        <v>182</v>
      </c>
    </row>
    <row r="1720" spans="1:65" s="15" customFormat="1" ht="11.25">
      <c r="B1720" s="227"/>
      <c r="C1720" s="228"/>
      <c r="D1720" s="194" t="s">
        <v>193</v>
      </c>
      <c r="E1720" s="229" t="s">
        <v>43</v>
      </c>
      <c r="F1720" s="230" t="s">
        <v>436</v>
      </c>
      <c r="G1720" s="228"/>
      <c r="H1720" s="231">
        <v>0.59199999999999997</v>
      </c>
      <c r="I1720" s="232"/>
      <c r="J1720" s="228"/>
      <c r="K1720" s="228"/>
      <c r="L1720" s="233"/>
      <c r="M1720" s="234"/>
      <c r="N1720" s="235"/>
      <c r="O1720" s="235"/>
      <c r="P1720" s="235"/>
      <c r="Q1720" s="235"/>
      <c r="R1720" s="235"/>
      <c r="S1720" s="235"/>
      <c r="T1720" s="236"/>
      <c r="AT1720" s="237" t="s">
        <v>193</v>
      </c>
      <c r="AU1720" s="237" t="s">
        <v>90</v>
      </c>
      <c r="AV1720" s="15" t="s">
        <v>205</v>
      </c>
      <c r="AW1720" s="15" t="s">
        <v>41</v>
      </c>
      <c r="AX1720" s="15" t="s">
        <v>88</v>
      </c>
      <c r="AY1720" s="237" t="s">
        <v>182</v>
      </c>
    </row>
    <row r="1721" spans="1:65" s="2" customFormat="1" ht="14.45" customHeight="1">
      <c r="A1721" s="35"/>
      <c r="B1721" s="36"/>
      <c r="C1721" s="179" t="s">
        <v>2070</v>
      </c>
      <c r="D1721" s="179" t="s">
        <v>187</v>
      </c>
      <c r="E1721" s="180" t="s">
        <v>1060</v>
      </c>
      <c r="F1721" s="181" t="s">
        <v>1061</v>
      </c>
      <c r="G1721" s="182" t="s">
        <v>740</v>
      </c>
      <c r="H1721" s="183">
        <v>0.59199999999999997</v>
      </c>
      <c r="I1721" s="184"/>
      <c r="J1721" s="185">
        <f>ROUND(I1721*H1721,2)</f>
        <v>0</v>
      </c>
      <c r="K1721" s="181" t="s">
        <v>191</v>
      </c>
      <c r="L1721" s="40"/>
      <c r="M1721" s="186" t="s">
        <v>43</v>
      </c>
      <c r="N1721" s="187" t="s">
        <v>51</v>
      </c>
      <c r="O1721" s="65"/>
      <c r="P1721" s="188">
        <f>O1721*H1721</f>
        <v>0</v>
      </c>
      <c r="Q1721" s="188">
        <v>9.9000000000000008E-3</v>
      </c>
      <c r="R1721" s="188">
        <f>Q1721*H1721</f>
        <v>5.8608000000000002E-3</v>
      </c>
      <c r="S1721" s="188">
        <v>0</v>
      </c>
      <c r="T1721" s="189">
        <f>S1721*H1721</f>
        <v>0</v>
      </c>
      <c r="U1721" s="35"/>
      <c r="V1721" s="35"/>
      <c r="W1721" s="35"/>
      <c r="X1721" s="35"/>
      <c r="Y1721" s="35"/>
      <c r="Z1721" s="35"/>
      <c r="AA1721" s="35"/>
      <c r="AB1721" s="35"/>
      <c r="AC1721" s="35"/>
      <c r="AD1721" s="35"/>
      <c r="AE1721" s="35"/>
      <c r="AR1721" s="190" t="s">
        <v>88</v>
      </c>
      <c r="AT1721" s="190" t="s">
        <v>187</v>
      </c>
      <c r="AU1721" s="190" t="s">
        <v>90</v>
      </c>
      <c r="AY1721" s="17" t="s">
        <v>182</v>
      </c>
      <c r="BE1721" s="191">
        <f>IF(N1721="základní",J1721,0)</f>
        <v>0</v>
      </c>
      <c r="BF1721" s="191">
        <f>IF(N1721="snížená",J1721,0)</f>
        <v>0</v>
      </c>
      <c r="BG1721" s="191">
        <f>IF(N1721="zákl. přenesená",J1721,0)</f>
        <v>0</v>
      </c>
      <c r="BH1721" s="191">
        <f>IF(N1721="sníž. přenesená",J1721,0)</f>
        <v>0</v>
      </c>
      <c r="BI1721" s="191">
        <f>IF(N1721="nulová",J1721,0)</f>
        <v>0</v>
      </c>
      <c r="BJ1721" s="17" t="s">
        <v>88</v>
      </c>
      <c r="BK1721" s="191">
        <f>ROUND(I1721*H1721,2)</f>
        <v>0</v>
      </c>
      <c r="BL1721" s="17" t="s">
        <v>88</v>
      </c>
      <c r="BM1721" s="190" t="s">
        <v>1062</v>
      </c>
    </row>
    <row r="1722" spans="1:65" s="13" customFormat="1" ht="11.25">
      <c r="B1722" s="192"/>
      <c r="C1722" s="193"/>
      <c r="D1722" s="194" t="s">
        <v>193</v>
      </c>
      <c r="E1722" s="195" t="s">
        <v>43</v>
      </c>
      <c r="F1722" s="196" t="s">
        <v>362</v>
      </c>
      <c r="G1722" s="193"/>
      <c r="H1722" s="195" t="s">
        <v>43</v>
      </c>
      <c r="I1722" s="197"/>
      <c r="J1722" s="193"/>
      <c r="K1722" s="193"/>
      <c r="L1722" s="198"/>
      <c r="M1722" s="199"/>
      <c r="N1722" s="200"/>
      <c r="O1722" s="200"/>
      <c r="P1722" s="200"/>
      <c r="Q1722" s="200"/>
      <c r="R1722" s="200"/>
      <c r="S1722" s="200"/>
      <c r="T1722" s="201"/>
      <c r="AT1722" s="202" t="s">
        <v>193</v>
      </c>
      <c r="AU1722" s="202" t="s">
        <v>90</v>
      </c>
      <c r="AV1722" s="13" t="s">
        <v>88</v>
      </c>
      <c r="AW1722" s="13" t="s">
        <v>41</v>
      </c>
      <c r="AX1722" s="13" t="s">
        <v>80</v>
      </c>
      <c r="AY1722" s="202" t="s">
        <v>182</v>
      </c>
    </row>
    <row r="1723" spans="1:65" s="13" customFormat="1" ht="11.25">
      <c r="B1723" s="192"/>
      <c r="C1723" s="193"/>
      <c r="D1723" s="194" t="s">
        <v>193</v>
      </c>
      <c r="E1723" s="195" t="s">
        <v>43</v>
      </c>
      <c r="F1723" s="196" t="s">
        <v>1051</v>
      </c>
      <c r="G1723" s="193"/>
      <c r="H1723" s="195" t="s">
        <v>43</v>
      </c>
      <c r="I1723" s="197"/>
      <c r="J1723" s="193"/>
      <c r="K1723" s="193"/>
      <c r="L1723" s="198"/>
      <c r="M1723" s="199"/>
      <c r="N1723" s="200"/>
      <c r="O1723" s="200"/>
      <c r="P1723" s="200"/>
      <c r="Q1723" s="200"/>
      <c r="R1723" s="200"/>
      <c r="S1723" s="200"/>
      <c r="T1723" s="201"/>
      <c r="AT1723" s="202" t="s">
        <v>193</v>
      </c>
      <c r="AU1723" s="202" t="s">
        <v>90</v>
      </c>
      <c r="AV1723" s="13" t="s">
        <v>88</v>
      </c>
      <c r="AW1723" s="13" t="s">
        <v>41</v>
      </c>
      <c r="AX1723" s="13" t="s">
        <v>80</v>
      </c>
      <c r="AY1723" s="202" t="s">
        <v>182</v>
      </c>
    </row>
    <row r="1724" spans="1:65" s="14" customFormat="1" ht="11.25">
      <c r="B1724" s="203"/>
      <c r="C1724" s="204"/>
      <c r="D1724" s="194" t="s">
        <v>193</v>
      </c>
      <c r="E1724" s="205" t="s">
        <v>43</v>
      </c>
      <c r="F1724" s="206" t="s">
        <v>2062</v>
      </c>
      <c r="G1724" s="204"/>
      <c r="H1724" s="207">
        <v>0.42499999999999999</v>
      </c>
      <c r="I1724" s="208"/>
      <c r="J1724" s="204"/>
      <c r="K1724" s="204"/>
      <c r="L1724" s="209"/>
      <c r="M1724" s="210"/>
      <c r="N1724" s="211"/>
      <c r="O1724" s="211"/>
      <c r="P1724" s="211"/>
      <c r="Q1724" s="211"/>
      <c r="R1724" s="211"/>
      <c r="S1724" s="211"/>
      <c r="T1724" s="212"/>
      <c r="AT1724" s="213" t="s">
        <v>193</v>
      </c>
      <c r="AU1724" s="213" t="s">
        <v>90</v>
      </c>
      <c r="AV1724" s="14" t="s">
        <v>90</v>
      </c>
      <c r="AW1724" s="14" t="s">
        <v>41</v>
      </c>
      <c r="AX1724" s="14" t="s">
        <v>80</v>
      </c>
      <c r="AY1724" s="213" t="s">
        <v>182</v>
      </c>
    </row>
    <row r="1725" spans="1:65" s="13" customFormat="1" ht="11.25">
      <c r="B1725" s="192"/>
      <c r="C1725" s="193"/>
      <c r="D1725" s="194" t="s">
        <v>193</v>
      </c>
      <c r="E1725" s="195" t="s">
        <v>43</v>
      </c>
      <c r="F1725" s="196" t="s">
        <v>2063</v>
      </c>
      <c r="G1725" s="193"/>
      <c r="H1725" s="195" t="s">
        <v>43</v>
      </c>
      <c r="I1725" s="197"/>
      <c r="J1725" s="193"/>
      <c r="K1725" s="193"/>
      <c r="L1725" s="198"/>
      <c r="M1725" s="199"/>
      <c r="N1725" s="200"/>
      <c r="O1725" s="200"/>
      <c r="P1725" s="200"/>
      <c r="Q1725" s="200"/>
      <c r="R1725" s="200"/>
      <c r="S1725" s="200"/>
      <c r="T1725" s="201"/>
      <c r="AT1725" s="202" t="s">
        <v>193</v>
      </c>
      <c r="AU1725" s="202" t="s">
        <v>90</v>
      </c>
      <c r="AV1725" s="13" t="s">
        <v>88</v>
      </c>
      <c r="AW1725" s="13" t="s">
        <v>41</v>
      </c>
      <c r="AX1725" s="13" t="s">
        <v>80</v>
      </c>
      <c r="AY1725" s="202" t="s">
        <v>182</v>
      </c>
    </row>
    <row r="1726" spans="1:65" s="14" customFormat="1" ht="11.25">
      <c r="B1726" s="203"/>
      <c r="C1726" s="204"/>
      <c r="D1726" s="194" t="s">
        <v>193</v>
      </c>
      <c r="E1726" s="205" t="s">
        <v>43</v>
      </c>
      <c r="F1726" s="206" t="s">
        <v>2064</v>
      </c>
      <c r="G1726" s="204"/>
      <c r="H1726" s="207">
        <v>5.0000000000000001E-3</v>
      </c>
      <c r="I1726" s="208"/>
      <c r="J1726" s="204"/>
      <c r="K1726" s="204"/>
      <c r="L1726" s="209"/>
      <c r="M1726" s="210"/>
      <c r="N1726" s="211"/>
      <c r="O1726" s="211"/>
      <c r="P1726" s="211"/>
      <c r="Q1726" s="211"/>
      <c r="R1726" s="211"/>
      <c r="S1726" s="211"/>
      <c r="T1726" s="212"/>
      <c r="AT1726" s="213" t="s">
        <v>193</v>
      </c>
      <c r="AU1726" s="213" t="s">
        <v>90</v>
      </c>
      <c r="AV1726" s="14" t="s">
        <v>90</v>
      </c>
      <c r="AW1726" s="14" t="s">
        <v>41</v>
      </c>
      <c r="AX1726" s="14" t="s">
        <v>80</v>
      </c>
      <c r="AY1726" s="213" t="s">
        <v>182</v>
      </c>
    </row>
    <row r="1727" spans="1:65" s="13" customFormat="1" ht="11.25">
      <c r="B1727" s="192"/>
      <c r="C1727" s="193"/>
      <c r="D1727" s="194" t="s">
        <v>193</v>
      </c>
      <c r="E1727" s="195" t="s">
        <v>43</v>
      </c>
      <c r="F1727" s="196" t="s">
        <v>2065</v>
      </c>
      <c r="G1727" s="193"/>
      <c r="H1727" s="195" t="s">
        <v>43</v>
      </c>
      <c r="I1727" s="197"/>
      <c r="J1727" s="193"/>
      <c r="K1727" s="193"/>
      <c r="L1727" s="198"/>
      <c r="M1727" s="199"/>
      <c r="N1727" s="200"/>
      <c r="O1727" s="200"/>
      <c r="P1727" s="200"/>
      <c r="Q1727" s="200"/>
      <c r="R1727" s="200"/>
      <c r="S1727" s="200"/>
      <c r="T1727" s="201"/>
      <c r="AT1727" s="202" t="s">
        <v>193</v>
      </c>
      <c r="AU1727" s="202" t="s">
        <v>90</v>
      </c>
      <c r="AV1727" s="13" t="s">
        <v>88</v>
      </c>
      <c r="AW1727" s="13" t="s">
        <v>41</v>
      </c>
      <c r="AX1727" s="13" t="s">
        <v>80</v>
      </c>
      <c r="AY1727" s="202" t="s">
        <v>182</v>
      </c>
    </row>
    <row r="1728" spans="1:65" s="14" customFormat="1" ht="11.25">
      <c r="B1728" s="203"/>
      <c r="C1728" s="204"/>
      <c r="D1728" s="194" t="s">
        <v>193</v>
      </c>
      <c r="E1728" s="205" t="s">
        <v>43</v>
      </c>
      <c r="F1728" s="206" t="s">
        <v>2066</v>
      </c>
      <c r="G1728" s="204"/>
      <c r="H1728" s="207">
        <v>6.9000000000000006E-2</v>
      </c>
      <c r="I1728" s="208"/>
      <c r="J1728" s="204"/>
      <c r="K1728" s="204"/>
      <c r="L1728" s="209"/>
      <c r="M1728" s="210"/>
      <c r="N1728" s="211"/>
      <c r="O1728" s="211"/>
      <c r="P1728" s="211"/>
      <c r="Q1728" s="211"/>
      <c r="R1728" s="211"/>
      <c r="S1728" s="211"/>
      <c r="T1728" s="212"/>
      <c r="AT1728" s="213" t="s">
        <v>193</v>
      </c>
      <c r="AU1728" s="213" t="s">
        <v>90</v>
      </c>
      <c r="AV1728" s="14" t="s">
        <v>90</v>
      </c>
      <c r="AW1728" s="14" t="s">
        <v>41</v>
      </c>
      <c r="AX1728" s="14" t="s">
        <v>80</v>
      </c>
      <c r="AY1728" s="213" t="s">
        <v>182</v>
      </c>
    </row>
    <row r="1729" spans="1:65" s="13" customFormat="1" ht="11.25">
      <c r="B1729" s="192"/>
      <c r="C1729" s="193"/>
      <c r="D1729" s="194" t="s">
        <v>193</v>
      </c>
      <c r="E1729" s="195" t="s">
        <v>43</v>
      </c>
      <c r="F1729" s="196" t="s">
        <v>2067</v>
      </c>
      <c r="G1729" s="193"/>
      <c r="H1729" s="195" t="s">
        <v>43</v>
      </c>
      <c r="I1729" s="197"/>
      <c r="J1729" s="193"/>
      <c r="K1729" s="193"/>
      <c r="L1729" s="198"/>
      <c r="M1729" s="199"/>
      <c r="N1729" s="200"/>
      <c r="O1729" s="200"/>
      <c r="P1729" s="200"/>
      <c r="Q1729" s="200"/>
      <c r="R1729" s="200"/>
      <c r="S1729" s="200"/>
      <c r="T1729" s="201"/>
      <c r="AT1729" s="202" t="s">
        <v>193</v>
      </c>
      <c r="AU1729" s="202" t="s">
        <v>90</v>
      </c>
      <c r="AV1729" s="13" t="s">
        <v>88</v>
      </c>
      <c r="AW1729" s="13" t="s">
        <v>41</v>
      </c>
      <c r="AX1729" s="13" t="s">
        <v>80</v>
      </c>
      <c r="AY1729" s="202" t="s">
        <v>182</v>
      </c>
    </row>
    <row r="1730" spans="1:65" s="14" customFormat="1" ht="11.25">
      <c r="B1730" s="203"/>
      <c r="C1730" s="204"/>
      <c r="D1730" s="194" t="s">
        <v>193</v>
      </c>
      <c r="E1730" s="205" t="s">
        <v>43</v>
      </c>
      <c r="F1730" s="206" t="s">
        <v>1058</v>
      </c>
      <c r="G1730" s="204"/>
      <c r="H1730" s="207">
        <v>1.2E-2</v>
      </c>
      <c r="I1730" s="208"/>
      <c r="J1730" s="204"/>
      <c r="K1730" s="204"/>
      <c r="L1730" s="209"/>
      <c r="M1730" s="210"/>
      <c r="N1730" s="211"/>
      <c r="O1730" s="211"/>
      <c r="P1730" s="211"/>
      <c r="Q1730" s="211"/>
      <c r="R1730" s="211"/>
      <c r="S1730" s="211"/>
      <c r="T1730" s="212"/>
      <c r="AT1730" s="213" t="s">
        <v>193</v>
      </c>
      <c r="AU1730" s="213" t="s">
        <v>90</v>
      </c>
      <c r="AV1730" s="14" t="s">
        <v>90</v>
      </c>
      <c r="AW1730" s="14" t="s">
        <v>41</v>
      </c>
      <c r="AX1730" s="14" t="s">
        <v>80</v>
      </c>
      <c r="AY1730" s="213" t="s">
        <v>182</v>
      </c>
    </row>
    <row r="1731" spans="1:65" s="13" customFormat="1" ht="11.25">
      <c r="B1731" s="192"/>
      <c r="C1731" s="193"/>
      <c r="D1731" s="194" t="s">
        <v>193</v>
      </c>
      <c r="E1731" s="195" t="s">
        <v>43</v>
      </c>
      <c r="F1731" s="196" t="s">
        <v>2068</v>
      </c>
      <c r="G1731" s="193"/>
      <c r="H1731" s="195" t="s">
        <v>43</v>
      </c>
      <c r="I1731" s="197"/>
      <c r="J1731" s="193"/>
      <c r="K1731" s="193"/>
      <c r="L1731" s="198"/>
      <c r="M1731" s="199"/>
      <c r="N1731" s="200"/>
      <c r="O1731" s="200"/>
      <c r="P1731" s="200"/>
      <c r="Q1731" s="200"/>
      <c r="R1731" s="200"/>
      <c r="S1731" s="200"/>
      <c r="T1731" s="201"/>
      <c r="AT1731" s="202" t="s">
        <v>193</v>
      </c>
      <c r="AU1731" s="202" t="s">
        <v>90</v>
      </c>
      <c r="AV1731" s="13" t="s">
        <v>88</v>
      </c>
      <c r="AW1731" s="13" t="s">
        <v>41</v>
      </c>
      <c r="AX1731" s="13" t="s">
        <v>80</v>
      </c>
      <c r="AY1731" s="202" t="s">
        <v>182</v>
      </c>
    </row>
    <row r="1732" spans="1:65" s="14" customFormat="1" ht="11.25">
      <c r="B1732" s="203"/>
      <c r="C1732" s="204"/>
      <c r="D1732" s="194" t="s">
        <v>193</v>
      </c>
      <c r="E1732" s="205" t="s">
        <v>43</v>
      </c>
      <c r="F1732" s="206" t="s">
        <v>2069</v>
      </c>
      <c r="G1732" s="204"/>
      <c r="H1732" s="207">
        <v>8.1000000000000003E-2</v>
      </c>
      <c r="I1732" s="208"/>
      <c r="J1732" s="204"/>
      <c r="K1732" s="204"/>
      <c r="L1732" s="209"/>
      <c r="M1732" s="210"/>
      <c r="N1732" s="211"/>
      <c r="O1732" s="211"/>
      <c r="P1732" s="211"/>
      <c r="Q1732" s="211"/>
      <c r="R1732" s="211"/>
      <c r="S1732" s="211"/>
      <c r="T1732" s="212"/>
      <c r="AT1732" s="213" t="s">
        <v>193</v>
      </c>
      <c r="AU1732" s="213" t="s">
        <v>90</v>
      </c>
      <c r="AV1732" s="14" t="s">
        <v>90</v>
      </c>
      <c r="AW1732" s="14" t="s">
        <v>41</v>
      </c>
      <c r="AX1732" s="14" t="s">
        <v>80</v>
      </c>
      <c r="AY1732" s="213" t="s">
        <v>182</v>
      </c>
    </row>
    <row r="1733" spans="1:65" s="15" customFormat="1" ht="11.25">
      <c r="B1733" s="227"/>
      <c r="C1733" s="228"/>
      <c r="D1733" s="194" t="s">
        <v>193</v>
      </c>
      <c r="E1733" s="229" t="s">
        <v>43</v>
      </c>
      <c r="F1733" s="230" t="s">
        <v>436</v>
      </c>
      <c r="G1733" s="228"/>
      <c r="H1733" s="231">
        <v>0.59199999999999997</v>
      </c>
      <c r="I1733" s="232"/>
      <c r="J1733" s="228"/>
      <c r="K1733" s="228"/>
      <c r="L1733" s="233"/>
      <c r="M1733" s="234"/>
      <c r="N1733" s="235"/>
      <c r="O1733" s="235"/>
      <c r="P1733" s="235"/>
      <c r="Q1733" s="235"/>
      <c r="R1733" s="235"/>
      <c r="S1733" s="235"/>
      <c r="T1733" s="236"/>
      <c r="AT1733" s="237" t="s">
        <v>193</v>
      </c>
      <c r="AU1733" s="237" t="s">
        <v>90</v>
      </c>
      <c r="AV1733" s="15" t="s">
        <v>205</v>
      </c>
      <c r="AW1733" s="15" t="s">
        <v>41</v>
      </c>
      <c r="AX1733" s="15" t="s">
        <v>88</v>
      </c>
      <c r="AY1733" s="237" t="s">
        <v>182</v>
      </c>
    </row>
    <row r="1734" spans="1:65" s="2" customFormat="1" ht="76.349999999999994" customHeight="1">
      <c r="A1734" s="35"/>
      <c r="B1734" s="36"/>
      <c r="C1734" s="179" t="s">
        <v>2071</v>
      </c>
      <c r="D1734" s="179" t="s">
        <v>187</v>
      </c>
      <c r="E1734" s="180" t="s">
        <v>2072</v>
      </c>
      <c r="F1734" s="181" t="s">
        <v>2073</v>
      </c>
      <c r="G1734" s="182" t="s">
        <v>190</v>
      </c>
      <c r="H1734" s="183">
        <v>1</v>
      </c>
      <c r="I1734" s="184"/>
      <c r="J1734" s="185">
        <f>ROUND(I1734*H1734,2)</f>
        <v>0</v>
      </c>
      <c r="K1734" s="181" t="s">
        <v>191</v>
      </c>
      <c r="L1734" s="40"/>
      <c r="M1734" s="186" t="s">
        <v>43</v>
      </c>
      <c r="N1734" s="187" t="s">
        <v>51</v>
      </c>
      <c r="O1734" s="65"/>
      <c r="P1734" s="188">
        <f>O1734*H1734</f>
        <v>0</v>
      </c>
      <c r="Q1734" s="188">
        <v>0</v>
      </c>
      <c r="R1734" s="188">
        <f>Q1734*H1734</f>
        <v>0</v>
      </c>
      <c r="S1734" s="188">
        <v>0</v>
      </c>
      <c r="T1734" s="189">
        <f>S1734*H1734</f>
        <v>0</v>
      </c>
      <c r="U1734" s="35"/>
      <c r="V1734" s="35"/>
      <c r="W1734" s="35"/>
      <c r="X1734" s="35"/>
      <c r="Y1734" s="35"/>
      <c r="Z1734" s="35"/>
      <c r="AA1734" s="35"/>
      <c r="AB1734" s="35"/>
      <c r="AC1734" s="35"/>
      <c r="AD1734" s="35"/>
      <c r="AE1734" s="35"/>
      <c r="AR1734" s="190" t="s">
        <v>88</v>
      </c>
      <c r="AT1734" s="190" t="s">
        <v>187</v>
      </c>
      <c r="AU1734" s="190" t="s">
        <v>90</v>
      </c>
      <c r="AY1734" s="17" t="s">
        <v>182</v>
      </c>
      <c r="BE1734" s="191">
        <f>IF(N1734="základní",J1734,0)</f>
        <v>0</v>
      </c>
      <c r="BF1734" s="191">
        <f>IF(N1734="snížená",J1734,0)</f>
        <v>0</v>
      </c>
      <c r="BG1734" s="191">
        <f>IF(N1734="zákl. přenesená",J1734,0)</f>
        <v>0</v>
      </c>
      <c r="BH1734" s="191">
        <f>IF(N1734="sníž. přenesená",J1734,0)</f>
        <v>0</v>
      </c>
      <c r="BI1734" s="191">
        <f>IF(N1734="nulová",J1734,0)</f>
        <v>0</v>
      </c>
      <c r="BJ1734" s="17" t="s">
        <v>88</v>
      </c>
      <c r="BK1734" s="191">
        <f>ROUND(I1734*H1734,2)</f>
        <v>0</v>
      </c>
      <c r="BL1734" s="17" t="s">
        <v>88</v>
      </c>
      <c r="BM1734" s="190" t="s">
        <v>2074</v>
      </c>
    </row>
    <row r="1735" spans="1:65" s="13" customFormat="1" ht="11.25">
      <c r="B1735" s="192"/>
      <c r="C1735" s="193"/>
      <c r="D1735" s="194" t="s">
        <v>193</v>
      </c>
      <c r="E1735" s="195" t="s">
        <v>43</v>
      </c>
      <c r="F1735" s="196" t="s">
        <v>362</v>
      </c>
      <c r="G1735" s="193"/>
      <c r="H1735" s="195" t="s">
        <v>43</v>
      </c>
      <c r="I1735" s="197"/>
      <c r="J1735" s="193"/>
      <c r="K1735" s="193"/>
      <c r="L1735" s="198"/>
      <c r="M1735" s="199"/>
      <c r="N1735" s="200"/>
      <c r="O1735" s="200"/>
      <c r="P1735" s="200"/>
      <c r="Q1735" s="200"/>
      <c r="R1735" s="200"/>
      <c r="S1735" s="200"/>
      <c r="T1735" s="201"/>
      <c r="AT1735" s="202" t="s">
        <v>193</v>
      </c>
      <c r="AU1735" s="202" t="s">
        <v>90</v>
      </c>
      <c r="AV1735" s="13" t="s">
        <v>88</v>
      </c>
      <c r="AW1735" s="13" t="s">
        <v>41</v>
      </c>
      <c r="AX1735" s="13" t="s">
        <v>80</v>
      </c>
      <c r="AY1735" s="202" t="s">
        <v>182</v>
      </c>
    </row>
    <row r="1736" spans="1:65" s="13" customFormat="1" ht="11.25">
      <c r="B1736" s="192"/>
      <c r="C1736" s="193"/>
      <c r="D1736" s="194" t="s">
        <v>193</v>
      </c>
      <c r="E1736" s="195" t="s">
        <v>43</v>
      </c>
      <c r="F1736" s="196" t="s">
        <v>2075</v>
      </c>
      <c r="G1736" s="193"/>
      <c r="H1736" s="195" t="s">
        <v>43</v>
      </c>
      <c r="I1736" s="197"/>
      <c r="J1736" s="193"/>
      <c r="K1736" s="193"/>
      <c r="L1736" s="198"/>
      <c r="M1736" s="199"/>
      <c r="N1736" s="200"/>
      <c r="O1736" s="200"/>
      <c r="P1736" s="200"/>
      <c r="Q1736" s="200"/>
      <c r="R1736" s="200"/>
      <c r="S1736" s="200"/>
      <c r="T1736" s="201"/>
      <c r="AT1736" s="202" t="s">
        <v>193</v>
      </c>
      <c r="AU1736" s="202" t="s">
        <v>90</v>
      </c>
      <c r="AV1736" s="13" t="s">
        <v>88</v>
      </c>
      <c r="AW1736" s="13" t="s">
        <v>41</v>
      </c>
      <c r="AX1736" s="13" t="s">
        <v>80</v>
      </c>
      <c r="AY1736" s="202" t="s">
        <v>182</v>
      </c>
    </row>
    <row r="1737" spans="1:65" s="14" customFormat="1" ht="11.25">
      <c r="B1737" s="203"/>
      <c r="C1737" s="204"/>
      <c r="D1737" s="194" t="s">
        <v>193</v>
      </c>
      <c r="E1737" s="205" t="s">
        <v>43</v>
      </c>
      <c r="F1737" s="206" t="s">
        <v>88</v>
      </c>
      <c r="G1737" s="204"/>
      <c r="H1737" s="207">
        <v>1</v>
      </c>
      <c r="I1737" s="208"/>
      <c r="J1737" s="204"/>
      <c r="K1737" s="204"/>
      <c r="L1737" s="209"/>
      <c r="M1737" s="210"/>
      <c r="N1737" s="211"/>
      <c r="O1737" s="211"/>
      <c r="P1737" s="211"/>
      <c r="Q1737" s="211"/>
      <c r="R1737" s="211"/>
      <c r="S1737" s="211"/>
      <c r="T1737" s="212"/>
      <c r="AT1737" s="213" t="s">
        <v>193</v>
      </c>
      <c r="AU1737" s="213" t="s">
        <v>90</v>
      </c>
      <c r="AV1737" s="14" t="s">
        <v>90</v>
      </c>
      <c r="AW1737" s="14" t="s">
        <v>41</v>
      </c>
      <c r="AX1737" s="14" t="s">
        <v>88</v>
      </c>
      <c r="AY1737" s="213" t="s">
        <v>182</v>
      </c>
    </row>
    <row r="1738" spans="1:65" s="2" customFormat="1" ht="90" customHeight="1">
      <c r="A1738" s="35"/>
      <c r="B1738" s="36"/>
      <c r="C1738" s="179" t="s">
        <v>2076</v>
      </c>
      <c r="D1738" s="179" t="s">
        <v>187</v>
      </c>
      <c r="E1738" s="180" t="s">
        <v>1064</v>
      </c>
      <c r="F1738" s="181" t="s">
        <v>1065</v>
      </c>
      <c r="G1738" s="182" t="s">
        <v>190</v>
      </c>
      <c r="H1738" s="183">
        <v>7</v>
      </c>
      <c r="I1738" s="184"/>
      <c r="J1738" s="185">
        <f>ROUND(I1738*H1738,2)</f>
        <v>0</v>
      </c>
      <c r="K1738" s="181" t="s">
        <v>191</v>
      </c>
      <c r="L1738" s="40"/>
      <c r="M1738" s="186" t="s">
        <v>43</v>
      </c>
      <c r="N1738" s="187" t="s">
        <v>51</v>
      </c>
      <c r="O1738" s="65"/>
      <c r="P1738" s="188">
        <f>O1738*H1738</f>
        <v>0</v>
      </c>
      <c r="Q1738" s="188">
        <v>0</v>
      </c>
      <c r="R1738" s="188">
        <f>Q1738*H1738</f>
        <v>0</v>
      </c>
      <c r="S1738" s="188">
        <v>0</v>
      </c>
      <c r="T1738" s="189">
        <f>S1738*H1738</f>
        <v>0</v>
      </c>
      <c r="U1738" s="35"/>
      <c r="V1738" s="35"/>
      <c r="W1738" s="35"/>
      <c r="X1738" s="35"/>
      <c r="Y1738" s="35"/>
      <c r="Z1738" s="35"/>
      <c r="AA1738" s="35"/>
      <c r="AB1738" s="35"/>
      <c r="AC1738" s="35"/>
      <c r="AD1738" s="35"/>
      <c r="AE1738" s="35"/>
      <c r="AR1738" s="190" t="s">
        <v>88</v>
      </c>
      <c r="AT1738" s="190" t="s">
        <v>187</v>
      </c>
      <c r="AU1738" s="190" t="s">
        <v>90</v>
      </c>
      <c r="AY1738" s="17" t="s">
        <v>182</v>
      </c>
      <c r="BE1738" s="191">
        <f>IF(N1738="základní",J1738,0)</f>
        <v>0</v>
      </c>
      <c r="BF1738" s="191">
        <f>IF(N1738="snížená",J1738,0)</f>
        <v>0</v>
      </c>
      <c r="BG1738" s="191">
        <f>IF(N1738="zákl. přenesená",J1738,0)</f>
        <v>0</v>
      </c>
      <c r="BH1738" s="191">
        <f>IF(N1738="sníž. přenesená",J1738,0)</f>
        <v>0</v>
      </c>
      <c r="BI1738" s="191">
        <f>IF(N1738="nulová",J1738,0)</f>
        <v>0</v>
      </c>
      <c r="BJ1738" s="17" t="s">
        <v>88</v>
      </c>
      <c r="BK1738" s="191">
        <f>ROUND(I1738*H1738,2)</f>
        <v>0</v>
      </c>
      <c r="BL1738" s="17" t="s">
        <v>88</v>
      </c>
      <c r="BM1738" s="190" t="s">
        <v>1066</v>
      </c>
    </row>
    <row r="1739" spans="1:65" s="13" customFormat="1" ht="11.25">
      <c r="B1739" s="192"/>
      <c r="C1739" s="193"/>
      <c r="D1739" s="194" t="s">
        <v>193</v>
      </c>
      <c r="E1739" s="195" t="s">
        <v>43</v>
      </c>
      <c r="F1739" s="196" t="s">
        <v>362</v>
      </c>
      <c r="G1739" s="193"/>
      <c r="H1739" s="195" t="s">
        <v>43</v>
      </c>
      <c r="I1739" s="197"/>
      <c r="J1739" s="193"/>
      <c r="K1739" s="193"/>
      <c r="L1739" s="198"/>
      <c r="M1739" s="199"/>
      <c r="N1739" s="200"/>
      <c r="O1739" s="200"/>
      <c r="P1739" s="200"/>
      <c r="Q1739" s="200"/>
      <c r="R1739" s="200"/>
      <c r="S1739" s="200"/>
      <c r="T1739" s="201"/>
      <c r="AT1739" s="202" t="s">
        <v>193</v>
      </c>
      <c r="AU1739" s="202" t="s">
        <v>90</v>
      </c>
      <c r="AV1739" s="13" t="s">
        <v>88</v>
      </c>
      <c r="AW1739" s="13" t="s">
        <v>41</v>
      </c>
      <c r="AX1739" s="13" t="s">
        <v>80</v>
      </c>
      <c r="AY1739" s="202" t="s">
        <v>182</v>
      </c>
    </row>
    <row r="1740" spans="1:65" s="13" customFormat="1" ht="11.25">
      <c r="B1740" s="192"/>
      <c r="C1740" s="193"/>
      <c r="D1740" s="194" t="s">
        <v>193</v>
      </c>
      <c r="E1740" s="195" t="s">
        <v>43</v>
      </c>
      <c r="F1740" s="196" t="s">
        <v>431</v>
      </c>
      <c r="G1740" s="193"/>
      <c r="H1740" s="195" t="s">
        <v>43</v>
      </c>
      <c r="I1740" s="197"/>
      <c r="J1740" s="193"/>
      <c r="K1740" s="193"/>
      <c r="L1740" s="198"/>
      <c r="M1740" s="199"/>
      <c r="N1740" s="200"/>
      <c r="O1740" s="200"/>
      <c r="P1740" s="200"/>
      <c r="Q1740" s="200"/>
      <c r="R1740" s="200"/>
      <c r="S1740" s="200"/>
      <c r="T1740" s="201"/>
      <c r="AT1740" s="202" t="s">
        <v>193</v>
      </c>
      <c r="AU1740" s="202" t="s">
        <v>90</v>
      </c>
      <c r="AV1740" s="13" t="s">
        <v>88</v>
      </c>
      <c r="AW1740" s="13" t="s">
        <v>41</v>
      </c>
      <c r="AX1740" s="13" t="s">
        <v>80</v>
      </c>
      <c r="AY1740" s="202" t="s">
        <v>182</v>
      </c>
    </row>
    <row r="1741" spans="1:65" s="13" customFormat="1" ht="11.25">
      <c r="B1741" s="192"/>
      <c r="C1741" s="193"/>
      <c r="D1741" s="194" t="s">
        <v>193</v>
      </c>
      <c r="E1741" s="195" t="s">
        <v>43</v>
      </c>
      <c r="F1741" s="196" t="s">
        <v>2077</v>
      </c>
      <c r="G1741" s="193"/>
      <c r="H1741" s="195" t="s">
        <v>43</v>
      </c>
      <c r="I1741" s="197"/>
      <c r="J1741" s="193"/>
      <c r="K1741" s="193"/>
      <c r="L1741" s="198"/>
      <c r="M1741" s="199"/>
      <c r="N1741" s="200"/>
      <c r="O1741" s="200"/>
      <c r="P1741" s="200"/>
      <c r="Q1741" s="200"/>
      <c r="R1741" s="200"/>
      <c r="S1741" s="200"/>
      <c r="T1741" s="201"/>
      <c r="AT1741" s="202" t="s">
        <v>193</v>
      </c>
      <c r="AU1741" s="202" t="s">
        <v>90</v>
      </c>
      <c r="AV1741" s="13" t="s">
        <v>88</v>
      </c>
      <c r="AW1741" s="13" t="s">
        <v>41</v>
      </c>
      <c r="AX1741" s="13" t="s">
        <v>80</v>
      </c>
      <c r="AY1741" s="202" t="s">
        <v>182</v>
      </c>
    </row>
    <row r="1742" spans="1:65" s="13" customFormat="1" ht="11.25">
      <c r="B1742" s="192"/>
      <c r="C1742" s="193"/>
      <c r="D1742" s="194" t="s">
        <v>193</v>
      </c>
      <c r="E1742" s="195" t="s">
        <v>43</v>
      </c>
      <c r="F1742" s="196" t="s">
        <v>638</v>
      </c>
      <c r="G1742" s="193"/>
      <c r="H1742" s="195" t="s">
        <v>43</v>
      </c>
      <c r="I1742" s="197"/>
      <c r="J1742" s="193"/>
      <c r="K1742" s="193"/>
      <c r="L1742" s="198"/>
      <c r="M1742" s="199"/>
      <c r="N1742" s="200"/>
      <c r="O1742" s="200"/>
      <c r="P1742" s="200"/>
      <c r="Q1742" s="200"/>
      <c r="R1742" s="200"/>
      <c r="S1742" s="200"/>
      <c r="T1742" s="201"/>
      <c r="AT1742" s="202" t="s">
        <v>193</v>
      </c>
      <c r="AU1742" s="202" t="s">
        <v>90</v>
      </c>
      <c r="AV1742" s="13" t="s">
        <v>88</v>
      </c>
      <c r="AW1742" s="13" t="s">
        <v>41</v>
      </c>
      <c r="AX1742" s="13" t="s">
        <v>80</v>
      </c>
      <c r="AY1742" s="202" t="s">
        <v>182</v>
      </c>
    </row>
    <row r="1743" spans="1:65" s="14" customFormat="1" ht="11.25">
      <c r="B1743" s="203"/>
      <c r="C1743" s="204"/>
      <c r="D1743" s="194" t="s">
        <v>193</v>
      </c>
      <c r="E1743" s="205" t="s">
        <v>43</v>
      </c>
      <c r="F1743" s="206" t="s">
        <v>88</v>
      </c>
      <c r="G1743" s="204"/>
      <c r="H1743" s="207">
        <v>1</v>
      </c>
      <c r="I1743" s="208"/>
      <c r="J1743" s="204"/>
      <c r="K1743" s="204"/>
      <c r="L1743" s="209"/>
      <c r="M1743" s="210"/>
      <c r="N1743" s="211"/>
      <c r="O1743" s="211"/>
      <c r="P1743" s="211"/>
      <c r="Q1743" s="211"/>
      <c r="R1743" s="211"/>
      <c r="S1743" s="211"/>
      <c r="T1743" s="212"/>
      <c r="AT1743" s="213" t="s">
        <v>193</v>
      </c>
      <c r="AU1743" s="213" t="s">
        <v>90</v>
      </c>
      <c r="AV1743" s="14" t="s">
        <v>90</v>
      </c>
      <c r="AW1743" s="14" t="s">
        <v>41</v>
      </c>
      <c r="AX1743" s="14" t="s">
        <v>80</v>
      </c>
      <c r="AY1743" s="213" t="s">
        <v>182</v>
      </c>
    </row>
    <row r="1744" spans="1:65" s="13" customFormat="1" ht="11.25">
      <c r="B1744" s="192"/>
      <c r="C1744" s="193"/>
      <c r="D1744" s="194" t="s">
        <v>193</v>
      </c>
      <c r="E1744" s="195" t="s">
        <v>43</v>
      </c>
      <c r="F1744" s="196" t="s">
        <v>1636</v>
      </c>
      <c r="G1744" s="193"/>
      <c r="H1744" s="195" t="s">
        <v>43</v>
      </c>
      <c r="I1744" s="197"/>
      <c r="J1744" s="193"/>
      <c r="K1744" s="193"/>
      <c r="L1744" s="198"/>
      <c r="M1744" s="199"/>
      <c r="N1744" s="200"/>
      <c r="O1744" s="200"/>
      <c r="P1744" s="200"/>
      <c r="Q1744" s="200"/>
      <c r="R1744" s="200"/>
      <c r="S1744" s="200"/>
      <c r="T1744" s="201"/>
      <c r="AT1744" s="202" t="s">
        <v>193</v>
      </c>
      <c r="AU1744" s="202" t="s">
        <v>90</v>
      </c>
      <c r="AV1744" s="13" t="s">
        <v>88</v>
      </c>
      <c r="AW1744" s="13" t="s">
        <v>41</v>
      </c>
      <c r="AX1744" s="13" t="s">
        <v>80</v>
      </c>
      <c r="AY1744" s="202" t="s">
        <v>182</v>
      </c>
    </row>
    <row r="1745" spans="1:65" s="14" customFormat="1" ht="11.25">
      <c r="B1745" s="203"/>
      <c r="C1745" s="204"/>
      <c r="D1745" s="194" t="s">
        <v>193</v>
      </c>
      <c r="E1745" s="205" t="s">
        <v>43</v>
      </c>
      <c r="F1745" s="206" t="s">
        <v>88</v>
      </c>
      <c r="G1745" s="204"/>
      <c r="H1745" s="207">
        <v>1</v>
      </c>
      <c r="I1745" s="208"/>
      <c r="J1745" s="204"/>
      <c r="K1745" s="204"/>
      <c r="L1745" s="209"/>
      <c r="M1745" s="210"/>
      <c r="N1745" s="211"/>
      <c r="O1745" s="211"/>
      <c r="P1745" s="211"/>
      <c r="Q1745" s="211"/>
      <c r="R1745" s="211"/>
      <c r="S1745" s="211"/>
      <c r="T1745" s="212"/>
      <c r="AT1745" s="213" t="s">
        <v>193</v>
      </c>
      <c r="AU1745" s="213" t="s">
        <v>90</v>
      </c>
      <c r="AV1745" s="14" t="s">
        <v>90</v>
      </c>
      <c r="AW1745" s="14" t="s">
        <v>41</v>
      </c>
      <c r="AX1745" s="14" t="s">
        <v>80</v>
      </c>
      <c r="AY1745" s="213" t="s">
        <v>182</v>
      </c>
    </row>
    <row r="1746" spans="1:65" s="13" customFormat="1" ht="11.25">
      <c r="B1746" s="192"/>
      <c r="C1746" s="193"/>
      <c r="D1746" s="194" t="s">
        <v>193</v>
      </c>
      <c r="E1746" s="195" t="s">
        <v>43</v>
      </c>
      <c r="F1746" s="196" t="s">
        <v>1639</v>
      </c>
      <c r="G1746" s="193"/>
      <c r="H1746" s="195" t="s">
        <v>43</v>
      </c>
      <c r="I1746" s="197"/>
      <c r="J1746" s="193"/>
      <c r="K1746" s="193"/>
      <c r="L1746" s="198"/>
      <c r="M1746" s="199"/>
      <c r="N1746" s="200"/>
      <c r="O1746" s="200"/>
      <c r="P1746" s="200"/>
      <c r="Q1746" s="200"/>
      <c r="R1746" s="200"/>
      <c r="S1746" s="200"/>
      <c r="T1746" s="201"/>
      <c r="AT1746" s="202" t="s">
        <v>193</v>
      </c>
      <c r="AU1746" s="202" t="s">
        <v>90</v>
      </c>
      <c r="AV1746" s="13" t="s">
        <v>88</v>
      </c>
      <c r="AW1746" s="13" t="s">
        <v>41</v>
      </c>
      <c r="AX1746" s="13" t="s">
        <v>80</v>
      </c>
      <c r="AY1746" s="202" t="s">
        <v>182</v>
      </c>
    </row>
    <row r="1747" spans="1:65" s="14" customFormat="1" ht="11.25">
      <c r="B1747" s="203"/>
      <c r="C1747" s="204"/>
      <c r="D1747" s="194" t="s">
        <v>193</v>
      </c>
      <c r="E1747" s="205" t="s">
        <v>43</v>
      </c>
      <c r="F1747" s="206" t="s">
        <v>88</v>
      </c>
      <c r="G1747" s="204"/>
      <c r="H1747" s="207">
        <v>1</v>
      </c>
      <c r="I1747" s="208"/>
      <c r="J1747" s="204"/>
      <c r="K1747" s="204"/>
      <c r="L1747" s="209"/>
      <c r="M1747" s="210"/>
      <c r="N1747" s="211"/>
      <c r="O1747" s="211"/>
      <c r="P1747" s="211"/>
      <c r="Q1747" s="211"/>
      <c r="R1747" s="211"/>
      <c r="S1747" s="211"/>
      <c r="T1747" s="212"/>
      <c r="AT1747" s="213" t="s">
        <v>193</v>
      </c>
      <c r="AU1747" s="213" t="s">
        <v>90</v>
      </c>
      <c r="AV1747" s="14" t="s">
        <v>90</v>
      </c>
      <c r="AW1747" s="14" t="s">
        <v>41</v>
      </c>
      <c r="AX1747" s="14" t="s">
        <v>80</v>
      </c>
      <c r="AY1747" s="213" t="s">
        <v>182</v>
      </c>
    </row>
    <row r="1748" spans="1:65" s="13" customFormat="1" ht="11.25">
      <c r="B1748" s="192"/>
      <c r="C1748" s="193"/>
      <c r="D1748" s="194" t="s">
        <v>193</v>
      </c>
      <c r="E1748" s="195" t="s">
        <v>43</v>
      </c>
      <c r="F1748" s="196" t="s">
        <v>1641</v>
      </c>
      <c r="G1748" s="193"/>
      <c r="H1748" s="195" t="s">
        <v>43</v>
      </c>
      <c r="I1748" s="197"/>
      <c r="J1748" s="193"/>
      <c r="K1748" s="193"/>
      <c r="L1748" s="198"/>
      <c r="M1748" s="199"/>
      <c r="N1748" s="200"/>
      <c r="O1748" s="200"/>
      <c r="P1748" s="200"/>
      <c r="Q1748" s="200"/>
      <c r="R1748" s="200"/>
      <c r="S1748" s="200"/>
      <c r="T1748" s="201"/>
      <c r="AT1748" s="202" t="s">
        <v>193</v>
      </c>
      <c r="AU1748" s="202" t="s">
        <v>90</v>
      </c>
      <c r="AV1748" s="13" t="s">
        <v>88</v>
      </c>
      <c r="AW1748" s="13" t="s">
        <v>41</v>
      </c>
      <c r="AX1748" s="13" t="s">
        <v>80</v>
      </c>
      <c r="AY1748" s="202" t="s">
        <v>182</v>
      </c>
    </row>
    <row r="1749" spans="1:65" s="14" customFormat="1" ht="11.25">
      <c r="B1749" s="203"/>
      <c r="C1749" s="204"/>
      <c r="D1749" s="194" t="s">
        <v>193</v>
      </c>
      <c r="E1749" s="205" t="s">
        <v>43</v>
      </c>
      <c r="F1749" s="206" t="s">
        <v>88</v>
      </c>
      <c r="G1749" s="204"/>
      <c r="H1749" s="207">
        <v>1</v>
      </c>
      <c r="I1749" s="208"/>
      <c r="J1749" s="204"/>
      <c r="K1749" s="204"/>
      <c r="L1749" s="209"/>
      <c r="M1749" s="210"/>
      <c r="N1749" s="211"/>
      <c r="O1749" s="211"/>
      <c r="P1749" s="211"/>
      <c r="Q1749" s="211"/>
      <c r="R1749" s="211"/>
      <c r="S1749" s="211"/>
      <c r="T1749" s="212"/>
      <c r="AT1749" s="213" t="s">
        <v>193</v>
      </c>
      <c r="AU1749" s="213" t="s">
        <v>90</v>
      </c>
      <c r="AV1749" s="14" t="s">
        <v>90</v>
      </c>
      <c r="AW1749" s="14" t="s">
        <v>41</v>
      </c>
      <c r="AX1749" s="14" t="s">
        <v>80</v>
      </c>
      <c r="AY1749" s="213" t="s">
        <v>182</v>
      </c>
    </row>
    <row r="1750" spans="1:65" s="13" customFormat="1" ht="11.25">
      <c r="B1750" s="192"/>
      <c r="C1750" s="193"/>
      <c r="D1750" s="194" t="s">
        <v>193</v>
      </c>
      <c r="E1750" s="195" t="s">
        <v>43</v>
      </c>
      <c r="F1750" s="196" t="s">
        <v>1643</v>
      </c>
      <c r="G1750" s="193"/>
      <c r="H1750" s="195" t="s">
        <v>43</v>
      </c>
      <c r="I1750" s="197"/>
      <c r="J1750" s="193"/>
      <c r="K1750" s="193"/>
      <c r="L1750" s="198"/>
      <c r="M1750" s="199"/>
      <c r="N1750" s="200"/>
      <c r="O1750" s="200"/>
      <c r="P1750" s="200"/>
      <c r="Q1750" s="200"/>
      <c r="R1750" s="200"/>
      <c r="S1750" s="200"/>
      <c r="T1750" s="201"/>
      <c r="AT1750" s="202" t="s">
        <v>193</v>
      </c>
      <c r="AU1750" s="202" t="s">
        <v>90</v>
      </c>
      <c r="AV1750" s="13" t="s">
        <v>88</v>
      </c>
      <c r="AW1750" s="13" t="s">
        <v>41</v>
      </c>
      <c r="AX1750" s="13" t="s">
        <v>80</v>
      </c>
      <c r="AY1750" s="202" t="s">
        <v>182</v>
      </c>
    </row>
    <row r="1751" spans="1:65" s="14" customFormat="1" ht="11.25">
      <c r="B1751" s="203"/>
      <c r="C1751" s="204"/>
      <c r="D1751" s="194" t="s">
        <v>193</v>
      </c>
      <c r="E1751" s="205" t="s">
        <v>43</v>
      </c>
      <c r="F1751" s="206" t="s">
        <v>88</v>
      </c>
      <c r="G1751" s="204"/>
      <c r="H1751" s="207">
        <v>1</v>
      </c>
      <c r="I1751" s="208"/>
      <c r="J1751" s="204"/>
      <c r="K1751" s="204"/>
      <c r="L1751" s="209"/>
      <c r="M1751" s="210"/>
      <c r="N1751" s="211"/>
      <c r="O1751" s="211"/>
      <c r="P1751" s="211"/>
      <c r="Q1751" s="211"/>
      <c r="R1751" s="211"/>
      <c r="S1751" s="211"/>
      <c r="T1751" s="212"/>
      <c r="AT1751" s="213" t="s">
        <v>193</v>
      </c>
      <c r="AU1751" s="213" t="s">
        <v>90</v>
      </c>
      <c r="AV1751" s="14" t="s">
        <v>90</v>
      </c>
      <c r="AW1751" s="14" t="s">
        <v>41</v>
      </c>
      <c r="AX1751" s="14" t="s">
        <v>80</v>
      </c>
      <c r="AY1751" s="213" t="s">
        <v>182</v>
      </c>
    </row>
    <row r="1752" spans="1:65" s="13" customFormat="1" ht="11.25">
      <c r="B1752" s="192"/>
      <c r="C1752" s="193"/>
      <c r="D1752" s="194" t="s">
        <v>193</v>
      </c>
      <c r="E1752" s="195" t="s">
        <v>43</v>
      </c>
      <c r="F1752" s="196" t="s">
        <v>1644</v>
      </c>
      <c r="G1752" s="193"/>
      <c r="H1752" s="195" t="s">
        <v>43</v>
      </c>
      <c r="I1752" s="197"/>
      <c r="J1752" s="193"/>
      <c r="K1752" s="193"/>
      <c r="L1752" s="198"/>
      <c r="M1752" s="199"/>
      <c r="N1752" s="200"/>
      <c r="O1752" s="200"/>
      <c r="P1752" s="200"/>
      <c r="Q1752" s="200"/>
      <c r="R1752" s="200"/>
      <c r="S1752" s="200"/>
      <c r="T1752" s="201"/>
      <c r="AT1752" s="202" t="s">
        <v>193</v>
      </c>
      <c r="AU1752" s="202" t="s">
        <v>90</v>
      </c>
      <c r="AV1752" s="13" t="s">
        <v>88</v>
      </c>
      <c r="AW1752" s="13" t="s">
        <v>41</v>
      </c>
      <c r="AX1752" s="13" t="s">
        <v>80</v>
      </c>
      <c r="AY1752" s="202" t="s">
        <v>182</v>
      </c>
    </row>
    <row r="1753" spans="1:65" s="14" customFormat="1" ht="11.25">
      <c r="B1753" s="203"/>
      <c r="C1753" s="204"/>
      <c r="D1753" s="194" t="s">
        <v>193</v>
      </c>
      <c r="E1753" s="205" t="s">
        <v>43</v>
      </c>
      <c r="F1753" s="206" t="s">
        <v>88</v>
      </c>
      <c r="G1753" s="204"/>
      <c r="H1753" s="207">
        <v>1</v>
      </c>
      <c r="I1753" s="208"/>
      <c r="J1753" s="204"/>
      <c r="K1753" s="204"/>
      <c r="L1753" s="209"/>
      <c r="M1753" s="210"/>
      <c r="N1753" s="211"/>
      <c r="O1753" s="211"/>
      <c r="P1753" s="211"/>
      <c r="Q1753" s="211"/>
      <c r="R1753" s="211"/>
      <c r="S1753" s="211"/>
      <c r="T1753" s="212"/>
      <c r="AT1753" s="213" t="s">
        <v>193</v>
      </c>
      <c r="AU1753" s="213" t="s">
        <v>90</v>
      </c>
      <c r="AV1753" s="14" t="s">
        <v>90</v>
      </c>
      <c r="AW1753" s="14" t="s">
        <v>41</v>
      </c>
      <c r="AX1753" s="14" t="s">
        <v>80</v>
      </c>
      <c r="AY1753" s="213" t="s">
        <v>182</v>
      </c>
    </row>
    <row r="1754" spans="1:65" s="13" customFormat="1" ht="11.25">
      <c r="B1754" s="192"/>
      <c r="C1754" s="193"/>
      <c r="D1754" s="194" t="s">
        <v>193</v>
      </c>
      <c r="E1754" s="195" t="s">
        <v>43</v>
      </c>
      <c r="F1754" s="196" t="s">
        <v>1646</v>
      </c>
      <c r="G1754" s="193"/>
      <c r="H1754" s="195" t="s">
        <v>43</v>
      </c>
      <c r="I1754" s="197"/>
      <c r="J1754" s="193"/>
      <c r="K1754" s="193"/>
      <c r="L1754" s="198"/>
      <c r="M1754" s="199"/>
      <c r="N1754" s="200"/>
      <c r="O1754" s="200"/>
      <c r="P1754" s="200"/>
      <c r="Q1754" s="200"/>
      <c r="R1754" s="200"/>
      <c r="S1754" s="200"/>
      <c r="T1754" s="201"/>
      <c r="AT1754" s="202" t="s">
        <v>193</v>
      </c>
      <c r="AU1754" s="202" t="s">
        <v>90</v>
      </c>
      <c r="AV1754" s="13" t="s">
        <v>88</v>
      </c>
      <c r="AW1754" s="13" t="s">
        <v>41</v>
      </c>
      <c r="AX1754" s="13" t="s">
        <v>80</v>
      </c>
      <c r="AY1754" s="202" t="s">
        <v>182</v>
      </c>
    </row>
    <row r="1755" spans="1:65" s="14" customFormat="1" ht="11.25">
      <c r="B1755" s="203"/>
      <c r="C1755" s="204"/>
      <c r="D1755" s="194" t="s">
        <v>193</v>
      </c>
      <c r="E1755" s="205" t="s">
        <v>43</v>
      </c>
      <c r="F1755" s="206" t="s">
        <v>88</v>
      </c>
      <c r="G1755" s="204"/>
      <c r="H1755" s="207">
        <v>1</v>
      </c>
      <c r="I1755" s="208"/>
      <c r="J1755" s="204"/>
      <c r="K1755" s="204"/>
      <c r="L1755" s="209"/>
      <c r="M1755" s="210"/>
      <c r="N1755" s="211"/>
      <c r="O1755" s="211"/>
      <c r="P1755" s="211"/>
      <c r="Q1755" s="211"/>
      <c r="R1755" s="211"/>
      <c r="S1755" s="211"/>
      <c r="T1755" s="212"/>
      <c r="AT1755" s="213" t="s">
        <v>193</v>
      </c>
      <c r="AU1755" s="213" t="s">
        <v>90</v>
      </c>
      <c r="AV1755" s="14" t="s">
        <v>90</v>
      </c>
      <c r="AW1755" s="14" t="s">
        <v>41</v>
      </c>
      <c r="AX1755" s="14" t="s">
        <v>80</v>
      </c>
      <c r="AY1755" s="213" t="s">
        <v>182</v>
      </c>
    </row>
    <row r="1756" spans="1:65" s="15" customFormat="1" ht="11.25">
      <c r="B1756" s="227"/>
      <c r="C1756" s="228"/>
      <c r="D1756" s="194" t="s">
        <v>193</v>
      </c>
      <c r="E1756" s="229" t="s">
        <v>43</v>
      </c>
      <c r="F1756" s="230" t="s">
        <v>436</v>
      </c>
      <c r="G1756" s="228"/>
      <c r="H1756" s="231">
        <v>7</v>
      </c>
      <c r="I1756" s="232"/>
      <c r="J1756" s="228"/>
      <c r="K1756" s="228"/>
      <c r="L1756" s="233"/>
      <c r="M1756" s="234"/>
      <c r="N1756" s="235"/>
      <c r="O1756" s="235"/>
      <c r="P1756" s="235"/>
      <c r="Q1756" s="235"/>
      <c r="R1756" s="235"/>
      <c r="S1756" s="235"/>
      <c r="T1756" s="236"/>
      <c r="AT1756" s="237" t="s">
        <v>193</v>
      </c>
      <c r="AU1756" s="237" t="s">
        <v>90</v>
      </c>
      <c r="AV1756" s="15" t="s">
        <v>205</v>
      </c>
      <c r="AW1756" s="15" t="s">
        <v>41</v>
      </c>
      <c r="AX1756" s="15" t="s">
        <v>88</v>
      </c>
      <c r="AY1756" s="237" t="s">
        <v>182</v>
      </c>
    </row>
    <row r="1757" spans="1:65" s="2" customFormat="1" ht="90" customHeight="1">
      <c r="A1757" s="35"/>
      <c r="B1757" s="36"/>
      <c r="C1757" s="179" t="s">
        <v>2078</v>
      </c>
      <c r="D1757" s="179" t="s">
        <v>187</v>
      </c>
      <c r="E1757" s="180" t="s">
        <v>1069</v>
      </c>
      <c r="F1757" s="181" t="s">
        <v>1070</v>
      </c>
      <c r="G1757" s="182" t="s">
        <v>190</v>
      </c>
      <c r="H1757" s="183">
        <v>3</v>
      </c>
      <c r="I1757" s="184"/>
      <c r="J1757" s="185">
        <f>ROUND(I1757*H1757,2)</f>
        <v>0</v>
      </c>
      <c r="K1757" s="181" t="s">
        <v>191</v>
      </c>
      <c r="L1757" s="40"/>
      <c r="M1757" s="186" t="s">
        <v>43</v>
      </c>
      <c r="N1757" s="187" t="s">
        <v>51</v>
      </c>
      <c r="O1757" s="65"/>
      <c r="P1757" s="188">
        <f>O1757*H1757</f>
        <v>0</v>
      </c>
      <c r="Q1757" s="188">
        <v>0</v>
      </c>
      <c r="R1757" s="188">
        <f>Q1757*H1757</f>
        <v>0</v>
      </c>
      <c r="S1757" s="188">
        <v>0</v>
      </c>
      <c r="T1757" s="189">
        <f>S1757*H1757</f>
        <v>0</v>
      </c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R1757" s="190" t="s">
        <v>88</v>
      </c>
      <c r="AT1757" s="190" t="s">
        <v>187</v>
      </c>
      <c r="AU1757" s="190" t="s">
        <v>90</v>
      </c>
      <c r="AY1757" s="17" t="s">
        <v>182</v>
      </c>
      <c r="BE1757" s="191">
        <f>IF(N1757="základní",J1757,0)</f>
        <v>0</v>
      </c>
      <c r="BF1757" s="191">
        <f>IF(N1757="snížená",J1757,0)</f>
        <v>0</v>
      </c>
      <c r="BG1757" s="191">
        <f>IF(N1757="zákl. přenesená",J1757,0)</f>
        <v>0</v>
      </c>
      <c r="BH1757" s="191">
        <f>IF(N1757="sníž. přenesená",J1757,0)</f>
        <v>0</v>
      </c>
      <c r="BI1757" s="191">
        <f>IF(N1757="nulová",J1757,0)</f>
        <v>0</v>
      </c>
      <c r="BJ1757" s="17" t="s">
        <v>88</v>
      </c>
      <c r="BK1757" s="191">
        <f>ROUND(I1757*H1757,2)</f>
        <v>0</v>
      </c>
      <c r="BL1757" s="17" t="s">
        <v>88</v>
      </c>
      <c r="BM1757" s="190" t="s">
        <v>2079</v>
      </c>
    </row>
    <row r="1758" spans="1:65" s="13" customFormat="1" ht="11.25">
      <c r="B1758" s="192"/>
      <c r="C1758" s="193"/>
      <c r="D1758" s="194" t="s">
        <v>193</v>
      </c>
      <c r="E1758" s="195" t="s">
        <v>43</v>
      </c>
      <c r="F1758" s="196" t="s">
        <v>362</v>
      </c>
      <c r="G1758" s="193"/>
      <c r="H1758" s="195" t="s">
        <v>43</v>
      </c>
      <c r="I1758" s="197"/>
      <c r="J1758" s="193"/>
      <c r="K1758" s="193"/>
      <c r="L1758" s="198"/>
      <c r="M1758" s="199"/>
      <c r="N1758" s="200"/>
      <c r="O1758" s="200"/>
      <c r="P1758" s="200"/>
      <c r="Q1758" s="200"/>
      <c r="R1758" s="200"/>
      <c r="S1758" s="200"/>
      <c r="T1758" s="201"/>
      <c r="AT1758" s="202" t="s">
        <v>193</v>
      </c>
      <c r="AU1758" s="202" t="s">
        <v>90</v>
      </c>
      <c r="AV1758" s="13" t="s">
        <v>88</v>
      </c>
      <c r="AW1758" s="13" t="s">
        <v>41</v>
      </c>
      <c r="AX1758" s="13" t="s">
        <v>80</v>
      </c>
      <c r="AY1758" s="202" t="s">
        <v>182</v>
      </c>
    </row>
    <row r="1759" spans="1:65" s="13" customFormat="1" ht="11.25">
      <c r="B1759" s="192"/>
      <c r="C1759" s="193"/>
      <c r="D1759" s="194" t="s">
        <v>193</v>
      </c>
      <c r="E1759" s="195" t="s">
        <v>43</v>
      </c>
      <c r="F1759" s="196" t="s">
        <v>431</v>
      </c>
      <c r="G1759" s="193"/>
      <c r="H1759" s="195" t="s">
        <v>43</v>
      </c>
      <c r="I1759" s="197"/>
      <c r="J1759" s="193"/>
      <c r="K1759" s="193"/>
      <c r="L1759" s="198"/>
      <c r="M1759" s="199"/>
      <c r="N1759" s="200"/>
      <c r="O1759" s="200"/>
      <c r="P1759" s="200"/>
      <c r="Q1759" s="200"/>
      <c r="R1759" s="200"/>
      <c r="S1759" s="200"/>
      <c r="T1759" s="201"/>
      <c r="AT1759" s="202" t="s">
        <v>193</v>
      </c>
      <c r="AU1759" s="202" t="s">
        <v>90</v>
      </c>
      <c r="AV1759" s="13" t="s">
        <v>88</v>
      </c>
      <c r="AW1759" s="13" t="s">
        <v>41</v>
      </c>
      <c r="AX1759" s="13" t="s">
        <v>80</v>
      </c>
      <c r="AY1759" s="202" t="s">
        <v>182</v>
      </c>
    </row>
    <row r="1760" spans="1:65" s="13" customFormat="1" ht="11.25">
      <c r="B1760" s="192"/>
      <c r="C1760" s="193"/>
      <c r="D1760" s="194" t="s">
        <v>193</v>
      </c>
      <c r="E1760" s="195" t="s">
        <v>43</v>
      </c>
      <c r="F1760" s="196" t="s">
        <v>2080</v>
      </c>
      <c r="G1760" s="193"/>
      <c r="H1760" s="195" t="s">
        <v>43</v>
      </c>
      <c r="I1760" s="197"/>
      <c r="J1760" s="193"/>
      <c r="K1760" s="193"/>
      <c r="L1760" s="198"/>
      <c r="M1760" s="199"/>
      <c r="N1760" s="200"/>
      <c r="O1760" s="200"/>
      <c r="P1760" s="200"/>
      <c r="Q1760" s="200"/>
      <c r="R1760" s="200"/>
      <c r="S1760" s="200"/>
      <c r="T1760" s="201"/>
      <c r="AT1760" s="202" t="s">
        <v>193</v>
      </c>
      <c r="AU1760" s="202" t="s">
        <v>90</v>
      </c>
      <c r="AV1760" s="13" t="s">
        <v>88</v>
      </c>
      <c r="AW1760" s="13" t="s">
        <v>41</v>
      </c>
      <c r="AX1760" s="13" t="s">
        <v>80</v>
      </c>
      <c r="AY1760" s="202" t="s">
        <v>182</v>
      </c>
    </row>
    <row r="1761" spans="1:65" s="13" customFormat="1" ht="11.25">
      <c r="B1761" s="192"/>
      <c r="C1761" s="193"/>
      <c r="D1761" s="194" t="s">
        <v>193</v>
      </c>
      <c r="E1761" s="195" t="s">
        <v>43</v>
      </c>
      <c r="F1761" s="196" t="s">
        <v>640</v>
      </c>
      <c r="G1761" s="193"/>
      <c r="H1761" s="195" t="s">
        <v>43</v>
      </c>
      <c r="I1761" s="197"/>
      <c r="J1761" s="193"/>
      <c r="K1761" s="193"/>
      <c r="L1761" s="198"/>
      <c r="M1761" s="199"/>
      <c r="N1761" s="200"/>
      <c r="O1761" s="200"/>
      <c r="P1761" s="200"/>
      <c r="Q1761" s="200"/>
      <c r="R1761" s="200"/>
      <c r="S1761" s="200"/>
      <c r="T1761" s="201"/>
      <c r="AT1761" s="202" t="s">
        <v>193</v>
      </c>
      <c r="AU1761" s="202" t="s">
        <v>90</v>
      </c>
      <c r="AV1761" s="13" t="s">
        <v>88</v>
      </c>
      <c r="AW1761" s="13" t="s">
        <v>41</v>
      </c>
      <c r="AX1761" s="13" t="s">
        <v>80</v>
      </c>
      <c r="AY1761" s="202" t="s">
        <v>182</v>
      </c>
    </row>
    <row r="1762" spans="1:65" s="14" customFormat="1" ht="11.25">
      <c r="B1762" s="203"/>
      <c r="C1762" s="204"/>
      <c r="D1762" s="194" t="s">
        <v>193</v>
      </c>
      <c r="E1762" s="205" t="s">
        <v>43</v>
      </c>
      <c r="F1762" s="206" t="s">
        <v>88</v>
      </c>
      <c r="G1762" s="204"/>
      <c r="H1762" s="207">
        <v>1</v>
      </c>
      <c r="I1762" s="208"/>
      <c r="J1762" s="204"/>
      <c r="K1762" s="204"/>
      <c r="L1762" s="209"/>
      <c r="M1762" s="210"/>
      <c r="N1762" s="211"/>
      <c r="O1762" s="211"/>
      <c r="P1762" s="211"/>
      <c r="Q1762" s="211"/>
      <c r="R1762" s="211"/>
      <c r="S1762" s="211"/>
      <c r="T1762" s="212"/>
      <c r="AT1762" s="213" t="s">
        <v>193</v>
      </c>
      <c r="AU1762" s="213" t="s">
        <v>90</v>
      </c>
      <c r="AV1762" s="14" t="s">
        <v>90</v>
      </c>
      <c r="AW1762" s="14" t="s">
        <v>41</v>
      </c>
      <c r="AX1762" s="14" t="s">
        <v>80</v>
      </c>
      <c r="AY1762" s="213" t="s">
        <v>182</v>
      </c>
    </row>
    <row r="1763" spans="1:65" s="13" customFormat="1" ht="11.25">
      <c r="B1763" s="192"/>
      <c r="C1763" s="193"/>
      <c r="D1763" s="194" t="s">
        <v>193</v>
      </c>
      <c r="E1763" s="195" t="s">
        <v>43</v>
      </c>
      <c r="F1763" s="196" t="s">
        <v>1637</v>
      </c>
      <c r="G1763" s="193"/>
      <c r="H1763" s="195" t="s">
        <v>43</v>
      </c>
      <c r="I1763" s="197"/>
      <c r="J1763" s="193"/>
      <c r="K1763" s="193"/>
      <c r="L1763" s="198"/>
      <c r="M1763" s="199"/>
      <c r="N1763" s="200"/>
      <c r="O1763" s="200"/>
      <c r="P1763" s="200"/>
      <c r="Q1763" s="200"/>
      <c r="R1763" s="200"/>
      <c r="S1763" s="200"/>
      <c r="T1763" s="201"/>
      <c r="AT1763" s="202" t="s">
        <v>193</v>
      </c>
      <c r="AU1763" s="202" t="s">
        <v>90</v>
      </c>
      <c r="AV1763" s="13" t="s">
        <v>88</v>
      </c>
      <c r="AW1763" s="13" t="s">
        <v>41</v>
      </c>
      <c r="AX1763" s="13" t="s">
        <v>80</v>
      </c>
      <c r="AY1763" s="202" t="s">
        <v>182</v>
      </c>
    </row>
    <row r="1764" spans="1:65" s="14" customFormat="1" ht="11.25">
      <c r="B1764" s="203"/>
      <c r="C1764" s="204"/>
      <c r="D1764" s="194" t="s">
        <v>193</v>
      </c>
      <c r="E1764" s="205" t="s">
        <v>43</v>
      </c>
      <c r="F1764" s="206" t="s">
        <v>88</v>
      </c>
      <c r="G1764" s="204"/>
      <c r="H1764" s="207">
        <v>1</v>
      </c>
      <c r="I1764" s="208"/>
      <c r="J1764" s="204"/>
      <c r="K1764" s="204"/>
      <c r="L1764" s="209"/>
      <c r="M1764" s="210"/>
      <c r="N1764" s="211"/>
      <c r="O1764" s="211"/>
      <c r="P1764" s="211"/>
      <c r="Q1764" s="211"/>
      <c r="R1764" s="211"/>
      <c r="S1764" s="211"/>
      <c r="T1764" s="212"/>
      <c r="AT1764" s="213" t="s">
        <v>193</v>
      </c>
      <c r="AU1764" s="213" t="s">
        <v>90</v>
      </c>
      <c r="AV1764" s="14" t="s">
        <v>90</v>
      </c>
      <c r="AW1764" s="14" t="s">
        <v>41</v>
      </c>
      <c r="AX1764" s="14" t="s">
        <v>80</v>
      </c>
      <c r="AY1764" s="213" t="s">
        <v>182</v>
      </c>
    </row>
    <row r="1765" spans="1:65" s="13" customFormat="1" ht="11.25">
      <c r="B1765" s="192"/>
      <c r="C1765" s="193"/>
      <c r="D1765" s="194" t="s">
        <v>193</v>
      </c>
      <c r="E1765" s="195" t="s">
        <v>43</v>
      </c>
      <c r="F1765" s="196" t="s">
        <v>1638</v>
      </c>
      <c r="G1765" s="193"/>
      <c r="H1765" s="195" t="s">
        <v>43</v>
      </c>
      <c r="I1765" s="197"/>
      <c r="J1765" s="193"/>
      <c r="K1765" s="193"/>
      <c r="L1765" s="198"/>
      <c r="M1765" s="199"/>
      <c r="N1765" s="200"/>
      <c r="O1765" s="200"/>
      <c r="P1765" s="200"/>
      <c r="Q1765" s="200"/>
      <c r="R1765" s="200"/>
      <c r="S1765" s="200"/>
      <c r="T1765" s="201"/>
      <c r="AT1765" s="202" t="s">
        <v>193</v>
      </c>
      <c r="AU1765" s="202" t="s">
        <v>90</v>
      </c>
      <c r="AV1765" s="13" t="s">
        <v>88</v>
      </c>
      <c r="AW1765" s="13" t="s">
        <v>41</v>
      </c>
      <c r="AX1765" s="13" t="s">
        <v>80</v>
      </c>
      <c r="AY1765" s="202" t="s">
        <v>182</v>
      </c>
    </row>
    <row r="1766" spans="1:65" s="14" customFormat="1" ht="11.25">
      <c r="B1766" s="203"/>
      <c r="C1766" s="204"/>
      <c r="D1766" s="194" t="s">
        <v>193</v>
      </c>
      <c r="E1766" s="205" t="s">
        <v>43</v>
      </c>
      <c r="F1766" s="206" t="s">
        <v>88</v>
      </c>
      <c r="G1766" s="204"/>
      <c r="H1766" s="207">
        <v>1</v>
      </c>
      <c r="I1766" s="208"/>
      <c r="J1766" s="204"/>
      <c r="K1766" s="204"/>
      <c r="L1766" s="209"/>
      <c r="M1766" s="210"/>
      <c r="N1766" s="211"/>
      <c r="O1766" s="211"/>
      <c r="P1766" s="211"/>
      <c r="Q1766" s="211"/>
      <c r="R1766" s="211"/>
      <c r="S1766" s="211"/>
      <c r="T1766" s="212"/>
      <c r="AT1766" s="213" t="s">
        <v>193</v>
      </c>
      <c r="AU1766" s="213" t="s">
        <v>90</v>
      </c>
      <c r="AV1766" s="14" t="s">
        <v>90</v>
      </c>
      <c r="AW1766" s="14" t="s">
        <v>41</v>
      </c>
      <c r="AX1766" s="14" t="s">
        <v>80</v>
      </c>
      <c r="AY1766" s="213" t="s">
        <v>182</v>
      </c>
    </row>
    <row r="1767" spans="1:65" s="15" customFormat="1" ht="11.25">
      <c r="B1767" s="227"/>
      <c r="C1767" s="228"/>
      <c r="D1767" s="194" t="s">
        <v>193</v>
      </c>
      <c r="E1767" s="229" t="s">
        <v>43</v>
      </c>
      <c r="F1767" s="230" t="s">
        <v>436</v>
      </c>
      <c r="G1767" s="228"/>
      <c r="H1767" s="231">
        <v>3</v>
      </c>
      <c r="I1767" s="232"/>
      <c r="J1767" s="228"/>
      <c r="K1767" s="228"/>
      <c r="L1767" s="233"/>
      <c r="M1767" s="234"/>
      <c r="N1767" s="235"/>
      <c r="O1767" s="235"/>
      <c r="P1767" s="235"/>
      <c r="Q1767" s="235"/>
      <c r="R1767" s="235"/>
      <c r="S1767" s="235"/>
      <c r="T1767" s="236"/>
      <c r="AT1767" s="237" t="s">
        <v>193</v>
      </c>
      <c r="AU1767" s="237" t="s">
        <v>90</v>
      </c>
      <c r="AV1767" s="15" t="s">
        <v>205</v>
      </c>
      <c r="AW1767" s="15" t="s">
        <v>41</v>
      </c>
      <c r="AX1767" s="15" t="s">
        <v>88</v>
      </c>
      <c r="AY1767" s="237" t="s">
        <v>182</v>
      </c>
    </row>
    <row r="1768" spans="1:65" s="2" customFormat="1" ht="62.65" customHeight="1">
      <c r="A1768" s="35"/>
      <c r="B1768" s="36"/>
      <c r="C1768" s="179" t="s">
        <v>2081</v>
      </c>
      <c r="D1768" s="179" t="s">
        <v>187</v>
      </c>
      <c r="E1768" s="180" t="s">
        <v>1074</v>
      </c>
      <c r="F1768" s="181" t="s">
        <v>1075</v>
      </c>
      <c r="G1768" s="182" t="s">
        <v>190</v>
      </c>
      <c r="H1768" s="183">
        <v>2</v>
      </c>
      <c r="I1768" s="184"/>
      <c r="J1768" s="185">
        <f>ROUND(I1768*H1768,2)</f>
        <v>0</v>
      </c>
      <c r="K1768" s="181" t="s">
        <v>191</v>
      </c>
      <c r="L1768" s="40"/>
      <c r="M1768" s="186" t="s">
        <v>43</v>
      </c>
      <c r="N1768" s="187" t="s">
        <v>51</v>
      </c>
      <c r="O1768" s="65"/>
      <c r="P1768" s="188">
        <f>O1768*H1768</f>
        <v>0</v>
      </c>
      <c r="Q1768" s="188">
        <v>0</v>
      </c>
      <c r="R1768" s="188">
        <f>Q1768*H1768</f>
        <v>0</v>
      </c>
      <c r="S1768" s="188">
        <v>0</v>
      </c>
      <c r="T1768" s="189">
        <f>S1768*H1768</f>
        <v>0</v>
      </c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R1768" s="190" t="s">
        <v>88</v>
      </c>
      <c r="AT1768" s="190" t="s">
        <v>187</v>
      </c>
      <c r="AU1768" s="190" t="s">
        <v>90</v>
      </c>
      <c r="AY1768" s="17" t="s">
        <v>182</v>
      </c>
      <c r="BE1768" s="191">
        <f>IF(N1768="základní",J1768,0)</f>
        <v>0</v>
      </c>
      <c r="BF1768" s="191">
        <f>IF(N1768="snížená",J1768,0)</f>
        <v>0</v>
      </c>
      <c r="BG1768" s="191">
        <f>IF(N1768="zákl. přenesená",J1768,0)</f>
        <v>0</v>
      </c>
      <c r="BH1768" s="191">
        <f>IF(N1768="sníž. přenesená",J1768,0)</f>
        <v>0</v>
      </c>
      <c r="BI1768" s="191">
        <f>IF(N1768="nulová",J1768,0)</f>
        <v>0</v>
      </c>
      <c r="BJ1768" s="17" t="s">
        <v>88</v>
      </c>
      <c r="BK1768" s="191">
        <f>ROUND(I1768*H1768,2)</f>
        <v>0</v>
      </c>
      <c r="BL1768" s="17" t="s">
        <v>88</v>
      </c>
      <c r="BM1768" s="190" t="s">
        <v>1076</v>
      </c>
    </row>
    <row r="1769" spans="1:65" s="13" customFormat="1" ht="11.25">
      <c r="B1769" s="192"/>
      <c r="C1769" s="193"/>
      <c r="D1769" s="194" t="s">
        <v>193</v>
      </c>
      <c r="E1769" s="195" t="s">
        <v>43</v>
      </c>
      <c r="F1769" s="196" t="s">
        <v>532</v>
      </c>
      <c r="G1769" s="193"/>
      <c r="H1769" s="195" t="s">
        <v>43</v>
      </c>
      <c r="I1769" s="197"/>
      <c r="J1769" s="193"/>
      <c r="K1769" s="193"/>
      <c r="L1769" s="198"/>
      <c r="M1769" s="199"/>
      <c r="N1769" s="200"/>
      <c r="O1769" s="200"/>
      <c r="P1769" s="200"/>
      <c r="Q1769" s="200"/>
      <c r="R1769" s="200"/>
      <c r="S1769" s="200"/>
      <c r="T1769" s="201"/>
      <c r="AT1769" s="202" t="s">
        <v>193</v>
      </c>
      <c r="AU1769" s="202" t="s">
        <v>90</v>
      </c>
      <c r="AV1769" s="13" t="s">
        <v>88</v>
      </c>
      <c r="AW1769" s="13" t="s">
        <v>41</v>
      </c>
      <c r="AX1769" s="13" t="s">
        <v>80</v>
      </c>
      <c r="AY1769" s="202" t="s">
        <v>182</v>
      </c>
    </row>
    <row r="1770" spans="1:65" s="13" customFormat="1" ht="11.25">
      <c r="B1770" s="192"/>
      <c r="C1770" s="193"/>
      <c r="D1770" s="194" t="s">
        <v>193</v>
      </c>
      <c r="E1770" s="195" t="s">
        <v>43</v>
      </c>
      <c r="F1770" s="196" t="s">
        <v>362</v>
      </c>
      <c r="G1770" s="193"/>
      <c r="H1770" s="195" t="s">
        <v>43</v>
      </c>
      <c r="I1770" s="197"/>
      <c r="J1770" s="193"/>
      <c r="K1770" s="193"/>
      <c r="L1770" s="198"/>
      <c r="M1770" s="199"/>
      <c r="N1770" s="200"/>
      <c r="O1770" s="200"/>
      <c r="P1770" s="200"/>
      <c r="Q1770" s="200"/>
      <c r="R1770" s="200"/>
      <c r="S1770" s="200"/>
      <c r="T1770" s="201"/>
      <c r="AT1770" s="202" t="s">
        <v>193</v>
      </c>
      <c r="AU1770" s="202" t="s">
        <v>90</v>
      </c>
      <c r="AV1770" s="13" t="s">
        <v>88</v>
      </c>
      <c r="AW1770" s="13" t="s">
        <v>41</v>
      </c>
      <c r="AX1770" s="13" t="s">
        <v>80</v>
      </c>
      <c r="AY1770" s="202" t="s">
        <v>182</v>
      </c>
    </row>
    <row r="1771" spans="1:65" s="13" customFormat="1" ht="11.25">
      <c r="B1771" s="192"/>
      <c r="C1771" s="193"/>
      <c r="D1771" s="194" t="s">
        <v>193</v>
      </c>
      <c r="E1771" s="195" t="s">
        <v>43</v>
      </c>
      <c r="F1771" s="196" t="s">
        <v>1077</v>
      </c>
      <c r="G1771" s="193"/>
      <c r="H1771" s="195" t="s">
        <v>43</v>
      </c>
      <c r="I1771" s="197"/>
      <c r="J1771" s="193"/>
      <c r="K1771" s="193"/>
      <c r="L1771" s="198"/>
      <c r="M1771" s="199"/>
      <c r="N1771" s="200"/>
      <c r="O1771" s="200"/>
      <c r="P1771" s="200"/>
      <c r="Q1771" s="200"/>
      <c r="R1771" s="200"/>
      <c r="S1771" s="200"/>
      <c r="T1771" s="201"/>
      <c r="AT1771" s="202" t="s">
        <v>193</v>
      </c>
      <c r="AU1771" s="202" t="s">
        <v>90</v>
      </c>
      <c r="AV1771" s="13" t="s">
        <v>88</v>
      </c>
      <c r="AW1771" s="13" t="s">
        <v>41</v>
      </c>
      <c r="AX1771" s="13" t="s">
        <v>80</v>
      </c>
      <c r="AY1771" s="202" t="s">
        <v>182</v>
      </c>
    </row>
    <row r="1772" spans="1:65" s="14" customFormat="1" ht="11.25">
      <c r="B1772" s="203"/>
      <c r="C1772" s="204"/>
      <c r="D1772" s="194" t="s">
        <v>193</v>
      </c>
      <c r="E1772" s="205" t="s">
        <v>43</v>
      </c>
      <c r="F1772" s="206" t="s">
        <v>88</v>
      </c>
      <c r="G1772" s="204"/>
      <c r="H1772" s="207">
        <v>1</v>
      </c>
      <c r="I1772" s="208"/>
      <c r="J1772" s="204"/>
      <c r="K1772" s="204"/>
      <c r="L1772" s="209"/>
      <c r="M1772" s="210"/>
      <c r="N1772" s="211"/>
      <c r="O1772" s="211"/>
      <c r="P1772" s="211"/>
      <c r="Q1772" s="211"/>
      <c r="R1772" s="211"/>
      <c r="S1772" s="211"/>
      <c r="T1772" s="212"/>
      <c r="AT1772" s="213" t="s">
        <v>193</v>
      </c>
      <c r="AU1772" s="213" t="s">
        <v>90</v>
      </c>
      <c r="AV1772" s="14" t="s">
        <v>90</v>
      </c>
      <c r="AW1772" s="14" t="s">
        <v>41</v>
      </c>
      <c r="AX1772" s="14" t="s">
        <v>80</v>
      </c>
      <c r="AY1772" s="213" t="s">
        <v>182</v>
      </c>
    </row>
    <row r="1773" spans="1:65" s="13" customFormat="1" ht="11.25">
      <c r="B1773" s="192"/>
      <c r="C1773" s="193"/>
      <c r="D1773" s="194" t="s">
        <v>193</v>
      </c>
      <c r="E1773" s="195" t="s">
        <v>43</v>
      </c>
      <c r="F1773" s="196" t="s">
        <v>2082</v>
      </c>
      <c r="G1773" s="193"/>
      <c r="H1773" s="195" t="s">
        <v>43</v>
      </c>
      <c r="I1773" s="197"/>
      <c r="J1773" s="193"/>
      <c r="K1773" s="193"/>
      <c r="L1773" s="198"/>
      <c r="M1773" s="199"/>
      <c r="N1773" s="200"/>
      <c r="O1773" s="200"/>
      <c r="P1773" s="200"/>
      <c r="Q1773" s="200"/>
      <c r="R1773" s="200"/>
      <c r="S1773" s="200"/>
      <c r="T1773" s="201"/>
      <c r="AT1773" s="202" t="s">
        <v>193</v>
      </c>
      <c r="AU1773" s="202" t="s">
        <v>90</v>
      </c>
      <c r="AV1773" s="13" t="s">
        <v>88</v>
      </c>
      <c r="AW1773" s="13" t="s">
        <v>41</v>
      </c>
      <c r="AX1773" s="13" t="s">
        <v>80</v>
      </c>
      <c r="AY1773" s="202" t="s">
        <v>182</v>
      </c>
    </row>
    <row r="1774" spans="1:65" s="14" customFormat="1" ht="11.25">
      <c r="B1774" s="203"/>
      <c r="C1774" s="204"/>
      <c r="D1774" s="194" t="s">
        <v>193</v>
      </c>
      <c r="E1774" s="205" t="s">
        <v>43</v>
      </c>
      <c r="F1774" s="206" t="s">
        <v>88</v>
      </c>
      <c r="G1774" s="204"/>
      <c r="H1774" s="207">
        <v>1</v>
      </c>
      <c r="I1774" s="208"/>
      <c r="J1774" s="204"/>
      <c r="K1774" s="204"/>
      <c r="L1774" s="209"/>
      <c r="M1774" s="210"/>
      <c r="N1774" s="211"/>
      <c r="O1774" s="211"/>
      <c r="P1774" s="211"/>
      <c r="Q1774" s="211"/>
      <c r="R1774" s="211"/>
      <c r="S1774" s="211"/>
      <c r="T1774" s="212"/>
      <c r="AT1774" s="213" t="s">
        <v>193</v>
      </c>
      <c r="AU1774" s="213" t="s">
        <v>90</v>
      </c>
      <c r="AV1774" s="14" t="s">
        <v>90</v>
      </c>
      <c r="AW1774" s="14" t="s">
        <v>41</v>
      </c>
      <c r="AX1774" s="14" t="s">
        <v>80</v>
      </c>
      <c r="AY1774" s="213" t="s">
        <v>182</v>
      </c>
    </row>
    <row r="1775" spans="1:65" s="15" customFormat="1" ht="11.25">
      <c r="B1775" s="227"/>
      <c r="C1775" s="228"/>
      <c r="D1775" s="194" t="s">
        <v>193</v>
      </c>
      <c r="E1775" s="229" t="s">
        <v>43</v>
      </c>
      <c r="F1775" s="230" t="s">
        <v>436</v>
      </c>
      <c r="G1775" s="228"/>
      <c r="H1775" s="231">
        <v>2</v>
      </c>
      <c r="I1775" s="232"/>
      <c r="J1775" s="228"/>
      <c r="K1775" s="228"/>
      <c r="L1775" s="233"/>
      <c r="M1775" s="234"/>
      <c r="N1775" s="235"/>
      <c r="O1775" s="235"/>
      <c r="P1775" s="235"/>
      <c r="Q1775" s="235"/>
      <c r="R1775" s="235"/>
      <c r="S1775" s="235"/>
      <c r="T1775" s="236"/>
      <c r="AT1775" s="237" t="s">
        <v>193</v>
      </c>
      <c r="AU1775" s="237" t="s">
        <v>90</v>
      </c>
      <c r="AV1775" s="15" t="s">
        <v>205</v>
      </c>
      <c r="AW1775" s="15" t="s">
        <v>41</v>
      </c>
      <c r="AX1775" s="15" t="s">
        <v>88</v>
      </c>
      <c r="AY1775" s="237" t="s">
        <v>182</v>
      </c>
    </row>
    <row r="1776" spans="1:65" s="2" customFormat="1" ht="62.65" customHeight="1">
      <c r="A1776" s="35"/>
      <c r="B1776" s="36"/>
      <c r="C1776" s="179" t="s">
        <v>2083</v>
      </c>
      <c r="D1776" s="179" t="s">
        <v>187</v>
      </c>
      <c r="E1776" s="180" t="s">
        <v>1079</v>
      </c>
      <c r="F1776" s="181" t="s">
        <v>1080</v>
      </c>
      <c r="G1776" s="182" t="s">
        <v>360</v>
      </c>
      <c r="H1776" s="183">
        <v>33.264000000000003</v>
      </c>
      <c r="I1776" s="184"/>
      <c r="J1776" s="185">
        <f>ROUND(I1776*H1776,2)</f>
        <v>0</v>
      </c>
      <c r="K1776" s="181" t="s">
        <v>191</v>
      </c>
      <c r="L1776" s="40"/>
      <c r="M1776" s="186" t="s">
        <v>43</v>
      </c>
      <c r="N1776" s="187" t="s">
        <v>51</v>
      </c>
      <c r="O1776" s="65"/>
      <c r="P1776" s="188">
        <f>O1776*H1776</f>
        <v>0</v>
      </c>
      <c r="Q1776" s="188">
        <v>0</v>
      </c>
      <c r="R1776" s="188">
        <f>Q1776*H1776</f>
        <v>0</v>
      </c>
      <c r="S1776" s="188">
        <v>0</v>
      </c>
      <c r="T1776" s="189">
        <f>S1776*H1776</f>
        <v>0</v>
      </c>
      <c r="U1776" s="35"/>
      <c r="V1776" s="35"/>
      <c r="W1776" s="35"/>
      <c r="X1776" s="35"/>
      <c r="Y1776" s="35"/>
      <c r="Z1776" s="35"/>
      <c r="AA1776" s="35"/>
      <c r="AB1776" s="35"/>
      <c r="AC1776" s="35"/>
      <c r="AD1776" s="35"/>
      <c r="AE1776" s="35"/>
      <c r="AR1776" s="190" t="s">
        <v>88</v>
      </c>
      <c r="AT1776" s="190" t="s">
        <v>187</v>
      </c>
      <c r="AU1776" s="190" t="s">
        <v>90</v>
      </c>
      <c r="AY1776" s="17" t="s">
        <v>182</v>
      </c>
      <c r="BE1776" s="191">
        <f>IF(N1776="základní",J1776,0)</f>
        <v>0</v>
      </c>
      <c r="BF1776" s="191">
        <f>IF(N1776="snížená",J1776,0)</f>
        <v>0</v>
      </c>
      <c r="BG1776" s="191">
        <f>IF(N1776="zákl. přenesená",J1776,0)</f>
        <v>0</v>
      </c>
      <c r="BH1776" s="191">
        <f>IF(N1776="sníž. přenesená",J1776,0)</f>
        <v>0</v>
      </c>
      <c r="BI1776" s="191">
        <f>IF(N1776="nulová",J1776,0)</f>
        <v>0</v>
      </c>
      <c r="BJ1776" s="17" t="s">
        <v>88</v>
      </c>
      <c r="BK1776" s="191">
        <f>ROUND(I1776*H1776,2)</f>
        <v>0</v>
      </c>
      <c r="BL1776" s="17" t="s">
        <v>88</v>
      </c>
      <c r="BM1776" s="190" t="s">
        <v>2084</v>
      </c>
    </row>
    <row r="1777" spans="1:65" s="13" customFormat="1" ht="11.25">
      <c r="B1777" s="192"/>
      <c r="C1777" s="193"/>
      <c r="D1777" s="194" t="s">
        <v>193</v>
      </c>
      <c r="E1777" s="195" t="s">
        <v>43</v>
      </c>
      <c r="F1777" s="196" t="s">
        <v>362</v>
      </c>
      <c r="G1777" s="193"/>
      <c r="H1777" s="195" t="s">
        <v>43</v>
      </c>
      <c r="I1777" s="197"/>
      <c r="J1777" s="193"/>
      <c r="K1777" s="193"/>
      <c r="L1777" s="198"/>
      <c r="M1777" s="199"/>
      <c r="N1777" s="200"/>
      <c r="O1777" s="200"/>
      <c r="P1777" s="200"/>
      <c r="Q1777" s="200"/>
      <c r="R1777" s="200"/>
      <c r="S1777" s="200"/>
      <c r="T1777" s="201"/>
      <c r="AT1777" s="202" t="s">
        <v>193</v>
      </c>
      <c r="AU1777" s="202" t="s">
        <v>90</v>
      </c>
      <c r="AV1777" s="13" t="s">
        <v>88</v>
      </c>
      <c r="AW1777" s="13" t="s">
        <v>41</v>
      </c>
      <c r="AX1777" s="13" t="s">
        <v>80</v>
      </c>
      <c r="AY1777" s="202" t="s">
        <v>182</v>
      </c>
    </row>
    <row r="1778" spans="1:65" s="13" customFormat="1" ht="11.25">
      <c r="B1778" s="192"/>
      <c r="C1778" s="193"/>
      <c r="D1778" s="194" t="s">
        <v>193</v>
      </c>
      <c r="E1778" s="195" t="s">
        <v>43</v>
      </c>
      <c r="F1778" s="196" t="s">
        <v>1082</v>
      </c>
      <c r="G1778" s="193"/>
      <c r="H1778" s="195" t="s">
        <v>43</v>
      </c>
      <c r="I1778" s="197"/>
      <c r="J1778" s="193"/>
      <c r="K1778" s="193"/>
      <c r="L1778" s="198"/>
      <c r="M1778" s="199"/>
      <c r="N1778" s="200"/>
      <c r="O1778" s="200"/>
      <c r="P1778" s="200"/>
      <c r="Q1778" s="200"/>
      <c r="R1778" s="200"/>
      <c r="S1778" s="200"/>
      <c r="T1778" s="201"/>
      <c r="AT1778" s="202" t="s">
        <v>193</v>
      </c>
      <c r="AU1778" s="202" t="s">
        <v>90</v>
      </c>
      <c r="AV1778" s="13" t="s">
        <v>88</v>
      </c>
      <c r="AW1778" s="13" t="s">
        <v>41</v>
      </c>
      <c r="AX1778" s="13" t="s">
        <v>80</v>
      </c>
      <c r="AY1778" s="202" t="s">
        <v>182</v>
      </c>
    </row>
    <row r="1779" spans="1:65" s="14" customFormat="1" ht="11.25">
      <c r="B1779" s="203"/>
      <c r="C1779" s="204"/>
      <c r="D1779" s="194" t="s">
        <v>193</v>
      </c>
      <c r="E1779" s="205" t="s">
        <v>43</v>
      </c>
      <c r="F1779" s="206" t="s">
        <v>2085</v>
      </c>
      <c r="G1779" s="204"/>
      <c r="H1779" s="207">
        <v>32.4</v>
      </c>
      <c r="I1779" s="208"/>
      <c r="J1779" s="204"/>
      <c r="K1779" s="204"/>
      <c r="L1779" s="209"/>
      <c r="M1779" s="210"/>
      <c r="N1779" s="211"/>
      <c r="O1779" s="211"/>
      <c r="P1779" s="211"/>
      <c r="Q1779" s="211"/>
      <c r="R1779" s="211"/>
      <c r="S1779" s="211"/>
      <c r="T1779" s="212"/>
      <c r="AT1779" s="213" t="s">
        <v>193</v>
      </c>
      <c r="AU1779" s="213" t="s">
        <v>90</v>
      </c>
      <c r="AV1779" s="14" t="s">
        <v>90</v>
      </c>
      <c r="AW1779" s="14" t="s">
        <v>41</v>
      </c>
      <c r="AX1779" s="14" t="s">
        <v>80</v>
      </c>
      <c r="AY1779" s="213" t="s">
        <v>182</v>
      </c>
    </row>
    <row r="1780" spans="1:65" s="13" customFormat="1" ht="11.25">
      <c r="B1780" s="192"/>
      <c r="C1780" s="193"/>
      <c r="D1780" s="194" t="s">
        <v>193</v>
      </c>
      <c r="E1780" s="195" t="s">
        <v>43</v>
      </c>
      <c r="F1780" s="196" t="s">
        <v>2086</v>
      </c>
      <c r="G1780" s="193"/>
      <c r="H1780" s="195" t="s">
        <v>43</v>
      </c>
      <c r="I1780" s="197"/>
      <c r="J1780" s="193"/>
      <c r="K1780" s="193"/>
      <c r="L1780" s="198"/>
      <c r="M1780" s="199"/>
      <c r="N1780" s="200"/>
      <c r="O1780" s="200"/>
      <c r="P1780" s="200"/>
      <c r="Q1780" s="200"/>
      <c r="R1780" s="200"/>
      <c r="S1780" s="200"/>
      <c r="T1780" s="201"/>
      <c r="AT1780" s="202" t="s">
        <v>193</v>
      </c>
      <c r="AU1780" s="202" t="s">
        <v>90</v>
      </c>
      <c r="AV1780" s="13" t="s">
        <v>88</v>
      </c>
      <c r="AW1780" s="13" t="s">
        <v>41</v>
      </c>
      <c r="AX1780" s="13" t="s">
        <v>80</v>
      </c>
      <c r="AY1780" s="202" t="s">
        <v>182</v>
      </c>
    </row>
    <row r="1781" spans="1:65" s="14" customFormat="1" ht="11.25">
      <c r="B1781" s="203"/>
      <c r="C1781" s="204"/>
      <c r="D1781" s="194" t="s">
        <v>193</v>
      </c>
      <c r="E1781" s="205" t="s">
        <v>43</v>
      </c>
      <c r="F1781" s="206" t="s">
        <v>2087</v>
      </c>
      <c r="G1781" s="204"/>
      <c r="H1781" s="207">
        <v>0.86399999999999999</v>
      </c>
      <c r="I1781" s="208"/>
      <c r="J1781" s="204"/>
      <c r="K1781" s="204"/>
      <c r="L1781" s="209"/>
      <c r="M1781" s="210"/>
      <c r="N1781" s="211"/>
      <c r="O1781" s="211"/>
      <c r="P1781" s="211"/>
      <c r="Q1781" s="211"/>
      <c r="R1781" s="211"/>
      <c r="S1781" s="211"/>
      <c r="T1781" s="212"/>
      <c r="AT1781" s="213" t="s">
        <v>193</v>
      </c>
      <c r="AU1781" s="213" t="s">
        <v>90</v>
      </c>
      <c r="AV1781" s="14" t="s">
        <v>90</v>
      </c>
      <c r="AW1781" s="14" t="s">
        <v>41</v>
      </c>
      <c r="AX1781" s="14" t="s">
        <v>80</v>
      </c>
      <c r="AY1781" s="213" t="s">
        <v>182</v>
      </c>
    </row>
    <row r="1782" spans="1:65" s="15" customFormat="1" ht="11.25">
      <c r="B1782" s="227"/>
      <c r="C1782" s="228"/>
      <c r="D1782" s="194" t="s">
        <v>193</v>
      </c>
      <c r="E1782" s="229" t="s">
        <v>43</v>
      </c>
      <c r="F1782" s="230" t="s">
        <v>436</v>
      </c>
      <c r="G1782" s="228"/>
      <c r="H1782" s="231">
        <v>33.264000000000003</v>
      </c>
      <c r="I1782" s="232"/>
      <c r="J1782" s="228"/>
      <c r="K1782" s="228"/>
      <c r="L1782" s="233"/>
      <c r="M1782" s="234"/>
      <c r="N1782" s="235"/>
      <c r="O1782" s="235"/>
      <c r="P1782" s="235"/>
      <c r="Q1782" s="235"/>
      <c r="R1782" s="235"/>
      <c r="S1782" s="235"/>
      <c r="T1782" s="236"/>
      <c r="AT1782" s="237" t="s">
        <v>193</v>
      </c>
      <c r="AU1782" s="237" t="s">
        <v>90</v>
      </c>
      <c r="AV1782" s="15" t="s">
        <v>205</v>
      </c>
      <c r="AW1782" s="15" t="s">
        <v>41</v>
      </c>
      <c r="AX1782" s="15" t="s">
        <v>88</v>
      </c>
      <c r="AY1782" s="237" t="s">
        <v>182</v>
      </c>
    </row>
    <row r="1783" spans="1:65" s="2" customFormat="1" ht="14.45" customHeight="1">
      <c r="A1783" s="35"/>
      <c r="B1783" s="36"/>
      <c r="C1783" s="214" t="s">
        <v>2088</v>
      </c>
      <c r="D1783" s="214" t="s">
        <v>179</v>
      </c>
      <c r="E1783" s="215" t="s">
        <v>2089</v>
      </c>
      <c r="F1783" s="216" t="s">
        <v>2090</v>
      </c>
      <c r="G1783" s="217" t="s">
        <v>190</v>
      </c>
      <c r="H1783" s="218">
        <v>4</v>
      </c>
      <c r="I1783" s="219"/>
      <c r="J1783" s="220">
        <f>ROUND(I1783*H1783,2)</f>
        <v>0</v>
      </c>
      <c r="K1783" s="216" t="s">
        <v>198</v>
      </c>
      <c r="L1783" s="221"/>
      <c r="M1783" s="222" t="s">
        <v>43</v>
      </c>
      <c r="N1783" s="223" t="s">
        <v>51</v>
      </c>
      <c r="O1783" s="65"/>
      <c r="P1783" s="188">
        <f>O1783*H1783</f>
        <v>0</v>
      </c>
      <c r="Q1783" s="188">
        <v>0</v>
      </c>
      <c r="R1783" s="188">
        <f>Q1783*H1783</f>
        <v>0</v>
      </c>
      <c r="S1783" s="188">
        <v>0</v>
      </c>
      <c r="T1783" s="189">
        <f>S1783*H1783</f>
        <v>0</v>
      </c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R1783" s="190" t="s">
        <v>90</v>
      </c>
      <c r="AT1783" s="190" t="s">
        <v>179</v>
      </c>
      <c r="AU1783" s="190" t="s">
        <v>90</v>
      </c>
      <c r="AY1783" s="17" t="s">
        <v>182</v>
      </c>
      <c r="BE1783" s="191">
        <f>IF(N1783="základní",J1783,0)</f>
        <v>0</v>
      </c>
      <c r="BF1783" s="191">
        <f>IF(N1783="snížená",J1783,0)</f>
        <v>0</v>
      </c>
      <c r="BG1783" s="191">
        <f>IF(N1783="zákl. přenesená",J1783,0)</f>
        <v>0</v>
      </c>
      <c r="BH1783" s="191">
        <f>IF(N1783="sníž. přenesená",J1783,0)</f>
        <v>0</v>
      </c>
      <c r="BI1783" s="191">
        <f>IF(N1783="nulová",J1783,0)</f>
        <v>0</v>
      </c>
      <c r="BJ1783" s="17" t="s">
        <v>88</v>
      </c>
      <c r="BK1783" s="191">
        <f>ROUND(I1783*H1783,2)</f>
        <v>0</v>
      </c>
      <c r="BL1783" s="17" t="s">
        <v>88</v>
      </c>
      <c r="BM1783" s="190" t="s">
        <v>2091</v>
      </c>
    </row>
    <row r="1784" spans="1:65" s="13" customFormat="1" ht="11.25">
      <c r="B1784" s="192"/>
      <c r="C1784" s="193"/>
      <c r="D1784" s="194" t="s">
        <v>193</v>
      </c>
      <c r="E1784" s="195" t="s">
        <v>43</v>
      </c>
      <c r="F1784" s="196" t="s">
        <v>362</v>
      </c>
      <c r="G1784" s="193"/>
      <c r="H1784" s="195" t="s">
        <v>43</v>
      </c>
      <c r="I1784" s="197"/>
      <c r="J1784" s="193"/>
      <c r="K1784" s="193"/>
      <c r="L1784" s="198"/>
      <c r="M1784" s="199"/>
      <c r="N1784" s="200"/>
      <c r="O1784" s="200"/>
      <c r="P1784" s="200"/>
      <c r="Q1784" s="200"/>
      <c r="R1784" s="200"/>
      <c r="S1784" s="200"/>
      <c r="T1784" s="201"/>
      <c r="AT1784" s="202" t="s">
        <v>193</v>
      </c>
      <c r="AU1784" s="202" t="s">
        <v>90</v>
      </c>
      <c r="AV1784" s="13" t="s">
        <v>88</v>
      </c>
      <c r="AW1784" s="13" t="s">
        <v>41</v>
      </c>
      <c r="AX1784" s="13" t="s">
        <v>80</v>
      </c>
      <c r="AY1784" s="202" t="s">
        <v>182</v>
      </c>
    </row>
    <row r="1785" spans="1:65" s="13" customFormat="1" ht="11.25">
      <c r="B1785" s="192"/>
      <c r="C1785" s="193"/>
      <c r="D1785" s="194" t="s">
        <v>193</v>
      </c>
      <c r="E1785" s="195" t="s">
        <v>43</v>
      </c>
      <c r="F1785" s="196" t="s">
        <v>2092</v>
      </c>
      <c r="G1785" s="193"/>
      <c r="H1785" s="195" t="s">
        <v>43</v>
      </c>
      <c r="I1785" s="197"/>
      <c r="J1785" s="193"/>
      <c r="K1785" s="193"/>
      <c r="L1785" s="198"/>
      <c r="M1785" s="199"/>
      <c r="N1785" s="200"/>
      <c r="O1785" s="200"/>
      <c r="P1785" s="200"/>
      <c r="Q1785" s="200"/>
      <c r="R1785" s="200"/>
      <c r="S1785" s="200"/>
      <c r="T1785" s="201"/>
      <c r="AT1785" s="202" t="s">
        <v>193</v>
      </c>
      <c r="AU1785" s="202" t="s">
        <v>90</v>
      </c>
      <c r="AV1785" s="13" t="s">
        <v>88</v>
      </c>
      <c r="AW1785" s="13" t="s">
        <v>41</v>
      </c>
      <c r="AX1785" s="13" t="s">
        <v>80</v>
      </c>
      <c r="AY1785" s="202" t="s">
        <v>182</v>
      </c>
    </row>
    <row r="1786" spans="1:65" s="14" customFormat="1" ht="11.25">
      <c r="B1786" s="203"/>
      <c r="C1786" s="204"/>
      <c r="D1786" s="194" t="s">
        <v>193</v>
      </c>
      <c r="E1786" s="205" t="s">
        <v>43</v>
      </c>
      <c r="F1786" s="206" t="s">
        <v>205</v>
      </c>
      <c r="G1786" s="204"/>
      <c r="H1786" s="207">
        <v>4</v>
      </c>
      <c r="I1786" s="208"/>
      <c r="J1786" s="204"/>
      <c r="K1786" s="204"/>
      <c r="L1786" s="209"/>
      <c r="M1786" s="210"/>
      <c r="N1786" s="211"/>
      <c r="O1786" s="211"/>
      <c r="P1786" s="211"/>
      <c r="Q1786" s="211"/>
      <c r="R1786" s="211"/>
      <c r="S1786" s="211"/>
      <c r="T1786" s="212"/>
      <c r="AT1786" s="213" t="s">
        <v>193</v>
      </c>
      <c r="AU1786" s="213" t="s">
        <v>90</v>
      </c>
      <c r="AV1786" s="14" t="s">
        <v>90</v>
      </c>
      <c r="AW1786" s="14" t="s">
        <v>41</v>
      </c>
      <c r="AX1786" s="14" t="s">
        <v>88</v>
      </c>
      <c r="AY1786" s="213" t="s">
        <v>182</v>
      </c>
    </row>
    <row r="1787" spans="1:65" s="2" customFormat="1" ht="24.2" customHeight="1">
      <c r="A1787" s="35"/>
      <c r="B1787" s="36"/>
      <c r="C1787" s="179" t="s">
        <v>2093</v>
      </c>
      <c r="D1787" s="179" t="s">
        <v>187</v>
      </c>
      <c r="E1787" s="180" t="s">
        <v>1085</v>
      </c>
      <c r="F1787" s="181" t="s">
        <v>1086</v>
      </c>
      <c r="G1787" s="182" t="s">
        <v>360</v>
      </c>
      <c r="H1787" s="183">
        <v>4.3230000000000004</v>
      </c>
      <c r="I1787" s="184"/>
      <c r="J1787" s="185">
        <f>ROUND(I1787*H1787,2)</f>
        <v>0</v>
      </c>
      <c r="K1787" s="181" t="s">
        <v>191</v>
      </c>
      <c r="L1787" s="40"/>
      <c r="M1787" s="186" t="s">
        <v>43</v>
      </c>
      <c r="N1787" s="187" t="s">
        <v>51</v>
      </c>
      <c r="O1787" s="65"/>
      <c r="P1787" s="188">
        <f>O1787*H1787</f>
        <v>0</v>
      </c>
      <c r="Q1787" s="188">
        <v>2.2563399999999998</v>
      </c>
      <c r="R1787" s="188">
        <f>Q1787*H1787</f>
        <v>9.7541578199999996</v>
      </c>
      <c r="S1787" s="188">
        <v>0</v>
      </c>
      <c r="T1787" s="189">
        <f>S1787*H1787</f>
        <v>0</v>
      </c>
      <c r="U1787" s="35"/>
      <c r="V1787" s="35"/>
      <c r="W1787" s="35"/>
      <c r="X1787" s="35"/>
      <c r="Y1787" s="35"/>
      <c r="Z1787" s="35"/>
      <c r="AA1787" s="35"/>
      <c r="AB1787" s="35"/>
      <c r="AC1787" s="35"/>
      <c r="AD1787" s="35"/>
      <c r="AE1787" s="35"/>
      <c r="AR1787" s="190" t="s">
        <v>88</v>
      </c>
      <c r="AT1787" s="190" t="s">
        <v>187</v>
      </c>
      <c r="AU1787" s="190" t="s">
        <v>90</v>
      </c>
      <c r="AY1787" s="17" t="s">
        <v>182</v>
      </c>
      <c r="BE1787" s="191">
        <f>IF(N1787="základní",J1787,0)</f>
        <v>0</v>
      </c>
      <c r="BF1787" s="191">
        <f>IF(N1787="snížená",J1787,0)</f>
        <v>0</v>
      </c>
      <c r="BG1787" s="191">
        <f>IF(N1787="zákl. přenesená",J1787,0)</f>
        <v>0</v>
      </c>
      <c r="BH1787" s="191">
        <f>IF(N1787="sníž. přenesená",J1787,0)</f>
        <v>0</v>
      </c>
      <c r="BI1787" s="191">
        <f>IF(N1787="nulová",J1787,0)</f>
        <v>0</v>
      </c>
      <c r="BJ1787" s="17" t="s">
        <v>88</v>
      </c>
      <c r="BK1787" s="191">
        <f>ROUND(I1787*H1787,2)</f>
        <v>0</v>
      </c>
      <c r="BL1787" s="17" t="s">
        <v>88</v>
      </c>
      <c r="BM1787" s="190" t="s">
        <v>1087</v>
      </c>
    </row>
    <row r="1788" spans="1:65" s="13" customFormat="1" ht="11.25">
      <c r="B1788" s="192"/>
      <c r="C1788" s="193"/>
      <c r="D1788" s="194" t="s">
        <v>193</v>
      </c>
      <c r="E1788" s="195" t="s">
        <v>43</v>
      </c>
      <c r="F1788" s="196" t="s">
        <v>362</v>
      </c>
      <c r="G1788" s="193"/>
      <c r="H1788" s="195" t="s">
        <v>43</v>
      </c>
      <c r="I1788" s="197"/>
      <c r="J1788" s="193"/>
      <c r="K1788" s="193"/>
      <c r="L1788" s="198"/>
      <c r="M1788" s="199"/>
      <c r="N1788" s="200"/>
      <c r="O1788" s="200"/>
      <c r="P1788" s="200"/>
      <c r="Q1788" s="200"/>
      <c r="R1788" s="200"/>
      <c r="S1788" s="200"/>
      <c r="T1788" s="201"/>
      <c r="AT1788" s="202" t="s">
        <v>193</v>
      </c>
      <c r="AU1788" s="202" t="s">
        <v>90</v>
      </c>
      <c r="AV1788" s="13" t="s">
        <v>88</v>
      </c>
      <c r="AW1788" s="13" t="s">
        <v>41</v>
      </c>
      <c r="AX1788" s="13" t="s">
        <v>80</v>
      </c>
      <c r="AY1788" s="202" t="s">
        <v>182</v>
      </c>
    </row>
    <row r="1789" spans="1:65" s="13" customFormat="1" ht="11.25">
      <c r="B1789" s="192"/>
      <c r="C1789" s="193"/>
      <c r="D1789" s="194" t="s">
        <v>193</v>
      </c>
      <c r="E1789" s="195" t="s">
        <v>43</v>
      </c>
      <c r="F1789" s="196" t="s">
        <v>431</v>
      </c>
      <c r="G1789" s="193"/>
      <c r="H1789" s="195" t="s">
        <v>43</v>
      </c>
      <c r="I1789" s="197"/>
      <c r="J1789" s="193"/>
      <c r="K1789" s="193"/>
      <c r="L1789" s="198"/>
      <c r="M1789" s="199"/>
      <c r="N1789" s="200"/>
      <c r="O1789" s="200"/>
      <c r="P1789" s="200"/>
      <c r="Q1789" s="200"/>
      <c r="R1789" s="200"/>
      <c r="S1789" s="200"/>
      <c r="T1789" s="201"/>
      <c r="AT1789" s="202" t="s">
        <v>193</v>
      </c>
      <c r="AU1789" s="202" t="s">
        <v>90</v>
      </c>
      <c r="AV1789" s="13" t="s">
        <v>88</v>
      </c>
      <c r="AW1789" s="13" t="s">
        <v>41</v>
      </c>
      <c r="AX1789" s="13" t="s">
        <v>80</v>
      </c>
      <c r="AY1789" s="202" t="s">
        <v>182</v>
      </c>
    </row>
    <row r="1790" spans="1:65" s="13" customFormat="1" ht="11.25">
      <c r="B1790" s="192"/>
      <c r="C1790" s="193"/>
      <c r="D1790" s="194" t="s">
        <v>193</v>
      </c>
      <c r="E1790" s="195" t="s">
        <v>43</v>
      </c>
      <c r="F1790" s="196" t="s">
        <v>2094</v>
      </c>
      <c r="G1790" s="193"/>
      <c r="H1790" s="195" t="s">
        <v>43</v>
      </c>
      <c r="I1790" s="197"/>
      <c r="J1790" s="193"/>
      <c r="K1790" s="193"/>
      <c r="L1790" s="198"/>
      <c r="M1790" s="199"/>
      <c r="N1790" s="200"/>
      <c r="O1790" s="200"/>
      <c r="P1790" s="200"/>
      <c r="Q1790" s="200"/>
      <c r="R1790" s="200"/>
      <c r="S1790" s="200"/>
      <c r="T1790" s="201"/>
      <c r="AT1790" s="202" t="s">
        <v>193</v>
      </c>
      <c r="AU1790" s="202" t="s">
        <v>90</v>
      </c>
      <c r="AV1790" s="13" t="s">
        <v>88</v>
      </c>
      <c r="AW1790" s="13" t="s">
        <v>41</v>
      </c>
      <c r="AX1790" s="13" t="s">
        <v>80</v>
      </c>
      <c r="AY1790" s="202" t="s">
        <v>182</v>
      </c>
    </row>
    <row r="1791" spans="1:65" s="14" customFormat="1" ht="11.25">
      <c r="B1791" s="203"/>
      <c r="C1791" s="204"/>
      <c r="D1791" s="194" t="s">
        <v>193</v>
      </c>
      <c r="E1791" s="205" t="s">
        <v>43</v>
      </c>
      <c r="F1791" s="206" t="s">
        <v>1497</v>
      </c>
      <c r="G1791" s="204"/>
      <c r="H1791" s="207">
        <v>0.64800000000000002</v>
      </c>
      <c r="I1791" s="208"/>
      <c r="J1791" s="204"/>
      <c r="K1791" s="204"/>
      <c r="L1791" s="209"/>
      <c r="M1791" s="210"/>
      <c r="N1791" s="211"/>
      <c r="O1791" s="211"/>
      <c r="P1791" s="211"/>
      <c r="Q1791" s="211"/>
      <c r="R1791" s="211"/>
      <c r="S1791" s="211"/>
      <c r="T1791" s="212"/>
      <c r="AT1791" s="213" t="s">
        <v>193</v>
      </c>
      <c r="AU1791" s="213" t="s">
        <v>90</v>
      </c>
      <c r="AV1791" s="14" t="s">
        <v>90</v>
      </c>
      <c r="AW1791" s="14" t="s">
        <v>41</v>
      </c>
      <c r="AX1791" s="14" t="s">
        <v>80</v>
      </c>
      <c r="AY1791" s="213" t="s">
        <v>182</v>
      </c>
    </row>
    <row r="1792" spans="1:65" s="13" customFormat="1" ht="11.25">
      <c r="B1792" s="192"/>
      <c r="C1792" s="193"/>
      <c r="D1792" s="194" t="s">
        <v>193</v>
      </c>
      <c r="E1792" s="195" t="s">
        <v>43</v>
      </c>
      <c r="F1792" s="196" t="s">
        <v>362</v>
      </c>
      <c r="G1792" s="193"/>
      <c r="H1792" s="195" t="s">
        <v>43</v>
      </c>
      <c r="I1792" s="197"/>
      <c r="J1792" s="193"/>
      <c r="K1792" s="193"/>
      <c r="L1792" s="198"/>
      <c r="M1792" s="199"/>
      <c r="N1792" s="200"/>
      <c r="O1792" s="200"/>
      <c r="P1792" s="200"/>
      <c r="Q1792" s="200"/>
      <c r="R1792" s="200"/>
      <c r="S1792" s="200"/>
      <c r="T1792" s="201"/>
      <c r="AT1792" s="202" t="s">
        <v>193</v>
      </c>
      <c r="AU1792" s="202" t="s">
        <v>90</v>
      </c>
      <c r="AV1792" s="13" t="s">
        <v>88</v>
      </c>
      <c r="AW1792" s="13" t="s">
        <v>41</v>
      </c>
      <c r="AX1792" s="13" t="s">
        <v>80</v>
      </c>
      <c r="AY1792" s="202" t="s">
        <v>182</v>
      </c>
    </row>
    <row r="1793" spans="1:65" s="13" customFormat="1" ht="11.25">
      <c r="B1793" s="192"/>
      <c r="C1793" s="193"/>
      <c r="D1793" s="194" t="s">
        <v>193</v>
      </c>
      <c r="E1793" s="195" t="s">
        <v>43</v>
      </c>
      <c r="F1793" s="196" t="s">
        <v>2095</v>
      </c>
      <c r="G1793" s="193"/>
      <c r="H1793" s="195" t="s">
        <v>43</v>
      </c>
      <c r="I1793" s="197"/>
      <c r="J1793" s="193"/>
      <c r="K1793" s="193"/>
      <c r="L1793" s="198"/>
      <c r="M1793" s="199"/>
      <c r="N1793" s="200"/>
      <c r="O1793" s="200"/>
      <c r="P1793" s="200"/>
      <c r="Q1793" s="200"/>
      <c r="R1793" s="200"/>
      <c r="S1793" s="200"/>
      <c r="T1793" s="201"/>
      <c r="AT1793" s="202" t="s">
        <v>193</v>
      </c>
      <c r="AU1793" s="202" t="s">
        <v>90</v>
      </c>
      <c r="AV1793" s="13" t="s">
        <v>88</v>
      </c>
      <c r="AW1793" s="13" t="s">
        <v>41</v>
      </c>
      <c r="AX1793" s="13" t="s">
        <v>80</v>
      </c>
      <c r="AY1793" s="202" t="s">
        <v>182</v>
      </c>
    </row>
    <row r="1794" spans="1:65" s="14" customFormat="1" ht="11.25">
      <c r="B1794" s="203"/>
      <c r="C1794" s="204"/>
      <c r="D1794" s="194" t="s">
        <v>193</v>
      </c>
      <c r="E1794" s="205" t="s">
        <v>43</v>
      </c>
      <c r="F1794" s="206" t="s">
        <v>2096</v>
      </c>
      <c r="G1794" s="204"/>
      <c r="H1794" s="207">
        <v>2.4</v>
      </c>
      <c r="I1794" s="208"/>
      <c r="J1794" s="204"/>
      <c r="K1794" s="204"/>
      <c r="L1794" s="209"/>
      <c r="M1794" s="210"/>
      <c r="N1794" s="211"/>
      <c r="O1794" s="211"/>
      <c r="P1794" s="211"/>
      <c r="Q1794" s="211"/>
      <c r="R1794" s="211"/>
      <c r="S1794" s="211"/>
      <c r="T1794" s="212"/>
      <c r="AT1794" s="213" t="s">
        <v>193</v>
      </c>
      <c r="AU1794" s="213" t="s">
        <v>90</v>
      </c>
      <c r="AV1794" s="14" t="s">
        <v>90</v>
      </c>
      <c r="AW1794" s="14" t="s">
        <v>41</v>
      </c>
      <c r="AX1794" s="14" t="s">
        <v>80</v>
      </c>
      <c r="AY1794" s="213" t="s">
        <v>182</v>
      </c>
    </row>
    <row r="1795" spans="1:65" s="13" customFormat="1" ht="11.25">
      <c r="B1795" s="192"/>
      <c r="C1795" s="193"/>
      <c r="D1795" s="194" t="s">
        <v>193</v>
      </c>
      <c r="E1795" s="195" t="s">
        <v>43</v>
      </c>
      <c r="F1795" s="196" t="s">
        <v>2097</v>
      </c>
      <c r="G1795" s="193"/>
      <c r="H1795" s="195" t="s">
        <v>43</v>
      </c>
      <c r="I1795" s="197"/>
      <c r="J1795" s="193"/>
      <c r="K1795" s="193"/>
      <c r="L1795" s="198"/>
      <c r="M1795" s="199"/>
      <c r="N1795" s="200"/>
      <c r="O1795" s="200"/>
      <c r="P1795" s="200"/>
      <c r="Q1795" s="200"/>
      <c r="R1795" s="200"/>
      <c r="S1795" s="200"/>
      <c r="T1795" s="201"/>
      <c r="AT1795" s="202" t="s">
        <v>193</v>
      </c>
      <c r="AU1795" s="202" t="s">
        <v>90</v>
      </c>
      <c r="AV1795" s="13" t="s">
        <v>88</v>
      </c>
      <c r="AW1795" s="13" t="s">
        <v>41</v>
      </c>
      <c r="AX1795" s="13" t="s">
        <v>80</v>
      </c>
      <c r="AY1795" s="202" t="s">
        <v>182</v>
      </c>
    </row>
    <row r="1796" spans="1:65" s="14" customFormat="1" ht="11.25">
      <c r="B1796" s="203"/>
      <c r="C1796" s="204"/>
      <c r="D1796" s="194" t="s">
        <v>193</v>
      </c>
      <c r="E1796" s="205" t="s">
        <v>43</v>
      </c>
      <c r="F1796" s="206" t="s">
        <v>1493</v>
      </c>
      <c r="G1796" s="204"/>
      <c r="H1796" s="207">
        <v>0.3</v>
      </c>
      <c r="I1796" s="208"/>
      <c r="J1796" s="204"/>
      <c r="K1796" s="204"/>
      <c r="L1796" s="209"/>
      <c r="M1796" s="210"/>
      <c r="N1796" s="211"/>
      <c r="O1796" s="211"/>
      <c r="P1796" s="211"/>
      <c r="Q1796" s="211"/>
      <c r="R1796" s="211"/>
      <c r="S1796" s="211"/>
      <c r="T1796" s="212"/>
      <c r="AT1796" s="213" t="s">
        <v>193</v>
      </c>
      <c r="AU1796" s="213" t="s">
        <v>90</v>
      </c>
      <c r="AV1796" s="14" t="s">
        <v>90</v>
      </c>
      <c r="AW1796" s="14" t="s">
        <v>41</v>
      </c>
      <c r="AX1796" s="14" t="s">
        <v>80</v>
      </c>
      <c r="AY1796" s="213" t="s">
        <v>182</v>
      </c>
    </row>
    <row r="1797" spans="1:65" s="13" customFormat="1" ht="11.25">
      <c r="B1797" s="192"/>
      <c r="C1797" s="193"/>
      <c r="D1797" s="194" t="s">
        <v>193</v>
      </c>
      <c r="E1797" s="195" t="s">
        <v>43</v>
      </c>
      <c r="F1797" s="196" t="s">
        <v>2098</v>
      </c>
      <c r="G1797" s="193"/>
      <c r="H1797" s="195" t="s">
        <v>43</v>
      </c>
      <c r="I1797" s="197"/>
      <c r="J1797" s="193"/>
      <c r="K1797" s="193"/>
      <c r="L1797" s="198"/>
      <c r="M1797" s="199"/>
      <c r="N1797" s="200"/>
      <c r="O1797" s="200"/>
      <c r="P1797" s="200"/>
      <c r="Q1797" s="200"/>
      <c r="R1797" s="200"/>
      <c r="S1797" s="200"/>
      <c r="T1797" s="201"/>
      <c r="AT1797" s="202" t="s">
        <v>193</v>
      </c>
      <c r="AU1797" s="202" t="s">
        <v>90</v>
      </c>
      <c r="AV1797" s="13" t="s">
        <v>88</v>
      </c>
      <c r="AW1797" s="13" t="s">
        <v>41</v>
      </c>
      <c r="AX1797" s="13" t="s">
        <v>80</v>
      </c>
      <c r="AY1797" s="202" t="s">
        <v>182</v>
      </c>
    </row>
    <row r="1798" spans="1:65" s="14" customFormat="1" ht="11.25">
      <c r="B1798" s="203"/>
      <c r="C1798" s="204"/>
      <c r="D1798" s="194" t="s">
        <v>193</v>
      </c>
      <c r="E1798" s="205" t="s">
        <v>43</v>
      </c>
      <c r="F1798" s="206" t="s">
        <v>2099</v>
      </c>
      <c r="G1798" s="204"/>
      <c r="H1798" s="207">
        <v>0.97499999999999998</v>
      </c>
      <c r="I1798" s="208"/>
      <c r="J1798" s="204"/>
      <c r="K1798" s="204"/>
      <c r="L1798" s="209"/>
      <c r="M1798" s="210"/>
      <c r="N1798" s="211"/>
      <c r="O1798" s="211"/>
      <c r="P1798" s="211"/>
      <c r="Q1798" s="211"/>
      <c r="R1798" s="211"/>
      <c r="S1798" s="211"/>
      <c r="T1798" s="212"/>
      <c r="AT1798" s="213" t="s">
        <v>193</v>
      </c>
      <c r="AU1798" s="213" t="s">
        <v>90</v>
      </c>
      <c r="AV1798" s="14" t="s">
        <v>90</v>
      </c>
      <c r="AW1798" s="14" t="s">
        <v>41</v>
      </c>
      <c r="AX1798" s="14" t="s">
        <v>80</v>
      </c>
      <c r="AY1798" s="213" t="s">
        <v>182</v>
      </c>
    </row>
    <row r="1799" spans="1:65" s="15" customFormat="1" ht="11.25">
      <c r="B1799" s="227"/>
      <c r="C1799" s="228"/>
      <c r="D1799" s="194" t="s">
        <v>193</v>
      </c>
      <c r="E1799" s="229" t="s">
        <v>43</v>
      </c>
      <c r="F1799" s="230" t="s">
        <v>436</v>
      </c>
      <c r="G1799" s="228"/>
      <c r="H1799" s="231">
        <v>4.3230000000000004</v>
      </c>
      <c r="I1799" s="232"/>
      <c r="J1799" s="228"/>
      <c r="K1799" s="228"/>
      <c r="L1799" s="233"/>
      <c r="M1799" s="234"/>
      <c r="N1799" s="235"/>
      <c r="O1799" s="235"/>
      <c r="P1799" s="235"/>
      <c r="Q1799" s="235"/>
      <c r="R1799" s="235"/>
      <c r="S1799" s="235"/>
      <c r="T1799" s="236"/>
      <c r="AT1799" s="237" t="s">
        <v>193</v>
      </c>
      <c r="AU1799" s="237" t="s">
        <v>90</v>
      </c>
      <c r="AV1799" s="15" t="s">
        <v>205</v>
      </c>
      <c r="AW1799" s="15" t="s">
        <v>41</v>
      </c>
      <c r="AX1799" s="15" t="s">
        <v>88</v>
      </c>
      <c r="AY1799" s="237" t="s">
        <v>182</v>
      </c>
    </row>
    <row r="1800" spans="1:65" s="2" customFormat="1" ht="37.9" customHeight="1">
      <c r="A1800" s="35"/>
      <c r="B1800" s="36"/>
      <c r="C1800" s="179" t="s">
        <v>2100</v>
      </c>
      <c r="D1800" s="179" t="s">
        <v>187</v>
      </c>
      <c r="E1800" s="180" t="s">
        <v>1092</v>
      </c>
      <c r="F1800" s="181" t="s">
        <v>1093</v>
      </c>
      <c r="G1800" s="182" t="s">
        <v>360</v>
      </c>
      <c r="H1800" s="183">
        <v>11.9</v>
      </c>
      <c r="I1800" s="184"/>
      <c r="J1800" s="185">
        <f>ROUND(I1800*H1800,2)</f>
        <v>0</v>
      </c>
      <c r="K1800" s="181" t="s">
        <v>191</v>
      </c>
      <c r="L1800" s="40"/>
      <c r="M1800" s="186" t="s">
        <v>43</v>
      </c>
      <c r="N1800" s="187" t="s">
        <v>51</v>
      </c>
      <c r="O1800" s="65"/>
      <c r="P1800" s="188">
        <f>O1800*H1800</f>
        <v>0</v>
      </c>
      <c r="Q1800" s="188">
        <v>2.45329</v>
      </c>
      <c r="R1800" s="188">
        <f>Q1800*H1800</f>
        <v>29.194151000000002</v>
      </c>
      <c r="S1800" s="188">
        <v>0</v>
      </c>
      <c r="T1800" s="189">
        <f>S1800*H1800</f>
        <v>0</v>
      </c>
      <c r="U1800" s="35"/>
      <c r="V1800" s="35"/>
      <c r="W1800" s="35"/>
      <c r="X1800" s="35"/>
      <c r="Y1800" s="35"/>
      <c r="Z1800" s="35"/>
      <c r="AA1800" s="35"/>
      <c r="AB1800" s="35"/>
      <c r="AC1800" s="35"/>
      <c r="AD1800" s="35"/>
      <c r="AE1800" s="35"/>
      <c r="AR1800" s="190" t="s">
        <v>88</v>
      </c>
      <c r="AT1800" s="190" t="s">
        <v>187</v>
      </c>
      <c r="AU1800" s="190" t="s">
        <v>90</v>
      </c>
      <c r="AY1800" s="17" t="s">
        <v>182</v>
      </c>
      <c r="BE1800" s="191">
        <f>IF(N1800="základní",J1800,0)</f>
        <v>0</v>
      </c>
      <c r="BF1800" s="191">
        <f>IF(N1800="snížená",J1800,0)</f>
        <v>0</v>
      </c>
      <c r="BG1800" s="191">
        <f>IF(N1800="zákl. přenesená",J1800,0)</f>
        <v>0</v>
      </c>
      <c r="BH1800" s="191">
        <f>IF(N1800="sníž. přenesená",J1800,0)</f>
        <v>0</v>
      </c>
      <c r="BI1800" s="191">
        <f>IF(N1800="nulová",J1800,0)</f>
        <v>0</v>
      </c>
      <c r="BJ1800" s="17" t="s">
        <v>88</v>
      </c>
      <c r="BK1800" s="191">
        <f>ROUND(I1800*H1800,2)</f>
        <v>0</v>
      </c>
      <c r="BL1800" s="17" t="s">
        <v>88</v>
      </c>
      <c r="BM1800" s="190" t="s">
        <v>2101</v>
      </c>
    </row>
    <row r="1801" spans="1:65" s="13" customFormat="1" ht="11.25">
      <c r="B1801" s="192"/>
      <c r="C1801" s="193"/>
      <c r="D1801" s="194" t="s">
        <v>193</v>
      </c>
      <c r="E1801" s="195" t="s">
        <v>43</v>
      </c>
      <c r="F1801" s="196" t="s">
        <v>362</v>
      </c>
      <c r="G1801" s="193"/>
      <c r="H1801" s="195" t="s">
        <v>43</v>
      </c>
      <c r="I1801" s="197"/>
      <c r="J1801" s="193"/>
      <c r="K1801" s="193"/>
      <c r="L1801" s="198"/>
      <c r="M1801" s="199"/>
      <c r="N1801" s="200"/>
      <c r="O1801" s="200"/>
      <c r="P1801" s="200"/>
      <c r="Q1801" s="200"/>
      <c r="R1801" s="200"/>
      <c r="S1801" s="200"/>
      <c r="T1801" s="201"/>
      <c r="AT1801" s="202" t="s">
        <v>193</v>
      </c>
      <c r="AU1801" s="202" t="s">
        <v>90</v>
      </c>
      <c r="AV1801" s="13" t="s">
        <v>88</v>
      </c>
      <c r="AW1801" s="13" t="s">
        <v>41</v>
      </c>
      <c r="AX1801" s="13" t="s">
        <v>80</v>
      </c>
      <c r="AY1801" s="202" t="s">
        <v>182</v>
      </c>
    </row>
    <row r="1802" spans="1:65" s="13" customFormat="1" ht="11.25">
      <c r="B1802" s="192"/>
      <c r="C1802" s="193"/>
      <c r="D1802" s="194" t="s">
        <v>193</v>
      </c>
      <c r="E1802" s="195" t="s">
        <v>43</v>
      </c>
      <c r="F1802" s="196" t="s">
        <v>431</v>
      </c>
      <c r="G1802" s="193"/>
      <c r="H1802" s="195" t="s">
        <v>43</v>
      </c>
      <c r="I1802" s="197"/>
      <c r="J1802" s="193"/>
      <c r="K1802" s="193"/>
      <c r="L1802" s="198"/>
      <c r="M1802" s="199"/>
      <c r="N1802" s="200"/>
      <c r="O1802" s="200"/>
      <c r="P1802" s="200"/>
      <c r="Q1802" s="200"/>
      <c r="R1802" s="200"/>
      <c r="S1802" s="200"/>
      <c r="T1802" s="201"/>
      <c r="AT1802" s="202" t="s">
        <v>193</v>
      </c>
      <c r="AU1802" s="202" t="s">
        <v>90</v>
      </c>
      <c r="AV1802" s="13" t="s">
        <v>88</v>
      </c>
      <c r="AW1802" s="13" t="s">
        <v>41</v>
      </c>
      <c r="AX1802" s="13" t="s">
        <v>80</v>
      </c>
      <c r="AY1802" s="202" t="s">
        <v>182</v>
      </c>
    </row>
    <row r="1803" spans="1:65" s="13" customFormat="1" ht="22.5">
      <c r="B1803" s="192"/>
      <c r="C1803" s="193"/>
      <c r="D1803" s="194" t="s">
        <v>193</v>
      </c>
      <c r="E1803" s="195" t="s">
        <v>43</v>
      </c>
      <c r="F1803" s="196" t="s">
        <v>2102</v>
      </c>
      <c r="G1803" s="193"/>
      <c r="H1803" s="195" t="s">
        <v>43</v>
      </c>
      <c r="I1803" s="197"/>
      <c r="J1803" s="193"/>
      <c r="K1803" s="193"/>
      <c r="L1803" s="198"/>
      <c r="M1803" s="199"/>
      <c r="N1803" s="200"/>
      <c r="O1803" s="200"/>
      <c r="P1803" s="200"/>
      <c r="Q1803" s="200"/>
      <c r="R1803" s="200"/>
      <c r="S1803" s="200"/>
      <c r="T1803" s="201"/>
      <c r="AT1803" s="202" t="s">
        <v>193</v>
      </c>
      <c r="AU1803" s="202" t="s">
        <v>90</v>
      </c>
      <c r="AV1803" s="13" t="s">
        <v>88</v>
      </c>
      <c r="AW1803" s="13" t="s">
        <v>41</v>
      </c>
      <c r="AX1803" s="13" t="s">
        <v>80</v>
      </c>
      <c r="AY1803" s="202" t="s">
        <v>182</v>
      </c>
    </row>
    <row r="1804" spans="1:65" s="14" customFormat="1" ht="11.25">
      <c r="B1804" s="203"/>
      <c r="C1804" s="204"/>
      <c r="D1804" s="194" t="s">
        <v>193</v>
      </c>
      <c r="E1804" s="205" t="s">
        <v>43</v>
      </c>
      <c r="F1804" s="206" t="s">
        <v>2103</v>
      </c>
      <c r="G1804" s="204"/>
      <c r="H1804" s="207">
        <v>11.9</v>
      </c>
      <c r="I1804" s="208"/>
      <c r="J1804" s="204"/>
      <c r="K1804" s="204"/>
      <c r="L1804" s="209"/>
      <c r="M1804" s="210"/>
      <c r="N1804" s="211"/>
      <c r="O1804" s="211"/>
      <c r="P1804" s="211"/>
      <c r="Q1804" s="211"/>
      <c r="R1804" s="211"/>
      <c r="S1804" s="211"/>
      <c r="T1804" s="212"/>
      <c r="AT1804" s="213" t="s">
        <v>193</v>
      </c>
      <c r="AU1804" s="213" t="s">
        <v>90</v>
      </c>
      <c r="AV1804" s="14" t="s">
        <v>90</v>
      </c>
      <c r="AW1804" s="14" t="s">
        <v>41</v>
      </c>
      <c r="AX1804" s="14" t="s">
        <v>88</v>
      </c>
      <c r="AY1804" s="213" t="s">
        <v>182</v>
      </c>
    </row>
    <row r="1805" spans="1:65" s="2" customFormat="1" ht="24.2" customHeight="1">
      <c r="A1805" s="35"/>
      <c r="B1805" s="36"/>
      <c r="C1805" s="179" t="s">
        <v>2104</v>
      </c>
      <c r="D1805" s="179" t="s">
        <v>187</v>
      </c>
      <c r="E1805" s="180" t="s">
        <v>1098</v>
      </c>
      <c r="F1805" s="181" t="s">
        <v>1099</v>
      </c>
      <c r="G1805" s="182" t="s">
        <v>439</v>
      </c>
      <c r="H1805" s="183">
        <v>3.5000000000000003E-2</v>
      </c>
      <c r="I1805" s="184"/>
      <c r="J1805" s="185">
        <f>ROUND(I1805*H1805,2)</f>
        <v>0</v>
      </c>
      <c r="K1805" s="181" t="s">
        <v>191</v>
      </c>
      <c r="L1805" s="40"/>
      <c r="M1805" s="186" t="s">
        <v>43</v>
      </c>
      <c r="N1805" s="187" t="s">
        <v>51</v>
      </c>
      <c r="O1805" s="65"/>
      <c r="P1805" s="188">
        <f>O1805*H1805</f>
        <v>0</v>
      </c>
      <c r="Q1805" s="188">
        <v>1.0601700000000001</v>
      </c>
      <c r="R1805" s="188">
        <f>Q1805*H1805</f>
        <v>3.7105950000000006E-2</v>
      </c>
      <c r="S1805" s="188">
        <v>0</v>
      </c>
      <c r="T1805" s="189">
        <f>S1805*H1805</f>
        <v>0</v>
      </c>
      <c r="U1805" s="35"/>
      <c r="V1805" s="35"/>
      <c r="W1805" s="35"/>
      <c r="X1805" s="35"/>
      <c r="Y1805" s="35"/>
      <c r="Z1805" s="35"/>
      <c r="AA1805" s="35"/>
      <c r="AB1805" s="35"/>
      <c r="AC1805" s="35"/>
      <c r="AD1805" s="35"/>
      <c r="AE1805" s="35"/>
      <c r="AR1805" s="190" t="s">
        <v>88</v>
      </c>
      <c r="AT1805" s="190" t="s">
        <v>187</v>
      </c>
      <c r="AU1805" s="190" t="s">
        <v>90</v>
      </c>
      <c r="AY1805" s="17" t="s">
        <v>182</v>
      </c>
      <c r="BE1805" s="191">
        <f>IF(N1805="základní",J1805,0)</f>
        <v>0</v>
      </c>
      <c r="BF1805" s="191">
        <f>IF(N1805="snížená",J1805,0)</f>
        <v>0</v>
      </c>
      <c r="BG1805" s="191">
        <f>IF(N1805="zákl. přenesená",J1805,0)</f>
        <v>0</v>
      </c>
      <c r="BH1805" s="191">
        <f>IF(N1805="sníž. přenesená",J1805,0)</f>
        <v>0</v>
      </c>
      <c r="BI1805" s="191">
        <f>IF(N1805="nulová",J1805,0)</f>
        <v>0</v>
      </c>
      <c r="BJ1805" s="17" t="s">
        <v>88</v>
      </c>
      <c r="BK1805" s="191">
        <f>ROUND(I1805*H1805,2)</f>
        <v>0</v>
      </c>
      <c r="BL1805" s="17" t="s">
        <v>88</v>
      </c>
      <c r="BM1805" s="190" t="s">
        <v>1100</v>
      </c>
    </row>
    <row r="1806" spans="1:65" s="13" customFormat="1" ht="11.25">
      <c r="B1806" s="192"/>
      <c r="C1806" s="193"/>
      <c r="D1806" s="194" t="s">
        <v>193</v>
      </c>
      <c r="E1806" s="195" t="s">
        <v>43</v>
      </c>
      <c r="F1806" s="196" t="s">
        <v>431</v>
      </c>
      <c r="G1806" s="193"/>
      <c r="H1806" s="195" t="s">
        <v>43</v>
      </c>
      <c r="I1806" s="197"/>
      <c r="J1806" s="193"/>
      <c r="K1806" s="193"/>
      <c r="L1806" s="198"/>
      <c r="M1806" s="199"/>
      <c r="N1806" s="200"/>
      <c r="O1806" s="200"/>
      <c r="P1806" s="200"/>
      <c r="Q1806" s="200"/>
      <c r="R1806" s="200"/>
      <c r="S1806" s="200"/>
      <c r="T1806" s="201"/>
      <c r="AT1806" s="202" t="s">
        <v>193</v>
      </c>
      <c r="AU1806" s="202" t="s">
        <v>90</v>
      </c>
      <c r="AV1806" s="13" t="s">
        <v>88</v>
      </c>
      <c r="AW1806" s="13" t="s">
        <v>41</v>
      </c>
      <c r="AX1806" s="13" t="s">
        <v>80</v>
      </c>
      <c r="AY1806" s="202" t="s">
        <v>182</v>
      </c>
    </row>
    <row r="1807" spans="1:65" s="13" customFormat="1" ht="22.5">
      <c r="B1807" s="192"/>
      <c r="C1807" s="193"/>
      <c r="D1807" s="194" t="s">
        <v>193</v>
      </c>
      <c r="E1807" s="195" t="s">
        <v>43</v>
      </c>
      <c r="F1807" s="196" t="s">
        <v>2105</v>
      </c>
      <c r="G1807" s="193"/>
      <c r="H1807" s="195" t="s">
        <v>43</v>
      </c>
      <c r="I1807" s="197"/>
      <c r="J1807" s="193"/>
      <c r="K1807" s="193"/>
      <c r="L1807" s="198"/>
      <c r="M1807" s="199"/>
      <c r="N1807" s="200"/>
      <c r="O1807" s="200"/>
      <c r="P1807" s="200"/>
      <c r="Q1807" s="200"/>
      <c r="R1807" s="200"/>
      <c r="S1807" s="200"/>
      <c r="T1807" s="201"/>
      <c r="AT1807" s="202" t="s">
        <v>193</v>
      </c>
      <c r="AU1807" s="202" t="s">
        <v>90</v>
      </c>
      <c r="AV1807" s="13" t="s">
        <v>88</v>
      </c>
      <c r="AW1807" s="13" t="s">
        <v>41</v>
      </c>
      <c r="AX1807" s="13" t="s">
        <v>80</v>
      </c>
      <c r="AY1807" s="202" t="s">
        <v>182</v>
      </c>
    </row>
    <row r="1808" spans="1:65" s="14" customFormat="1" ht="11.25">
      <c r="B1808" s="203"/>
      <c r="C1808" s="204"/>
      <c r="D1808" s="194" t="s">
        <v>193</v>
      </c>
      <c r="E1808" s="205" t="s">
        <v>43</v>
      </c>
      <c r="F1808" s="206" t="s">
        <v>2106</v>
      </c>
      <c r="G1808" s="204"/>
      <c r="H1808" s="207">
        <v>3.5000000000000003E-2</v>
      </c>
      <c r="I1808" s="208"/>
      <c r="J1808" s="204"/>
      <c r="K1808" s="204"/>
      <c r="L1808" s="209"/>
      <c r="M1808" s="210"/>
      <c r="N1808" s="211"/>
      <c r="O1808" s="211"/>
      <c r="P1808" s="211"/>
      <c r="Q1808" s="211"/>
      <c r="R1808" s="211"/>
      <c r="S1808" s="211"/>
      <c r="T1808" s="212"/>
      <c r="AT1808" s="213" t="s">
        <v>193</v>
      </c>
      <c r="AU1808" s="213" t="s">
        <v>90</v>
      </c>
      <c r="AV1808" s="14" t="s">
        <v>90</v>
      </c>
      <c r="AW1808" s="14" t="s">
        <v>41</v>
      </c>
      <c r="AX1808" s="14" t="s">
        <v>88</v>
      </c>
      <c r="AY1808" s="213" t="s">
        <v>182</v>
      </c>
    </row>
    <row r="1809" spans="1:65" s="2" customFormat="1" ht="24.2" customHeight="1">
      <c r="A1809" s="35"/>
      <c r="B1809" s="36"/>
      <c r="C1809" s="179" t="s">
        <v>2107</v>
      </c>
      <c r="D1809" s="179" t="s">
        <v>187</v>
      </c>
      <c r="E1809" s="180" t="s">
        <v>1104</v>
      </c>
      <c r="F1809" s="181" t="s">
        <v>1105</v>
      </c>
      <c r="G1809" s="182" t="s">
        <v>360</v>
      </c>
      <c r="H1809" s="183">
        <v>4.7640000000000002</v>
      </c>
      <c r="I1809" s="184"/>
      <c r="J1809" s="185">
        <f>ROUND(I1809*H1809,2)</f>
        <v>0</v>
      </c>
      <c r="K1809" s="181" t="s">
        <v>191</v>
      </c>
      <c r="L1809" s="40"/>
      <c r="M1809" s="186" t="s">
        <v>43</v>
      </c>
      <c r="N1809" s="187" t="s">
        <v>51</v>
      </c>
      <c r="O1809" s="65"/>
      <c r="P1809" s="188">
        <f>O1809*H1809</f>
        <v>0</v>
      </c>
      <c r="Q1809" s="188">
        <v>0</v>
      </c>
      <c r="R1809" s="188">
        <f>Q1809*H1809</f>
        <v>0</v>
      </c>
      <c r="S1809" s="188">
        <v>0</v>
      </c>
      <c r="T1809" s="189">
        <f>S1809*H1809</f>
        <v>0</v>
      </c>
      <c r="U1809" s="35"/>
      <c r="V1809" s="35"/>
      <c r="W1809" s="35"/>
      <c r="X1809" s="35"/>
      <c r="Y1809" s="35"/>
      <c r="Z1809" s="35"/>
      <c r="AA1809" s="35"/>
      <c r="AB1809" s="35"/>
      <c r="AC1809" s="35"/>
      <c r="AD1809" s="35"/>
      <c r="AE1809" s="35"/>
      <c r="AR1809" s="190" t="s">
        <v>88</v>
      </c>
      <c r="AT1809" s="190" t="s">
        <v>187</v>
      </c>
      <c r="AU1809" s="190" t="s">
        <v>90</v>
      </c>
      <c r="AY1809" s="17" t="s">
        <v>182</v>
      </c>
      <c r="BE1809" s="191">
        <f>IF(N1809="základní",J1809,0)</f>
        <v>0</v>
      </c>
      <c r="BF1809" s="191">
        <f>IF(N1809="snížená",J1809,0)</f>
        <v>0</v>
      </c>
      <c r="BG1809" s="191">
        <f>IF(N1809="zákl. přenesená",J1809,0)</f>
        <v>0</v>
      </c>
      <c r="BH1809" s="191">
        <f>IF(N1809="sníž. přenesená",J1809,0)</f>
        <v>0</v>
      </c>
      <c r="BI1809" s="191">
        <f>IF(N1809="nulová",J1809,0)</f>
        <v>0</v>
      </c>
      <c r="BJ1809" s="17" t="s">
        <v>88</v>
      </c>
      <c r="BK1809" s="191">
        <f>ROUND(I1809*H1809,2)</f>
        <v>0</v>
      </c>
      <c r="BL1809" s="17" t="s">
        <v>88</v>
      </c>
      <c r="BM1809" s="190" t="s">
        <v>2108</v>
      </c>
    </row>
    <row r="1810" spans="1:65" s="13" customFormat="1" ht="11.25">
      <c r="B1810" s="192"/>
      <c r="C1810" s="193"/>
      <c r="D1810" s="194" t="s">
        <v>193</v>
      </c>
      <c r="E1810" s="195" t="s">
        <v>43</v>
      </c>
      <c r="F1810" s="196" t="s">
        <v>362</v>
      </c>
      <c r="G1810" s="193"/>
      <c r="H1810" s="195" t="s">
        <v>43</v>
      </c>
      <c r="I1810" s="197"/>
      <c r="J1810" s="193"/>
      <c r="K1810" s="193"/>
      <c r="L1810" s="198"/>
      <c r="M1810" s="199"/>
      <c r="N1810" s="200"/>
      <c r="O1810" s="200"/>
      <c r="P1810" s="200"/>
      <c r="Q1810" s="200"/>
      <c r="R1810" s="200"/>
      <c r="S1810" s="200"/>
      <c r="T1810" s="201"/>
      <c r="AT1810" s="202" t="s">
        <v>193</v>
      </c>
      <c r="AU1810" s="202" t="s">
        <v>90</v>
      </c>
      <c r="AV1810" s="13" t="s">
        <v>88</v>
      </c>
      <c r="AW1810" s="13" t="s">
        <v>41</v>
      </c>
      <c r="AX1810" s="13" t="s">
        <v>80</v>
      </c>
      <c r="AY1810" s="202" t="s">
        <v>182</v>
      </c>
    </row>
    <row r="1811" spans="1:65" s="13" customFormat="1" ht="11.25">
      <c r="B1811" s="192"/>
      <c r="C1811" s="193"/>
      <c r="D1811" s="194" t="s">
        <v>193</v>
      </c>
      <c r="E1811" s="195" t="s">
        <v>43</v>
      </c>
      <c r="F1811" s="196" t="s">
        <v>2109</v>
      </c>
      <c r="G1811" s="193"/>
      <c r="H1811" s="195" t="s">
        <v>43</v>
      </c>
      <c r="I1811" s="197"/>
      <c r="J1811" s="193"/>
      <c r="K1811" s="193"/>
      <c r="L1811" s="198"/>
      <c r="M1811" s="199"/>
      <c r="N1811" s="200"/>
      <c r="O1811" s="200"/>
      <c r="P1811" s="200"/>
      <c r="Q1811" s="200"/>
      <c r="R1811" s="200"/>
      <c r="S1811" s="200"/>
      <c r="T1811" s="201"/>
      <c r="AT1811" s="202" t="s">
        <v>193</v>
      </c>
      <c r="AU1811" s="202" t="s">
        <v>90</v>
      </c>
      <c r="AV1811" s="13" t="s">
        <v>88</v>
      </c>
      <c r="AW1811" s="13" t="s">
        <v>41</v>
      </c>
      <c r="AX1811" s="13" t="s">
        <v>80</v>
      </c>
      <c r="AY1811" s="202" t="s">
        <v>182</v>
      </c>
    </row>
    <row r="1812" spans="1:65" s="14" customFormat="1" ht="11.25">
      <c r="B1812" s="203"/>
      <c r="C1812" s="204"/>
      <c r="D1812" s="194" t="s">
        <v>193</v>
      </c>
      <c r="E1812" s="205" t="s">
        <v>43</v>
      </c>
      <c r="F1812" s="206" t="s">
        <v>2110</v>
      </c>
      <c r="G1812" s="204"/>
      <c r="H1812" s="207">
        <v>0.86399999999999999</v>
      </c>
      <c r="I1812" s="208"/>
      <c r="J1812" s="204"/>
      <c r="K1812" s="204"/>
      <c r="L1812" s="209"/>
      <c r="M1812" s="210"/>
      <c r="N1812" s="211"/>
      <c r="O1812" s="211"/>
      <c r="P1812" s="211"/>
      <c r="Q1812" s="211"/>
      <c r="R1812" s="211"/>
      <c r="S1812" s="211"/>
      <c r="T1812" s="212"/>
      <c r="AT1812" s="213" t="s">
        <v>193</v>
      </c>
      <c r="AU1812" s="213" t="s">
        <v>90</v>
      </c>
      <c r="AV1812" s="14" t="s">
        <v>90</v>
      </c>
      <c r="AW1812" s="14" t="s">
        <v>41</v>
      </c>
      <c r="AX1812" s="14" t="s">
        <v>80</v>
      </c>
      <c r="AY1812" s="213" t="s">
        <v>182</v>
      </c>
    </row>
    <row r="1813" spans="1:65" s="13" customFormat="1" ht="22.5">
      <c r="B1813" s="192"/>
      <c r="C1813" s="193"/>
      <c r="D1813" s="194" t="s">
        <v>193</v>
      </c>
      <c r="E1813" s="195" t="s">
        <v>43</v>
      </c>
      <c r="F1813" s="196" t="s">
        <v>2111</v>
      </c>
      <c r="G1813" s="193"/>
      <c r="H1813" s="195" t="s">
        <v>43</v>
      </c>
      <c r="I1813" s="197"/>
      <c r="J1813" s="193"/>
      <c r="K1813" s="193"/>
      <c r="L1813" s="198"/>
      <c r="M1813" s="199"/>
      <c r="N1813" s="200"/>
      <c r="O1813" s="200"/>
      <c r="P1813" s="200"/>
      <c r="Q1813" s="200"/>
      <c r="R1813" s="200"/>
      <c r="S1813" s="200"/>
      <c r="T1813" s="201"/>
      <c r="AT1813" s="202" t="s">
        <v>193</v>
      </c>
      <c r="AU1813" s="202" t="s">
        <v>90</v>
      </c>
      <c r="AV1813" s="13" t="s">
        <v>88</v>
      </c>
      <c r="AW1813" s="13" t="s">
        <v>41</v>
      </c>
      <c r="AX1813" s="13" t="s">
        <v>80</v>
      </c>
      <c r="AY1813" s="202" t="s">
        <v>182</v>
      </c>
    </row>
    <row r="1814" spans="1:65" s="14" customFormat="1" ht="11.25">
      <c r="B1814" s="203"/>
      <c r="C1814" s="204"/>
      <c r="D1814" s="194" t="s">
        <v>193</v>
      </c>
      <c r="E1814" s="205" t="s">
        <v>43</v>
      </c>
      <c r="F1814" s="206" t="s">
        <v>1491</v>
      </c>
      <c r="G1814" s="204"/>
      <c r="H1814" s="207">
        <v>3.6</v>
      </c>
      <c r="I1814" s="208"/>
      <c r="J1814" s="204"/>
      <c r="K1814" s="204"/>
      <c r="L1814" s="209"/>
      <c r="M1814" s="210"/>
      <c r="N1814" s="211"/>
      <c r="O1814" s="211"/>
      <c r="P1814" s="211"/>
      <c r="Q1814" s="211"/>
      <c r="R1814" s="211"/>
      <c r="S1814" s="211"/>
      <c r="T1814" s="212"/>
      <c r="AT1814" s="213" t="s">
        <v>193</v>
      </c>
      <c r="AU1814" s="213" t="s">
        <v>90</v>
      </c>
      <c r="AV1814" s="14" t="s">
        <v>90</v>
      </c>
      <c r="AW1814" s="14" t="s">
        <v>41</v>
      </c>
      <c r="AX1814" s="14" t="s">
        <v>80</v>
      </c>
      <c r="AY1814" s="213" t="s">
        <v>182</v>
      </c>
    </row>
    <row r="1815" spans="1:65" s="13" customFormat="1" ht="22.5">
      <c r="B1815" s="192"/>
      <c r="C1815" s="193"/>
      <c r="D1815" s="194" t="s">
        <v>193</v>
      </c>
      <c r="E1815" s="195" t="s">
        <v>43</v>
      </c>
      <c r="F1815" s="196" t="s">
        <v>2112</v>
      </c>
      <c r="G1815" s="193"/>
      <c r="H1815" s="195" t="s">
        <v>43</v>
      </c>
      <c r="I1815" s="197"/>
      <c r="J1815" s="193"/>
      <c r="K1815" s="193"/>
      <c r="L1815" s="198"/>
      <c r="M1815" s="199"/>
      <c r="N1815" s="200"/>
      <c r="O1815" s="200"/>
      <c r="P1815" s="200"/>
      <c r="Q1815" s="200"/>
      <c r="R1815" s="200"/>
      <c r="S1815" s="200"/>
      <c r="T1815" s="201"/>
      <c r="AT1815" s="202" t="s">
        <v>193</v>
      </c>
      <c r="AU1815" s="202" t="s">
        <v>90</v>
      </c>
      <c r="AV1815" s="13" t="s">
        <v>88</v>
      </c>
      <c r="AW1815" s="13" t="s">
        <v>41</v>
      </c>
      <c r="AX1815" s="13" t="s">
        <v>80</v>
      </c>
      <c r="AY1815" s="202" t="s">
        <v>182</v>
      </c>
    </row>
    <row r="1816" spans="1:65" s="14" customFormat="1" ht="11.25">
      <c r="B1816" s="203"/>
      <c r="C1816" s="204"/>
      <c r="D1816" s="194" t="s">
        <v>193</v>
      </c>
      <c r="E1816" s="205" t="s">
        <v>43</v>
      </c>
      <c r="F1816" s="206" t="s">
        <v>1493</v>
      </c>
      <c r="G1816" s="204"/>
      <c r="H1816" s="207">
        <v>0.3</v>
      </c>
      <c r="I1816" s="208"/>
      <c r="J1816" s="204"/>
      <c r="K1816" s="204"/>
      <c r="L1816" s="209"/>
      <c r="M1816" s="210"/>
      <c r="N1816" s="211"/>
      <c r="O1816" s="211"/>
      <c r="P1816" s="211"/>
      <c r="Q1816" s="211"/>
      <c r="R1816" s="211"/>
      <c r="S1816" s="211"/>
      <c r="T1816" s="212"/>
      <c r="AT1816" s="213" t="s">
        <v>193</v>
      </c>
      <c r="AU1816" s="213" t="s">
        <v>90</v>
      </c>
      <c r="AV1816" s="14" t="s">
        <v>90</v>
      </c>
      <c r="AW1816" s="14" t="s">
        <v>41</v>
      </c>
      <c r="AX1816" s="14" t="s">
        <v>80</v>
      </c>
      <c r="AY1816" s="213" t="s">
        <v>182</v>
      </c>
    </row>
    <row r="1817" spans="1:65" s="15" customFormat="1" ht="11.25">
      <c r="B1817" s="227"/>
      <c r="C1817" s="228"/>
      <c r="D1817" s="194" t="s">
        <v>193</v>
      </c>
      <c r="E1817" s="229" t="s">
        <v>43</v>
      </c>
      <c r="F1817" s="230" t="s">
        <v>436</v>
      </c>
      <c r="G1817" s="228"/>
      <c r="H1817" s="231">
        <v>4.7640000000000002</v>
      </c>
      <c r="I1817" s="232"/>
      <c r="J1817" s="228"/>
      <c r="K1817" s="228"/>
      <c r="L1817" s="233"/>
      <c r="M1817" s="234"/>
      <c r="N1817" s="235"/>
      <c r="O1817" s="235"/>
      <c r="P1817" s="235"/>
      <c r="Q1817" s="235"/>
      <c r="R1817" s="235"/>
      <c r="S1817" s="235"/>
      <c r="T1817" s="236"/>
      <c r="AT1817" s="237" t="s">
        <v>193</v>
      </c>
      <c r="AU1817" s="237" t="s">
        <v>90</v>
      </c>
      <c r="AV1817" s="15" t="s">
        <v>205</v>
      </c>
      <c r="AW1817" s="15" t="s">
        <v>41</v>
      </c>
      <c r="AX1817" s="15" t="s">
        <v>88</v>
      </c>
      <c r="AY1817" s="237" t="s">
        <v>182</v>
      </c>
    </row>
    <row r="1818" spans="1:65" s="2" customFormat="1" ht="24.2" customHeight="1">
      <c r="A1818" s="35"/>
      <c r="B1818" s="36"/>
      <c r="C1818" s="179" t="s">
        <v>2113</v>
      </c>
      <c r="D1818" s="179" t="s">
        <v>187</v>
      </c>
      <c r="E1818" s="180" t="s">
        <v>1110</v>
      </c>
      <c r="F1818" s="181" t="s">
        <v>1111</v>
      </c>
      <c r="G1818" s="182" t="s">
        <v>360</v>
      </c>
      <c r="H1818" s="183">
        <v>11.9</v>
      </c>
      <c r="I1818" s="184"/>
      <c r="J1818" s="185">
        <f>ROUND(I1818*H1818,2)</f>
        <v>0</v>
      </c>
      <c r="K1818" s="181" t="s">
        <v>191</v>
      </c>
      <c r="L1818" s="40"/>
      <c r="M1818" s="186" t="s">
        <v>43</v>
      </c>
      <c r="N1818" s="187" t="s">
        <v>51</v>
      </c>
      <c r="O1818" s="65"/>
      <c r="P1818" s="188">
        <f>O1818*H1818</f>
        <v>0</v>
      </c>
      <c r="Q1818" s="188">
        <v>0</v>
      </c>
      <c r="R1818" s="188">
        <f>Q1818*H1818</f>
        <v>0</v>
      </c>
      <c r="S1818" s="188">
        <v>0</v>
      </c>
      <c r="T1818" s="189">
        <f>S1818*H1818</f>
        <v>0</v>
      </c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  <c r="AR1818" s="190" t="s">
        <v>88</v>
      </c>
      <c r="AT1818" s="190" t="s">
        <v>187</v>
      </c>
      <c r="AU1818" s="190" t="s">
        <v>90</v>
      </c>
      <c r="AY1818" s="17" t="s">
        <v>182</v>
      </c>
      <c r="BE1818" s="191">
        <f>IF(N1818="základní",J1818,0)</f>
        <v>0</v>
      </c>
      <c r="BF1818" s="191">
        <f>IF(N1818="snížená",J1818,0)</f>
        <v>0</v>
      </c>
      <c r="BG1818" s="191">
        <f>IF(N1818="zákl. přenesená",J1818,0)</f>
        <v>0</v>
      </c>
      <c r="BH1818" s="191">
        <f>IF(N1818="sníž. přenesená",J1818,0)</f>
        <v>0</v>
      </c>
      <c r="BI1818" s="191">
        <f>IF(N1818="nulová",J1818,0)</f>
        <v>0</v>
      </c>
      <c r="BJ1818" s="17" t="s">
        <v>88</v>
      </c>
      <c r="BK1818" s="191">
        <f>ROUND(I1818*H1818,2)</f>
        <v>0</v>
      </c>
      <c r="BL1818" s="17" t="s">
        <v>88</v>
      </c>
      <c r="BM1818" s="190" t="s">
        <v>2114</v>
      </c>
    </row>
    <row r="1819" spans="1:65" s="13" customFormat="1" ht="11.25">
      <c r="B1819" s="192"/>
      <c r="C1819" s="193"/>
      <c r="D1819" s="194" t="s">
        <v>193</v>
      </c>
      <c r="E1819" s="195" t="s">
        <v>43</v>
      </c>
      <c r="F1819" s="196" t="s">
        <v>362</v>
      </c>
      <c r="G1819" s="193"/>
      <c r="H1819" s="195" t="s">
        <v>43</v>
      </c>
      <c r="I1819" s="197"/>
      <c r="J1819" s="193"/>
      <c r="K1819" s="193"/>
      <c r="L1819" s="198"/>
      <c r="M1819" s="199"/>
      <c r="N1819" s="200"/>
      <c r="O1819" s="200"/>
      <c r="P1819" s="200"/>
      <c r="Q1819" s="200"/>
      <c r="R1819" s="200"/>
      <c r="S1819" s="200"/>
      <c r="T1819" s="201"/>
      <c r="AT1819" s="202" t="s">
        <v>193</v>
      </c>
      <c r="AU1819" s="202" t="s">
        <v>90</v>
      </c>
      <c r="AV1819" s="13" t="s">
        <v>88</v>
      </c>
      <c r="AW1819" s="13" t="s">
        <v>41</v>
      </c>
      <c r="AX1819" s="13" t="s">
        <v>80</v>
      </c>
      <c r="AY1819" s="202" t="s">
        <v>182</v>
      </c>
    </row>
    <row r="1820" spans="1:65" s="13" customFormat="1" ht="11.25">
      <c r="B1820" s="192"/>
      <c r="C1820" s="193"/>
      <c r="D1820" s="194" t="s">
        <v>193</v>
      </c>
      <c r="E1820" s="195" t="s">
        <v>43</v>
      </c>
      <c r="F1820" s="196" t="s">
        <v>2115</v>
      </c>
      <c r="G1820" s="193"/>
      <c r="H1820" s="195" t="s">
        <v>43</v>
      </c>
      <c r="I1820" s="197"/>
      <c r="J1820" s="193"/>
      <c r="K1820" s="193"/>
      <c r="L1820" s="198"/>
      <c r="M1820" s="199"/>
      <c r="N1820" s="200"/>
      <c r="O1820" s="200"/>
      <c r="P1820" s="200"/>
      <c r="Q1820" s="200"/>
      <c r="R1820" s="200"/>
      <c r="S1820" s="200"/>
      <c r="T1820" s="201"/>
      <c r="AT1820" s="202" t="s">
        <v>193</v>
      </c>
      <c r="AU1820" s="202" t="s">
        <v>90</v>
      </c>
      <c r="AV1820" s="13" t="s">
        <v>88</v>
      </c>
      <c r="AW1820" s="13" t="s">
        <v>41</v>
      </c>
      <c r="AX1820" s="13" t="s">
        <v>80</v>
      </c>
      <c r="AY1820" s="202" t="s">
        <v>182</v>
      </c>
    </row>
    <row r="1821" spans="1:65" s="14" customFormat="1" ht="11.25">
      <c r="B1821" s="203"/>
      <c r="C1821" s="204"/>
      <c r="D1821" s="194" t="s">
        <v>193</v>
      </c>
      <c r="E1821" s="205" t="s">
        <v>43</v>
      </c>
      <c r="F1821" s="206" t="s">
        <v>1495</v>
      </c>
      <c r="G1821" s="204"/>
      <c r="H1821" s="207">
        <v>11.9</v>
      </c>
      <c r="I1821" s="208"/>
      <c r="J1821" s="204"/>
      <c r="K1821" s="204"/>
      <c r="L1821" s="209"/>
      <c r="M1821" s="210"/>
      <c r="N1821" s="211"/>
      <c r="O1821" s="211"/>
      <c r="P1821" s="211"/>
      <c r="Q1821" s="211"/>
      <c r="R1821" s="211"/>
      <c r="S1821" s="211"/>
      <c r="T1821" s="212"/>
      <c r="AT1821" s="213" t="s">
        <v>193</v>
      </c>
      <c r="AU1821" s="213" t="s">
        <v>90</v>
      </c>
      <c r="AV1821" s="14" t="s">
        <v>90</v>
      </c>
      <c r="AW1821" s="14" t="s">
        <v>41</v>
      </c>
      <c r="AX1821" s="14" t="s">
        <v>88</v>
      </c>
      <c r="AY1821" s="213" t="s">
        <v>182</v>
      </c>
    </row>
    <row r="1822" spans="1:65" s="2" customFormat="1" ht="24.2" customHeight="1">
      <c r="A1822" s="35"/>
      <c r="B1822" s="36"/>
      <c r="C1822" s="179" t="s">
        <v>2116</v>
      </c>
      <c r="D1822" s="179" t="s">
        <v>187</v>
      </c>
      <c r="E1822" s="180" t="s">
        <v>1115</v>
      </c>
      <c r="F1822" s="181" t="s">
        <v>1116</v>
      </c>
      <c r="G1822" s="182" t="s">
        <v>367</v>
      </c>
      <c r="H1822" s="183">
        <v>63.32</v>
      </c>
      <c r="I1822" s="184"/>
      <c r="J1822" s="185">
        <f>ROUND(I1822*H1822,2)</f>
        <v>0</v>
      </c>
      <c r="K1822" s="181" t="s">
        <v>191</v>
      </c>
      <c r="L1822" s="40"/>
      <c r="M1822" s="186" t="s">
        <v>43</v>
      </c>
      <c r="N1822" s="187" t="s">
        <v>51</v>
      </c>
      <c r="O1822" s="65"/>
      <c r="P1822" s="188">
        <f>O1822*H1822</f>
        <v>0</v>
      </c>
      <c r="Q1822" s="188">
        <v>1.16E-3</v>
      </c>
      <c r="R1822" s="188">
        <f>Q1822*H1822</f>
        <v>7.3451199999999994E-2</v>
      </c>
      <c r="S1822" s="188">
        <v>0</v>
      </c>
      <c r="T1822" s="189">
        <f>S1822*H1822</f>
        <v>0</v>
      </c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R1822" s="190" t="s">
        <v>88</v>
      </c>
      <c r="AT1822" s="190" t="s">
        <v>187</v>
      </c>
      <c r="AU1822" s="190" t="s">
        <v>90</v>
      </c>
      <c r="AY1822" s="17" t="s">
        <v>182</v>
      </c>
      <c r="BE1822" s="191">
        <f>IF(N1822="základní",J1822,0)</f>
        <v>0</v>
      </c>
      <c r="BF1822" s="191">
        <f>IF(N1822="snížená",J1822,0)</f>
        <v>0</v>
      </c>
      <c r="BG1822" s="191">
        <f>IF(N1822="zákl. přenesená",J1822,0)</f>
        <v>0</v>
      </c>
      <c r="BH1822" s="191">
        <f>IF(N1822="sníž. přenesená",J1822,0)</f>
        <v>0</v>
      </c>
      <c r="BI1822" s="191">
        <f>IF(N1822="nulová",J1822,0)</f>
        <v>0</v>
      </c>
      <c r="BJ1822" s="17" t="s">
        <v>88</v>
      </c>
      <c r="BK1822" s="191">
        <f>ROUND(I1822*H1822,2)</f>
        <v>0</v>
      </c>
      <c r="BL1822" s="17" t="s">
        <v>88</v>
      </c>
      <c r="BM1822" s="190" t="s">
        <v>1117</v>
      </c>
    </row>
    <row r="1823" spans="1:65" s="13" customFormat="1" ht="11.25">
      <c r="B1823" s="192"/>
      <c r="C1823" s="193"/>
      <c r="D1823" s="194" t="s">
        <v>193</v>
      </c>
      <c r="E1823" s="195" t="s">
        <v>43</v>
      </c>
      <c r="F1823" s="196" t="s">
        <v>362</v>
      </c>
      <c r="G1823" s="193"/>
      <c r="H1823" s="195" t="s">
        <v>43</v>
      </c>
      <c r="I1823" s="197"/>
      <c r="J1823" s="193"/>
      <c r="K1823" s="193"/>
      <c r="L1823" s="198"/>
      <c r="M1823" s="199"/>
      <c r="N1823" s="200"/>
      <c r="O1823" s="200"/>
      <c r="P1823" s="200"/>
      <c r="Q1823" s="200"/>
      <c r="R1823" s="200"/>
      <c r="S1823" s="200"/>
      <c r="T1823" s="201"/>
      <c r="AT1823" s="202" t="s">
        <v>193</v>
      </c>
      <c r="AU1823" s="202" t="s">
        <v>90</v>
      </c>
      <c r="AV1823" s="13" t="s">
        <v>88</v>
      </c>
      <c r="AW1823" s="13" t="s">
        <v>41</v>
      </c>
      <c r="AX1823" s="13" t="s">
        <v>80</v>
      </c>
      <c r="AY1823" s="202" t="s">
        <v>182</v>
      </c>
    </row>
    <row r="1824" spans="1:65" s="13" customFormat="1" ht="11.25">
      <c r="B1824" s="192"/>
      <c r="C1824" s="193"/>
      <c r="D1824" s="194" t="s">
        <v>193</v>
      </c>
      <c r="E1824" s="195" t="s">
        <v>43</v>
      </c>
      <c r="F1824" s="196" t="s">
        <v>431</v>
      </c>
      <c r="G1824" s="193"/>
      <c r="H1824" s="195" t="s">
        <v>43</v>
      </c>
      <c r="I1824" s="197"/>
      <c r="J1824" s="193"/>
      <c r="K1824" s="193"/>
      <c r="L1824" s="198"/>
      <c r="M1824" s="199"/>
      <c r="N1824" s="200"/>
      <c r="O1824" s="200"/>
      <c r="P1824" s="200"/>
      <c r="Q1824" s="200"/>
      <c r="R1824" s="200"/>
      <c r="S1824" s="200"/>
      <c r="T1824" s="201"/>
      <c r="AT1824" s="202" t="s">
        <v>193</v>
      </c>
      <c r="AU1824" s="202" t="s">
        <v>90</v>
      </c>
      <c r="AV1824" s="13" t="s">
        <v>88</v>
      </c>
      <c r="AW1824" s="13" t="s">
        <v>41</v>
      </c>
      <c r="AX1824" s="13" t="s">
        <v>80</v>
      </c>
      <c r="AY1824" s="202" t="s">
        <v>182</v>
      </c>
    </row>
    <row r="1825" spans="1:65" s="13" customFormat="1" ht="11.25">
      <c r="B1825" s="192"/>
      <c r="C1825" s="193"/>
      <c r="D1825" s="194" t="s">
        <v>193</v>
      </c>
      <c r="E1825" s="195" t="s">
        <v>43</v>
      </c>
      <c r="F1825" s="196" t="s">
        <v>2117</v>
      </c>
      <c r="G1825" s="193"/>
      <c r="H1825" s="195" t="s">
        <v>43</v>
      </c>
      <c r="I1825" s="197"/>
      <c r="J1825" s="193"/>
      <c r="K1825" s="193"/>
      <c r="L1825" s="198"/>
      <c r="M1825" s="199"/>
      <c r="N1825" s="200"/>
      <c r="O1825" s="200"/>
      <c r="P1825" s="200"/>
      <c r="Q1825" s="200"/>
      <c r="R1825" s="200"/>
      <c r="S1825" s="200"/>
      <c r="T1825" s="201"/>
      <c r="AT1825" s="202" t="s">
        <v>193</v>
      </c>
      <c r="AU1825" s="202" t="s">
        <v>90</v>
      </c>
      <c r="AV1825" s="13" t="s">
        <v>88</v>
      </c>
      <c r="AW1825" s="13" t="s">
        <v>41</v>
      </c>
      <c r="AX1825" s="13" t="s">
        <v>80</v>
      </c>
      <c r="AY1825" s="202" t="s">
        <v>182</v>
      </c>
    </row>
    <row r="1826" spans="1:65" s="14" customFormat="1" ht="11.25">
      <c r="B1826" s="203"/>
      <c r="C1826" s="204"/>
      <c r="D1826" s="194" t="s">
        <v>193</v>
      </c>
      <c r="E1826" s="205" t="s">
        <v>43</v>
      </c>
      <c r="F1826" s="206" t="s">
        <v>2118</v>
      </c>
      <c r="G1826" s="204"/>
      <c r="H1826" s="207">
        <v>4.32</v>
      </c>
      <c r="I1826" s="208"/>
      <c r="J1826" s="204"/>
      <c r="K1826" s="204"/>
      <c r="L1826" s="209"/>
      <c r="M1826" s="210"/>
      <c r="N1826" s="211"/>
      <c r="O1826" s="211"/>
      <c r="P1826" s="211"/>
      <c r="Q1826" s="211"/>
      <c r="R1826" s="211"/>
      <c r="S1826" s="211"/>
      <c r="T1826" s="212"/>
      <c r="AT1826" s="213" t="s">
        <v>193</v>
      </c>
      <c r="AU1826" s="213" t="s">
        <v>90</v>
      </c>
      <c r="AV1826" s="14" t="s">
        <v>90</v>
      </c>
      <c r="AW1826" s="14" t="s">
        <v>41</v>
      </c>
      <c r="AX1826" s="14" t="s">
        <v>80</v>
      </c>
      <c r="AY1826" s="213" t="s">
        <v>182</v>
      </c>
    </row>
    <row r="1827" spans="1:65" s="13" customFormat="1" ht="22.5">
      <c r="B1827" s="192"/>
      <c r="C1827" s="193"/>
      <c r="D1827" s="194" t="s">
        <v>193</v>
      </c>
      <c r="E1827" s="195" t="s">
        <v>43</v>
      </c>
      <c r="F1827" s="196" t="s">
        <v>2119</v>
      </c>
      <c r="G1827" s="193"/>
      <c r="H1827" s="195" t="s">
        <v>43</v>
      </c>
      <c r="I1827" s="197"/>
      <c r="J1827" s="193"/>
      <c r="K1827" s="193"/>
      <c r="L1827" s="198"/>
      <c r="M1827" s="199"/>
      <c r="N1827" s="200"/>
      <c r="O1827" s="200"/>
      <c r="P1827" s="200"/>
      <c r="Q1827" s="200"/>
      <c r="R1827" s="200"/>
      <c r="S1827" s="200"/>
      <c r="T1827" s="201"/>
      <c r="AT1827" s="202" t="s">
        <v>193</v>
      </c>
      <c r="AU1827" s="202" t="s">
        <v>90</v>
      </c>
      <c r="AV1827" s="13" t="s">
        <v>88</v>
      </c>
      <c r="AW1827" s="13" t="s">
        <v>41</v>
      </c>
      <c r="AX1827" s="13" t="s">
        <v>80</v>
      </c>
      <c r="AY1827" s="202" t="s">
        <v>182</v>
      </c>
    </row>
    <row r="1828" spans="1:65" s="14" customFormat="1" ht="11.25">
      <c r="B1828" s="203"/>
      <c r="C1828" s="204"/>
      <c r="D1828" s="194" t="s">
        <v>193</v>
      </c>
      <c r="E1828" s="205" t="s">
        <v>43</v>
      </c>
      <c r="F1828" s="206" t="s">
        <v>2120</v>
      </c>
      <c r="G1828" s="204"/>
      <c r="H1828" s="207">
        <v>47.6</v>
      </c>
      <c r="I1828" s="208"/>
      <c r="J1828" s="204"/>
      <c r="K1828" s="204"/>
      <c r="L1828" s="209"/>
      <c r="M1828" s="210"/>
      <c r="N1828" s="211"/>
      <c r="O1828" s="211"/>
      <c r="P1828" s="211"/>
      <c r="Q1828" s="211"/>
      <c r="R1828" s="211"/>
      <c r="S1828" s="211"/>
      <c r="T1828" s="212"/>
      <c r="AT1828" s="213" t="s">
        <v>193</v>
      </c>
      <c r="AU1828" s="213" t="s">
        <v>90</v>
      </c>
      <c r="AV1828" s="14" t="s">
        <v>90</v>
      </c>
      <c r="AW1828" s="14" t="s">
        <v>41</v>
      </c>
      <c r="AX1828" s="14" t="s">
        <v>80</v>
      </c>
      <c r="AY1828" s="213" t="s">
        <v>182</v>
      </c>
    </row>
    <row r="1829" spans="1:65" s="13" customFormat="1" ht="11.25">
      <c r="B1829" s="192"/>
      <c r="C1829" s="193"/>
      <c r="D1829" s="194" t="s">
        <v>193</v>
      </c>
      <c r="E1829" s="195" t="s">
        <v>43</v>
      </c>
      <c r="F1829" s="196" t="s">
        <v>362</v>
      </c>
      <c r="G1829" s="193"/>
      <c r="H1829" s="195" t="s">
        <v>43</v>
      </c>
      <c r="I1829" s="197"/>
      <c r="J1829" s="193"/>
      <c r="K1829" s="193"/>
      <c r="L1829" s="198"/>
      <c r="M1829" s="199"/>
      <c r="N1829" s="200"/>
      <c r="O1829" s="200"/>
      <c r="P1829" s="200"/>
      <c r="Q1829" s="200"/>
      <c r="R1829" s="200"/>
      <c r="S1829" s="200"/>
      <c r="T1829" s="201"/>
      <c r="AT1829" s="202" t="s">
        <v>193</v>
      </c>
      <c r="AU1829" s="202" t="s">
        <v>90</v>
      </c>
      <c r="AV1829" s="13" t="s">
        <v>88</v>
      </c>
      <c r="AW1829" s="13" t="s">
        <v>41</v>
      </c>
      <c r="AX1829" s="13" t="s">
        <v>80</v>
      </c>
      <c r="AY1829" s="202" t="s">
        <v>182</v>
      </c>
    </row>
    <row r="1830" spans="1:65" s="13" customFormat="1" ht="22.5">
      <c r="B1830" s="192"/>
      <c r="C1830" s="193"/>
      <c r="D1830" s="194" t="s">
        <v>193</v>
      </c>
      <c r="E1830" s="195" t="s">
        <v>43</v>
      </c>
      <c r="F1830" s="196" t="s">
        <v>2121</v>
      </c>
      <c r="G1830" s="193"/>
      <c r="H1830" s="195" t="s">
        <v>43</v>
      </c>
      <c r="I1830" s="197"/>
      <c r="J1830" s="193"/>
      <c r="K1830" s="193"/>
      <c r="L1830" s="198"/>
      <c r="M1830" s="199"/>
      <c r="N1830" s="200"/>
      <c r="O1830" s="200"/>
      <c r="P1830" s="200"/>
      <c r="Q1830" s="200"/>
      <c r="R1830" s="200"/>
      <c r="S1830" s="200"/>
      <c r="T1830" s="201"/>
      <c r="AT1830" s="202" t="s">
        <v>193</v>
      </c>
      <c r="AU1830" s="202" t="s">
        <v>90</v>
      </c>
      <c r="AV1830" s="13" t="s">
        <v>88</v>
      </c>
      <c r="AW1830" s="13" t="s">
        <v>41</v>
      </c>
      <c r="AX1830" s="13" t="s">
        <v>80</v>
      </c>
      <c r="AY1830" s="202" t="s">
        <v>182</v>
      </c>
    </row>
    <row r="1831" spans="1:65" s="14" customFormat="1" ht="11.25">
      <c r="B1831" s="203"/>
      <c r="C1831" s="204"/>
      <c r="D1831" s="194" t="s">
        <v>193</v>
      </c>
      <c r="E1831" s="205" t="s">
        <v>43</v>
      </c>
      <c r="F1831" s="206" t="s">
        <v>2122</v>
      </c>
      <c r="G1831" s="204"/>
      <c r="H1831" s="207">
        <v>9.1999999999999993</v>
      </c>
      <c r="I1831" s="208"/>
      <c r="J1831" s="204"/>
      <c r="K1831" s="204"/>
      <c r="L1831" s="209"/>
      <c r="M1831" s="210"/>
      <c r="N1831" s="211"/>
      <c r="O1831" s="211"/>
      <c r="P1831" s="211"/>
      <c r="Q1831" s="211"/>
      <c r="R1831" s="211"/>
      <c r="S1831" s="211"/>
      <c r="T1831" s="212"/>
      <c r="AT1831" s="213" t="s">
        <v>193</v>
      </c>
      <c r="AU1831" s="213" t="s">
        <v>90</v>
      </c>
      <c r="AV1831" s="14" t="s">
        <v>90</v>
      </c>
      <c r="AW1831" s="14" t="s">
        <v>41</v>
      </c>
      <c r="AX1831" s="14" t="s">
        <v>80</v>
      </c>
      <c r="AY1831" s="213" t="s">
        <v>182</v>
      </c>
    </row>
    <row r="1832" spans="1:65" s="13" customFormat="1" ht="11.25">
      <c r="B1832" s="192"/>
      <c r="C1832" s="193"/>
      <c r="D1832" s="194" t="s">
        <v>193</v>
      </c>
      <c r="E1832" s="195" t="s">
        <v>43</v>
      </c>
      <c r="F1832" s="196" t="s">
        <v>2123</v>
      </c>
      <c r="G1832" s="193"/>
      <c r="H1832" s="195" t="s">
        <v>43</v>
      </c>
      <c r="I1832" s="197"/>
      <c r="J1832" s="193"/>
      <c r="K1832" s="193"/>
      <c r="L1832" s="198"/>
      <c r="M1832" s="199"/>
      <c r="N1832" s="200"/>
      <c r="O1832" s="200"/>
      <c r="P1832" s="200"/>
      <c r="Q1832" s="200"/>
      <c r="R1832" s="200"/>
      <c r="S1832" s="200"/>
      <c r="T1832" s="201"/>
      <c r="AT1832" s="202" t="s">
        <v>193</v>
      </c>
      <c r="AU1832" s="202" t="s">
        <v>90</v>
      </c>
      <c r="AV1832" s="13" t="s">
        <v>88</v>
      </c>
      <c r="AW1832" s="13" t="s">
        <v>41</v>
      </c>
      <c r="AX1832" s="13" t="s">
        <v>80</v>
      </c>
      <c r="AY1832" s="202" t="s">
        <v>182</v>
      </c>
    </row>
    <row r="1833" spans="1:65" s="14" customFormat="1" ht="11.25">
      <c r="B1833" s="203"/>
      <c r="C1833" s="204"/>
      <c r="D1833" s="194" t="s">
        <v>193</v>
      </c>
      <c r="E1833" s="205" t="s">
        <v>43</v>
      </c>
      <c r="F1833" s="206" t="s">
        <v>2124</v>
      </c>
      <c r="G1833" s="204"/>
      <c r="H1833" s="207">
        <v>2.2000000000000002</v>
      </c>
      <c r="I1833" s="208"/>
      <c r="J1833" s="204"/>
      <c r="K1833" s="204"/>
      <c r="L1833" s="209"/>
      <c r="M1833" s="210"/>
      <c r="N1833" s="211"/>
      <c r="O1833" s="211"/>
      <c r="P1833" s="211"/>
      <c r="Q1833" s="211"/>
      <c r="R1833" s="211"/>
      <c r="S1833" s="211"/>
      <c r="T1833" s="212"/>
      <c r="AT1833" s="213" t="s">
        <v>193</v>
      </c>
      <c r="AU1833" s="213" t="s">
        <v>90</v>
      </c>
      <c r="AV1833" s="14" t="s">
        <v>90</v>
      </c>
      <c r="AW1833" s="14" t="s">
        <v>41</v>
      </c>
      <c r="AX1833" s="14" t="s">
        <v>80</v>
      </c>
      <c r="AY1833" s="213" t="s">
        <v>182</v>
      </c>
    </row>
    <row r="1834" spans="1:65" s="15" customFormat="1" ht="11.25">
      <c r="B1834" s="227"/>
      <c r="C1834" s="228"/>
      <c r="D1834" s="194" t="s">
        <v>193</v>
      </c>
      <c r="E1834" s="229" t="s">
        <v>43</v>
      </c>
      <c r="F1834" s="230" t="s">
        <v>436</v>
      </c>
      <c r="G1834" s="228"/>
      <c r="H1834" s="231">
        <v>63.32</v>
      </c>
      <c r="I1834" s="232"/>
      <c r="J1834" s="228"/>
      <c r="K1834" s="228"/>
      <c r="L1834" s="233"/>
      <c r="M1834" s="234"/>
      <c r="N1834" s="235"/>
      <c r="O1834" s="235"/>
      <c r="P1834" s="235"/>
      <c r="Q1834" s="235"/>
      <c r="R1834" s="235"/>
      <c r="S1834" s="235"/>
      <c r="T1834" s="236"/>
      <c r="AT1834" s="237" t="s">
        <v>193</v>
      </c>
      <c r="AU1834" s="237" t="s">
        <v>90</v>
      </c>
      <c r="AV1834" s="15" t="s">
        <v>205</v>
      </c>
      <c r="AW1834" s="15" t="s">
        <v>41</v>
      </c>
      <c r="AX1834" s="15" t="s">
        <v>88</v>
      </c>
      <c r="AY1834" s="237" t="s">
        <v>182</v>
      </c>
    </row>
    <row r="1835" spans="1:65" s="2" customFormat="1" ht="24.2" customHeight="1">
      <c r="A1835" s="35"/>
      <c r="B1835" s="36"/>
      <c r="C1835" s="179" t="s">
        <v>2125</v>
      </c>
      <c r="D1835" s="179" t="s">
        <v>187</v>
      </c>
      <c r="E1835" s="180" t="s">
        <v>1125</v>
      </c>
      <c r="F1835" s="181" t="s">
        <v>1126</v>
      </c>
      <c r="G1835" s="182" t="s">
        <v>367</v>
      </c>
      <c r="H1835" s="183">
        <v>63.32</v>
      </c>
      <c r="I1835" s="184"/>
      <c r="J1835" s="185">
        <f>ROUND(I1835*H1835,2)</f>
        <v>0</v>
      </c>
      <c r="K1835" s="181" t="s">
        <v>191</v>
      </c>
      <c r="L1835" s="40"/>
      <c r="M1835" s="186" t="s">
        <v>43</v>
      </c>
      <c r="N1835" s="187" t="s">
        <v>51</v>
      </c>
      <c r="O1835" s="65"/>
      <c r="P1835" s="188">
        <f>O1835*H1835</f>
        <v>0</v>
      </c>
      <c r="Q1835" s="188">
        <v>0</v>
      </c>
      <c r="R1835" s="188">
        <f>Q1835*H1835</f>
        <v>0</v>
      </c>
      <c r="S1835" s="188">
        <v>0</v>
      </c>
      <c r="T1835" s="189">
        <f>S1835*H1835</f>
        <v>0</v>
      </c>
      <c r="U1835" s="35"/>
      <c r="V1835" s="35"/>
      <c r="W1835" s="35"/>
      <c r="X1835" s="35"/>
      <c r="Y1835" s="35"/>
      <c r="Z1835" s="35"/>
      <c r="AA1835" s="35"/>
      <c r="AB1835" s="35"/>
      <c r="AC1835" s="35"/>
      <c r="AD1835" s="35"/>
      <c r="AE1835" s="35"/>
      <c r="AR1835" s="190" t="s">
        <v>88</v>
      </c>
      <c r="AT1835" s="190" t="s">
        <v>187</v>
      </c>
      <c r="AU1835" s="190" t="s">
        <v>90</v>
      </c>
      <c r="AY1835" s="17" t="s">
        <v>182</v>
      </c>
      <c r="BE1835" s="191">
        <f>IF(N1835="základní",J1835,0)</f>
        <v>0</v>
      </c>
      <c r="BF1835" s="191">
        <f>IF(N1835="snížená",J1835,0)</f>
        <v>0</v>
      </c>
      <c r="BG1835" s="191">
        <f>IF(N1835="zákl. přenesená",J1835,0)</f>
        <v>0</v>
      </c>
      <c r="BH1835" s="191">
        <f>IF(N1835="sníž. přenesená",J1835,0)</f>
        <v>0</v>
      </c>
      <c r="BI1835" s="191">
        <f>IF(N1835="nulová",J1835,0)</f>
        <v>0</v>
      </c>
      <c r="BJ1835" s="17" t="s">
        <v>88</v>
      </c>
      <c r="BK1835" s="191">
        <f>ROUND(I1835*H1835,2)</f>
        <v>0</v>
      </c>
      <c r="BL1835" s="17" t="s">
        <v>88</v>
      </c>
      <c r="BM1835" s="190" t="s">
        <v>1127</v>
      </c>
    </row>
    <row r="1836" spans="1:65" s="13" customFormat="1" ht="11.25">
      <c r="B1836" s="192"/>
      <c r="C1836" s="193"/>
      <c r="D1836" s="194" t="s">
        <v>193</v>
      </c>
      <c r="E1836" s="195" t="s">
        <v>43</v>
      </c>
      <c r="F1836" s="196" t="s">
        <v>362</v>
      </c>
      <c r="G1836" s="193"/>
      <c r="H1836" s="195" t="s">
        <v>43</v>
      </c>
      <c r="I1836" s="197"/>
      <c r="J1836" s="193"/>
      <c r="K1836" s="193"/>
      <c r="L1836" s="198"/>
      <c r="M1836" s="199"/>
      <c r="N1836" s="200"/>
      <c r="O1836" s="200"/>
      <c r="P1836" s="200"/>
      <c r="Q1836" s="200"/>
      <c r="R1836" s="200"/>
      <c r="S1836" s="200"/>
      <c r="T1836" s="201"/>
      <c r="AT1836" s="202" t="s">
        <v>193</v>
      </c>
      <c r="AU1836" s="202" t="s">
        <v>90</v>
      </c>
      <c r="AV1836" s="13" t="s">
        <v>88</v>
      </c>
      <c r="AW1836" s="13" t="s">
        <v>41</v>
      </c>
      <c r="AX1836" s="13" t="s">
        <v>80</v>
      </c>
      <c r="AY1836" s="202" t="s">
        <v>182</v>
      </c>
    </row>
    <row r="1837" spans="1:65" s="13" customFormat="1" ht="11.25">
      <c r="B1837" s="192"/>
      <c r="C1837" s="193"/>
      <c r="D1837" s="194" t="s">
        <v>193</v>
      </c>
      <c r="E1837" s="195" t="s">
        <v>43</v>
      </c>
      <c r="F1837" s="196" t="s">
        <v>431</v>
      </c>
      <c r="G1837" s="193"/>
      <c r="H1837" s="195" t="s">
        <v>43</v>
      </c>
      <c r="I1837" s="197"/>
      <c r="J1837" s="193"/>
      <c r="K1837" s="193"/>
      <c r="L1837" s="198"/>
      <c r="M1837" s="199"/>
      <c r="N1837" s="200"/>
      <c r="O1837" s="200"/>
      <c r="P1837" s="200"/>
      <c r="Q1837" s="200"/>
      <c r="R1837" s="200"/>
      <c r="S1837" s="200"/>
      <c r="T1837" s="201"/>
      <c r="AT1837" s="202" t="s">
        <v>193</v>
      </c>
      <c r="AU1837" s="202" t="s">
        <v>90</v>
      </c>
      <c r="AV1837" s="13" t="s">
        <v>88</v>
      </c>
      <c r="AW1837" s="13" t="s">
        <v>41</v>
      </c>
      <c r="AX1837" s="13" t="s">
        <v>80</v>
      </c>
      <c r="AY1837" s="202" t="s">
        <v>182</v>
      </c>
    </row>
    <row r="1838" spans="1:65" s="13" customFormat="1" ht="11.25">
      <c r="B1838" s="192"/>
      <c r="C1838" s="193"/>
      <c r="D1838" s="194" t="s">
        <v>193</v>
      </c>
      <c r="E1838" s="195" t="s">
        <v>43</v>
      </c>
      <c r="F1838" s="196" t="s">
        <v>2117</v>
      </c>
      <c r="G1838" s="193"/>
      <c r="H1838" s="195" t="s">
        <v>43</v>
      </c>
      <c r="I1838" s="197"/>
      <c r="J1838" s="193"/>
      <c r="K1838" s="193"/>
      <c r="L1838" s="198"/>
      <c r="M1838" s="199"/>
      <c r="N1838" s="200"/>
      <c r="O1838" s="200"/>
      <c r="P1838" s="200"/>
      <c r="Q1838" s="200"/>
      <c r="R1838" s="200"/>
      <c r="S1838" s="200"/>
      <c r="T1838" s="201"/>
      <c r="AT1838" s="202" t="s">
        <v>193</v>
      </c>
      <c r="AU1838" s="202" t="s">
        <v>90</v>
      </c>
      <c r="AV1838" s="13" t="s">
        <v>88</v>
      </c>
      <c r="AW1838" s="13" t="s">
        <v>41</v>
      </c>
      <c r="AX1838" s="13" t="s">
        <v>80</v>
      </c>
      <c r="AY1838" s="202" t="s">
        <v>182</v>
      </c>
    </row>
    <row r="1839" spans="1:65" s="14" customFormat="1" ht="11.25">
      <c r="B1839" s="203"/>
      <c r="C1839" s="204"/>
      <c r="D1839" s="194" t="s">
        <v>193</v>
      </c>
      <c r="E1839" s="205" t="s">
        <v>43</v>
      </c>
      <c r="F1839" s="206" t="s">
        <v>2118</v>
      </c>
      <c r="G1839" s="204"/>
      <c r="H1839" s="207">
        <v>4.32</v>
      </c>
      <c r="I1839" s="208"/>
      <c r="J1839" s="204"/>
      <c r="K1839" s="204"/>
      <c r="L1839" s="209"/>
      <c r="M1839" s="210"/>
      <c r="N1839" s="211"/>
      <c r="O1839" s="211"/>
      <c r="P1839" s="211"/>
      <c r="Q1839" s="211"/>
      <c r="R1839" s="211"/>
      <c r="S1839" s="211"/>
      <c r="T1839" s="212"/>
      <c r="AT1839" s="213" t="s">
        <v>193</v>
      </c>
      <c r="AU1839" s="213" t="s">
        <v>90</v>
      </c>
      <c r="AV1839" s="14" t="s">
        <v>90</v>
      </c>
      <c r="AW1839" s="14" t="s">
        <v>41</v>
      </c>
      <c r="AX1839" s="14" t="s">
        <v>80</v>
      </c>
      <c r="AY1839" s="213" t="s">
        <v>182</v>
      </c>
    </row>
    <row r="1840" spans="1:65" s="13" customFormat="1" ht="22.5">
      <c r="B1840" s="192"/>
      <c r="C1840" s="193"/>
      <c r="D1840" s="194" t="s">
        <v>193</v>
      </c>
      <c r="E1840" s="195" t="s">
        <v>43</v>
      </c>
      <c r="F1840" s="196" t="s">
        <v>2119</v>
      </c>
      <c r="G1840" s="193"/>
      <c r="H1840" s="195" t="s">
        <v>43</v>
      </c>
      <c r="I1840" s="197"/>
      <c r="J1840" s="193"/>
      <c r="K1840" s="193"/>
      <c r="L1840" s="198"/>
      <c r="M1840" s="199"/>
      <c r="N1840" s="200"/>
      <c r="O1840" s="200"/>
      <c r="P1840" s="200"/>
      <c r="Q1840" s="200"/>
      <c r="R1840" s="200"/>
      <c r="S1840" s="200"/>
      <c r="T1840" s="201"/>
      <c r="AT1840" s="202" t="s">
        <v>193</v>
      </c>
      <c r="AU1840" s="202" t="s">
        <v>90</v>
      </c>
      <c r="AV1840" s="13" t="s">
        <v>88</v>
      </c>
      <c r="AW1840" s="13" t="s">
        <v>41</v>
      </c>
      <c r="AX1840" s="13" t="s">
        <v>80</v>
      </c>
      <c r="AY1840" s="202" t="s">
        <v>182</v>
      </c>
    </row>
    <row r="1841" spans="1:65" s="14" customFormat="1" ht="11.25">
      <c r="B1841" s="203"/>
      <c r="C1841" s="204"/>
      <c r="D1841" s="194" t="s">
        <v>193</v>
      </c>
      <c r="E1841" s="205" t="s">
        <v>43</v>
      </c>
      <c r="F1841" s="206" t="s">
        <v>2120</v>
      </c>
      <c r="G1841" s="204"/>
      <c r="H1841" s="207">
        <v>47.6</v>
      </c>
      <c r="I1841" s="208"/>
      <c r="J1841" s="204"/>
      <c r="K1841" s="204"/>
      <c r="L1841" s="209"/>
      <c r="M1841" s="210"/>
      <c r="N1841" s="211"/>
      <c r="O1841" s="211"/>
      <c r="P1841" s="211"/>
      <c r="Q1841" s="211"/>
      <c r="R1841" s="211"/>
      <c r="S1841" s="211"/>
      <c r="T1841" s="212"/>
      <c r="AT1841" s="213" t="s">
        <v>193</v>
      </c>
      <c r="AU1841" s="213" t="s">
        <v>90</v>
      </c>
      <c r="AV1841" s="14" t="s">
        <v>90</v>
      </c>
      <c r="AW1841" s="14" t="s">
        <v>41</v>
      </c>
      <c r="AX1841" s="14" t="s">
        <v>80</v>
      </c>
      <c r="AY1841" s="213" t="s">
        <v>182</v>
      </c>
    </row>
    <row r="1842" spans="1:65" s="13" customFormat="1" ht="11.25">
      <c r="B1842" s="192"/>
      <c r="C1842" s="193"/>
      <c r="D1842" s="194" t="s">
        <v>193</v>
      </c>
      <c r="E1842" s="195" t="s">
        <v>43</v>
      </c>
      <c r="F1842" s="196" t="s">
        <v>362</v>
      </c>
      <c r="G1842" s="193"/>
      <c r="H1842" s="195" t="s">
        <v>43</v>
      </c>
      <c r="I1842" s="197"/>
      <c r="J1842" s="193"/>
      <c r="K1842" s="193"/>
      <c r="L1842" s="198"/>
      <c r="M1842" s="199"/>
      <c r="N1842" s="200"/>
      <c r="O1842" s="200"/>
      <c r="P1842" s="200"/>
      <c r="Q1842" s="200"/>
      <c r="R1842" s="200"/>
      <c r="S1842" s="200"/>
      <c r="T1842" s="201"/>
      <c r="AT1842" s="202" t="s">
        <v>193</v>
      </c>
      <c r="AU1842" s="202" t="s">
        <v>90</v>
      </c>
      <c r="AV1842" s="13" t="s">
        <v>88</v>
      </c>
      <c r="AW1842" s="13" t="s">
        <v>41</v>
      </c>
      <c r="AX1842" s="13" t="s">
        <v>80</v>
      </c>
      <c r="AY1842" s="202" t="s">
        <v>182</v>
      </c>
    </row>
    <row r="1843" spans="1:65" s="13" customFormat="1" ht="22.5">
      <c r="B1843" s="192"/>
      <c r="C1843" s="193"/>
      <c r="D1843" s="194" t="s">
        <v>193</v>
      </c>
      <c r="E1843" s="195" t="s">
        <v>43</v>
      </c>
      <c r="F1843" s="196" t="s">
        <v>2121</v>
      </c>
      <c r="G1843" s="193"/>
      <c r="H1843" s="195" t="s">
        <v>43</v>
      </c>
      <c r="I1843" s="197"/>
      <c r="J1843" s="193"/>
      <c r="K1843" s="193"/>
      <c r="L1843" s="198"/>
      <c r="M1843" s="199"/>
      <c r="N1843" s="200"/>
      <c r="O1843" s="200"/>
      <c r="P1843" s="200"/>
      <c r="Q1843" s="200"/>
      <c r="R1843" s="200"/>
      <c r="S1843" s="200"/>
      <c r="T1843" s="201"/>
      <c r="AT1843" s="202" t="s">
        <v>193</v>
      </c>
      <c r="AU1843" s="202" t="s">
        <v>90</v>
      </c>
      <c r="AV1843" s="13" t="s">
        <v>88</v>
      </c>
      <c r="AW1843" s="13" t="s">
        <v>41</v>
      </c>
      <c r="AX1843" s="13" t="s">
        <v>80</v>
      </c>
      <c r="AY1843" s="202" t="s">
        <v>182</v>
      </c>
    </row>
    <row r="1844" spans="1:65" s="14" customFormat="1" ht="11.25">
      <c r="B1844" s="203"/>
      <c r="C1844" s="204"/>
      <c r="D1844" s="194" t="s">
        <v>193</v>
      </c>
      <c r="E1844" s="205" t="s">
        <v>43</v>
      </c>
      <c r="F1844" s="206" t="s">
        <v>2122</v>
      </c>
      <c r="G1844" s="204"/>
      <c r="H1844" s="207">
        <v>9.1999999999999993</v>
      </c>
      <c r="I1844" s="208"/>
      <c r="J1844" s="204"/>
      <c r="K1844" s="204"/>
      <c r="L1844" s="209"/>
      <c r="M1844" s="210"/>
      <c r="N1844" s="211"/>
      <c r="O1844" s="211"/>
      <c r="P1844" s="211"/>
      <c r="Q1844" s="211"/>
      <c r="R1844" s="211"/>
      <c r="S1844" s="211"/>
      <c r="T1844" s="212"/>
      <c r="AT1844" s="213" t="s">
        <v>193</v>
      </c>
      <c r="AU1844" s="213" t="s">
        <v>90</v>
      </c>
      <c r="AV1844" s="14" t="s">
        <v>90</v>
      </c>
      <c r="AW1844" s="14" t="s">
        <v>41</v>
      </c>
      <c r="AX1844" s="14" t="s">
        <v>80</v>
      </c>
      <c r="AY1844" s="213" t="s">
        <v>182</v>
      </c>
    </row>
    <row r="1845" spans="1:65" s="13" customFormat="1" ht="11.25">
      <c r="B1845" s="192"/>
      <c r="C1845" s="193"/>
      <c r="D1845" s="194" t="s">
        <v>193</v>
      </c>
      <c r="E1845" s="195" t="s">
        <v>43</v>
      </c>
      <c r="F1845" s="196" t="s">
        <v>2123</v>
      </c>
      <c r="G1845" s="193"/>
      <c r="H1845" s="195" t="s">
        <v>43</v>
      </c>
      <c r="I1845" s="197"/>
      <c r="J1845" s="193"/>
      <c r="K1845" s="193"/>
      <c r="L1845" s="198"/>
      <c r="M1845" s="199"/>
      <c r="N1845" s="200"/>
      <c r="O1845" s="200"/>
      <c r="P1845" s="200"/>
      <c r="Q1845" s="200"/>
      <c r="R1845" s="200"/>
      <c r="S1845" s="200"/>
      <c r="T1845" s="201"/>
      <c r="AT1845" s="202" t="s">
        <v>193</v>
      </c>
      <c r="AU1845" s="202" t="s">
        <v>90</v>
      </c>
      <c r="AV1845" s="13" t="s">
        <v>88</v>
      </c>
      <c r="AW1845" s="13" t="s">
        <v>41</v>
      </c>
      <c r="AX1845" s="13" t="s">
        <v>80</v>
      </c>
      <c r="AY1845" s="202" t="s">
        <v>182</v>
      </c>
    </row>
    <row r="1846" spans="1:65" s="14" customFormat="1" ht="11.25">
      <c r="B1846" s="203"/>
      <c r="C1846" s="204"/>
      <c r="D1846" s="194" t="s">
        <v>193</v>
      </c>
      <c r="E1846" s="205" t="s">
        <v>43</v>
      </c>
      <c r="F1846" s="206" t="s">
        <v>2124</v>
      </c>
      <c r="G1846" s="204"/>
      <c r="H1846" s="207">
        <v>2.2000000000000002</v>
      </c>
      <c r="I1846" s="208"/>
      <c r="J1846" s="204"/>
      <c r="K1846" s="204"/>
      <c r="L1846" s="209"/>
      <c r="M1846" s="210"/>
      <c r="N1846" s="211"/>
      <c r="O1846" s="211"/>
      <c r="P1846" s="211"/>
      <c r="Q1846" s="211"/>
      <c r="R1846" s="211"/>
      <c r="S1846" s="211"/>
      <c r="T1846" s="212"/>
      <c r="AT1846" s="213" t="s">
        <v>193</v>
      </c>
      <c r="AU1846" s="213" t="s">
        <v>90</v>
      </c>
      <c r="AV1846" s="14" t="s">
        <v>90</v>
      </c>
      <c r="AW1846" s="14" t="s">
        <v>41</v>
      </c>
      <c r="AX1846" s="14" t="s">
        <v>80</v>
      </c>
      <c r="AY1846" s="213" t="s">
        <v>182</v>
      </c>
    </row>
    <row r="1847" spans="1:65" s="15" customFormat="1" ht="11.25">
      <c r="B1847" s="227"/>
      <c r="C1847" s="228"/>
      <c r="D1847" s="194" t="s">
        <v>193</v>
      </c>
      <c r="E1847" s="229" t="s">
        <v>43</v>
      </c>
      <c r="F1847" s="230" t="s">
        <v>436</v>
      </c>
      <c r="G1847" s="228"/>
      <c r="H1847" s="231">
        <v>63.32</v>
      </c>
      <c r="I1847" s="232"/>
      <c r="J1847" s="228"/>
      <c r="K1847" s="228"/>
      <c r="L1847" s="233"/>
      <c r="M1847" s="234"/>
      <c r="N1847" s="235"/>
      <c r="O1847" s="235"/>
      <c r="P1847" s="235"/>
      <c r="Q1847" s="235"/>
      <c r="R1847" s="235"/>
      <c r="S1847" s="235"/>
      <c r="T1847" s="236"/>
      <c r="AT1847" s="237" t="s">
        <v>193</v>
      </c>
      <c r="AU1847" s="237" t="s">
        <v>90</v>
      </c>
      <c r="AV1847" s="15" t="s">
        <v>205</v>
      </c>
      <c r="AW1847" s="15" t="s">
        <v>41</v>
      </c>
      <c r="AX1847" s="15" t="s">
        <v>88</v>
      </c>
      <c r="AY1847" s="237" t="s">
        <v>182</v>
      </c>
    </row>
    <row r="1848" spans="1:65" s="2" customFormat="1" ht="37.9" customHeight="1">
      <c r="A1848" s="35"/>
      <c r="B1848" s="36"/>
      <c r="C1848" s="179" t="s">
        <v>2126</v>
      </c>
      <c r="D1848" s="179" t="s">
        <v>187</v>
      </c>
      <c r="E1848" s="180" t="s">
        <v>1129</v>
      </c>
      <c r="F1848" s="181" t="s">
        <v>1130</v>
      </c>
      <c r="G1848" s="182" t="s">
        <v>360</v>
      </c>
      <c r="H1848" s="183">
        <v>32.4</v>
      </c>
      <c r="I1848" s="184"/>
      <c r="J1848" s="185">
        <f>ROUND(I1848*H1848,2)</f>
        <v>0</v>
      </c>
      <c r="K1848" s="181" t="s">
        <v>191</v>
      </c>
      <c r="L1848" s="40"/>
      <c r="M1848" s="186" t="s">
        <v>43</v>
      </c>
      <c r="N1848" s="187" t="s">
        <v>51</v>
      </c>
      <c r="O1848" s="65"/>
      <c r="P1848" s="188">
        <f>O1848*H1848</f>
        <v>0</v>
      </c>
      <c r="Q1848" s="188">
        <v>0</v>
      </c>
      <c r="R1848" s="188">
        <f>Q1848*H1848</f>
        <v>0</v>
      </c>
      <c r="S1848" s="188">
        <v>0</v>
      </c>
      <c r="T1848" s="189">
        <f>S1848*H1848</f>
        <v>0</v>
      </c>
      <c r="U1848" s="35"/>
      <c r="V1848" s="35"/>
      <c r="W1848" s="35"/>
      <c r="X1848" s="35"/>
      <c r="Y1848" s="35"/>
      <c r="Z1848" s="35"/>
      <c r="AA1848" s="35"/>
      <c r="AB1848" s="35"/>
      <c r="AC1848" s="35"/>
      <c r="AD1848" s="35"/>
      <c r="AE1848" s="35"/>
      <c r="AR1848" s="190" t="s">
        <v>88</v>
      </c>
      <c r="AT1848" s="190" t="s">
        <v>187</v>
      </c>
      <c r="AU1848" s="190" t="s">
        <v>90</v>
      </c>
      <c r="AY1848" s="17" t="s">
        <v>182</v>
      </c>
      <c r="BE1848" s="191">
        <f>IF(N1848="základní",J1848,0)</f>
        <v>0</v>
      </c>
      <c r="BF1848" s="191">
        <f>IF(N1848="snížená",J1848,0)</f>
        <v>0</v>
      </c>
      <c r="BG1848" s="191">
        <f>IF(N1848="zákl. přenesená",J1848,0)</f>
        <v>0</v>
      </c>
      <c r="BH1848" s="191">
        <f>IF(N1848="sníž. přenesená",J1848,0)</f>
        <v>0</v>
      </c>
      <c r="BI1848" s="191">
        <f>IF(N1848="nulová",J1848,0)</f>
        <v>0</v>
      </c>
      <c r="BJ1848" s="17" t="s">
        <v>88</v>
      </c>
      <c r="BK1848" s="191">
        <f>ROUND(I1848*H1848,2)</f>
        <v>0</v>
      </c>
      <c r="BL1848" s="17" t="s">
        <v>88</v>
      </c>
      <c r="BM1848" s="190" t="s">
        <v>2127</v>
      </c>
    </row>
    <row r="1849" spans="1:65" s="13" customFormat="1" ht="11.25">
      <c r="B1849" s="192"/>
      <c r="C1849" s="193"/>
      <c r="D1849" s="194" t="s">
        <v>193</v>
      </c>
      <c r="E1849" s="195" t="s">
        <v>43</v>
      </c>
      <c r="F1849" s="196" t="s">
        <v>362</v>
      </c>
      <c r="G1849" s="193"/>
      <c r="H1849" s="195" t="s">
        <v>43</v>
      </c>
      <c r="I1849" s="197"/>
      <c r="J1849" s="193"/>
      <c r="K1849" s="193"/>
      <c r="L1849" s="198"/>
      <c r="M1849" s="199"/>
      <c r="N1849" s="200"/>
      <c r="O1849" s="200"/>
      <c r="P1849" s="200"/>
      <c r="Q1849" s="200"/>
      <c r="R1849" s="200"/>
      <c r="S1849" s="200"/>
      <c r="T1849" s="201"/>
      <c r="AT1849" s="202" t="s">
        <v>193</v>
      </c>
      <c r="AU1849" s="202" t="s">
        <v>90</v>
      </c>
      <c r="AV1849" s="13" t="s">
        <v>88</v>
      </c>
      <c r="AW1849" s="13" t="s">
        <v>41</v>
      </c>
      <c r="AX1849" s="13" t="s">
        <v>80</v>
      </c>
      <c r="AY1849" s="202" t="s">
        <v>182</v>
      </c>
    </row>
    <row r="1850" spans="1:65" s="13" customFormat="1" ht="11.25">
      <c r="B1850" s="192"/>
      <c r="C1850" s="193"/>
      <c r="D1850" s="194" t="s">
        <v>193</v>
      </c>
      <c r="E1850" s="195" t="s">
        <v>43</v>
      </c>
      <c r="F1850" s="196" t="s">
        <v>362</v>
      </c>
      <c r="G1850" s="193"/>
      <c r="H1850" s="195" t="s">
        <v>43</v>
      </c>
      <c r="I1850" s="197"/>
      <c r="J1850" s="193"/>
      <c r="K1850" s="193"/>
      <c r="L1850" s="198"/>
      <c r="M1850" s="199"/>
      <c r="N1850" s="200"/>
      <c r="O1850" s="200"/>
      <c r="P1850" s="200"/>
      <c r="Q1850" s="200"/>
      <c r="R1850" s="200"/>
      <c r="S1850" s="200"/>
      <c r="T1850" s="201"/>
      <c r="AT1850" s="202" t="s">
        <v>193</v>
      </c>
      <c r="AU1850" s="202" t="s">
        <v>90</v>
      </c>
      <c r="AV1850" s="13" t="s">
        <v>88</v>
      </c>
      <c r="AW1850" s="13" t="s">
        <v>41</v>
      </c>
      <c r="AX1850" s="13" t="s">
        <v>80</v>
      </c>
      <c r="AY1850" s="202" t="s">
        <v>182</v>
      </c>
    </row>
    <row r="1851" spans="1:65" s="13" customFormat="1" ht="11.25">
      <c r="B1851" s="192"/>
      <c r="C1851" s="193"/>
      <c r="D1851" s="194" t="s">
        <v>193</v>
      </c>
      <c r="E1851" s="195" t="s">
        <v>43</v>
      </c>
      <c r="F1851" s="196" t="s">
        <v>1132</v>
      </c>
      <c r="G1851" s="193"/>
      <c r="H1851" s="195" t="s">
        <v>43</v>
      </c>
      <c r="I1851" s="197"/>
      <c r="J1851" s="193"/>
      <c r="K1851" s="193"/>
      <c r="L1851" s="198"/>
      <c r="M1851" s="199"/>
      <c r="N1851" s="200"/>
      <c r="O1851" s="200"/>
      <c r="P1851" s="200"/>
      <c r="Q1851" s="200"/>
      <c r="R1851" s="200"/>
      <c r="S1851" s="200"/>
      <c r="T1851" s="201"/>
      <c r="AT1851" s="202" t="s">
        <v>193</v>
      </c>
      <c r="AU1851" s="202" t="s">
        <v>90</v>
      </c>
      <c r="AV1851" s="13" t="s">
        <v>88</v>
      </c>
      <c r="AW1851" s="13" t="s">
        <v>41</v>
      </c>
      <c r="AX1851" s="13" t="s">
        <v>80</v>
      </c>
      <c r="AY1851" s="202" t="s">
        <v>182</v>
      </c>
    </row>
    <row r="1852" spans="1:65" s="14" customFormat="1" ht="11.25">
      <c r="B1852" s="203"/>
      <c r="C1852" s="204"/>
      <c r="D1852" s="194" t="s">
        <v>193</v>
      </c>
      <c r="E1852" s="205" t="s">
        <v>43</v>
      </c>
      <c r="F1852" s="206" t="s">
        <v>2085</v>
      </c>
      <c r="G1852" s="204"/>
      <c r="H1852" s="207">
        <v>32.4</v>
      </c>
      <c r="I1852" s="208"/>
      <c r="J1852" s="204"/>
      <c r="K1852" s="204"/>
      <c r="L1852" s="209"/>
      <c r="M1852" s="210"/>
      <c r="N1852" s="211"/>
      <c r="O1852" s="211"/>
      <c r="P1852" s="211"/>
      <c r="Q1852" s="211"/>
      <c r="R1852" s="211"/>
      <c r="S1852" s="211"/>
      <c r="T1852" s="212"/>
      <c r="AT1852" s="213" t="s">
        <v>193</v>
      </c>
      <c r="AU1852" s="213" t="s">
        <v>90</v>
      </c>
      <c r="AV1852" s="14" t="s">
        <v>90</v>
      </c>
      <c r="AW1852" s="14" t="s">
        <v>41</v>
      </c>
      <c r="AX1852" s="14" t="s">
        <v>88</v>
      </c>
      <c r="AY1852" s="213" t="s">
        <v>182</v>
      </c>
    </row>
    <row r="1853" spans="1:65" s="2" customFormat="1" ht="62.65" customHeight="1">
      <c r="A1853" s="35"/>
      <c r="B1853" s="36"/>
      <c r="C1853" s="179" t="s">
        <v>2128</v>
      </c>
      <c r="D1853" s="179" t="s">
        <v>187</v>
      </c>
      <c r="E1853" s="180" t="s">
        <v>1134</v>
      </c>
      <c r="F1853" s="181" t="s">
        <v>1135</v>
      </c>
      <c r="G1853" s="182" t="s">
        <v>481</v>
      </c>
      <c r="H1853" s="183">
        <v>425</v>
      </c>
      <c r="I1853" s="184"/>
      <c r="J1853" s="185">
        <f>ROUND(I1853*H1853,2)</f>
        <v>0</v>
      </c>
      <c r="K1853" s="181" t="s">
        <v>191</v>
      </c>
      <c r="L1853" s="40"/>
      <c r="M1853" s="186" t="s">
        <v>43</v>
      </c>
      <c r="N1853" s="187" t="s">
        <v>51</v>
      </c>
      <c r="O1853" s="65"/>
      <c r="P1853" s="188">
        <f>O1853*H1853</f>
        <v>0</v>
      </c>
      <c r="Q1853" s="188">
        <v>0</v>
      </c>
      <c r="R1853" s="188">
        <f>Q1853*H1853</f>
        <v>0</v>
      </c>
      <c r="S1853" s="188">
        <v>0</v>
      </c>
      <c r="T1853" s="189">
        <f>S1853*H1853</f>
        <v>0</v>
      </c>
      <c r="U1853" s="35"/>
      <c r="V1853" s="35"/>
      <c r="W1853" s="35"/>
      <c r="X1853" s="35"/>
      <c r="Y1853" s="35"/>
      <c r="Z1853" s="35"/>
      <c r="AA1853" s="35"/>
      <c r="AB1853" s="35"/>
      <c r="AC1853" s="35"/>
      <c r="AD1853" s="35"/>
      <c r="AE1853" s="35"/>
      <c r="AR1853" s="190" t="s">
        <v>88</v>
      </c>
      <c r="AT1853" s="190" t="s">
        <v>187</v>
      </c>
      <c r="AU1853" s="190" t="s">
        <v>90</v>
      </c>
      <c r="AY1853" s="17" t="s">
        <v>182</v>
      </c>
      <c r="BE1853" s="191">
        <f>IF(N1853="základní",J1853,0)</f>
        <v>0</v>
      </c>
      <c r="BF1853" s="191">
        <f>IF(N1853="snížená",J1853,0)</f>
        <v>0</v>
      </c>
      <c r="BG1853" s="191">
        <f>IF(N1853="zákl. přenesená",J1853,0)</f>
        <v>0</v>
      </c>
      <c r="BH1853" s="191">
        <f>IF(N1853="sníž. přenesená",J1853,0)</f>
        <v>0</v>
      </c>
      <c r="BI1853" s="191">
        <f>IF(N1853="nulová",J1853,0)</f>
        <v>0</v>
      </c>
      <c r="BJ1853" s="17" t="s">
        <v>88</v>
      </c>
      <c r="BK1853" s="191">
        <f>ROUND(I1853*H1853,2)</f>
        <v>0</v>
      </c>
      <c r="BL1853" s="17" t="s">
        <v>88</v>
      </c>
      <c r="BM1853" s="190" t="s">
        <v>1136</v>
      </c>
    </row>
    <row r="1854" spans="1:65" s="13" customFormat="1" ht="11.25">
      <c r="B1854" s="192"/>
      <c r="C1854" s="193"/>
      <c r="D1854" s="194" t="s">
        <v>193</v>
      </c>
      <c r="E1854" s="195" t="s">
        <v>43</v>
      </c>
      <c r="F1854" s="196" t="s">
        <v>362</v>
      </c>
      <c r="G1854" s="193"/>
      <c r="H1854" s="195" t="s">
        <v>43</v>
      </c>
      <c r="I1854" s="197"/>
      <c r="J1854" s="193"/>
      <c r="K1854" s="193"/>
      <c r="L1854" s="198"/>
      <c r="M1854" s="199"/>
      <c r="N1854" s="200"/>
      <c r="O1854" s="200"/>
      <c r="P1854" s="200"/>
      <c r="Q1854" s="200"/>
      <c r="R1854" s="200"/>
      <c r="S1854" s="200"/>
      <c r="T1854" s="201"/>
      <c r="AT1854" s="202" t="s">
        <v>193</v>
      </c>
      <c r="AU1854" s="202" t="s">
        <v>90</v>
      </c>
      <c r="AV1854" s="13" t="s">
        <v>88</v>
      </c>
      <c r="AW1854" s="13" t="s">
        <v>41</v>
      </c>
      <c r="AX1854" s="13" t="s">
        <v>80</v>
      </c>
      <c r="AY1854" s="202" t="s">
        <v>182</v>
      </c>
    </row>
    <row r="1855" spans="1:65" s="13" customFormat="1" ht="11.25">
      <c r="B1855" s="192"/>
      <c r="C1855" s="193"/>
      <c r="D1855" s="194" t="s">
        <v>193</v>
      </c>
      <c r="E1855" s="195" t="s">
        <v>43</v>
      </c>
      <c r="F1855" s="196" t="s">
        <v>1051</v>
      </c>
      <c r="G1855" s="193"/>
      <c r="H1855" s="195" t="s">
        <v>43</v>
      </c>
      <c r="I1855" s="197"/>
      <c r="J1855" s="193"/>
      <c r="K1855" s="193"/>
      <c r="L1855" s="198"/>
      <c r="M1855" s="199"/>
      <c r="N1855" s="200"/>
      <c r="O1855" s="200"/>
      <c r="P1855" s="200"/>
      <c r="Q1855" s="200"/>
      <c r="R1855" s="200"/>
      <c r="S1855" s="200"/>
      <c r="T1855" s="201"/>
      <c r="AT1855" s="202" t="s">
        <v>193</v>
      </c>
      <c r="AU1855" s="202" t="s">
        <v>90</v>
      </c>
      <c r="AV1855" s="13" t="s">
        <v>88</v>
      </c>
      <c r="AW1855" s="13" t="s">
        <v>41</v>
      </c>
      <c r="AX1855" s="13" t="s">
        <v>80</v>
      </c>
      <c r="AY1855" s="202" t="s">
        <v>182</v>
      </c>
    </row>
    <row r="1856" spans="1:65" s="14" customFormat="1" ht="22.5">
      <c r="B1856" s="203"/>
      <c r="C1856" s="204"/>
      <c r="D1856" s="194" t="s">
        <v>193</v>
      </c>
      <c r="E1856" s="205" t="s">
        <v>43</v>
      </c>
      <c r="F1856" s="206" t="s">
        <v>2129</v>
      </c>
      <c r="G1856" s="204"/>
      <c r="H1856" s="207">
        <v>425</v>
      </c>
      <c r="I1856" s="208"/>
      <c r="J1856" s="204"/>
      <c r="K1856" s="204"/>
      <c r="L1856" s="209"/>
      <c r="M1856" s="210"/>
      <c r="N1856" s="211"/>
      <c r="O1856" s="211"/>
      <c r="P1856" s="211"/>
      <c r="Q1856" s="211"/>
      <c r="R1856" s="211"/>
      <c r="S1856" s="211"/>
      <c r="T1856" s="212"/>
      <c r="AT1856" s="213" t="s">
        <v>193</v>
      </c>
      <c r="AU1856" s="213" t="s">
        <v>90</v>
      </c>
      <c r="AV1856" s="14" t="s">
        <v>90</v>
      </c>
      <c r="AW1856" s="14" t="s">
        <v>41</v>
      </c>
      <c r="AX1856" s="14" t="s">
        <v>88</v>
      </c>
      <c r="AY1856" s="213" t="s">
        <v>182</v>
      </c>
    </row>
    <row r="1857" spans="1:65" s="2" customFormat="1" ht="62.65" customHeight="1">
      <c r="A1857" s="35"/>
      <c r="B1857" s="36"/>
      <c r="C1857" s="179" t="s">
        <v>2130</v>
      </c>
      <c r="D1857" s="179" t="s">
        <v>187</v>
      </c>
      <c r="E1857" s="180" t="s">
        <v>2131</v>
      </c>
      <c r="F1857" s="181" t="s">
        <v>2132</v>
      </c>
      <c r="G1857" s="182" t="s">
        <v>481</v>
      </c>
      <c r="H1857" s="183">
        <v>5</v>
      </c>
      <c r="I1857" s="184"/>
      <c r="J1857" s="185">
        <f>ROUND(I1857*H1857,2)</f>
        <v>0</v>
      </c>
      <c r="K1857" s="181" t="s">
        <v>191</v>
      </c>
      <c r="L1857" s="40"/>
      <c r="M1857" s="186" t="s">
        <v>43</v>
      </c>
      <c r="N1857" s="187" t="s">
        <v>51</v>
      </c>
      <c r="O1857" s="65"/>
      <c r="P1857" s="188">
        <f>O1857*H1857</f>
        <v>0</v>
      </c>
      <c r="Q1857" s="188">
        <v>0</v>
      </c>
      <c r="R1857" s="188">
        <f>Q1857*H1857</f>
        <v>0</v>
      </c>
      <c r="S1857" s="188">
        <v>0</v>
      </c>
      <c r="T1857" s="189">
        <f>S1857*H1857</f>
        <v>0</v>
      </c>
      <c r="U1857" s="35"/>
      <c r="V1857" s="35"/>
      <c r="W1857" s="35"/>
      <c r="X1857" s="35"/>
      <c r="Y1857" s="35"/>
      <c r="Z1857" s="35"/>
      <c r="AA1857" s="35"/>
      <c r="AB1857" s="35"/>
      <c r="AC1857" s="35"/>
      <c r="AD1857" s="35"/>
      <c r="AE1857" s="35"/>
      <c r="AR1857" s="190" t="s">
        <v>88</v>
      </c>
      <c r="AT1857" s="190" t="s">
        <v>187</v>
      </c>
      <c r="AU1857" s="190" t="s">
        <v>90</v>
      </c>
      <c r="AY1857" s="17" t="s">
        <v>182</v>
      </c>
      <c r="BE1857" s="191">
        <f>IF(N1857="základní",J1857,0)</f>
        <v>0</v>
      </c>
      <c r="BF1857" s="191">
        <f>IF(N1857="snížená",J1857,0)</f>
        <v>0</v>
      </c>
      <c r="BG1857" s="191">
        <f>IF(N1857="zákl. přenesená",J1857,0)</f>
        <v>0</v>
      </c>
      <c r="BH1857" s="191">
        <f>IF(N1857="sníž. přenesená",J1857,0)</f>
        <v>0</v>
      </c>
      <c r="BI1857" s="191">
        <f>IF(N1857="nulová",J1857,0)</f>
        <v>0</v>
      </c>
      <c r="BJ1857" s="17" t="s">
        <v>88</v>
      </c>
      <c r="BK1857" s="191">
        <f>ROUND(I1857*H1857,2)</f>
        <v>0</v>
      </c>
      <c r="BL1857" s="17" t="s">
        <v>88</v>
      </c>
      <c r="BM1857" s="190" t="s">
        <v>2133</v>
      </c>
    </row>
    <row r="1858" spans="1:65" s="13" customFormat="1" ht="11.25">
      <c r="B1858" s="192"/>
      <c r="C1858" s="193"/>
      <c r="D1858" s="194" t="s">
        <v>193</v>
      </c>
      <c r="E1858" s="195" t="s">
        <v>43</v>
      </c>
      <c r="F1858" s="196" t="s">
        <v>362</v>
      </c>
      <c r="G1858" s="193"/>
      <c r="H1858" s="195" t="s">
        <v>43</v>
      </c>
      <c r="I1858" s="197"/>
      <c r="J1858" s="193"/>
      <c r="K1858" s="193"/>
      <c r="L1858" s="198"/>
      <c r="M1858" s="199"/>
      <c r="N1858" s="200"/>
      <c r="O1858" s="200"/>
      <c r="P1858" s="200"/>
      <c r="Q1858" s="200"/>
      <c r="R1858" s="200"/>
      <c r="S1858" s="200"/>
      <c r="T1858" s="201"/>
      <c r="AT1858" s="202" t="s">
        <v>193</v>
      </c>
      <c r="AU1858" s="202" t="s">
        <v>90</v>
      </c>
      <c r="AV1858" s="13" t="s">
        <v>88</v>
      </c>
      <c r="AW1858" s="13" t="s">
        <v>41</v>
      </c>
      <c r="AX1858" s="13" t="s">
        <v>80</v>
      </c>
      <c r="AY1858" s="202" t="s">
        <v>182</v>
      </c>
    </row>
    <row r="1859" spans="1:65" s="13" customFormat="1" ht="11.25">
      <c r="B1859" s="192"/>
      <c r="C1859" s="193"/>
      <c r="D1859" s="194" t="s">
        <v>193</v>
      </c>
      <c r="E1859" s="195" t="s">
        <v>43</v>
      </c>
      <c r="F1859" s="196" t="s">
        <v>2063</v>
      </c>
      <c r="G1859" s="193"/>
      <c r="H1859" s="195" t="s">
        <v>43</v>
      </c>
      <c r="I1859" s="197"/>
      <c r="J1859" s="193"/>
      <c r="K1859" s="193"/>
      <c r="L1859" s="198"/>
      <c r="M1859" s="199"/>
      <c r="N1859" s="200"/>
      <c r="O1859" s="200"/>
      <c r="P1859" s="200"/>
      <c r="Q1859" s="200"/>
      <c r="R1859" s="200"/>
      <c r="S1859" s="200"/>
      <c r="T1859" s="201"/>
      <c r="AT1859" s="202" t="s">
        <v>193</v>
      </c>
      <c r="AU1859" s="202" t="s">
        <v>90</v>
      </c>
      <c r="AV1859" s="13" t="s">
        <v>88</v>
      </c>
      <c r="AW1859" s="13" t="s">
        <v>41</v>
      </c>
      <c r="AX1859" s="13" t="s">
        <v>80</v>
      </c>
      <c r="AY1859" s="202" t="s">
        <v>182</v>
      </c>
    </row>
    <row r="1860" spans="1:65" s="14" customFormat="1" ht="11.25">
      <c r="B1860" s="203"/>
      <c r="C1860" s="204"/>
      <c r="D1860" s="194" t="s">
        <v>193</v>
      </c>
      <c r="E1860" s="205" t="s">
        <v>43</v>
      </c>
      <c r="F1860" s="206" t="s">
        <v>210</v>
      </c>
      <c r="G1860" s="204"/>
      <c r="H1860" s="207">
        <v>5</v>
      </c>
      <c r="I1860" s="208"/>
      <c r="J1860" s="204"/>
      <c r="K1860" s="204"/>
      <c r="L1860" s="209"/>
      <c r="M1860" s="210"/>
      <c r="N1860" s="211"/>
      <c r="O1860" s="211"/>
      <c r="P1860" s="211"/>
      <c r="Q1860" s="211"/>
      <c r="R1860" s="211"/>
      <c r="S1860" s="211"/>
      <c r="T1860" s="212"/>
      <c r="AT1860" s="213" t="s">
        <v>193</v>
      </c>
      <c r="AU1860" s="213" t="s">
        <v>90</v>
      </c>
      <c r="AV1860" s="14" t="s">
        <v>90</v>
      </c>
      <c r="AW1860" s="14" t="s">
        <v>41</v>
      </c>
      <c r="AX1860" s="14" t="s">
        <v>88</v>
      </c>
      <c r="AY1860" s="213" t="s">
        <v>182</v>
      </c>
    </row>
    <row r="1861" spans="1:65" s="2" customFormat="1" ht="37.9" customHeight="1">
      <c r="A1861" s="35"/>
      <c r="B1861" s="36"/>
      <c r="C1861" s="179" t="s">
        <v>2134</v>
      </c>
      <c r="D1861" s="179" t="s">
        <v>187</v>
      </c>
      <c r="E1861" s="180" t="s">
        <v>1144</v>
      </c>
      <c r="F1861" s="181" t="s">
        <v>1145</v>
      </c>
      <c r="G1861" s="182" t="s">
        <v>481</v>
      </c>
      <c r="H1861" s="183">
        <v>172</v>
      </c>
      <c r="I1861" s="184"/>
      <c r="J1861" s="185">
        <f>ROUND(I1861*H1861,2)</f>
        <v>0</v>
      </c>
      <c r="K1861" s="181" t="s">
        <v>191</v>
      </c>
      <c r="L1861" s="40"/>
      <c r="M1861" s="186" t="s">
        <v>43</v>
      </c>
      <c r="N1861" s="187" t="s">
        <v>51</v>
      </c>
      <c r="O1861" s="65"/>
      <c r="P1861" s="188">
        <f>O1861*H1861</f>
        <v>0</v>
      </c>
      <c r="Q1861" s="188">
        <v>0</v>
      </c>
      <c r="R1861" s="188">
        <f>Q1861*H1861</f>
        <v>0</v>
      </c>
      <c r="S1861" s="188">
        <v>0</v>
      </c>
      <c r="T1861" s="189">
        <f>S1861*H1861</f>
        <v>0</v>
      </c>
      <c r="U1861" s="35"/>
      <c r="V1861" s="35"/>
      <c r="W1861" s="35"/>
      <c r="X1861" s="35"/>
      <c r="Y1861" s="35"/>
      <c r="Z1861" s="35"/>
      <c r="AA1861" s="35"/>
      <c r="AB1861" s="35"/>
      <c r="AC1861" s="35"/>
      <c r="AD1861" s="35"/>
      <c r="AE1861" s="35"/>
      <c r="AR1861" s="190" t="s">
        <v>88</v>
      </c>
      <c r="AT1861" s="190" t="s">
        <v>187</v>
      </c>
      <c r="AU1861" s="190" t="s">
        <v>90</v>
      </c>
      <c r="AY1861" s="17" t="s">
        <v>182</v>
      </c>
      <c r="BE1861" s="191">
        <f>IF(N1861="základní",J1861,0)</f>
        <v>0</v>
      </c>
      <c r="BF1861" s="191">
        <f>IF(N1861="snížená",J1861,0)</f>
        <v>0</v>
      </c>
      <c r="BG1861" s="191">
        <f>IF(N1861="zákl. přenesená",J1861,0)</f>
        <v>0</v>
      </c>
      <c r="BH1861" s="191">
        <f>IF(N1861="sníž. přenesená",J1861,0)</f>
        <v>0</v>
      </c>
      <c r="BI1861" s="191">
        <f>IF(N1861="nulová",J1861,0)</f>
        <v>0</v>
      </c>
      <c r="BJ1861" s="17" t="s">
        <v>88</v>
      </c>
      <c r="BK1861" s="191">
        <f>ROUND(I1861*H1861,2)</f>
        <v>0</v>
      </c>
      <c r="BL1861" s="17" t="s">
        <v>88</v>
      </c>
      <c r="BM1861" s="190" t="s">
        <v>2135</v>
      </c>
    </row>
    <row r="1862" spans="1:65" s="13" customFormat="1" ht="11.25">
      <c r="B1862" s="192"/>
      <c r="C1862" s="193"/>
      <c r="D1862" s="194" t="s">
        <v>193</v>
      </c>
      <c r="E1862" s="195" t="s">
        <v>43</v>
      </c>
      <c r="F1862" s="196" t="s">
        <v>362</v>
      </c>
      <c r="G1862" s="193"/>
      <c r="H1862" s="195" t="s">
        <v>43</v>
      </c>
      <c r="I1862" s="197"/>
      <c r="J1862" s="193"/>
      <c r="K1862" s="193"/>
      <c r="L1862" s="198"/>
      <c r="M1862" s="199"/>
      <c r="N1862" s="200"/>
      <c r="O1862" s="200"/>
      <c r="P1862" s="200"/>
      <c r="Q1862" s="200"/>
      <c r="R1862" s="200"/>
      <c r="S1862" s="200"/>
      <c r="T1862" s="201"/>
      <c r="AT1862" s="202" t="s">
        <v>193</v>
      </c>
      <c r="AU1862" s="202" t="s">
        <v>90</v>
      </c>
      <c r="AV1862" s="13" t="s">
        <v>88</v>
      </c>
      <c r="AW1862" s="13" t="s">
        <v>41</v>
      </c>
      <c r="AX1862" s="13" t="s">
        <v>80</v>
      </c>
      <c r="AY1862" s="202" t="s">
        <v>182</v>
      </c>
    </row>
    <row r="1863" spans="1:65" s="13" customFormat="1" ht="11.25">
      <c r="B1863" s="192"/>
      <c r="C1863" s="193"/>
      <c r="D1863" s="194" t="s">
        <v>193</v>
      </c>
      <c r="E1863" s="195" t="s">
        <v>43</v>
      </c>
      <c r="F1863" s="196" t="s">
        <v>2065</v>
      </c>
      <c r="G1863" s="193"/>
      <c r="H1863" s="195" t="s">
        <v>43</v>
      </c>
      <c r="I1863" s="197"/>
      <c r="J1863" s="193"/>
      <c r="K1863" s="193"/>
      <c r="L1863" s="198"/>
      <c r="M1863" s="199"/>
      <c r="N1863" s="200"/>
      <c r="O1863" s="200"/>
      <c r="P1863" s="200"/>
      <c r="Q1863" s="200"/>
      <c r="R1863" s="200"/>
      <c r="S1863" s="200"/>
      <c r="T1863" s="201"/>
      <c r="AT1863" s="202" t="s">
        <v>193</v>
      </c>
      <c r="AU1863" s="202" t="s">
        <v>90</v>
      </c>
      <c r="AV1863" s="13" t="s">
        <v>88</v>
      </c>
      <c r="AW1863" s="13" t="s">
        <v>41</v>
      </c>
      <c r="AX1863" s="13" t="s">
        <v>80</v>
      </c>
      <c r="AY1863" s="202" t="s">
        <v>182</v>
      </c>
    </row>
    <row r="1864" spans="1:65" s="14" customFormat="1" ht="11.25">
      <c r="B1864" s="203"/>
      <c r="C1864" s="204"/>
      <c r="D1864" s="194" t="s">
        <v>193</v>
      </c>
      <c r="E1864" s="205" t="s">
        <v>43</v>
      </c>
      <c r="F1864" s="206" t="s">
        <v>2136</v>
      </c>
      <c r="G1864" s="204"/>
      <c r="H1864" s="207">
        <v>69</v>
      </c>
      <c r="I1864" s="208"/>
      <c r="J1864" s="204"/>
      <c r="K1864" s="204"/>
      <c r="L1864" s="209"/>
      <c r="M1864" s="210"/>
      <c r="N1864" s="211"/>
      <c r="O1864" s="211"/>
      <c r="P1864" s="211"/>
      <c r="Q1864" s="211"/>
      <c r="R1864" s="211"/>
      <c r="S1864" s="211"/>
      <c r="T1864" s="212"/>
      <c r="AT1864" s="213" t="s">
        <v>193</v>
      </c>
      <c r="AU1864" s="213" t="s">
        <v>90</v>
      </c>
      <c r="AV1864" s="14" t="s">
        <v>90</v>
      </c>
      <c r="AW1864" s="14" t="s">
        <v>41</v>
      </c>
      <c r="AX1864" s="14" t="s">
        <v>80</v>
      </c>
      <c r="AY1864" s="213" t="s">
        <v>182</v>
      </c>
    </row>
    <row r="1865" spans="1:65" s="13" customFormat="1" ht="11.25">
      <c r="B1865" s="192"/>
      <c r="C1865" s="193"/>
      <c r="D1865" s="194" t="s">
        <v>193</v>
      </c>
      <c r="E1865" s="195" t="s">
        <v>43</v>
      </c>
      <c r="F1865" s="196" t="s">
        <v>362</v>
      </c>
      <c r="G1865" s="193"/>
      <c r="H1865" s="195" t="s">
        <v>43</v>
      </c>
      <c r="I1865" s="197"/>
      <c r="J1865" s="193"/>
      <c r="K1865" s="193"/>
      <c r="L1865" s="198"/>
      <c r="M1865" s="199"/>
      <c r="N1865" s="200"/>
      <c r="O1865" s="200"/>
      <c r="P1865" s="200"/>
      <c r="Q1865" s="200"/>
      <c r="R1865" s="200"/>
      <c r="S1865" s="200"/>
      <c r="T1865" s="201"/>
      <c r="AT1865" s="202" t="s">
        <v>193</v>
      </c>
      <c r="AU1865" s="202" t="s">
        <v>90</v>
      </c>
      <c r="AV1865" s="13" t="s">
        <v>88</v>
      </c>
      <c r="AW1865" s="13" t="s">
        <v>41</v>
      </c>
      <c r="AX1865" s="13" t="s">
        <v>80</v>
      </c>
      <c r="AY1865" s="202" t="s">
        <v>182</v>
      </c>
    </row>
    <row r="1866" spans="1:65" s="13" customFormat="1" ht="11.25">
      <c r="B1866" s="192"/>
      <c r="C1866" s="193"/>
      <c r="D1866" s="194" t="s">
        <v>193</v>
      </c>
      <c r="E1866" s="195" t="s">
        <v>43</v>
      </c>
      <c r="F1866" s="196" t="s">
        <v>2137</v>
      </c>
      <c r="G1866" s="193"/>
      <c r="H1866" s="195" t="s">
        <v>43</v>
      </c>
      <c r="I1866" s="197"/>
      <c r="J1866" s="193"/>
      <c r="K1866" s="193"/>
      <c r="L1866" s="198"/>
      <c r="M1866" s="199"/>
      <c r="N1866" s="200"/>
      <c r="O1866" s="200"/>
      <c r="P1866" s="200"/>
      <c r="Q1866" s="200"/>
      <c r="R1866" s="200"/>
      <c r="S1866" s="200"/>
      <c r="T1866" s="201"/>
      <c r="AT1866" s="202" t="s">
        <v>193</v>
      </c>
      <c r="AU1866" s="202" t="s">
        <v>90</v>
      </c>
      <c r="AV1866" s="13" t="s">
        <v>88</v>
      </c>
      <c r="AW1866" s="13" t="s">
        <v>41</v>
      </c>
      <c r="AX1866" s="13" t="s">
        <v>80</v>
      </c>
      <c r="AY1866" s="202" t="s">
        <v>182</v>
      </c>
    </row>
    <row r="1867" spans="1:65" s="14" customFormat="1" ht="11.25">
      <c r="B1867" s="203"/>
      <c r="C1867" s="204"/>
      <c r="D1867" s="194" t="s">
        <v>193</v>
      </c>
      <c r="E1867" s="205" t="s">
        <v>43</v>
      </c>
      <c r="F1867" s="206" t="s">
        <v>245</v>
      </c>
      <c r="G1867" s="204"/>
      <c r="H1867" s="207">
        <v>12</v>
      </c>
      <c r="I1867" s="208"/>
      <c r="J1867" s="204"/>
      <c r="K1867" s="204"/>
      <c r="L1867" s="209"/>
      <c r="M1867" s="210"/>
      <c r="N1867" s="211"/>
      <c r="O1867" s="211"/>
      <c r="P1867" s="211"/>
      <c r="Q1867" s="211"/>
      <c r="R1867" s="211"/>
      <c r="S1867" s="211"/>
      <c r="T1867" s="212"/>
      <c r="AT1867" s="213" t="s">
        <v>193</v>
      </c>
      <c r="AU1867" s="213" t="s">
        <v>90</v>
      </c>
      <c r="AV1867" s="14" t="s">
        <v>90</v>
      </c>
      <c r="AW1867" s="14" t="s">
        <v>41</v>
      </c>
      <c r="AX1867" s="14" t="s">
        <v>80</v>
      </c>
      <c r="AY1867" s="213" t="s">
        <v>182</v>
      </c>
    </row>
    <row r="1868" spans="1:65" s="13" customFormat="1" ht="11.25">
      <c r="B1868" s="192"/>
      <c r="C1868" s="193"/>
      <c r="D1868" s="194" t="s">
        <v>193</v>
      </c>
      <c r="E1868" s="195" t="s">
        <v>43</v>
      </c>
      <c r="F1868" s="196" t="s">
        <v>2068</v>
      </c>
      <c r="G1868" s="193"/>
      <c r="H1868" s="195" t="s">
        <v>43</v>
      </c>
      <c r="I1868" s="197"/>
      <c r="J1868" s="193"/>
      <c r="K1868" s="193"/>
      <c r="L1868" s="198"/>
      <c r="M1868" s="199"/>
      <c r="N1868" s="200"/>
      <c r="O1868" s="200"/>
      <c r="P1868" s="200"/>
      <c r="Q1868" s="200"/>
      <c r="R1868" s="200"/>
      <c r="S1868" s="200"/>
      <c r="T1868" s="201"/>
      <c r="AT1868" s="202" t="s">
        <v>193</v>
      </c>
      <c r="AU1868" s="202" t="s">
        <v>90</v>
      </c>
      <c r="AV1868" s="13" t="s">
        <v>88</v>
      </c>
      <c r="AW1868" s="13" t="s">
        <v>41</v>
      </c>
      <c r="AX1868" s="13" t="s">
        <v>80</v>
      </c>
      <c r="AY1868" s="202" t="s">
        <v>182</v>
      </c>
    </row>
    <row r="1869" spans="1:65" s="14" customFormat="1" ht="11.25">
      <c r="B1869" s="203"/>
      <c r="C1869" s="204"/>
      <c r="D1869" s="194" t="s">
        <v>193</v>
      </c>
      <c r="E1869" s="205" t="s">
        <v>43</v>
      </c>
      <c r="F1869" s="206" t="s">
        <v>2138</v>
      </c>
      <c r="G1869" s="204"/>
      <c r="H1869" s="207">
        <v>81</v>
      </c>
      <c r="I1869" s="208"/>
      <c r="J1869" s="204"/>
      <c r="K1869" s="204"/>
      <c r="L1869" s="209"/>
      <c r="M1869" s="210"/>
      <c r="N1869" s="211"/>
      <c r="O1869" s="211"/>
      <c r="P1869" s="211"/>
      <c r="Q1869" s="211"/>
      <c r="R1869" s="211"/>
      <c r="S1869" s="211"/>
      <c r="T1869" s="212"/>
      <c r="AT1869" s="213" t="s">
        <v>193</v>
      </c>
      <c r="AU1869" s="213" t="s">
        <v>90</v>
      </c>
      <c r="AV1869" s="14" t="s">
        <v>90</v>
      </c>
      <c r="AW1869" s="14" t="s">
        <v>41</v>
      </c>
      <c r="AX1869" s="14" t="s">
        <v>80</v>
      </c>
      <c r="AY1869" s="213" t="s">
        <v>182</v>
      </c>
    </row>
    <row r="1870" spans="1:65" s="13" customFormat="1" ht="11.25">
      <c r="B1870" s="192"/>
      <c r="C1870" s="193"/>
      <c r="D1870" s="194" t="s">
        <v>193</v>
      </c>
      <c r="E1870" s="195" t="s">
        <v>43</v>
      </c>
      <c r="F1870" s="196" t="s">
        <v>2139</v>
      </c>
      <c r="G1870" s="193"/>
      <c r="H1870" s="195" t="s">
        <v>43</v>
      </c>
      <c r="I1870" s="197"/>
      <c r="J1870" s="193"/>
      <c r="K1870" s="193"/>
      <c r="L1870" s="198"/>
      <c r="M1870" s="199"/>
      <c r="N1870" s="200"/>
      <c r="O1870" s="200"/>
      <c r="P1870" s="200"/>
      <c r="Q1870" s="200"/>
      <c r="R1870" s="200"/>
      <c r="S1870" s="200"/>
      <c r="T1870" s="201"/>
      <c r="AT1870" s="202" t="s">
        <v>193</v>
      </c>
      <c r="AU1870" s="202" t="s">
        <v>90</v>
      </c>
      <c r="AV1870" s="13" t="s">
        <v>88</v>
      </c>
      <c r="AW1870" s="13" t="s">
        <v>41</v>
      </c>
      <c r="AX1870" s="13" t="s">
        <v>80</v>
      </c>
      <c r="AY1870" s="202" t="s">
        <v>182</v>
      </c>
    </row>
    <row r="1871" spans="1:65" s="14" customFormat="1" ht="11.25">
      <c r="B1871" s="203"/>
      <c r="C1871" s="204"/>
      <c r="D1871" s="194" t="s">
        <v>193</v>
      </c>
      <c r="E1871" s="205" t="s">
        <v>43</v>
      </c>
      <c r="F1871" s="206" t="s">
        <v>641</v>
      </c>
      <c r="G1871" s="204"/>
      <c r="H1871" s="207">
        <v>10</v>
      </c>
      <c r="I1871" s="208"/>
      <c r="J1871" s="204"/>
      <c r="K1871" s="204"/>
      <c r="L1871" s="209"/>
      <c r="M1871" s="210"/>
      <c r="N1871" s="211"/>
      <c r="O1871" s="211"/>
      <c r="P1871" s="211"/>
      <c r="Q1871" s="211"/>
      <c r="R1871" s="211"/>
      <c r="S1871" s="211"/>
      <c r="T1871" s="212"/>
      <c r="AT1871" s="213" t="s">
        <v>193</v>
      </c>
      <c r="AU1871" s="213" t="s">
        <v>90</v>
      </c>
      <c r="AV1871" s="14" t="s">
        <v>90</v>
      </c>
      <c r="AW1871" s="14" t="s">
        <v>41</v>
      </c>
      <c r="AX1871" s="14" t="s">
        <v>80</v>
      </c>
      <c r="AY1871" s="213" t="s">
        <v>182</v>
      </c>
    </row>
    <row r="1872" spans="1:65" s="15" customFormat="1" ht="11.25">
      <c r="B1872" s="227"/>
      <c r="C1872" s="228"/>
      <c r="D1872" s="194" t="s">
        <v>193</v>
      </c>
      <c r="E1872" s="229" t="s">
        <v>43</v>
      </c>
      <c r="F1872" s="230" t="s">
        <v>436</v>
      </c>
      <c r="G1872" s="228"/>
      <c r="H1872" s="231">
        <v>172</v>
      </c>
      <c r="I1872" s="232"/>
      <c r="J1872" s="228"/>
      <c r="K1872" s="228"/>
      <c r="L1872" s="233"/>
      <c r="M1872" s="234"/>
      <c r="N1872" s="235"/>
      <c r="O1872" s="235"/>
      <c r="P1872" s="235"/>
      <c r="Q1872" s="235"/>
      <c r="R1872" s="235"/>
      <c r="S1872" s="235"/>
      <c r="T1872" s="236"/>
      <c r="AT1872" s="237" t="s">
        <v>193</v>
      </c>
      <c r="AU1872" s="237" t="s">
        <v>90</v>
      </c>
      <c r="AV1872" s="15" t="s">
        <v>205</v>
      </c>
      <c r="AW1872" s="15" t="s">
        <v>41</v>
      </c>
      <c r="AX1872" s="15" t="s">
        <v>88</v>
      </c>
      <c r="AY1872" s="237" t="s">
        <v>182</v>
      </c>
    </row>
    <row r="1873" spans="1:65" s="2" customFormat="1" ht="49.15" customHeight="1">
      <c r="A1873" s="35"/>
      <c r="B1873" s="36"/>
      <c r="C1873" s="179" t="s">
        <v>2140</v>
      </c>
      <c r="D1873" s="179" t="s">
        <v>187</v>
      </c>
      <c r="E1873" s="180" t="s">
        <v>1149</v>
      </c>
      <c r="F1873" s="181" t="s">
        <v>1150</v>
      </c>
      <c r="G1873" s="182" t="s">
        <v>481</v>
      </c>
      <c r="H1873" s="183">
        <v>69</v>
      </c>
      <c r="I1873" s="184"/>
      <c r="J1873" s="185">
        <f>ROUND(I1873*H1873,2)</f>
        <v>0</v>
      </c>
      <c r="K1873" s="181" t="s">
        <v>191</v>
      </c>
      <c r="L1873" s="40"/>
      <c r="M1873" s="186" t="s">
        <v>43</v>
      </c>
      <c r="N1873" s="187" t="s">
        <v>51</v>
      </c>
      <c r="O1873" s="65"/>
      <c r="P1873" s="188">
        <f>O1873*H1873</f>
        <v>0</v>
      </c>
      <c r="Q1873" s="188">
        <v>0</v>
      </c>
      <c r="R1873" s="188">
        <f>Q1873*H1873</f>
        <v>0</v>
      </c>
      <c r="S1873" s="188">
        <v>0</v>
      </c>
      <c r="T1873" s="189">
        <f>S1873*H1873</f>
        <v>0</v>
      </c>
      <c r="U1873" s="35"/>
      <c r="V1873" s="35"/>
      <c r="W1873" s="35"/>
      <c r="X1873" s="35"/>
      <c r="Y1873" s="35"/>
      <c r="Z1873" s="35"/>
      <c r="AA1873" s="35"/>
      <c r="AB1873" s="35"/>
      <c r="AC1873" s="35"/>
      <c r="AD1873" s="35"/>
      <c r="AE1873" s="35"/>
      <c r="AR1873" s="190" t="s">
        <v>88</v>
      </c>
      <c r="AT1873" s="190" t="s">
        <v>187</v>
      </c>
      <c r="AU1873" s="190" t="s">
        <v>90</v>
      </c>
      <c r="AY1873" s="17" t="s">
        <v>182</v>
      </c>
      <c r="BE1873" s="191">
        <f>IF(N1873="základní",J1873,0)</f>
        <v>0</v>
      </c>
      <c r="BF1873" s="191">
        <f>IF(N1873="snížená",J1873,0)</f>
        <v>0</v>
      </c>
      <c r="BG1873" s="191">
        <f>IF(N1873="zákl. přenesená",J1873,0)</f>
        <v>0</v>
      </c>
      <c r="BH1873" s="191">
        <f>IF(N1873="sníž. přenesená",J1873,0)</f>
        <v>0</v>
      </c>
      <c r="BI1873" s="191">
        <f>IF(N1873="nulová",J1873,0)</f>
        <v>0</v>
      </c>
      <c r="BJ1873" s="17" t="s">
        <v>88</v>
      </c>
      <c r="BK1873" s="191">
        <f>ROUND(I1873*H1873,2)</f>
        <v>0</v>
      </c>
      <c r="BL1873" s="17" t="s">
        <v>88</v>
      </c>
      <c r="BM1873" s="190" t="s">
        <v>2141</v>
      </c>
    </row>
    <row r="1874" spans="1:65" s="13" customFormat="1" ht="11.25">
      <c r="B1874" s="192"/>
      <c r="C1874" s="193"/>
      <c r="D1874" s="194" t="s">
        <v>193</v>
      </c>
      <c r="E1874" s="195" t="s">
        <v>43</v>
      </c>
      <c r="F1874" s="196" t="s">
        <v>362</v>
      </c>
      <c r="G1874" s="193"/>
      <c r="H1874" s="195" t="s">
        <v>43</v>
      </c>
      <c r="I1874" s="197"/>
      <c r="J1874" s="193"/>
      <c r="K1874" s="193"/>
      <c r="L1874" s="198"/>
      <c r="M1874" s="199"/>
      <c r="N1874" s="200"/>
      <c r="O1874" s="200"/>
      <c r="P1874" s="200"/>
      <c r="Q1874" s="200"/>
      <c r="R1874" s="200"/>
      <c r="S1874" s="200"/>
      <c r="T1874" s="201"/>
      <c r="AT1874" s="202" t="s">
        <v>193</v>
      </c>
      <c r="AU1874" s="202" t="s">
        <v>90</v>
      </c>
      <c r="AV1874" s="13" t="s">
        <v>88</v>
      </c>
      <c r="AW1874" s="13" t="s">
        <v>41</v>
      </c>
      <c r="AX1874" s="13" t="s">
        <v>80</v>
      </c>
      <c r="AY1874" s="202" t="s">
        <v>182</v>
      </c>
    </row>
    <row r="1875" spans="1:65" s="13" customFormat="1" ht="11.25">
      <c r="B1875" s="192"/>
      <c r="C1875" s="193"/>
      <c r="D1875" s="194" t="s">
        <v>193</v>
      </c>
      <c r="E1875" s="195" t="s">
        <v>43</v>
      </c>
      <c r="F1875" s="196" t="s">
        <v>2065</v>
      </c>
      <c r="G1875" s="193"/>
      <c r="H1875" s="195" t="s">
        <v>43</v>
      </c>
      <c r="I1875" s="197"/>
      <c r="J1875" s="193"/>
      <c r="K1875" s="193"/>
      <c r="L1875" s="198"/>
      <c r="M1875" s="199"/>
      <c r="N1875" s="200"/>
      <c r="O1875" s="200"/>
      <c r="P1875" s="200"/>
      <c r="Q1875" s="200"/>
      <c r="R1875" s="200"/>
      <c r="S1875" s="200"/>
      <c r="T1875" s="201"/>
      <c r="AT1875" s="202" t="s">
        <v>193</v>
      </c>
      <c r="AU1875" s="202" t="s">
        <v>90</v>
      </c>
      <c r="AV1875" s="13" t="s">
        <v>88</v>
      </c>
      <c r="AW1875" s="13" t="s">
        <v>41</v>
      </c>
      <c r="AX1875" s="13" t="s">
        <v>80</v>
      </c>
      <c r="AY1875" s="202" t="s">
        <v>182</v>
      </c>
    </row>
    <row r="1876" spans="1:65" s="14" customFormat="1" ht="11.25">
      <c r="B1876" s="203"/>
      <c r="C1876" s="204"/>
      <c r="D1876" s="194" t="s">
        <v>193</v>
      </c>
      <c r="E1876" s="205" t="s">
        <v>43</v>
      </c>
      <c r="F1876" s="206" t="s">
        <v>2136</v>
      </c>
      <c r="G1876" s="204"/>
      <c r="H1876" s="207">
        <v>69</v>
      </c>
      <c r="I1876" s="208"/>
      <c r="J1876" s="204"/>
      <c r="K1876" s="204"/>
      <c r="L1876" s="209"/>
      <c r="M1876" s="210"/>
      <c r="N1876" s="211"/>
      <c r="O1876" s="211"/>
      <c r="P1876" s="211"/>
      <c r="Q1876" s="211"/>
      <c r="R1876" s="211"/>
      <c r="S1876" s="211"/>
      <c r="T1876" s="212"/>
      <c r="AT1876" s="213" t="s">
        <v>193</v>
      </c>
      <c r="AU1876" s="213" t="s">
        <v>90</v>
      </c>
      <c r="AV1876" s="14" t="s">
        <v>90</v>
      </c>
      <c r="AW1876" s="14" t="s">
        <v>41</v>
      </c>
      <c r="AX1876" s="14" t="s">
        <v>88</v>
      </c>
      <c r="AY1876" s="213" t="s">
        <v>182</v>
      </c>
    </row>
    <row r="1877" spans="1:65" s="2" customFormat="1" ht="24.2" customHeight="1">
      <c r="A1877" s="35"/>
      <c r="B1877" s="36"/>
      <c r="C1877" s="214" t="s">
        <v>2142</v>
      </c>
      <c r="D1877" s="214" t="s">
        <v>179</v>
      </c>
      <c r="E1877" s="215" t="s">
        <v>1153</v>
      </c>
      <c r="F1877" s="216" t="s">
        <v>1154</v>
      </c>
      <c r="G1877" s="217" t="s">
        <v>481</v>
      </c>
      <c r="H1877" s="218">
        <v>69</v>
      </c>
      <c r="I1877" s="219"/>
      <c r="J1877" s="220">
        <f>ROUND(I1877*H1877,2)</f>
        <v>0</v>
      </c>
      <c r="K1877" s="216" t="s">
        <v>191</v>
      </c>
      <c r="L1877" s="221"/>
      <c r="M1877" s="222" t="s">
        <v>43</v>
      </c>
      <c r="N1877" s="223" t="s">
        <v>51</v>
      </c>
      <c r="O1877" s="65"/>
      <c r="P1877" s="188">
        <f>O1877*H1877</f>
        <v>0</v>
      </c>
      <c r="Q1877" s="188">
        <v>2.1900000000000001E-3</v>
      </c>
      <c r="R1877" s="188">
        <f>Q1877*H1877</f>
        <v>0.15110999999999999</v>
      </c>
      <c r="S1877" s="188">
        <v>0</v>
      </c>
      <c r="T1877" s="189">
        <f>S1877*H1877</f>
        <v>0</v>
      </c>
      <c r="U1877" s="35"/>
      <c r="V1877" s="35"/>
      <c r="W1877" s="35"/>
      <c r="X1877" s="35"/>
      <c r="Y1877" s="35"/>
      <c r="Z1877" s="35"/>
      <c r="AA1877" s="35"/>
      <c r="AB1877" s="35"/>
      <c r="AC1877" s="35"/>
      <c r="AD1877" s="35"/>
      <c r="AE1877" s="35"/>
      <c r="AR1877" s="190" t="s">
        <v>90</v>
      </c>
      <c r="AT1877" s="190" t="s">
        <v>179</v>
      </c>
      <c r="AU1877" s="190" t="s">
        <v>90</v>
      </c>
      <c r="AY1877" s="17" t="s">
        <v>182</v>
      </c>
      <c r="BE1877" s="191">
        <f>IF(N1877="základní",J1877,0)</f>
        <v>0</v>
      </c>
      <c r="BF1877" s="191">
        <f>IF(N1877="snížená",J1877,0)</f>
        <v>0</v>
      </c>
      <c r="BG1877" s="191">
        <f>IF(N1877="zákl. přenesená",J1877,0)</f>
        <v>0</v>
      </c>
      <c r="BH1877" s="191">
        <f>IF(N1877="sníž. přenesená",J1877,0)</f>
        <v>0</v>
      </c>
      <c r="BI1877" s="191">
        <f>IF(N1877="nulová",J1877,0)</f>
        <v>0</v>
      </c>
      <c r="BJ1877" s="17" t="s">
        <v>88</v>
      </c>
      <c r="BK1877" s="191">
        <f>ROUND(I1877*H1877,2)</f>
        <v>0</v>
      </c>
      <c r="BL1877" s="17" t="s">
        <v>88</v>
      </c>
      <c r="BM1877" s="190" t="s">
        <v>2143</v>
      </c>
    </row>
    <row r="1878" spans="1:65" s="13" customFormat="1" ht="11.25">
      <c r="B1878" s="192"/>
      <c r="C1878" s="193"/>
      <c r="D1878" s="194" t="s">
        <v>193</v>
      </c>
      <c r="E1878" s="195" t="s">
        <v>43</v>
      </c>
      <c r="F1878" s="196" t="s">
        <v>362</v>
      </c>
      <c r="G1878" s="193"/>
      <c r="H1878" s="195" t="s">
        <v>43</v>
      </c>
      <c r="I1878" s="197"/>
      <c r="J1878" s="193"/>
      <c r="K1878" s="193"/>
      <c r="L1878" s="198"/>
      <c r="M1878" s="199"/>
      <c r="N1878" s="200"/>
      <c r="O1878" s="200"/>
      <c r="P1878" s="200"/>
      <c r="Q1878" s="200"/>
      <c r="R1878" s="200"/>
      <c r="S1878" s="200"/>
      <c r="T1878" s="201"/>
      <c r="AT1878" s="202" t="s">
        <v>193</v>
      </c>
      <c r="AU1878" s="202" t="s">
        <v>90</v>
      </c>
      <c r="AV1878" s="13" t="s">
        <v>88</v>
      </c>
      <c r="AW1878" s="13" t="s">
        <v>41</v>
      </c>
      <c r="AX1878" s="13" t="s">
        <v>80</v>
      </c>
      <c r="AY1878" s="202" t="s">
        <v>182</v>
      </c>
    </row>
    <row r="1879" spans="1:65" s="13" customFormat="1" ht="11.25">
      <c r="B1879" s="192"/>
      <c r="C1879" s="193"/>
      <c r="D1879" s="194" t="s">
        <v>193</v>
      </c>
      <c r="E1879" s="195" t="s">
        <v>43</v>
      </c>
      <c r="F1879" s="196" t="s">
        <v>2065</v>
      </c>
      <c r="G1879" s="193"/>
      <c r="H1879" s="195" t="s">
        <v>43</v>
      </c>
      <c r="I1879" s="197"/>
      <c r="J1879" s="193"/>
      <c r="K1879" s="193"/>
      <c r="L1879" s="198"/>
      <c r="M1879" s="199"/>
      <c r="N1879" s="200"/>
      <c r="O1879" s="200"/>
      <c r="P1879" s="200"/>
      <c r="Q1879" s="200"/>
      <c r="R1879" s="200"/>
      <c r="S1879" s="200"/>
      <c r="T1879" s="201"/>
      <c r="AT1879" s="202" t="s">
        <v>193</v>
      </c>
      <c r="AU1879" s="202" t="s">
        <v>90</v>
      </c>
      <c r="AV1879" s="13" t="s">
        <v>88</v>
      </c>
      <c r="AW1879" s="13" t="s">
        <v>41</v>
      </c>
      <c r="AX1879" s="13" t="s">
        <v>80</v>
      </c>
      <c r="AY1879" s="202" t="s">
        <v>182</v>
      </c>
    </row>
    <row r="1880" spans="1:65" s="14" customFormat="1" ht="11.25">
      <c r="B1880" s="203"/>
      <c r="C1880" s="204"/>
      <c r="D1880" s="194" t="s">
        <v>193</v>
      </c>
      <c r="E1880" s="205" t="s">
        <v>43</v>
      </c>
      <c r="F1880" s="206" t="s">
        <v>2136</v>
      </c>
      <c r="G1880" s="204"/>
      <c r="H1880" s="207">
        <v>69</v>
      </c>
      <c r="I1880" s="208"/>
      <c r="J1880" s="204"/>
      <c r="K1880" s="204"/>
      <c r="L1880" s="209"/>
      <c r="M1880" s="210"/>
      <c r="N1880" s="211"/>
      <c r="O1880" s="211"/>
      <c r="P1880" s="211"/>
      <c r="Q1880" s="211"/>
      <c r="R1880" s="211"/>
      <c r="S1880" s="211"/>
      <c r="T1880" s="212"/>
      <c r="AT1880" s="213" t="s">
        <v>193</v>
      </c>
      <c r="AU1880" s="213" t="s">
        <v>90</v>
      </c>
      <c r="AV1880" s="14" t="s">
        <v>90</v>
      </c>
      <c r="AW1880" s="14" t="s">
        <v>41</v>
      </c>
      <c r="AX1880" s="14" t="s">
        <v>88</v>
      </c>
      <c r="AY1880" s="213" t="s">
        <v>182</v>
      </c>
    </row>
    <row r="1881" spans="1:65" s="2" customFormat="1" ht="49.15" customHeight="1">
      <c r="A1881" s="35"/>
      <c r="B1881" s="36"/>
      <c r="C1881" s="179" t="s">
        <v>2144</v>
      </c>
      <c r="D1881" s="179" t="s">
        <v>187</v>
      </c>
      <c r="E1881" s="180" t="s">
        <v>2145</v>
      </c>
      <c r="F1881" s="181" t="s">
        <v>2146</v>
      </c>
      <c r="G1881" s="182" t="s">
        <v>481</v>
      </c>
      <c r="H1881" s="183">
        <v>12</v>
      </c>
      <c r="I1881" s="184"/>
      <c r="J1881" s="185">
        <f>ROUND(I1881*H1881,2)</f>
        <v>0</v>
      </c>
      <c r="K1881" s="181" t="s">
        <v>191</v>
      </c>
      <c r="L1881" s="40"/>
      <c r="M1881" s="186" t="s">
        <v>43</v>
      </c>
      <c r="N1881" s="187" t="s">
        <v>51</v>
      </c>
      <c r="O1881" s="65"/>
      <c r="P1881" s="188">
        <f>O1881*H1881</f>
        <v>0</v>
      </c>
      <c r="Q1881" s="188">
        <v>0</v>
      </c>
      <c r="R1881" s="188">
        <f>Q1881*H1881</f>
        <v>0</v>
      </c>
      <c r="S1881" s="188">
        <v>0</v>
      </c>
      <c r="T1881" s="189">
        <f>S1881*H1881</f>
        <v>0</v>
      </c>
      <c r="U1881" s="35"/>
      <c r="V1881" s="35"/>
      <c r="W1881" s="35"/>
      <c r="X1881" s="35"/>
      <c r="Y1881" s="35"/>
      <c r="Z1881" s="35"/>
      <c r="AA1881" s="35"/>
      <c r="AB1881" s="35"/>
      <c r="AC1881" s="35"/>
      <c r="AD1881" s="35"/>
      <c r="AE1881" s="35"/>
      <c r="AR1881" s="190" t="s">
        <v>88</v>
      </c>
      <c r="AT1881" s="190" t="s">
        <v>187</v>
      </c>
      <c r="AU1881" s="190" t="s">
        <v>90</v>
      </c>
      <c r="AY1881" s="17" t="s">
        <v>182</v>
      </c>
      <c r="BE1881" s="191">
        <f>IF(N1881="základní",J1881,0)</f>
        <v>0</v>
      </c>
      <c r="BF1881" s="191">
        <f>IF(N1881="snížená",J1881,0)</f>
        <v>0</v>
      </c>
      <c r="BG1881" s="191">
        <f>IF(N1881="zákl. přenesená",J1881,0)</f>
        <v>0</v>
      </c>
      <c r="BH1881" s="191">
        <f>IF(N1881="sníž. přenesená",J1881,0)</f>
        <v>0</v>
      </c>
      <c r="BI1881" s="191">
        <f>IF(N1881="nulová",J1881,0)</f>
        <v>0</v>
      </c>
      <c r="BJ1881" s="17" t="s">
        <v>88</v>
      </c>
      <c r="BK1881" s="191">
        <f>ROUND(I1881*H1881,2)</f>
        <v>0</v>
      </c>
      <c r="BL1881" s="17" t="s">
        <v>88</v>
      </c>
      <c r="BM1881" s="190" t="s">
        <v>2147</v>
      </c>
    </row>
    <row r="1882" spans="1:65" s="13" customFormat="1" ht="11.25">
      <c r="B1882" s="192"/>
      <c r="C1882" s="193"/>
      <c r="D1882" s="194" t="s">
        <v>193</v>
      </c>
      <c r="E1882" s="195" t="s">
        <v>43</v>
      </c>
      <c r="F1882" s="196" t="s">
        <v>362</v>
      </c>
      <c r="G1882" s="193"/>
      <c r="H1882" s="195" t="s">
        <v>43</v>
      </c>
      <c r="I1882" s="197"/>
      <c r="J1882" s="193"/>
      <c r="K1882" s="193"/>
      <c r="L1882" s="198"/>
      <c r="M1882" s="199"/>
      <c r="N1882" s="200"/>
      <c r="O1882" s="200"/>
      <c r="P1882" s="200"/>
      <c r="Q1882" s="200"/>
      <c r="R1882" s="200"/>
      <c r="S1882" s="200"/>
      <c r="T1882" s="201"/>
      <c r="AT1882" s="202" t="s">
        <v>193</v>
      </c>
      <c r="AU1882" s="202" t="s">
        <v>90</v>
      </c>
      <c r="AV1882" s="13" t="s">
        <v>88</v>
      </c>
      <c r="AW1882" s="13" t="s">
        <v>41</v>
      </c>
      <c r="AX1882" s="13" t="s">
        <v>80</v>
      </c>
      <c r="AY1882" s="202" t="s">
        <v>182</v>
      </c>
    </row>
    <row r="1883" spans="1:65" s="13" customFormat="1" ht="11.25">
      <c r="B1883" s="192"/>
      <c r="C1883" s="193"/>
      <c r="D1883" s="194" t="s">
        <v>193</v>
      </c>
      <c r="E1883" s="195" t="s">
        <v>43</v>
      </c>
      <c r="F1883" s="196" t="s">
        <v>2137</v>
      </c>
      <c r="G1883" s="193"/>
      <c r="H1883" s="195" t="s">
        <v>43</v>
      </c>
      <c r="I1883" s="197"/>
      <c r="J1883" s="193"/>
      <c r="K1883" s="193"/>
      <c r="L1883" s="198"/>
      <c r="M1883" s="199"/>
      <c r="N1883" s="200"/>
      <c r="O1883" s="200"/>
      <c r="P1883" s="200"/>
      <c r="Q1883" s="200"/>
      <c r="R1883" s="200"/>
      <c r="S1883" s="200"/>
      <c r="T1883" s="201"/>
      <c r="AT1883" s="202" t="s">
        <v>193</v>
      </c>
      <c r="AU1883" s="202" t="s">
        <v>90</v>
      </c>
      <c r="AV1883" s="13" t="s">
        <v>88</v>
      </c>
      <c r="AW1883" s="13" t="s">
        <v>41</v>
      </c>
      <c r="AX1883" s="13" t="s">
        <v>80</v>
      </c>
      <c r="AY1883" s="202" t="s">
        <v>182</v>
      </c>
    </row>
    <row r="1884" spans="1:65" s="14" customFormat="1" ht="11.25">
      <c r="B1884" s="203"/>
      <c r="C1884" s="204"/>
      <c r="D1884" s="194" t="s">
        <v>193</v>
      </c>
      <c r="E1884" s="205" t="s">
        <v>43</v>
      </c>
      <c r="F1884" s="206" t="s">
        <v>245</v>
      </c>
      <c r="G1884" s="204"/>
      <c r="H1884" s="207">
        <v>12</v>
      </c>
      <c r="I1884" s="208"/>
      <c r="J1884" s="204"/>
      <c r="K1884" s="204"/>
      <c r="L1884" s="209"/>
      <c r="M1884" s="210"/>
      <c r="N1884" s="211"/>
      <c r="O1884" s="211"/>
      <c r="P1884" s="211"/>
      <c r="Q1884" s="211"/>
      <c r="R1884" s="211"/>
      <c r="S1884" s="211"/>
      <c r="T1884" s="212"/>
      <c r="AT1884" s="213" t="s">
        <v>193</v>
      </c>
      <c r="AU1884" s="213" t="s">
        <v>90</v>
      </c>
      <c r="AV1884" s="14" t="s">
        <v>90</v>
      </c>
      <c r="AW1884" s="14" t="s">
        <v>41</v>
      </c>
      <c r="AX1884" s="14" t="s">
        <v>88</v>
      </c>
      <c r="AY1884" s="213" t="s">
        <v>182</v>
      </c>
    </row>
    <row r="1885" spans="1:65" s="2" customFormat="1" ht="24.2" customHeight="1">
      <c r="A1885" s="35"/>
      <c r="B1885" s="36"/>
      <c r="C1885" s="214" t="s">
        <v>2148</v>
      </c>
      <c r="D1885" s="214" t="s">
        <v>179</v>
      </c>
      <c r="E1885" s="215" t="s">
        <v>2149</v>
      </c>
      <c r="F1885" s="216" t="s">
        <v>2150</v>
      </c>
      <c r="G1885" s="217" t="s">
        <v>481</v>
      </c>
      <c r="H1885" s="218">
        <v>12</v>
      </c>
      <c r="I1885" s="219"/>
      <c r="J1885" s="220">
        <f>ROUND(I1885*H1885,2)</f>
        <v>0</v>
      </c>
      <c r="K1885" s="216" t="s">
        <v>191</v>
      </c>
      <c r="L1885" s="221"/>
      <c r="M1885" s="222" t="s">
        <v>43</v>
      </c>
      <c r="N1885" s="223" t="s">
        <v>51</v>
      </c>
      <c r="O1885" s="65"/>
      <c r="P1885" s="188">
        <f>O1885*H1885</f>
        <v>0</v>
      </c>
      <c r="Q1885" s="188">
        <v>4.5700000000000003E-3</v>
      </c>
      <c r="R1885" s="188">
        <f>Q1885*H1885</f>
        <v>5.484E-2</v>
      </c>
      <c r="S1885" s="188">
        <v>0</v>
      </c>
      <c r="T1885" s="189">
        <f>S1885*H1885</f>
        <v>0</v>
      </c>
      <c r="U1885" s="35"/>
      <c r="V1885" s="35"/>
      <c r="W1885" s="35"/>
      <c r="X1885" s="35"/>
      <c r="Y1885" s="35"/>
      <c r="Z1885" s="35"/>
      <c r="AA1885" s="35"/>
      <c r="AB1885" s="35"/>
      <c r="AC1885" s="35"/>
      <c r="AD1885" s="35"/>
      <c r="AE1885" s="35"/>
      <c r="AR1885" s="190" t="s">
        <v>90</v>
      </c>
      <c r="AT1885" s="190" t="s">
        <v>179</v>
      </c>
      <c r="AU1885" s="190" t="s">
        <v>90</v>
      </c>
      <c r="AY1885" s="17" t="s">
        <v>182</v>
      </c>
      <c r="BE1885" s="191">
        <f>IF(N1885="základní",J1885,0)</f>
        <v>0</v>
      </c>
      <c r="BF1885" s="191">
        <f>IF(N1885="snížená",J1885,0)</f>
        <v>0</v>
      </c>
      <c r="BG1885" s="191">
        <f>IF(N1885="zákl. přenesená",J1885,0)</f>
        <v>0</v>
      </c>
      <c r="BH1885" s="191">
        <f>IF(N1885="sníž. přenesená",J1885,0)</f>
        <v>0</v>
      </c>
      <c r="BI1885" s="191">
        <f>IF(N1885="nulová",J1885,0)</f>
        <v>0</v>
      </c>
      <c r="BJ1885" s="17" t="s">
        <v>88</v>
      </c>
      <c r="BK1885" s="191">
        <f>ROUND(I1885*H1885,2)</f>
        <v>0</v>
      </c>
      <c r="BL1885" s="17" t="s">
        <v>88</v>
      </c>
      <c r="BM1885" s="190" t="s">
        <v>2151</v>
      </c>
    </row>
    <row r="1886" spans="1:65" s="13" customFormat="1" ht="11.25">
      <c r="B1886" s="192"/>
      <c r="C1886" s="193"/>
      <c r="D1886" s="194" t="s">
        <v>193</v>
      </c>
      <c r="E1886" s="195" t="s">
        <v>43</v>
      </c>
      <c r="F1886" s="196" t="s">
        <v>362</v>
      </c>
      <c r="G1886" s="193"/>
      <c r="H1886" s="195" t="s">
        <v>43</v>
      </c>
      <c r="I1886" s="197"/>
      <c r="J1886" s="193"/>
      <c r="K1886" s="193"/>
      <c r="L1886" s="198"/>
      <c r="M1886" s="199"/>
      <c r="N1886" s="200"/>
      <c r="O1886" s="200"/>
      <c r="P1886" s="200"/>
      <c r="Q1886" s="200"/>
      <c r="R1886" s="200"/>
      <c r="S1886" s="200"/>
      <c r="T1886" s="201"/>
      <c r="AT1886" s="202" t="s">
        <v>193</v>
      </c>
      <c r="AU1886" s="202" t="s">
        <v>90</v>
      </c>
      <c r="AV1886" s="13" t="s">
        <v>88</v>
      </c>
      <c r="AW1886" s="13" t="s">
        <v>41</v>
      </c>
      <c r="AX1886" s="13" t="s">
        <v>80</v>
      </c>
      <c r="AY1886" s="202" t="s">
        <v>182</v>
      </c>
    </row>
    <row r="1887" spans="1:65" s="13" customFormat="1" ht="11.25">
      <c r="B1887" s="192"/>
      <c r="C1887" s="193"/>
      <c r="D1887" s="194" t="s">
        <v>193</v>
      </c>
      <c r="E1887" s="195" t="s">
        <v>43</v>
      </c>
      <c r="F1887" s="196" t="s">
        <v>2137</v>
      </c>
      <c r="G1887" s="193"/>
      <c r="H1887" s="195" t="s">
        <v>43</v>
      </c>
      <c r="I1887" s="197"/>
      <c r="J1887" s="193"/>
      <c r="K1887" s="193"/>
      <c r="L1887" s="198"/>
      <c r="M1887" s="199"/>
      <c r="N1887" s="200"/>
      <c r="O1887" s="200"/>
      <c r="P1887" s="200"/>
      <c r="Q1887" s="200"/>
      <c r="R1887" s="200"/>
      <c r="S1887" s="200"/>
      <c r="T1887" s="201"/>
      <c r="AT1887" s="202" t="s">
        <v>193</v>
      </c>
      <c r="AU1887" s="202" t="s">
        <v>90</v>
      </c>
      <c r="AV1887" s="13" t="s">
        <v>88</v>
      </c>
      <c r="AW1887" s="13" t="s">
        <v>41</v>
      </c>
      <c r="AX1887" s="13" t="s">
        <v>80</v>
      </c>
      <c r="AY1887" s="202" t="s">
        <v>182</v>
      </c>
    </row>
    <row r="1888" spans="1:65" s="14" customFormat="1" ht="11.25">
      <c r="B1888" s="203"/>
      <c r="C1888" s="204"/>
      <c r="D1888" s="194" t="s">
        <v>193</v>
      </c>
      <c r="E1888" s="205" t="s">
        <v>43</v>
      </c>
      <c r="F1888" s="206" t="s">
        <v>245</v>
      </c>
      <c r="G1888" s="204"/>
      <c r="H1888" s="207">
        <v>12</v>
      </c>
      <c r="I1888" s="208"/>
      <c r="J1888" s="204"/>
      <c r="K1888" s="204"/>
      <c r="L1888" s="209"/>
      <c r="M1888" s="210"/>
      <c r="N1888" s="211"/>
      <c r="O1888" s="211"/>
      <c r="P1888" s="211"/>
      <c r="Q1888" s="211"/>
      <c r="R1888" s="211"/>
      <c r="S1888" s="211"/>
      <c r="T1888" s="212"/>
      <c r="AT1888" s="213" t="s">
        <v>193</v>
      </c>
      <c r="AU1888" s="213" t="s">
        <v>90</v>
      </c>
      <c r="AV1888" s="14" t="s">
        <v>90</v>
      </c>
      <c r="AW1888" s="14" t="s">
        <v>41</v>
      </c>
      <c r="AX1888" s="14" t="s">
        <v>88</v>
      </c>
      <c r="AY1888" s="213" t="s">
        <v>182</v>
      </c>
    </row>
    <row r="1889" spans="1:65" s="2" customFormat="1" ht="24.2" customHeight="1">
      <c r="A1889" s="35"/>
      <c r="B1889" s="36"/>
      <c r="C1889" s="179" t="s">
        <v>2152</v>
      </c>
      <c r="D1889" s="179" t="s">
        <v>187</v>
      </c>
      <c r="E1889" s="180" t="s">
        <v>1157</v>
      </c>
      <c r="F1889" s="181" t="s">
        <v>1158</v>
      </c>
      <c r="G1889" s="182" t="s">
        <v>367</v>
      </c>
      <c r="H1889" s="183">
        <v>112.4</v>
      </c>
      <c r="I1889" s="184"/>
      <c r="J1889" s="185">
        <f>ROUND(I1889*H1889,2)</f>
        <v>0</v>
      </c>
      <c r="K1889" s="181" t="s">
        <v>191</v>
      </c>
      <c r="L1889" s="40"/>
      <c r="M1889" s="186" t="s">
        <v>43</v>
      </c>
      <c r="N1889" s="187" t="s">
        <v>51</v>
      </c>
      <c r="O1889" s="65"/>
      <c r="P1889" s="188">
        <f>O1889*H1889</f>
        <v>0</v>
      </c>
      <c r="Q1889" s="188">
        <v>8.4000000000000003E-4</v>
      </c>
      <c r="R1889" s="188">
        <f>Q1889*H1889</f>
        <v>9.4416000000000014E-2</v>
      </c>
      <c r="S1889" s="188">
        <v>0</v>
      </c>
      <c r="T1889" s="189">
        <f>S1889*H1889</f>
        <v>0</v>
      </c>
      <c r="U1889" s="35"/>
      <c r="V1889" s="35"/>
      <c r="W1889" s="35"/>
      <c r="X1889" s="35"/>
      <c r="Y1889" s="35"/>
      <c r="Z1889" s="35"/>
      <c r="AA1889" s="35"/>
      <c r="AB1889" s="35"/>
      <c r="AC1889" s="35"/>
      <c r="AD1889" s="35"/>
      <c r="AE1889" s="35"/>
      <c r="AR1889" s="190" t="s">
        <v>88</v>
      </c>
      <c r="AT1889" s="190" t="s">
        <v>187</v>
      </c>
      <c r="AU1889" s="190" t="s">
        <v>90</v>
      </c>
      <c r="AY1889" s="17" t="s">
        <v>182</v>
      </c>
      <c r="BE1889" s="191">
        <f>IF(N1889="základní",J1889,0)</f>
        <v>0</v>
      </c>
      <c r="BF1889" s="191">
        <f>IF(N1889="snížená",J1889,0)</f>
        <v>0</v>
      </c>
      <c r="BG1889" s="191">
        <f>IF(N1889="zákl. přenesená",J1889,0)</f>
        <v>0</v>
      </c>
      <c r="BH1889" s="191">
        <f>IF(N1889="sníž. přenesená",J1889,0)</f>
        <v>0</v>
      </c>
      <c r="BI1889" s="191">
        <f>IF(N1889="nulová",J1889,0)</f>
        <v>0</v>
      </c>
      <c r="BJ1889" s="17" t="s">
        <v>88</v>
      </c>
      <c r="BK1889" s="191">
        <f>ROUND(I1889*H1889,2)</f>
        <v>0</v>
      </c>
      <c r="BL1889" s="17" t="s">
        <v>88</v>
      </c>
      <c r="BM1889" s="190" t="s">
        <v>1159</v>
      </c>
    </row>
    <row r="1890" spans="1:65" s="13" customFormat="1" ht="11.25">
      <c r="B1890" s="192"/>
      <c r="C1890" s="193"/>
      <c r="D1890" s="194" t="s">
        <v>193</v>
      </c>
      <c r="E1890" s="195" t="s">
        <v>43</v>
      </c>
      <c r="F1890" s="196" t="s">
        <v>362</v>
      </c>
      <c r="G1890" s="193"/>
      <c r="H1890" s="195" t="s">
        <v>43</v>
      </c>
      <c r="I1890" s="197"/>
      <c r="J1890" s="193"/>
      <c r="K1890" s="193"/>
      <c r="L1890" s="198"/>
      <c r="M1890" s="199"/>
      <c r="N1890" s="200"/>
      <c r="O1890" s="200"/>
      <c r="P1890" s="200"/>
      <c r="Q1890" s="200"/>
      <c r="R1890" s="200"/>
      <c r="S1890" s="200"/>
      <c r="T1890" s="201"/>
      <c r="AT1890" s="202" t="s">
        <v>193</v>
      </c>
      <c r="AU1890" s="202" t="s">
        <v>90</v>
      </c>
      <c r="AV1890" s="13" t="s">
        <v>88</v>
      </c>
      <c r="AW1890" s="13" t="s">
        <v>41</v>
      </c>
      <c r="AX1890" s="13" t="s">
        <v>80</v>
      </c>
      <c r="AY1890" s="202" t="s">
        <v>182</v>
      </c>
    </row>
    <row r="1891" spans="1:65" s="13" customFormat="1" ht="22.5">
      <c r="B1891" s="192"/>
      <c r="C1891" s="193"/>
      <c r="D1891" s="194" t="s">
        <v>193</v>
      </c>
      <c r="E1891" s="195" t="s">
        <v>43</v>
      </c>
      <c r="F1891" s="196" t="s">
        <v>2153</v>
      </c>
      <c r="G1891" s="193"/>
      <c r="H1891" s="195" t="s">
        <v>43</v>
      </c>
      <c r="I1891" s="197"/>
      <c r="J1891" s="193"/>
      <c r="K1891" s="193"/>
      <c r="L1891" s="198"/>
      <c r="M1891" s="199"/>
      <c r="N1891" s="200"/>
      <c r="O1891" s="200"/>
      <c r="P1891" s="200"/>
      <c r="Q1891" s="200"/>
      <c r="R1891" s="200"/>
      <c r="S1891" s="200"/>
      <c r="T1891" s="201"/>
      <c r="AT1891" s="202" t="s">
        <v>193</v>
      </c>
      <c r="AU1891" s="202" t="s">
        <v>90</v>
      </c>
      <c r="AV1891" s="13" t="s">
        <v>88</v>
      </c>
      <c r="AW1891" s="13" t="s">
        <v>41</v>
      </c>
      <c r="AX1891" s="13" t="s">
        <v>80</v>
      </c>
      <c r="AY1891" s="202" t="s">
        <v>182</v>
      </c>
    </row>
    <row r="1892" spans="1:65" s="14" customFormat="1" ht="11.25">
      <c r="B1892" s="203"/>
      <c r="C1892" s="204"/>
      <c r="D1892" s="194" t="s">
        <v>193</v>
      </c>
      <c r="E1892" s="205" t="s">
        <v>43</v>
      </c>
      <c r="F1892" s="206" t="s">
        <v>2154</v>
      </c>
      <c r="G1892" s="204"/>
      <c r="H1892" s="207">
        <v>47.6</v>
      </c>
      <c r="I1892" s="208"/>
      <c r="J1892" s="204"/>
      <c r="K1892" s="204"/>
      <c r="L1892" s="209"/>
      <c r="M1892" s="210"/>
      <c r="N1892" s="211"/>
      <c r="O1892" s="211"/>
      <c r="P1892" s="211"/>
      <c r="Q1892" s="211"/>
      <c r="R1892" s="211"/>
      <c r="S1892" s="211"/>
      <c r="T1892" s="212"/>
      <c r="AT1892" s="213" t="s">
        <v>193</v>
      </c>
      <c r="AU1892" s="213" t="s">
        <v>90</v>
      </c>
      <c r="AV1892" s="14" t="s">
        <v>90</v>
      </c>
      <c r="AW1892" s="14" t="s">
        <v>41</v>
      </c>
      <c r="AX1892" s="14" t="s">
        <v>80</v>
      </c>
      <c r="AY1892" s="213" t="s">
        <v>182</v>
      </c>
    </row>
    <row r="1893" spans="1:65" s="13" customFormat="1" ht="11.25">
      <c r="B1893" s="192"/>
      <c r="C1893" s="193"/>
      <c r="D1893" s="194" t="s">
        <v>193</v>
      </c>
      <c r="E1893" s="195" t="s">
        <v>43</v>
      </c>
      <c r="F1893" s="196" t="s">
        <v>2155</v>
      </c>
      <c r="G1893" s="193"/>
      <c r="H1893" s="195" t="s">
        <v>43</v>
      </c>
      <c r="I1893" s="197"/>
      <c r="J1893" s="193"/>
      <c r="K1893" s="193"/>
      <c r="L1893" s="198"/>
      <c r="M1893" s="199"/>
      <c r="N1893" s="200"/>
      <c r="O1893" s="200"/>
      <c r="P1893" s="200"/>
      <c r="Q1893" s="200"/>
      <c r="R1893" s="200"/>
      <c r="S1893" s="200"/>
      <c r="T1893" s="201"/>
      <c r="AT1893" s="202" t="s">
        <v>193</v>
      </c>
      <c r="AU1893" s="202" t="s">
        <v>90</v>
      </c>
      <c r="AV1893" s="13" t="s">
        <v>88</v>
      </c>
      <c r="AW1893" s="13" t="s">
        <v>41</v>
      </c>
      <c r="AX1893" s="13" t="s">
        <v>80</v>
      </c>
      <c r="AY1893" s="202" t="s">
        <v>182</v>
      </c>
    </row>
    <row r="1894" spans="1:65" s="14" customFormat="1" ht="11.25">
      <c r="B1894" s="203"/>
      <c r="C1894" s="204"/>
      <c r="D1894" s="194" t="s">
        <v>193</v>
      </c>
      <c r="E1894" s="205" t="s">
        <v>43</v>
      </c>
      <c r="F1894" s="206" t="s">
        <v>2156</v>
      </c>
      <c r="G1894" s="204"/>
      <c r="H1894" s="207">
        <v>64.8</v>
      </c>
      <c r="I1894" s="208"/>
      <c r="J1894" s="204"/>
      <c r="K1894" s="204"/>
      <c r="L1894" s="209"/>
      <c r="M1894" s="210"/>
      <c r="N1894" s="211"/>
      <c r="O1894" s="211"/>
      <c r="P1894" s="211"/>
      <c r="Q1894" s="211"/>
      <c r="R1894" s="211"/>
      <c r="S1894" s="211"/>
      <c r="T1894" s="212"/>
      <c r="AT1894" s="213" t="s">
        <v>193</v>
      </c>
      <c r="AU1894" s="213" t="s">
        <v>90</v>
      </c>
      <c r="AV1894" s="14" t="s">
        <v>90</v>
      </c>
      <c r="AW1894" s="14" t="s">
        <v>41</v>
      </c>
      <c r="AX1894" s="14" t="s">
        <v>80</v>
      </c>
      <c r="AY1894" s="213" t="s">
        <v>182</v>
      </c>
    </row>
    <row r="1895" spans="1:65" s="15" customFormat="1" ht="11.25">
      <c r="B1895" s="227"/>
      <c r="C1895" s="228"/>
      <c r="D1895" s="194" t="s">
        <v>193</v>
      </c>
      <c r="E1895" s="229" t="s">
        <v>43</v>
      </c>
      <c r="F1895" s="230" t="s">
        <v>436</v>
      </c>
      <c r="G1895" s="228"/>
      <c r="H1895" s="231">
        <v>112.4</v>
      </c>
      <c r="I1895" s="232"/>
      <c r="J1895" s="228"/>
      <c r="K1895" s="228"/>
      <c r="L1895" s="233"/>
      <c r="M1895" s="234"/>
      <c r="N1895" s="235"/>
      <c r="O1895" s="235"/>
      <c r="P1895" s="235"/>
      <c r="Q1895" s="235"/>
      <c r="R1895" s="235"/>
      <c r="S1895" s="235"/>
      <c r="T1895" s="236"/>
      <c r="AT1895" s="237" t="s">
        <v>193</v>
      </c>
      <c r="AU1895" s="237" t="s">
        <v>90</v>
      </c>
      <c r="AV1895" s="15" t="s">
        <v>205</v>
      </c>
      <c r="AW1895" s="15" t="s">
        <v>41</v>
      </c>
      <c r="AX1895" s="15" t="s">
        <v>88</v>
      </c>
      <c r="AY1895" s="237" t="s">
        <v>182</v>
      </c>
    </row>
    <row r="1896" spans="1:65" s="2" customFormat="1" ht="24.2" customHeight="1">
      <c r="A1896" s="35"/>
      <c r="B1896" s="36"/>
      <c r="C1896" s="179" t="s">
        <v>2157</v>
      </c>
      <c r="D1896" s="179" t="s">
        <v>187</v>
      </c>
      <c r="E1896" s="180" t="s">
        <v>1163</v>
      </c>
      <c r="F1896" s="181" t="s">
        <v>1164</v>
      </c>
      <c r="G1896" s="182" t="s">
        <v>367</v>
      </c>
      <c r="H1896" s="183">
        <v>112.4</v>
      </c>
      <c r="I1896" s="184"/>
      <c r="J1896" s="185">
        <f>ROUND(I1896*H1896,2)</f>
        <v>0</v>
      </c>
      <c r="K1896" s="181" t="s">
        <v>191</v>
      </c>
      <c r="L1896" s="40"/>
      <c r="M1896" s="186" t="s">
        <v>43</v>
      </c>
      <c r="N1896" s="187" t="s">
        <v>51</v>
      </c>
      <c r="O1896" s="65"/>
      <c r="P1896" s="188">
        <f>O1896*H1896</f>
        <v>0</v>
      </c>
      <c r="Q1896" s="188">
        <v>0</v>
      </c>
      <c r="R1896" s="188">
        <f>Q1896*H1896</f>
        <v>0</v>
      </c>
      <c r="S1896" s="188">
        <v>0</v>
      </c>
      <c r="T1896" s="189">
        <f>S1896*H1896</f>
        <v>0</v>
      </c>
      <c r="U1896" s="35"/>
      <c r="V1896" s="35"/>
      <c r="W1896" s="35"/>
      <c r="X1896" s="35"/>
      <c r="Y1896" s="35"/>
      <c r="Z1896" s="35"/>
      <c r="AA1896" s="35"/>
      <c r="AB1896" s="35"/>
      <c r="AC1896" s="35"/>
      <c r="AD1896" s="35"/>
      <c r="AE1896" s="35"/>
      <c r="AR1896" s="190" t="s">
        <v>88</v>
      </c>
      <c r="AT1896" s="190" t="s">
        <v>187</v>
      </c>
      <c r="AU1896" s="190" t="s">
        <v>90</v>
      </c>
      <c r="AY1896" s="17" t="s">
        <v>182</v>
      </c>
      <c r="BE1896" s="191">
        <f>IF(N1896="základní",J1896,0)</f>
        <v>0</v>
      </c>
      <c r="BF1896" s="191">
        <f>IF(N1896="snížená",J1896,0)</f>
        <v>0</v>
      </c>
      <c r="BG1896" s="191">
        <f>IF(N1896="zákl. přenesená",J1896,0)</f>
        <v>0</v>
      </c>
      <c r="BH1896" s="191">
        <f>IF(N1896="sníž. přenesená",J1896,0)</f>
        <v>0</v>
      </c>
      <c r="BI1896" s="191">
        <f>IF(N1896="nulová",J1896,0)</f>
        <v>0</v>
      </c>
      <c r="BJ1896" s="17" t="s">
        <v>88</v>
      </c>
      <c r="BK1896" s="191">
        <f>ROUND(I1896*H1896,2)</f>
        <v>0</v>
      </c>
      <c r="BL1896" s="17" t="s">
        <v>88</v>
      </c>
      <c r="BM1896" s="190" t="s">
        <v>1165</v>
      </c>
    </row>
    <row r="1897" spans="1:65" s="13" customFormat="1" ht="11.25">
      <c r="B1897" s="192"/>
      <c r="C1897" s="193"/>
      <c r="D1897" s="194" t="s">
        <v>193</v>
      </c>
      <c r="E1897" s="195" t="s">
        <v>43</v>
      </c>
      <c r="F1897" s="196" t="s">
        <v>362</v>
      </c>
      <c r="G1897" s="193"/>
      <c r="H1897" s="195" t="s">
        <v>43</v>
      </c>
      <c r="I1897" s="197"/>
      <c r="J1897" s="193"/>
      <c r="K1897" s="193"/>
      <c r="L1897" s="198"/>
      <c r="M1897" s="199"/>
      <c r="N1897" s="200"/>
      <c r="O1897" s="200"/>
      <c r="P1897" s="200"/>
      <c r="Q1897" s="200"/>
      <c r="R1897" s="200"/>
      <c r="S1897" s="200"/>
      <c r="T1897" s="201"/>
      <c r="AT1897" s="202" t="s">
        <v>193</v>
      </c>
      <c r="AU1897" s="202" t="s">
        <v>90</v>
      </c>
      <c r="AV1897" s="13" t="s">
        <v>88</v>
      </c>
      <c r="AW1897" s="13" t="s">
        <v>41</v>
      </c>
      <c r="AX1897" s="13" t="s">
        <v>80</v>
      </c>
      <c r="AY1897" s="202" t="s">
        <v>182</v>
      </c>
    </row>
    <row r="1898" spans="1:65" s="13" customFormat="1" ht="22.5">
      <c r="B1898" s="192"/>
      <c r="C1898" s="193"/>
      <c r="D1898" s="194" t="s">
        <v>193</v>
      </c>
      <c r="E1898" s="195" t="s">
        <v>43</v>
      </c>
      <c r="F1898" s="196" t="s">
        <v>2153</v>
      </c>
      <c r="G1898" s="193"/>
      <c r="H1898" s="195" t="s">
        <v>43</v>
      </c>
      <c r="I1898" s="197"/>
      <c r="J1898" s="193"/>
      <c r="K1898" s="193"/>
      <c r="L1898" s="198"/>
      <c r="M1898" s="199"/>
      <c r="N1898" s="200"/>
      <c r="O1898" s="200"/>
      <c r="P1898" s="200"/>
      <c r="Q1898" s="200"/>
      <c r="R1898" s="200"/>
      <c r="S1898" s="200"/>
      <c r="T1898" s="201"/>
      <c r="AT1898" s="202" t="s">
        <v>193</v>
      </c>
      <c r="AU1898" s="202" t="s">
        <v>90</v>
      </c>
      <c r="AV1898" s="13" t="s">
        <v>88</v>
      </c>
      <c r="AW1898" s="13" t="s">
        <v>41</v>
      </c>
      <c r="AX1898" s="13" t="s">
        <v>80</v>
      </c>
      <c r="AY1898" s="202" t="s">
        <v>182</v>
      </c>
    </row>
    <row r="1899" spans="1:65" s="14" customFormat="1" ht="11.25">
      <c r="B1899" s="203"/>
      <c r="C1899" s="204"/>
      <c r="D1899" s="194" t="s">
        <v>193</v>
      </c>
      <c r="E1899" s="205" t="s">
        <v>43</v>
      </c>
      <c r="F1899" s="206" t="s">
        <v>2154</v>
      </c>
      <c r="G1899" s="204"/>
      <c r="H1899" s="207">
        <v>47.6</v>
      </c>
      <c r="I1899" s="208"/>
      <c r="J1899" s="204"/>
      <c r="K1899" s="204"/>
      <c r="L1899" s="209"/>
      <c r="M1899" s="210"/>
      <c r="N1899" s="211"/>
      <c r="O1899" s="211"/>
      <c r="P1899" s="211"/>
      <c r="Q1899" s="211"/>
      <c r="R1899" s="211"/>
      <c r="S1899" s="211"/>
      <c r="T1899" s="212"/>
      <c r="AT1899" s="213" t="s">
        <v>193</v>
      </c>
      <c r="AU1899" s="213" t="s">
        <v>90</v>
      </c>
      <c r="AV1899" s="14" t="s">
        <v>90</v>
      </c>
      <c r="AW1899" s="14" t="s">
        <v>41</v>
      </c>
      <c r="AX1899" s="14" t="s">
        <v>80</v>
      </c>
      <c r="AY1899" s="213" t="s">
        <v>182</v>
      </c>
    </row>
    <row r="1900" spans="1:65" s="13" customFormat="1" ht="11.25">
      <c r="B1900" s="192"/>
      <c r="C1900" s="193"/>
      <c r="D1900" s="194" t="s">
        <v>193</v>
      </c>
      <c r="E1900" s="195" t="s">
        <v>43</v>
      </c>
      <c r="F1900" s="196" t="s">
        <v>2155</v>
      </c>
      <c r="G1900" s="193"/>
      <c r="H1900" s="195" t="s">
        <v>43</v>
      </c>
      <c r="I1900" s="197"/>
      <c r="J1900" s="193"/>
      <c r="K1900" s="193"/>
      <c r="L1900" s="198"/>
      <c r="M1900" s="199"/>
      <c r="N1900" s="200"/>
      <c r="O1900" s="200"/>
      <c r="P1900" s="200"/>
      <c r="Q1900" s="200"/>
      <c r="R1900" s="200"/>
      <c r="S1900" s="200"/>
      <c r="T1900" s="201"/>
      <c r="AT1900" s="202" t="s">
        <v>193</v>
      </c>
      <c r="AU1900" s="202" t="s">
        <v>90</v>
      </c>
      <c r="AV1900" s="13" t="s">
        <v>88</v>
      </c>
      <c r="AW1900" s="13" t="s">
        <v>41</v>
      </c>
      <c r="AX1900" s="13" t="s">
        <v>80</v>
      </c>
      <c r="AY1900" s="202" t="s">
        <v>182</v>
      </c>
    </row>
    <row r="1901" spans="1:65" s="14" customFormat="1" ht="11.25">
      <c r="B1901" s="203"/>
      <c r="C1901" s="204"/>
      <c r="D1901" s="194" t="s">
        <v>193</v>
      </c>
      <c r="E1901" s="205" t="s">
        <v>43</v>
      </c>
      <c r="F1901" s="206" t="s">
        <v>2156</v>
      </c>
      <c r="G1901" s="204"/>
      <c r="H1901" s="207">
        <v>64.8</v>
      </c>
      <c r="I1901" s="208"/>
      <c r="J1901" s="204"/>
      <c r="K1901" s="204"/>
      <c r="L1901" s="209"/>
      <c r="M1901" s="210"/>
      <c r="N1901" s="211"/>
      <c r="O1901" s="211"/>
      <c r="P1901" s="211"/>
      <c r="Q1901" s="211"/>
      <c r="R1901" s="211"/>
      <c r="S1901" s="211"/>
      <c r="T1901" s="212"/>
      <c r="AT1901" s="213" t="s">
        <v>193</v>
      </c>
      <c r="AU1901" s="213" t="s">
        <v>90</v>
      </c>
      <c r="AV1901" s="14" t="s">
        <v>90</v>
      </c>
      <c r="AW1901" s="14" t="s">
        <v>41</v>
      </c>
      <c r="AX1901" s="14" t="s">
        <v>80</v>
      </c>
      <c r="AY1901" s="213" t="s">
        <v>182</v>
      </c>
    </row>
    <row r="1902" spans="1:65" s="15" customFormat="1" ht="11.25">
      <c r="B1902" s="227"/>
      <c r="C1902" s="228"/>
      <c r="D1902" s="194" t="s">
        <v>193</v>
      </c>
      <c r="E1902" s="229" t="s">
        <v>43</v>
      </c>
      <c r="F1902" s="230" t="s">
        <v>436</v>
      </c>
      <c r="G1902" s="228"/>
      <c r="H1902" s="231">
        <v>112.4</v>
      </c>
      <c r="I1902" s="232"/>
      <c r="J1902" s="228"/>
      <c r="K1902" s="228"/>
      <c r="L1902" s="233"/>
      <c r="M1902" s="234"/>
      <c r="N1902" s="235"/>
      <c r="O1902" s="235"/>
      <c r="P1902" s="235"/>
      <c r="Q1902" s="235"/>
      <c r="R1902" s="235"/>
      <c r="S1902" s="235"/>
      <c r="T1902" s="236"/>
      <c r="AT1902" s="237" t="s">
        <v>193</v>
      </c>
      <c r="AU1902" s="237" t="s">
        <v>90</v>
      </c>
      <c r="AV1902" s="15" t="s">
        <v>205</v>
      </c>
      <c r="AW1902" s="15" t="s">
        <v>41</v>
      </c>
      <c r="AX1902" s="15" t="s">
        <v>88</v>
      </c>
      <c r="AY1902" s="237" t="s">
        <v>182</v>
      </c>
    </row>
    <row r="1903" spans="1:65" s="2" customFormat="1" ht="49.15" customHeight="1">
      <c r="A1903" s="35"/>
      <c r="B1903" s="36"/>
      <c r="C1903" s="179" t="s">
        <v>2158</v>
      </c>
      <c r="D1903" s="179" t="s">
        <v>187</v>
      </c>
      <c r="E1903" s="180" t="s">
        <v>2159</v>
      </c>
      <c r="F1903" s="181" t="s">
        <v>2160</v>
      </c>
      <c r="G1903" s="182" t="s">
        <v>481</v>
      </c>
      <c r="H1903" s="183">
        <v>425</v>
      </c>
      <c r="I1903" s="184"/>
      <c r="J1903" s="185">
        <f>ROUND(I1903*H1903,2)</f>
        <v>0</v>
      </c>
      <c r="K1903" s="181" t="s">
        <v>191</v>
      </c>
      <c r="L1903" s="40"/>
      <c r="M1903" s="186" t="s">
        <v>43</v>
      </c>
      <c r="N1903" s="187" t="s">
        <v>51</v>
      </c>
      <c r="O1903" s="65"/>
      <c r="P1903" s="188">
        <f>O1903*H1903</f>
        <v>0</v>
      </c>
      <c r="Q1903" s="188">
        <v>0.15614</v>
      </c>
      <c r="R1903" s="188">
        <f>Q1903*H1903</f>
        <v>66.359499999999997</v>
      </c>
      <c r="S1903" s="188">
        <v>0</v>
      </c>
      <c r="T1903" s="189">
        <f>S1903*H1903</f>
        <v>0</v>
      </c>
      <c r="U1903" s="35"/>
      <c r="V1903" s="35"/>
      <c r="W1903" s="35"/>
      <c r="X1903" s="35"/>
      <c r="Y1903" s="35"/>
      <c r="Z1903" s="35"/>
      <c r="AA1903" s="35"/>
      <c r="AB1903" s="35"/>
      <c r="AC1903" s="35"/>
      <c r="AD1903" s="35"/>
      <c r="AE1903" s="35"/>
      <c r="AR1903" s="190" t="s">
        <v>88</v>
      </c>
      <c r="AT1903" s="190" t="s">
        <v>187</v>
      </c>
      <c r="AU1903" s="190" t="s">
        <v>90</v>
      </c>
      <c r="AY1903" s="17" t="s">
        <v>182</v>
      </c>
      <c r="BE1903" s="191">
        <f>IF(N1903="základní",J1903,0)</f>
        <v>0</v>
      </c>
      <c r="BF1903" s="191">
        <f>IF(N1903="snížená",J1903,0)</f>
        <v>0</v>
      </c>
      <c r="BG1903" s="191">
        <f>IF(N1903="zákl. přenesená",J1903,0)</f>
        <v>0</v>
      </c>
      <c r="BH1903" s="191">
        <f>IF(N1903="sníž. přenesená",J1903,0)</f>
        <v>0</v>
      </c>
      <c r="BI1903" s="191">
        <f>IF(N1903="nulová",J1903,0)</f>
        <v>0</v>
      </c>
      <c r="BJ1903" s="17" t="s">
        <v>88</v>
      </c>
      <c r="BK1903" s="191">
        <f>ROUND(I1903*H1903,2)</f>
        <v>0</v>
      </c>
      <c r="BL1903" s="17" t="s">
        <v>88</v>
      </c>
      <c r="BM1903" s="190" t="s">
        <v>2161</v>
      </c>
    </row>
    <row r="1904" spans="1:65" s="13" customFormat="1" ht="11.25">
      <c r="B1904" s="192"/>
      <c r="C1904" s="193"/>
      <c r="D1904" s="194" t="s">
        <v>193</v>
      </c>
      <c r="E1904" s="195" t="s">
        <v>43</v>
      </c>
      <c r="F1904" s="196" t="s">
        <v>362</v>
      </c>
      <c r="G1904" s="193"/>
      <c r="H1904" s="195" t="s">
        <v>43</v>
      </c>
      <c r="I1904" s="197"/>
      <c r="J1904" s="193"/>
      <c r="K1904" s="193"/>
      <c r="L1904" s="198"/>
      <c r="M1904" s="199"/>
      <c r="N1904" s="200"/>
      <c r="O1904" s="200"/>
      <c r="P1904" s="200"/>
      <c r="Q1904" s="200"/>
      <c r="R1904" s="200"/>
      <c r="S1904" s="200"/>
      <c r="T1904" s="201"/>
      <c r="AT1904" s="202" t="s">
        <v>193</v>
      </c>
      <c r="AU1904" s="202" t="s">
        <v>90</v>
      </c>
      <c r="AV1904" s="13" t="s">
        <v>88</v>
      </c>
      <c r="AW1904" s="13" t="s">
        <v>41</v>
      </c>
      <c r="AX1904" s="13" t="s">
        <v>80</v>
      </c>
      <c r="AY1904" s="202" t="s">
        <v>182</v>
      </c>
    </row>
    <row r="1905" spans="1:65" s="13" customFormat="1" ht="11.25">
      <c r="B1905" s="192"/>
      <c r="C1905" s="193"/>
      <c r="D1905" s="194" t="s">
        <v>193</v>
      </c>
      <c r="E1905" s="195" t="s">
        <v>43</v>
      </c>
      <c r="F1905" s="196" t="s">
        <v>1051</v>
      </c>
      <c r="G1905" s="193"/>
      <c r="H1905" s="195" t="s">
        <v>43</v>
      </c>
      <c r="I1905" s="197"/>
      <c r="J1905" s="193"/>
      <c r="K1905" s="193"/>
      <c r="L1905" s="198"/>
      <c r="M1905" s="199"/>
      <c r="N1905" s="200"/>
      <c r="O1905" s="200"/>
      <c r="P1905" s="200"/>
      <c r="Q1905" s="200"/>
      <c r="R1905" s="200"/>
      <c r="S1905" s="200"/>
      <c r="T1905" s="201"/>
      <c r="AT1905" s="202" t="s">
        <v>193</v>
      </c>
      <c r="AU1905" s="202" t="s">
        <v>90</v>
      </c>
      <c r="AV1905" s="13" t="s">
        <v>88</v>
      </c>
      <c r="AW1905" s="13" t="s">
        <v>41</v>
      </c>
      <c r="AX1905" s="13" t="s">
        <v>80</v>
      </c>
      <c r="AY1905" s="202" t="s">
        <v>182</v>
      </c>
    </row>
    <row r="1906" spans="1:65" s="14" customFormat="1" ht="22.5">
      <c r="B1906" s="203"/>
      <c r="C1906" s="204"/>
      <c r="D1906" s="194" t="s">
        <v>193</v>
      </c>
      <c r="E1906" s="205" t="s">
        <v>43</v>
      </c>
      <c r="F1906" s="206" t="s">
        <v>2129</v>
      </c>
      <c r="G1906" s="204"/>
      <c r="H1906" s="207">
        <v>425</v>
      </c>
      <c r="I1906" s="208"/>
      <c r="J1906" s="204"/>
      <c r="K1906" s="204"/>
      <c r="L1906" s="209"/>
      <c r="M1906" s="210"/>
      <c r="N1906" s="211"/>
      <c r="O1906" s="211"/>
      <c r="P1906" s="211"/>
      <c r="Q1906" s="211"/>
      <c r="R1906" s="211"/>
      <c r="S1906" s="211"/>
      <c r="T1906" s="212"/>
      <c r="AT1906" s="213" t="s">
        <v>193</v>
      </c>
      <c r="AU1906" s="213" t="s">
        <v>90</v>
      </c>
      <c r="AV1906" s="14" t="s">
        <v>90</v>
      </c>
      <c r="AW1906" s="14" t="s">
        <v>41</v>
      </c>
      <c r="AX1906" s="14" t="s">
        <v>88</v>
      </c>
      <c r="AY1906" s="213" t="s">
        <v>182</v>
      </c>
    </row>
    <row r="1907" spans="1:65" s="2" customFormat="1" ht="14.45" customHeight="1">
      <c r="A1907" s="35"/>
      <c r="B1907" s="36"/>
      <c r="C1907" s="214" t="s">
        <v>2162</v>
      </c>
      <c r="D1907" s="214" t="s">
        <v>179</v>
      </c>
      <c r="E1907" s="215" t="s">
        <v>1173</v>
      </c>
      <c r="F1907" s="216" t="s">
        <v>1174</v>
      </c>
      <c r="G1907" s="217" t="s">
        <v>481</v>
      </c>
      <c r="H1907" s="218">
        <v>425</v>
      </c>
      <c r="I1907" s="219"/>
      <c r="J1907" s="220">
        <f>ROUND(I1907*H1907,2)</f>
        <v>0</v>
      </c>
      <c r="K1907" s="216" t="s">
        <v>191</v>
      </c>
      <c r="L1907" s="221"/>
      <c r="M1907" s="222" t="s">
        <v>43</v>
      </c>
      <c r="N1907" s="223" t="s">
        <v>51</v>
      </c>
      <c r="O1907" s="65"/>
      <c r="P1907" s="188">
        <f>O1907*H1907</f>
        <v>0</v>
      </c>
      <c r="Q1907" s="188">
        <v>2.0000000000000002E-5</v>
      </c>
      <c r="R1907" s="188">
        <f>Q1907*H1907</f>
        <v>8.5000000000000006E-3</v>
      </c>
      <c r="S1907" s="188">
        <v>0</v>
      </c>
      <c r="T1907" s="189">
        <f>S1907*H1907</f>
        <v>0</v>
      </c>
      <c r="U1907" s="35"/>
      <c r="V1907" s="35"/>
      <c r="W1907" s="35"/>
      <c r="X1907" s="35"/>
      <c r="Y1907" s="35"/>
      <c r="Z1907" s="35"/>
      <c r="AA1907" s="35"/>
      <c r="AB1907" s="35"/>
      <c r="AC1907" s="35"/>
      <c r="AD1907" s="35"/>
      <c r="AE1907" s="35"/>
      <c r="AR1907" s="190" t="s">
        <v>90</v>
      </c>
      <c r="AT1907" s="190" t="s">
        <v>179</v>
      </c>
      <c r="AU1907" s="190" t="s">
        <v>90</v>
      </c>
      <c r="AY1907" s="17" t="s">
        <v>182</v>
      </c>
      <c r="BE1907" s="191">
        <f>IF(N1907="základní",J1907,0)</f>
        <v>0</v>
      </c>
      <c r="BF1907" s="191">
        <f>IF(N1907="snížená",J1907,0)</f>
        <v>0</v>
      </c>
      <c r="BG1907" s="191">
        <f>IF(N1907="zákl. přenesená",J1907,0)</f>
        <v>0</v>
      </c>
      <c r="BH1907" s="191">
        <f>IF(N1907="sníž. přenesená",J1907,0)</f>
        <v>0</v>
      </c>
      <c r="BI1907" s="191">
        <f>IF(N1907="nulová",J1907,0)</f>
        <v>0</v>
      </c>
      <c r="BJ1907" s="17" t="s">
        <v>88</v>
      </c>
      <c r="BK1907" s="191">
        <f>ROUND(I1907*H1907,2)</f>
        <v>0</v>
      </c>
      <c r="BL1907" s="17" t="s">
        <v>88</v>
      </c>
      <c r="BM1907" s="190" t="s">
        <v>1175</v>
      </c>
    </row>
    <row r="1908" spans="1:65" s="13" customFormat="1" ht="11.25">
      <c r="B1908" s="192"/>
      <c r="C1908" s="193"/>
      <c r="D1908" s="194" t="s">
        <v>193</v>
      </c>
      <c r="E1908" s="195" t="s">
        <v>43</v>
      </c>
      <c r="F1908" s="196" t="s">
        <v>362</v>
      </c>
      <c r="G1908" s="193"/>
      <c r="H1908" s="195" t="s">
        <v>43</v>
      </c>
      <c r="I1908" s="197"/>
      <c r="J1908" s="193"/>
      <c r="K1908" s="193"/>
      <c r="L1908" s="198"/>
      <c r="M1908" s="199"/>
      <c r="N1908" s="200"/>
      <c r="O1908" s="200"/>
      <c r="P1908" s="200"/>
      <c r="Q1908" s="200"/>
      <c r="R1908" s="200"/>
      <c r="S1908" s="200"/>
      <c r="T1908" s="201"/>
      <c r="AT1908" s="202" t="s">
        <v>193</v>
      </c>
      <c r="AU1908" s="202" t="s">
        <v>90</v>
      </c>
      <c r="AV1908" s="13" t="s">
        <v>88</v>
      </c>
      <c r="AW1908" s="13" t="s">
        <v>41</v>
      </c>
      <c r="AX1908" s="13" t="s">
        <v>80</v>
      </c>
      <c r="AY1908" s="202" t="s">
        <v>182</v>
      </c>
    </row>
    <row r="1909" spans="1:65" s="13" customFormat="1" ht="11.25">
      <c r="B1909" s="192"/>
      <c r="C1909" s="193"/>
      <c r="D1909" s="194" t="s">
        <v>193</v>
      </c>
      <c r="E1909" s="195" t="s">
        <v>43</v>
      </c>
      <c r="F1909" s="196" t="s">
        <v>1051</v>
      </c>
      <c r="G1909" s="193"/>
      <c r="H1909" s="195" t="s">
        <v>43</v>
      </c>
      <c r="I1909" s="197"/>
      <c r="J1909" s="193"/>
      <c r="K1909" s="193"/>
      <c r="L1909" s="198"/>
      <c r="M1909" s="199"/>
      <c r="N1909" s="200"/>
      <c r="O1909" s="200"/>
      <c r="P1909" s="200"/>
      <c r="Q1909" s="200"/>
      <c r="R1909" s="200"/>
      <c r="S1909" s="200"/>
      <c r="T1909" s="201"/>
      <c r="AT1909" s="202" t="s">
        <v>193</v>
      </c>
      <c r="AU1909" s="202" t="s">
        <v>90</v>
      </c>
      <c r="AV1909" s="13" t="s">
        <v>88</v>
      </c>
      <c r="AW1909" s="13" t="s">
        <v>41</v>
      </c>
      <c r="AX1909" s="13" t="s">
        <v>80</v>
      </c>
      <c r="AY1909" s="202" t="s">
        <v>182</v>
      </c>
    </row>
    <row r="1910" spans="1:65" s="14" customFormat="1" ht="22.5">
      <c r="B1910" s="203"/>
      <c r="C1910" s="204"/>
      <c r="D1910" s="194" t="s">
        <v>193</v>
      </c>
      <c r="E1910" s="205" t="s">
        <v>43</v>
      </c>
      <c r="F1910" s="206" t="s">
        <v>2129</v>
      </c>
      <c r="G1910" s="204"/>
      <c r="H1910" s="207">
        <v>425</v>
      </c>
      <c r="I1910" s="208"/>
      <c r="J1910" s="204"/>
      <c r="K1910" s="204"/>
      <c r="L1910" s="209"/>
      <c r="M1910" s="210"/>
      <c r="N1910" s="211"/>
      <c r="O1910" s="211"/>
      <c r="P1910" s="211"/>
      <c r="Q1910" s="211"/>
      <c r="R1910" s="211"/>
      <c r="S1910" s="211"/>
      <c r="T1910" s="212"/>
      <c r="AT1910" s="213" t="s">
        <v>193</v>
      </c>
      <c r="AU1910" s="213" t="s">
        <v>90</v>
      </c>
      <c r="AV1910" s="14" t="s">
        <v>90</v>
      </c>
      <c r="AW1910" s="14" t="s">
        <v>41</v>
      </c>
      <c r="AX1910" s="14" t="s">
        <v>88</v>
      </c>
      <c r="AY1910" s="213" t="s">
        <v>182</v>
      </c>
    </row>
    <row r="1911" spans="1:65" s="2" customFormat="1" ht="24.2" customHeight="1">
      <c r="A1911" s="35"/>
      <c r="B1911" s="36"/>
      <c r="C1911" s="214" t="s">
        <v>2163</v>
      </c>
      <c r="D1911" s="214" t="s">
        <v>179</v>
      </c>
      <c r="E1911" s="215" t="s">
        <v>1177</v>
      </c>
      <c r="F1911" s="216" t="s">
        <v>1178</v>
      </c>
      <c r="G1911" s="217" t="s">
        <v>481</v>
      </c>
      <c r="H1911" s="218">
        <v>1195</v>
      </c>
      <c r="I1911" s="219"/>
      <c r="J1911" s="220">
        <f>ROUND(I1911*H1911,2)</f>
        <v>0</v>
      </c>
      <c r="K1911" s="216" t="s">
        <v>191</v>
      </c>
      <c r="L1911" s="221"/>
      <c r="M1911" s="222" t="s">
        <v>43</v>
      </c>
      <c r="N1911" s="223" t="s">
        <v>51</v>
      </c>
      <c r="O1911" s="65"/>
      <c r="P1911" s="188">
        <f>O1911*H1911</f>
        <v>0</v>
      </c>
      <c r="Q1911" s="188">
        <v>3.5E-4</v>
      </c>
      <c r="R1911" s="188">
        <f>Q1911*H1911</f>
        <v>0.41825000000000001</v>
      </c>
      <c r="S1911" s="188">
        <v>0</v>
      </c>
      <c r="T1911" s="189">
        <f>S1911*H1911</f>
        <v>0</v>
      </c>
      <c r="U1911" s="35"/>
      <c r="V1911" s="35"/>
      <c r="W1911" s="35"/>
      <c r="X1911" s="35"/>
      <c r="Y1911" s="35"/>
      <c r="Z1911" s="35"/>
      <c r="AA1911" s="35"/>
      <c r="AB1911" s="35"/>
      <c r="AC1911" s="35"/>
      <c r="AD1911" s="35"/>
      <c r="AE1911" s="35"/>
      <c r="AR1911" s="190" t="s">
        <v>90</v>
      </c>
      <c r="AT1911" s="190" t="s">
        <v>179</v>
      </c>
      <c r="AU1911" s="190" t="s">
        <v>90</v>
      </c>
      <c r="AY1911" s="17" t="s">
        <v>182</v>
      </c>
      <c r="BE1911" s="191">
        <f>IF(N1911="základní",J1911,0)</f>
        <v>0</v>
      </c>
      <c r="BF1911" s="191">
        <f>IF(N1911="snížená",J1911,0)</f>
        <v>0</v>
      </c>
      <c r="BG1911" s="191">
        <f>IF(N1911="zákl. přenesená",J1911,0)</f>
        <v>0</v>
      </c>
      <c r="BH1911" s="191">
        <f>IF(N1911="sníž. přenesená",J1911,0)</f>
        <v>0</v>
      </c>
      <c r="BI1911" s="191">
        <f>IF(N1911="nulová",J1911,0)</f>
        <v>0</v>
      </c>
      <c r="BJ1911" s="17" t="s">
        <v>88</v>
      </c>
      <c r="BK1911" s="191">
        <f>ROUND(I1911*H1911,2)</f>
        <v>0</v>
      </c>
      <c r="BL1911" s="17" t="s">
        <v>88</v>
      </c>
      <c r="BM1911" s="190" t="s">
        <v>1179</v>
      </c>
    </row>
    <row r="1912" spans="1:65" s="13" customFormat="1" ht="11.25">
      <c r="B1912" s="192"/>
      <c r="C1912" s="193"/>
      <c r="D1912" s="194" t="s">
        <v>193</v>
      </c>
      <c r="E1912" s="195" t="s">
        <v>43</v>
      </c>
      <c r="F1912" s="196" t="s">
        <v>362</v>
      </c>
      <c r="G1912" s="193"/>
      <c r="H1912" s="195" t="s">
        <v>43</v>
      </c>
      <c r="I1912" s="197"/>
      <c r="J1912" s="193"/>
      <c r="K1912" s="193"/>
      <c r="L1912" s="198"/>
      <c r="M1912" s="199"/>
      <c r="N1912" s="200"/>
      <c r="O1912" s="200"/>
      <c r="P1912" s="200"/>
      <c r="Q1912" s="200"/>
      <c r="R1912" s="200"/>
      <c r="S1912" s="200"/>
      <c r="T1912" s="201"/>
      <c r="AT1912" s="202" t="s">
        <v>193</v>
      </c>
      <c r="AU1912" s="202" t="s">
        <v>90</v>
      </c>
      <c r="AV1912" s="13" t="s">
        <v>88</v>
      </c>
      <c r="AW1912" s="13" t="s">
        <v>41</v>
      </c>
      <c r="AX1912" s="13" t="s">
        <v>80</v>
      </c>
      <c r="AY1912" s="202" t="s">
        <v>182</v>
      </c>
    </row>
    <row r="1913" spans="1:65" s="13" customFormat="1" ht="11.25">
      <c r="B1913" s="192"/>
      <c r="C1913" s="193"/>
      <c r="D1913" s="194" t="s">
        <v>193</v>
      </c>
      <c r="E1913" s="195" t="s">
        <v>43</v>
      </c>
      <c r="F1913" s="196" t="s">
        <v>554</v>
      </c>
      <c r="G1913" s="193"/>
      <c r="H1913" s="195" t="s">
        <v>43</v>
      </c>
      <c r="I1913" s="197"/>
      <c r="J1913" s="193"/>
      <c r="K1913" s="193"/>
      <c r="L1913" s="198"/>
      <c r="M1913" s="199"/>
      <c r="N1913" s="200"/>
      <c r="O1913" s="200"/>
      <c r="P1913" s="200"/>
      <c r="Q1913" s="200"/>
      <c r="R1913" s="200"/>
      <c r="S1913" s="200"/>
      <c r="T1913" s="201"/>
      <c r="AT1913" s="202" t="s">
        <v>193</v>
      </c>
      <c r="AU1913" s="202" t="s">
        <v>90</v>
      </c>
      <c r="AV1913" s="13" t="s">
        <v>88</v>
      </c>
      <c r="AW1913" s="13" t="s">
        <v>41</v>
      </c>
      <c r="AX1913" s="13" t="s">
        <v>80</v>
      </c>
      <c r="AY1913" s="202" t="s">
        <v>182</v>
      </c>
    </row>
    <row r="1914" spans="1:65" s="13" customFormat="1" ht="11.25">
      <c r="B1914" s="192"/>
      <c r="C1914" s="193"/>
      <c r="D1914" s="194" t="s">
        <v>193</v>
      </c>
      <c r="E1914" s="195" t="s">
        <v>43</v>
      </c>
      <c r="F1914" s="196" t="s">
        <v>1180</v>
      </c>
      <c r="G1914" s="193"/>
      <c r="H1914" s="195" t="s">
        <v>43</v>
      </c>
      <c r="I1914" s="197"/>
      <c r="J1914" s="193"/>
      <c r="K1914" s="193"/>
      <c r="L1914" s="198"/>
      <c r="M1914" s="199"/>
      <c r="N1914" s="200"/>
      <c r="O1914" s="200"/>
      <c r="P1914" s="200"/>
      <c r="Q1914" s="200"/>
      <c r="R1914" s="200"/>
      <c r="S1914" s="200"/>
      <c r="T1914" s="201"/>
      <c r="AT1914" s="202" t="s">
        <v>193</v>
      </c>
      <c r="AU1914" s="202" t="s">
        <v>90</v>
      </c>
      <c r="AV1914" s="13" t="s">
        <v>88</v>
      </c>
      <c r="AW1914" s="13" t="s">
        <v>41</v>
      </c>
      <c r="AX1914" s="13" t="s">
        <v>80</v>
      </c>
      <c r="AY1914" s="202" t="s">
        <v>182</v>
      </c>
    </row>
    <row r="1915" spans="1:65" s="14" customFormat="1" ht="11.25">
      <c r="B1915" s="203"/>
      <c r="C1915" s="204"/>
      <c r="D1915" s="194" t="s">
        <v>193</v>
      </c>
      <c r="E1915" s="205" t="s">
        <v>43</v>
      </c>
      <c r="F1915" s="206" t="s">
        <v>2164</v>
      </c>
      <c r="G1915" s="204"/>
      <c r="H1915" s="207">
        <v>1195</v>
      </c>
      <c r="I1915" s="208"/>
      <c r="J1915" s="204"/>
      <c r="K1915" s="204"/>
      <c r="L1915" s="209"/>
      <c r="M1915" s="210"/>
      <c r="N1915" s="211"/>
      <c r="O1915" s="211"/>
      <c r="P1915" s="211"/>
      <c r="Q1915" s="211"/>
      <c r="R1915" s="211"/>
      <c r="S1915" s="211"/>
      <c r="T1915" s="212"/>
      <c r="AT1915" s="213" t="s">
        <v>193</v>
      </c>
      <c r="AU1915" s="213" t="s">
        <v>90</v>
      </c>
      <c r="AV1915" s="14" t="s">
        <v>90</v>
      </c>
      <c r="AW1915" s="14" t="s">
        <v>41</v>
      </c>
      <c r="AX1915" s="14" t="s">
        <v>88</v>
      </c>
      <c r="AY1915" s="213" t="s">
        <v>182</v>
      </c>
    </row>
    <row r="1916" spans="1:65" s="2" customFormat="1" ht="24.2" customHeight="1">
      <c r="A1916" s="35"/>
      <c r="B1916" s="36"/>
      <c r="C1916" s="214" t="s">
        <v>2165</v>
      </c>
      <c r="D1916" s="214" t="s">
        <v>179</v>
      </c>
      <c r="E1916" s="215" t="s">
        <v>2166</v>
      </c>
      <c r="F1916" s="216" t="s">
        <v>2167</v>
      </c>
      <c r="G1916" s="217" t="s">
        <v>481</v>
      </c>
      <c r="H1916" s="218">
        <v>595</v>
      </c>
      <c r="I1916" s="219"/>
      <c r="J1916" s="220">
        <f>ROUND(I1916*H1916,2)</f>
        <v>0</v>
      </c>
      <c r="K1916" s="216" t="s">
        <v>191</v>
      </c>
      <c r="L1916" s="221"/>
      <c r="M1916" s="222" t="s">
        <v>43</v>
      </c>
      <c r="N1916" s="223" t="s">
        <v>51</v>
      </c>
      <c r="O1916" s="65"/>
      <c r="P1916" s="188">
        <f>O1916*H1916</f>
        <v>0</v>
      </c>
      <c r="Q1916" s="188">
        <v>4.2999999999999999E-4</v>
      </c>
      <c r="R1916" s="188">
        <f>Q1916*H1916</f>
        <v>0.25584999999999997</v>
      </c>
      <c r="S1916" s="188">
        <v>0</v>
      </c>
      <c r="T1916" s="189">
        <f>S1916*H1916</f>
        <v>0</v>
      </c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R1916" s="190" t="s">
        <v>90</v>
      </c>
      <c r="AT1916" s="190" t="s">
        <v>179</v>
      </c>
      <c r="AU1916" s="190" t="s">
        <v>90</v>
      </c>
      <c r="AY1916" s="17" t="s">
        <v>182</v>
      </c>
      <c r="BE1916" s="191">
        <f>IF(N1916="základní",J1916,0)</f>
        <v>0</v>
      </c>
      <c r="BF1916" s="191">
        <f>IF(N1916="snížená",J1916,0)</f>
        <v>0</v>
      </c>
      <c r="BG1916" s="191">
        <f>IF(N1916="zákl. přenesená",J1916,0)</f>
        <v>0</v>
      </c>
      <c r="BH1916" s="191">
        <f>IF(N1916="sníž. přenesená",J1916,0)</f>
        <v>0</v>
      </c>
      <c r="BI1916" s="191">
        <f>IF(N1916="nulová",J1916,0)</f>
        <v>0</v>
      </c>
      <c r="BJ1916" s="17" t="s">
        <v>88</v>
      </c>
      <c r="BK1916" s="191">
        <f>ROUND(I1916*H1916,2)</f>
        <v>0</v>
      </c>
      <c r="BL1916" s="17" t="s">
        <v>88</v>
      </c>
      <c r="BM1916" s="190" t="s">
        <v>2168</v>
      </c>
    </row>
    <row r="1917" spans="1:65" s="13" customFormat="1" ht="11.25">
      <c r="B1917" s="192"/>
      <c r="C1917" s="193"/>
      <c r="D1917" s="194" t="s">
        <v>193</v>
      </c>
      <c r="E1917" s="195" t="s">
        <v>43</v>
      </c>
      <c r="F1917" s="196" t="s">
        <v>362</v>
      </c>
      <c r="G1917" s="193"/>
      <c r="H1917" s="195" t="s">
        <v>43</v>
      </c>
      <c r="I1917" s="197"/>
      <c r="J1917" s="193"/>
      <c r="K1917" s="193"/>
      <c r="L1917" s="198"/>
      <c r="M1917" s="199"/>
      <c r="N1917" s="200"/>
      <c r="O1917" s="200"/>
      <c r="P1917" s="200"/>
      <c r="Q1917" s="200"/>
      <c r="R1917" s="200"/>
      <c r="S1917" s="200"/>
      <c r="T1917" s="201"/>
      <c r="AT1917" s="202" t="s">
        <v>193</v>
      </c>
      <c r="AU1917" s="202" t="s">
        <v>90</v>
      </c>
      <c r="AV1917" s="13" t="s">
        <v>88</v>
      </c>
      <c r="AW1917" s="13" t="s">
        <v>41</v>
      </c>
      <c r="AX1917" s="13" t="s">
        <v>80</v>
      </c>
      <c r="AY1917" s="202" t="s">
        <v>182</v>
      </c>
    </row>
    <row r="1918" spans="1:65" s="13" customFormat="1" ht="11.25">
      <c r="B1918" s="192"/>
      <c r="C1918" s="193"/>
      <c r="D1918" s="194" t="s">
        <v>193</v>
      </c>
      <c r="E1918" s="195" t="s">
        <v>43</v>
      </c>
      <c r="F1918" s="196" t="s">
        <v>554</v>
      </c>
      <c r="G1918" s="193"/>
      <c r="H1918" s="195" t="s">
        <v>43</v>
      </c>
      <c r="I1918" s="197"/>
      <c r="J1918" s="193"/>
      <c r="K1918" s="193"/>
      <c r="L1918" s="198"/>
      <c r="M1918" s="199"/>
      <c r="N1918" s="200"/>
      <c r="O1918" s="200"/>
      <c r="P1918" s="200"/>
      <c r="Q1918" s="200"/>
      <c r="R1918" s="200"/>
      <c r="S1918" s="200"/>
      <c r="T1918" s="201"/>
      <c r="AT1918" s="202" t="s">
        <v>193</v>
      </c>
      <c r="AU1918" s="202" t="s">
        <v>90</v>
      </c>
      <c r="AV1918" s="13" t="s">
        <v>88</v>
      </c>
      <c r="AW1918" s="13" t="s">
        <v>41</v>
      </c>
      <c r="AX1918" s="13" t="s">
        <v>80</v>
      </c>
      <c r="AY1918" s="202" t="s">
        <v>182</v>
      </c>
    </row>
    <row r="1919" spans="1:65" s="13" customFormat="1" ht="11.25">
      <c r="B1919" s="192"/>
      <c r="C1919" s="193"/>
      <c r="D1919" s="194" t="s">
        <v>193</v>
      </c>
      <c r="E1919" s="195" t="s">
        <v>43</v>
      </c>
      <c r="F1919" s="196" t="s">
        <v>2169</v>
      </c>
      <c r="G1919" s="193"/>
      <c r="H1919" s="195" t="s">
        <v>43</v>
      </c>
      <c r="I1919" s="197"/>
      <c r="J1919" s="193"/>
      <c r="K1919" s="193"/>
      <c r="L1919" s="198"/>
      <c r="M1919" s="199"/>
      <c r="N1919" s="200"/>
      <c r="O1919" s="200"/>
      <c r="P1919" s="200"/>
      <c r="Q1919" s="200"/>
      <c r="R1919" s="200"/>
      <c r="S1919" s="200"/>
      <c r="T1919" s="201"/>
      <c r="AT1919" s="202" t="s">
        <v>193</v>
      </c>
      <c r="AU1919" s="202" t="s">
        <v>90</v>
      </c>
      <c r="AV1919" s="13" t="s">
        <v>88</v>
      </c>
      <c r="AW1919" s="13" t="s">
        <v>41</v>
      </c>
      <c r="AX1919" s="13" t="s">
        <v>80</v>
      </c>
      <c r="AY1919" s="202" t="s">
        <v>182</v>
      </c>
    </row>
    <row r="1920" spans="1:65" s="14" customFormat="1" ht="11.25">
      <c r="B1920" s="203"/>
      <c r="C1920" s="204"/>
      <c r="D1920" s="194" t="s">
        <v>193</v>
      </c>
      <c r="E1920" s="205" t="s">
        <v>43</v>
      </c>
      <c r="F1920" s="206" t="s">
        <v>2170</v>
      </c>
      <c r="G1920" s="204"/>
      <c r="H1920" s="207">
        <v>595</v>
      </c>
      <c r="I1920" s="208"/>
      <c r="J1920" s="204"/>
      <c r="K1920" s="204"/>
      <c r="L1920" s="209"/>
      <c r="M1920" s="210"/>
      <c r="N1920" s="211"/>
      <c r="O1920" s="211"/>
      <c r="P1920" s="211"/>
      <c r="Q1920" s="211"/>
      <c r="R1920" s="211"/>
      <c r="S1920" s="211"/>
      <c r="T1920" s="212"/>
      <c r="AT1920" s="213" t="s">
        <v>193</v>
      </c>
      <c r="AU1920" s="213" t="s">
        <v>90</v>
      </c>
      <c r="AV1920" s="14" t="s">
        <v>90</v>
      </c>
      <c r="AW1920" s="14" t="s">
        <v>41</v>
      </c>
      <c r="AX1920" s="14" t="s">
        <v>88</v>
      </c>
      <c r="AY1920" s="213" t="s">
        <v>182</v>
      </c>
    </row>
    <row r="1921" spans="1:65" s="2" customFormat="1" ht="24.2" customHeight="1">
      <c r="A1921" s="35"/>
      <c r="B1921" s="36"/>
      <c r="C1921" s="214" t="s">
        <v>2171</v>
      </c>
      <c r="D1921" s="214" t="s">
        <v>179</v>
      </c>
      <c r="E1921" s="215" t="s">
        <v>2172</v>
      </c>
      <c r="F1921" s="216" t="s">
        <v>2173</v>
      </c>
      <c r="G1921" s="217" t="s">
        <v>481</v>
      </c>
      <c r="H1921" s="218">
        <v>820</v>
      </c>
      <c r="I1921" s="219"/>
      <c r="J1921" s="220">
        <f>ROUND(I1921*H1921,2)</f>
        <v>0</v>
      </c>
      <c r="K1921" s="216" t="s">
        <v>191</v>
      </c>
      <c r="L1921" s="221"/>
      <c r="M1921" s="222" t="s">
        <v>43</v>
      </c>
      <c r="N1921" s="223" t="s">
        <v>51</v>
      </c>
      <c r="O1921" s="65"/>
      <c r="P1921" s="188">
        <f>O1921*H1921</f>
        <v>0</v>
      </c>
      <c r="Q1921" s="188">
        <v>6.8999999999999997E-4</v>
      </c>
      <c r="R1921" s="188">
        <f>Q1921*H1921</f>
        <v>0.56579999999999997</v>
      </c>
      <c r="S1921" s="188">
        <v>0</v>
      </c>
      <c r="T1921" s="189">
        <f>S1921*H1921</f>
        <v>0</v>
      </c>
      <c r="U1921" s="35"/>
      <c r="V1921" s="35"/>
      <c r="W1921" s="35"/>
      <c r="X1921" s="35"/>
      <c r="Y1921" s="35"/>
      <c r="Z1921" s="35"/>
      <c r="AA1921" s="35"/>
      <c r="AB1921" s="35"/>
      <c r="AC1921" s="35"/>
      <c r="AD1921" s="35"/>
      <c r="AE1921" s="35"/>
      <c r="AR1921" s="190" t="s">
        <v>90</v>
      </c>
      <c r="AT1921" s="190" t="s">
        <v>179</v>
      </c>
      <c r="AU1921" s="190" t="s">
        <v>90</v>
      </c>
      <c r="AY1921" s="17" t="s">
        <v>182</v>
      </c>
      <c r="BE1921" s="191">
        <f>IF(N1921="základní",J1921,0)</f>
        <v>0</v>
      </c>
      <c r="BF1921" s="191">
        <f>IF(N1921="snížená",J1921,0)</f>
        <v>0</v>
      </c>
      <c r="BG1921" s="191">
        <f>IF(N1921="zákl. přenesená",J1921,0)</f>
        <v>0</v>
      </c>
      <c r="BH1921" s="191">
        <f>IF(N1921="sníž. přenesená",J1921,0)</f>
        <v>0</v>
      </c>
      <c r="BI1921" s="191">
        <f>IF(N1921="nulová",J1921,0)</f>
        <v>0</v>
      </c>
      <c r="BJ1921" s="17" t="s">
        <v>88</v>
      </c>
      <c r="BK1921" s="191">
        <f>ROUND(I1921*H1921,2)</f>
        <v>0</v>
      </c>
      <c r="BL1921" s="17" t="s">
        <v>88</v>
      </c>
      <c r="BM1921" s="190" t="s">
        <v>2174</v>
      </c>
    </row>
    <row r="1922" spans="1:65" s="13" customFormat="1" ht="11.25">
      <c r="B1922" s="192"/>
      <c r="C1922" s="193"/>
      <c r="D1922" s="194" t="s">
        <v>193</v>
      </c>
      <c r="E1922" s="195" t="s">
        <v>43</v>
      </c>
      <c r="F1922" s="196" t="s">
        <v>362</v>
      </c>
      <c r="G1922" s="193"/>
      <c r="H1922" s="195" t="s">
        <v>43</v>
      </c>
      <c r="I1922" s="197"/>
      <c r="J1922" s="193"/>
      <c r="K1922" s="193"/>
      <c r="L1922" s="198"/>
      <c r="M1922" s="199"/>
      <c r="N1922" s="200"/>
      <c r="O1922" s="200"/>
      <c r="P1922" s="200"/>
      <c r="Q1922" s="200"/>
      <c r="R1922" s="200"/>
      <c r="S1922" s="200"/>
      <c r="T1922" s="201"/>
      <c r="AT1922" s="202" t="s">
        <v>193</v>
      </c>
      <c r="AU1922" s="202" t="s">
        <v>90</v>
      </c>
      <c r="AV1922" s="13" t="s">
        <v>88</v>
      </c>
      <c r="AW1922" s="13" t="s">
        <v>41</v>
      </c>
      <c r="AX1922" s="13" t="s">
        <v>80</v>
      </c>
      <c r="AY1922" s="202" t="s">
        <v>182</v>
      </c>
    </row>
    <row r="1923" spans="1:65" s="13" customFormat="1" ht="11.25">
      <c r="B1923" s="192"/>
      <c r="C1923" s="193"/>
      <c r="D1923" s="194" t="s">
        <v>193</v>
      </c>
      <c r="E1923" s="195" t="s">
        <v>43</v>
      </c>
      <c r="F1923" s="196" t="s">
        <v>554</v>
      </c>
      <c r="G1923" s="193"/>
      <c r="H1923" s="195" t="s">
        <v>43</v>
      </c>
      <c r="I1923" s="197"/>
      <c r="J1923" s="193"/>
      <c r="K1923" s="193"/>
      <c r="L1923" s="198"/>
      <c r="M1923" s="199"/>
      <c r="N1923" s="200"/>
      <c r="O1923" s="200"/>
      <c r="P1923" s="200"/>
      <c r="Q1923" s="200"/>
      <c r="R1923" s="200"/>
      <c r="S1923" s="200"/>
      <c r="T1923" s="201"/>
      <c r="AT1923" s="202" t="s">
        <v>193</v>
      </c>
      <c r="AU1923" s="202" t="s">
        <v>90</v>
      </c>
      <c r="AV1923" s="13" t="s">
        <v>88</v>
      </c>
      <c r="AW1923" s="13" t="s">
        <v>41</v>
      </c>
      <c r="AX1923" s="13" t="s">
        <v>80</v>
      </c>
      <c r="AY1923" s="202" t="s">
        <v>182</v>
      </c>
    </row>
    <row r="1924" spans="1:65" s="13" customFormat="1" ht="11.25">
      <c r="B1924" s="192"/>
      <c r="C1924" s="193"/>
      <c r="D1924" s="194" t="s">
        <v>193</v>
      </c>
      <c r="E1924" s="195" t="s">
        <v>43</v>
      </c>
      <c r="F1924" s="196" t="s">
        <v>2175</v>
      </c>
      <c r="G1924" s="193"/>
      <c r="H1924" s="195" t="s">
        <v>43</v>
      </c>
      <c r="I1924" s="197"/>
      <c r="J1924" s="193"/>
      <c r="K1924" s="193"/>
      <c r="L1924" s="198"/>
      <c r="M1924" s="199"/>
      <c r="N1924" s="200"/>
      <c r="O1924" s="200"/>
      <c r="P1924" s="200"/>
      <c r="Q1924" s="200"/>
      <c r="R1924" s="200"/>
      <c r="S1924" s="200"/>
      <c r="T1924" s="201"/>
      <c r="AT1924" s="202" t="s">
        <v>193</v>
      </c>
      <c r="AU1924" s="202" t="s">
        <v>90</v>
      </c>
      <c r="AV1924" s="13" t="s">
        <v>88</v>
      </c>
      <c r="AW1924" s="13" t="s">
        <v>41</v>
      </c>
      <c r="AX1924" s="13" t="s">
        <v>80</v>
      </c>
      <c r="AY1924" s="202" t="s">
        <v>182</v>
      </c>
    </row>
    <row r="1925" spans="1:65" s="14" customFormat="1" ht="11.25">
      <c r="B1925" s="203"/>
      <c r="C1925" s="204"/>
      <c r="D1925" s="194" t="s">
        <v>193</v>
      </c>
      <c r="E1925" s="205" t="s">
        <v>43</v>
      </c>
      <c r="F1925" s="206" t="s">
        <v>2176</v>
      </c>
      <c r="G1925" s="204"/>
      <c r="H1925" s="207">
        <v>820</v>
      </c>
      <c r="I1925" s="208"/>
      <c r="J1925" s="204"/>
      <c r="K1925" s="204"/>
      <c r="L1925" s="209"/>
      <c r="M1925" s="210"/>
      <c r="N1925" s="211"/>
      <c r="O1925" s="211"/>
      <c r="P1925" s="211"/>
      <c r="Q1925" s="211"/>
      <c r="R1925" s="211"/>
      <c r="S1925" s="211"/>
      <c r="T1925" s="212"/>
      <c r="AT1925" s="213" t="s">
        <v>193</v>
      </c>
      <c r="AU1925" s="213" t="s">
        <v>90</v>
      </c>
      <c r="AV1925" s="14" t="s">
        <v>90</v>
      </c>
      <c r="AW1925" s="14" t="s">
        <v>41</v>
      </c>
      <c r="AX1925" s="14" t="s">
        <v>88</v>
      </c>
      <c r="AY1925" s="213" t="s">
        <v>182</v>
      </c>
    </row>
    <row r="1926" spans="1:65" s="2" customFormat="1" ht="49.15" customHeight="1">
      <c r="A1926" s="35"/>
      <c r="B1926" s="36"/>
      <c r="C1926" s="179" t="s">
        <v>2177</v>
      </c>
      <c r="D1926" s="179" t="s">
        <v>187</v>
      </c>
      <c r="E1926" s="180" t="s">
        <v>2178</v>
      </c>
      <c r="F1926" s="181" t="s">
        <v>2179</v>
      </c>
      <c r="G1926" s="182" t="s">
        <v>481</v>
      </c>
      <c r="H1926" s="183">
        <v>10</v>
      </c>
      <c r="I1926" s="184"/>
      <c r="J1926" s="185">
        <f>ROUND(I1926*H1926,2)</f>
        <v>0</v>
      </c>
      <c r="K1926" s="181" t="s">
        <v>191</v>
      </c>
      <c r="L1926" s="40"/>
      <c r="M1926" s="186" t="s">
        <v>43</v>
      </c>
      <c r="N1926" s="187" t="s">
        <v>51</v>
      </c>
      <c r="O1926" s="65"/>
      <c r="P1926" s="188">
        <f>O1926*H1926</f>
        <v>0</v>
      </c>
      <c r="Q1926" s="188">
        <v>0.22563</v>
      </c>
      <c r="R1926" s="188">
        <f>Q1926*H1926</f>
        <v>2.2563</v>
      </c>
      <c r="S1926" s="188">
        <v>0</v>
      </c>
      <c r="T1926" s="189">
        <f>S1926*H1926</f>
        <v>0</v>
      </c>
      <c r="U1926" s="35"/>
      <c r="V1926" s="35"/>
      <c r="W1926" s="35"/>
      <c r="X1926" s="35"/>
      <c r="Y1926" s="35"/>
      <c r="Z1926" s="35"/>
      <c r="AA1926" s="35"/>
      <c r="AB1926" s="35"/>
      <c r="AC1926" s="35"/>
      <c r="AD1926" s="35"/>
      <c r="AE1926" s="35"/>
      <c r="AR1926" s="190" t="s">
        <v>88</v>
      </c>
      <c r="AT1926" s="190" t="s">
        <v>187</v>
      </c>
      <c r="AU1926" s="190" t="s">
        <v>90</v>
      </c>
      <c r="AY1926" s="17" t="s">
        <v>182</v>
      </c>
      <c r="BE1926" s="191">
        <f>IF(N1926="základní",J1926,0)</f>
        <v>0</v>
      </c>
      <c r="BF1926" s="191">
        <f>IF(N1926="snížená",J1926,0)</f>
        <v>0</v>
      </c>
      <c r="BG1926" s="191">
        <f>IF(N1926="zákl. přenesená",J1926,0)</f>
        <v>0</v>
      </c>
      <c r="BH1926" s="191">
        <f>IF(N1926="sníž. přenesená",J1926,0)</f>
        <v>0</v>
      </c>
      <c r="BI1926" s="191">
        <f>IF(N1926="nulová",J1926,0)</f>
        <v>0</v>
      </c>
      <c r="BJ1926" s="17" t="s">
        <v>88</v>
      </c>
      <c r="BK1926" s="191">
        <f>ROUND(I1926*H1926,2)</f>
        <v>0</v>
      </c>
      <c r="BL1926" s="17" t="s">
        <v>88</v>
      </c>
      <c r="BM1926" s="190" t="s">
        <v>2180</v>
      </c>
    </row>
    <row r="1927" spans="1:65" s="13" customFormat="1" ht="11.25">
      <c r="B1927" s="192"/>
      <c r="C1927" s="193"/>
      <c r="D1927" s="194" t="s">
        <v>193</v>
      </c>
      <c r="E1927" s="195" t="s">
        <v>43</v>
      </c>
      <c r="F1927" s="196" t="s">
        <v>362</v>
      </c>
      <c r="G1927" s="193"/>
      <c r="H1927" s="195" t="s">
        <v>43</v>
      </c>
      <c r="I1927" s="197"/>
      <c r="J1927" s="193"/>
      <c r="K1927" s="193"/>
      <c r="L1927" s="198"/>
      <c r="M1927" s="199"/>
      <c r="N1927" s="200"/>
      <c r="O1927" s="200"/>
      <c r="P1927" s="200"/>
      <c r="Q1927" s="200"/>
      <c r="R1927" s="200"/>
      <c r="S1927" s="200"/>
      <c r="T1927" s="201"/>
      <c r="AT1927" s="202" t="s">
        <v>193</v>
      </c>
      <c r="AU1927" s="202" t="s">
        <v>90</v>
      </c>
      <c r="AV1927" s="13" t="s">
        <v>88</v>
      </c>
      <c r="AW1927" s="13" t="s">
        <v>41</v>
      </c>
      <c r="AX1927" s="13" t="s">
        <v>80</v>
      </c>
      <c r="AY1927" s="202" t="s">
        <v>182</v>
      </c>
    </row>
    <row r="1928" spans="1:65" s="13" customFormat="1" ht="11.25">
      <c r="B1928" s="192"/>
      <c r="C1928" s="193"/>
      <c r="D1928" s="194" t="s">
        <v>193</v>
      </c>
      <c r="E1928" s="195" t="s">
        <v>43</v>
      </c>
      <c r="F1928" s="196" t="s">
        <v>2063</v>
      </c>
      <c r="G1928" s="193"/>
      <c r="H1928" s="195" t="s">
        <v>43</v>
      </c>
      <c r="I1928" s="197"/>
      <c r="J1928" s="193"/>
      <c r="K1928" s="193"/>
      <c r="L1928" s="198"/>
      <c r="M1928" s="199"/>
      <c r="N1928" s="200"/>
      <c r="O1928" s="200"/>
      <c r="P1928" s="200"/>
      <c r="Q1928" s="200"/>
      <c r="R1928" s="200"/>
      <c r="S1928" s="200"/>
      <c r="T1928" s="201"/>
      <c r="AT1928" s="202" t="s">
        <v>193</v>
      </c>
      <c r="AU1928" s="202" t="s">
        <v>90</v>
      </c>
      <c r="AV1928" s="13" t="s">
        <v>88</v>
      </c>
      <c r="AW1928" s="13" t="s">
        <v>41</v>
      </c>
      <c r="AX1928" s="13" t="s">
        <v>80</v>
      </c>
      <c r="AY1928" s="202" t="s">
        <v>182</v>
      </c>
    </row>
    <row r="1929" spans="1:65" s="14" customFormat="1" ht="11.25">
      <c r="B1929" s="203"/>
      <c r="C1929" s="204"/>
      <c r="D1929" s="194" t="s">
        <v>193</v>
      </c>
      <c r="E1929" s="205" t="s">
        <v>43</v>
      </c>
      <c r="F1929" s="206" t="s">
        <v>641</v>
      </c>
      <c r="G1929" s="204"/>
      <c r="H1929" s="207">
        <v>10</v>
      </c>
      <c r="I1929" s="208"/>
      <c r="J1929" s="204"/>
      <c r="K1929" s="204"/>
      <c r="L1929" s="209"/>
      <c r="M1929" s="210"/>
      <c r="N1929" s="211"/>
      <c r="O1929" s="211"/>
      <c r="P1929" s="211"/>
      <c r="Q1929" s="211"/>
      <c r="R1929" s="211"/>
      <c r="S1929" s="211"/>
      <c r="T1929" s="212"/>
      <c r="AT1929" s="213" t="s">
        <v>193</v>
      </c>
      <c r="AU1929" s="213" t="s">
        <v>90</v>
      </c>
      <c r="AV1929" s="14" t="s">
        <v>90</v>
      </c>
      <c r="AW1929" s="14" t="s">
        <v>41</v>
      </c>
      <c r="AX1929" s="14" t="s">
        <v>88</v>
      </c>
      <c r="AY1929" s="213" t="s">
        <v>182</v>
      </c>
    </row>
    <row r="1930" spans="1:65" s="2" customFormat="1" ht="24.2" customHeight="1">
      <c r="A1930" s="35"/>
      <c r="B1930" s="36"/>
      <c r="C1930" s="214" t="s">
        <v>2181</v>
      </c>
      <c r="D1930" s="214" t="s">
        <v>179</v>
      </c>
      <c r="E1930" s="215" t="s">
        <v>2182</v>
      </c>
      <c r="F1930" s="216" t="s">
        <v>1154</v>
      </c>
      <c r="G1930" s="217" t="s">
        <v>481</v>
      </c>
      <c r="H1930" s="218">
        <v>10</v>
      </c>
      <c r="I1930" s="219"/>
      <c r="J1930" s="220">
        <f>ROUND(I1930*H1930,2)</f>
        <v>0</v>
      </c>
      <c r="K1930" s="216" t="s">
        <v>191</v>
      </c>
      <c r="L1930" s="221"/>
      <c r="M1930" s="222" t="s">
        <v>43</v>
      </c>
      <c r="N1930" s="223" t="s">
        <v>51</v>
      </c>
      <c r="O1930" s="65"/>
      <c r="P1930" s="188">
        <f>O1930*H1930</f>
        <v>0</v>
      </c>
      <c r="Q1930" s="188">
        <v>2.1900000000000001E-3</v>
      </c>
      <c r="R1930" s="188">
        <f>Q1930*H1930</f>
        <v>2.1900000000000003E-2</v>
      </c>
      <c r="S1930" s="188">
        <v>0</v>
      </c>
      <c r="T1930" s="189">
        <f>S1930*H1930</f>
        <v>0</v>
      </c>
      <c r="U1930" s="35"/>
      <c r="V1930" s="35"/>
      <c r="W1930" s="35"/>
      <c r="X1930" s="35"/>
      <c r="Y1930" s="35"/>
      <c r="Z1930" s="35"/>
      <c r="AA1930" s="35"/>
      <c r="AB1930" s="35"/>
      <c r="AC1930" s="35"/>
      <c r="AD1930" s="35"/>
      <c r="AE1930" s="35"/>
      <c r="AR1930" s="190" t="s">
        <v>90</v>
      </c>
      <c r="AT1930" s="190" t="s">
        <v>179</v>
      </c>
      <c r="AU1930" s="190" t="s">
        <v>90</v>
      </c>
      <c r="AY1930" s="17" t="s">
        <v>182</v>
      </c>
      <c r="BE1930" s="191">
        <f>IF(N1930="základní",J1930,0)</f>
        <v>0</v>
      </c>
      <c r="BF1930" s="191">
        <f>IF(N1930="snížená",J1930,0)</f>
        <v>0</v>
      </c>
      <c r="BG1930" s="191">
        <f>IF(N1930="zákl. přenesená",J1930,0)</f>
        <v>0</v>
      </c>
      <c r="BH1930" s="191">
        <f>IF(N1930="sníž. přenesená",J1930,0)</f>
        <v>0</v>
      </c>
      <c r="BI1930" s="191">
        <f>IF(N1930="nulová",J1930,0)</f>
        <v>0</v>
      </c>
      <c r="BJ1930" s="17" t="s">
        <v>88</v>
      </c>
      <c r="BK1930" s="191">
        <f>ROUND(I1930*H1930,2)</f>
        <v>0</v>
      </c>
      <c r="BL1930" s="17" t="s">
        <v>88</v>
      </c>
      <c r="BM1930" s="190" t="s">
        <v>2183</v>
      </c>
    </row>
    <row r="1931" spans="1:65" s="13" customFormat="1" ht="11.25">
      <c r="B1931" s="192"/>
      <c r="C1931" s="193"/>
      <c r="D1931" s="194" t="s">
        <v>193</v>
      </c>
      <c r="E1931" s="195" t="s">
        <v>43</v>
      </c>
      <c r="F1931" s="196" t="s">
        <v>362</v>
      </c>
      <c r="G1931" s="193"/>
      <c r="H1931" s="195" t="s">
        <v>43</v>
      </c>
      <c r="I1931" s="197"/>
      <c r="J1931" s="193"/>
      <c r="K1931" s="193"/>
      <c r="L1931" s="198"/>
      <c r="M1931" s="199"/>
      <c r="N1931" s="200"/>
      <c r="O1931" s="200"/>
      <c r="P1931" s="200"/>
      <c r="Q1931" s="200"/>
      <c r="R1931" s="200"/>
      <c r="S1931" s="200"/>
      <c r="T1931" s="201"/>
      <c r="AT1931" s="202" t="s">
        <v>193</v>
      </c>
      <c r="AU1931" s="202" t="s">
        <v>90</v>
      </c>
      <c r="AV1931" s="13" t="s">
        <v>88</v>
      </c>
      <c r="AW1931" s="13" t="s">
        <v>41</v>
      </c>
      <c r="AX1931" s="13" t="s">
        <v>80</v>
      </c>
      <c r="AY1931" s="202" t="s">
        <v>182</v>
      </c>
    </row>
    <row r="1932" spans="1:65" s="13" customFormat="1" ht="11.25">
      <c r="B1932" s="192"/>
      <c r="C1932" s="193"/>
      <c r="D1932" s="194" t="s">
        <v>193</v>
      </c>
      <c r="E1932" s="195" t="s">
        <v>43</v>
      </c>
      <c r="F1932" s="196" t="s">
        <v>2063</v>
      </c>
      <c r="G1932" s="193"/>
      <c r="H1932" s="195" t="s">
        <v>43</v>
      </c>
      <c r="I1932" s="197"/>
      <c r="J1932" s="193"/>
      <c r="K1932" s="193"/>
      <c r="L1932" s="198"/>
      <c r="M1932" s="199"/>
      <c r="N1932" s="200"/>
      <c r="O1932" s="200"/>
      <c r="P1932" s="200"/>
      <c r="Q1932" s="200"/>
      <c r="R1932" s="200"/>
      <c r="S1932" s="200"/>
      <c r="T1932" s="201"/>
      <c r="AT1932" s="202" t="s">
        <v>193</v>
      </c>
      <c r="AU1932" s="202" t="s">
        <v>90</v>
      </c>
      <c r="AV1932" s="13" t="s">
        <v>88</v>
      </c>
      <c r="AW1932" s="13" t="s">
        <v>41</v>
      </c>
      <c r="AX1932" s="13" t="s">
        <v>80</v>
      </c>
      <c r="AY1932" s="202" t="s">
        <v>182</v>
      </c>
    </row>
    <row r="1933" spans="1:65" s="14" customFormat="1" ht="11.25">
      <c r="B1933" s="203"/>
      <c r="C1933" s="204"/>
      <c r="D1933" s="194" t="s">
        <v>193</v>
      </c>
      <c r="E1933" s="205" t="s">
        <v>43</v>
      </c>
      <c r="F1933" s="206" t="s">
        <v>641</v>
      </c>
      <c r="G1933" s="204"/>
      <c r="H1933" s="207">
        <v>10</v>
      </c>
      <c r="I1933" s="208"/>
      <c r="J1933" s="204"/>
      <c r="K1933" s="204"/>
      <c r="L1933" s="209"/>
      <c r="M1933" s="210"/>
      <c r="N1933" s="211"/>
      <c r="O1933" s="211"/>
      <c r="P1933" s="211"/>
      <c r="Q1933" s="211"/>
      <c r="R1933" s="211"/>
      <c r="S1933" s="211"/>
      <c r="T1933" s="212"/>
      <c r="AT1933" s="213" t="s">
        <v>193</v>
      </c>
      <c r="AU1933" s="213" t="s">
        <v>90</v>
      </c>
      <c r="AV1933" s="14" t="s">
        <v>90</v>
      </c>
      <c r="AW1933" s="14" t="s">
        <v>41</v>
      </c>
      <c r="AX1933" s="14" t="s">
        <v>88</v>
      </c>
      <c r="AY1933" s="213" t="s">
        <v>182</v>
      </c>
    </row>
    <row r="1934" spans="1:65" s="2" customFormat="1" ht="49.15" customHeight="1">
      <c r="A1934" s="35"/>
      <c r="B1934" s="36"/>
      <c r="C1934" s="179" t="s">
        <v>2184</v>
      </c>
      <c r="D1934" s="179" t="s">
        <v>187</v>
      </c>
      <c r="E1934" s="180" t="s">
        <v>1183</v>
      </c>
      <c r="F1934" s="181" t="s">
        <v>1184</v>
      </c>
      <c r="G1934" s="182" t="s">
        <v>481</v>
      </c>
      <c r="H1934" s="183">
        <v>10.5</v>
      </c>
      <c r="I1934" s="184"/>
      <c r="J1934" s="185">
        <f>ROUND(I1934*H1934,2)</f>
        <v>0</v>
      </c>
      <c r="K1934" s="181" t="s">
        <v>191</v>
      </c>
      <c r="L1934" s="40"/>
      <c r="M1934" s="186" t="s">
        <v>43</v>
      </c>
      <c r="N1934" s="187" t="s">
        <v>51</v>
      </c>
      <c r="O1934" s="65"/>
      <c r="P1934" s="188">
        <f>O1934*H1934</f>
        <v>0</v>
      </c>
      <c r="Q1934" s="188">
        <v>0.38424999999999998</v>
      </c>
      <c r="R1934" s="188">
        <f>Q1934*H1934</f>
        <v>4.0346250000000001</v>
      </c>
      <c r="S1934" s="188">
        <v>0</v>
      </c>
      <c r="T1934" s="189">
        <f>S1934*H1934</f>
        <v>0</v>
      </c>
      <c r="U1934" s="35"/>
      <c r="V1934" s="35"/>
      <c r="W1934" s="35"/>
      <c r="X1934" s="35"/>
      <c r="Y1934" s="35"/>
      <c r="Z1934" s="35"/>
      <c r="AA1934" s="35"/>
      <c r="AB1934" s="35"/>
      <c r="AC1934" s="35"/>
      <c r="AD1934" s="35"/>
      <c r="AE1934" s="35"/>
      <c r="AR1934" s="190" t="s">
        <v>88</v>
      </c>
      <c r="AT1934" s="190" t="s">
        <v>187</v>
      </c>
      <c r="AU1934" s="190" t="s">
        <v>90</v>
      </c>
      <c r="AY1934" s="17" t="s">
        <v>182</v>
      </c>
      <c r="BE1934" s="191">
        <f>IF(N1934="základní",J1934,0)</f>
        <v>0</v>
      </c>
      <c r="BF1934" s="191">
        <f>IF(N1934="snížená",J1934,0)</f>
        <v>0</v>
      </c>
      <c r="BG1934" s="191">
        <f>IF(N1934="zákl. přenesená",J1934,0)</f>
        <v>0</v>
      </c>
      <c r="BH1934" s="191">
        <f>IF(N1934="sníž. přenesená",J1934,0)</f>
        <v>0</v>
      </c>
      <c r="BI1934" s="191">
        <f>IF(N1934="nulová",J1934,0)</f>
        <v>0</v>
      </c>
      <c r="BJ1934" s="17" t="s">
        <v>88</v>
      </c>
      <c r="BK1934" s="191">
        <f>ROUND(I1934*H1934,2)</f>
        <v>0</v>
      </c>
      <c r="BL1934" s="17" t="s">
        <v>88</v>
      </c>
      <c r="BM1934" s="190" t="s">
        <v>1185</v>
      </c>
    </row>
    <row r="1935" spans="1:65" s="13" customFormat="1" ht="11.25">
      <c r="B1935" s="192"/>
      <c r="C1935" s="193"/>
      <c r="D1935" s="194" t="s">
        <v>193</v>
      </c>
      <c r="E1935" s="195" t="s">
        <v>43</v>
      </c>
      <c r="F1935" s="196" t="s">
        <v>431</v>
      </c>
      <c r="G1935" s="193"/>
      <c r="H1935" s="195" t="s">
        <v>43</v>
      </c>
      <c r="I1935" s="197"/>
      <c r="J1935" s="193"/>
      <c r="K1935" s="193"/>
      <c r="L1935" s="198"/>
      <c r="M1935" s="199"/>
      <c r="N1935" s="200"/>
      <c r="O1935" s="200"/>
      <c r="P1935" s="200"/>
      <c r="Q1935" s="200"/>
      <c r="R1935" s="200"/>
      <c r="S1935" s="200"/>
      <c r="T1935" s="201"/>
      <c r="AT1935" s="202" t="s">
        <v>193</v>
      </c>
      <c r="AU1935" s="202" t="s">
        <v>90</v>
      </c>
      <c r="AV1935" s="13" t="s">
        <v>88</v>
      </c>
      <c r="AW1935" s="13" t="s">
        <v>41</v>
      </c>
      <c r="AX1935" s="13" t="s">
        <v>80</v>
      </c>
      <c r="AY1935" s="202" t="s">
        <v>182</v>
      </c>
    </row>
    <row r="1936" spans="1:65" s="13" customFormat="1" ht="11.25">
      <c r="B1936" s="192"/>
      <c r="C1936" s="193"/>
      <c r="D1936" s="194" t="s">
        <v>193</v>
      </c>
      <c r="E1936" s="195" t="s">
        <v>43</v>
      </c>
      <c r="F1936" s="196" t="s">
        <v>2185</v>
      </c>
      <c r="G1936" s="193"/>
      <c r="H1936" s="195" t="s">
        <v>43</v>
      </c>
      <c r="I1936" s="197"/>
      <c r="J1936" s="193"/>
      <c r="K1936" s="193"/>
      <c r="L1936" s="198"/>
      <c r="M1936" s="199"/>
      <c r="N1936" s="200"/>
      <c r="O1936" s="200"/>
      <c r="P1936" s="200"/>
      <c r="Q1936" s="200"/>
      <c r="R1936" s="200"/>
      <c r="S1936" s="200"/>
      <c r="T1936" s="201"/>
      <c r="AT1936" s="202" t="s">
        <v>193</v>
      </c>
      <c r="AU1936" s="202" t="s">
        <v>90</v>
      </c>
      <c r="AV1936" s="13" t="s">
        <v>88</v>
      </c>
      <c r="AW1936" s="13" t="s">
        <v>41</v>
      </c>
      <c r="AX1936" s="13" t="s">
        <v>80</v>
      </c>
      <c r="AY1936" s="202" t="s">
        <v>182</v>
      </c>
    </row>
    <row r="1937" spans="1:65" s="14" customFormat="1" ht="11.25">
      <c r="B1937" s="203"/>
      <c r="C1937" s="204"/>
      <c r="D1937" s="194" t="s">
        <v>193</v>
      </c>
      <c r="E1937" s="205" t="s">
        <v>43</v>
      </c>
      <c r="F1937" s="206" t="s">
        <v>1186</v>
      </c>
      <c r="G1937" s="204"/>
      <c r="H1937" s="207">
        <v>1.5</v>
      </c>
      <c r="I1937" s="208"/>
      <c r="J1937" s="204"/>
      <c r="K1937" s="204"/>
      <c r="L1937" s="209"/>
      <c r="M1937" s="210"/>
      <c r="N1937" s="211"/>
      <c r="O1937" s="211"/>
      <c r="P1937" s="211"/>
      <c r="Q1937" s="211"/>
      <c r="R1937" s="211"/>
      <c r="S1937" s="211"/>
      <c r="T1937" s="212"/>
      <c r="AT1937" s="213" t="s">
        <v>193</v>
      </c>
      <c r="AU1937" s="213" t="s">
        <v>90</v>
      </c>
      <c r="AV1937" s="14" t="s">
        <v>90</v>
      </c>
      <c r="AW1937" s="14" t="s">
        <v>41</v>
      </c>
      <c r="AX1937" s="14" t="s">
        <v>80</v>
      </c>
      <c r="AY1937" s="213" t="s">
        <v>182</v>
      </c>
    </row>
    <row r="1938" spans="1:65" s="13" customFormat="1" ht="11.25">
      <c r="B1938" s="192"/>
      <c r="C1938" s="193"/>
      <c r="D1938" s="194" t="s">
        <v>193</v>
      </c>
      <c r="E1938" s="195" t="s">
        <v>43</v>
      </c>
      <c r="F1938" s="196" t="s">
        <v>2186</v>
      </c>
      <c r="G1938" s="193"/>
      <c r="H1938" s="195" t="s">
        <v>43</v>
      </c>
      <c r="I1938" s="197"/>
      <c r="J1938" s="193"/>
      <c r="K1938" s="193"/>
      <c r="L1938" s="198"/>
      <c r="M1938" s="199"/>
      <c r="N1938" s="200"/>
      <c r="O1938" s="200"/>
      <c r="P1938" s="200"/>
      <c r="Q1938" s="200"/>
      <c r="R1938" s="200"/>
      <c r="S1938" s="200"/>
      <c r="T1938" s="201"/>
      <c r="AT1938" s="202" t="s">
        <v>193</v>
      </c>
      <c r="AU1938" s="202" t="s">
        <v>90</v>
      </c>
      <c r="AV1938" s="13" t="s">
        <v>88</v>
      </c>
      <c r="AW1938" s="13" t="s">
        <v>41</v>
      </c>
      <c r="AX1938" s="13" t="s">
        <v>80</v>
      </c>
      <c r="AY1938" s="202" t="s">
        <v>182</v>
      </c>
    </row>
    <row r="1939" spans="1:65" s="14" customFormat="1" ht="11.25">
      <c r="B1939" s="203"/>
      <c r="C1939" s="204"/>
      <c r="D1939" s="194" t="s">
        <v>193</v>
      </c>
      <c r="E1939" s="205" t="s">
        <v>43</v>
      </c>
      <c r="F1939" s="206" t="s">
        <v>1186</v>
      </c>
      <c r="G1939" s="204"/>
      <c r="H1939" s="207">
        <v>1.5</v>
      </c>
      <c r="I1939" s="208"/>
      <c r="J1939" s="204"/>
      <c r="K1939" s="204"/>
      <c r="L1939" s="209"/>
      <c r="M1939" s="210"/>
      <c r="N1939" s="211"/>
      <c r="O1939" s="211"/>
      <c r="P1939" s="211"/>
      <c r="Q1939" s="211"/>
      <c r="R1939" s="211"/>
      <c r="S1939" s="211"/>
      <c r="T1939" s="212"/>
      <c r="AT1939" s="213" t="s">
        <v>193</v>
      </c>
      <c r="AU1939" s="213" t="s">
        <v>90</v>
      </c>
      <c r="AV1939" s="14" t="s">
        <v>90</v>
      </c>
      <c r="AW1939" s="14" t="s">
        <v>41</v>
      </c>
      <c r="AX1939" s="14" t="s">
        <v>80</v>
      </c>
      <c r="AY1939" s="213" t="s">
        <v>182</v>
      </c>
    </row>
    <row r="1940" spans="1:65" s="13" customFormat="1" ht="11.25">
      <c r="B1940" s="192"/>
      <c r="C1940" s="193"/>
      <c r="D1940" s="194" t="s">
        <v>193</v>
      </c>
      <c r="E1940" s="195" t="s">
        <v>43</v>
      </c>
      <c r="F1940" s="196" t="s">
        <v>2187</v>
      </c>
      <c r="G1940" s="193"/>
      <c r="H1940" s="195" t="s">
        <v>43</v>
      </c>
      <c r="I1940" s="197"/>
      <c r="J1940" s="193"/>
      <c r="K1940" s="193"/>
      <c r="L1940" s="198"/>
      <c r="M1940" s="199"/>
      <c r="N1940" s="200"/>
      <c r="O1940" s="200"/>
      <c r="P1940" s="200"/>
      <c r="Q1940" s="200"/>
      <c r="R1940" s="200"/>
      <c r="S1940" s="200"/>
      <c r="T1940" s="201"/>
      <c r="AT1940" s="202" t="s">
        <v>193</v>
      </c>
      <c r="AU1940" s="202" t="s">
        <v>90</v>
      </c>
      <c r="AV1940" s="13" t="s">
        <v>88</v>
      </c>
      <c r="AW1940" s="13" t="s">
        <v>41</v>
      </c>
      <c r="AX1940" s="13" t="s">
        <v>80</v>
      </c>
      <c r="AY1940" s="202" t="s">
        <v>182</v>
      </c>
    </row>
    <row r="1941" spans="1:65" s="14" customFormat="1" ht="11.25">
      <c r="B1941" s="203"/>
      <c r="C1941" s="204"/>
      <c r="D1941" s="194" t="s">
        <v>193</v>
      </c>
      <c r="E1941" s="205" t="s">
        <v>43</v>
      </c>
      <c r="F1941" s="206" t="s">
        <v>1186</v>
      </c>
      <c r="G1941" s="204"/>
      <c r="H1941" s="207">
        <v>1.5</v>
      </c>
      <c r="I1941" s="208"/>
      <c r="J1941" s="204"/>
      <c r="K1941" s="204"/>
      <c r="L1941" s="209"/>
      <c r="M1941" s="210"/>
      <c r="N1941" s="211"/>
      <c r="O1941" s="211"/>
      <c r="P1941" s="211"/>
      <c r="Q1941" s="211"/>
      <c r="R1941" s="211"/>
      <c r="S1941" s="211"/>
      <c r="T1941" s="212"/>
      <c r="AT1941" s="213" t="s">
        <v>193</v>
      </c>
      <c r="AU1941" s="213" t="s">
        <v>90</v>
      </c>
      <c r="AV1941" s="14" t="s">
        <v>90</v>
      </c>
      <c r="AW1941" s="14" t="s">
        <v>41</v>
      </c>
      <c r="AX1941" s="14" t="s">
        <v>80</v>
      </c>
      <c r="AY1941" s="213" t="s">
        <v>182</v>
      </c>
    </row>
    <row r="1942" spans="1:65" s="13" customFormat="1" ht="11.25">
      <c r="B1942" s="192"/>
      <c r="C1942" s="193"/>
      <c r="D1942" s="194" t="s">
        <v>193</v>
      </c>
      <c r="E1942" s="195" t="s">
        <v>43</v>
      </c>
      <c r="F1942" s="196" t="s">
        <v>2188</v>
      </c>
      <c r="G1942" s="193"/>
      <c r="H1942" s="195" t="s">
        <v>43</v>
      </c>
      <c r="I1942" s="197"/>
      <c r="J1942" s="193"/>
      <c r="K1942" s="193"/>
      <c r="L1942" s="198"/>
      <c r="M1942" s="199"/>
      <c r="N1942" s="200"/>
      <c r="O1942" s="200"/>
      <c r="P1942" s="200"/>
      <c r="Q1942" s="200"/>
      <c r="R1942" s="200"/>
      <c r="S1942" s="200"/>
      <c r="T1942" s="201"/>
      <c r="AT1942" s="202" t="s">
        <v>193</v>
      </c>
      <c r="AU1942" s="202" t="s">
        <v>90</v>
      </c>
      <c r="AV1942" s="13" t="s">
        <v>88</v>
      </c>
      <c r="AW1942" s="13" t="s">
        <v>41</v>
      </c>
      <c r="AX1942" s="13" t="s">
        <v>80</v>
      </c>
      <c r="AY1942" s="202" t="s">
        <v>182</v>
      </c>
    </row>
    <row r="1943" spans="1:65" s="14" customFormat="1" ht="11.25">
      <c r="B1943" s="203"/>
      <c r="C1943" s="204"/>
      <c r="D1943" s="194" t="s">
        <v>193</v>
      </c>
      <c r="E1943" s="205" t="s">
        <v>43</v>
      </c>
      <c r="F1943" s="206" t="s">
        <v>1186</v>
      </c>
      <c r="G1943" s="204"/>
      <c r="H1943" s="207">
        <v>1.5</v>
      </c>
      <c r="I1943" s="208"/>
      <c r="J1943" s="204"/>
      <c r="K1943" s="204"/>
      <c r="L1943" s="209"/>
      <c r="M1943" s="210"/>
      <c r="N1943" s="211"/>
      <c r="O1943" s="211"/>
      <c r="P1943" s="211"/>
      <c r="Q1943" s="211"/>
      <c r="R1943" s="211"/>
      <c r="S1943" s="211"/>
      <c r="T1943" s="212"/>
      <c r="AT1943" s="213" t="s">
        <v>193</v>
      </c>
      <c r="AU1943" s="213" t="s">
        <v>90</v>
      </c>
      <c r="AV1943" s="14" t="s">
        <v>90</v>
      </c>
      <c r="AW1943" s="14" t="s">
        <v>41</v>
      </c>
      <c r="AX1943" s="14" t="s">
        <v>80</v>
      </c>
      <c r="AY1943" s="213" t="s">
        <v>182</v>
      </c>
    </row>
    <row r="1944" spans="1:65" s="13" customFormat="1" ht="11.25">
      <c r="B1944" s="192"/>
      <c r="C1944" s="193"/>
      <c r="D1944" s="194" t="s">
        <v>193</v>
      </c>
      <c r="E1944" s="195" t="s">
        <v>43</v>
      </c>
      <c r="F1944" s="196" t="s">
        <v>2189</v>
      </c>
      <c r="G1944" s="193"/>
      <c r="H1944" s="195" t="s">
        <v>43</v>
      </c>
      <c r="I1944" s="197"/>
      <c r="J1944" s="193"/>
      <c r="K1944" s="193"/>
      <c r="L1944" s="198"/>
      <c r="M1944" s="199"/>
      <c r="N1944" s="200"/>
      <c r="O1944" s="200"/>
      <c r="P1944" s="200"/>
      <c r="Q1944" s="200"/>
      <c r="R1944" s="200"/>
      <c r="S1944" s="200"/>
      <c r="T1944" s="201"/>
      <c r="AT1944" s="202" t="s">
        <v>193</v>
      </c>
      <c r="AU1944" s="202" t="s">
        <v>90</v>
      </c>
      <c r="AV1944" s="13" t="s">
        <v>88</v>
      </c>
      <c r="AW1944" s="13" t="s">
        <v>41</v>
      </c>
      <c r="AX1944" s="13" t="s">
        <v>80</v>
      </c>
      <c r="AY1944" s="202" t="s">
        <v>182</v>
      </c>
    </row>
    <row r="1945" spans="1:65" s="14" customFormat="1" ht="11.25">
      <c r="B1945" s="203"/>
      <c r="C1945" s="204"/>
      <c r="D1945" s="194" t="s">
        <v>193</v>
      </c>
      <c r="E1945" s="205" t="s">
        <v>43</v>
      </c>
      <c r="F1945" s="206" t="s">
        <v>1186</v>
      </c>
      <c r="G1945" s="204"/>
      <c r="H1945" s="207">
        <v>1.5</v>
      </c>
      <c r="I1945" s="208"/>
      <c r="J1945" s="204"/>
      <c r="K1945" s="204"/>
      <c r="L1945" s="209"/>
      <c r="M1945" s="210"/>
      <c r="N1945" s="211"/>
      <c r="O1945" s="211"/>
      <c r="P1945" s="211"/>
      <c r="Q1945" s="211"/>
      <c r="R1945" s="211"/>
      <c r="S1945" s="211"/>
      <c r="T1945" s="212"/>
      <c r="AT1945" s="213" t="s">
        <v>193</v>
      </c>
      <c r="AU1945" s="213" t="s">
        <v>90</v>
      </c>
      <c r="AV1945" s="14" t="s">
        <v>90</v>
      </c>
      <c r="AW1945" s="14" t="s">
        <v>41</v>
      </c>
      <c r="AX1945" s="14" t="s">
        <v>80</v>
      </c>
      <c r="AY1945" s="213" t="s">
        <v>182</v>
      </c>
    </row>
    <row r="1946" spans="1:65" s="13" customFormat="1" ht="11.25">
      <c r="B1946" s="192"/>
      <c r="C1946" s="193"/>
      <c r="D1946" s="194" t="s">
        <v>193</v>
      </c>
      <c r="E1946" s="195" t="s">
        <v>43</v>
      </c>
      <c r="F1946" s="196" t="s">
        <v>2190</v>
      </c>
      <c r="G1946" s="193"/>
      <c r="H1946" s="195" t="s">
        <v>43</v>
      </c>
      <c r="I1946" s="197"/>
      <c r="J1946" s="193"/>
      <c r="K1946" s="193"/>
      <c r="L1946" s="198"/>
      <c r="M1946" s="199"/>
      <c r="N1946" s="200"/>
      <c r="O1946" s="200"/>
      <c r="P1946" s="200"/>
      <c r="Q1946" s="200"/>
      <c r="R1946" s="200"/>
      <c r="S1946" s="200"/>
      <c r="T1946" s="201"/>
      <c r="AT1946" s="202" t="s">
        <v>193</v>
      </c>
      <c r="AU1946" s="202" t="s">
        <v>90</v>
      </c>
      <c r="AV1946" s="13" t="s">
        <v>88</v>
      </c>
      <c r="AW1946" s="13" t="s">
        <v>41</v>
      </c>
      <c r="AX1946" s="13" t="s">
        <v>80</v>
      </c>
      <c r="AY1946" s="202" t="s">
        <v>182</v>
      </c>
    </row>
    <row r="1947" spans="1:65" s="14" customFormat="1" ht="11.25">
      <c r="B1947" s="203"/>
      <c r="C1947" s="204"/>
      <c r="D1947" s="194" t="s">
        <v>193</v>
      </c>
      <c r="E1947" s="205" t="s">
        <v>43</v>
      </c>
      <c r="F1947" s="206" t="s">
        <v>1186</v>
      </c>
      <c r="G1947" s="204"/>
      <c r="H1947" s="207">
        <v>1.5</v>
      </c>
      <c r="I1947" s="208"/>
      <c r="J1947" s="204"/>
      <c r="K1947" s="204"/>
      <c r="L1947" s="209"/>
      <c r="M1947" s="210"/>
      <c r="N1947" s="211"/>
      <c r="O1947" s="211"/>
      <c r="P1947" s="211"/>
      <c r="Q1947" s="211"/>
      <c r="R1947" s="211"/>
      <c r="S1947" s="211"/>
      <c r="T1947" s="212"/>
      <c r="AT1947" s="213" t="s">
        <v>193</v>
      </c>
      <c r="AU1947" s="213" t="s">
        <v>90</v>
      </c>
      <c r="AV1947" s="14" t="s">
        <v>90</v>
      </c>
      <c r="AW1947" s="14" t="s">
        <v>41</v>
      </c>
      <c r="AX1947" s="14" t="s">
        <v>80</v>
      </c>
      <c r="AY1947" s="213" t="s">
        <v>182</v>
      </c>
    </row>
    <row r="1948" spans="1:65" s="13" customFormat="1" ht="11.25">
      <c r="B1948" s="192"/>
      <c r="C1948" s="193"/>
      <c r="D1948" s="194" t="s">
        <v>193</v>
      </c>
      <c r="E1948" s="195" t="s">
        <v>43</v>
      </c>
      <c r="F1948" s="196" t="s">
        <v>2191</v>
      </c>
      <c r="G1948" s="193"/>
      <c r="H1948" s="195" t="s">
        <v>43</v>
      </c>
      <c r="I1948" s="197"/>
      <c r="J1948" s="193"/>
      <c r="K1948" s="193"/>
      <c r="L1948" s="198"/>
      <c r="M1948" s="199"/>
      <c r="N1948" s="200"/>
      <c r="O1948" s="200"/>
      <c r="P1948" s="200"/>
      <c r="Q1948" s="200"/>
      <c r="R1948" s="200"/>
      <c r="S1948" s="200"/>
      <c r="T1948" s="201"/>
      <c r="AT1948" s="202" t="s">
        <v>193</v>
      </c>
      <c r="AU1948" s="202" t="s">
        <v>90</v>
      </c>
      <c r="AV1948" s="13" t="s">
        <v>88</v>
      </c>
      <c r="AW1948" s="13" t="s">
        <v>41</v>
      </c>
      <c r="AX1948" s="13" t="s">
        <v>80</v>
      </c>
      <c r="AY1948" s="202" t="s">
        <v>182</v>
      </c>
    </row>
    <row r="1949" spans="1:65" s="14" customFormat="1" ht="11.25">
      <c r="B1949" s="203"/>
      <c r="C1949" s="204"/>
      <c r="D1949" s="194" t="s">
        <v>193</v>
      </c>
      <c r="E1949" s="205" t="s">
        <v>43</v>
      </c>
      <c r="F1949" s="206" t="s">
        <v>1186</v>
      </c>
      <c r="G1949" s="204"/>
      <c r="H1949" s="207">
        <v>1.5</v>
      </c>
      <c r="I1949" s="208"/>
      <c r="J1949" s="204"/>
      <c r="K1949" s="204"/>
      <c r="L1949" s="209"/>
      <c r="M1949" s="210"/>
      <c r="N1949" s="211"/>
      <c r="O1949" s="211"/>
      <c r="P1949" s="211"/>
      <c r="Q1949" s="211"/>
      <c r="R1949" s="211"/>
      <c r="S1949" s="211"/>
      <c r="T1949" s="212"/>
      <c r="AT1949" s="213" t="s">
        <v>193</v>
      </c>
      <c r="AU1949" s="213" t="s">
        <v>90</v>
      </c>
      <c r="AV1949" s="14" t="s">
        <v>90</v>
      </c>
      <c r="AW1949" s="14" t="s">
        <v>41</v>
      </c>
      <c r="AX1949" s="14" t="s">
        <v>80</v>
      </c>
      <c r="AY1949" s="213" t="s">
        <v>182</v>
      </c>
    </row>
    <row r="1950" spans="1:65" s="15" customFormat="1" ht="11.25">
      <c r="B1950" s="227"/>
      <c r="C1950" s="228"/>
      <c r="D1950" s="194" t="s">
        <v>193</v>
      </c>
      <c r="E1950" s="229" t="s">
        <v>43</v>
      </c>
      <c r="F1950" s="230" t="s">
        <v>436</v>
      </c>
      <c r="G1950" s="228"/>
      <c r="H1950" s="231">
        <v>10.5</v>
      </c>
      <c r="I1950" s="232"/>
      <c r="J1950" s="228"/>
      <c r="K1950" s="228"/>
      <c r="L1950" s="233"/>
      <c r="M1950" s="234"/>
      <c r="N1950" s="235"/>
      <c r="O1950" s="235"/>
      <c r="P1950" s="235"/>
      <c r="Q1950" s="235"/>
      <c r="R1950" s="235"/>
      <c r="S1950" s="235"/>
      <c r="T1950" s="236"/>
      <c r="AT1950" s="237" t="s">
        <v>193</v>
      </c>
      <c r="AU1950" s="237" t="s">
        <v>90</v>
      </c>
      <c r="AV1950" s="15" t="s">
        <v>205</v>
      </c>
      <c r="AW1950" s="15" t="s">
        <v>41</v>
      </c>
      <c r="AX1950" s="15" t="s">
        <v>88</v>
      </c>
      <c r="AY1950" s="237" t="s">
        <v>182</v>
      </c>
    </row>
    <row r="1951" spans="1:65" s="2" customFormat="1" ht="14.45" customHeight="1">
      <c r="A1951" s="35"/>
      <c r="B1951" s="36"/>
      <c r="C1951" s="214" t="s">
        <v>2192</v>
      </c>
      <c r="D1951" s="214" t="s">
        <v>179</v>
      </c>
      <c r="E1951" s="215" t="s">
        <v>1188</v>
      </c>
      <c r="F1951" s="216" t="s">
        <v>1189</v>
      </c>
      <c r="G1951" s="217" t="s">
        <v>481</v>
      </c>
      <c r="H1951" s="218">
        <v>10.5</v>
      </c>
      <c r="I1951" s="219"/>
      <c r="J1951" s="220">
        <f>ROUND(I1951*H1951,2)</f>
        <v>0</v>
      </c>
      <c r="K1951" s="216" t="s">
        <v>191</v>
      </c>
      <c r="L1951" s="221"/>
      <c r="M1951" s="222" t="s">
        <v>43</v>
      </c>
      <c r="N1951" s="223" t="s">
        <v>51</v>
      </c>
      <c r="O1951" s="65"/>
      <c r="P1951" s="188">
        <f>O1951*H1951</f>
        <v>0</v>
      </c>
      <c r="Q1951" s="188">
        <v>1.306E-2</v>
      </c>
      <c r="R1951" s="188">
        <f>Q1951*H1951</f>
        <v>0.13713</v>
      </c>
      <c r="S1951" s="188">
        <v>0</v>
      </c>
      <c r="T1951" s="189">
        <f>S1951*H1951</f>
        <v>0</v>
      </c>
      <c r="U1951" s="35"/>
      <c r="V1951" s="35"/>
      <c r="W1951" s="35"/>
      <c r="X1951" s="35"/>
      <c r="Y1951" s="35"/>
      <c r="Z1951" s="35"/>
      <c r="AA1951" s="35"/>
      <c r="AB1951" s="35"/>
      <c r="AC1951" s="35"/>
      <c r="AD1951" s="35"/>
      <c r="AE1951" s="35"/>
      <c r="AR1951" s="190" t="s">
        <v>90</v>
      </c>
      <c r="AT1951" s="190" t="s">
        <v>179</v>
      </c>
      <c r="AU1951" s="190" t="s">
        <v>90</v>
      </c>
      <c r="AY1951" s="17" t="s">
        <v>182</v>
      </c>
      <c r="BE1951" s="191">
        <f>IF(N1951="základní",J1951,0)</f>
        <v>0</v>
      </c>
      <c r="BF1951" s="191">
        <f>IF(N1951="snížená",J1951,0)</f>
        <v>0</v>
      </c>
      <c r="BG1951" s="191">
        <f>IF(N1951="zákl. přenesená",J1951,0)</f>
        <v>0</v>
      </c>
      <c r="BH1951" s="191">
        <f>IF(N1951="sníž. přenesená",J1951,0)</f>
        <v>0</v>
      </c>
      <c r="BI1951" s="191">
        <f>IF(N1951="nulová",J1951,0)</f>
        <v>0</v>
      </c>
      <c r="BJ1951" s="17" t="s">
        <v>88</v>
      </c>
      <c r="BK1951" s="191">
        <f>ROUND(I1951*H1951,2)</f>
        <v>0</v>
      </c>
      <c r="BL1951" s="17" t="s">
        <v>88</v>
      </c>
      <c r="BM1951" s="190" t="s">
        <v>1190</v>
      </c>
    </row>
    <row r="1952" spans="1:65" s="13" customFormat="1" ht="11.25">
      <c r="B1952" s="192"/>
      <c r="C1952" s="193"/>
      <c r="D1952" s="194" t="s">
        <v>193</v>
      </c>
      <c r="E1952" s="195" t="s">
        <v>43</v>
      </c>
      <c r="F1952" s="196" t="s">
        <v>431</v>
      </c>
      <c r="G1952" s="193"/>
      <c r="H1952" s="195" t="s">
        <v>43</v>
      </c>
      <c r="I1952" s="197"/>
      <c r="J1952" s="193"/>
      <c r="K1952" s="193"/>
      <c r="L1952" s="198"/>
      <c r="M1952" s="199"/>
      <c r="N1952" s="200"/>
      <c r="O1952" s="200"/>
      <c r="P1952" s="200"/>
      <c r="Q1952" s="200"/>
      <c r="R1952" s="200"/>
      <c r="S1952" s="200"/>
      <c r="T1952" s="201"/>
      <c r="AT1952" s="202" t="s">
        <v>193</v>
      </c>
      <c r="AU1952" s="202" t="s">
        <v>90</v>
      </c>
      <c r="AV1952" s="13" t="s">
        <v>88</v>
      </c>
      <c r="AW1952" s="13" t="s">
        <v>41</v>
      </c>
      <c r="AX1952" s="13" t="s">
        <v>80</v>
      </c>
      <c r="AY1952" s="202" t="s">
        <v>182</v>
      </c>
    </row>
    <row r="1953" spans="1:65" s="13" customFormat="1" ht="11.25">
      <c r="B1953" s="192"/>
      <c r="C1953" s="193"/>
      <c r="D1953" s="194" t="s">
        <v>193</v>
      </c>
      <c r="E1953" s="195" t="s">
        <v>43</v>
      </c>
      <c r="F1953" s="196" t="s">
        <v>2185</v>
      </c>
      <c r="G1953" s="193"/>
      <c r="H1953" s="195" t="s">
        <v>43</v>
      </c>
      <c r="I1953" s="197"/>
      <c r="J1953" s="193"/>
      <c r="K1953" s="193"/>
      <c r="L1953" s="198"/>
      <c r="M1953" s="199"/>
      <c r="N1953" s="200"/>
      <c r="O1953" s="200"/>
      <c r="P1953" s="200"/>
      <c r="Q1953" s="200"/>
      <c r="R1953" s="200"/>
      <c r="S1953" s="200"/>
      <c r="T1953" s="201"/>
      <c r="AT1953" s="202" t="s">
        <v>193</v>
      </c>
      <c r="AU1953" s="202" t="s">
        <v>90</v>
      </c>
      <c r="AV1953" s="13" t="s">
        <v>88</v>
      </c>
      <c r="AW1953" s="13" t="s">
        <v>41</v>
      </c>
      <c r="AX1953" s="13" t="s">
        <v>80</v>
      </c>
      <c r="AY1953" s="202" t="s">
        <v>182</v>
      </c>
    </row>
    <row r="1954" spans="1:65" s="14" customFormat="1" ht="11.25">
      <c r="B1954" s="203"/>
      <c r="C1954" s="204"/>
      <c r="D1954" s="194" t="s">
        <v>193</v>
      </c>
      <c r="E1954" s="205" t="s">
        <v>43</v>
      </c>
      <c r="F1954" s="206" t="s">
        <v>1186</v>
      </c>
      <c r="G1954" s="204"/>
      <c r="H1954" s="207">
        <v>1.5</v>
      </c>
      <c r="I1954" s="208"/>
      <c r="J1954" s="204"/>
      <c r="K1954" s="204"/>
      <c r="L1954" s="209"/>
      <c r="M1954" s="210"/>
      <c r="N1954" s="211"/>
      <c r="O1954" s="211"/>
      <c r="P1954" s="211"/>
      <c r="Q1954" s="211"/>
      <c r="R1954" s="211"/>
      <c r="S1954" s="211"/>
      <c r="T1954" s="212"/>
      <c r="AT1954" s="213" t="s">
        <v>193</v>
      </c>
      <c r="AU1954" s="213" t="s">
        <v>90</v>
      </c>
      <c r="AV1954" s="14" t="s">
        <v>90</v>
      </c>
      <c r="AW1954" s="14" t="s">
        <v>41</v>
      </c>
      <c r="AX1954" s="14" t="s">
        <v>80</v>
      </c>
      <c r="AY1954" s="213" t="s">
        <v>182</v>
      </c>
    </row>
    <row r="1955" spans="1:65" s="13" customFormat="1" ht="11.25">
      <c r="B1955" s="192"/>
      <c r="C1955" s="193"/>
      <c r="D1955" s="194" t="s">
        <v>193</v>
      </c>
      <c r="E1955" s="195" t="s">
        <v>43</v>
      </c>
      <c r="F1955" s="196" t="s">
        <v>2186</v>
      </c>
      <c r="G1955" s="193"/>
      <c r="H1955" s="195" t="s">
        <v>43</v>
      </c>
      <c r="I1955" s="197"/>
      <c r="J1955" s="193"/>
      <c r="K1955" s="193"/>
      <c r="L1955" s="198"/>
      <c r="M1955" s="199"/>
      <c r="N1955" s="200"/>
      <c r="O1955" s="200"/>
      <c r="P1955" s="200"/>
      <c r="Q1955" s="200"/>
      <c r="R1955" s="200"/>
      <c r="S1955" s="200"/>
      <c r="T1955" s="201"/>
      <c r="AT1955" s="202" t="s">
        <v>193</v>
      </c>
      <c r="AU1955" s="202" t="s">
        <v>90</v>
      </c>
      <c r="AV1955" s="13" t="s">
        <v>88</v>
      </c>
      <c r="AW1955" s="13" t="s">
        <v>41</v>
      </c>
      <c r="AX1955" s="13" t="s">
        <v>80</v>
      </c>
      <c r="AY1955" s="202" t="s">
        <v>182</v>
      </c>
    </row>
    <row r="1956" spans="1:65" s="14" customFormat="1" ht="11.25">
      <c r="B1956" s="203"/>
      <c r="C1956" s="204"/>
      <c r="D1956" s="194" t="s">
        <v>193</v>
      </c>
      <c r="E1956" s="205" t="s">
        <v>43</v>
      </c>
      <c r="F1956" s="206" t="s">
        <v>1186</v>
      </c>
      <c r="G1956" s="204"/>
      <c r="H1956" s="207">
        <v>1.5</v>
      </c>
      <c r="I1956" s="208"/>
      <c r="J1956" s="204"/>
      <c r="K1956" s="204"/>
      <c r="L1956" s="209"/>
      <c r="M1956" s="210"/>
      <c r="N1956" s="211"/>
      <c r="O1956" s="211"/>
      <c r="P1956" s="211"/>
      <c r="Q1956" s="211"/>
      <c r="R1956" s="211"/>
      <c r="S1956" s="211"/>
      <c r="T1956" s="212"/>
      <c r="AT1956" s="213" t="s">
        <v>193</v>
      </c>
      <c r="AU1956" s="213" t="s">
        <v>90</v>
      </c>
      <c r="AV1956" s="14" t="s">
        <v>90</v>
      </c>
      <c r="AW1956" s="14" t="s">
        <v>41</v>
      </c>
      <c r="AX1956" s="14" t="s">
        <v>80</v>
      </c>
      <c r="AY1956" s="213" t="s">
        <v>182</v>
      </c>
    </row>
    <row r="1957" spans="1:65" s="13" customFormat="1" ht="11.25">
      <c r="B1957" s="192"/>
      <c r="C1957" s="193"/>
      <c r="D1957" s="194" t="s">
        <v>193</v>
      </c>
      <c r="E1957" s="195" t="s">
        <v>43</v>
      </c>
      <c r="F1957" s="196" t="s">
        <v>2187</v>
      </c>
      <c r="G1957" s="193"/>
      <c r="H1957" s="195" t="s">
        <v>43</v>
      </c>
      <c r="I1957" s="197"/>
      <c r="J1957" s="193"/>
      <c r="K1957" s="193"/>
      <c r="L1957" s="198"/>
      <c r="M1957" s="199"/>
      <c r="N1957" s="200"/>
      <c r="O1957" s="200"/>
      <c r="P1957" s="200"/>
      <c r="Q1957" s="200"/>
      <c r="R1957" s="200"/>
      <c r="S1957" s="200"/>
      <c r="T1957" s="201"/>
      <c r="AT1957" s="202" t="s">
        <v>193</v>
      </c>
      <c r="AU1957" s="202" t="s">
        <v>90</v>
      </c>
      <c r="AV1957" s="13" t="s">
        <v>88</v>
      </c>
      <c r="AW1957" s="13" t="s">
        <v>41</v>
      </c>
      <c r="AX1957" s="13" t="s">
        <v>80</v>
      </c>
      <c r="AY1957" s="202" t="s">
        <v>182</v>
      </c>
    </row>
    <row r="1958" spans="1:65" s="14" customFormat="1" ht="11.25">
      <c r="B1958" s="203"/>
      <c r="C1958" s="204"/>
      <c r="D1958" s="194" t="s">
        <v>193</v>
      </c>
      <c r="E1958" s="205" t="s">
        <v>43</v>
      </c>
      <c r="F1958" s="206" t="s">
        <v>1186</v>
      </c>
      <c r="G1958" s="204"/>
      <c r="H1958" s="207">
        <v>1.5</v>
      </c>
      <c r="I1958" s="208"/>
      <c r="J1958" s="204"/>
      <c r="K1958" s="204"/>
      <c r="L1958" s="209"/>
      <c r="M1958" s="210"/>
      <c r="N1958" s="211"/>
      <c r="O1958" s="211"/>
      <c r="P1958" s="211"/>
      <c r="Q1958" s="211"/>
      <c r="R1958" s="211"/>
      <c r="S1958" s="211"/>
      <c r="T1958" s="212"/>
      <c r="AT1958" s="213" t="s">
        <v>193</v>
      </c>
      <c r="AU1958" s="213" t="s">
        <v>90</v>
      </c>
      <c r="AV1958" s="14" t="s">
        <v>90</v>
      </c>
      <c r="AW1958" s="14" t="s">
        <v>41</v>
      </c>
      <c r="AX1958" s="14" t="s">
        <v>80</v>
      </c>
      <c r="AY1958" s="213" t="s">
        <v>182</v>
      </c>
    </row>
    <row r="1959" spans="1:65" s="13" customFormat="1" ht="11.25">
      <c r="B1959" s="192"/>
      <c r="C1959" s="193"/>
      <c r="D1959" s="194" t="s">
        <v>193</v>
      </c>
      <c r="E1959" s="195" t="s">
        <v>43</v>
      </c>
      <c r="F1959" s="196" t="s">
        <v>2188</v>
      </c>
      <c r="G1959" s="193"/>
      <c r="H1959" s="195" t="s">
        <v>43</v>
      </c>
      <c r="I1959" s="197"/>
      <c r="J1959" s="193"/>
      <c r="K1959" s="193"/>
      <c r="L1959" s="198"/>
      <c r="M1959" s="199"/>
      <c r="N1959" s="200"/>
      <c r="O1959" s="200"/>
      <c r="P1959" s="200"/>
      <c r="Q1959" s="200"/>
      <c r="R1959" s="200"/>
      <c r="S1959" s="200"/>
      <c r="T1959" s="201"/>
      <c r="AT1959" s="202" t="s">
        <v>193</v>
      </c>
      <c r="AU1959" s="202" t="s">
        <v>90</v>
      </c>
      <c r="AV1959" s="13" t="s">
        <v>88</v>
      </c>
      <c r="AW1959" s="13" t="s">
        <v>41</v>
      </c>
      <c r="AX1959" s="13" t="s">
        <v>80</v>
      </c>
      <c r="AY1959" s="202" t="s">
        <v>182</v>
      </c>
    </row>
    <row r="1960" spans="1:65" s="14" customFormat="1" ht="11.25">
      <c r="B1960" s="203"/>
      <c r="C1960" s="204"/>
      <c r="D1960" s="194" t="s">
        <v>193</v>
      </c>
      <c r="E1960" s="205" t="s">
        <v>43</v>
      </c>
      <c r="F1960" s="206" t="s">
        <v>1186</v>
      </c>
      <c r="G1960" s="204"/>
      <c r="H1960" s="207">
        <v>1.5</v>
      </c>
      <c r="I1960" s="208"/>
      <c r="J1960" s="204"/>
      <c r="K1960" s="204"/>
      <c r="L1960" s="209"/>
      <c r="M1960" s="210"/>
      <c r="N1960" s="211"/>
      <c r="O1960" s="211"/>
      <c r="P1960" s="211"/>
      <c r="Q1960" s="211"/>
      <c r="R1960" s="211"/>
      <c r="S1960" s="211"/>
      <c r="T1960" s="212"/>
      <c r="AT1960" s="213" t="s">
        <v>193</v>
      </c>
      <c r="AU1960" s="213" t="s">
        <v>90</v>
      </c>
      <c r="AV1960" s="14" t="s">
        <v>90</v>
      </c>
      <c r="AW1960" s="14" t="s">
        <v>41</v>
      </c>
      <c r="AX1960" s="14" t="s">
        <v>80</v>
      </c>
      <c r="AY1960" s="213" t="s">
        <v>182</v>
      </c>
    </row>
    <row r="1961" spans="1:65" s="13" customFormat="1" ht="11.25">
      <c r="B1961" s="192"/>
      <c r="C1961" s="193"/>
      <c r="D1961" s="194" t="s">
        <v>193</v>
      </c>
      <c r="E1961" s="195" t="s">
        <v>43</v>
      </c>
      <c r="F1961" s="196" t="s">
        <v>2189</v>
      </c>
      <c r="G1961" s="193"/>
      <c r="H1961" s="195" t="s">
        <v>43</v>
      </c>
      <c r="I1961" s="197"/>
      <c r="J1961" s="193"/>
      <c r="K1961" s="193"/>
      <c r="L1961" s="198"/>
      <c r="M1961" s="199"/>
      <c r="N1961" s="200"/>
      <c r="O1961" s="200"/>
      <c r="P1961" s="200"/>
      <c r="Q1961" s="200"/>
      <c r="R1961" s="200"/>
      <c r="S1961" s="200"/>
      <c r="T1961" s="201"/>
      <c r="AT1961" s="202" t="s">
        <v>193</v>
      </c>
      <c r="AU1961" s="202" t="s">
        <v>90</v>
      </c>
      <c r="AV1961" s="13" t="s">
        <v>88</v>
      </c>
      <c r="AW1961" s="13" t="s">
        <v>41</v>
      </c>
      <c r="AX1961" s="13" t="s">
        <v>80</v>
      </c>
      <c r="AY1961" s="202" t="s">
        <v>182</v>
      </c>
    </row>
    <row r="1962" spans="1:65" s="14" customFormat="1" ht="11.25">
      <c r="B1962" s="203"/>
      <c r="C1962" s="204"/>
      <c r="D1962" s="194" t="s">
        <v>193</v>
      </c>
      <c r="E1962" s="205" t="s">
        <v>43</v>
      </c>
      <c r="F1962" s="206" t="s">
        <v>1186</v>
      </c>
      <c r="G1962" s="204"/>
      <c r="H1962" s="207">
        <v>1.5</v>
      </c>
      <c r="I1962" s="208"/>
      <c r="J1962" s="204"/>
      <c r="K1962" s="204"/>
      <c r="L1962" s="209"/>
      <c r="M1962" s="210"/>
      <c r="N1962" s="211"/>
      <c r="O1962" s="211"/>
      <c r="P1962" s="211"/>
      <c r="Q1962" s="211"/>
      <c r="R1962" s="211"/>
      <c r="S1962" s="211"/>
      <c r="T1962" s="212"/>
      <c r="AT1962" s="213" t="s">
        <v>193</v>
      </c>
      <c r="AU1962" s="213" t="s">
        <v>90</v>
      </c>
      <c r="AV1962" s="14" t="s">
        <v>90</v>
      </c>
      <c r="AW1962" s="14" t="s">
        <v>41</v>
      </c>
      <c r="AX1962" s="14" t="s">
        <v>80</v>
      </c>
      <c r="AY1962" s="213" t="s">
        <v>182</v>
      </c>
    </row>
    <row r="1963" spans="1:65" s="13" customFormat="1" ht="11.25">
      <c r="B1963" s="192"/>
      <c r="C1963" s="193"/>
      <c r="D1963" s="194" t="s">
        <v>193</v>
      </c>
      <c r="E1963" s="195" t="s">
        <v>43</v>
      </c>
      <c r="F1963" s="196" t="s">
        <v>2190</v>
      </c>
      <c r="G1963" s="193"/>
      <c r="H1963" s="195" t="s">
        <v>43</v>
      </c>
      <c r="I1963" s="197"/>
      <c r="J1963" s="193"/>
      <c r="K1963" s="193"/>
      <c r="L1963" s="198"/>
      <c r="M1963" s="199"/>
      <c r="N1963" s="200"/>
      <c r="O1963" s="200"/>
      <c r="P1963" s="200"/>
      <c r="Q1963" s="200"/>
      <c r="R1963" s="200"/>
      <c r="S1963" s="200"/>
      <c r="T1963" s="201"/>
      <c r="AT1963" s="202" t="s">
        <v>193</v>
      </c>
      <c r="AU1963" s="202" t="s">
        <v>90</v>
      </c>
      <c r="AV1963" s="13" t="s">
        <v>88</v>
      </c>
      <c r="AW1963" s="13" t="s">
        <v>41</v>
      </c>
      <c r="AX1963" s="13" t="s">
        <v>80</v>
      </c>
      <c r="AY1963" s="202" t="s">
        <v>182</v>
      </c>
    </row>
    <row r="1964" spans="1:65" s="14" customFormat="1" ht="11.25">
      <c r="B1964" s="203"/>
      <c r="C1964" s="204"/>
      <c r="D1964" s="194" t="s">
        <v>193</v>
      </c>
      <c r="E1964" s="205" t="s">
        <v>43</v>
      </c>
      <c r="F1964" s="206" t="s">
        <v>1186</v>
      </c>
      <c r="G1964" s="204"/>
      <c r="H1964" s="207">
        <v>1.5</v>
      </c>
      <c r="I1964" s="208"/>
      <c r="J1964" s="204"/>
      <c r="K1964" s="204"/>
      <c r="L1964" s="209"/>
      <c r="M1964" s="210"/>
      <c r="N1964" s="211"/>
      <c r="O1964" s="211"/>
      <c r="P1964" s="211"/>
      <c r="Q1964" s="211"/>
      <c r="R1964" s="211"/>
      <c r="S1964" s="211"/>
      <c r="T1964" s="212"/>
      <c r="AT1964" s="213" t="s">
        <v>193</v>
      </c>
      <c r="AU1964" s="213" t="s">
        <v>90</v>
      </c>
      <c r="AV1964" s="14" t="s">
        <v>90</v>
      </c>
      <c r="AW1964" s="14" t="s">
        <v>41</v>
      </c>
      <c r="AX1964" s="14" t="s">
        <v>80</v>
      </c>
      <c r="AY1964" s="213" t="s">
        <v>182</v>
      </c>
    </row>
    <row r="1965" spans="1:65" s="13" customFormat="1" ht="11.25">
      <c r="B1965" s="192"/>
      <c r="C1965" s="193"/>
      <c r="D1965" s="194" t="s">
        <v>193</v>
      </c>
      <c r="E1965" s="195" t="s">
        <v>43</v>
      </c>
      <c r="F1965" s="196" t="s">
        <v>2191</v>
      </c>
      <c r="G1965" s="193"/>
      <c r="H1965" s="195" t="s">
        <v>43</v>
      </c>
      <c r="I1965" s="197"/>
      <c r="J1965" s="193"/>
      <c r="K1965" s="193"/>
      <c r="L1965" s="198"/>
      <c r="M1965" s="199"/>
      <c r="N1965" s="200"/>
      <c r="O1965" s="200"/>
      <c r="P1965" s="200"/>
      <c r="Q1965" s="200"/>
      <c r="R1965" s="200"/>
      <c r="S1965" s="200"/>
      <c r="T1965" s="201"/>
      <c r="AT1965" s="202" t="s">
        <v>193</v>
      </c>
      <c r="AU1965" s="202" t="s">
        <v>90</v>
      </c>
      <c r="AV1965" s="13" t="s">
        <v>88</v>
      </c>
      <c r="AW1965" s="13" t="s">
        <v>41</v>
      </c>
      <c r="AX1965" s="13" t="s">
        <v>80</v>
      </c>
      <c r="AY1965" s="202" t="s">
        <v>182</v>
      </c>
    </row>
    <row r="1966" spans="1:65" s="14" customFormat="1" ht="11.25">
      <c r="B1966" s="203"/>
      <c r="C1966" s="204"/>
      <c r="D1966" s="194" t="s">
        <v>193</v>
      </c>
      <c r="E1966" s="205" t="s">
        <v>43</v>
      </c>
      <c r="F1966" s="206" t="s">
        <v>1186</v>
      </c>
      <c r="G1966" s="204"/>
      <c r="H1966" s="207">
        <v>1.5</v>
      </c>
      <c r="I1966" s="208"/>
      <c r="J1966" s="204"/>
      <c r="K1966" s="204"/>
      <c r="L1966" s="209"/>
      <c r="M1966" s="210"/>
      <c r="N1966" s="211"/>
      <c r="O1966" s="211"/>
      <c r="P1966" s="211"/>
      <c r="Q1966" s="211"/>
      <c r="R1966" s="211"/>
      <c r="S1966" s="211"/>
      <c r="T1966" s="212"/>
      <c r="AT1966" s="213" t="s">
        <v>193</v>
      </c>
      <c r="AU1966" s="213" t="s">
        <v>90</v>
      </c>
      <c r="AV1966" s="14" t="s">
        <v>90</v>
      </c>
      <c r="AW1966" s="14" t="s">
        <v>41</v>
      </c>
      <c r="AX1966" s="14" t="s">
        <v>80</v>
      </c>
      <c r="AY1966" s="213" t="s">
        <v>182</v>
      </c>
    </row>
    <row r="1967" spans="1:65" s="15" customFormat="1" ht="11.25">
      <c r="B1967" s="227"/>
      <c r="C1967" s="228"/>
      <c r="D1967" s="194" t="s">
        <v>193</v>
      </c>
      <c r="E1967" s="229" t="s">
        <v>43</v>
      </c>
      <c r="F1967" s="230" t="s">
        <v>436</v>
      </c>
      <c r="G1967" s="228"/>
      <c r="H1967" s="231">
        <v>10.5</v>
      </c>
      <c r="I1967" s="232"/>
      <c r="J1967" s="228"/>
      <c r="K1967" s="228"/>
      <c r="L1967" s="233"/>
      <c r="M1967" s="234"/>
      <c r="N1967" s="235"/>
      <c r="O1967" s="235"/>
      <c r="P1967" s="235"/>
      <c r="Q1967" s="235"/>
      <c r="R1967" s="235"/>
      <c r="S1967" s="235"/>
      <c r="T1967" s="236"/>
      <c r="AT1967" s="237" t="s">
        <v>193</v>
      </c>
      <c r="AU1967" s="237" t="s">
        <v>90</v>
      </c>
      <c r="AV1967" s="15" t="s">
        <v>205</v>
      </c>
      <c r="AW1967" s="15" t="s">
        <v>41</v>
      </c>
      <c r="AX1967" s="15" t="s">
        <v>88</v>
      </c>
      <c r="AY1967" s="237" t="s">
        <v>182</v>
      </c>
    </row>
    <row r="1968" spans="1:65" s="2" customFormat="1" ht="37.9" customHeight="1">
      <c r="A1968" s="35"/>
      <c r="B1968" s="36"/>
      <c r="C1968" s="179" t="s">
        <v>2193</v>
      </c>
      <c r="D1968" s="179" t="s">
        <v>187</v>
      </c>
      <c r="E1968" s="180" t="s">
        <v>1192</v>
      </c>
      <c r="F1968" s="181" t="s">
        <v>1193</v>
      </c>
      <c r="G1968" s="182" t="s">
        <v>481</v>
      </c>
      <c r="H1968" s="183">
        <v>81</v>
      </c>
      <c r="I1968" s="184"/>
      <c r="J1968" s="185">
        <f>ROUND(I1968*H1968,2)</f>
        <v>0</v>
      </c>
      <c r="K1968" s="181" t="s">
        <v>191</v>
      </c>
      <c r="L1968" s="40"/>
      <c r="M1968" s="186" t="s">
        <v>43</v>
      </c>
      <c r="N1968" s="187" t="s">
        <v>51</v>
      </c>
      <c r="O1968" s="65"/>
      <c r="P1968" s="188">
        <f>O1968*H1968</f>
        <v>0</v>
      </c>
      <c r="Q1968" s="188">
        <v>0</v>
      </c>
      <c r="R1968" s="188">
        <f>Q1968*H1968</f>
        <v>0</v>
      </c>
      <c r="S1968" s="188">
        <v>0</v>
      </c>
      <c r="T1968" s="189">
        <f>S1968*H1968</f>
        <v>0</v>
      </c>
      <c r="U1968" s="35"/>
      <c r="V1968" s="35"/>
      <c r="W1968" s="35"/>
      <c r="X1968" s="35"/>
      <c r="Y1968" s="35"/>
      <c r="Z1968" s="35"/>
      <c r="AA1968" s="35"/>
      <c r="AB1968" s="35"/>
      <c r="AC1968" s="35"/>
      <c r="AD1968" s="35"/>
      <c r="AE1968" s="35"/>
      <c r="AR1968" s="190" t="s">
        <v>88</v>
      </c>
      <c r="AT1968" s="190" t="s">
        <v>187</v>
      </c>
      <c r="AU1968" s="190" t="s">
        <v>90</v>
      </c>
      <c r="AY1968" s="17" t="s">
        <v>182</v>
      </c>
      <c r="BE1968" s="191">
        <f>IF(N1968="základní",J1968,0)</f>
        <v>0</v>
      </c>
      <c r="BF1968" s="191">
        <f>IF(N1968="snížená",J1968,0)</f>
        <v>0</v>
      </c>
      <c r="BG1968" s="191">
        <f>IF(N1968="zákl. přenesená",J1968,0)</f>
        <v>0</v>
      </c>
      <c r="BH1968" s="191">
        <f>IF(N1968="sníž. přenesená",J1968,0)</f>
        <v>0</v>
      </c>
      <c r="BI1968" s="191">
        <f>IF(N1968="nulová",J1968,0)</f>
        <v>0</v>
      </c>
      <c r="BJ1968" s="17" t="s">
        <v>88</v>
      </c>
      <c r="BK1968" s="191">
        <f>ROUND(I1968*H1968,2)</f>
        <v>0</v>
      </c>
      <c r="BL1968" s="17" t="s">
        <v>88</v>
      </c>
      <c r="BM1968" s="190" t="s">
        <v>2194</v>
      </c>
    </row>
    <row r="1969" spans="1:65" s="13" customFormat="1" ht="11.25">
      <c r="B1969" s="192"/>
      <c r="C1969" s="193"/>
      <c r="D1969" s="194" t="s">
        <v>193</v>
      </c>
      <c r="E1969" s="195" t="s">
        <v>43</v>
      </c>
      <c r="F1969" s="196" t="s">
        <v>362</v>
      </c>
      <c r="G1969" s="193"/>
      <c r="H1969" s="195" t="s">
        <v>43</v>
      </c>
      <c r="I1969" s="197"/>
      <c r="J1969" s="193"/>
      <c r="K1969" s="193"/>
      <c r="L1969" s="198"/>
      <c r="M1969" s="199"/>
      <c r="N1969" s="200"/>
      <c r="O1969" s="200"/>
      <c r="P1969" s="200"/>
      <c r="Q1969" s="200"/>
      <c r="R1969" s="200"/>
      <c r="S1969" s="200"/>
      <c r="T1969" s="201"/>
      <c r="AT1969" s="202" t="s">
        <v>193</v>
      </c>
      <c r="AU1969" s="202" t="s">
        <v>90</v>
      </c>
      <c r="AV1969" s="13" t="s">
        <v>88</v>
      </c>
      <c r="AW1969" s="13" t="s">
        <v>41</v>
      </c>
      <c r="AX1969" s="13" t="s">
        <v>80</v>
      </c>
      <c r="AY1969" s="202" t="s">
        <v>182</v>
      </c>
    </row>
    <row r="1970" spans="1:65" s="13" customFormat="1" ht="11.25">
      <c r="B1970" s="192"/>
      <c r="C1970" s="193"/>
      <c r="D1970" s="194" t="s">
        <v>193</v>
      </c>
      <c r="E1970" s="195" t="s">
        <v>43</v>
      </c>
      <c r="F1970" s="196" t="s">
        <v>2195</v>
      </c>
      <c r="G1970" s="193"/>
      <c r="H1970" s="195" t="s">
        <v>43</v>
      </c>
      <c r="I1970" s="197"/>
      <c r="J1970" s="193"/>
      <c r="K1970" s="193"/>
      <c r="L1970" s="198"/>
      <c r="M1970" s="199"/>
      <c r="N1970" s="200"/>
      <c r="O1970" s="200"/>
      <c r="P1970" s="200"/>
      <c r="Q1970" s="200"/>
      <c r="R1970" s="200"/>
      <c r="S1970" s="200"/>
      <c r="T1970" s="201"/>
      <c r="AT1970" s="202" t="s">
        <v>193</v>
      </c>
      <c r="AU1970" s="202" t="s">
        <v>90</v>
      </c>
      <c r="AV1970" s="13" t="s">
        <v>88</v>
      </c>
      <c r="AW1970" s="13" t="s">
        <v>41</v>
      </c>
      <c r="AX1970" s="13" t="s">
        <v>80</v>
      </c>
      <c r="AY1970" s="202" t="s">
        <v>182</v>
      </c>
    </row>
    <row r="1971" spans="1:65" s="14" customFormat="1" ht="11.25">
      <c r="B1971" s="203"/>
      <c r="C1971" s="204"/>
      <c r="D1971" s="194" t="s">
        <v>193</v>
      </c>
      <c r="E1971" s="205" t="s">
        <v>43</v>
      </c>
      <c r="F1971" s="206" t="s">
        <v>2138</v>
      </c>
      <c r="G1971" s="204"/>
      <c r="H1971" s="207">
        <v>81</v>
      </c>
      <c r="I1971" s="208"/>
      <c r="J1971" s="204"/>
      <c r="K1971" s="204"/>
      <c r="L1971" s="209"/>
      <c r="M1971" s="210"/>
      <c r="N1971" s="211"/>
      <c r="O1971" s="211"/>
      <c r="P1971" s="211"/>
      <c r="Q1971" s="211"/>
      <c r="R1971" s="211"/>
      <c r="S1971" s="211"/>
      <c r="T1971" s="212"/>
      <c r="AT1971" s="213" t="s">
        <v>193</v>
      </c>
      <c r="AU1971" s="213" t="s">
        <v>90</v>
      </c>
      <c r="AV1971" s="14" t="s">
        <v>90</v>
      </c>
      <c r="AW1971" s="14" t="s">
        <v>41</v>
      </c>
      <c r="AX1971" s="14" t="s">
        <v>88</v>
      </c>
      <c r="AY1971" s="213" t="s">
        <v>182</v>
      </c>
    </row>
    <row r="1972" spans="1:65" s="2" customFormat="1" ht="37.9" customHeight="1">
      <c r="A1972" s="35"/>
      <c r="B1972" s="36"/>
      <c r="C1972" s="179" t="s">
        <v>2196</v>
      </c>
      <c r="D1972" s="179" t="s">
        <v>187</v>
      </c>
      <c r="E1972" s="180" t="s">
        <v>1197</v>
      </c>
      <c r="F1972" s="181" t="s">
        <v>1198</v>
      </c>
      <c r="G1972" s="182" t="s">
        <v>481</v>
      </c>
      <c r="H1972" s="183">
        <v>425</v>
      </c>
      <c r="I1972" s="184"/>
      <c r="J1972" s="185">
        <f>ROUND(I1972*H1972,2)</f>
        <v>0</v>
      </c>
      <c r="K1972" s="181" t="s">
        <v>191</v>
      </c>
      <c r="L1972" s="40"/>
      <c r="M1972" s="186" t="s">
        <v>43</v>
      </c>
      <c r="N1972" s="187" t="s">
        <v>51</v>
      </c>
      <c r="O1972" s="65"/>
      <c r="P1972" s="188">
        <f>O1972*H1972</f>
        <v>0</v>
      </c>
      <c r="Q1972" s="188">
        <v>0</v>
      </c>
      <c r="R1972" s="188">
        <f>Q1972*H1972</f>
        <v>0</v>
      </c>
      <c r="S1972" s="188">
        <v>0</v>
      </c>
      <c r="T1972" s="189">
        <f>S1972*H1972</f>
        <v>0</v>
      </c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R1972" s="190" t="s">
        <v>88</v>
      </c>
      <c r="AT1972" s="190" t="s">
        <v>187</v>
      </c>
      <c r="AU1972" s="190" t="s">
        <v>90</v>
      </c>
      <c r="AY1972" s="17" t="s">
        <v>182</v>
      </c>
      <c r="BE1972" s="191">
        <f>IF(N1972="základní",J1972,0)</f>
        <v>0</v>
      </c>
      <c r="BF1972" s="191">
        <f>IF(N1972="snížená",J1972,0)</f>
        <v>0</v>
      </c>
      <c r="BG1972" s="191">
        <f>IF(N1972="zákl. přenesená",J1972,0)</f>
        <v>0</v>
      </c>
      <c r="BH1972" s="191">
        <f>IF(N1972="sníž. přenesená",J1972,0)</f>
        <v>0</v>
      </c>
      <c r="BI1972" s="191">
        <f>IF(N1972="nulová",J1972,0)</f>
        <v>0</v>
      </c>
      <c r="BJ1972" s="17" t="s">
        <v>88</v>
      </c>
      <c r="BK1972" s="191">
        <f>ROUND(I1972*H1972,2)</f>
        <v>0</v>
      </c>
      <c r="BL1972" s="17" t="s">
        <v>88</v>
      </c>
      <c r="BM1972" s="190" t="s">
        <v>1199</v>
      </c>
    </row>
    <row r="1973" spans="1:65" s="13" customFormat="1" ht="11.25">
      <c r="B1973" s="192"/>
      <c r="C1973" s="193"/>
      <c r="D1973" s="194" t="s">
        <v>193</v>
      </c>
      <c r="E1973" s="195" t="s">
        <v>43</v>
      </c>
      <c r="F1973" s="196" t="s">
        <v>362</v>
      </c>
      <c r="G1973" s="193"/>
      <c r="H1973" s="195" t="s">
        <v>43</v>
      </c>
      <c r="I1973" s="197"/>
      <c r="J1973" s="193"/>
      <c r="K1973" s="193"/>
      <c r="L1973" s="198"/>
      <c r="M1973" s="199"/>
      <c r="N1973" s="200"/>
      <c r="O1973" s="200"/>
      <c r="P1973" s="200"/>
      <c r="Q1973" s="200"/>
      <c r="R1973" s="200"/>
      <c r="S1973" s="200"/>
      <c r="T1973" s="201"/>
      <c r="AT1973" s="202" t="s">
        <v>193</v>
      </c>
      <c r="AU1973" s="202" t="s">
        <v>90</v>
      </c>
      <c r="AV1973" s="13" t="s">
        <v>88</v>
      </c>
      <c r="AW1973" s="13" t="s">
        <v>41</v>
      </c>
      <c r="AX1973" s="13" t="s">
        <v>80</v>
      </c>
      <c r="AY1973" s="202" t="s">
        <v>182</v>
      </c>
    </row>
    <row r="1974" spans="1:65" s="13" customFormat="1" ht="11.25">
      <c r="B1974" s="192"/>
      <c r="C1974" s="193"/>
      <c r="D1974" s="194" t="s">
        <v>193</v>
      </c>
      <c r="E1974" s="195" t="s">
        <v>43</v>
      </c>
      <c r="F1974" s="196" t="s">
        <v>1051</v>
      </c>
      <c r="G1974" s="193"/>
      <c r="H1974" s="195" t="s">
        <v>43</v>
      </c>
      <c r="I1974" s="197"/>
      <c r="J1974" s="193"/>
      <c r="K1974" s="193"/>
      <c r="L1974" s="198"/>
      <c r="M1974" s="199"/>
      <c r="N1974" s="200"/>
      <c r="O1974" s="200"/>
      <c r="P1974" s="200"/>
      <c r="Q1974" s="200"/>
      <c r="R1974" s="200"/>
      <c r="S1974" s="200"/>
      <c r="T1974" s="201"/>
      <c r="AT1974" s="202" t="s">
        <v>193</v>
      </c>
      <c r="AU1974" s="202" t="s">
        <v>90</v>
      </c>
      <c r="AV1974" s="13" t="s">
        <v>88</v>
      </c>
      <c r="AW1974" s="13" t="s">
        <v>41</v>
      </c>
      <c r="AX1974" s="13" t="s">
        <v>80</v>
      </c>
      <c r="AY1974" s="202" t="s">
        <v>182</v>
      </c>
    </row>
    <row r="1975" spans="1:65" s="14" customFormat="1" ht="22.5">
      <c r="B1975" s="203"/>
      <c r="C1975" s="204"/>
      <c r="D1975" s="194" t="s">
        <v>193</v>
      </c>
      <c r="E1975" s="205" t="s">
        <v>43</v>
      </c>
      <c r="F1975" s="206" t="s">
        <v>2129</v>
      </c>
      <c r="G1975" s="204"/>
      <c r="H1975" s="207">
        <v>425</v>
      </c>
      <c r="I1975" s="208"/>
      <c r="J1975" s="204"/>
      <c r="K1975" s="204"/>
      <c r="L1975" s="209"/>
      <c r="M1975" s="210"/>
      <c r="N1975" s="211"/>
      <c r="O1975" s="211"/>
      <c r="P1975" s="211"/>
      <c r="Q1975" s="211"/>
      <c r="R1975" s="211"/>
      <c r="S1975" s="211"/>
      <c r="T1975" s="212"/>
      <c r="AT1975" s="213" t="s">
        <v>193</v>
      </c>
      <c r="AU1975" s="213" t="s">
        <v>90</v>
      </c>
      <c r="AV1975" s="14" t="s">
        <v>90</v>
      </c>
      <c r="AW1975" s="14" t="s">
        <v>41</v>
      </c>
      <c r="AX1975" s="14" t="s">
        <v>88</v>
      </c>
      <c r="AY1975" s="213" t="s">
        <v>182</v>
      </c>
    </row>
    <row r="1976" spans="1:65" s="2" customFormat="1" ht="37.9" customHeight="1">
      <c r="A1976" s="35"/>
      <c r="B1976" s="36"/>
      <c r="C1976" s="179" t="s">
        <v>2197</v>
      </c>
      <c r="D1976" s="179" t="s">
        <v>187</v>
      </c>
      <c r="E1976" s="180" t="s">
        <v>2198</v>
      </c>
      <c r="F1976" s="181" t="s">
        <v>2199</v>
      </c>
      <c r="G1976" s="182" t="s">
        <v>481</v>
      </c>
      <c r="H1976" s="183">
        <v>5</v>
      </c>
      <c r="I1976" s="184"/>
      <c r="J1976" s="185">
        <f>ROUND(I1976*H1976,2)</f>
        <v>0</v>
      </c>
      <c r="K1976" s="181" t="s">
        <v>191</v>
      </c>
      <c r="L1976" s="40"/>
      <c r="M1976" s="186" t="s">
        <v>43</v>
      </c>
      <c r="N1976" s="187" t="s">
        <v>51</v>
      </c>
      <c r="O1976" s="65"/>
      <c r="P1976" s="188">
        <f>O1976*H1976</f>
        <v>0</v>
      </c>
      <c r="Q1976" s="188">
        <v>0</v>
      </c>
      <c r="R1976" s="188">
        <f>Q1976*H1976</f>
        <v>0</v>
      </c>
      <c r="S1976" s="188">
        <v>0</v>
      </c>
      <c r="T1976" s="189">
        <f>S1976*H1976</f>
        <v>0</v>
      </c>
      <c r="U1976" s="35"/>
      <c r="V1976" s="35"/>
      <c r="W1976" s="35"/>
      <c r="X1976" s="35"/>
      <c r="Y1976" s="35"/>
      <c r="Z1976" s="35"/>
      <c r="AA1976" s="35"/>
      <c r="AB1976" s="35"/>
      <c r="AC1976" s="35"/>
      <c r="AD1976" s="35"/>
      <c r="AE1976" s="35"/>
      <c r="AR1976" s="190" t="s">
        <v>88</v>
      </c>
      <c r="AT1976" s="190" t="s">
        <v>187</v>
      </c>
      <c r="AU1976" s="190" t="s">
        <v>90</v>
      </c>
      <c r="AY1976" s="17" t="s">
        <v>182</v>
      </c>
      <c r="BE1976" s="191">
        <f>IF(N1976="základní",J1976,0)</f>
        <v>0</v>
      </c>
      <c r="BF1976" s="191">
        <f>IF(N1976="snížená",J1976,0)</f>
        <v>0</v>
      </c>
      <c r="BG1976" s="191">
        <f>IF(N1976="zákl. přenesená",J1976,0)</f>
        <v>0</v>
      </c>
      <c r="BH1976" s="191">
        <f>IF(N1976="sníž. přenesená",J1976,0)</f>
        <v>0</v>
      </c>
      <c r="BI1976" s="191">
        <f>IF(N1976="nulová",J1976,0)</f>
        <v>0</v>
      </c>
      <c r="BJ1976" s="17" t="s">
        <v>88</v>
      </c>
      <c r="BK1976" s="191">
        <f>ROUND(I1976*H1976,2)</f>
        <v>0</v>
      </c>
      <c r="BL1976" s="17" t="s">
        <v>88</v>
      </c>
      <c r="BM1976" s="190" t="s">
        <v>2200</v>
      </c>
    </row>
    <row r="1977" spans="1:65" s="13" customFormat="1" ht="11.25">
      <c r="B1977" s="192"/>
      <c r="C1977" s="193"/>
      <c r="D1977" s="194" t="s">
        <v>193</v>
      </c>
      <c r="E1977" s="195" t="s">
        <v>43</v>
      </c>
      <c r="F1977" s="196" t="s">
        <v>362</v>
      </c>
      <c r="G1977" s="193"/>
      <c r="H1977" s="195" t="s">
        <v>43</v>
      </c>
      <c r="I1977" s="197"/>
      <c r="J1977" s="193"/>
      <c r="K1977" s="193"/>
      <c r="L1977" s="198"/>
      <c r="M1977" s="199"/>
      <c r="N1977" s="200"/>
      <c r="O1977" s="200"/>
      <c r="P1977" s="200"/>
      <c r="Q1977" s="200"/>
      <c r="R1977" s="200"/>
      <c r="S1977" s="200"/>
      <c r="T1977" s="201"/>
      <c r="AT1977" s="202" t="s">
        <v>193</v>
      </c>
      <c r="AU1977" s="202" t="s">
        <v>90</v>
      </c>
      <c r="AV1977" s="13" t="s">
        <v>88</v>
      </c>
      <c r="AW1977" s="13" t="s">
        <v>41</v>
      </c>
      <c r="AX1977" s="13" t="s">
        <v>80</v>
      </c>
      <c r="AY1977" s="202" t="s">
        <v>182</v>
      </c>
    </row>
    <row r="1978" spans="1:65" s="13" customFormat="1" ht="11.25">
      <c r="B1978" s="192"/>
      <c r="C1978" s="193"/>
      <c r="D1978" s="194" t="s">
        <v>193</v>
      </c>
      <c r="E1978" s="195" t="s">
        <v>43</v>
      </c>
      <c r="F1978" s="196" t="s">
        <v>2063</v>
      </c>
      <c r="G1978" s="193"/>
      <c r="H1978" s="195" t="s">
        <v>43</v>
      </c>
      <c r="I1978" s="197"/>
      <c r="J1978" s="193"/>
      <c r="K1978" s="193"/>
      <c r="L1978" s="198"/>
      <c r="M1978" s="199"/>
      <c r="N1978" s="200"/>
      <c r="O1978" s="200"/>
      <c r="P1978" s="200"/>
      <c r="Q1978" s="200"/>
      <c r="R1978" s="200"/>
      <c r="S1978" s="200"/>
      <c r="T1978" s="201"/>
      <c r="AT1978" s="202" t="s">
        <v>193</v>
      </c>
      <c r="AU1978" s="202" t="s">
        <v>90</v>
      </c>
      <c r="AV1978" s="13" t="s">
        <v>88</v>
      </c>
      <c r="AW1978" s="13" t="s">
        <v>41</v>
      </c>
      <c r="AX1978" s="13" t="s">
        <v>80</v>
      </c>
      <c r="AY1978" s="202" t="s">
        <v>182</v>
      </c>
    </row>
    <row r="1979" spans="1:65" s="14" customFormat="1" ht="11.25">
      <c r="B1979" s="203"/>
      <c r="C1979" s="204"/>
      <c r="D1979" s="194" t="s">
        <v>193</v>
      </c>
      <c r="E1979" s="205" t="s">
        <v>43</v>
      </c>
      <c r="F1979" s="206" t="s">
        <v>210</v>
      </c>
      <c r="G1979" s="204"/>
      <c r="H1979" s="207">
        <v>5</v>
      </c>
      <c r="I1979" s="208"/>
      <c r="J1979" s="204"/>
      <c r="K1979" s="204"/>
      <c r="L1979" s="209"/>
      <c r="M1979" s="210"/>
      <c r="N1979" s="211"/>
      <c r="O1979" s="211"/>
      <c r="P1979" s="211"/>
      <c r="Q1979" s="211"/>
      <c r="R1979" s="211"/>
      <c r="S1979" s="211"/>
      <c r="T1979" s="212"/>
      <c r="AT1979" s="213" t="s">
        <v>193</v>
      </c>
      <c r="AU1979" s="213" t="s">
        <v>90</v>
      </c>
      <c r="AV1979" s="14" t="s">
        <v>90</v>
      </c>
      <c r="AW1979" s="14" t="s">
        <v>41</v>
      </c>
      <c r="AX1979" s="14" t="s">
        <v>88</v>
      </c>
      <c r="AY1979" s="213" t="s">
        <v>182</v>
      </c>
    </row>
    <row r="1980" spans="1:65" s="12" customFormat="1" ht="25.9" customHeight="1">
      <c r="B1980" s="163"/>
      <c r="C1980" s="164"/>
      <c r="D1980" s="165" t="s">
        <v>79</v>
      </c>
      <c r="E1980" s="166" t="s">
        <v>2201</v>
      </c>
      <c r="F1980" s="166" t="s">
        <v>2202</v>
      </c>
      <c r="G1980" s="164"/>
      <c r="H1980" s="164"/>
      <c r="I1980" s="167"/>
      <c r="J1980" s="168">
        <f>BK1980</f>
        <v>20000</v>
      </c>
      <c r="K1980" s="164"/>
      <c r="L1980" s="169"/>
      <c r="M1980" s="170"/>
      <c r="N1980" s="171"/>
      <c r="O1980" s="171"/>
      <c r="P1980" s="172">
        <f>SUM(P1981:P1984)</f>
        <v>0</v>
      </c>
      <c r="Q1980" s="171"/>
      <c r="R1980" s="172">
        <f>SUM(R1981:R1984)</f>
        <v>0</v>
      </c>
      <c r="S1980" s="171"/>
      <c r="T1980" s="173">
        <f>SUM(T1981:T1984)</f>
        <v>0</v>
      </c>
      <c r="AR1980" s="174" t="s">
        <v>205</v>
      </c>
      <c r="AT1980" s="175" t="s">
        <v>79</v>
      </c>
      <c r="AU1980" s="175" t="s">
        <v>80</v>
      </c>
      <c r="AY1980" s="174" t="s">
        <v>182</v>
      </c>
      <c r="BK1980" s="176">
        <f>SUM(BK1981:BK1984)</f>
        <v>20000</v>
      </c>
    </row>
    <row r="1981" spans="1:65" s="2" customFormat="1" ht="62.65" customHeight="1">
      <c r="A1981" s="35"/>
      <c r="B1981" s="36"/>
      <c r="C1981" s="179" t="s">
        <v>2203</v>
      </c>
      <c r="D1981" s="179" t="s">
        <v>187</v>
      </c>
      <c r="E1981" s="180" t="s">
        <v>2204</v>
      </c>
      <c r="F1981" s="181" t="s">
        <v>2205</v>
      </c>
      <c r="G1981" s="182" t="s">
        <v>190</v>
      </c>
      <c r="H1981" s="183">
        <v>1</v>
      </c>
      <c r="I1981" s="184">
        <v>20000</v>
      </c>
      <c r="J1981" s="185">
        <f>ROUND(I1981*H1981,2)</f>
        <v>20000</v>
      </c>
      <c r="K1981" s="181" t="s">
        <v>191</v>
      </c>
      <c r="L1981" s="40"/>
      <c r="M1981" s="186" t="s">
        <v>43</v>
      </c>
      <c r="N1981" s="187" t="s">
        <v>51</v>
      </c>
      <c r="O1981" s="65"/>
      <c r="P1981" s="188">
        <f>O1981*H1981</f>
        <v>0</v>
      </c>
      <c r="Q1981" s="188">
        <v>0</v>
      </c>
      <c r="R1981" s="188">
        <f>Q1981*H1981</f>
        <v>0</v>
      </c>
      <c r="S1981" s="188">
        <v>0</v>
      </c>
      <c r="T1981" s="189">
        <f>S1981*H1981</f>
        <v>0</v>
      </c>
      <c r="U1981" s="35"/>
      <c r="V1981" s="35"/>
      <c r="W1981" s="35"/>
      <c r="X1981" s="35"/>
      <c r="Y1981" s="35"/>
      <c r="Z1981" s="35"/>
      <c r="AA1981" s="35"/>
      <c r="AB1981" s="35"/>
      <c r="AC1981" s="35"/>
      <c r="AD1981" s="35"/>
      <c r="AE1981" s="35"/>
      <c r="AR1981" s="190" t="s">
        <v>88</v>
      </c>
      <c r="AT1981" s="190" t="s">
        <v>187</v>
      </c>
      <c r="AU1981" s="190" t="s">
        <v>88</v>
      </c>
      <c r="AY1981" s="17" t="s">
        <v>182</v>
      </c>
      <c r="BE1981" s="191">
        <f>IF(N1981="základní",J1981,0)</f>
        <v>20000</v>
      </c>
      <c r="BF1981" s="191">
        <f>IF(N1981="snížená",J1981,0)</f>
        <v>0</v>
      </c>
      <c r="BG1981" s="191">
        <f>IF(N1981="zákl. přenesená",J1981,0)</f>
        <v>0</v>
      </c>
      <c r="BH1981" s="191">
        <f>IF(N1981="sníž. přenesená",J1981,0)</f>
        <v>0</v>
      </c>
      <c r="BI1981" s="191">
        <f>IF(N1981="nulová",J1981,0)</f>
        <v>0</v>
      </c>
      <c r="BJ1981" s="17" t="s">
        <v>88</v>
      </c>
      <c r="BK1981" s="191">
        <f>ROUND(I1981*H1981,2)</f>
        <v>20000</v>
      </c>
      <c r="BL1981" s="17" t="s">
        <v>88</v>
      </c>
      <c r="BM1981" s="190" t="s">
        <v>2206</v>
      </c>
    </row>
    <row r="1982" spans="1:65" s="13" customFormat="1" ht="11.25">
      <c r="B1982" s="192"/>
      <c r="C1982" s="193"/>
      <c r="D1982" s="194" t="s">
        <v>193</v>
      </c>
      <c r="E1982" s="195" t="s">
        <v>43</v>
      </c>
      <c r="F1982" s="196" t="s">
        <v>532</v>
      </c>
      <c r="G1982" s="193"/>
      <c r="H1982" s="195" t="s">
        <v>43</v>
      </c>
      <c r="I1982" s="197"/>
      <c r="J1982" s="193"/>
      <c r="K1982" s="193"/>
      <c r="L1982" s="198"/>
      <c r="M1982" s="199"/>
      <c r="N1982" s="200"/>
      <c r="O1982" s="200"/>
      <c r="P1982" s="200"/>
      <c r="Q1982" s="200"/>
      <c r="R1982" s="200"/>
      <c r="S1982" s="200"/>
      <c r="T1982" s="201"/>
      <c r="AT1982" s="202" t="s">
        <v>193</v>
      </c>
      <c r="AU1982" s="202" t="s">
        <v>88</v>
      </c>
      <c r="AV1982" s="13" t="s">
        <v>88</v>
      </c>
      <c r="AW1982" s="13" t="s">
        <v>41</v>
      </c>
      <c r="AX1982" s="13" t="s">
        <v>80</v>
      </c>
      <c r="AY1982" s="202" t="s">
        <v>182</v>
      </c>
    </row>
    <row r="1983" spans="1:65" s="13" customFormat="1" ht="22.5">
      <c r="B1983" s="192"/>
      <c r="C1983" s="193"/>
      <c r="D1983" s="194" t="s">
        <v>193</v>
      </c>
      <c r="E1983" s="195" t="s">
        <v>43</v>
      </c>
      <c r="F1983" s="196" t="s">
        <v>2207</v>
      </c>
      <c r="G1983" s="193"/>
      <c r="H1983" s="195" t="s">
        <v>43</v>
      </c>
      <c r="I1983" s="197"/>
      <c r="J1983" s="193"/>
      <c r="K1983" s="193"/>
      <c r="L1983" s="198"/>
      <c r="M1983" s="199"/>
      <c r="N1983" s="200"/>
      <c r="O1983" s="200"/>
      <c r="P1983" s="200"/>
      <c r="Q1983" s="200"/>
      <c r="R1983" s="200"/>
      <c r="S1983" s="200"/>
      <c r="T1983" s="201"/>
      <c r="AT1983" s="202" t="s">
        <v>193</v>
      </c>
      <c r="AU1983" s="202" t="s">
        <v>88</v>
      </c>
      <c r="AV1983" s="13" t="s">
        <v>88</v>
      </c>
      <c r="AW1983" s="13" t="s">
        <v>41</v>
      </c>
      <c r="AX1983" s="13" t="s">
        <v>80</v>
      </c>
      <c r="AY1983" s="202" t="s">
        <v>182</v>
      </c>
    </row>
    <row r="1984" spans="1:65" s="14" customFormat="1" ht="11.25">
      <c r="B1984" s="203"/>
      <c r="C1984" s="204"/>
      <c r="D1984" s="194" t="s">
        <v>193</v>
      </c>
      <c r="E1984" s="205" t="s">
        <v>43</v>
      </c>
      <c r="F1984" s="206" t="s">
        <v>88</v>
      </c>
      <c r="G1984" s="204"/>
      <c r="H1984" s="207">
        <v>1</v>
      </c>
      <c r="I1984" s="208"/>
      <c r="J1984" s="204"/>
      <c r="K1984" s="204"/>
      <c r="L1984" s="209"/>
      <c r="M1984" s="224"/>
      <c r="N1984" s="225"/>
      <c r="O1984" s="225"/>
      <c r="P1984" s="225"/>
      <c r="Q1984" s="225"/>
      <c r="R1984" s="225"/>
      <c r="S1984" s="225"/>
      <c r="T1984" s="226"/>
      <c r="AT1984" s="213" t="s">
        <v>193</v>
      </c>
      <c r="AU1984" s="213" t="s">
        <v>88</v>
      </c>
      <c r="AV1984" s="14" t="s">
        <v>90</v>
      </c>
      <c r="AW1984" s="14" t="s">
        <v>41</v>
      </c>
      <c r="AX1984" s="14" t="s">
        <v>88</v>
      </c>
      <c r="AY1984" s="213" t="s">
        <v>182</v>
      </c>
    </row>
    <row r="1985" spans="1:31" s="2" customFormat="1" ht="6.95" customHeight="1">
      <c r="A1985" s="35"/>
      <c r="B1985" s="48"/>
      <c r="C1985" s="49"/>
      <c r="D1985" s="49"/>
      <c r="E1985" s="49"/>
      <c r="F1985" s="49"/>
      <c r="G1985" s="49"/>
      <c r="H1985" s="49"/>
      <c r="I1985" s="49"/>
      <c r="J1985" s="49"/>
      <c r="K1985" s="49"/>
      <c r="L1985" s="40"/>
      <c r="M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</row>
  </sheetData>
  <sheetProtection algorithmName="SHA-512" hashValue="nylJTeuKn8F0YQsjykzoLpBQknBEpFYXYFS9GSBdGKN9xtjQXQJa+vft6OdK2mrkrvM5gAdlYLCtZY0FTA7Uhg==" saltValue="h7HA0ogO4fqfrWErw4FW68KfSyqEcWNYa1k9nEWBSu92XjuWCh6nS1Ymojc8fxo9UN7mRjVuTBrM1RjcpfthLg==" spinCount="100000" sheet="1" objects="1" scenarios="1" formatColumns="0" formatRows="0" autoFilter="0"/>
  <autoFilter ref="C88:K1984" xr:uid="{00000000-0009-0000-0000-000004000000}"/>
  <mergeCells count="9">
    <mergeCell ref="E50:H50"/>
    <mergeCell ref="E79:H79"/>
    <mergeCell ref="E81:H81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3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104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1484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2208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ROUND((SUM(BE92:BE235)),  2)</f>
        <v>0</v>
      </c>
      <c r="G35" s="35"/>
      <c r="H35" s="35"/>
      <c r="I35" s="125">
        <v>0.21</v>
      </c>
      <c r="J35" s="124">
        <f>ROUND(((SUM(BE92:BE235))*I35),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ROUND((SUM(BF92:BF235)),  2)</f>
        <v>0</v>
      </c>
      <c r="G36" s="35"/>
      <c r="H36" s="35"/>
      <c r="I36" s="125">
        <v>0.15</v>
      </c>
      <c r="J36" s="124">
        <f>ROUND(((SUM(BF92:BF235))*I36),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ROUND((SUM(BG92:BG235)),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ROUND((SUM(BH92:BH235)),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ROUND((SUM(BI92:BI235)),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1484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PS452.1 - přechod Olbrichova – náměstí Svobody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J148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J152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J184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J223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J234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1484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PS452.1 - přechod Olbrichova – náměstí Svobody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16.939578000000001</v>
      </c>
      <c r="S92" s="73"/>
      <c r="T92" s="161">
        <f>T93</f>
        <v>89.236000000000004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P94+P148+P152+P184+P223+P234</f>
        <v>0</v>
      </c>
      <c r="Q93" s="171"/>
      <c r="R93" s="172">
        <f>R94+R148+R152+R184+R223+R234</f>
        <v>16.939578000000001</v>
      </c>
      <c r="S93" s="171"/>
      <c r="T93" s="173">
        <f>T94+T148+T152+T184+T223+T234</f>
        <v>89.236000000000004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BK94+BK148+BK152+BK184+BK223+BK234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SUM(P95:P147)</f>
        <v>0</v>
      </c>
      <c r="Q94" s="171"/>
      <c r="R94" s="172">
        <f>SUM(R95:R147)</f>
        <v>3.8000000000000002E-5</v>
      </c>
      <c r="S94" s="171"/>
      <c r="T94" s="173">
        <f>SUM(T95:T147)</f>
        <v>89.228000000000009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SUM(BK95:BK147)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140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35.700000000000003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2209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2210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2211</v>
      </c>
      <c r="G97" s="204"/>
      <c r="H97" s="207">
        <v>11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1214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2212</v>
      </c>
      <c r="G99" s="204"/>
      <c r="H99" s="207">
        <v>129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5" customFormat="1" ht="11.25">
      <c r="B100" s="227"/>
      <c r="C100" s="228"/>
      <c r="D100" s="194" t="s">
        <v>193</v>
      </c>
      <c r="E100" s="229" t="s">
        <v>43</v>
      </c>
      <c r="F100" s="230" t="s">
        <v>436</v>
      </c>
      <c r="G100" s="228"/>
      <c r="H100" s="231">
        <v>140</v>
      </c>
      <c r="I100" s="232"/>
      <c r="J100" s="228"/>
      <c r="K100" s="228"/>
      <c r="L100" s="233"/>
      <c r="M100" s="234"/>
      <c r="N100" s="235"/>
      <c r="O100" s="235"/>
      <c r="P100" s="235"/>
      <c r="Q100" s="235"/>
      <c r="R100" s="235"/>
      <c r="S100" s="235"/>
      <c r="T100" s="236"/>
      <c r="AT100" s="237" t="s">
        <v>193</v>
      </c>
      <c r="AU100" s="237" t="s">
        <v>90</v>
      </c>
      <c r="AV100" s="15" t="s">
        <v>205</v>
      </c>
      <c r="AW100" s="15" t="s">
        <v>41</v>
      </c>
      <c r="AX100" s="15" t="s">
        <v>88</v>
      </c>
      <c r="AY100" s="237" t="s">
        <v>182</v>
      </c>
    </row>
    <row r="101" spans="1:65" s="2" customFormat="1" ht="62.65" customHeight="1">
      <c r="A101" s="35"/>
      <c r="B101" s="36"/>
      <c r="C101" s="179" t="s">
        <v>90</v>
      </c>
      <c r="D101" s="179" t="s">
        <v>187</v>
      </c>
      <c r="E101" s="180" t="s">
        <v>1218</v>
      </c>
      <c r="F101" s="181" t="s">
        <v>1219</v>
      </c>
      <c r="G101" s="182" t="s">
        <v>367</v>
      </c>
      <c r="H101" s="183">
        <v>9</v>
      </c>
      <c r="I101" s="184"/>
      <c r="J101" s="185">
        <f>ROUND(I101*H101,2)</f>
        <v>0</v>
      </c>
      <c r="K101" s="181" t="s">
        <v>191</v>
      </c>
      <c r="L101" s="40"/>
      <c r="M101" s="186" t="s">
        <v>43</v>
      </c>
      <c r="N101" s="187" t="s">
        <v>51</v>
      </c>
      <c r="O101" s="65"/>
      <c r="P101" s="188">
        <f>O101*H101</f>
        <v>0</v>
      </c>
      <c r="Q101" s="188">
        <v>0</v>
      </c>
      <c r="R101" s="188">
        <f>Q101*H101</f>
        <v>0</v>
      </c>
      <c r="S101" s="188">
        <v>0.26</v>
      </c>
      <c r="T101" s="189">
        <f>S101*H101</f>
        <v>2.34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90" t="s">
        <v>205</v>
      </c>
      <c r="AT101" s="190" t="s">
        <v>187</v>
      </c>
      <c r="AU101" s="190" t="s">
        <v>90</v>
      </c>
      <c r="AY101" s="17" t="s">
        <v>182</v>
      </c>
      <c r="BE101" s="191">
        <f>IF(N101="základní",J101,0)</f>
        <v>0</v>
      </c>
      <c r="BF101" s="191">
        <f>IF(N101="snížená",J101,0)</f>
        <v>0</v>
      </c>
      <c r="BG101" s="191">
        <f>IF(N101="zákl. přenesená",J101,0)</f>
        <v>0</v>
      </c>
      <c r="BH101" s="191">
        <f>IF(N101="sníž. přenesená",J101,0)</f>
        <v>0</v>
      </c>
      <c r="BI101" s="191">
        <f>IF(N101="nulová",J101,0)</f>
        <v>0</v>
      </c>
      <c r="BJ101" s="17" t="s">
        <v>88</v>
      </c>
      <c r="BK101" s="191">
        <f>ROUND(I101*H101,2)</f>
        <v>0</v>
      </c>
      <c r="BL101" s="17" t="s">
        <v>205</v>
      </c>
      <c r="BM101" s="190" t="s">
        <v>2213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2214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2215</v>
      </c>
      <c r="G103" s="204"/>
      <c r="H103" s="207">
        <v>9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5" customFormat="1" ht="11.25">
      <c r="B104" s="227"/>
      <c r="C104" s="228"/>
      <c r="D104" s="194" t="s">
        <v>193</v>
      </c>
      <c r="E104" s="229" t="s">
        <v>43</v>
      </c>
      <c r="F104" s="230" t="s">
        <v>436</v>
      </c>
      <c r="G104" s="228"/>
      <c r="H104" s="231">
        <v>9</v>
      </c>
      <c r="I104" s="232"/>
      <c r="J104" s="228"/>
      <c r="K104" s="228"/>
      <c r="L104" s="233"/>
      <c r="M104" s="234"/>
      <c r="N104" s="235"/>
      <c r="O104" s="235"/>
      <c r="P104" s="235"/>
      <c r="Q104" s="235"/>
      <c r="R104" s="235"/>
      <c r="S104" s="235"/>
      <c r="T104" s="236"/>
      <c r="AT104" s="237" t="s">
        <v>193</v>
      </c>
      <c r="AU104" s="237" t="s">
        <v>90</v>
      </c>
      <c r="AV104" s="15" t="s">
        <v>205</v>
      </c>
      <c r="AW104" s="15" t="s">
        <v>41</v>
      </c>
      <c r="AX104" s="15" t="s">
        <v>88</v>
      </c>
      <c r="AY104" s="237" t="s">
        <v>182</v>
      </c>
    </row>
    <row r="105" spans="1:65" s="2" customFormat="1" ht="62.65" customHeight="1">
      <c r="A105" s="35"/>
      <c r="B105" s="36"/>
      <c r="C105" s="179" t="s">
        <v>181</v>
      </c>
      <c r="D105" s="179" t="s">
        <v>187</v>
      </c>
      <c r="E105" s="180" t="s">
        <v>1223</v>
      </c>
      <c r="F105" s="181" t="s">
        <v>1224</v>
      </c>
      <c r="G105" s="182" t="s">
        <v>367</v>
      </c>
      <c r="H105" s="183">
        <v>1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0.38800000000000001</v>
      </c>
      <c r="T105" s="189">
        <f>S105*H105</f>
        <v>0.38800000000000001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2216</v>
      </c>
    </row>
    <row r="106" spans="1:65" s="13" customFormat="1" ht="11.25">
      <c r="B106" s="192"/>
      <c r="C106" s="193"/>
      <c r="D106" s="194" t="s">
        <v>193</v>
      </c>
      <c r="E106" s="195" t="s">
        <v>43</v>
      </c>
      <c r="F106" s="196" t="s">
        <v>2217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1217</v>
      </c>
      <c r="G107" s="204"/>
      <c r="H107" s="207">
        <v>1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80</v>
      </c>
      <c r="AY107" s="213" t="s">
        <v>182</v>
      </c>
    </row>
    <row r="108" spans="1:65" s="15" customFormat="1" ht="11.25">
      <c r="B108" s="227"/>
      <c r="C108" s="228"/>
      <c r="D108" s="194" t="s">
        <v>193</v>
      </c>
      <c r="E108" s="229" t="s">
        <v>43</v>
      </c>
      <c r="F108" s="230" t="s">
        <v>436</v>
      </c>
      <c r="G108" s="228"/>
      <c r="H108" s="231">
        <v>1</v>
      </c>
      <c r="I108" s="232"/>
      <c r="J108" s="228"/>
      <c r="K108" s="228"/>
      <c r="L108" s="233"/>
      <c r="M108" s="234"/>
      <c r="N108" s="235"/>
      <c r="O108" s="235"/>
      <c r="P108" s="235"/>
      <c r="Q108" s="235"/>
      <c r="R108" s="235"/>
      <c r="S108" s="235"/>
      <c r="T108" s="236"/>
      <c r="AT108" s="237" t="s">
        <v>193</v>
      </c>
      <c r="AU108" s="237" t="s">
        <v>90</v>
      </c>
      <c r="AV108" s="15" t="s">
        <v>205</v>
      </c>
      <c r="AW108" s="15" t="s">
        <v>41</v>
      </c>
      <c r="AX108" s="15" t="s">
        <v>88</v>
      </c>
      <c r="AY108" s="237" t="s">
        <v>182</v>
      </c>
    </row>
    <row r="109" spans="1:65" s="2" customFormat="1" ht="62.65" customHeight="1">
      <c r="A109" s="35"/>
      <c r="B109" s="36"/>
      <c r="C109" s="179" t="s">
        <v>205</v>
      </c>
      <c r="D109" s="179" t="s">
        <v>187</v>
      </c>
      <c r="E109" s="180" t="s">
        <v>2218</v>
      </c>
      <c r="F109" s="181" t="s">
        <v>2219</v>
      </c>
      <c r="G109" s="182" t="s">
        <v>367</v>
      </c>
      <c r="H109" s="183">
        <v>149</v>
      </c>
      <c r="I109" s="184"/>
      <c r="J109" s="185">
        <f>ROUND(I109*H109,2)</f>
        <v>0</v>
      </c>
      <c r="K109" s="181" t="s">
        <v>191</v>
      </c>
      <c r="L109" s="40"/>
      <c r="M109" s="186" t="s">
        <v>43</v>
      </c>
      <c r="N109" s="187" t="s">
        <v>51</v>
      </c>
      <c r="O109" s="65"/>
      <c r="P109" s="188">
        <f>O109*H109</f>
        <v>0</v>
      </c>
      <c r="Q109" s="188">
        <v>0</v>
      </c>
      <c r="R109" s="188">
        <f>Q109*H109</f>
        <v>0</v>
      </c>
      <c r="S109" s="188">
        <v>0.18</v>
      </c>
      <c r="T109" s="189">
        <f>S109*H109</f>
        <v>26.82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205</v>
      </c>
      <c r="AT109" s="190" t="s">
        <v>187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205</v>
      </c>
      <c r="BM109" s="190" t="s">
        <v>2220</v>
      </c>
    </row>
    <row r="110" spans="1:65" s="14" customFormat="1" ht="11.25">
      <c r="B110" s="203"/>
      <c r="C110" s="204"/>
      <c r="D110" s="194" t="s">
        <v>193</v>
      </c>
      <c r="E110" s="205" t="s">
        <v>43</v>
      </c>
      <c r="F110" s="206" t="s">
        <v>2221</v>
      </c>
      <c r="G110" s="204"/>
      <c r="H110" s="207">
        <v>149</v>
      </c>
      <c r="I110" s="208"/>
      <c r="J110" s="204"/>
      <c r="K110" s="204"/>
      <c r="L110" s="209"/>
      <c r="M110" s="210"/>
      <c r="N110" s="211"/>
      <c r="O110" s="211"/>
      <c r="P110" s="211"/>
      <c r="Q110" s="211"/>
      <c r="R110" s="211"/>
      <c r="S110" s="211"/>
      <c r="T110" s="212"/>
      <c r="AT110" s="213" t="s">
        <v>193</v>
      </c>
      <c r="AU110" s="213" t="s">
        <v>90</v>
      </c>
      <c r="AV110" s="14" t="s">
        <v>90</v>
      </c>
      <c r="AW110" s="14" t="s">
        <v>41</v>
      </c>
      <c r="AX110" s="14" t="s">
        <v>80</v>
      </c>
      <c r="AY110" s="213" t="s">
        <v>182</v>
      </c>
    </row>
    <row r="111" spans="1:65" s="15" customFormat="1" ht="11.25">
      <c r="B111" s="227"/>
      <c r="C111" s="228"/>
      <c r="D111" s="194" t="s">
        <v>193</v>
      </c>
      <c r="E111" s="229" t="s">
        <v>43</v>
      </c>
      <c r="F111" s="230" t="s">
        <v>436</v>
      </c>
      <c r="G111" s="228"/>
      <c r="H111" s="231">
        <v>149</v>
      </c>
      <c r="I111" s="232"/>
      <c r="J111" s="228"/>
      <c r="K111" s="228"/>
      <c r="L111" s="233"/>
      <c r="M111" s="234"/>
      <c r="N111" s="235"/>
      <c r="O111" s="235"/>
      <c r="P111" s="235"/>
      <c r="Q111" s="235"/>
      <c r="R111" s="235"/>
      <c r="S111" s="235"/>
      <c r="T111" s="236"/>
      <c r="AT111" s="237" t="s">
        <v>193</v>
      </c>
      <c r="AU111" s="237" t="s">
        <v>90</v>
      </c>
      <c r="AV111" s="15" t="s">
        <v>205</v>
      </c>
      <c r="AW111" s="15" t="s">
        <v>41</v>
      </c>
      <c r="AX111" s="15" t="s">
        <v>88</v>
      </c>
      <c r="AY111" s="237" t="s">
        <v>182</v>
      </c>
    </row>
    <row r="112" spans="1:65" s="2" customFormat="1" ht="62.65" customHeight="1">
      <c r="A112" s="35"/>
      <c r="B112" s="36"/>
      <c r="C112" s="179" t="s">
        <v>210</v>
      </c>
      <c r="D112" s="179" t="s">
        <v>187</v>
      </c>
      <c r="E112" s="180" t="s">
        <v>2222</v>
      </c>
      <c r="F112" s="181" t="s">
        <v>2223</v>
      </c>
      <c r="G112" s="182" t="s">
        <v>367</v>
      </c>
      <c r="H112" s="183">
        <v>109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0.22</v>
      </c>
      <c r="T112" s="189">
        <f>S112*H112</f>
        <v>23.98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2224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2225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2226</v>
      </c>
      <c r="G114" s="204"/>
      <c r="H114" s="207">
        <v>109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80</v>
      </c>
      <c r="AY114" s="213" t="s">
        <v>182</v>
      </c>
    </row>
    <row r="115" spans="1:65" s="15" customFormat="1" ht="11.25">
      <c r="B115" s="227"/>
      <c r="C115" s="228"/>
      <c r="D115" s="194" t="s">
        <v>193</v>
      </c>
      <c r="E115" s="229" t="s">
        <v>43</v>
      </c>
      <c r="F115" s="230" t="s">
        <v>436</v>
      </c>
      <c r="G115" s="228"/>
      <c r="H115" s="231">
        <v>109</v>
      </c>
      <c r="I115" s="232"/>
      <c r="J115" s="228"/>
      <c r="K115" s="228"/>
      <c r="L115" s="233"/>
      <c r="M115" s="234"/>
      <c r="N115" s="235"/>
      <c r="O115" s="235"/>
      <c r="P115" s="235"/>
      <c r="Q115" s="235"/>
      <c r="R115" s="235"/>
      <c r="S115" s="235"/>
      <c r="T115" s="236"/>
      <c r="AT115" s="237" t="s">
        <v>193</v>
      </c>
      <c r="AU115" s="237" t="s">
        <v>90</v>
      </c>
      <c r="AV115" s="15" t="s">
        <v>205</v>
      </c>
      <c r="AW115" s="15" t="s">
        <v>41</v>
      </c>
      <c r="AX115" s="15" t="s">
        <v>88</v>
      </c>
      <c r="AY115" s="237" t="s">
        <v>182</v>
      </c>
    </row>
    <row r="116" spans="1:65" s="2" customFormat="1" ht="37.9" customHeight="1">
      <c r="A116" s="35"/>
      <c r="B116" s="36"/>
      <c r="C116" s="179" t="s">
        <v>215</v>
      </c>
      <c r="D116" s="179" t="s">
        <v>187</v>
      </c>
      <c r="E116" s="180" t="s">
        <v>1244</v>
      </c>
      <c r="F116" s="181" t="s">
        <v>1245</v>
      </c>
      <c r="G116" s="182" t="s">
        <v>360</v>
      </c>
      <c r="H116" s="183">
        <v>9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2227</v>
      </c>
    </row>
    <row r="117" spans="1:65" s="2" customFormat="1" ht="49.15" customHeight="1">
      <c r="A117" s="35"/>
      <c r="B117" s="36"/>
      <c r="C117" s="179" t="s">
        <v>220</v>
      </c>
      <c r="D117" s="179" t="s">
        <v>187</v>
      </c>
      <c r="E117" s="180" t="s">
        <v>1248</v>
      </c>
      <c r="F117" s="181" t="s">
        <v>1249</v>
      </c>
      <c r="G117" s="182" t="s">
        <v>360</v>
      </c>
      <c r="H117" s="183">
        <v>0.15</v>
      </c>
      <c r="I117" s="184"/>
      <c r="J117" s="185">
        <f>ROUND(I117*H117,2)</f>
        <v>0</v>
      </c>
      <c r="K117" s="181" t="s">
        <v>191</v>
      </c>
      <c r="L117" s="40"/>
      <c r="M117" s="186" t="s">
        <v>43</v>
      </c>
      <c r="N117" s="187" t="s">
        <v>51</v>
      </c>
      <c r="O117" s="65"/>
      <c r="P117" s="188">
        <f>O117*H117</f>
        <v>0</v>
      </c>
      <c r="Q117" s="188">
        <v>0</v>
      </c>
      <c r="R117" s="188">
        <f>Q117*H117</f>
        <v>0</v>
      </c>
      <c r="S117" s="188">
        <v>0</v>
      </c>
      <c r="T117" s="189">
        <f>S117*H117</f>
        <v>0</v>
      </c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R117" s="190" t="s">
        <v>205</v>
      </c>
      <c r="AT117" s="190" t="s">
        <v>187</v>
      </c>
      <c r="AU117" s="190" t="s">
        <v>90</v>
      </c>
      <c r="AY117" s="17" t="s">
        <v>182</v>
      </c>
      <c r="BE117" s="191">
        <f>IF(N117="základní",J117,0)</f>
        <v>0</v>
      </c>
      <c r="BF117" s="191">
        <f>IF(N117="snížená",J117,0)</f>
        <v>0</v>
      </c>
      <c r="BG117" s="191">
        <f>IF(N117="zákl. přenesená",J117,0)</f>
        <v>0</v>
      </c>
      <c r="BH117" s="191">
        <f>IF(N117="sníž. přenesená",J117,0)</f>
        <v>0</v>
      </c>
      <c r="BI117" s="191">
        <f>IF(N117="nulová",J117,0)</f>
        <v>0</v>
      </c>
      <c r="BJ117" s="17" t="s">
        <v>88</v>
      </c>
      <c r="BK117" s="191">
        <f>ROUND(I117*H117,2)</f>
        <v>0</v>
      </c>
      <c r="BL117" s="17" t="s">
        <v>205</v>
      </c>
      <c r="BM117" s="190" t="s">
        <v>2228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2229</v>
      </c>
      <c r="G118" s="204"/>
      <c r="H118" s="207">
        <v>0.15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5" customFormat="1" ht="11.25">
      <c r="B119" s="227"/>
      <c r="C119" s="228"/>
      <c r="D119" s="194" t="s">
        <v>193</v>
      </c>
      <c r="E119" s="229" t="s">
        <v>43</v>
      </c>
      <c r="F119" s="230" t="s">
        <v>436</v>
      </c>
      <c r="G119" s="228"/>
      <c r="H119" s="231">
        <v>0.15</v>
      </c>
      <c r="I119" s="232"/>
      <c r="J119" s="228"/>
      <c r="K119" s="228"/>
      <c r="L119" s="233"/>
      <c r="M119" s="234"/>
      <c r="N119" s="235"/>
      <c r="O119" s="235"/>
      <c r="P119" s="235"/>
      <c r="Q119" s="235"/>
      <c r="R119" s="235"/>
      <c r="S119" s="235"/>
      <c r="T119" s="236"/>
      <c r="AT119" s="237" t="s">
        <v>193</v>
      </c>
      <c r="AU119" s="237" t="s">
        <v>90</v>
      </c>
      <c r="AV119" s="15" t="s">
        <v>205</v>
      </c>
      <c r="AW119" s="15" t="s">
        <v>41</v>
      </c>
      <c r="AX119" s="15" t="s">
        <v>88</v>
      </c>
      <c r="AY119" s="237" t="s">
        <v>182</v>
      </c>
    </row>
    <row r="120" spans="1:65" s="2" customFormat="1" ht="37.9" customHeight="1">
      <c r="A120" s="35"/>
      <c r="B120" s="36"/>
      <c r="C120" s="179" t="s">
        <v>225</v>
      </c>
      <c r="D120" s="179" t="s">
        <v>187</v>
      </c>
      <c r="E120" s="180" t="s">
        <v>1252</v>
      </c>
      <c r="F120" s="181" t="s">
        <v>1253</v>
      </c>
      <c r="G120" s="182" t="s">
        <v>360</v>
      </c>
      <c r="H120" s="183">
        <v>0.15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</v>
      </c>
      <c r="R120" s="188">
        <f>Q120*H120</f>
        <v>0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2230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1255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2231</v>
      </c>
      <c r="G122" s="204"/>
      <c r="H122" s="207">
        <v>0.15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80</v>
      </c>
      <c r="AY122" s="213" t="s">
        <v>182</v>
      </c>
    </row>
    <row r="123" spans="1:65" s="15" customFormat="1" ht="11.25">
      <c r="B123" s="227"/>
      <c r="C123" s="228"/>
      <c r="D123" s="194" t="s">
        <v>193</v>
      </c>
      <c r="E123" s="229" t="s">
        <v>43</v>
      </c>
      <c r="F123" s="230" t="s">
        <v>436</v>
      </c>
      <c r="G123" s="228"/>
      <c r="H123" s="231">
        <v>0.15</v>
      </c>
      <c r="I123" s="232"/>
      <c r="J123" s="228"/>
      <c r="K123" s="228"/>
      <c r="L123" s="233"/>
      <c r="M123" s="234"/>
      <c r="N123" s="235"/>
      <c r="O123" s="235"/>
      <c r="P123" s="235"/>
      <c r="Q123" s="235"/>
      <c r="R123" s="235"/>
      <c r="S123" s="235"/>
      <c r="T123" s="236"/>
      <c r="AT123" s="237" t="s">
        <v>193</v>
      </c>
      <c r="AU123" s="237" t="s">
        <v>90</v>
      </c>
      <c r="AV123" s="15" t="s">
        <v>205</v>
      </c>
      <c r="AW123" s="15" t="s">
        <v>41</v>
      </c>
      <c r="AX123" s="15" t="s">
        <v>88</v>
      </c>
      <c r="AY123" s="237" t="s">
        <v>182</v>
      </c>
    </row>
    <row r="124" spans="1:65" s="2" customFormat="1" ht="49.15" customHeight="1">
      <c r="A124" s="35"/>
      <c r="B124" s="36"/>
      <c r="C124" s="179" t="s">
        <v>230</v>
      </c>
      <c r="D124" s="179" t="s">
        <v>187</v>
      </c>
      <c r="E124" s="180" t="s">
        <v>1257</v>
      </c>
      <c r="F124" s="181" t="s">
        <v>1258</v>
      </c>
      <c r="G124" s="182" t="s">
        <v>360</v>
      </c>
      <c r="H124" s="183">
        <v>9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2232</v>
      </c>
    </row>
    <row r="125" spans="1:65" s="2" customFormat="1" ht="49.15" customHeight="1">
      <c r="A125" s="35"/>
      <c r="B125" s="36"/>
      <c r="C125" s="179" t="s">
        <v>235</v>
      </c>
      <c r="D125" s="179" t="s">
        <v>187</v>
      </c>
      <c r="E125" s="180" t="s">
        <v>1269</v>
      </c>
      <c r="F125" s="181" t="s">
        <v>1270</v>
      </c>
      <c r="G125" s="182" t="s">
        <v>360</v>
      </c>
      <c r="H125" s="183">
        <v>0.15</v>
      </c>
      <c r="I125" s="184"/>
      <c r="J125" s="185">
        <f>ROUND(I125*H125,2)</f>
        <v>0</v>
      </c>
      <c r="K125" s="181" t="s">
        <v>191</v>
      </c>
      <c r="L125" s="40"/>
      <c r="M125" s="186" t="s">
        <v>43</v>
      </c>
      <c r="N125" s="187" t="s">
        <v>51</v>
      </c>
      <c r="O125" s="65"/>
      <c r="P125" s="188">
        <f>O125*H125</f>
        <v>0</v>
      </c>
      <c r="Q125" s="188">
        <v>0</v>
      </c>
      <c r="R125" s="188">
        <f>Q125*H125</f>
        <v>0</v>
      </c>
      <c r="S125" s="188">
        <v>0</v>
      </c>
      <c r="T125" s="189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90" t="s">
        <v>205</v>
      </c>
      <c r="AT125" s="190" t="s">
        <v>187</v>
      </c>
      <c r="AU125" s="190" t="s">
        <v>90</v>
      </c>
      <c r="AY125" s="17" t="s">
        <v>182</v>
      </c>
      <c r="BE125" s="191">
        <f>IF(N125="základní",J125,0)</f>
        <v>0</v>
      </c>
      <c r="BF125" s="191">
        <f>IF(N125="snížená",J125,0)</f>
        <v>0</v>
      </c>
      <c r="BG125" s="191">
        <f>IF(N125="zákl. přenesená",J125,0)</f>
        <v>0</v>
      </c>
      <c r="BH125" s="191">
        <f>IF(N125="sníž. přenesená",J125,0)</f>
        <v>0</v>
      </c>
      <c r="BI125" s="191">
        <f>IF(N125="nulová",J125,0)</f>
        <v>0</v>
      </c>
      <c r="BJ125" s="17" t="s">
        <v>88</v>
      </c>
      <c r="BK125" s="191">
        <f>ROUND(I125*H125,2)</f>
        <v>0</v>
      </c>
      <c r="BL125" s="17" t="s">
        <v>205</v>
      </c>
      <c r="BM125" s="190" t="s">
        <v>2233</v>
      </c>
    </row>
    <row r="126" spans="1:65" s="13" customFormat="1" ht="11.25">
      <c r="B126" s="192"/>
      <c r="C126" s="193"/>
      <c r="D126" s="194" t="s">
        <v>193</v>
      </c>
      <c r="E126" s="195" t="s">
        <v>43</v>
      </c>
      <c r="F126" s="196" t="s">
        <v>1272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2231</v>
      </c>
      <c r="G127" s="204"/>
      <c r="H127" s="207">
        <v>0.15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80</v>
      </c>
      <c r="AY127" s="213" t="s">
        <v>182</v>
      </c>
    </row>
    <row r="128" spans="1:65" s="15" customFormat="1" ht="11.25">
      <c r="B128" s="227"/>
      <c r="C128" s="228"/>
      <c r="D128" s="194" t="s">
        <v>193</v>
      </c>
      <c r="E128" s="229" t="s">
        <v>43</v>
      </c>
      <c r="F128" s="230" t="s">
        <v>436</v>
      </c>
      <c r="G128" s="228"/>
      <c r="H128" s="231">
        <v>0.15</v>
      </c>
      <c r="I128" s="232"/>
      <c r="J128" s="228"/>
      <c r="K128" s="228"/>
      <c r="L128" s="233"/>
      <c r="M128" s="234"/>
      <c r="N128" s="235"/>
      <c r="O128" s="235"/>
      <c r="P128" s="235"/>
      <c r="Q128" s="235"/>
      <c r="R128" s="235"/>
      <c r="S128" s="235"/>
      <c r="T128" s="236"/>
      <c r="AT128" s="237" t="s">
        <v>193</v>
      </c>
      <c r="AU128" s="237" t="s">
        <v>90</v>
      </c>
      <c r="AV128" s="15" t="s">
        <v>205</v>
      </c>
      <c r="AW128" s="15" t="s">
        <v>41</v>
      </c>
      <c r="AX128" s="15" t="s">
        <v>88</v>
      </c>
      <c r="AY128" s="237" t="s">
        <v>182</v>
      </c>
    </row>
    <row r="129" spans="1:65" s="2" customFormat="1" ht="49.15" customHeight="1">
      <c r="A129" s="35"/>
      <c r="B129" s="36"/>
      <c r="C129" s="179" t="s">
        <v>240</v>
      </c>
      <c r="D129" s="179" t="s">
        <v>187</v>
      </c>
      <c r="E129" s="180" t="s">
        <v>1273</v>
      </c>
      <c r="F129" s="181" t="s">
        <v>1274</v>
      </c>
      <c r="G129" s="182" t="s">
        <v>360</v>
      </c>
      <c r="H129" s="183">
        <v>9</v>
      </c>
      <c r="I129" s="184"/>
      <c r="J129" s="185">
        <f>ROUND(I129*H129,2)</f>
        <v>0</v>
      </c>
      <c r="K129" s="181" t="s">
        <v>191</v>
      </c>
      <c r="L129" s="40"/>
      <c r="M129" s="186" t="s">
        <v>43</v>
      </c>
      <c r="N129" s="187" t="s">
        <v>51</v>
      </c>
      <c r="O129" s="65"/>
      <c r="P129" s="188">
        <f>O129*H129</f>
        <v>0</v>
      </c>
      <c r="Q129" s="188">
        <v>0</v>
      </c>
      <c r="R129" s="188">
        <f>Q129*H129</f>
        <v>0</v>
      </c>
      <c r="S129" s="188">
        <v>0</v>
      </c>
      <c r="T129" s="189">
        <f>S129*H129</f>
        <v>0</v>
      </c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R129" s="190" t="s">
        <v>205</v>
      </c>
      <c r="AT129" s="190" t="s">
        <v>187</v>
      </c>
      <c r="AU129" s="190" t="s">
        <v>90</v>
      </c>
      <c r="AY129" s="17" t="s">
        <v>182</v>
      </c>
      <c r="BE129" s="191">
        <f>IF(N129="základní",J129,0)</f>
        <v>0</v>
      </c>
      <c r="BF129" s="191">
        <f>IF(N129="snížená",J129,0)</f>
        <v>0</v>
      </c>
      <c r="BG129" s="191">
        <f>IF(N129="zákl. přenesená",J129,0)</f>
        <v>0</v>
      </c>
      <c r="BH129" s="191">
        <f>IF(N129="sníž. přenesená",J129,0)</f>
        <v>0</v>
      </c>
      <c r="BI129" s="191">
        <f>IF(N129="nulová",J129,0)</f>
        <v>0</v>
      </c>
      <c r="BJ129" s="17" t="s">
        <v>88</v>
      </c>
      <c r="BK129" s="191">
        <f>ROUND(I129*H129,2)</f>
        <v>0</v>
      </c>
      <c r="BL129" s="17" t="s">
        <v>205</v>
      </c>
      <c r="BM129" s="190" t="s">
        <v>2234</v>
      </c>
    </row>
    <row r="130" spans="1:65" s="2" customFormat="1" ht="14.45" customHeight="1">
      <c r="A130" s="35"/>
      <c r="B130" s="36"/>
      <c r="C130" s="179" t="s">
        <v>245</v>
      </c>
      <c r="D130" s="179" t="s">
        <v>187</v>
      </c>
      <c r="E130" s="180" t="s">
        <v>422</v>
      </c>
      <c r="F130" s="181" t="s">
        <v>423</v>
      </c>
      <c r="G130" s="182" t="s">
        <v>360</v>
      </c>
      <c r="H130" s="183">
        <v>9</v>
      </c>
      <c r="I130" s="184"/>
      <c r="J130" s="185">
        <f>ROUND(I130*H130,2)</f>
        <v>0</v>
      </c>
      <c r="K130" s="181" t="s">
        <v>191</v>
      </c>
      <c r="L130" s="40"/>
      <c r="M130" s="186" t="s">
        <v>43</v>
      </c>
      <c r="N130" s="187" t="s">
        <v>51</v>
      </c>
      <c r="O130" s="65"/>
      <c r="P130" s="188">
        <f>O130*H130</f>
        <v>0</v>
      </c>
      <c r="Q130" s="188">
        <v>0</v>
      </c>
      <c r="R130" s="188">
        <f>Q130*H130</f>
        <v>0</v>
      </c>
      <c r="S130" s="188">
        <v>0</v>
      </c>
      <c r="T130" s="189">
        <f>S130*H130</f>
        <v>0</v>
      </c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R130" s="190" t="s">
        <v>205</v>
      </c>
      <c r="AT130" s="190" t="s">
        <v>187</v>
      </c>
      <c r="AU130" s="190" t="s">
        <v>90</v>
      </c>
      <c r="AY130" s="17" t="s">
        <v>182</v>
      </c>
      <c r="BE130" s="191">
        <f>IF(N130="základní",J130,0)</f>
        <v>0</v>
      </c>
      <c r="BF130" s="191">
        <f>IF(N130="snížená",J130,0)</f>
        <v>0</v>
      </c>
      <c r="BG130" s="191">
        <f>IF(N130="zákl. přenesená",J130,0)</f>
        <v>0</v>
      </c>
      <c r="BH130" s="191">
        <f>IF(N130="sníž. přenesená",J130,0)</f>
        <v>0</v>
      </c>
      <c r="BI130" s="191">
        <f>IF(N130="nulová",J130,0)</f>
        <v>0</v>
      </c>
      <c r="BJ130" s="17" t="s">
        <v>88</v>
      </c>
      <c r="BK130" s="191">
        <f>ROUND(I130*H130,2)</f>
        <v>0</v>
      </c>
      <c r="BL130" s="17" t="s">
        <v>205</v>
      </c>
      <c r="BM130" s="190" t="s">
        <v>2235</v>
      </c>
    </row>
    <row r="131" spans="1:65" s="2" customFormat="1" ht="37.9" customHeight="1">
      <c r="A131" s="35"/>
      <c r="B131" s="36"/>
      <c r="C131" s="179" t="s">
        <v>252</v>
      </c>
      <c r="D131" s="179" t="s">
        <v>187</v>
      </c>
      <c r="E131" s="180" t="s">
        <v>437</v>
      </c>
      <c r="F131" s="181" t="s">
        <v>438</v>
      </c>
      <c r="G131" s="182" t="s">
        <v>439</v>
      </c>
      <c r="H131" s="183">
        <v>13.5</v>
      </c>
      <c r="I131" s="184"/>
      <c r="J131" s="185">
        <f>ROUND(I131*H131,2)</f>
        <v>0</v>
      </c>
      <c r="K131" s="181" t="s">
        <v>191</v>
      </c>
      <c r="L131" s="40"/>
      <c r="M131" s="186" t="s">
        <v>43</v>
      </c>
      <c r="N131" s="187" t="s">
        <v>51</v>
      </c>
      <c r="O131" s="65"/>
      <c r="P131" s="188">
        <f>O131*H131</f>
        <v>0</v>
      </c>
      <c r="Q131" s="188">
        <v>0</v>
      </c>
      <c r="R131" s="188">
        <f>Q131*H131</f>
        <v>0</v>
      </c>
      <c r="S131" s="188">
        <v>0</v>
      </c>
      <c r="T131" s="189">
        <f>S131*H131</f>
        <v>0</v>
      </c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R131" s="190" t="s">
        <v>205</v>
      </c>
      <c r="AT131" s="190" t="s">
        <v>187</v>
      </c>
      <c r="AU131" s="190" t="s">
        <v>90</v>
      </c>
      <c r="AY131" s="17" t="s">
        <v>182</v>
      </c>
      <c r="BE131" s="191">
        <f>IF(N131="základní",J131,0)</f>
        <v>0</v>
      </c>
      <c r="BF131" s="191">
        <f>IF(N131="snížená",J131,0)</f>
        <v>0</v>
      </c>
      <c r="BG131" s="191">
        <f>IF(N131="zákl. přenesená",J131,0)</f>
        <v>0</v>
      </c>
      <c r="BH131" s="191">
        <f>IF(N131="sníž. přenesená",J131,0)</f>
        <v>0</v>
      </c>
      <c r="BI131" s="191">
        <f>IF(N131="nulová",J131,0)</f>
        <v>0</v>
      </c>
      <c r="BJ131" s="17" t="s">
        <v>88</v>
      </c>
      <c r="BK131" s="191">
        <f>ROUND(I131*H131,2)</f>
        <v>0</v>
      </c>
      <c r="BL131" s="17" t="s">
        <v>205</v>
      </c>
      <c r="BM131" s="190" t="s">
        <v>2236</v>
      </c>
    </row>
    <row r="132" spans="1:65" s="14" customFormat="1" ht="11.25">
      <c r="B132" s="203"/>
      <c r="C132" s="204"/>
      <c r="D132" s="194" t="s">
        <v>193</v>
      </c>
      <c r="E132" s="205" t="s">
        <v>43</v>
      </c>
      <c r="F132" s="206" t="s">
        <v>2237</v>
      </c>
      <c r="G132" s="204"/>
      <c r="H132" s="207">
        <v>13.5</v>
      </c>
      <c r="I132" s="208"/>
      <c r="J132" s="204"/>
      <c r="K132" s="204"/>
      <c r="L132" s="209"/>
      <c r="M132" s="210"/>
      <c r="N132" s="211"/>
      <c r="O132" s="211"/>
      <c r="P132" s="211"/>
      <c r="Q132" s="211"/>
      <c r="R132" s="211"/>
      <c r="S132" s="211"/>
      <c r="T132" s="212"/>
      <c r="AT132" s="213" t="s">
        <v>193</v>
      </c>
      <c r="AU132" s="213" t="s">
        <v>90</v>
      </c>
      <c r="AV132" s="14" t="s">
        <v>90</v>
      </c>
      <c r="AW132" s="14" t="s">
        <v>41</v>
      </c>
      <c r="AX132" s="14" t="s">
        <v>80</v>
      </c>
      <c r="AY132" s="213" t="s">
        <v>182</v>
      </c>
    </row>
    <row r="133" spans="1:65" s="15" customFormat="1" ht="11.25">
      <c r="B133" s="227"/>
      <c r="C133" s="228"/>
      <c r="D133" s="194" t="s">
        <v>193</v>
      </c>
      <c r="E133" s="229" t="s">
        <v>43</v>
      </c>
      <c r="F133" s="230" t="s">
        <v>436</v>
      </c>
      <c r="G133" s="228"/>
      <c r="H133" s="231">
        <v>13.5</v>
      </c>
      <c r="I133" s="232"/>
      <c r="J133" s="228"/>
      <c r="K133" s="228"/>
      <c r="L133" s="233"/>
      <c r="M133" s="234"/>
      <c r="N133" s="235"/>
      <c r="O133" s="235"/>
      <c r="P133" s="235"/>
      <c r="Q133" s="235"/>
      <c r="R133" s="235"/>
      <c r="S133" s="235"/>
      <c r="T133" s="236"/>
      <c r="AT133" s="237" t="s">
        <v>193</v>
      </c>
      <c r="AU133" s="237" t="s">
        <v>90</v>
      </c>
      <c r="AV133" s="15" t="s">
        <v>205</v>
      </c>
      <c r="AW133" s="15" t="s">
        <v>41</v>
      </c>
      <c r="AX133" s="15" t="s">
        <v>88</v>
      </c>
      <c r="AY133" s="237" t="s">
        <v>182</v>
      </c>
    </row>
    <row r="134" spans="1:65" s="2" customFormat="1" ht="37.9" customHeight="1">
      <c r="A134" s="35"/>
      <c r="B134" s="36"/>
      <c r="C134" s="179" t="s">
        <v>256</v>
      </c>
      <c r="D134" s="179" t="s">
        <v>187</v>
      </c>
      <c r="E134" s="180" t="s">
        <v>1297</v>
      </c>
      <c r="F134" s="181" t="s">
        <v>1298</v>
      </c>
      <c r="G134" s="182" t="s">
        <v>367</v>
      </c>
      <c r="H134" s="183">
        <v>1.5</v>
      </c>
      <c r="I134" s="184"/>
      <c r="J134" s="185">
        <f>ROUND(I134*H134,2)</f>
        <v>0</v>
      </c>
      <c r="K134" s="181" t="s">
        <v>191</v>
      </c>
      <c r="L134" s="40"/>
      <c r="M134" s="186" t="s">
        <v>43</v>
      </c>
      <c r="N134" s="187" t="s">
        <v>51</v>
      </c>
      <c r="O134" s="65"/>
      <c r="P134" s="188">
        <f>O134*H134</f>
        <v>0</v>
      </c>
      <c r="Q134" s="188">
        <v>0</v>
      </c>
      <c r="R134" s="188">
        <f>Q134*H134</f>
        <v>0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205</v>
      </c>
      <c r="AT134" s="190" t="s">
        <v>187</v>
      </c>
      <c r="AU134" s="190" t="s">
        <v>90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205</v>
      </c>
      <c r="BM134" s="190" t="s">
        <v>2238</v>
      </c>
    </row>
    <row r="135" spans="1:65" s="13" customFormat="1" ht="11.25">
      <c r="B135" s="192"/>
      <c r="C135" s="193"/>
      <c r="D135" s="194" t="s">
        <v>193</v>
      </c>
      <c r="E135" s="195" t="s">
        <v>43</v>
      </c>
      <c r="F135" s="196" t="s">
        <v>2239</v>
      </c>
      <c r="G135" s="193"/>
      <c r="H135" s="195" t="s">
        <v>43</v>
      </c>
      <c r="I135" s="197"/>
      <c r="J135" s="193"/>
      <c r="K135" s="193"/>
      <c r="L135" s="198"/>
      <c r="M135" s="199"/>
      <c r="N135" s="200"/>
      <c r="O135" s="200"/>
      <c r="P135" s="200"/>
      <c r="Q135" s="200"/>
      <c r="R135" s="200"/>
      <c r="S135" s="200"/>
      <c r="T135" s="201"/>
      <c r="AT135" s="202" t="s">
        <v>193</v>
      </c>
      <c r="AU135" s="202" t="s">
        <v>90</v>
      </c>
      <c r="AV135" s="13" t="s">
        <v>88</v>
      </c>
      <c r="AW135" s="13" t="s">
        <v>41</v>
      </c>
      <c r="AX135" s="13" t="s">
        <v>80</v>
      </c>
      <c r="AY135" s="202" t="s">
        <v>182</v>
      </c>
    </row>
    <row r="136" spans="1:65" s="14" customFormat="1" ht="11.25">
      <c r="B136" s="203"/>
      <c r="C136" s="204"/>
      <c r="D136" s="194" t="s">
        <v>193</v>
      </c>
      <c r="E136" s="205" t="s">
        <v>43</v>
      </c>
      <c r="F136" s="206" t="s">
        <v>1186</v>
      </c>
      <c r="G136" s="204"/>
      <c r="H136" s="207">
        <v>1.5</v>
      </c>
      <c r="I136" s="208"/>
      <c r="J136" s="204"/>
      <c r="K136" s="204"/>
      <c r="L136" s="209"/>
      <c r="M136" s="210"/>
      <c r="N136" s="211"/>
      <c r="O136" s="211"/>
      <c r="P136" s="211"/>
      <c r="Q136" s="211"/>
      <c r="R136" s="211"/>
      <c r="S136" s="211"/>
      <c r="T136" s="212"/>
      <c r="AT136" s="213" t="s">
        <v>193</v>
      </c>
      <c r="AU136" s="213" t="s">
        <v>90</v>
      </c>
      <c r="AV136" s="14" t="s">
        <v>90</v>
      </c>
      <c r="AW136" s="14" t="s">
        <v>41</v>
      </c>
      <c r="AX136" s="14" t="s">
        <v>80</v>
      </c>
      <c r="AY136" s="213" t="s">
        <v>182</v>
      </c>
    </row>
    <row r="137" spans="1:65" s="15" customFormat="1" ht="11.25">
      <c r="B137" s="227"/>
      <c r="C137" s="228"/>
      <c r="D137" s="194" t="s">
        <v>193</v>
      </c>
      <c r="E137" s="229" t="s">
        <v>43</v>
      </c>
      <c r="F137" s="230" t="s">
        <v>436</v>
      </c>
      <c r="G137" s="228"/>
      <c r="H137" s="231">
        <v>1.5</v>
      </c>
      <c r="I137" s="232"/>
      <c r="J137" s="228"/>
      <c r="K137" s="228"/>
      <c r="L137" s="233"/>
      <c r="M137" s="234"/>
      <c r="N137" s="235"/>
      <c r="O137" s="235"/>
      <c r="P137" s="235"/>
      <c r="Q137" s="235"/>
      <c r="R137" s="235"/>
      <c r="S137" s="235"/>
      <c r="T137" s="236"/>
      <c r="AT137" s="237" t="s">
        <v>193</v>
      </c>
      <c r="AU137" s="237" t="s">
        <v>90</v>
      </c>
      <c r="AV137" s="15" t="s">
        <v>205</v>
      </c>
      <c r="AW137" s="15" t="s">
        <v>41</v>
      </c>
      <c r="AX137" s="15" t="s">
        <v>88</v>
      </c>
      <c r="AY137" s="237" t="s">
        <v>182</v>
      </c>
    </row>
    <row r="138" spans="1:65" s="2" customFormat="1" ht="37.9" customHeight="1">
      <c r="A138" s="35"/>
      <c r="B138" s="36"/>
      <c r="C138" s="179" t="s">
        <v>8</v>
      </c>
      <c r="D138" s="179" t="s">
        <v>187</v>
      </c>
      <c r="E138" s="180" t="s">
        <v>1301</v>
      </c>
      <c r="F138" s="181" t="s">
        <v>1302</v>
      </c>
      <c r="G138" s="182" t="s">
        <v>367</v>
      </c>
      <c r="H138" s="183">
        <v>1.5</v>
      </c>
      <c r="I138" s="184"/>
      <c r="J138" s="185">
        <f>ROUND(I138*H138,2)</f>
        <v>0</v>
      </c>
      <c r="K138" s="181" t="s">
        <v>191</v>
      </c>
      <c r="L138" s="40"/>
      <c r="M138" s="186" t="s">
        <v>43</v>
      </c>
      <c r="N138" s="187" t="s">
        <v>51</v>
      </c>
      <c r="O138" s="65"/>
      <c r="P138" s="188">
        <f>O138*H138</f>
        <v>0</v>
      </c>
      <c r="Q138" s="188">
        <v>0</v>
      </c>
      <c r="R138" s="188">
        <f>Q138*H138</f>
        <v>0</v>
      </c>
      <c r="S138" s="188">
        <v>0</v>
      </c>
      <c r="T138" s="189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90" t="s">
        <v>205</v>
      </c>
      <c r="AT138" s="190" t="s">
        <v>187</v>
      </c>
      <c r="AU138" s="190" t="s">
        <v>90</v>
      </c>
      <c r="AY138" s="17" t="s">
        <v>182</v>
      </c>
      <c r="BE138" s="191">
        <f>IF(N138="základní",J138,0)</f>
        <v>0</v>
      </c>
      <c r="BF138" s="191">
        <f>IF(N138="snížená",J138,0)</f>
        <v>0</v>
      </c>
      <c r="BG138" s="191">
        <f>IF(N138="zákl. přenesená",J138,0)</f>
        <v>0</v>
      </c>
      <c r="BH138" s="191">
        <f>IF(N138="sníž. přenesená",J138,0)</f>
        <v>0</v>
      </c>
      <c r="BI138" s="191">
        <f>IF(N138="nulová",J138,0)</f>
        <v>0</v>
      </c>
      <c r="BJ138" s="17" t="s">
        <v>88</v>
      </c>
      <c r="BK138" s="191">
        <f>ROUND(I138*H138,2)</f>
        <v>0</v>
      </c>
      <c r="BL138" s="17" t="s">
        <v>205</v>
      </c>
      <c r="BM138" s="190" t="s">
        <v>2240</v>
      </c>
    </row>
    <row r="139" spans="1:65" s="2" customFormat="1" ht="14.45" customHeight="1">
      <c r="A139" s="35"/>
      <c r="B139" s="36"/>
      <c r="C139" s="214" t="s">
        <v>265</v>
      </c>
      <c r="D139" s="214" t="s">
        <v>179</v>
      </c>
      <c r="E139" s="215" t="s">
        <v>1304</v>
      </c>
      <c r="F139" s="216" t="s">
        <v>1305</v>
      </c>
      <c r="G139" s="217" t="s">
        <v>378</v>
      </c>
      <c r="H139" s="218">
        <v>3.7999999999999999E-2</v>
      </c>
      <c r="I139" s="219"/>
      <c r="J139" s="220">
        <f>ROUND(I139*H139,2)</f>
        <v>0</v>
      </c>
      <c r="K139" s="216" t="s">
        <v>191</v>
      </c>
      <c r="L139" s="221"/>
      <c r="M139" s="222" t="s">
        <v>43</v>
      </c>
      <c r="N139" s="223" t="s">
        <v>51</v>
      </c>
      <c r="O139" s="65"/>
      <c r="P139" s="188">
        <f>O139*H139</f>
        <v>0</v>
      </c>
      <c r="Q139" s="188">
        <v>1E-3</v>
      </c>
      <c r="R139" s="188">
        <f>Q139*H139</f>
        <v>3.8000000000000002E-5</v>
      </c>
      <c r="S139" s="188">
        <v>0</v>
      </c>
      <c r="T139" s="189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90" t="s">
        <v>225</v>
      </c>
      <c r="AT139" s="190" t="s">
        <v>179</v>
      </c>
      <c r="AU139" s="190" t="s">
        <v>90</v>
      </c>
      <c r="AY139" s="17" t="s">
        <v>182</v>
      </c>
      <c r="BE139" s="191">
        <f>IF(N139="základní",J139,0)</f>
        <v>0</v>
      </c>
      <c r="BF139" s="191">
        <f>IF(N139="snížená",J139,0)</f>
        <v>0</v>
      </c>
      <c r="BG139" s="191">
        <f>IF(N139="zákl. přenesená",J139,0)</f>
        <v>0</v>
      </c>
      <c r="BH139" s="191">
        <f>IF(N139="sníž. přenesená",J139,0)</f>
        <v>0</v>
      </c>
      <c r="BI139" s="191">
        <f>IF(N139="nulová",J139,0)</f>
        <v>0</v>
      </c>
      <c r="BJ139" s="17" t="s">
        <v>88</v>
      </c>
      <c r="BK139" s="191">
        <f>ROUND(I139*H139,2)</f>
        <v>0</v>
      </c>
      <c r="BL139" s="17" t="s">
        <v>205</v>
      </c>
      <c r="BM139" s="190" t="s">
        <v>2241</v>
      </c>
    </row>
    <row r="140" spans="1:65" s="14" customFormat="1" ht="11.25">
      <c r="B140" s="203"/>
      <c r="C140" s="204"/>
      <c r="D140" s="194" t="s">
        <v>193</v>
      </c>
      <c r="E140" s="205" t="s">
        <v>43</v>
      </c>
      <c r="F140" s="206" t="s">
        <v>2242</v>
      </c>
      <c r="G140" s="204"/>
      <c r="H140" s="207">
        <v>3.7999999999999999E-2</v>
      </c>
      <c r="I140" s="208"/>
      <c r="J140" s="204"/>
      <c r="K140" s="204"/>
      <c r="L140" s="209"/>
      <c r="M140" s="210"/>
      <c r="N140" s="211"/>
      <c r="O140" s="211"/>
      <c r="P140" s="211"/>
      <c r="Q140" s="211"/>
      <c r="R140" s="211"/>
      <c r="S140" s="211"/>
      <c r="T140" s="212"/>
      <c r="AT140" s="213" t="s">
        <v>193</v>
      </c>
      <c r="AU140" s="213" t="s">
        <v>90</v>
      </c>
      <c r="AV140" s="14" t="s">
        <v>90</v>
      </c>
      <c r="AW140" s="14" t="s">
        <v>41</v>
      </c>
      <c r="AX140" s="14" t="s">
        <v>80</v>
      </c>
      <c r="AY140" s="213" t="s">
        <v>182</v>
      </c>
    </row>
    <row r="141" spans="1:65" s="15" customFormat="1" ht="11.25">
      <c r="B141" s="227"/>
      <c r="C141" s="228"/>
      <c r="D141" s="194" t="s">
        <v>193</v>
      </c>
      <c r="E141" s="229" t="s">
        <v>43</v>
      </c>
      <c r="F141" s="230" t="s">
        <v>436</v>
      </c>
      <c r="G141" s="228"/>
      <c r="H141" s="231">
        <v>3.7999999999999999E-2</v>
      </c>
      <c r="I141" s="232"/>
      <c r="J141" s="228"/>
      <c r="K141" s="228"/>
      <c r="L141" s="233"/>
      <c r="M141" s="234"/>
      <c r="N141" s="235"/>
      <c r="O141" s="235"/>
      <c r="P141" s="235"/>
      <c r="Q141" s="235"/>
      <c r="R141" s="235"/>
      <c r="S141" s="235"/>
      <c r="T141" s="236"/>
      <c r="AT141" s="237" t="s">
        <v>193</v>
      </c>
      <c r="AU141" s="237" t="s">
        <v>90</v>
      </c>
      <c r="AV141" s="15" t="s">
        <v>205</v>
      </c>
      <c r="AW141" s="15" t="s">
        <v>41</v>
      </c>
      <c r="AX141" s="15" t="s">
        <v>88</v>
      </c>
      <c r="AY141" s="237" t="s">
        <v>182</v>
      </c>
    </row>
    <row r="142" spans="1:65" s="2" customFormat="1" ht="24.2" customHeight="1">
      <c r="A142" s="35"/>
      <c r="B142" s="36"/>
      <c r="C142" s="179" t="s">
        <v>269</v>
      </c>
      <c r="D142" s="179" t="s">
        <v>187</v>
      </c>
      <c r="E142" s="180" t="s">
        <v>1308</v>
      </c>
      <c r="F142" s="181" t="s">
        <v>1309</v>
      </c>
      <c r="G142" s="182" t="s">
        <v>367</v>
      </c>
      <c r="H142" s="183">
        <v>149</v>
      </c>
      <c r="I142" s="184"/>
      <c r="J142" s="185">
        <f>ROUND(I142*H142,2)</f>
        <v>0</v>
      </c>
      <c r="K142" s="181" t="s">
        <v>191</v>
      </c>
      <c r="L142" s="40"/>
      <c r="M142" s="186" t="s">
        <v>43</v>
      </c>
      <c r="N142" s="187" t="s">
        <v>51</v>
      </c>
      <c r="O142" s="65"/>
      <c r="P142" s="188">
        <f>O142*H142</f>
        <v>0</v>
      </c>
      <c r="Q142" s="188">
        <v>0</v>
      </c>
      <c r="R142" s="188">
        <f>Q142*H142</f>
        <v>0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205</v>
      </c>
      <c r="AT142" s="190" t="s">
        <v>187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2243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2244</v>
      </c>
      <c r="G143" s="204"/>
      <c r="H143" s="207">
        <v>149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149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2" customFormat="1" ht="24.2" customHeight="1">
      <c r="A145" s="35"/>
      <c r="B145" s="36"/>
      <c r="C145" s="179" t="s">
        <v>273</v>
      </c>
      <c r="D145" s="179" t="s">
        <v>187</v>
      </c>
      <c r="E145" s="180" t="s">
        <v>402</v>
      </c>
      <c r="F145" s="181" t="s">
        <v>403</v>
      </c>
      <c r="G145" s="182" t="s">
        <v>367</v>
      </c>
      <c r="H145" s="183">
        <v>3</v>
      </c>
      <c r="I145" s="184"/>
      <c r="J145" s="185">
        <f>ROUND(I145*H145,2)</f>
        <v>0</v>
      </c>
      <c r="K145" s="181" t="s">
        <v>191</v>
      </c>
      <c r="L145" s="40"/>
      <c r="M145" s="186" t="s">
        <v>43</v>
      </c>
      <c r="N145" s="187" t="s">
        <v>51</v>
      </c>
      <c r="O145" s="65"/>
      <c r="P145" s="188">
        <f>O145*H145</f>
        <v>0</v>
      </c>
      <c r="Q145" s="188">
        <v>0</v>
      </c>
      <c r="R145" s="188">
        <f>Q145*H145</f>
        <v>0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205</v>
      </c>
      <c r="AT145" s="190" t="s">
        <v>187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2245</v>
      </c>
    </row>
    <row r="146" spans="1:65" s="14" customFormat="1" ht="11.25">
      <c r="B146" s="203"/>
      <c r="C146" s="204"/>
      <c r="D146" s="194" t="s">
        <v>193</v>
      </c>
      <c r="E146" s="205" t="s">
        <v>43</v>
      </c>
      <c r="F146" s="206" t="s">
        <v>2246</v>
      </c>
      <c r="G146" s="204"/>
      <c r="H146" s="207">
        <v>3</v>
      </c>
      <c r="I146" s="208"/>
      <c r="J146" s="204"/>
      <c r="K146" s="204"/>
      <c r="L146" s="209"/>
      <c r="M146" s="210"/>
      <c r="N146" s="211"/>
      <c r="O146" s="211"/>
      <c r="P146" s="211"/>
      <c r="Q146" s="211"/>
      <c r="R146" s="211"/>
      <c r="S146" s="211"/>
      <c r="T146" s="212"/>
      <c r="AT146" s="213" t="s">
        <v>193</v>
      </c>
      <c r="AU146" s="213" t="s">
        <v>90</v>
      </c>
      <c r="AV146" s="14" t="s">
        <v>90</v>
      </c>
      <c r="AW146" s="14" t="s">
        <v>41</v>
      </c>
      <c r="AX146" s="14" t="s">
        <v>80</v>
      </c>
      <c r="AY146" s="213" t="s">
        <v>182</v>
      </c>
    </row>
    <row r="147" spans="1:65" s="15" customFormat="1" ht="11.25">
      <c r="B147" s="227"/>
      <c r="C147" s="228"/>
      <c r="D147" s="194" t="s">
        <v>193</v>
      </c>
      <c r="E147" s="229" t="s">
        <v>43</v>
      </c>
      <c r="F147" s="230" t="s">
        <v>436</v>
      </c>
      <c r="G147" s="228"/>
      <c r="H147" s="231">
        <v>3</v>
      </c>
      <c r="I147" s="232"/>
      <c r="J147" s="228"/>
      <c r="K147" s="228"/>
      <c r="L147" s="233"/>
      <c r="M147" s="234"/>
      <c r="N147" s="235"/>
      <c r="O147" s="235"/>
      <c r="P147" s="235"/>
      <c r="Q147" s="235"/>
      <c r="R147" s="235"/>
      <c r="S147" s="235"/>
      <c r="T147" s="236"/>
      <c r="AT147" s="237" t="s">
        <v>193</v>
      </c>
      <c r="AU147" s="237" t="s">
        <v>90</v>
      </c>
      <c r="AV147" s="15" t="s">
        <v>205</v>
      </c>
      <c r="AW147" s="15" t="s">
        <v>41</v>
      </c>
      <c r="AX147" s="15" t="s">
        <v>88</v>
      </c>
      <c r="AY147" s="237" t="s">
        <v>182</v>
      </c>
    </row>
    <row r="148" spans="1:65" s="12" customFormat="1" ht="22.9" customHeight="1">
      <c r="B148" s="163"/>
      <c r="C148" s="164"/>
      <c r="D148" s="165" t="s">
        <v>79</v>
      </c>
      <c r="E148" s="177" t="s">
        <v>205</v>
      </c>
      <c r="F148" s="177" t="s">
        <v>1313</v>
      </c>
      <c r="G148" s="164"/>
      <c r="H148" s="164"/>
      <c r="I148" s="167"/>
      <c r="J148" s="178">
        <f>BK148</f>
        <v>0</v>
      </c>
      <c r="K148" s="164"/>
      <c r="L148" s="169"/>
      <c r="M148" s="170"/>
      <c r="N148" s="171"/>
      <c r="O148" s="171"/>
      <c r="P148" s="172">
        <f>SUM(P149:P151)</f>
        <v>0</v>
      </c>
      <c r="Q148" s="171"/>
      <c r="R148" s="172">
        <f>SUM(R149:R151)</f>
        <v>0</v>
      </c>
      <c r="S148" s="171"/>
      <c r="T148" s="173">
        <f>SUM(T149:T151)</f>
        <v>0</v>
      </c>
      <c r="AR148" s="174" t="s">
        <v>88</v>
      </c>
      <c r="AT148" s="175" t="s">
        <v>79</v>
      </c>
      <c r="AU148" s="175" t="s">
        <v>88</v>
      </c>
      <c r="AY148" s="174" t="s">
        <v>182</v>
      </c>
      <c r="BK148" s="176">
        <f>SUM(BK149:BK151)</f>
        <v>0</v>
      </c>
    </row>
    <row r="149" spans="1:65" s="2" customFormat="1" ht="37.9" customHeight="1">
      <c r="A149" s="35"/>
      <c r="B149" s="36"/>
      <c r="C149" s="179" t="s">
        <v>277</v>
      </c>
      <c r="D149" s="179" t="s">
        <v>187</v>
      </c>
      <c r="E149" s="180" t="s">
        <v>1322</v>
      </c>
      <c r="F149" s="181" t="s">
        <v>1323</v>
      </c>
      <c r="G149" s="182" t="s">
        <v>367</v>
      </c>
      <c r="H149" s="183">
        <v>149</v>
      </c>
      <c r="I149" s="184"/>
      <c r="J149" s="185">
        <f>ROUND(I149*H149,2)</f>
        <v>0</v>
      </c>
      <c r="K149" s="181" t="s">
        <v>191</v>
      </c>
      <c r="L149" s="40"/>
      <c r="M149" s="186" t="s">
        <v>43</v>
      </c>
      <c r="N149" s="187" t="s">
        <v>51</v>
      </c>
      <c r="O149" s="65"/>
      <c r="P149" s="188">
        <f>O149*H149</f>
        <v>0</v>
      </c>
      <c r="Q149" s="188">
        <v>0</v>
      </c>
      <c r="R149" s="188">
        <f>Q149*H149</f>
        <v>0</v>
      </c>
      <c r="S149" s="188">
        <v>0</v>
      </c>
      <c r="T149" s="189">
        <f>S149*H149</f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90" t="s">
        <v>205</v>
      </c>
      <c r="AT149" s="190" t="s">
        <v>187</v>
      </c>
      <c r="AU149" s="190" t="s">
        <v>90</v>
      </c>
      <c r="AY149" s="17" t="s">
        <v>182</v>
      </c>
      <c r="BE149" s="191">
        <f>IF(N149="základní",J149,0)</f>
        <v>0</v>
      </c>
      <c r="BF149" s="191">
        <f>IF(N149="snížená",J149,0)</f>
        <v>0</v>
      </c>
      <c r="BG149" s="191">
        <f>IF(N149="zákl. přenesená",J149,0)</f>
        <v>0</v>
      </c>
      <c r="BH149" s="191">
        <f>IF(N149="sníž. přenesená",J149,0)</f>
        <v>0</v>
      </c>
      <c r="BI149" s="191">
        <f>IF(N149="nulová",J149,0)</f>
        <v>0</v>
      </c>
      <c r="BJ149" s="17" t="s">
        <v>88</v>
      </c>
      <c r="BK149" s="191">
        <f>ROUND(I149*H149,2)</f>
        <v>0</v>
      </c>
      <c r="BL149" s="17" t="s">
        <v>205</v>
      </c>
      <c r="BM149" s="190" t="s">
        <v>2247</v>
      </c>
    </row>
    <row r="150" spans="1:65" s="14" customFormat="1" ht="11.25">
      <c r="B150" s="203"/>
      <c r="C150" s="204"/>
      <c r="D150" s="194" t="s">
        <v>193</v>
      </c>
      <c r="E150" s="205" t="s">
        <v>43</v>
      </c>
      <c r="F150" s="206" t="s">
        <v>2248</v>
      </c>
      <c r="G150" s="204"/>
      <c r="H150" s="207">
        <v>149</v>
      </c>
      <c r="I150" s="208"/>
      <c r="J150" s="204"/>
      <c r="K150" s="204"/>
      <c r="L150" s="209"/>
      <c r="M150" s="210"/>
      <c r="N150" s="211"/>
      <c r="O150" s="211"/>
      <c r="P150" s="211"/>
      <c r="Q150" s="211"/>
      <c r="R150" s="211"/>
      <c r="S150" s="211"/>
      <c r="T150" s="212"/>
      <c r="AT150" s="213" t="s">
        <v>193</v>
      </c>
      <c r="AU150" s="213" t="s">
        <v>90</v>
      </c>
      <c r="AV150" s="14" t="s">
        <v>90</v>
      </c>
      <c r="AW150" s="14" t="s">
        <v>41</v>
      </c>
      <c r="AX150" s="14" t="s">
        <v>80</v>
      </c>
      <c r="AY150" s="213" t="s">
        <v>182</v>
      </c>
    </row>
    <row r="151" spans="1:65" s="15" customFormat="1" ht="11.25">
      <c r="B151" s="227"/>
      <c r="C151" s="228"/>
      <c r="D151" s="194" t="s">
        <v>193</v>
      </c>
      <c r="E151" s="229" t="s">
        <v>43</v>
      </c>
      <c r="F151" s="230" t="s">
        <v>436</v>
      </c>
      <c r="G151" s="228"/>
      <c r="H151" s="231">
        <v>149</v>
      </c>
      <c r="I151" s="232"/>
      <c r="J151" s="228"/>
      <c r="K151" s="228"/>
      <c r="L151" s="233"/>
      <c r="M151" s="234"/>
      <c r="N151" s="235"/>
      <c r="O151" s="235"/>
      <c r="P151" s="235"/>
      <c r="Q151" s="235"/>
      <c r="R151" s="235"/>
      <c r="S151" s="235"/>
      <c r="T151" s="236"/>
      <c r="AT151" s="237" t="s">
        <v>193</v>
      </c>
      <c r="AU151" s="237" t="s">
        <v>90</v>
      </c>
      <c r="AV151" s="15" t="s">
        <v>205</v>
      </c>
      <c r="AW151" s="15" t="s">
        <v>41</v>
      </c>
      <c r="AX151" s="15" t="s">
        <v>88</v>
      </c>
      <c r="AY151" s="237" t="s">
        <v>182</v>
      </c>
    </row>
    <row r="152" spans="1:65" s="12" customFormat="1" ht="22.9" customHeight="1">
      <c r="B152" s="163"/>
      <c r="C152" s="164"/>
      <c r="D152" s="165" t="s">
        <v>79</v>
      </c>
      <c r="E152" s="177" t="s">
        <v>210</v>
      </c>
      <c r="F152" s="177" t="s">
        <v>1326</v>
      </c>
      <c r="G152" s="164"/>
      <c r="H152" s="164"/>
      <c r="I152" s="167"/>
      <c r="J152" s="178">
        <f>BK152</f>
        <v>0</v>
      </c>
      <c r="K152" s="164"/>
      <c r="L152" s="169"/>
      <c r="M152" s="170"/>
      <c r="N152" s="171"/>
      <c r="O152" s="171"/>
      <c r="P152" s="172">
        <f>SUM(P153:P183)</f>
        <v>0</v>
      </c>
      <c r="Q152" s="171"/>
      <c r="R152" s="172">
        <f>SUM(R153:R183)</f>
        <v>16.36477</v>
      </c>
      <c r="S152" s="171"/>
      <c r="T152" s="173">
        <f>SUM(T153:T183)</f>
        <v>0</v>
      </c>
      <c r="AR152" s="174" t="s">
        <v>88</v>
      </c>
      <c r="AT152" s="175" t="s">
        <v>79</v>
      </c>
      <c r="AU152" s="175" t="s">
        <v>88</v>
      </c>
      <c r="AY152" s="174" t="s">
        <v>182</v>
      </c>
      <c r="BK152" s="176">
        <f>SUM(BK153:BK183)</f>
        <v>0</v>
      </c>
    </row>
    <row r="153" spans="1:65" s="2" customFormat="1" ht="24.2" customHeight="1">
      <c r="A153" s="35"/>
      <c r="B153" s="36"/>
      <c r="C153" s="179" t="s">
        <v>281</v>
      </c>
      <c r="D153" s="179" t="s">
        <v>187</v>
      </c>
      <c r="E153" s="180" t="s">
        <v>447</v>
      </c>
      <c r="F153" s="181" t="s">
        <v>448</v>
      </c>
      <c r="G153" s="182" t="s">
        <v>367</v>
      </c>
      <c r="H153" s="183">
        <v>73</v>
      </c>
      <c r="I153" s="184"/>
      <c r="J153" s="185">
        <f>ROUND(I153*H153,2)</f>
        <v>0</v>
      </c>
      <c r="K153" s="181" t="s">
        <v>191</v>
      </c>
      <c r="L153" s="40"/>
      <c r="M153" s="186" t="s">
        <v>43</v>
      </c>
      <c r="N153" s="187" t="s">
        <v>51</v>
      </c>
      <c r="O153" s="65"/>
      <c r="P153" s="188">
        <f>O153*H153</f>
        <v>0</v>
      </c>
      <c r="Q153" s="188">
        <v>0</v>
      </c>
      <c r="R153" s="188">
        <f>Q153*H153</f>
        <v>0</v>
      </c>
      <c r="S153" s="188">
        <v>0</v>
      </c>
      <c r="T153" s="189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90" t="s">
        <v>205</v>
      </c>
      <c r="AT153" s="190" t="s">
        <v>187</v>
      </c>
      <c r="AU153" s="190" t="s">
        <v>90</v>
      </c>
      <c r="AY153" s="17" t="s">
        <v>182</v>
      </c>
      <c r="BE153" s="191">
        <f>IF(N153="základní",J153,0)</f>
        <v>0</v>
      </c>
      <c r="BF153" s="191">
        <f>IF(N153="snížená",J153,0)</f>
        <v>0</v>
      </c>
      <c r="BG153" s="191">
        <f>IF(N153="zákl. přenesená",J153,0)</f>
        <v>0</v>
      </c>
      <c r="BH153" s="191">
        <f>IF(N153="sníž. přenesená",J153,0)</f>
        <v>0</v>
      </c>
      <c r="BI153" s="191">
        <f>IF(N153="nulová",J153,0)</f>
        <v>0</v>
      </c>
      <c r="BJ153" s="17" t="s">
        <v>88</v>
      </c>
      <c r="BK153" s="191">
        <f>ROUND(I153*H153,2)</f>
        <v>0</v>
      </c>
      <c r="BL153" s="17" t="s">
        <v>205</v>
      </c>
      <c r="BM153" s="190" t="s">
        <v>2249</v>
      </c>
    </row>
    <row r="154" spans="1:65" s="13" customFormat="1" ht="11.25">
      <c r="B154" s="192"/>
      <c r="C154" s="193"/>
      <c r="D154" s="194" t="s">
        <v>193</v>
      </c>
      <c r="E154" s="195" t="s">
        <v>43</v>
      </c>
      <c r="F154" s="196" t="s">
        <v>2250</v>
      </c>
      <c r="G154" s="193"/>
      <c r="H154" s="195" t="s">
        <v>43</v>
      </c>
      <c r="I154" s="197"/>
      <c r="J154" s="193"/>
      <c r="K154" s="193"/>
      <c r="L154" s="198"/>
      <c r="M154" s="199"/>
      <c r="N154" s="200"/>
      <c r="O154" s="200"/>
      <c r="P154" s="200"/>
      <c r="Q154" s="200"/>
      <c r="R154" s="200"/>
      <c r="S154" s="200"/>
      <c r="T154" s="201"/>
      <c r="AT154" s="202" t="s">
        <v>193</v>
      </c>
      <c r="AU154" s="202" t="s">
        <v>90</v>
      </c>
      <c r="AV154" s="13" t="s">
        <v>88</v>
      </c>
      <c r="AW154" s="13" t="s">
        <v>41</v>
      </c>
      <c r="AX154" s="13" t="s">
        <v>80</v>
      </c>
      <c r="AY154" s="202" t="s">
        <v>182</v>
      </c>
    </row>
    <row r="155" spans="1:65" s="14" customFormat="1" ht="11.25">
      <c r="B155" s="203"/>
      <c r="C155" s="204"/>
      <c r="D155" s="194" t="s">
        <v>193</v>
      </c>
      <c r="E155" s="205" t="s">
        <v>43</v>
      </c>
      <c r="F155" s="206" t="s">
        <v>2251</v>
      </c>
      <c r="G155" s="204"/>
      <c r="H155" s="207">
        <v>73</v>
      </c>
      <c r="I155" s="208"/>
      <c r="J155" s="204"/>
      <c r="K155" s="204"/>
      <c r="L155" s="209"/>
      <c r="M155" s="210"/>
      <c r="N155" s="211"/>
      <c r="O155" s="211"/>
      <c r="P155" s="211"/>
      <c r="Q155" s="211"/>
      <c r="R155" s="211"/>
      <c r="S155" s="211"/>
      <c r="T155" s="212"/>
      <c r="AT155" s="213" t="s">
        <v>193</v>
      </c>
      <c r="AU155" s="213" t="s">
        <v>90</v>
      </c>
      <c r="AV155" s="14" t="s">
        <v>90</v>
      </c>
      <c r="AW155" s="14" t="s">
        <v>41</v>
      </c>
      <c r="AX155" s="14" t="s">
        <v>80</v>
      </c>
      <c r="AY155" s="213" t="s">
        <v>182</v>
      </c>
    </row>
    <row r="156" spans="1:65" s="15" customFormat="1" ht="11.25">
      <c r="B156" s="227"/>
      <c r="C156" s="228"/>
      <c r="D156" s="194" t="s">
        <v>193</v>
      </c>
      <c r="E156" s="229" t="s">
        <v>43</v>
      </c>
      <c r="F156" s="230" t="s">
        <v>436</v>
      </c>
      <c r="G156" s="228"/>
      <c r="H156" s="231">
        <v>73</v>
      </c>
      <c r="I156" s="232"/>
      <c r="J156" s="228"/>
      <c r="K156" s="228"/>
      <c r="L156" s="233"/>
      <c r="M156" s="234"/>
      <c r="N156" s="235"/>
      <c r="O156" s="235"/>
      <c r="P156" s="235"/>
      <c r="Q156" s="235"/>
      <c r="R156" s="235"/>
      <c r="S156" s="235"/>
      <c r="T156" s="236"/>
      <c r="AT156" s="237" t="s">
        <v>193</v>
      </c>
      <c r="AU156" s="237" t="s">
        <v>90</v>
      </c>
      <c r="AV156" s="15" t="s">
        <v>205</v>
      </c>
      <c r="AW156" s="15" t="s">
        <v>41</v>
      </c>
      <c r="AX156" s="15" t="s">
        <v>88</v>
      </c>
      <c r="AY156" s="237" t="s">
        <v>182</v>
      </c>
    </row>
    <row r="157" spans="1:65" s="2" customFormat="1" ht="37.9" customHeight="1">
      <c r="A157" s="35"/>
      <c r="B157" s="36"/>
      <c r="C157" s="179" t="s">
        <v>7</v>
      </c>
      <c r="D157" s="179" t="s">
        <v>187</v>
      </c>
      <c r="E157" s="180" t="s">
        <v>2252</v>
      </c>
      <c r="F157" s="181" t="s">
        <v>2253</v>
      </c>
      <c r="G157" s="182" t="s">
        <v>367</v>
      </c>
      <c r="H157" s="183">
        <v>109</v>
      </c>
      <c r="I157" s="184"/>
      <c r="J157" s="185">
        <f>ROUND(I157*H157,2)</f>
        <v>0</v>
      </c>
      <c r="K157" s="181" t="s">
        <v>191</v>
      </c>
      <c r="L157" s="40"/>
      <c r="M157" s="186" t="s">
        <v>43</v>
      </c>
      <c r="N157" s="187" t="s">
        <v>51</v>
      </c>
      <c r="O157" s="65"/>
      <c r="P157" s="188">
        <f>O157*H157</f>
        <v>0</v>
      </c>
      <c r="Q157" s="188">
        <v>0</v>
      </c>
      <c r="R157" s="188">
        <f>Q157*H157</f>
        <v>0</v>
      </c>
      <c r="S157" s="188">
        <v>0</v>
      </c>
      <c r="T157" s="189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90" t="s">
        <v>205</v>
      </c>
      <c r="AT157" s="190" t="s">
        <v>187</v>
      </c>
      <c r="AU157" s="190" t="s">
        <v>90</v>
      </c>
      <c r="AY157" s="17" t="s">
        <v>182</v>
      </c>
      <c r="BE157" s="191">
        <f>IF(N157="základní",J157,0)</f>
        <v>0</v>
      </c>
      <c r="BF157" s="191">
        <f>IF(N157="snížená",J157,0)</f>
        <v>0</v>
      </c>
      <c r="BG157" s="191">
        <f>IF(N157="zákl. přenesená",J157,0)</f>
        <v>0</v>
      </c>
      <c r="BH157" s="191">
        <f>IF(N157="sníž. přenesená",J157,0)</f>
        <v>0</v>
      </c>
      <c r="BI157" s="191">
        <f>IF(N157="nulová",J157,0)</f>
        <v>0</v>
      </c>
      <c r="BJ157" s="17" t="s">
        <v>88</v>
      </c>
      <c r="BK157" s="191">
        <f>ROUND(I157*H157,2)</f>
        <v>0</v>
      </c>
      <c r="BL157" s="17" t="s">
        <v>205</v>
      </c>
      <c r="BM157" s="190" t="s">
        <v>2254</v>
      </c>
    </row>
    <row r="158" spans="1:65" s="13" customFormat="1" ht="11.25">
      <c r="B158" s="192"/>
      <c r="C158" s="193"/>
      <c r="D158" s="194" t="s">
        <v>193</v>
      </c>
      <c r="E158" s="195" t="s">
        <v>43</v>
      </c>
      <c r="F158" s="196" t="s">
        <v>2255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2226</v>
      </c>
      <c r="G159" s="204"/>
      <c r="H159" s="207">
        <v>109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80</v>
      </c>
      <c r="AY159" s="213" t="s">
        <v>182</v>
      </c>
    </row>
    <row r="160" spans="1:65" s="15" customFormat="1" ht="11.25">
      <c r="B160" s="227"/>
      <c r="C160" s="228"/>
      <c r="D160" s="194" t="s">
        <v>193</v>
      </c>
      <c r="E160" s="229" t="s">
        <v>43</v>
      </c>
      <c r="F160" s="230" t="s">
        <v>436</v>
      </c>
      <c r="G160" s="228"/>
      <c r="H160" s="231">
        <v>109</v>
      </c>
      <c r="I160" s="232"/>
      <c r="J160" s="228"/>
      <c r="K160" s="228"/>
      <c r="L160" s="233"/>
      <c r="M160" s="234"/>
      <c r="N160" s="235"/>
      <c r="O160" s="235"/>
      <c r="P160" s="235"/>
      <c r="Q160" s="235"/>
      <c r="R160" s="235"/>
      <c r="S160" s="235"/>
      <c r="T160" s="236"/>
      <c r="AT160" s="237" t="s">
        <v>193</v>
      </c>
      <c r="AU160" s="237" t="s">
        <v>90</v>
      </c>
      <c r="AV160" s="15" t="s">
        <v>205</v>
      </c>
      <c r="AW160" s="15" t="s">
        <v>41</v>
      </c>
      <c r="AX160" s="15" t="s">
        <v>88</v>
      </c>
      <c r="AY160" s="237" t="s">
        <v>182</v>
      </c>
    </row>
    <row r="161" spans="1:65" s="2" customFormat="1" ht="24.2" customHeight="1">
      <c r="A161" s="35"/>
      <c r="B161" s="36"/>
      <c r="C161" s="179" t="s">
        <v>290</v>
      </c>
      <c r="D161" s="179" t="s">
        <v>187</v>
      </c>
      <c r="E161" s="180" t="s">
        <v>1340</v>
      </c>
      <c r="F161" s="181" t="s">
        <v>1341</v>
      </c>
      <c r="G161" s="182" t="s">
        <v>367</v>
      </c>
      <c r="H161" s="183">
        <v>109</v>
      </c>
      <c r="I161" s="184"/>
      <c r="J161" s="185">
        <f>ROUND(I161*H161,2)</f>
        <v>0</v>
      </c>
      <c r="K161" s="181" t="s">
        <v>191</v>
      </c>
      <c r="L161" s="40"/>
      <c r="M161" s="186" t="s">
        <v>43</v>
      </c>
      <c r="N161" s="187" t="s">
        <v>51</v>
      </c>
      <c r="O161" s="65"/>
      <c r="P161" s="188">
        <f>O161*H161</f>
        <v>0</v>
      </c>
      <c r="Q161" s="188">
        <v>0</v>
      </c>
      <c r="R161" s="188">
        <f>Q161*H161</f>
        <v>0</v>
      </c>
      <c r="S161" s="188">
        <v>0</v>
      </c>
      <c r="T161" s="189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90" t="s">
        <v>205</v>
      </c>
      <c r="AT161" s="190" t="s">
        <v>187</v>
      </c>
      <c r="AU161" s="190" t="s">
        <v>90</v>
      </c>
      <c r="AY161" s="17" t="s">
        <v>182</v>
      </c>
      <c r="BE161" s="191">
        <f>IF(N161="základní",J161,0)</f>
        <v>0</v>
      </c>
      <c r="BF161" s="191">
        <f>IF(N161="snížená",J161,0)</f>
        <v>0</v>
      </c>
      <c r="BG161" s="191">
        <f>IF(N161="zákl. přenesená",J161,0)</f>
        <v>0</v>
      </c>
      <c r="BH161" s="191">
        <f>IF(N161="sníž. přenesená",J161,0)</f>
        <v>0</v>
      </c>
      <c r="BI161" s="191">
        <f>IF(N161="nulová",J161,0)</f>
        <v>0</v>
      </c>
      <c r="BJ161" s="17" t="s">
        <v>88</v>
      </c>
      <c r="BK161" s="191">
        <f>ROUND(I161*H161,2)</f>
        <v>0</v>
      </c>
      <c r="BL161" s="17" t="s">
        <v>205</v>
      </c>
      <c r="BM161" s="190" t="s">
        <v>2256</v>
      </c>
    </row>
    <row r="162" spans="1:65" s="2" customFormat="1" ht="24.2" customHeight="1">
      <c r="A162" s="35"/>
      <c r="B162" s="36"/>
      <c r="C162" s="179" t="s">
        <v>295</v>
      </c>
      <c r="D162" s="179" t="s">
        <v>187</v>
      </c>
      <c r="E162" s="180" t="s">
        <v>1343</v>
      </c>
      <c r="F162" s="181" t="s">
        <v>1344</v>
      </c>
      <c r="G162" s="182" t="s">
        <v>367</v>
      </c>
      <c r="H162" s="183">
        <v>109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2257</v>
      </c>
    </row>
    <row r="163" spans="1:65" s="2" customFormat="1" ht="37.9" customHeight="1">
      <c r="A163" s="35"/>
      <c r="B163" s="36"/>
      <c r="C163" s="179" t="s">
        <v>300</v>
      </c>
      <c r="D163" s="179" t="s">
        <v>187</v>
      </c>
      <c r="E163" s="180" t="s">
        <v>2258</v>
      </c>
      <c r="F163" s="181" t="s">
        <v>2259</v>
      </c>
      <c r="G163" s="182" t="s">
        <v>367</v>
      </c>
      <c r="H163" s="183">
        <v>109</v>
      </c>
      <c r="I163" s="184"/>
      <c r="J163" s="185">
        <f>ROUND(I163*H163,2)</f>
        <v>0</v>
      </c>
      <c r="K163" s="181" t="s">
        <v>191</v>
      </c>
      <c r="L163" s="40"/>
      <c r="M163" s="186" t="s">
        <v>43</v>
      </c>
      <c r="N163" s="187" t="s">
        <v>51</v>
      </c>
      <c r="O163" s="65"/>
      <c r="P163" s="188">
        <f>O163*H163</f>
        <v>0</v>
      </c>
      <c r="Q163" s="188">
        <v>0</v>
      </c>
      <c r="R163" s="188">
        <f>Q163*H163</f>
        <v>0</v>
      </c>
      <c r="S163" s="188">
        <v>0</v>
      </c>
      <c r="T163" s="18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90" t="s">
        <v>205</v>
      </c>
      <c r="AT163" s="190" t="s">
        <v>187</v>
      </c>
      <c r="AU163" s="190" t="s">
        <v>90</v>
      </c>
      <c r="AY163" s="17" t="s">
        <v>182</v>
      </c>
      <c r="BE163" s="191">
        <f>IF(N163="základní",J163,0)</f>
        <v>0</v>
      </c>
      <c r="BF163" s="191">
        <f>IF(N163="snížená",J163,0)</f>
        <v>0</v>
      </c>
      <c r="BG163" s="191">
        <f>IF(N163="zákl. přenesená",J163,0)</f>
        <v>0</v>
      </c>
      <c r="BH163" s="191">
        <f>IF(N163="sníž. přenesená",J163,0)</f>
        <v>0</v>
      </c>
      <c r="BI163" s="191">
        <f>IF(N163="nulová",J163,0)</f>
        <v>0</v>
      </c>
      <c r="BJ163" s="17" t="s">
        <v>88</v>
      </c>
      <c r="BK163" s="191">
        <f>ROUND(I163*H163,2)</f>
        <v>0</v>
      </c>
      <c r="BL163" s="17" t="s">
        <v>205</v>
      </c>
      <c r="BM163" s="190" t="s">
        <v>2260</v>
      </c>
    </row>
    <row r="164" spans="1:65" s="13" customFormat="1" ht="11.25">
      <c r="B164" s="192"/>
      <c r="C164" s="193"/>
      <c r="D164" s="194" t="s">
        <v>193</v>
      </c>
      <c r="E164" s="195" t="s">
        <v>43</v>
      </c>
      <c r="F164" s="196" t="s">
        <v>2225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1:65" s="14" customFormat="1" ht="11.25">
      <c r="B165" s="203"/>
      <c r="C165" s="204"/>
      <c r="D165" s="194" t="s">
        <v>193</v>
      </c>
      <c r="E165" s="205" t="s">
        <v>43</v>
      </c>
      <c r="F165" s="206" t="s">
        <v>2226</v>
      </c>
      <c r="G165" s="204"/>
      <c r="H165" s="207">
        <v>109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1:65" s="15" customFormat="1" ht="11.25">
      <c r="B166" s="227"/>
      <c r="C166" s="228"/>
      <c r="D166" s="194" t="s">
        <v>193</v>
      </c>
      <c r="E166" s="229" t="s">
        <v>43</v>
      </c>
      <c r="F166" s="230" t="s">
        <v>436</v>
      </c>
      <c r="G166" s="228"/>
      <c r="H166" s="231">
        <v>109</v>
      </c>
      <c r="I166" s="232"/>
      <c r="J166" s="228"/>
      <c r="K166" s="228"/>
      <c r="L166" s="233"/>
      <c r="M166" s="234"/>
      <c r="N166" s="235"/>
      <c r="O166" s="235"/>
      <c r="P166" s="235"/>
      <c r="Q166" s="235"/>
      <c r="R166" s="235"/>
      <c r="S166" s="235"/>
      <c r="T166" s="236"/>
      <c r="AT166" s="237" t="s">
        <v>193</v>
      </c>
      <c r="AU166" s="237" t="s">
        <v>90</v>
      </c>
      <c r="AV166" s="15" t="s">
        <v>205</v>
      </c>
      <c r="AW166" s="15" t="s">
        <v>41</v>
      </c>
      <c r="AX166" s="15" t="s">
        <v>88</v>
      </c>
      <c r="AY166" s="237" t="s">
        <v>182</v>
      </c>
    </row>
    <row r="167" spans="1:65" s="2" customFormat="1" ht="49.15" customHeight="1">
      <c r="A167" s="35"/>
      <c r="B167" s="36"/>
      <c r="C167" s="179" t="s">
        <v>305</v>
      </c>
      <c r="D167" s="179" t="s">
        <v>187</v>
      </c>
      <c r="E167" s="180" t="s">
        <v>1352</v>
      </c>
      <c r="F167" s="181" t="s">
        <v>1353</v>
      </c>
      <c r="G167" s="182" t="s">
        <v>367</v>
      </c>
      <c r="H167" s="183">
        <v>1</v>
      </c>
      <c r="I167" s="184"/>
      <c r="J167" s="185">
        <f>ROUND(I167*H167,2)</f>
        <v>0</v>
      </c>
      <c r="K167" s="181" t="s">
        <v>191</v>
      </c>
      <c r="L167" s="40"/>
      <c r="M167" s="186" t="s">
        <v>43</v>
      </c>
      <c r="N167" s="187" t="s">
        <v>51</v>
      </c>
      <c r="O167" s="65"/>
      <c r="P167" s="188">
        <f>O167*H167</f>
        <v>0</v>
      </c>
      <c r="Q167" s="188">
        <v>0.19536000000000001</v>
      </c>
      <c r="R167" s="188">
        <f>Q167*H167</f>
        <v>0.19536000000000001</v>
      </c>
      <c r="S167" s="188">
        <v>0</v>
      </c>
      <c r="T167" s="189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90" t="s">
        <v>205</v>
      </c>
      <c r="AT167" s="190" t="s">
        <v>187</v>
      </c>
      <c r="AU167" s="190" t="s">
        <v>90</v>
      </c>
      <c r="AY167" s="17" t="s">
        <v>182</v>
      </c>
      <c r="BE167" s="191">
        <f>IF(N167="základní",J167,0)</f>
        <v>0</v>
      </c>
      <c r="BF167" s="191">
        <f>IF(N167="snížená",J167,0)</f>
        <v>0</v>
      </c>
      <c r="BG167" s="191">
        <f>IF(N167="zákl. přenesená",J167,0)</f>
        <v>0</v>
      </c>
      <c r="BH167" s="191">
        <f>IF(N167="sníž. přenesená",J167,0)</f>
        <v>0</v>
      </c>
      <c r="BI167" s="191">
        <f>IF(N167="nulová",J167,0)</f>
        <v>0</v>
      </c>
      <c r="BJ167" s="17" t="s">
        <v>88</v>
      </c>
      <c r="BK167" s="191">
        <f>ROUND(I167*H167,2)</f>
        <v>0</v>
      </c>
      <c r="BL167" s="17" t="s">
        <v>205</v>
      </c>
      <c r="BM167" s="190" t="s">
        <v>2261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2262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1217</v>
      </c>
      <c r="G169" s="204"/>
      <c r="H169" s="207">
        <v>1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1:65" s="15" customFormat="1" ht="11.25">
      <c r="B170" s="227"/>
      <c r="C170" s="228"/>
      <c r="D170" s="194" t="s">
        <v>193</v>
      </c>
      <c r="E170" s="229" t="s">
        <v>43</v>
      </c>
      <c r="F170" s="230" t="s">
        <v>436</v>
      </c>
      <c r="G170" s="228"/>
      <c r="H170" s="231">
        <v>1</v>
      </c>
      <c r="I170" s="232"/>
      <c r="J170" s="228"/>
      <c r="K170" s="228"/>
      <c r="L170" s="233"/>
      <c r="M170" s="234"/>
      <c r="N170" s="235"/>
      <c r="O170" s="235"/>
      <c r="P170" s="235"/>
      <c r="Q170" s="235"/>
      <c r="R170" s="235"/>
      <c r="S170" s="235"/>
      <c r="T170" s="236"/>
      <c r="AT170" s="237" t="s">
        <v>193</v>
      </c>
      <c r="AU170" s="237" t="s">
        <v>90</v>
      </c>
      <c r="AV170" s="15" t="s">
        <v>205</v>
      </c>
      <c r="AW170" s="15" t="s">
        <v>41</v>
      </c>
      <c r="AX170" s="15" t="s">
        <v>88</v>
      </c>
      <c r="AY170" s="237" t="s">
        <v>182</v>
      </c>
    </row>
    <row r="171" spans="1:65" s="2" customFormat="1" ht="76.349999999999994" customHeight="1">
      <c r="A171" s="35"/>
      <c r="B171" s="36"/>
      <c r="C171" s="179" t="s">
        <v>310</v>
      </c>
      <c r="D171" s="179" t="s">
        <v>187</v>
      </c>
      <c r="E171" s="180" t="s">
        <v>1356</v>
      </c>
      <c r="F171" s="181" t="s">
        <v>1357</v>
      </c>
      <c r="G171" s="182" t="s">
        <v>367</v>
      </c>
      <c r="H171" s="183">
        <v>20</v>
      </c>
      <c r="I171" s="184"/>
      <c r="J171" s="185">
        <f>ROUND(I171*H171,2)</f>
        <v>0</v>
      </c>
      <c r="K171" s="181" t="s">
        <v>191</v>
      </c>
      <c r="L171" s="40"/>
      <c r="M171" s="186" t="s">
        <v>43</v>
      </c>
      <c r="N171" s="187" t="s">
        <v>51</v>
      </c>
      <c r="O171" s="65"/>
      <c r="P171" s="188">
        <f>O171*H171</f>
        <v>0</v>
      </c>
      <c r="Q171" s="188">
        <v>8.4250000000000005E-2</v>
      </c>
      <c r="R171" s="188">
        <f>Q171*H171</f>
        <v>1.6850000000000001</v>
      </c>
      <c r="S171" s="188">
        <v>0</v>
      </c>
      <c r="T171" s="189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90" t="s">
        <v>205</v>
      </c>
      <c r="AT171" s="190" t="s">
        <v>187</v>
      </c>
      <c r="AU171" s="190" t="s">
        <v>90</v>
      </c>
      <c r="AY171" s="17" t="s">
        <v>182</v>
      </c>
      <c r="BE171" s="191">
        <f>IF(N171="základní",J171,0)</f>
        <v>0</v>
      </c>
      <c r="BF171" s="191">
        <f>IF(N171="snížená",J171,0)</f>
        <v>0</v>
      </c>
      <c r="BG171" s="191">
        <f>IF(N171="zákl. přenesená",J171,0)</f>
        <v>0</v>
      </c>
      <c r="BH171" s="191">
        <f>IF(N171="sníž. přenesená",J171,0)</f>
        <v>0</v>
      </c>
      <c r="BI171" s="191">
        <f>IF(N171="nulová",J171,0)</f>
        <v>0</v>
      </c>
      <c r="BJ171" s="17" t="s">
        <v>88</v>
      </c>
      <c r="BK171" s="191">
        <f>ROUND(I171*H171,2)</f>
        <v>0</v>
      </c>
      <c r="BL171" s="17" t="s">
        <v>205</v>
      </c>
      <c r="BM171" s="190" t="s">
        <v>2263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1359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2215</v>
      </c>
      <c r="G173" s="204"/>
      <c r="H173" s="207">
        <v>9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3" customFormat="1" ht="11.25">
      <c r="B174" s="192"/>
      <c r="C174" s="193"/>
      <c r="D174" s="194" t="s">
        <v>193</v>
      </c>
      <c r="E174" s="195" t="s">
        <v>43</v>
      </c>
      <c r="F174" s="196" t="s">
        <v>2264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2211</v>
      </c>
      <c r="G175" s="204"/>
      <c r="H175" s="207">
        <v>11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20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2" customFormat="1" ht="24.2" customHeight="1">
      <c r="A177" s="35"/>
      <c r="B177" s="36"/>
      <c r="C177" s="214" t="s">
        <v>314</v>
      </c>
      <c r="D177" s="214" t="s">
        <v>179</v>
      </c>
      <c r="E177" s="215" t="s">
        <v>1361</v>
      </c>
      <c r="F177" s="216" t="s">
        <v>1362</v>
      </c>
      <c r="G177" s="217" t="s">
        <v>367</v>
      </c>
      <c r="H177" s="218">
        <v>11.11</v>
      </c>
      <c r="I177" s="219"/>
      <c r="J177" s="220">
        <f>ROUND(I177*H177,2)</f>
        <v>0</v>
      </c>
      <c r="K177" s="216" t="s">
        <v>191</v>
      </c>
      <c r="L177" s="221"/>
      <c r="M177" s="222" t="s">
        <v>43</v>
      </c>
      <c r="N177" s="223" t="s">
        <v>51</v>
      </c>
      <c r="O177" s="65"/>
      <c r="P177" s="188">
        <f>O177*H177</f>
        <v>0</v>
      </c>
      <c r="Q177" s="188">
        <v>0.13100000000000001</v>
      </c>
      <c r="R177" s="188">
        <f>Q177*H177</f>
        <v>1.4554100000000001</v>
      </c>
      <c r="S177" s="188">
        <v>0</v>
      </c>
      <c r="T177" s="189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90" t="s">
        <v>225</v>
      </c>
      <c r="AT177" s="190" t="s">
        <v>179</v>
      </c>
      <c r="AU177" s="190" t="s">
        <v>90</v>
      </c>
      <c r="AY177" s="17" t="s">
        <v>182</v>
      </c>
      <c r="BE177" s="191">
        <f>IF(N177="základní",J177,0)</f>
        <v>0</v>
      </c>
      <c r="BF177" s="191">
        <f>IF(N177="snížená",J177,0)</f>
        <v>0</v>
      </c>
      <c r="BG177" s="191">
        <f>IF(N177="zákl. přenesená",J177,0)</f>
        <v>0</v>
      </c>
      <c r="BH177" s="191">
        <f>IF(N177="sníž. přenesená",J177,0)</f>
        <v>0</v>
      </c>
      <c r="BI177" s="191">
        <f>IF(N177="nulová",J177,0)</f>
        <v>0</v>
      </c>
      <c r="BJ177" s="17" t="s">
        <v>88</v>
      </c>
      <c r="BK177" s="191">
        <f>ROUND(I177*H177,2)</f>
        <v>0</v>
      </c>
      <c r="BL177" s="17" t="s">
        <v>205</v>
      </c>
      <c r="BM177" s="190" t="s">
        <v>2265</v>
      </c>
    </row>
    <row r="178" spans="1:65" s="14" customFormat="1" ht="11.25">
      <c r="B178" s="203"/>
      <c r="C178" s="204"/>
      <c r="D178" s="194" t="s">
        <v>193</v>
      </c>
      <c r="E178" s="205" t="s">
        <v>43</v>
      </c>
      <c r="F178" s="206" t="s">
        <v>2266</v>
      </c>
      <c r="G178" s="204"/>
      <c r="H178" s="207">
        <v>11.11</v>
      </c>
      <c r="I178" s="208"/>
      <c r="J178" s="204"/>
      <c r="K178" s="204"/>
      <c r="L178" s="209"/>
      <c r="M178" s="210"/>
      <c r="N178" s="211"/>
      <c r="O178" s="211"/>
      <c r="P178" s="211"/>
      <c r="Q178" s="211"/>
      <c r="R178" s="211"/>
      <c r="S178" s="211"/>
      <c r="T178" s="212"/>
      <c r="AT178" s="213" t="s">
        <v>193</v>
      </c>
      <c r="AU178" s="213" t="s">
        <v>90</v>
      </c>
      <c r="AV178" s="14" t="s">
        <v>90</v>
      </c>
      <c r="AW178" s="14" t="s">
        <v>41</v>
      </c>
      <c r="AX178" s="14" t="s">
        <v>80</v>
      </c>
      <c r="AY178" s="213" t="s">
        <v>182</v>
      </c>
    </row>
    <row r="179" spans="1:65" s="15" customFormat="1" ht="11.25">
      <c r="B179" s="227"/>
      <c r="C179" s="228"/>
      <c r="D179" s="194" t="s">
        <v>193</v>
      </c>
      <c r="E179" s="229" t="s">
        <v>43</v>
      </c>
      <c r="F179" s="230" t="s">
        <v>436</v>
      </c>
      <c r="G179" s="228"/>
      <c r="H179" s="231">
        <v>11.11</v>
      </c>
      <c r="I179" s="232"/>
      <c r="J179" s="228"/>
      <c r="K179" s="228"/>
      <c r="L179" s="233"/>
      <c r="M179" s="234"/>
      <c r="N179" s="235"/>
      <c r="O179" s="235"/>
      <c r="P179" s="235"/>
      <c r="Q179" s="235"/>
      <c r="R179" s="235"/>
      <c r="S179" s="235"/>
      <c r="T179" s="236"/>
      <c r="AT179" s="237" t="s">
        <v>193</v>
      </c>
      <c r="AU179" s="237" t="s">
        <v>90</v>
      </c>
      <c r="AV179" s="15" t="s">
        <v>205</v>
      </c>
      <c r="AW179" s="15" t="s">
        <v>41</v>
      </c>
      <c r="AX179" s="15" t="s">
        <v>88</v>
      </c>
      <c r="AY179" s="237" t="s">
        <v>182</v>
      </c>
    </row>
    <row r="180" spans="1:65" s="2" customFormat="1" ht="76.349999999999994" customHeight="1">
      <c r="A180" s="35"/>
      <c r="B180" s="36"/>
      <c r="C180" s="179" t="s">
        <v>318</v>
      </c>
      <c r="D180" s="179" t="s">
        <v>187</v>
      </c>
      <c r="E180" s="180" t="s">
        <v>2267</v>
      </c>
      <c r="F180" s="181" t="s">
        <v>2268</v>
      </c>
      <c r="G180" s="182" t="s">
        <v>367</v>
      </c>
      <c r="H180" s="183">
        <v>129</v>
      </c>
      <c r="I180" s="184"/>
      <c r="J180" s="185">
        <f>ROUND(I180*H180,2)</f>
        <v>0</v>
      </c>
      <c r="K180" s="181" t="s">
        <v>191</v>
      </c>
      <c r="L180" s="40"/>
      <c r="M180" s="186" t="s">
        <v>43</v>
      </c>
      <c r="N180" s="187" t="s">
        <v>51</v>
      </c>
      <c r="O180" s="65"/>
      <c r="P180" s="188">
        <f>O180*H180</f>
        <v>0</v>
      </c>
      <c r="Q180" s="188">
        <v>0.10100000000000001</v>
      </c>
      <c r="R180" s="188">
        <f>Q180*H180</f>
        <v>13.029000000000002</v>
      </c>
      <c r="S180" s="188">
        <v>0</v>
      </c>
      <c r="T180" s="189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90" t="s">
        <v>205</v>
      </c>
      <c r="AT180" s="190" t="s">
        <v>187</v>
      </c>
      <c r="AU180" s="190" t="s">
        <v>90</v>
      </c>
      <c r="AY180" s="17" t="s">
        <v>182</v>
      </c>
      <c r="BE180" s="191">
        <f>IF(N180="základní",J180,0)</f>
        <v>0</v>
      </c>
      <c r="BF180" s="191">
        <f>IF(N180="snížená",J180,0)</f>
        <v>0</v>
      </c>
      <c r="BG180" s="191">
        <f>IF(N180="zákl. přenesená",J180,0)</f>
        <v>0</v>
      </c>
      <c r="BH180" s="191">
        <f>IF(N180="sníž. přenesená",J180,0)</f>
        <v>0</v>
      </c>
      <c r="BI180" s="191">
        <f>IF(N180="nulová",J180,0)</f>
        <v>0</v>
      </c>
      <c r="BJ180" s="17" t="s">
        <v>88</v>
      </c>
      <c r="BK180" s="191">
        <f>ROUND(I180*H180,2)</f>
        <v>0</v>
      </c>
      <c r="BL180" s="17" t="s">
        <v>205</v>
      </c>
      <c r="BM180" s="190" t="s">
        <v>2269</v>
      </c>
    </row>
    <row r="181" spans="1:65" s="13" customFormat="1" ht="11.25">
      <c r="B181" s="192"/>
      <c r="C181" s="193"/>
      <c r="D181" s="194" t="s">
        <v>193</v>
      </c>
      <c r="E181" s="195" t="s">
        <v>43</v>
      </c>
      <c r="F181" s="196" t="s">
        <v>2270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2212</v>
      </c>
      <c r="G182" s="204"/>
      <c r="H182" s="207">
        <v>129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5" customFormat="1" ht="11.25">
      <c r="B183" s="227"/>
      <c r="C183" s="228"/>
      <c r="D183" s="194" t="s">
        <v>193</v>
      </c>
      <c r="E183" s="229" t="s">
        <v>43</v>
      </c>
      <c r="F183" s="230" t="s">
        <v>436</v>
      </c>
      <c r="G183" s="228"/>
      <c r="H183" s="231">
        <v>129</v>
      </c>
      <c r="I183" s="232"/>
      <c r="J183" s="228"/>
      <c r="K183" s="228"/>
      <c r="L183" s="233"/>
      <c r="M183" s="234"/>
      <c r="N183" s="235"/>
      <c r="O183" s="235"/>
      <c r="P183" s="235"/>
      <c r="Q183" s="235"/>
      <c r="R183" s="235"/>
      <c r="S183" s="235"/>
      <c r="T183" s="236"/>
      <c r="AT183" s="237" t="s">
        <v>193</v>
      </c>
      <c r="AU183" s="237" t="s">
        <v>90</v>
      </c>
      <c r="AV183" s="15" t="s">
        <v>205</v>
      </c>
      <c r="AW183" s="15" t="s">
        <v>41</v>
      </c>
      <c r="AX183" s="15" t="s">
        <v>88</v>
      </c>
      <c r="AY183" s="237" t="s">
        <v>182</v>
      </c>
    </row>
    <row r="184" spans="1:65" s="12" customFormat="1" ht="22.9" customHeight="1">
      <c r="B184" s="163"/>
      <c r="C184" s="164"/>
      <c r="D184" s="165" t="s">
        <v>79</v>
      </c>
      <c r="E184" s="177" t="s">
        <v>230</v>
      </c>
      <c r="F184" s="177" t="s">
        <v>452</v>
      </c>
      <c r="G184" s="164"/>
      <c r="H184" s="164"/>
      <c r="I184" s="167"/>
      <c r="J184" s="178">
        <f>BK184</f>
        <v>0</v>
      </c>
      <c r="K184" s="164"/>
      <c r="L184" s="169"/>
      <c r="M184" s="170"/>
      <c r="N184" s="171"/>
      <c r="O184" s="171"/>
      <c r="P184" s="172">
        <f>SUM(P185:P222)</f>
        <v>0</v>
      </c>
      <c r="Q184" s="171"/>
      <c r="R184" s="172">
        <f>SUM(R185:R222)</f>
        <v>0.57477</v>
      </c>
      <c r="S184" s="171"/>
      <c r="T184" s="173">
        <f>SUM(T185:T222)</f>
        <v>8.0000000000000002E-3</v>
      </c>
      <c r="AR184" s="174" t="s">
        <v>88</v>
      </c>
      <c r="AT184" s="175" t="s">
        <v>79</v>
      </c>
      <c r="AU184" s="175" t="s">
        <v>88</v>
      </c>
      <c r="AY184" s="174" t="s">
        <v>182</v>
      </c>
      <c r="BK184" s="176">
        <f>SUM(BK185:BK222)</f>
        <v>0</v>
      </c>
    </row>
    <row r="185" spans="1:65" s="2" customFormat="1" ht="24.2" customHeight="1">
      <c r="A185" s="35"/>
      <c r="B185" s="36"/>
      <c r="C185" s="179" t="s">
        <v>322</v>
      </c>
      <c r="D185" s="179" t="s">
        <v>187</v>
      </c>
      <c r="E185" s="180" t="s">
        <v>489</v>
      </c>
      <c r="F185" s="181" t="s">
        <v>490</v>
      </c>
      <c r="G185" s="182" t="s">
        <v>190</v>
      </c>
      <c r="H185" s="183">
        <v>2</v>
      </c>
      <c r="I185" s="184"/>
      <c r="J185" s="185">
        <f>ROUND(I185*H185,2)</f>
        <v>0</v>
      </c>
      <c r="K185" s="181" t="s">
        <v>191</v>
      </c>
      <c r="L185" s="40"/>
      <c r="M185" s="186" t="s">
        <v>43</v>
      </c>
      <c r="N185" s="187" t="s">
        <v>51</v>
      </c>
      <c r="O185" s="65"/>
      <c r="P185" s="188">
        <f>O185*H185</f>
        <v>0</v>
      </c>
      <c r="Q185" s="188">
        <v>6.9999999999999999E-4</v>
      </c>
      <c r="R185" s="188">
        <f>Q185*H185</f>
        <v>1.4E-3</v>
      </c>
      <c r="S185" s="188">
        <v>0</v>
      </c>
      <c r="T185" s="18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90" t="s">
        <v>205</v>
      </c>
      <c r="AT185" s="190" t="s">
        <v>187</v>
      </c>
      <c r="AU185" s="190" t="s">
        <v>90</v>
      </c>
      <c r="AY185" s="17" t="s">
        <v>182</v>
      </c>
      <c r="BE185" s="191">
        <f>IF(N185="základní",J185,0)</f>
        <v>0</v>
      </c>
      <c r="BF185" s="191">
        <f>IF(N185="snížená",J185,0)</f>
        <v>0</v>
      </c>
      <c r="BG185" s="191">
        <f>IF(N185="zákl. přenesená",J185,0)</f>
        <v>0</v>
      </c>
      <c r="BH185" s="191">
        <f>IF(N185="sníž. přenesená",J185,0)</f>
        <v>0</v>
      </c>
      <c r="BI185" s="191">
        <f>IF(N185="nulová",J185,0)</f>
        <v>0</v>
      </c>
      <c r="BJ185" s="17" t="s">
        <v>88</v>
      </c>
      <c r="BK185" s="191">
        <f>ROUND(I185*H185,2)</f>
        <v>0</v>
      </c>
      <c r="BL185" s="17" t="s">
        <v>205</v>
      </c>
      <c r="BM185" s="190" t="s">
        <v>2271</v>
      </c>
    </row>
    <row r="186" spans="1:65" s="13" customFormat="1" ht="11.25">
      <c r="B186" s="192"/>
      <c r="C186" s="193"/>
      <c r="D186" s="194" t="s">
        <v>193</v>
      </c>
      <c r="E186" s="195" t="s">
        <v>43</v>
      </c>
      <c r="F186" s="196" t="s">
        <v>2272</v>
      </c>
      <c r="G186" s="193"/>
      <c r="H186" s="195" t="s">
        <v>43</v>
      </c>
      <c r="I186" s="197"/>
      <c r="J186" s="193"/>
      <c r="K186" s="193"/>
      <c r="L186" s="198"/>
      <c r="M186" s="199"/>
      <c r="N186" s="200"/>
      <c r="O186" s="200"/>
      <c r="P186" s="200"/>
      <c r="Q186" s="200"/>
      <c r="R186" s="200"/>
      <c r="S186" s="200"/>
      <c r="T186" s="201"/>
      <c r="AT186" s="202" t="s">
        <v>193</v>
      </c>
      <c r="AU186" s="202" t="s">
        <v>90</v>
      </c>
      <c r="AV186" s="13" t="s">
        <v>88</v>
      </c>
      <c r="AW186" s="13" t="s">
        <v>41</v>
      </c>
      <c r="AX186" s="13" t="s">
        <v>80</v>
      </c>
      <c r="AY186" s="202" t="s">
        <v>182</v>
      </c>
    </row>
    <row r="187" spans="1:65" s="14" customFormat="1" ht="11.25">
      <c r="B187" s="203"/>
      <c r="C187" s="204"/>
      <c r="D187" s="194" t="s">
        <v>193</v>
      </c>
      <c r="E187" s="205" t="s">
        <v>43</v>
      </c>
      <c r="F187" s="206" t="s">
        <v>2273</v>
      </c>
      <c r="G187" s="204"/>
      <c r="H187" s="207">
        <v>2</v>
      </c>
      <c r="I187" s="208"/>
      <c r="J187" s="204"/>
      <c r="K187" s="204"/>
      <c r="L187" s="209"/>
      <c r="M187" s="210"/>
      <c r="N187" s="211"/>
      <c r="O187" s="211"/>
      <c r="P187" s="211"/>
      <c r="Q187" s="211"/>
      <c r="R187" s="211"/>
      <c r="S187" s="211"/>
      <c r="T187" s="212"/>
      <c r="AT187" s="213" t="s">
        <v>193</v>
      </c>
      <c r="AU187" s="213" t="s">
        <v>90</v>
      </c>
      <c r="AV187" s="14" t="s">
        <v>90</v>
      </c>
      <c r="AW187" s="14" t="s">
        <v>41</v>
      </c>
      <c r="AX187" s="14" t="s">
        <v>80</v>
      </c>
      <c r="AY187" s="213" t="s">
        <v>182</v>
      </c>
    </row>
    <row r="188" spans="1:65" s="15" customFormat="1" ht="11.25">
      <c r="B188" s="227"/>
      <c r="C188" s="228"/>
      <c r="D188" s="194" t="s">
        <v>193</v>
      </c>
      <c r="E188" s="229" t="s">
        <v>43</v>
      </c>
      <c r="F188" s="230" t="s">
        <v>436</v>
      </c>
      <c r="G188" s="228"/>
      <c r="H188" s="231">
        <v>2</v>
      </c>
      <c r="I188" s="232"/>
      <c r="J188" s="228"/>
      <c r="K188" s="228"/>
      <c r="L188" s="233"/>
      <c r="M188" s="234"/>
      <c r="N188" s="235"/>
      <c r="O188" s="235"/>
      <c r="P188" s="235"/>
      <c r="Q188" s="235"/>
      <c r="R188" s="235"/>
      <c r="S188" s="235"/>
      <c r="T188" s="236"/>
      <c r="AT188" s="237" t="s">
        <v>193</v>
      </c>
      <c r="AU188" s="237" t="s">
        <v>90</v>
      </c>
      <c r="AV188" s="15" t="s">
        <v>205</v>
      </c>
      <c r="AW188" s="15" t="s">
        <v>41</v>
      </c>
      <c r="AX188" s="15" t="s">
        <v>88</v>
      </c>
      <c r="AY188" s="237" t="s">
        <v>182</v>
      </c>
    </row>
    <row r="189" spans="1:65" s="2" customFormat="1" ht="14.45" customHeight="1">
      <c r="A189" s="35"/>
      <c r="B189" s="36"/>
      <c r="C189" s="214" t="s">
        <v>326</v>
      </c>
      <c r="D189" s="214" t="s">
        <v>179</v>
      </c>
      <c r="E189" s="215" t="s">
        <v>1403</v>
      </c>
      <c r="F189" s="216" t="s">
        <v>1404</v>
      </c>
      <c r="G189" s="217" t="s">
        <v>190</v>
      </c>
      <c r="H189" s="218">
        <v>2</v>
      </c>
      <c r="I189" s="219"/>
      <c r="J189" s="220">
        <f>ROUND(I189*H189,2)</f>
        <v>0</v>
      </c>
      <c r="K189" s="216" t="s">
        <v>198</v>
      </c>
      <c r="L189" s="221"/>
      <c r="M189" s="222" t="s">
        <v>43</v>
      </c>
      <c r="N189" s="223" t="s">
        <v>51</v>
      </c>
      <c r="O189" s="65"/>
      <c r="P189" s="188">
        <f>O189*H189</f>
        <v>0</v>
      </c>
      <c r="Q189" s="188">
        <v>5.0000000000000002E-5</v>
      </c>
      <c r="R189" s="188">
        <f>Q189*H189</f>
        <v>1E-4</v>
      </c>
      <c r="S189" s="188">
        <v>0</v>
      </c>
      <c r="T189" s="189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90" t="s">
        <v>225</v>
      </c>
      <c r="AT189" s="190" t="s">
        <v>179</v>
      </c>
      <c r="AU189" s="190" t="s">
        <v>90</v>
      </c>
      <c r="AY189" s="17" t="s">
        <v>182</v>
      </c>
      <c r="BE189" s="191">
        <f>IF(N189="základní",J189,0)</f>
        <v>0</v>
      </c>
      <c r="BF189" s="191">
        <f>IF(N189="snížená",J189,0)</f>
        <v>0</v>
      </c>
      <c r="BG189" s="191">
        <f>IF(N189="zákl. přenesená",J189,0)</f>
        <v>0</v>
      </c>
      <c r="BH189" s="191">
        <f>IF(N189="sníž. přenesená",J189,0)</f>
        <v>0</v>
      </c>
      <c r="BI189" s="191">
        <f>IF(N189="nulová",J189,0)</f>
        <v>0</v>
      </c>
      <c r="BJ189" s="17" t="s">
        <v>88</v>
      </c>
      <c r="BK189" s="191">
        <f>ROUND(I189*H189,2)</f>
        <v>0</v>
      </c>
      <c r="BL189" s="17" t="s">
        <v>205</v>
      </c>
      <c r="BM189" s="190" t="s">
        <v>2274</v>
      </c>
    </row>
    <row r="190" spans="1:65" s="13" customFormat="1" ht="11.25">
      <c r="B190" s="192"/>
      <c r="C190" s="193"/>
      <c r="D190" s="194" t="s">
        <v>193</v>
      </c>
      <c r="E190" s="195" t="s">
        <v>43</v>
      </c>
      <c r="F190" s="196" t="s">
        <v>2272</v>
      </c>
      <c r="G190" s="193"/>
      <c r="H190" s="195" t="s">
        <v>43</v>
      </c>
      <c r="I190" s="197"/>
      <c r="J190" s="193"/>
      <c r="K190" s="193"/>
      <c r="L190" s="198"/>
      <c r="M190" s="199"/>
      <c r="N190" s="200"/>
      <c r="O190" s="200"/>
      <c r="P190" s="200"/>
      <c r="Q190" s="200"/>
      <c r="R190" s="200"/>
      <c r="S190" s="200"/>
      <c r="T190" s="201"/>
      <c r="AT190" s="202" t="s">
        <v>193</v>
      </c>
      <c r="AU190" s="202" t="s">
        <v>90</v>
      </c>
      <c r="AV190" s="13" t="s">
        <v>88</v>
      </c>
      <c r="AW190" s="13" t="s">
        <v>41</v>
      </c>
      <c r="AX190" s="13" t="s">
        <v>80</v>
      </c>
      <c r="AY190" s="202" t="s">
        <v>182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2273</v>
      </c>
      <c r="G191" s="204"/>
      <c r="H191" s="207">
        <v>2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5" customFormat="1" ht="11.25">
      <c r="B192" s="227"/>
      <c r="C192" s="228"/>
      <c r="D192" s="194" t="s">
        <v>193</v>
      </c>
      <c r="E192" s="229" t="s">
        <v>43</v>
      </c>
      <c r="F192" s="230" t="s">
        <v>436</v>
      </c>
      <c r="G192" s="228"/>
      <c r="H192" s="231">
        <v>2</v>
      </c>
      <c r="I192" s="232"/>
      <c r="J192" s="228"/>
      <c r="K192" s="228"/>
      <c r="L192" s="233"/>
      <c r="M192" s="234"/>
      <c r="N192" s="235"/>
      <c r="O192" s="235"/>
      <c r="P192" s="235"/>
      <c r="Q192" s="235"/>
      <c r="R192" s="235"/>
      <c r="S192" s="235"/>
      <c r="T192" s="236"/>
      <c r="AT192" s="237" t="s">
        <v>193</v>
      </c>
      <c r="AU192" s="237" t="s">
        <v>90</v>
      </c>
      <c r="AV192" s="15" t="s">
        <v>205</v>
      </c>
      <c r="AW192" s="15" t="s">
        <v>41</v>
      </c>
      <c r="AX192" s="15" t="s">
        <v>88</v>
      </c>
      <c r="AY192" s="237" t="s">
        <v>182</v>
      </c>
    </row>
    <row r="193" spans="1:65" s="2" customFormat="1" ht="14.45" customHeight="1">
      <c r="A193" s="35"/>
      <c r="B193" s="36"/>
      <c r="C193" s="214" t="s">
        <v>330</v>
      </c>
      <c r="D193" s="214" t="s">
        <v>179</v>
      </c>
      <c r="E193" s="215" t="s">
        <v>479</v>
      </c>
      <c r="F193" s="216" t="s">
        <v>480</v>
      </c>
      <c r="G193" s="217" t="s">
        <v>481</v>
      </c>
      <c r="H193" s="218">
        <v>2</v>
      </c>
      <c r="I193" s="219"/>
      <c r="J193" s="220">
        <f>ROUND(I193*H193,2)</f>
        <v>0</v>
      </c>
      <c r="K193" s="216" t="s">
        <v>191</v>
      </c>
      <c r="L193" s="221"/>
      <c r="M193" s="222" t="s">
        <v>43</v>
      </c>
      <c r="N193" s="223" t="s">
        <v>51</v>
      </c>
      <c r="O193" s="65"/>
      <c r="P193" s="188">
        <f>O193*H193</f>
        <v>0</v>
      </c>
      <c r="Q193" s="188">
        <v>8.0000000000000007E-5</v>
      </c>
      <c r="R193" s="188">
        <f>Q193*H193</f>
        <v>1.6000000000000001E-4</v>
      </c>
      <c r="S193" s="188">
        <v>0</v>
      </c>
      <c r="T193" s="18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90" t="s">
        <v>225</v>
      </c>
      <c r="AT193" s="190" t="s">
        <v>179</v>
      </c>
      <c r="AU193" s="190" t="s">
        <v>90</v>
      </c>
      <c r="AY193" s="17" t="s">
        <v>182</v>
      </c>
      <c r="BE193" s="191">
        <f>IF(N193="základní",J193,0)</f>
        <v>0</v>
      </c>
      <c r="BF193" s="191">
        <f>IF(N193="snížená",J193,0)</f>
        <v>0</v>
      </c>
      <c r="BG193" s="191">
        <f>IF(N193="zákl. přenesená",J193,0)</f>
        <v>0</v>
      </c>
      <c r="BH193" s="191">
        <f>IF(N193="sníž. přenesená",J193,0)</f>
        <v>0</v>
      </c>
      <c r="BI193" s="191">
        <f>IF(N193="nulová",J193,0)</f>
        <v>0</v>
      </c>
      <c r="BJ193" s="17" t="s">
        <v>88</v>
      </c>
      <c r="BK193" s="191">
        <f>ROUND(I193*H193,2)</f>
        <v>0</v>
      </c>
      <c r="BL193" s="17" t="s">
        <v>205</v>
      </c>
      <c r="BM193" s="190" t="s">
        <v>2275</v>
      </c>
    </row>
    <row r="194" spans="1:65" s="13" customFormat="1" ht="11.25">
      <c r="B194" s="192"/>
      <c r="C194" s="193"/>
      <c r="D194" s="194" t="s">
        <v>193</v>
      </c>
      <c r="E194" s="195" t="s">
        <v>43</v>
      </c>
      <c r="F194" s="196" t="s">
        <v>2272</v>
      </c>
      <c r="G194" s="193"/>
      <c r="H194" s="195" t="s">
        <v>43</v>
      </c>
      <c r="I194" s="197"/>
      <c r="J194" s="193"/>
      <c r="K194" s="193"/>
      <c r="L194" s="198"/>
      <c r="M194" s="199"/>
      <c r="N194" s="200"/>
      <c r="O194" s="200"/>
      <c r="P194" s="200"/>
      <c r="Q194" s="200"/>
      <c r="R194" s="200"/>
      <c r="S194" s="200"/>
      <c r="T194" s="201"/>
      <c r="AT194" s="202" t="s">
        <v>193</v>
      </c>
      <c r="AU194" s="202" t="s">
        <v>90</v>
      </c>
      <c r="AV194" s="13" t="s">
        <v>88</v>
      </c>
      <c r="AW194" s="13" t="s">
        <v>41</v>
      </c>
      <c r="AX194" s="13" t="s">
        <v>80</v>
      </c>
      <c r="AY194" s="202" t="s">
        <v>182</v>
      </c>
    </row>
    <row r="195" spans="1:65" s="14" customFormat="1" ht="11.25">
      <c r="B195" s="203"/>
      <c r="C195" s="204"/>
      <c r="D195" s="194" t="s">
        <v>193</v>
      </c>
      <c r="E195" s="205" t="s">
        <v>43</v>
      </c>
      <c r="F195" s="206" t="s">
        <v>2273</v>
      </c>
      <c r="G195" s="204"/>
      <c r="H195" s="207">
        <v>2</v>
      </c>
      <c r="I195" s="208"/>
      <c r="J195" s="204"/>
      <c r="K195" s="204"/>
      <c r="L195" s="209"/>
      <c r="M195" s="210"/>
      <c r="N195" s="211"/>
      <c r="O195" s="211"/>
      <c r="P195" s="211"/>
      <c r="Q195" s="211"/>
      <c r="R195" s="211"/>
      <c r="S195" s="211"/>
      <c r="T195" s="212"/>
      <c r="AT195" s="213" t="s">
        <v>193</v>
      </c>
      <c r="AU195" s="213" t="s">
        <v>90</v>
      </c>
      <c r="AV195" s="14" t="s">
        <v>90</v>
      </c>
      <c r="AW195" s="14" t="s">
        <v>41</v>
      </c>
      <c r="AX195" s="14" t="s">
        <v>80</v>
      </c>
      <c r="AY195" s="213" t="s">
        <v>182</v>
      </c>
    </row>
    <row r="196" spans="1:65" s="15" customFormat="1" ht="11.25">
      <c r="B196" s="227"/>
      <c r="C196" s="228"/>
      <c r="D196" s="194" t="s">
        <v>193</v>
      </c>
      <c r="E196" s="229" t="s">
        <v>43</v>
      </c>
      <c r="F196" s="230" t="s">
        <v>436</v>
      </c>
      <c r="G196" s="228"/>
      <c r="H196" s="231">
        <v>2</v>
      </c>
      <c r="I196" s="232"/>
      <c r="J196" s="228"/>
      <c r="K196" s="228"/>
      <c r="L196" s="233"/>
      <c r="M196" s="234"/>
      <c r="N196" s="235"/>
      <c r="O196" s="235"/>
      <c r="P196" s="235"/>
      <c r="Q196" s="235"/>
      <c r="R196" s="235"/>
      <c r="S196" s="235"/>
      <c r="T196" s="236"/>
      <c r="AT196" s="237" t="s">
        <v>193</v>
      </c>
      <c r="AU196" s="237" t="s">
        <v>90</v>
      </c>
      <c r="AV196" s="15" t="s">
        <v>205</v>
      </c>
      <c r="AW196" s="15" t="s">
        <v>41</v>
      </c>
      <c r="AX196" s="15" t="s">
        <v>88</v>
      </c>
      <c r="AY196" s="237" t="s">
        <v>182</v>
      </c>
    </row>
    <row r="197" spans="1:65" s="2" customFormat="1" ht="37.9" customHeight="1">
      <c r="A197" s="35"/>
      <c r="B197" s="36"/>
      <c r="C197" s="179" t="s">
        <v>337</v>
      </c>
      <c r="D197" s="179" t="s">
        <v>187</v>
      </c>
      <c r="E197" s="180" t="s">
        <v>453</v>
      </c>
      <c r="F197" s="181" t="s">
        <v>454</v>
      </c>
      <c r="G197" s="182" t="s">
        <v>367</v>
      </c>
      <c r="H197" s="183">
        <v>19</v>
      </c>
      <c r="I197" s="184"/>
      <c r="J197" s="185">
        <f>ROUND(I197*H197,2)</f>
        <v>0</v>
      </c>
      <c r="K197" s="181" t="s">
        <v>191</v>
      </c>
      <c r="L197" s="40"/>
      <c r="M197" s="186" t="s">
        <v>43</v>
      </c>
      <c r="N197" s="187" t="s">
        <v>51</v>
      </c>
      <c r="O197" s="65"/>
      <c r="P197" s="188">
        <f>O197*H197</f>
        <v>0</v>
      </c>
      <c r="Q197" s="188">
        <v>2.5999999999999999E-3</v>
      </c>
      <c r="R197" s="188">
        <f>Q197*H197</f>
        <v>4.9399999999999999E-2</v>
      </c>
      <c r="S197" s="188">
        <v>0</v>
      </c>
      <c r="T197" s="189">
        <f>S197*H197</f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90" t="s">
        <v>205</v>
      </c>
      <c r="AT197" s="190" t="s">
        <v>187</v>
      </c>
      <c r="AU197" s="190" t="s">
        <v>90</v>
      </c>
      <c r="AY197" s="17" t="s">
        <v>182</v>
      </c>
      <c r="BE197" s="191">
        <f>IF(N197="základní",J197,0)</f>
        <v>0</v>
      </c>
      <c r="BF197" s="191">
        <f>IF(N197="snížená",J197,0)</f>
        <v>0</v>
      </c>
      <c r="BG197" s="191">
        <f>IF(N197="zákl. přenesená",J197,0)</f>
        <v>0</v>
      </c>
      <c r="BH197" s="191">
        <f>IF(N197="sníž. přenesená",J197,0)</f>
        <v>0</v>
      </c>
      <c r="BI197" s="191">
        <f>IF(N197="nulová",J197,0)</f>
        <v>0</v>
      </c>
      <c r="BJ197" s="17" t="s">
        <v>88</v>
      </c>
      <c r="BK197" s="191">
        <f>ROUND(I197*H197,2)</f>
        <v>0</v>
      </c>
      <c r="BL197" s="17" t="s">
        <v>205</v>
      </c>
      <c r="BM197" s="190" t="s">
        <v>2276</v>
      </c>
    </row>
    <row r="198" spans="1:65" s="13" customFormat="1" ht="11.25">
      <c r="B198" s="192"/>
      <c r="C198" s="193"/>
      <c r="D198" s="194" t="s">
        <v>193</v>
      </c>
      <c r="E198" s="195" t="s">
        <v>43</v>
      </c>
      <c r="F198" s="196" t="s">
        <v>2277</v>
      </c>
      <c r="G198" s="193"/>
      <c r="H198" s="195" t="s">
        <v>43</v>
      </c>
      <c r="I198" s="197"/>
      <c r="J198" s="193"/>
      <c r="K198" s="193"/>
      <c r="L198" s="198"/>
      <c r="M198" s="199"/>
      <c r="N198" s="200"/>
      <c r="O198" s="200"/>
      <c r="P198" s="200"/>
      <c r="Q198" s="200"/>
      <c r="R198" s="200"/>
      <c r="S198" s="200"/>
      <c r="T198" s="201"/>
      <c r="AT198" s="202" t="s">
        <v>193</v>
      </c>
      <c r="AU198" s="202" t="s">
        <v>90</v>
      </c>
      <c r="AV198" s="13" t="s">
        <v>88</v>
      </c>
      <c r="AW198" s="13" t="s">
        <v>41</v>
      </c>
      <c r="AX198" s="13" t="s">
        <v>80</v>
      </c>
      <c r="AY198" s="202" t="s">
        <v>182</v>
      </c>
    </row>
    <row r="199" spans="1:65" s="14" customFormat="1" ht="11.25">
      <c r="B199" s="203"/>
      <c r="C199" s="204"/>
      <c r="D199" s="194" t="s">
        <v>193</v>
      </c>
      <c r="E199" s="205" t="s">
        <v>43</v>
      </c>
      <c r="F199" s="206" t="s">
        <v>2278</v>
      </c>
      <c r="G199" s="204"/>
      <c r="H199" s="207">
        <v>19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193</v>
      </c>
      <c r="AU199" s="213" t="s">
        <v>90</v>
      </c>
      <c r="AV199" s="14" t="s">
        <v>90</v>
      </c>
      <c r="AW199" s="14" t="s">
        <v>41</v>
      </c>
      <c r="AX199" s="14" t="s">
        <v>80</v>
      </c>
      <c r="AY199" s="213" t="s">
        <v>182</v>
      </c>
    </row>
    <row r="200" spans="1:65" s="15" customFormat="1" ht="11.25">
      <c r="B200" s="227"/>
      <c r="C200" s="228"/>
      <c r="D200" s="194" t="s">
        <v>193</v>
      </c>
      <c r="E200" s="229" t="s">
        <v>43</v>
      </c>
      <c r="F200" s="230" t="s">
        <v>436</v>
      </c>
      <c r="G200" s="228"/>
      <c r="H200" s="231">
        <v>19</v>
      </c>
      <c r="I200" s="232"/>
      <c r="J200" s="228"/>
      <c r="K200" s="228"/>
      <c r="L200" s="233"/>
      <c r="M200" s="234"/>
      <c r="N200" s="235"/>
      <c r="O200" s="235"/>
      <c r="P200" s="235"/>
      <c r="Q200" s="235"/>
      <c r="R200" s="235"/>
      <c r="S200" s="235"/>
      <c r="T200" s="236"/>
      <c r="AT200" s="237" t="s">
        <v>193</v>
      </c>
      <c r="AU200" s="237" t="s">
        <v>90</v>
      </c>
      <c r="AV200" s="15" t="s">
        <v>205</v>
      </c>
      <c r="AW200" s="15" t="s">
        <v>41</v>
      </c>
      <c r="AX200" s="15" t="s">
        <v>88</v>
      </c>
      <c r="AY200" s="237" t="s">
        <v>182</v>
      </c>
    </row>
    <row r="201" spans="1:65" s="2" customFormat="1" ht="24.2" customHeight="1">
      <c r="A201" s="35"/>
      <c r="B201" s="36"/>
      <c r="C201" s="179" t="s">
        <v>343</v>
      </c>
      <c r="D201" s="179" t="s">
        <v>187</v>
      </c>
      <c r="E201" s="180" t="s">
        <v>1412</v>
      </c>
      <c r="F201" s="181" t="s">
        <v>1413</v>
      </c>
      <c r="G201" s="182" t="s">
        <v>481</v>
      </c>
      <c r="H201" s="183">
        <v>10</v>
      </c>
      <c r="I201" s="184"/>
      <c r="J201" s="185">
        <f>ROUND(I201*H201,2)</f>
        <v>0</v>
      </c>
      <c r="K201" s="181" t="s">
        <v>191</v>
      </c>
      <c r="L201" s="40"/>
      <c r="M201" s="186" t="s">
        <v>43</v>
      </c>
      <c r="N201" s="187" t="s">
        <v>51</v>
      </c>
      <c r="O201" s="65"/>
      <c r="P201" s="188">
        <f>O201*H201</f>
        <v>0</v>
      </c>
      <c r="Q201" s="188">
        <v>1.3999999999999999E-4</v>
      </c>
      <c r="R201" s="188">
        <f>Q201*H201</f>
        <v>1.3999999999999998E-3</v>
      </c>
      <c r="S201" s="188">
        <v>0</v>
      </c>
      <c r="T201" s="189">
        <f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90" t="s">
        <v>205</v>
      </c>
      <c r="AT201" s="190" t="s">
        <v>187</v>
      </c>
      <c r="AU201" s="190" t="s">
        <v>90</v>
      </c>
      <c r="AY201" s="17" t="s">
        <v>182</v>
      </c>
      <c r="BE201" s="191">
        <f>IF(N201="základní",J201,0)</f>
        <v>0</v>
      </c>
      <c r="BF201" s="191">
        <f>IF(N201="snížená",J201,0)</f>
        <v>0</v>
      </c>
      <c r="BG201" s="191">
        <f>IF(N201="zákl. přenesená",J201,0)</f>
        <v>0</v>
      </c>
      <c r="BH201" s="191">
        <f>IF(N201="sníž. přenesená",J201,0)</f>
        <v>0</v>
      </c>
      <c r="BI201" s="191">
        <f>IF(N201="nulová",J201,0)</f>
        <v>0</v>
      </c>
      <c r="BJ201" s="17" t="s">
        <v>88</v>
      </c>
      <c r="BK201" s="191">
        <f>ROUND(I201*H201,2)</f>
        <v>0</v>
      </c>
      <c r="BL201" s="17" t="s">
        <v>205</v>
      </c>
      <c r="BM201" s="190" t="s">
        <v>2279</v>
      </c>
    </row>
    <row r="202" spans="1:65" s="2" customFormat="1" ht="37.9" customHeight="1">
      <c r="A202" s="35"/>
      <c r="B202" s="36"/>
      <c r="C202" s="179" t="s">
        <v>506</v>
      </c>
      <c r="D202" s="179" t="s">
        <v>187</v>
      </c>
      <c r="E202" s="180" t="s">
        <v>458</v>
      </c>
      <c r="F202" s="181" t="s">
        <v>459</v>
      </c>
      <c r="G202" s="182" t="s">
        <v>367</v>
      </c>
      <c r="H202" s="183">
        <v>19</v>
      </c>
      <c r="I202" s="184"/>
      <c r="J202" s="185">
        <f>ROUND(I202*H202,2)</f>
        <v>0</v>
      </c>
      <c r="K202" s="181" t="s">
        <v>191</v>
      </c>
      <c r="L202" s="40"/>
      <c r="M202" s="186" t="s">
        <v>43</v>
      </c>
      <c r="N202" s="187" t="s">
        <v>51</v>
      </c>
      <c r="O202" s="65"/>
      <c r="P202" s="188">
        <f>O202*H202</f>
        <v>0</v>
      </c>
      <c r="Q202" s="188">
        <v>1.0000000000000001E-5</v>
      </c>
      <c r="R202" s="188">
        <f>Q202*H202</f>
        <v>1.9000000000000001E-4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205</v>
      </c>
      <c r="AT202" s="190" t="s">
        <v>187</v>
      </c>
      <c r="AU202" s="190" t="s">
        <v>90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205</v>
      </c>
      <c r="BM202" s="190" t="s">
        <v>2280</v>
      </c>
    </row>
    <row r="203" spans="1:65" s="2" customFormat="1" ht="49.15" customHeight="1">
      <c r="A203" s="35"/>
      <c r="B203" s="36"/>
      <c r="C203" s="179" t="s">
        <v>510</v>
      </c>
      <c r="D203" s="179" t="s">
        <v>187</v>
      </c>
      <c r="E203" s="180" t="s">
        <v>1420</v>
      </c>
      <c r="F203" s="181" t="s">
        <v>1421</v>
      </c>
      <c r="G203" s="182" t="s">
        <v>481</v>
      </c>
      <c r="H203" s="183">
        <v>3</v>
      </c>
      <c r="I203" s="184"/>
      <c r="J203" s="185">
        <f>ROUND(I203*H203,2)</f>
        <v>0</v>
      </c>
      <c r="K203" s="181" t="s">
        <v>191</v>
      </c>
      <c r="L203" s="40"/>
      <c r="M203" s="186" t="s">
        <v>43</v>
      </c>
      <c r="N203" s="187" t="s">
        <v>51</v>
      </c>
      <c r="O203" s="65"/>
      <c r="P203" s="188">
        <f>O203*H203</f>
        <v>0</v>
      </c>
      <c r="Q203" s="188">
        <v>0.1295</v>
      </c>
      <c r="R203" s="188">
        <f>Q203*H203</f>
        <v>0.38850000000000001</v>
      </c>
      <c r="S203" s="188">
        <v>0</v>
      </c>
      <c r="T203" s="189">
        <f>S203*H203</f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90" t="s">
        <v>205</v>
      </c>
      <c r="AT203" s="190" t="s">
        <v>187</v>
      </c>
      <c r="AU203" s="190" t="s">
        <v>90</v>
      </c>
      <c r="AY203" s="17" t="s">
        <v>182</v>
      </c>
      <c r="BE203" s="191">
        <f>IF(N203="základní",J203,0)</f>
        <v>0</v>
      </c>
      <c r="BF203" s="191">
        <f>IF(N203="snížená",J203,0)</f>
        <v>0</v>
      </c>
      <c r="BG203" s="191">
        <f>IF(N203="zákl. přenesená",J203,0)</f>
        <v>0</v>
      </c>
      <c r="BH203" s="191">
        <f>IF(N203="sníž. přenesená",J203,0)</f>
        <v>0</v>
      </c>
      <c r="BI203" s="191">
        <f>IF(N203="nulová",J203,0)</f>
        <v>0</v>
      </c>
      <c r="BJ203" s="17" t="s">
        <v>88</v>
      </c>
      <c r="BK203" s="191">
        <f>ROUND(I203*H203,2)</f>
        <v>0</v>
      </c>
      <c r="BL203" s="17" t="s">
        <v>205</v>
      </c>
      <c r="BM203" s="190" t="s">
        <v>2281</v>
      </c>
    </row>
    <row r="204" spans="1:65" s="13" customFormat="1" ht="11.25">
      <c r="B204" s="192"/>
      <c r="C204" s="193"/>
      <c r="D204" s="194" t="s">
        <v>193</v>
      </c>
      <c r="E204" s="195" t="s">
        <v>43</v>
      </c>
      <c r="F204" s="196" t="s">
        <v>2282</v>
      </c>
      <c r="G204" s="193"/>
      <c r="H204" s="195" t="s">
        <v>43</v>
      </c>
      <c r="I204" s="197"/>
      <c r="J204" s="193"/>
      <c r="K204" s="193"/>
      <c r="L204" s="198"/>
      <c r="M204" s="199"/>
      <c r="N204" s="200"/>
      <c r="O204" s="200"/>
      <c r="P204" s="200"/>
      <c r="Q204" s="200"/>
      <c r="R204" s="200"/>
      <c r="S204" s="200"/>
      <c r="T204" s="201"/>
      <c r="AT204" s="202" t="s">
        <v>193</v>
      </c>
      <c r="AU204" s="202" t="s">
        <v>90</v>
      </c>
      <c r="AV204" s="13" t="s">
        <v>88</v>
      </c>
      <c r="AW204" s="13" t="s">
        <v>41</v>
      </c>
      <c r="AX204" s="13" t="s">
        <v>80</v>
      </c>
      <c r="AY204" s="202" t="s">
        <v>182</v>
      </c>
    </row>
    <row r="205" spans="1:65" s="14" customFormat="1" ht="11.25">
      <c r="B205" s="203"/>
      <c r="C205" s="204"/>
      <c r="D205" s="194" t="s">
        <v>193</v>
      </c>
      <c r="E205" s="205" t="s">
        <v>43</v>
      </c>
      <c r="F205" s="206" t="s">
        <v>2283</v>
      </c>
      <c r="G205" s="204"/>
      <c r="H205" s="207">
        <v>3</v>
      </c>
      <c r="I205" s="208"/>
      <c r="J205" s="204"/>
      <c r="K205" s="204"/>
      <c r="L205" s="209"/>
      <c r="M205" s="210"/>
      <c r="N205" s="211"/>
      <c r="O205" s="211"/>
      <c r="P205" s="211"/>
      <c r="Q205" s="211"/>
      <c r="R205" s="211"/>
      <c r="S205" s="211"/>
      <c r="T205" s="212"/>
      <c r="AT205" s="213" t="s">
        <v>193</v>
      </c>
      <c r="AU205" s="213" t="s">
        <v>90</v>
      </c>
      <c r="AV205" s="14" t="s">
        <v>90</v>
      </c>
      <c r="AW205" s="14" t="s">
        <v>41</v>
      </c>
      <c r="AX205" s="14" t="s">
        <v>80</v>
      </c>
      <c r="AY205" s="213" t="s">
        <v>182</v>
      </c>
    </row>
    <row r="206" spans="1:65" s="15" customFormat="1" ht="11.25">
      <c r="B206" s="227"/>
      <c r="C206" s="228"/>
      <c r="D206" s="194" t="s">
        <v>193</v>
      </c>
      <c r="E206" s="229" t="s">
        <v>43</v>
      </c>
      <c r="F206" s="230" t="s">
        <v>436</v>
      </c>
      <c r="G206" s="228"/>
      <c r="H206" s="231">
        <v>3</v>
      </c>
      <c r="I206" s="232"/>
      <c r="J206" s="228"/>
      <c r="K206" s="228"/>
      <c r="L206" s="233"/>
      <c r="M206" s="234"/>
      <c r="N206" s="235"/>
      <c r="O206" s="235"/>
      <c r="P206" s="235"/>
      <c r="Q206" s="235"/>
      <c r="R206" s="235"/>
      <c r="S206" s="235"/>
      <c r="T206" s="236"/>
      <c r="AT206" s="237" t="s">
        <v>193</v>
      </c>
      <c r="AU206" s="237" t="s">
        <v>90</v>
      </c>
      <c r="AV206" s="15" t="s">
        <v>205</v>
      </c>
      <c r="AW206" s="15" t="s">
        <v>41</v>
      </c>
      <c r="AX206" s="15" t="s">
        <v>88</v>
      </c>
      <c r="AY206" s="237" t="s">
        <v>182</v>
      </c>
    </row>
    <row r="207" spans="1:65" s="2" customFormat="1" ht="14.45" customHeight="1">
      <c r="A207" s="35"/>
      <c r="B207" s="36"/>
      <c r="C207" s="214" t="s">
        <v>514</v>
      </c>
      <c r="D207" s="214" t="s">
        <v>179</v>
      </c>
      <c r="E207" s="215" t="s">
        <v>1424</v>
      </c>
      <c r="F207" s="216" t="s">
        <v>1425</v>
      </c>
      <c r="G207" s="217" t="s">
        <v>481</v>
      </c>
      <c r="H207" s="218">
        <v>6</v>
      </c>
      <c r="I207" s="219"/>
      <c r="J207" s="220">
        <f>ROUND(I207*H207,2)</f>
        <v>0</v>
      </c>
      <c r="K207" s="216" t="s">
        <v>191</v>
      </c>
      <c r="L207" s="221"/>
      <c r="M207" s="222" t="s">
        <v>43</v>
      </c>
      <c r="N207" s="223" t="s">
        <v>51</v>
      </c>
      <c r="O207" s="65"/>
      <c r="P207" s="188">
        <f>O207*H207</f>
        <v>0</v>
      </c>
      <c r="Q207" s="188">
        <v>2.1999999999999999E-2</v>
      </c>
      <c r="R207" s="188">
        <f>Q207*H207</f>
        <v>0.13200000000000001</v>
      </c>
      <c r="S207" s="188">
        <v>0</v>
      </c>
      <c r="T207" s="18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90" t="s">
        <v>225</v>
      </c>
      <c r="AT207" s="190" t="s">
        <v>179</v>
      </c>
      <c r="AU207" s="190" t="s">
        <v>90</v>
      </c>
      <c r="AY207" s="17" t="s">
        <v>182</v>
      </c>
      <c r="BE207" s="191">
        <f>IF(N207="základní",J207,0)</f>
        <v>0</v>
      </c>
      <c r="BF207" s="191">
        <f>IF(N207="snížená",J207,0)</f>
        <v>0</v>
      </c>
      <c r="BG207" s="191">
        <f>IF(N207="zákl. přenesená",J207,0)</f>
        <v>0</v>
      </c>
      <c r="BH207" s="191">
        <f>IF(N207="sníž. přenesená",J207,0)</f>
        <v>0</v>
      </c>
      <c r="BI207" s="191">
        <f>IF(N207="nulová",J207,0)</f>
        <v>0</v>
      </c>
      <c r="BJ207" s="17" t="s">
        <v>88</v>
      </c>
      <c r="BK207" s="191">
        <f>ROUND(I207*H207,2)</f>
        <v>0</v>
      </c>
      <c r="BL207" s="17" t="s">
        <v>205</v>
      </c>
      <c r="BM207" s="190" t="s">
        <v>2284</v>
      </c>
    </row>
    <row r="208" spans="1:65" s="14" customFormat="1" ht="11.25">
      <c r="B208" s="203"/>
      <c r="C208" s="204"/>
      <c r="D208" s="194" t="s">
        <v>193</v>
      </c>
      <c r="E208" s="205" t="s">
        <v>43</v>
      </c>
      <c r="F208" s="206" t="s">
        <v>2285</v>
      </c>
      <c r="G208" s="204"/>
      <c r="H208" s="207">
        <v>6</v>
      </c>
      <c r="I208" s="208"/>
      <c r="J208" s="204"/>
      <c r="K208" s="204"/>
      <c r="L208" s="209"/>
      <c r="M208" s="210"/>
      <c r="N208" s="211"/>
      <c r="O208" s="211"/>
      <c r="P208" s="211"/>
      <c r="Q208" s="211"/>
      <c r="R208" s="211"/>
      <c r="S208" s="211"/>
      <c r="T208" s="212"/>
      <c r="AT208" s="213" t="s">
        <v>193</v>
      </c>
      <c r="AU208" s="213" t="s">
        <v>90</v>
      </c>
      <c r="AV208" s="14" t="s">
        <v>90</v>
      </c>
      <c r="AW208" s="14" t="s">
        <v>41</v>
      </c>
      <c r="AX208" s="14" t="s">
        <v>80</v>
      </c>
      <c r="AY208" s="213" t="s">
        <v>182</v>
      </c>
    </row>
    <row r="209" spans="1:65" s="15" customFormat="1" ht="11.25">
      <c r="B209" s="227"/>
      <c r="C209" s="228"/>
      <c r="D209" s="194" t="s">
        <v>193</v>
      </c>
      <c r="E209" s="229" t="s">
        <v>43</v>
      </c>
      <c r="F209" s="230" t="s">
        <v>436</v>
      </c>
      <c r="G209" s="228"/>
      <c r="H209" s="231">
        <v>6</v>
      </c>
      <c r="I209" s="232"/>
      <c r="J209" s="228"/>
      <c r="K209" s="228"/>
      <c r="L209" s="233"/>
      <c r="M209" s="234"/>
      <c r="N209" s="235"/>
      <c r="O209" s="235"/>
      <c r="P209" s="235"/>
      <c r="Q209" s="235"/>
      <c r="R209" s="235"/>
      <c r="S209" s="235"/>
      <c r="T209" s="236"/>
      <c r="AT209" s="237" t="s">
        <v>193</v>
      </c>
      <c r="AU209" s="237" t="s">
        <v>90</v>
      </c>
      <c r="AV209" s="15" t="s">
        <v>205</v>
      </c>
      <c r="AW209" s="15" t="s">
        <v>41</v>
      </c>
      <c r="AX209" s="15" t="s">
        <v>88</v>
      </c>
      <c r="AY209" s="237" t="s">
        <v>182</v>
      </c>
    </row>
    <row r="210" spans="1:65" s="2" customFormat="1" ht="49.15" customHeight="1">
      <c r="A210" s="35"/>
      <c r="B210" s="36"/>
      <c r="C210" s="179" t="s">
        <v>528</v>
      </c>
      <c r="D210" s="179" t="s">
        <v>187</v>
      </c>
      <c r="E210" s="180" t="s">
        <v>1432</v>
      </c>
      <c r="F210" s="181" t="s">
        <v>1433</v>
      </c>
      <c r="G210" s="182" t="s">
        <v>481</v>
      </c>
      <c r="H210" s="183">
        <v>18</v>
      </c>
      <c r="I210" s="184"/>
      <c r="J210" s="185">
        <f>ROUND(I210*H210,2)</f>
        <v>0</v>
      </c>
      <c r="K210" s="181" t="s">
        <v>191</v>
      </c>
      <c r="L210" s="40"/>
      <c r="M210" s="186" t="s">
        <v>43</v>
      </c>
      <c r="N210" s="187" t="s">
        <v>51</v>
      </c>
      <c r="O210" s="65"/>
      <c r="P210" s="188">
        <f>O210*H210</f>
        <v>0</v>
      </c>
      <c r="Q210" s="188">
        <v>9.0000000000000006E-5</v>
      </c>
      <c r="R210" s="188">
        <f>Q210*H210</f>
        <v>1.6200000000000001E-3</v>
      </c>
      <c r="S210" s="188">
        <v>0</v>
      </c>
      <c r="T210" s="189">
        <f>S210*H210</f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90" t="s">
        <v>205</v>
      </c>
      <c r="AT210" s="190" t="s">
        <v>187</v>
      </c>
      <c r="AU210" s="190" t="s">
        <v>90</v>
      </c>
      <c r="AY210" s="17" t="s">
        <v>182</v>
      </c>
      <c r="BE210" s="191">
        <f>IF(N210="základní",J210,0)</f>
        <v>0</v>
      </c>
      <c r="BF210" s="191">
        <f>IF(N210="snížená",J210,0)</f>
        <v>0</v>
      </c>
      <c r="BG210" s="191">
        <f>IF(N210="zákl. přenesená",J210,0)</f>
        <v>0</v>
      </c>
      <c r="BH210" s="191">
        <f>IF(N210="sníž. přenesená",J210,0)</f>
        <v>0</v>
      </c>
      <c r="BI210" s="191">
        <f>IF(N210="nulová",J210,0)</f>
        <v>0</v>
      </c>
      <c r="BJ210" s="17" t="s">
        <v>88</v>
      </c>
      <c r="BK210" s="191">
        <f>ROUND(I210*H210,2)</f>
        <v>0</v>
      </c>
      <c r="BL210" s="17" t="s">
        <v>205</v>
      </c>
      <c r="BM210" s="190" t="s">
        <v>2286</v>
      </c>
    </row>
    <row r="211" spans="1:65" s="2" customFormat="1" ht="24.2" customHeight="1">
      <c r="A211" s="35"/>
      <c r="B211" s="36"/>
      <c r="C211" s="179" t="s">
        <v>537</v>
      </c>
      <c r="D211" s="179" t="s">
        <v>187</v>
      </c>
      <c r="E211" s="180" t="s">
        <v>1435</v>
      </c>
      <c r="F211" s="181" t="s">
        <v>1436</v>
      </c>
      <c r="G211" s="182" t="s">
        <v>481</v>
      </c>
      <c r="H211" s="183">
        <v>18</v>
      </c>
      <c r="I211" s="184"/>
      <c r="J211" s="185">
        <f>ROUND(I211*H211,2)</f>
        <v>0</v>
      </c>
      <c r="K211" s="181" t="s">
        <v>191</v>
      </c>
      <c r="L211" s="40"/>
      <c r="M211" s="186" t="s">
        <v>43</v>
      </c>
      <c r="N211" s="187" t="s">
        <v>51</v>
      </c>
      <c r="O211" s="65"/>
      <c r="P211" s="188">
        <f>O211*H211</f>
        <v>0</v>
      </c>
      <c r="Q211" s="188">
        <v>0</v>
      </c>
      <c r="R211" s="188">
        <f>Q211*H211</f>
        <v>0</v>
      </c>
      <c r="S211" s="188">
        <v>0</v>
      </c>
      <c r="T211" s="18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90" t="s">
        <v>205</v>
      </c>
      <c r="AT211" s="190" t="s">
        <v>187</v>
      </c>
      <c r="AU211" s="190" t="s">
        <v>90</v>
      </c>
      <c r="AY211" s="17" t="s">
        <v>182</v>
      </c>
      <c r="BE211" s="191">
        <f>IF(N211="základní",J211,0)</f>
        <v>0</v>
      </c>
      <c r="BF211" s="191">
        <f>IF(N211="snížená",J211,0)</f>
        <v>0</v>
      </c>
      <c r="BG211" s="191">
        <f>IF(N211="zákl. přenesená",J211,0)</f>
        <v>0</v>
      </c>
      <c r="BH211" s="191">
        <f>IF(N211="sníž. přenesená",J211,0)</f>
        <v>0</v>
      </c>
      <c r="BI211" s="191">
        <f>IF(N211="nulová",J211,0)</f>
        <v>0</v>
      </c>
      <c r="BJ211" s="17" t="s">
        <v>88</v>
      </c>
      <c r="BK211" s="191">
        <f>ROUND(I211*H211,2)</f>
        <v>0</v>
      </c>
      <c r="BL211" s="17" t="s">
        <v>205</v>
      </c>
      <c r="BM211" s="190" t="s">
        <v>2287</v>
      </c>
    </row>
    <row r="212" spans="1:65" s="2" customFormat="1" ht="49.15" customHeight="1">
      <c r="A212" s="35"/>
      <c r="B212" s="36"/>
      <c r="C212" s="179" t="s">
        <v>544</v>
      </c>
      <c r="D212" s="179" t="s">
        <v>187</v>
      </c>
      <c r="E212" s="180" t="s">
        <v>465</v>
      </c>
      <c r="F212" s="181" t="s">
        <v>466</v>
      </c>
      <c r="G212" s="182" t="s">
        <v>190</v>
      </c>
      <c r="H212" s="183">
        <v>2</v>
      </c>
      <c r="I212" s="184"/>
      <c r="J212" s="185">
        <f>ROUND(I212*H212,2)</f>
        <v>0</v>
      </c>
      <c r="K212" s="181" t="s">
        <v>191</v>
      </c>
      <c r="L212" s="40"/>
      <c r="M212" s="186" t="s">
        <v>43</v>
      </c>
      <c r="N212" s="187" t="s">
        <v>51</v>
      </c>
      <c r="O212" s="65"/>
      <c r="P212" s="188">
        <f>O212*H212</f>
        <v>0</v>
      </c>
      <c r="Q212" s="188">
        <v>0</v>
      </c>
      <c r="R212" s="188">
        <f>Q212*H212</f>
        <v>0</v>
      </c>
      <c r="S212" s="188">
        <v>4.0000000000000001E-3</v>
      </c>
      <c r="T212" s="189">
        <f>S212*H212</f>
        <v>8.0000000000000002E-3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90" t="s">
        <v>205</v>
      </c>
      <c r="AT212" s="190" t="s">
        <v>187</v>
      </c>
      <c r="AU212" s="190" t="s">
        <v>90</v>
      </c>
      <c r="AY212" s="17" t="s">
        <v>182</v>
      </c>
      <c r="BE212" s="191">
        <f>IF(N212="základní",J212,0)</f>
        <v>0</v>
      </c>
      <c r="BF212" s="191">
        <f>IF(N212="snížená",J212,0)</f>
        <v>0</v>
      </c>
      <c r="BG212" s="191">
        <f>IF(N212="zákl. přenesená",J212,0)</f>
        <v>0</v>
      </c>
      <c r="BH212" s="191">
        <f>IF(N212="sníž. přenesená",J212,0)</f>
        <v>0</v>
      </c>
      <c r="BI212" s="191">
        <f>IF(N212="nulová",J212,0)</f>
        <v>0</v>
      </c>
      <c r="BJ212" s="17" t="s">
        <v>88</v>
      </c>
      <c r="BK212" s="191">
        <f>ROUND(I212*H212,2)</f>
        <v>0</v>
      </c>
      <c r="BL212" s="17" t="s">
        <v>205</v>
      </c>
      <c r="BM212" s="190" t="s">
        <v>2288</v>
      </c>
    </row>
    <row r="213" spans="1:65" s="13" customFormat="1" ht="11.25">
      <c r="B213" s="192"/>
      <c r="C213" s="193"/>
      <c r="D213" s="194" t="s">
        <v>193</v>
      </c>
      <c r="E213" s="195" t="s">
        <v>43</v>
      </c>
      <c r="F213" s="196" t="s">
        <v>2289</v>
      </c>
      <c r="G213" s="193"/>
      <c r="H213" s="195" t="s">
        <v>43</v>
      </c>
      <c r="I213" s="197"/>
      <c r="J213" s="193"/>
      <c r="K213" s="193"/>
      <c r="L213" s="198"/>
      <c r="M213" s="199"/>
      <c r="N213" s="200"/>
      <c r="O213" s="200"/>
      <c r="P213" s="200"/>
      <c r="Q213" s="200"/>
      <c r="R213" s="200"/>
      <c r="S213" s="200"/>
      <c r="T213" s="201"/>
      <c r="AT213" s="202" t="s">
        <v>193</v>
      </c>
      <c r="AU213" s="202" t="s">
        <v>90</v>
      </c>
      <c r="AV213" s="13" t="s">
        <v>88</v>
      </c>
      <c r="AW213" s="13" t="s">
        <v>41</v>
      </c>
      <c r="AX213" s="13" t="s">
        <v>80</v>
      </c>
      <c r="AY213" s="202" t="s">
        <v>182</v>
      </c>
    </row>
    <row r="214" spans="1:65" s="14" customFormat="1" ht="11.25">
      <c r="B214" s="203"/>
      <c r="C214" s="204"/>
      <c r="D214" s="194" t="s">
        <v>193</v>
      </c>
      <c r="E214" s="205" t="s">
        <v>43</v>
      </c>
      <c r="F214" s="206" t="s">
        <v>90</v>
      </c>
      <c r="G214" s="204"/>
      <c r="H214" s="207">
        <v>2</v>
      </c>
      <c r="I214" s="208"/>
      <c r="J214" s="204"/>
      <c r="K214" s="204"/>
      <c r="L214" s="209"/>
      <c r="M214" s="210"/>
      <c r="N214" s="211"/>
      <c r="O214" s="211"/>
      <c r="P214" s="211"/>
      <c r="Q214" s="211"/>
      <c r="R214" s="211"/>
      <c r="S214" s="211"/>
      <c r="T214" s="212"/>
      <c r="AT214" s="213" t="s">
        <v>193</v>
      </c>
      <c r="AU214" s="213" t="s">
        <v>90</v>
      </c>
      <c r="AV214" s="14" t="s">
        <v>90</v>
      </c>
      <c r="AW214" s="14" t="s">
        <v>41</v>
      </c>
      <c r="AX214" s="14" t="s">
        <v>80</v>
      </c>
      <c r="AY214" s="213" t="s">
        <v>182</v>
      </c>
    </row>
    <row r="215" spans="1:65" s="15" customFormat="1" ht="11.25">
      <c r="B215" s="227"/>
      <c r="C215" s="228"/>
      <c r="D215" s="194" t="s">
        <v>193</v>
      </c>
      <c r="E215" s="229" t="s">
        <v>43</v>
      </c>
      <c r="F215" s="230" t="s">
        <v>436</v>
      </c>
      <c r="G215" s="228"/>
      <c r="H215" s="231">
        <v>2</v>
      </c>
      <c r="I215" s="232"/>
      <c r="J215" s="228"/>
      <c r="K215" s="228"/>
      <c r="L215" s="233"/>
      <c r="M215" s="234"/>
      <c r="N215" s="235"/>
      <c r="O215" s="235"/>
      <c r="P215" s="235"/>
      <c r="Q215" s="235"/>
      <c r="R215" s="235"/>
      <c r="S215" s="235"/>
      <c r="T215" s="236"/>
      <c r="AT215" s="237" t="s">
        <v>193</v>
      </c>
      <c r="AU215" s="237" t="s">
        <v>90</v>
      </c>
      <c r="AV215" s="15" t="s">
        <v>205</v>
      </c>
      <c r="AW215" s="15" t="s">
        <v>41</v>
      </c>
      <c r="AX215" s="15" t="s">
        <v>88</v>
      </c>
      <c r="AY215" s="237" t="s">
        <v>182</v>
      </c>
    </row>
    <row r="216" spans="1:65" s="2" customFormat="1" ht="24.2" customHeight="1">
      <c r="A216" s="35"/>
      <c r="B216" s="36"/>
      <c r="C216" s="179" t="s">
        <v>550</v>
      </c>
      <c r="D216" s="179" t="s">
        <v>187</v>
      </c>
      <c r="E216" s="180" t="s">
        <v>2290</v>
      </c>
      <c r="F216" s="181" t="s">
        <v>1442</v>
      </c>
      <c r="G216" s="182" t="s">
        <v>367</v>
      </c>
      <c r="H216" s="183">
        <v>24</v>
      </c>
      <c r="I216" s="184"/>
      <c r="J216" s="185">
        <f>ROUND(I216*H216,2)</f>
        <v>0</v>
      </c>
      <c r="K216" s="181" t="s">
        <v>191</v>
      </c>
      <c r="L216" s="40"/>
      <c r="M216" s="186" t="s">
        <v>43</v>
      </c>
      <c r="N216" s="187" t="s">
        <v>51</v>
      </c>
      <c r="O216" s="65"/>
      <c r="P216" s="188">
        <f>O216*H216</f>
        <v>0</v>
      </c>
      <c r="Q216" s="188">
        <v>0</v>
      </c>
      <c r="R216" s="188">
        <f>Q216*H216</f>
        <v>0</v>
      </c>
      <c r="S216" s="188">
        <v>0</v>
      </c>
      <c r="T216" s="18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90" t="s">
        <v>205</v>
      </c>
      <c r="AT216" s="190" t="s">
        <v>187</v>
      </c>
      <c r="AU216" s="190" t="s">
        <v>90</v>
      </c>
      <c r="AY216" s="17" t="s">
        <v>182</v>
      </c>
      <c r="BE216" s="191">
        <f>IF(N216="základní",J216,0)</f>
        <v>0</v>
      </c>
      <c r="BF216" s="191">
        <f>IF(N216="snížená",J216,0)</f>
        <v>0</v>
      </c>
      <c r="BG216" s="191">
        <f>IF(N216="zákl. přenesená",J216,0)</f>
        <v>0</v>
      </c>
      <c r="BH216" s="191">
        <f>IF(N216="sníž. přenesená",J216,0)</f>
        <v>0</v>
      </c>
      <c r="BI216" s="191">
        <f>IF(N216="nulová",J216,0)</f>
        <v>0</v>
      </c>
      <c r="BJ216" s="17" t="s">
        <v>88</v>
      </c>
      <c r="BK216" s="191">
        <f>ROUND(I216*H216,2)</f>
        <v>0</v>
      </c>
      <c r="BL216" s="17" t="s">
        <v>205</v>
      </c>
      <c r="BM216" s="190" t="s">
        <v>2291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2292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2293</v>
      </c>
      <c r="G218" s="204"/>
      <c r="H218" s="207">
        <v>24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80</v>
      </c>
      <c r="AY218" s="213" t="s">
        <v>182</v>
      </c>
    </row>
    <row r="219" spans="1:65" s="15" customFormat="1" ht="11.25">
      <c r="B219" s="227"/>
      <c r="C219" s="228"/>
      <c r="D219" s="194" t="s">
        <v>193</v>
      </c>
      <c r="E219" s="229" t="s">
        <v>43</v>
      </c>
      <c r="F219" s="230" t="s">
        <v>436</v>
      </c>
      <c r="G219" s="228"/>
      <c r="H219" s="231">
        <v>24</v>
      </c>
      <c r="I219" s="232"/>
      <c r="J219" s="228"/>
      <c r="K219" s="228"/>
      <c r="L219" s="233"/>
      <c r="M219" s="234"/>
      <c r="N219" s="235"/>
      <c r="O219" s="235"/>
      <c r="P219" s="235"/>
      <c r="Q219" s="235"/>
      <c r="R219" s="235"/>
      <c r="S219" s="235"/>
      <c r="T219" s="236"/>
      <c r="AT219" s="237" t="s">
        <v>193</v>
      </c>
      <c r="AU219" s="237" t="s">
        <v>90</v>
      </c>
      <c r="AV219" s="15" t="s">
        <v>205</v>
      </c>
      <c r="AW219" s="15" t="s">
        <v>41</v>
      </c>
      <c r="AX219" s="15" t="s">
        <v>88</v>
      </c>
      <c r="AY219" s="237" t="s">
        <v>182</v>
      </c>
    </row>
    <row r="220" spans="1:65" s="2" customFormat="1" ht="62.65" customHeight="1">
      <c r="A220" s="35"/>
      <c r="B220" s="36"/>
      <c r="C220" s="179" t="s">
        <v>557</v>
      </c>
      <c r="D220" s="179" t="s">
        <v>187</v>
      </c>
      <c r="E220" s="180" t="s">
        <v>1450</v>
      </c>
      <c r="F220" s="181" t="s">
        <v>1451</v>
      </c>
      <c r="G220" s="182" t="s">
        <v>367</v>
      </c>
      <c r="H220" s="183">
        <v>129</v>
      </c>
      <c r="I220" s="184"/>
      <c r="J220" s="185">
        <f>ROUND(I220*H220,2)</f>
        <v>0</v>
      </c>
      <c r="K220" s="181" t="s">
        <v>191</v>
      </c>
      <c r="L220" s="40"/>
      <c r="M220" s="186" t="s">
        <v>43</v>
      </c>
      <c r="N220" s="187" t="s">
        <v>51</v>
      </c>
      <c r="O220" s="65"/>
      <c r="P220" s="188">
        <f>O220*H220</f>
        <v>0</v>
      </c>
      <c r="Q220" s="188">
        <v>0</v>
      </c>
      <c r="R220" s="188">
        <f>Q220*H220</f>
        <v>0</v>
      </c>
      <c r="S220" s="188">
        <v>0</v>
      </c>
      <c r="T220" s="189">
        <f>S220*H220</f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90" t="s">
        <v>205</v>
      </c>
      <c r="AT220" s="190" t="s">
        <v>187</v>
      </c>
      <c r="AU220" s="190" t="s">
        <v>90</v>
      </c>
      <c r="AY220" s="17" t="s">
        <v>182</v>
      </c>
      <c r="BE220" s="191">
        <f>IF(N220="základní",J220,0)</f>
        <v>0</v>
      </c>
      <c r="BF220" s="191">
        <f>IF(N220="snížená",J220,0)</f>
        <v>0</v>
      </c>
      <c r="BG220" s="191">
        <f>IF(N220="zákl. přenesená",J220,0)</f>
        <v>0</v>
      </c>
      <c r="BH220" s="191">
        <f>IF(N220="sníž. přenesená",J220,0)</f>
        <v>0</v>
      </c>
      <c r="BI220" s="191">
        <f>IF(N220="nulová",J220,0)</f>
        <v>0</v>
      </c>
      <c r="BJ220" s="17" t="s">
        <v>88</v>
      </c>
      <c r="BK220" s="191">
        <f>ROUND(I220*H220,2)</f>
        <v>0</v>
      </c>
      <c r="BL220" s="17" t="s">
        <v>205</v>
      </c>
      <c r="BM220" s="190" t="s">
        <v>2294</v>
      </c>
    </row>
    <row r="221" spans="1:65" s="2" customFormat="1" ht="49.15" customHeight="1">
      <c r="A221" s="35"/>
      <c r="B221" s="36"/>
      <c r="C221" s="179" t="s">
        <v>562</v>
      </c>
      <c r="D221" s="179" t="s">
        <v>187</v>
      </c>
      <c r="E221" s="180" t="s">
        <v>1454</v>
      </c>
      <c r="F221" s="181" t="s">
        <v>1455</v>
      </c>
      <c r="G221" s="182" t="s">
        <v>367</v>
      </c>
      <c r="H221" s="183">
        <v>9</v>
      </c>
      <c r="I221" s="184"/>
      <c r="J221" s="185">
        <f>ROUND(I221*H221,2)</f>
        <v>0</v>
      </c>
      <c r="K221" s="181" t="s">
        <v>191</v>
      </c>
      <c r="L221" s="40"/>
      <c r="M221" s="186" t="s">
        <v>43</v>
      </c>
      <c r="N221" s="187" t="s">
        <v>51</v>
      </c>
      <c r="O221" s="65"/>
      <c r="P221" s="188">
        <f>O221*H221</f>
        <v>0</v>
      </c>
      <c r="Q221" s="188">
        <v>0</v>
      </c>
      <c r="R221" s="188">
        <f>Q221*H221</f>
        <v>0</v>
      </c>
      <c r="S221" s="188">
        <v>0</v>
      </c>
      <c r="T221" s="18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90" t="s">
        <v>205</v>
      </c>
      <c r="AT221" s="190" t="s">
        <v>187</v>
      </c>
      <c r="AU221" s="190" t="s">
        <v>90</v>
      </c>
      <c r="AY221" s="17" t="s">
        <v>182</v>
      </c>
      <c r="BE221" s="191">
        <f>IF(N221="základní",J221,0)</f>
        <v>0</v>
      </c>
      <c r="BF221" s="191">
        <f>IF(N221="snížená",J221,0)</f>
        <v>0</v>
      </c>
      <c r="BG221" s="191">
        <f>IF(N221="zákl. přenesená",J221,0)</f>
        <v>0</v>
      </c>
      <c r="BH221" s="191">
        <f>IF(N221="sníž. přenesená",J221,0)</f>
        <v>0</v>
      </c>
      <c r="BI221" s="191">
        <f>IF(N221="nulová",J221,0)</f>
        <v>0</v>
      </c>
      <c r="BJ221" s="17" t="s">
        <v>88</v>
      </c>
      <c r="BK221" s="191">
        <f>ROUND(I221*H221,2)</f>
        <v>0</v>
      </c>
      <c r="BL221" s="17" t="s">
        <v>205</v>
      </c>
      <c r="BM221" s="190" t="s">
        <v>2295</v>
      </c>
    </row>
    <row r="222" spans="1:65" s="2" customFormat="1" ht="76.349999999999994" customHeight="1">
      <c r="A222" s="35"/>
      <c r="B222" s="36"/>
      <c r="C222" s="179" t="s">
        <v>566</v>
      </c>
      <c r="D222" s="179" t="s">
        <v>187</v>
      </c>
      <c r="E222" s="180" t="s">
        <v>1458</v>
      </c>
      <c r="F222" s="181" t="s">
        <v>1459</v>
      </c>
      <c r="G222" s="182" t="s">
        <v>367</v>
      </c>
      <c r="H222" s="183">
        <v>1</v>
      </c>
      <c r="I222" s="184"/>
      <c r="J222" s="185">
        <f>ROUND(I222*H222,2)</f>
        <v>0</v>
      </c>
      <c r="K222" s="181" t="s">
        <v>191</v>
      </c>
      <c r="L222" s="40"/>
      <c r="M222" s="186" t="s">
        <v>43</v>
      </c>
      <c r="N222" s="187" t="s">
        <v>51</v>
      </c>
      <c r="O222" s="65"/>
      <c r="P222" s="188">
        <f>O222*H222</f>
        <v>0</v>
      </c>
      <c r="Q222" s="188">
        <v>0</v>
      </c>
      <c r="R222" s="188">
        <f>Q222*H222</f>
        <v>0</v>
      </c>
      <c r="S222" s="188">
        <v>0</v>
      </c>
      <c r="T222" s="189">
        <f>S222*H222</f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90" t="s">
        <v>205</v>
      </c>
      <c r="AT222" s="190" t="s">
        <v>187</v>
      </c>
      <c r="AU222" s="190" t="s">
        <v>90</v>
      </c>
      <c r="AY222" s="17" t="s">
        <v>182</v>
      </c>
      <c r="BE222" s="191">
        <f>IF(N222="základní",J222,0)</f>
        <v>0</v>
      </c>
      <c r="BF222" s="191">
        <f>IF(N222="snížená",J222,0)</f>
        <v>0</v>
      </c>
      <c r="BG222" s="191">
        <f>IF(N222="zákl. přenesená",J222,0)</f>
        <v>0</v>
      </c>
      <c r="BH222" s="191">
        <f>IF(N222="sníž. přenesená",J222,0)</f>
        <v>0</v>
      </c>
      <c r="BI222" s="191">
        <f>IF(N222="nulová",J222,0)</f>
        <v>0</v>
      </c>
      <c r="BJ222" s="17" t="s">
        <v>88</v>
      </c>
      <c r="BK222" s="191">
        <f>ROUND(I222*H222,2)</f>
        <v>0</v>
      </c>
      <c r="BL222" s="17" t="s">
        <v>205</v>
      </c>
      <c r="BM222" s="190" t="s">
        <v>2296</v>
      </c>
    </row>
    <row r="223" spans="1:65" s="12" customFormat="1" ht="22.9" customHeight="1">
      <c r="B223" s="163"/>
      <c r="C223" s="164"/>
      <c r="D223" s="165" t="s">
        <v>79</v>
      </c>
      <c r="E223" s="177" t="s">
        <v>508</v>
      </c>
      <c r="F223" s="177" t="s">
        <v>509</v>
      </c>
      <c r="G223" s="164"/>
      <c r="H223" s="164"/>
      <c r="I223" s="167"/>
      <c r="J223" s="178">
        <f>BK223</f>
        <v>0</v>
      </c>
      <c r="K223" s="164"/>
      <c r="L223" s="169"/>
      <c r="M223" s="170"/>
      <c r="N223" s="171"/>
      <c r="O223" s="171"/>
      <c r="P223" s="172">
        <f>SUM(P224:P233)</f>
        <v>0</v>
      </c>
      <c r="Q223" s="171"/>
      <c r="R223" s="172">
        <f>SUM(R224:R233)</f>
        <v>0</v>
      </c>
      <c r="S223" s="171"/>
      <c r="T223" s="173">
        <f>SUM(T224:T233)</f>
        <v>0</v>
      </c>
      <c r="AR223" s="174" t="s">
        <v>88</v>
      </c>
      <c r="AT223" s="175" t="s">
        <v>79</v>
      </c>
      <c r="AU223" s="175" t="s">
        <v>88</v>
      </c>
      <c r="AY223" s="174" t="s">
        <v>182</v>
      </c>
      <c r="BK223" s="176">
        <f>SUM(BK224:BK233)</f>
        <v>0</v>
      </c>
    </row>
    <row r="224" spans="1:65" s="2" customFormat="1" ht="37.9" customHeight="1">
      <c r="A224" s="35"/>
      <c r="B224" s="36"/>
      <c r="C224" s="179" t="s">
        <v>572</v>
      </c>
      <c r="D224" s="179" t="s">
        <v>187</v>
      </c>
      <c r="E224" s="180" t="s">
        <v>511</v>
      </c>
      <c r="F224" s="181" t="s">
        <v>512</v>
      </c>
      <c r="G224" s="182" t="s">
        <v>439</v>
      </c>
      <c r="H224" s="183">
        <v>53.604999999999997</v>
      </c>
      <c r="I224" s="184"/>
      <c r="J224" s="185">
        <f>ROUND(I224*H224,2)</f>
        <v>0</v>
      </c>
      <c r="K224" s="181" t="s">
        <v>191</v>
      </c>
      <c r="L224" s="40"/>
      <c r="M224" s="186" t="s">
        <v>43</v>
      </c>
      <c r="N224" s="187" t="s">
        <v>51</v>
      </c>
      <c r="O224" s="65"/>
      <c r="P224" s="188">
        <f>O224*H224</f>
        <v>0</v>
      </c>
      <c r="Q224" s="188">
        <v>0</v>
      </c>
      <c r="R224" s="188">
        <f>Q224*H224</f>
        <v>0</v>
      </c>
      <c r="S224" s="188">
        <v>0</v>
      </c>
      <c r="T224" s="189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90" t="s">
        <v>205</v>
      </c>
      <c r="AT224" s="190" t="s">
        <v>187</v>
      </c>
      <c r="AU224" s="190" t="s">
        <v>90</v>
      </c>
      <c r="AY224" s="17" t="s">
        <v>182</v>
      </c>
      <c r="BE224" s="191">
        <f>IF(N224="základní",J224,0)</f>
        <v>0</v>
      </c>
      <c r="BF224" s="191">
        <f>IF(N224="snížená",J224,0)</f>
        <v>0</v>
      </c>
      <c r="BG224" s="191">
        <f>IF(N224="zákl. přenesená",J224,0)</f>
        <v>0</v>
      </c>
      <c r="BH224" s="191">
        <f>IF(N224="sníž. přenesená",J224,0)</f>
        <v>0</v>
      </c>
      <c r="BI224" s="191">
        <f>IF(N224="nulová",J224,0)</f>
        <v>0</v>
      </c>
      <c r="BJ224" s="17" t="s">
        <v>88</v>
      </c>
      <c r="BK224" s="191">
        <f>ROUND(I224*H224,2)</f>
        <v>0</v>
      </c>
      <c r="BL224" s="17" t="s">
        <v>205</v>
      </c>
      <c r="BM224" s="190" t="s">
        <v>2297</v>
      </c>
    </row>
    <row r="225" spans="1:65" s="14" customFormat="1" ht="11.25">
      <c r="B225" s="203"/>
      <c r="C225" s="204"/>
      <c r="D225" s="194" t="s">
        <v>193</v>
      </c>
      <c r="E225" s="205" t="s">
        <v>43</v>
      </c>
      <c r="F225" s="206" t="s">
        <v>2298</v>
      </c>
      <c r="G225" s="204"/>
      <c r="H225" s="207">
        <v>53.604999999999997</v>
      </c>
      <c r="I225" s="208"/>
      <c r="J225" s="204"/>
      <c r="K225" s="204"/>
      <c r="L225" s="209"/>
      <c r="M225" s="210"/>
      <c r="N225" s="211"/>
      <c r="O225" s="211"/>
      <c r="P225" s="211"/>
      <c r="Q225" s="211"/>
      <c r="R225" s="211"/>
      <c r="S225" s="211"/>
      <c r="T225" s="212"/>
      <c r="AT225" s="213" t="s">
        <v>193</v>
      </c>
      <c r="AU225" s="213" t="s">
        <v>90</v>
      </c>
      <c r="AV225" s="14" t="s">
        <v>90</v>
      </c>
      <c r="AW225" s="14" t="s">
        <v>41</v>
      </c>
      <c r="AX225" s="14" t="s">
        <v>88</v>
      </c>
      <c r="AY225" s="213" t="s">
        <v>182</v>
      </c>
    </row>
    <row r="226" spans="1:65" s="2" customFormat="1" ht="37.9" customHeight="1">
      <c r="A226" s="35"/>
      <c r="B226" s="36"/>
      <c r="C226" s="179" t="s">
        <v>574</v>
      </c>
      <c r="D226" s="179" t="s">
        <v>187</v>
      </c>
      <c r="E226" s="180" t="s">
        <v>515</v>
      </c>
      <c r="F226" s="181" t="s">
        <v>516</v>
      </c>
      <c r="G226" s="182" t="s">
        <v>439</v>
      </c>
      <c r="H226" s="183">
        <v>482.44499999999999</v>
      </c>
      <c r="I226" s="184"/>
      <c r="J226" s="185">
        <f>ROUND(I226*H226,2)</f>
        <v>0</v>
      </c>
      <c r="K226" s="181" t="s">
        <v>191</v>
      </c>
      <c r="L226" s="40"/>
      <c r="M226" s="186" t="s">
        <v>43</v>
      </c>
      <c r="N226" s="187" t="s">
        <v>51</v>
      </c>
      <c r="O226" s="65"/>
      <c r="P226" s="188">
        <f>O226*H226</f>
        <v>0</v>
      </c>
      <c r="Q226" s="188">
        <v>0</v>
      </c>
      <c r="R226" s="188">
        <f>Q226*H226</f>
        <v>0</v>
      </c>
      <c r="S226" s="188">
        <v>0</v>
      </c>
      <c r="T226" s="189">
        <f>S226*H226</f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90" t="s">
        <v>205</v>
      </c>
      <c r="AT226" s="190" t="s">
        <v>187</v>
      </c>
      <c r="AU226" s="190" t="s">
        <v>90</v>
      </c>
      <c r="AY226" s="17" t="s">
        <v>182</v>
      </c>
      <c r="BE226" s="191">
        <f>IF(N226="základní",J226,0)</f>
        <v>0</v>
      </c>
      <c r="BF226" s="191">
        <f>IF(N226="snížená",J226,0)</f>
        <v>0</v>
      </c>
      <c r="BG226" s="191">
        <f>IF(N226="zákl. přenesená",J226,0)</f>
        <v>0</v>
      </c>
      <c r="BH226" s="191">
        <f>IF(N226="sníž. přenesená",J226,0)</f>
        <v>0</v>
      </c>
      <c r="BI226" s="191">
        <f>IF(N226="nulová",J226,0)</f>
        <v>0</v>
      </c>
      <c r="BJ226" s="17" t="s">
        <v>88</v>
      </c>
      <c r="BK226" s="191">
        <f>ROUND(I226*H226,2)</f>
        <v>0</v>
      </c>
      <c r="BL226" s="17" t="s">
        <v>205</v>
      </c>
      <c r="BM226" s="190" t="s">
        <v>2299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2300</v>
      </c>
      <c r="G227" s="204"/>
      <c r="H227" s="207">
        <v>482.44499999999999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5" customFormat="1" ht="11.25">
      <c r="B228" s="227"/>
      <c r="C228" s="228"/>
      <c r="D228" s="194" t="s">
        <v>193</v>
      </c>
      <c r="E228" s="229" t="s">
        <v>43</v>
      </c>
      <c r="F228" s="230" t="s">
        <v>436</v>
      </c>
      <c r="G228" s="228"/>
      <c r="H228" s="231">
        <v>482.44499999999999</v>
      </c>
      <c r="I228" s="232"/>
      <c r="J228" s="228"/>
      <c r="K228" s="228"/>
      <c r="L228" s="233"/>
      <c r="M228" s="234"/>
      <c r="N228" s="235"/>
      <c r="O228" s="235"/>
      <c r="P228" s="235"/>
      <c r="Q228" s="235"/>
      <c r="R228" s="235"/>
      <c r="S228" s="235"/>
      <c r="T228" s="236"/>
      <c r="AT228" s="237" t="s">
        <v>193</v>
      </c>
      <c r="AU228" s="237" t="s">
        <v>90</v>
      </c>
      <c r="AV228" s="15" t="s">
        <v>205</v>
      </c>
      <c r="AW228" s="15" t="s">
        <v>41</v>
      </c>
      <c r="AX228" s="15" t="s">
        <v>88</v>
      </c>
      <c r="AY228" s="237" t="s">
        <v>182</v>
      </c>
    </row>
    <row r="229" spans="1:65" s="2" customFormat="1" ht="24.2" customHeight="1">
      <c r="A229" s="35"/>
      <c r="B229" s="36"/>
      <c r="C229" s="179" t="s">
        <v>578</v>
      </c>
      <c r="D229" s="179" t="s">
        <v>187</v>
      </c>
      <c r="E229" s="180" t="s">
        <v>1467</v>
      </c>
      <c r="F229" s="181" t="s">
        <v>1468</v>
      </c>
      <c r="G229" s="182" t="s">
        <v>439</v>
      </c>
      <c r="H229" s="183">
        <v>53.604999999999997</v>
      </c>
      <c r="I229" s="184"/>
      <c r="J229" s="185">
        <f>ROUND(I229*H229,2)</f>
        <v>0</v>
      </c>
      <c r="K229" s="181" t="s">
        <v>191</v>
      </c>
      <c r="L229" s="40"/>
      <c r="M229" s="186" t="s">
        <v>43</v>
      </c>
      <c r="N229" s="187" t="s">
        <v>51</v>
      </c>
      <c r="O229" s="65"/>
      <c r="P229" s="188">
        <f>O229*H229</f>
        <v>0</v>
      </c>
      <c r="Q229" s="188">
        <v>0</v>
      </c>
      <c r="R229" s="188">
        <f>Q229*H229</f>
        <v>0</v>
      </c>
      <c r="S229" s="188">
        <v>0</v>
      </c>
      <c r="T229" s="189">
        <f>S229*H229</f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90" t="s">
        <v>205</v>
      </c>
      <c r="AT229" s="190" t="s">
        <v>187</v>
      </c>
      <c r="AU229" s="190" t="s">
        <v>90</v>
      </c>
      <c r="AY229" s="17" t="s">
        <v>182</v>
      </c>
      <c r="BE229" s="191">
        <f>IF(N229="základní",J229,0)</f>
        <v>0</v>
      </c>
      <c r="BF229" s="191">
        <f>IF(N229="snížená",J229,0)</f>
        <v>0</v>
      </c>
      <c r="BG229" s="191">
        <f>IF(N229="zákl. přenesená",J229,0)</f>
        <v>0</v>
      </c>
      <c r="BH229" s="191">
        <f>IF(N229="sníž. přenesená",J229,0)</f>
        <v>0</v>
      </c>
      <c r="BI229" s="191">
        <f>IF(N229="nulová",J229,0)</f>
        <v>0</v>
      </c>
      <c r="BJ229" s="17" t="s">
        <v>88</v>
      </c>
      <c r="BK229" s="191">
        <f>ROUND(I229*H229,2)</f>
        <v>0</v>
      </c>
      <c r="BL229" s="17" t="s">
        <v>205</v>
      </c>
      <c r="BM229" s="190" t="s">
        <v>2301</v>
      </c>
    </row>
    <row r="230" spans="1:65" s="14" customFormat="1" ht="11.25">
      <c r="B230" s="203"/>
      <c r="C230" s="204"/>
      <c r="D230" s="194" t="s">
        <v>193</v>
      </c>
      <c r="E230" s="205" t="s">
        <v>43</v>
      </c>
      <c r="F230" s="206" t="s">
        <v>2298</v>
      </c>
      <c r="G230" s="204"/>
      <c r="H230" s="207">
        <v>53.604999999999997</v>
      </c>
      <c r="I230" s="208"/>
      <c r="J230" s="204"/>
      <c r="K230" s="204"/>
      <c r="L230" s="209"/>
      <c r="M230" s="210"/>
      <c r="N230" s="211"/>
      <c r="O230" s="211"/>
      <c r="P230" s="211"/>
      <c r="Q230" s="211"/>
      <c r="R230" s="211"/>
      <c r="S230" s="211"/>
      <c r="T230" s="212"/>
      <c r="AT230" s="213" t="s">
        <v>193</v>
      </c>
      <c r="AU230" s="213" t="s">
        <v>90</v>
      </c>
      <c r="AV230" s="14" t="s">
        <v>90</v>
      </c>
      <c r="AW230" s="14" t="s">
        <v>41</v>
      </c>
      <c r="AX230" s="14" t="s">
        <v>88</v>
      </c>
      <c r="AY230" s="213" t="s">
        <v>182</v>
      </c>
    </row>
    <row r="231" spans="1:65" s="2" customFormat="1" ht="37.9" customHeight="1">
      <c r="A231" s="35"/>
      <c r="B231" s="36"/>
      <c r="C231" s="179" t="s">
        <v>583</v>
      </c>
      <c r="D231" s="179" t="s">
        <v>187</v>
      </c>
      <c r="E231" s="180" t="s">
        <v>545</v>
      </c>
      <c r="F231" s="181" t="s">
        <v>546</v>
      </c>
      <c r="G231" s="182" t="s">
        <v>439</v>
      </c>
      <c r="H231" s="183">
        <v>2.8050000000000002</v>
      </c>
      <c r="I231" s="184"/>
      <c r="J231" s="185">
        <f>ROUND(I231*H231,2)</f>
        <v>0</v>
      </c>
      <c r="K231" s="181" t="s">
        <v>191</v>
      </c>
      <c r="L231" s="40"/>
      <c r="M231" s="186" t="s">
        <v>43</v>
      </c>
      <c r="N231" s="187" t="s">
        <v>51</v>
      </c>
      <c r="O231" s="65"/>
      <c r="P231" s="188">
        <f>O231*H231</f>
        <v>0</v>
      </c>
      <c r="Q231" s="188">
        <v>0</v>
      </c>
      <c r="R231" s="188">
        <f>Q231*H231</f>
        <v>0</v>
      </c>
      <c r="S231" s="188">
        <v>0</v>
      </c>
      <c r="T231" s="18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90" t="s">
        <v>205</v>
      </c>
      <c r="AT231" s="190" t="s">
        <v>187</v>
      </c>
      <c r="AU231" s="190" t="s">
        <v>90</v>
      </c>
      <c r="AY231" s="17" t="s">
        <v>182</v>
      </c>
      <c r="BE231" s="191">
        <f>IF(N231="základní",J231,0)</f>
        <v>0</v>
      </c>
      <c r="BF231" s="191">
        <f>IF(N231="snížená",J231,0)</f>
        <v>0</v>
      </c>
      <c r="BG231" s="191">
        <f>IF(N231="zákl. přenesená",J231,0)</f>
        <v>0</v>
      </c>
      <c r="BH231" s="191">
        <f>IF(N231="sníž. přenesená",J231,0)</f>
        <v>0</v>
      </c>
      <c r="BI231" s="191">
        <f>IF(N231="nulová",J231,0)</f>
        <v>0</v>
      </c>
      <c r="BJ231" s="17" t="s">
        <v>88</v>
      </c>
      <c r="BK231" s="191">
        <f>ROUND(I231*H231,2)</f>
        <v>0</v>
      </c>
      <c r="BL231" s="17" t="s">
        <v>205</v>
      </c>
      <c r="BM231" s="190" t="s">
        <v>2302</v>
      </c>
    </row>
    <row r="232" spans="1:65" s="2" customFormat="1" ht="37.9" customHeight="1">
      <c r="A232" s="35"/>
      <c r="B232" s="36"/>
      <c r="C232" s="179" t="s">
        <v>587</v>
      </c>
      <c r="D232" s="179" t="s">
        <v>187</v>
      </c>
      <c r="E232" s="180" t="s">
        <v>1472</v>
      </c>
      <c r="F232" s="181" t="s">
        <v>1473</v>
      </c>
      <c r="G232" s="182" t="s">
        <v>439</v>
      </c>
      <c r="H232" s="183">
        <v>23.98</v>
      </c>
      <c r="I232" s="184"/>
      <c r="J232" s="185">
        <f>ROUND(I232*H232,2)</f>
        <v>0</v>
      </c>
      <c r="K232" s="181" t="s">
        <v>191</v>
      </c>
      <c r="L232" s="40"/>
      <c r="M232" s="186" t="s">
        <v>43</v>
      </c>
      <c r="N232" s="187" t="s">
        <v>51</v>
      </c>
      <c r="O232" s="65"/>
      <c r="P232" s="188">
        <f>O232*H232</f>
        <v>0</v>
      </c>
      <c r="Q232" s="188">
        <v>0</v>
      </c>
      <c r="R232" s="188">
        <f>Q232*H232</f>
        <v>0</v>
      </c>
      <c r="S232" s="188">
        <v>0</v>
      </c>
      <c r="T232" s="189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90" t="s">
        <v>205</v>
      </c>
      <c r="AT232" s="190" t="s">
        <v>187</v>
      </c>
      <c r="AU232" s="190" t="s">
        <v>90</v>
      </c>
      <c r="AY232" s="17" t="s">
        <v>182</v>
      </c>
      <c r="BE232" s="191">
        <f>IF(N232="základní",J232,0)</f>
        <v>0</v>
      </c>
      <c r="BF232" s="191">
        <f>IF(N232="snížená",J232,0)</f>
        <v>0</v>
      </c>
      <c r="BG232" s="191">
        <f>IF(N232="zákl. přenesená",J232,0)</f>
        <v>0</v>
      </c>
      <c r="BH232" s="191">
        <f>IF(N232="sníž. přenesená",J232,0)</f>
        <v>0</v>
      </c>
      <c r="BI232" s="191">
        <f>IF(N232="nulová",J232,0)</f>
        <v>0</v>
      </c>
      <c r="BJ232" s="17" t="s">
        <v>88</v>
      </c>
      <c r="BK232" s="191">
        <f>ROUND(I232*H232,2)</f>
        <v>0</v>
      </c>
      <c r="BL232" s="17" t="s">
        <v>205</v>
      </c>
      <c r="BM232" s="190" t="s">
        <v>2303</v>
      </c>
    </row>
    <row r="233" spans="1:65" s="2" customFormat="1" ht="37.9" customHeight="1">
      <c r="A233" s="35"/>
      <c r="B233" s="36"/>
      <c r="C233" s="179" t="s">
        <v>593</v>
      </c>
      <c r="D233" s="179" t="s">
        <v>187</v>
      </c>
      <c r="E233" s="180" t="s">
        <v>1476</v>
      </c>
      <c r="F233" s="181" t="s">
        <v>438</v>
      </c>
      <c r="G233" s="182" t="s">
        <v>439</v>
      </c>
      <c r="H233" s="183">
        <v>26.82</v>
      </c>
      <c r="I233" s="184"/>
      <c r="J233" s="185">
        <f>ROUND(I233*H233,2)</f>
        <v>0</v>
      </c>
      <c r="K233" s="181" t="s">
        <v>191</v>
      </c>
      <c r="L233" s="40"/>
      <c r="M233" s="186" t="s">
        <v>43</v>
      </c>
      <c r="N233" s="187" t="s">
        <v>51</v>
      </c>
      <c r="O233" s="65"/>
      <c r="P233" s="188">
        <f>O233*H233</f>
        <v>0</v>
      </c>
      <c r="Q233" s="188">
        <v>0</v>
      </c>
      <c r="R233" s="188">
        <f>Q233*H233</f>
        <v>0</v>
      </c>
      <c r="S233" s="188">
        <v>0</v>
      </c>
      <c r="T233" s="189">
        <f>S233*H233</f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90" t="s">
        <v>205</v>
      </c>
      <c r="AT233" s="190" t="s">
        <v>187</v>
      </c>
      <c r="AU233" s="190" t="s">
        <v>90</v>
      </c>
      <c r="AY233" s="17" t="s">
        <v>182</v>
      </c>
      <c r="BE233" s="191">
        <f>IF(N233="základní",J233,0)</f>
        <v>0</v>
      </c>
      <c r="BF233" s="191">
        <f>IF(N233="snížená",J233,0)</f>
        <v>0</v>
      </c>
      <c r="BG233" s="191">
        <f>IF(N233="zákl. přenesená",J233,0)</f>
        <v>0</v>
      </c>
      <c r="BH233" s="191">
        <f>IF(N233="sníž. přenesená",J233,0)</f>
        <v>0</v>
      </c>
      <c r="BI233" s="191">
        <f>IF(N233="nulová",J233,0)</f>
        <v>0</v>
      </c>
      <c r="BJ233" s="17" t="s">
        <v>88</v>
      </c>
      <c r="BK233" s="191">
        <f>ROUND(I233*H233,2)</f>
        <v>0</v>
      </c>
      <c r="BL233" s="17" t="s">
        <v>205</v>
      </c>
      <c r="BM233" s="190" t="s">
        <v>2304</v>
      </c>
    </row>
    <row r="234" spans="1:65" s="12" customFormat="1" ht="22.9" customHeight="1">
      <c r="B234" s="163"/>
      <c r="C234" s="164"/>
      <c r="D234" s="165" t="s">
        <v>79</v>
      </c>
      <c r="E234" s="177" t="s">
        <v>1479</v>
      </c>
      <c r="F234" s="177" t="s">
        <v>1480</v>
      </c>
      <c r="G234" s="164"/>
      <c r="H234" s="164"/>
      <c r="I234" s="167"/>
      <c r="J234" s="178">
        <f>BK234</f>
        <v>0</v>
      </c>
      <c r="K234" s="164"/>
      <c r="L234" s="169"/>
      <c r="M234" s="170"/>
      <c r="N234" s="171"/>
      <c r="O234" s="171"/>
      <c r="P234" s="172">
        <f>P235</f>
        <v>0</v>
      </c>
      <c r="Q234" s="171"/>
      <c r="R234" s="172">
        <f>R235</f>
        <v>0</v>
      </c>
      <c r="S234" s="171"/>
      <c r="T234" s="173">
        <f>T235</f>
        <v>0</v>
      </c>
      <c r="AR234" s="174" t="s">
        <v>88</v>
      </c>
      <c r="AT234" s="175" t="s">
        <v>79</v>
      </c>
      <c r="AU234" s="175" t="s">
        <v>88</v>
      </c>
      <c r="AY234" s="174" t="s">
        <v>182</v>
      </c>
      <c r="BK234" s="176">
        <f>BK235</f>
        <v>0</v>
      </c>
    </row>
    <row r="235" spans="1:65" s="2" customFormat="1" ht="37.9" customHeight="1">
      <c r="A235" s="35"/>
      <c r="B235" s="36"/>
      <c r="C235" s="179" t="s">
        <v>598</v>
      </c>
      <c r="D235" s="179" t="s">
        <v>187</v>
      </c>
      <c r="E235" s="180" t="s">
        <v>1481</v>
      </c>
      <c r="F235" s="181" t="s">
        <v>1482</v>
      </c>
      <c r="G235" s="182" t="s">
        <v>439</v>
      </c>
      <c r="H235" s="183">
        <v>16.940000000000001</v>
      </c>
      <c r="I235" s="184"/>
      <c r="J235" s="185">
        <f>ROUND(I235*H235,2)</f>
        <v>0</v>
      </c>
      <c r="K235" s="181" t="s">
        <v>191</v>
      </c>
      <c r="L235" s="40"/>
      <c r="M235" s="238" t="s">
        <v>43</v>
      </c>
      <c r="N235" s="239" t="s">
        <v>51</v>
      </c>
      <c r="O235" s="240"/>
      <c r="P235" s="241">
        <f>O235*H235</f>
        <v>0</v>
      </c>
      <c r="Q235" s="241">
        <v>0</v>
      </c>
      <c r="R235" s="241">
        <f>Q235*H235</f>
        <v>0</v>
      </c>
      <c r="S235" s="241">
        <v>0</v>
      </c>
      <c r="T235" s="242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90" t="s">
        <v>205</v>
      </c>
      <c r="AT235" s="190" t="s">
        <v>187</v>
      </c>
      <c r="AU235" s="190" t="s">
        <v>90</v>
      </c>
      <c r="AY235" s="17" t="s">
        <v>182</v>
      </c>
      <c r="BE235" s="191">
        <f>IF(N235="základní",J235,0)</f>
        <v>0</v>
      </c>
      <c r="BF235" s="191">
        <f>IF(N235="snížená",J235,0)</f>
        <v>0</v>
      </c>
      <c r="BG235" s="191">
        <f>IF(N235="zákl. přenesená",J235,0)</f>
        <v>0</v>
      </c>
      <c r="BH235" s="191">
        <f>IF(N235="sníž. přenesená",J235,0)</f>
        <v>0</v>
      </c>
      <c r="BI235" s="191">
        <f>IF(N235="nulová",J235,0)</f>
        <v>0</v>
      </c>
      <c r="BJ235" s="17" t="s">
        <v>88</v>
      </c>
      <c r="BK235" s="191">
        <f>ROUND(I235*H235,2)</f>
        <v>0</v>
      </c>
      <c r="BL235" s="17" t="s">
        <v>205</v>
      </c>
      <c r="BM235" s="190" t="s">
        <v>2305</v>
      </c>
    </row>
    <row r="236" spans="1:65" s="2" customFormat="1" ht="6.95" customHeight="1">
      <c r="A236" s="35"/>
      <c r="B236" s="48"/>
      <c r="C236" s="49"/>
      <c r="D236" s="49"/>
      <c r="E236" s="49"/>
      <c r="F236" s="49"/>
      <c r="G236" s="49"/>
      <c r="H236" s="49"/>
      <c r="I236" s="49"/>
      <c r="J236" s="49"/>
      <c r="K236" s="49"/>
      <c r="L236" s="40"/>
      <c r="M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</row>
  </sheetData>
  <sheetProtection algorithmName="SHA-512" hashValue="izk3HA7HKlbszQsL5BuUjsUGIeaXVS4oCMtVQcd9ZF4h7GlIjn+zyp5l//vaeTLdHcLLx0kEY4/YMfzo/T8zPw==" saltValue="7Sdwhl7Zk0ehs5MNKbwOOjDnN3d6dRn/PgH16sRDsJDGDwuJwGxAjUfojDUJ9jzowHZEcnWGRbg+FQFEVpLwUg==" spinCount="100000" sheet="1" objects="1" scenarios="1" formatColumns="0" formatRows="0" autoFilter="0"/>
  <autoFilter ref="C91:K235" xr:uid="{00000000-0009-0000-0000-000005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0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107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1484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2306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ROUND((SUM(BE92:BE205)),  2)</f>
        <v>0</v>
      </c>
      <c r="G35" s="35"/>
      <c r="H35" s="35"/>
      <c r="I35" s="125">
        <v>0.21</v>
      </c>
      <c r="J35" s="124">
        <f>ROUND(((SUM(BE92:BE205))*I35),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ROUND((SUM(BF92:BF205)),  2)</f>
        <v>0</v>
      </c>
      <c r="G36" s="35"/>
      <c r="H36" s="35"/>
      <c r="I36" s="125">
        <v>0.15</v>
      </c>
      <c r="J36" s="124">
        <f>ROUND(((SUM(BF92:BF205))*I36),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ROUND((SUM(BG92:BG205)),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ROUND((SUM(BH92:BH205)),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ROUND((SUM(BI92:BI205)),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1484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PS452.2 - křižovatka Nádražní okruh – Hradecká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J113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J115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J153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J192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J204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1484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PS452.2 - křižovatka Nádražní okruh – Hradecká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123.46031000000001</v>
      </c>
      <c r="S92" s="73"/>
      <c r="T92" s="161">
        <f>T93</f>
        <v>285.22300000000001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P94+P113+P115+P153+P192+P204</f>
        <v>0</v>
      </c>
      <c r="Q93" s="171"/>
      <c r="R93" s="172">
        <f>R94+R113+R115+R153+R192+R204</f>
        <v>123.46031000000001</v>
      </c>
      <c r="S93" s="171"/>
      <c r="T93" s="173">
        <f>T94+T113+T115+T153+T192+T204</f>
        <v>285.22300000000001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BK94+BK113+BK115+BK153+BK192+BK204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SUM(P95:P112)</f>
        <v>0</v>
      </c>
      <c r="Q94" s="171"/>
      <c r="R94" s="172">
        <f>SUM(R95:R112)</f>
        <v>0</v>
      </c>
      <c r="S94" s="171"/>
      <c r="T94" s="173">
        <f>SUM(T95:T112)</f>
        <v>285.125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SUM(BK95:BK112)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635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161.92500000000001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2307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2308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4" customFormat="1" ht="11.25">
      <c r="B97" s="203"/>
      <c r="C97" s="204"/>
      <c r="D97" s="194" t="s">
        <v>193</v>
      </c>
      <c r="E97" s="205" t="s">
        <v>43</v>
      </c>
      <c r="F97" s="206" t="s">
        <v>2309</v>
      </c>
      <c r="G97" s="204"/>
      <c r="H97" s="207">
        <v>509</v>
      </c>
      <c r="I97" s="208"/>
      <c r="J97" s="204"/>
      <c r="K97" s="204"/>
      <c r="L97" s="209"/>
      <c r="M97" s="210"/>
      <c r="N97" s="211"/>
      <c r="O97" s="211"/>
      <c r="P97" s="211"/>
      <c r="Q97" s="211"/>
      <c r="R97" s="211"/>
      <c r="S97" s="211"/>
      <c r="T97" s="212"/>
      <c r="AT97" s="213" t="s">
        <v>193</v>
      </c>
      <c r="AU97" s="213" t="s">
        <v>90</v>
      </c>
      <c r="AV97" s="14" t="s">
        <v>90</v>
      </c>
      <c r="AW97" s="14" t="s">
        <v>41</v>
      </c>
      <c r="AX97" s="14" t="s">
        <v>80</v>
      </c>
      <c r="AY97" s="213" t="s">
        <v>182</v>
      </c>
    </row>
    <row r="98" spans="1:65" s="13" customFormat="1" ht="11.25">
      <c r="B98" s="192"/>
      <c r="C98" s="193"/>
      <c r="D98" s="194" t="s">
        <v>193</v>
      </c>
      <c r="E98" s="195" t="s">
        <v>43</v>
      </c>
      <c r="F98" s="196" t="s">
        <v>2310</v>
      </c>
      <c r="G98" s="193"/>
      <c r="H98" s="195" t="s">
        <v>43</v>
      </c>
      <c r="I98" s="197"/>
      <c r="J98" s="193"/>
      <c r="K98" s="193"/>
      <c r="L98" s="198"/>
      <c r="M98" s="199"/>
      <c r="N98" s="200"/>
      <c r="O98" s="200"/>
      <c r="P98" s="200"/>
      <c r="Q98" s="200"/>
      <c r="R98" s="200"/>
      <c r="S98" s="200"/>
      <c r="T98" s="201"/>
      <c r="AT98" s="202" t="s">
        <v>193</v>
      </c>
      <c r="AU98" s="202" t="s">
        <v>90</v>
      </c>
      <c r="AV98" s="13" t="s">
        <v>88</v>
      </c>
      <c r="AW98" s="13" t="s">
        <v>41</v>
      </c>
      <c r="AX98" s="13" t="s">
        <v>80</v>
      </c>
      <c r="AY98" s="202" t="s">
        <v>182</v>
      </c>
    </row>
    <row r="99" spans="1:65" s="14" customFormat="1" ht="11.25">
      <c r="B99" s="203"/>
      <c r="C99" s="204"/>
      <c r="D99" s="194" t="s">
        <v>193</v>
      </c>
      <c r="E99" s="205" t="s">
        <v>43</v>
      </c>
      <c r="F99" s="206" t="s">
        <v>2311</v>
      </c>
      <c r="G99" s="204"/>
      <c r="H99" s="207">
        <v>126</v>
      </c>
      <c r="I99" s="208"/>
      <c r="J99" s="204"/>
      <c r="K99" s="204"/>
      <c r="L99" s="209"/>
      <c r="M99" s="210"/>
      <c r="N99" s="211"/>
      <c r="O99" s="211"/>
      <c r="P99" s="211"/>
      <c r="Q99" s="211"/>
      <c r="R99" s="211"/>
      <c r="S99" s="211"/>
      <c r="T99" s="212"/>
      <c r="AT99" s="213" t="s">
        <v>193</v>
      </c>
      <c r="AU99" s="213" t="s">
        <v>90</v>
      </c>
      <c r="AV99" s="14" t="s">
        <v>90</v>
      </c>
      <c r="AW99" s="14" t="s">
        <v>41</v>
      </c>
      <c r="AX99" s="14" t="s">
        <v>80</v>
      </c>
      <c r="AY99" s="213" t="s">
        <v>182</v>
      </c>
    </row>
    <row r="100" spans="1:65" s="15" customFormat="1" ht="11.25">
      <c r="B100" s="227"/>
      <c r="C100" s="228"/>
      <c r="D100" s="194" t="s">
        <v>193</v>
      </c>
      <c r="E100" s="229" t="s">
        <v>43</v>
      </c>
      <c r="F100" s="230" t="s">
        <v>436</v>
      </c>
      <c r="G100" s="228"/>
      <c r="H100" s="231">
        <v>635</v>
      </c>
      <c r="I100" s="232"/>
      <c r="J100" s="228"/>
      <c r="K100" s="228"/>
      <c r="L100" s="233"/>
      <c r="M100" s="234"/>
      <c r="N100" s="235"/>
      <c r="O100" s="235"/>
      <c r="P100" s="235"/>
      <c r="Q100" s="235"/>
      <c r="R100" s="235"/>
      <c r="S100" s="235"/>
      <c r="T100" s="236"/>
      <c r="AT100" s="237" t="s">
        <v>193</v>
      </c>
      <c r="AU100" s="237" t="s">
        <v>90</v>
      </c>
      <c r="AV100" s="15" t="s">
        <v>205</v>
      </c>
      <c r="AW100" s="15" t="s">
        <v>41</v>
      </c>
      <c r="AX100" s="15" t="s">
        <v>88</v>
      </c>
      <c r="AY100" s="237" t="s">
        <v>182</v>
      </c>
    </row>
    <row r="101" spans="1:65" s="2" customFormat="1" ht="62.65" customHeight="1">
      <c r="A101" s="35"/>
      <c r="B101" s="36"/>
      <c r="C101" s="179" t="s">
        <v>90</v>
      </c>
      <c r="D101" s="179" t="s">
        <v>187</v>
      </c>
      <c r="E101" s="180" t="s">
        <v>1218</v>
      </c>
      <c r="F101" s="181" t="s">
        <v>1219</v>
      </c>
      <c r="G101" s="182" t="s">
        <v>367</v>
      </c>
      <c r="H101" s="183">
        <v>7</v>
      </c>
      <c r="I101" s="184"/>
      <c r="J101" s="185">
        <f>ROUND(I101*H101,2)</f>
        <v>0</v>
      </c>
      <c r="K101" s="181" t="s">
        <v>191</v>
      </c>
      <c r="L101" s="40"/>
      <c r="M101" s="186" t="s">
        <v>43</v>
      </c>
      <c r="N101" s="187" t="s">
        <v>51</v>
      </c>
      <c r="O101" s="65"/>
      <c r="P101" s="188">
        <f>O101*H101</f>
        <v>0</v>
      </c>
      <c r="Q101" s="188">
        <v>0</v>
      </c>
      <c r="R101" s="188">
        <f>Q101*H101</f>
        <v>0</v>
      </c>
      <c r="S101" s="188">
        <v>0.26</v>
      </c>
      <c r="T101" s="189">
        <f>S101*H101</f>
        <v>1.82</v>
      </c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R101" s="190" t="s">
        <v>205</v>
      </c>
      <c r="AT101" s="190" t="s">
        <v>187</v>
      </c>
      <c r="AU101" s="190" t="s">
        <v>90</v>
      </c>
      <c r="AY101" s="17" t="s">
        <v>182</v>
      </c>
      <c r="BE101" s="191">
        <f>IF(N101="základní",J101,0)</f>
        <v>0</v>
      </c>
      <c r="BF101" s="191">
        <f>IF(N101="snížená",J101,0)</f>
        <v>0</v>
      </c>
      <c r="BG101" s="191">
        <f>IF(N101="zákl. přenesená",J101,0)</f>
        <v>0</v>
      </c>
      <c r="BH101" s="191">
        <f>IF(N101="sníž. přenesená",J101,0)</f>
        <v>0</v>
      </c>
      <c r="BI101" s="191">
        <f>IF(N101="nulová",J101,0)</f>
        <v>0</v>
      </c>
      <c r="BJ101" s="17" t="s">
        <v>88</v>
      </c>
      <c r="BK101" s="191">
        <f>ROUND(I101*H101,2)</f>
        <v>0</v>
      </c>
      <c r="BL101" s="17" t="s">
        <v>205</v>
      </c>
      <c r="BM101" s="190" t="s">
        <v>2312</v>
      </c>
    </row>
    <row r="102" spans="1:65" s="13" customFormat="1" ht="11.25">
      <c r="B102" s="192"/>
      <c r="C102" s="193"/>
      <c r="D102" s="194" t="s">
        <v>193</v>
      </c>
      <c r="E102" s="195" t="s">
        <v>43</v>
      </c>
      <c r="F102" s="196" t="s">
        <v>2214</v>
      </c>
      <c r="G102" s="193"/>
      <c r="H102" s="195" t="s">
        <v>43</v>
      </c>
      <c r="I102" s="197"/>
      <c r="J102" s="193"/>
      <c r="K102" s="193"/>
      <c r="L102" s="198"/>
      <c r="M102" s="199"/>
      <c r="N102" s="200"/>
      <c r="O102" s="200"/>
      <c r="P102" s="200"/>
      <c r="Q102" s="200"/>
      <c r="R102" s="200"/>
      <c r="S102" s="200"/>
      <c r="T102" s="201"/>
      <c r="AT102" s="202" t="s">
        <v>193</v>
      </c>
      <c r="AU102" s="202" t="s">
        <v>90</v>
      </c>
      <c r="AV102" s="13" t="s">
        <v>88</v>
      </c>
      <c r="AW102" s="13" t="s">
        <v>41</v>
      </c>
      <c r="AX102" s="13" t="s">
        <v>80</v>
      </c>
      <c r="AY102" s="202" t="s">
        <v>182</v>
      </c>
    </row>
    <row r="103" spans="1:65" s="14" customFormat="1" ht="11.25">
      <c r="B103" s="203"/>
      <c r="C103" s="204"/>
      <c r="D103" s="194" t="s">
        <v>193</v>
      </c>
      <c r="E103" s="205" t="s">
        <v>43</v>
      </c>
      <c r="F103" s="206" t="s">
        <v>2313</v>
      </c>
      <c r="G103" s="204"/>
      <c r="H103" s="207">
        <v>7</v>
      </c>
      <c r="I103" s="208"/>
      <c r="J103" s="204"/>
      <c r="K103" s="204"/>
      <c r="L103" s="209"/>
      <c r="M103" s="210"/>
      <c r="N103" s="211"/>
      <c r="O103" s="211"/>
      <c r="P103" s="211"/>
      <c r="Q103" s="211"/>
      <c r="R103" s="211"/>
      <c r="S103" s="211"/>
      <c r="T103" s="212"/>
      <c r="AT103" s="213" t="s">
        <v>193</v>
      </c>
      <c r="AU103" s="213" t="s">
        <v>90</v>
      </c>
      <c r="AV103" s="14" t="s">
        <v>90</v>
      </c>
      <c r="AW103" s="14" t="s">
        <v>41</v>
      </c>
      <c r="AX103" s="14" t="s">
        <v>80</v>
      </c>
      <c r="AY103" s="213" t="s">
        <v>182</v>
      </c>
    </row>
    <row r="104" spans="1:65" s="15" customFormat="1" ht="11.25">
      <c r="B104" s="227"/>
      <c r="C104" s="228"/>
      <c r="D104" s="194" t="s">
        <v>193</v>
      </c>
      <c r="E104" s="229" t="s">
        <v>43</v>
      </c>
      <c r="F104" s="230" t="s">
        <v>436</v>
      </c>
      <c r="G104" s="228"/>
      <c r="H104" s="231">
        <v>7</v>
      </c>
      <c r="I104" s="232"/>
      <c r="J104" s="228"/>
      <c r="K104" s="228"/>
      <c r="L104" s="233"/>
      <c r="M104" s="234"/>
      <c r="N104" s="235"/>
      <c r="O104" s="235"/>
      <c r="P104" s="235"/>
      <c r="Q104" s="235"/>
      <c r="R104" s="235"/>
      <c r="S104" s="235"/>
      <c r="T104" s="236"/>
      <c r="AT104" s="237" t="s">
        <v>193</v>
      </c>
      <c r="AU104" s="237" t="s">
        <v>90</v>
      </c>
      <c r="AV104" s="15" t="s">
        <v>205</v>
      </c>
      <c r="AW104" s="15" t="s">
        <v>41</v>
      </c>
      <c r="AX104" s="15" t="s">
        <v>88</v>
      </c>
      <c r="AY104" s="237" t="s">
        <v>182</v>
      </c>
    </row>
    <row r="105" spans="1:65" s="2" customFormat="1" ht="62.65" customHeight="1">
      <c r="A105" s="35"/>
      <c r="B105" s="36"/>
      <c r="C105" s="179" t="s">
        <v>181</v>
      </c>
      <c r="D105" s="179" t="s">
        <v>187</v>
      </c>
      <c r="E105" s="180" t="s">
        <v>1223</v>
      </c>
      <c r="F105" s="181" t="s">
        <v>1224</v>
      </c>
      <c r="G105" s="182" t="s">
        <v>367</v>
      </c>
      <c r="H105" s="183">
        <v>15</v>
      </c>
      <c r="I105" s="184"/>
      <c r="J105" s="185">
        <f>ROUND(I105*H105,2)</f>
        <v>0</v>
      </c>
      <c r="K105" s="181" t="s">
        <v>191</v>
      </c>
      <c r="L105" s="40"/>
      <c r="M105" s="186" t="s">
        <v>43</v>
      </c>
      <c r="N105" s="187" t="s">
        <v>51</v>
      </c>
      <c r="O105" s="65"/>
      <c r="P105" s="188">
        <f>O105*H105</f>
        <v>0</v>
      </c>
      <c r="Q105" s="188">
        <v>0</v>
      </c>
      <c r="R105" s="188">
        <f>Q105*H105</f>
        <v>0</v>
      </c>
      <c r="S105" s="188">
        <v>0.38800000000000001</v>
      </c>
      <c r="T105" s="189">
        <f>S105*H105</f>
        <v>5.82</v>
      </c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R105" s="190" t="s">
        <v>205</v>
      </c>
      <c r="AT105" s="190" t="s">
        <v>187</v>
      </c>
      <c r="AU105" s="190" t="s">
        <v>90</v>
      </c>
      <c r="AY105" s="17" t="s">
        <v>182</v>
      </c>
      <c r="BE105" s="191">
        <f>IF(N105="základní",J105,0)</f>
        <v>0</v>
      </c>
      <c r="BF105" s="191">
        <f>IF(N105="snížená",J105,0)</f>
        <v>0</v>
      </c>
      <c r="BG105" s="191">
        <f>IF(N105="zákl. přenesená",J105,0)</f>
        <v>0</v>
      </c>
      <c r="BH105" s="191">
        <f>IF(N105="sníž. přenesená",J105,0)</f>
        <v>0</v>
      </c>
      <c r="BI105" s="191">
        <f>IF(N105="nulová",J105,0)</f>
        <v>0</v>
      </c>
      <c r="BJ105" s="17" t="s">
        <v>88</v>
      </c>
      <c r="BK105" s="191">
        <f>ROUND(I105*H105,2)</f>
        <v>0</v>
      </c>
      <c r="BL105" s="17" t="s">
        <v>205</v>
      </c>
      <c r="BM105" s="190" t="s">
        <v>2314</v>
      </c>
    </row>
    <row r="106" spans="1:65" s="13" customFormat="1" ht="11.25">
      <c r="B106" s="192"/>
      <c r="C106" s="193"/>
      <c r="D106" s="194" t="s">
        <v>193</v>
      </c>
      <c r="E106" s="195" t="s">
        <v>43</v>
      </c>
      <c r="F106" s="196" t="s">
        <v>1462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2315</v>
      </c>
      <c r="G107" s="204"/>
      <c r="H107" s="207">
        <v>15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80</v>
      </c>
      <c r="AY107" s="213" t="s">
        <v>182</v>
      </c>
    </row>
    <row r="108" spans="1:65" s="15" customFormat="1" ht="11.25">
      <c r="B108" s="227"/>
      <c r="C108" s="228"/>
      <c r="D108" s="194" t="s">
        <v>193</v>
      </c>
      <c r="E108" s="229" t="s">
        <v>43</v>
      </c>
      <c r="F108" s="230" t="s">
        <v>436</v>
      </c>
      <c r="G108" s="228"/>
      <c r="H108" s="231">
        <v>15</v>
      </c>
      <c r="I108" s="232"/>
      <c r="J108" s="228"/>
      <c r="K108" s="228"/>
      <c r="L108" s="233"/>
      <c r="M108" s="234"/>
      <c r="N108" s="235"/>
      <c r="O108" s="235"/>
      <c r="P108" s="235"/>
      <c r="Q108" s="235"/>
      <c r="R108" s="235"/>
      <c r="S108" s="235"/>
      <c r="T108" s="236"/>
      <c r="AT108" s="237" t="s">
        <v>193</v>
      </c>
      <c r="AU108" s="237" t="s">
        <v>90</v>
      </c>
      <c r="AV108" s="15" t="s">
        <v>205</v>
      </c>
      <c r="AW108" s="15" t="s">
        <v>41</v>
      </c>
      <c r="AX108" s="15" t="s">
        <v>88</v>
      </c>
      <c r="AY108" s="237" t="s">
        <v>182</v>
      </c>
    </row>
    <row r="109" spans="1:65" s="2" customFormat="1" ht="49.15" customHeight="1">
      <c r="A109" s="35"/>
      <c r="B109" s="36"/>
      <c r="C109" s="179" t="s">
        <v>205</v>
      </c>
      <c r="D109" s="179" t="s">
        <v>187</v>
      </c>
      <c r="E109" s="180" t="s">
        <v>2316</v>
      </c>
      <c r="F109" s="181" t="s">
        <v>2317</v>
      </c>
      <c r="G109" s="182" t="s">
        <v>367</v>
      </c>
      <c r="H109" s="183">
        <v>642</v>
      </c>
      <c r="I109" s="184"/>
      <c r="J109" s="185">
        <f>ROUND(I109*H109,2)</f>
        <v>0</v>
      </c>
      <c r="K109" s="181" t="s">
        <v>191</v>
      </c>
      <c r="L109" s="40"/>
      <c r="M109" s="186" t="s">
        <v>43</v>
      </c>
      <c r="N109" s="187" t="s">
        <v>51</v>
      </c>
      <c r="O109" s="65"/>
      <c r="P109" s="188">
        <f>O109*H109</f>
        <v>0</v>
      </c>
      <c r="Q109" s="188">
        <v>0</v>
      </c>
      <c r="R109" s="188">
        <f>Q109*H109</f>
        <v>0</v>
      </c>
      <c r="S109" s="188">
        <v>0.18</v>
      </c>
      <c r="T109" s="189">
        <f>S109*H109</f>
        <v>115.56</v>
      </c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R109" s="190" t="s">
        <v>205</v>
      </c>
      <c r="AT109" s="190" t="s">
        <v>187</v>
      </c>
      <c r="AU109" s="190" t="s">
        <v>90</v>
      </c>
      <c r="AY109" s="17" t="s">
        <v>182</v>
      </c>
      <c r="BE109" s="191">
        <f>IF(N109="základní",J109,0)</f>
        <v>0</v>
      </c>
      <c r="BF109" s="191">
        <f>IF(N109="snížená",J109,0)</f>
        <v>0</v>
      </c>
      <c r="BG109" s="191">
        <f>IF(N109="zákl. přenesená",J109,0)</f>
        <v>0</v>
      </c>
      <c r="BH109" s="191">
        <f>IF(N109="sníž. přenesená",J109,0)</f>
        <v>0</v>
      </c>
      <c r="BI109" s="191">
        <f>IF(N109="nulová",J109,0)</f>
        <v>0</v>
      </c>
      <c r="BJ109" s="17" t="s">
        <v>88</v>
      </c>
      <c r="BK109" s="191">
        <f>ROUND(I109*H109,2)</f>
        <v>0</v>
      </c>
      <c r="BL109" s="17" t="s">
        <v>205</v>
      </c>
      <c r="BM109" s="190" t="s">
        <v>2318</v>
      </c>
    </row>
    <row r="110" spans="1:65" s="14" customFormat="1" ht="11.25">
      <c r="B110" s="203"/>
      <c r="C110" s="204"/>
      <c r="D110" s="194" t="s">
        <v>193</v>
      </c>
      <c r="E110" s="205" t="s">
        <v>43</v>
      </c>
      <c r="F110" s="206" t="s">
        <v>2319</v>
      </c>
      <c r="G110" s="204"/>
      <c r="H110" s="207">
        <v>642</v>
      </c>
      <c r="I110" s="208"/>
      <c r="J110" s="204"/>
      <c r="K110" s="204"/>
      <c r="L110" s="209"/>
      <c r="M110" s="210"/>
      <c r="N110" s="211"/>
      <c r="O110" s="211"/>
      <c r="P110" s="211"/>
      <c r="Q110" s="211"/>
      <c r="R110" s="211"/>
      <c r="S110" s="211"/>
      <c r="T110" s="212"/>
      <c r="AT110" s="213" t="s">
        <v>193</v>
      </c>
      <c r="AU110" s="213" t="s">
        <v>90</v>
      </c>
      <c r="AV110" s="14" t="s">
        <v>90</v>
      </c>
      <c r="AW110" s="14" t="s">
        <v>41</v>
      </c>
      <c r="AX110" s="14" t="s">
        <v>80</v>
      </c>
      <c r="AY110" s="213" t="s">
        <v>182</v>
      </c>
    </row>
    <row r="111" spans="1:65" s="15" customFormat="1" ht="11.25">
      <c r="B111" s="227"/>
      <c r="C111" s="228"/>
      <c r="D111" s="194" t="s">
        <v>193</v>
      </c>
      <c r="E111" s="229" t="s">
        <v>43</v>
      </c>
      <c r="F111" s="230" t="s">
        <v>436</v>
      </c>
      <c r="G111" s="228"/>
      <c r="H111" s="231">
        <v>642</v>
      </c>
      <c r="I111" s="232"/>
      <c r="J111" s="228"/>
      <c r="K111" s="228"/>
      <c r="L111" s="233"/>
      <c r="M111" s="234"/>
      <c r="N111" s="235"/>
      <c r="O111" s="235"/>
      <c r="P111" s="235"/>
      <c r="Q111" s="235"/>
      <c r="R111" s="235"/>
      <c r="S111" s="235"/>
      <c r="T111" s="236"/>
      <c r="AT111" s="237" t="s">
        <v>193</v>
      </c>
      <c r="AU111" s="237" t="s">
        <v>90</v>
      </c>
      <c r="AV111" s="15" t="s">
        <v>205</v>
      </c>
      <c r="AW111" s="15" t="s">
        <v>41</v>
      </c>
      <c r="AX111" s="15" t="s">
        <v>88</v>
      </c>
      <c r="AY111" s="237" t="s">
        <v>182</v>
      </c>
    </row>
    <row r="112" spans="1:65" s="2" customFormat="1" ht="24.2" customHeight="1">
      <c r="A112" s="35"/>
      <c r="B112" s="36"/>
      <c r="C112" s="179" t="s">
        <v>210</v>
      </c>
      <c r="D112" s="179" t="s">
        <v>187</v>
      </c>
      <c r="E112" s="180" t="s">
        <v>1308</v>
      </c>
      <c r="F112" s="181" t="s">
        <v>1309</v>
      </c>
      <c r="G112" s="182" t="s">
        <v>367</v>
      </c>
      <c r="H112" s="183">
        <v>648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2320</v>
      </c>
    </row>
    <row r="113" spans="1:65" s="12" customFormat="1" ht="22.9" customHeight="1">
      <c r="B113" s="163"/>
      <c r="C113" s="164"/>
      <c r="D113" s="165" t="s">
        <v>79</v>
      </c>
      <c r="E113" s="177" t="s">
        <v>205</v>
      </c>
      <c r="F113" s="177" t="s">
        <v>1313</v>
      </c>
      <c r="G113" s="164"/>
      <c r="H113" s="164"/>
      <c r="I113" s="167"/>
      <c r="J113" s="178">
        <f>BK113</f>
        <v>0</v>
      </c>
      <c r="K113" s="164"/>
      <c r="L113" s="169"/>
      <c r="M113" s="170"/>
      <c r="N113" s="171"/>
      <c r="O113" s="171"/>
      <c r="P113" s="172">
        <f>P114</f>
        <v>0</v>
      </c>
      <c r="Q113" s="171"/>
      <c r="R113" s="172">
        <f>R114</f>
        <v>0</v>
      </c>
      <c r="S113" s="171"/>
      <c r="T113" s="173">
        <f>T114</f>
        <v>0</v>
      </c>
      <c r="AR113" s="174" t="s">
        <v>88</v>
      </c>
      <c r="AT113" s="175" t="s">
        <v>79</v>
      </c>
      <c r="AU113" s="175" t="s">
        <v>88</v>
      </c>
      <c r="AY113" s="174" t="s">
        <v>182</v>
      </c>
      <c r="BK113" s="176">
        <f>BK114</f>
        <v>0</v>
      </c>
    </row>
    <row r="114" spans="1:65" s="2" customFormat="1" ht="37.9" customHeight="1">
      <c r="A114" s="35"/>
      <c r="B114" s="36"/>
      <c r="C114" s="179" t="s">
        <v>215</v>
      </c>
      <c r="D114" s="179" t="s">
        <v>187</v>
      </c>
      <c r="E114" s="180" t="s">
        <v>1322</v>
      </c>
      <c r="F114" s="181" t="s">
        <v>1323</v>
      </c>
      <c r="G114" s="182" t="s">
        <v>367</v>
      </c>
      <c r="H114" s="183">
        <v>648</v>
      </c>
      <c r="I114" s="184"/>
      <c r="J114" s="185">
        <f>ROUND(I114*H114,2)</f>
        <v>0</v>
      </c>
      <c r="K114" s="181" t="s">
        <v>191</v>
      </c>
      <c r="L114" s="40"/>
      <c r="M114" s="186" t="s">
        <v>43</v>
      </c>
      <c r="N114" s="187" t="s">
        <v>51</v>
      </c>
      <c r="O114" s="65"/>
      <c r="P114" s="188">
        <f>O114*H114</f>
        <v>0</v>
      </c>
      <c r="Q114" s="188">
        <v>0</v>
      </c>
      <c r="R114" s="188">
        <f>Q114*H114</f>
        <v>0</v>
      </c>
      <c r="S114" s="188">
        <v>0</v>
      </c>
      <c r="T114" s="189">
        <f>S114*H114</f>
        <v>0</v>
      </c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R114" s="190" t="s">
        <v>205</v>
      </c>
      <c r="AT114" s="190" t="s">
        <v>187</v>
      </c>
      <c r="AU114" s="190" t="s">
        <v>90</v>
      </c>
      <c r="AY114" s="17" t="s">
        <v>182</v>
      </c>
      <c r="BE114" s="191">
        <f>IF(N114="základní",J114,0)</f>
        <v>0</v>
      </c>
      <c r="BF114" s="191">
        <f>IF(N114="snížená",J114,0)</f>
        <v>0</v>
      </c>
      <c r="BG114" s="191">
        <f>IF(N114="zákl. přenesená",J114,0)</f>
        <v>0</v>
      </c>
      <c r="BH114" s="191">
        <f>IF(N114="sníž. přenesená",J114,0)</f>
        <v>0</v>
      </c>
      <c r="BI114" s="191">
        <f>IF(N114="nulová",J114,0)</f>
        <v>0</v>
      </c>
      <c r="BJ114" s="17" t="s">
        <v>88</v>
      </c>
      <c r="BK114" s="191">
        <f>ROUND(I114*H114,2)</f>
        <v>0</v>
      </c>
      <c r="BL114" s="17" t="s">
        <v>205</v>
      </c>
      <c r="BM114" s="190" t="s">
        <v>2321</v>
      </c>
    </row>
    <row r="115" spans="1:65" s="12" customFormat="1" ht="22.9" customHeight="1">
      <c r="B115" s="163"/>
      <c r="C115" s="164"/>
      <c r="D115" s="165" t="s">
        <v>79</v>
      </c>
      <c r="E115" s="177" t="s">
        <v>210</v>
      </c>
      <c r="F115" s="177" t="s">
        <v>1326</v>
      </c>
      <c r="G115" s="164"/>
      <c r="H115" s="164"/>
      <c r="I115" s="167"/>
      <c r="J115" s="178">
        <f>BK115</f>
        <v>0</v>
      </c>
      <c r="K115" s="164"/>
      <c r="L115" s="169"/>
      <c r="M115" s="170"/>
      <c r="N115" s="171"/>
      <c r="O115" s="171"/>
      <c r="P115" s="172">
        <f>SUM(P116:P152)</f>
        <v>0</v>
      </c>
      <c r="Q115" s="171"/>
      <c r="R115" s="172">
        <f>SUM(R116:R152)</f>
        <v>123.39719000000001</v>
      </c>
      <c r="S115" s="171"/>
      <c r="T115" s="173">
        <f>SUM(T116:T152)</f>
        <v>0</v>
      </c>
      <c r="AR115" s="174" t="s">
        <v>88</v>
      </c>
      <c r="AT115" s="175" t="s">
        <v>79</v>
      </c>
      <c r="AU115" s="175" t="s">
        <v>88</v>
      </c>
      <c r="AY115" s="174" t="s">
        <v>182</v>
      </c>
      <c r="BK115" s="176">
        <f>SUM(BK116:BK152)</f>
        <v>0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447</v>
      </c>
      <c r="F116" s="181" t="s">
        <v>448</v>
      </c>
      <c r="G116" s="182" t="s">
        <v>367</v>
      </c>
      <c r="H116" s="183">
        <v>81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2322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2323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2324</v>
      </c>
      <c r="G118" s="204"/>
      <c r="H118" s="207">
        <v>81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5" customFormat="1" ht="11.25">
      <c r="B119" s="227"/>
      <c r="C119" s="228"/>
      <c r="D119" s="194" t="s">
        <v>193</v>
      </c>
      <c r="E119" s="229" t="s">
        <v>43</v>
      </c>
      <c r="F119" s="230" t="s">
        <v>436</v>
      </c>
      <c r="G119" s="228"/>
      <c r="H119" s="231">
        <v>81</v>
      </c>
      <c r="I119" s="232"/>
      <c r="J119" s="228"/>
      <c r="K119" s="228"/>
      <c r="L119" s="233"/>
      <c r="M119" s="234"/>
      <c r="N119" s="235"/>
      <c r="O119" s="235"/>
      <c r="P119" s="235"/>
      <c r="Q119" s="235"/>
      <c r="R119" s="235"/>
      <c r="S119" s="235"/>
      <c r="T119" s="236"/>
      <c r="AT119" s="237" t="s">
        <v>193</v>
      </c>
      <c r="AU119" s="237" t="s">
        <v>90</v>
      </c>
      <c r="AV119" s="15" t="s">
        <v>205</v>
      </c>
      <c r="AW119" s="15" t="s">
        <v>41</v>
      </c>
      <c r="AX119" s="15" t="s">
        <v>88</v>
      </c>
      <c r="AY119" s="237" t="s">
        <v>182</v>
      </c>
    </row>
    <row r="120" spans="1:65" s="2" customFormat="1" ht="49.15" customHeight="1">
      <c r="A120" s="35"/>
      <c r="B120" s="36"/>
      <c r="C120" s="179" t="s">
        <v>225</v>
      </c>
      <c r="D120" s="179" t="s">
        <v>187</v>
      </c>
      <c r="E120" s="180" t="s">
        <v>1352</v>
      </c>
      <c r="F120" s="181" t="s">
        <v>1353</v>
      </c>
      <c r="G120" s="182" t="s">
        <v>367</v>
      </c>
      <c r="H120" s="183">
        <v>15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0.19536000000000001</v>
      </c>
      <c r="R120" s="188">
        <f>Q120*H120</f>
        <v>2.9304000000000001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2325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1213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3" customFormat="1" ht="11.25">
      <c r="B122" s="192"/>
      <c r="C122" s="193"/>
      <c r="D122" s="194" t="s">
        <v>193</v>
      </c>
      <c r="E122" s="195" t="s">
        <v>43</v>
      </c>
      <c r="F122" s="196" t="s">
        <v>1355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2315</v>
      </c>
      <c r="G123" s="204"/>
      <c r="H123" s="207">
        <v>15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80</v>
      </c>
      <c r="AY123" s="213" t="s">
        <v>182</v>
      </c>
    </row>
    <row r="124" spans="1:65" s="15" customFormat="1" ht="11.25">
      <c r="B124" s="227"/>
      <c r="C124" s="228"/>
      <c r="D124" s="194" t="s">
        <v>193</v>
      </c>
      <c r="E124" s="229" t="s">
        <v>43</v>
      </c>
      <c r="F124" s="230" t="s">
        <v>436</v>
      </c>
      <c r="G124" s="228"/>
      <c r="H124" s="231">
        <v>15</v>
      </c>
      <c r="I124" s="232"/>
      <c r="J124" s="228"/>
      <c r="K124" s="228"/>
      <c r="L124" s="233"/>
      <c r="M124" s="234"/>
      <c r="N124" s="235"/>
      <c r="O124" s="235"/>
      <c r="P124" s="235"/>
      <c r="Q124" s="235"/>
      <c r="R124" s="235"/>
      <c r="S124" s="235"/>
      <c r="T124" s="236"/>
      <c r="AT124" s="237" t="s">
        <v>193</v>
      </c>
      <c r="AU124" s="237" t="s">
        <v>90</v>
      </c>
      <c r="AV124" s="15" t="s">
        <v>205</v>
      </c>
      <c r="AW124" s="15" t="s">
        <v>41</v>
      </c>
      <c r="AX124" s="15" t="s">
        <v>88</v>
      </c>
      <c r="AY124" s="237" t="s">
        <v>182</v>
      </c>
    </row>
    <row r="125" spans="1:65" s="2" customFormat="1" ht="76.349999999999994" customHeight="1">
      <c r="A125" s="35"/>
      <c r="B125" s="36"/>
      <c r="C125" s="179" t="s">
        <v>230</v>
      </c>
      <c r="D125" s="179" t="s">
        <v>187</v>
      </c>
      <c r="E125" s="180" t="s">
        <v>1356</v>
      </c>
      <c r="F125" s="181" t="s">
        <v>1357</v>
      </c>
      <c r="G125" s="182" t="s">
        <v>367</v>
      </c>
      <c r="H125" s="183">
        <v>41</v>
      </c>
      <c r="I125" s="184"/>
      <c r="J125" s="185">
        <f>ROUND(I125*H125,2)</f>
        <v>0</v>
      </c>
      <c r="K125" s="181" t="s">
        <v>191</v>
      </c>
      <c r="L125" s="40"/>
      <c r="M125" s="186" t="s">
        <v>43</v>
      </c>
      <c r="N125" s="187" t="s">
        <v>51</v>
      </c>
      <c r="O125" s="65"/>
      <c r="P125" s="188">
        <f>O125*H125</f>
        <v>0</v>
      </c>
      <c r="Q125" s="188">
        <v>8.4250000000000005E-2</v>
      </c>
      <c r="R125" s="188">
        <f>Q125*H125</f>
        <v>3.45425</v>
      </c>
      <c r="S125" s="188">
        <v>0</v>
      </c>
      <c r="T125" s="189">
        <f>S125*H125</f>
        <v>0</v>
      </c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R125" s="190" t="s">
        <v>205</v>
      </c>
      <c r="AT125" s="190" t="s">
        <v>187</v>
      </c>
      <c r="AU125" s="190" t="s">
        <v>90</v>
      </c>
      <c r="AY125" s="17" t="s">
        <v>182</v>
      </c>
      <c r="BE125" s="191">
        <f>IF(N125="základní",J125,0)</f>
        <v>0</v>
      </c>
      <c r="BF125" s="191">
        <f>IF(N125="snížená",J125,0)</f>
        <v>0</v>
      </c>
      <c r="BG125" s="191">
        <f>IF(N125="zákl. přenesená",J125,0)</f>
        <v>0</v>
      </c>
      <c r="BH125" s="191">
        <f>IF(N125="sníž. přenesená",J125,0)</f>
        <v>0</v>
      </c>
      <c r="BI125" s="191">
        <f>IF(N125="nulová",J125,0)</f>
        <v>0</v>
      </c>
      <c r="BJ125" s="17" t="s">
        <v>88</v>
      </c>
      <c r="BK125" s="191">
        <f>ROUND(I125*H125,2)</f>
        <v>0</v>
      </c>
      <c r="BL125" s="17" t="s">
        <v>205</v>
      </c>
      <c r="BM125" s="190" t="s">
        <v>2326</v>
      </c>
    </row>
    <row r="126" spans="1:65" s="13" customFormat="1" ht="11.25">
      <c r="B126" s="192"/>
      <c r="C126" s="193"/>
      <c r="D126" s="194" t="s">
        <v>193</v>
      </c>
      <c r="E126" s="195" t="s">
        <v>43</v>
      </c>
      <c r="F126" s="196" t="s">
        <v>1213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3" customFormat="1" ht="11.25">
      <c r="B127" s="192"/>
      <c r="C127" s="193"/>
      <c r="D127" s="194" t="s">
        <v>193</v>
      </c>
      <c r="E127" s="195" t="s">
        <v>43</v>
      </c>
      <c r="F127" s="196" t="s">
        <v>2327</v>
      </c>
      <c r="G127" s="193"/>
      <c r="H127" s="195" t="s">
        <v>43</v>
      </c>
      <c r="I127" s="197"/>
      <c r="J127" s="193"/>
      <c r="K127" s="193"/>
      <c r="L127" s="198"/>
      <c r="M127" s="199"/>
      <c r="N127" s="200"/>
      <c r="O127" s="200"/>
      <c r="P127" s="200"/>
      <c r="Q127" s="200"/>
      <c r="R127" s="200"/>
      <c r="S127" s="200"/>
      <c r="T127" s="201"/>
      <c r="AT127" s="202" t="s">
        <v>193</v>
      </c>
      <c r="AU127" s="202" t="s">
        <v>90</v>
      </c>
      <c r="AV127" s="13" t="s">
        <v>88</v>
      </c>
      <c r="AW127" s="13" t="s">
        <v>41</v>
      </c>
      <c r="AX127" s="13" t="s">
        <v>80</v>
      </c>
      <c r="AY127" s="202" t="s">
        <v>182</v>
      </c>
    </row>
    <row r="128" spans="1:65" s="14" customFormat="1" ht="11.25">
      <c r="B128" s="203"/>
      <c r="C128" s="204"/>
      <c r="D128" s="194" t="s">
        <v>193</v>
      </c>
      <c r="E128" s="205" t="s">
        <v>43</v>
      </c>
      <c r="F128" s="206" t="s">
        <v>2313</v>
      </c>
      <c r="G128" s="204"/>
      <c r="H128" s="207">
        <v>7</v>
      </c>
      <c r="I128" s="208"/>
      <c r="J128" s="204"/>
      <c r="K128" s="204"/>
      <c r="L128" s="209"/>
      <c r="M128" s="210"/>
      <c r="N128" s="211"/>
      <c r="O128" s="211"/>
      <c r="P128" s="211"/>
      <c r="Q128" s="211"/>
      <c r="R128" s="211"/>
      <c r="S128" s="211"/>
      <c r="T128" s="212"/>
      <c r="AT128" s="213" t="s">
        <v>193</v>
      </c>
      <c r="AU128" s="213" t="s">
        <v>90</v>
      </c>
      <c r="AV128" s="14" t="s">
        <v>90</v>
      </c>
      <c r="AW128" s="14" t="s">
        <v>41</v>
      </c>
      <c r="AX128" s="14" t="s">
        <v>80</v>
      </c>
      <c r="AY128" s="213" t="s">
        <v>182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1360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4" customFormat="1" ht="11.25">
      <c r="B130" s="203"/>
      <c r="C130" s="204"/>
      <c r="D130" s="194" t="s">
        <v>193</v>
      </c>
      <c r="E130" s="205" t="s">
        <v>43</v>
      </c>
      <c r="F130" s="206" t="s">
        <v>2328</v>
      </c>
      <c r="G130" s="204"/>
      <c r="H130" s="207">
        <v>22</v>
      </c>
      <c r="I130" s="208"/>
      <c r="J130" s="204"/>
      <c r="K130" s="204"/>
      <c r="L130" s="209"/>
      <c r="M130" s="210"/>
      <c r="N130" s="211"/>
      <c r="O130" s="211"/>
      <c r="P130" s="211"/>
      <c r="Q130" s="211"/>
      <c r="R130" s="211"/>
      <c r="S130" s="211"/>
      <c r="T130" s="212"/>
      <c r="AT130" s="213" t="s">
        <v>193</v>
      </c>
      <c r="AU130" s="213" t="s">
        <v>90</v>
      </c>
      <c r="AV130" s="14" t="s">
        <v>90</v>
      </c>
      <c r="AW130" s="14" t="s">
        <v>41</v>
      </c>
      <c r="AX130" s="14" t="s">
        <v>80</v>
      </c>
      <c r="AY130" s="213" t="s">
        <v>182</v>
      </c>
    </row>
    <row r="131" spans="1:65" s="13" customFormat="1" ht="11.25">
      <c r="B131" s="192"/>
      <c r="C131" s="193"/>
      <c r="D131" s="194" t="s">
        <v>193</v>
      </c>
      <c r="E131" s="195" t="s">
        <v>43</v>
      </c>
      <c r="F131" s="196" t="s">
        <v>2329</v>
      </c>
      <c r="G131" s="193"/>
      <c r="H131" s="195" t="s">
        <v>43</v>
      </c>
      <c r="I131" s="197"/>
      <c r="J131" s="193"/>
      <c r="K131" s="193"/>
      <c r="L131" s="198"/>
      <c r="M131" s="199"/>
      <c r="N131" s="200"/>
      <c r="O131" s="200"/>
      <c r="P131" s="200"/>
      <c r="Q131" s="200"/>
      <c r="R131" s="200"/>
      <c r="S131" s="200"/>
      <c r="T131" s="201"/>
      <c r="AT131" s="202" t="s">
        <v>193</v>
      </c>
      <c r="AU131" s="202" t="s">
        <v>90</v>
      </c>
      <c r="AV131" s="13" t="s">
        <v>88</v>
      </c>
      <c r="AW131" s="13" t="s">
        <v>41</v>
      </c>
      <c r="AX131" s="13" t="s">
        <v>80</v>
      </c>
      <c r="AY131" s="202" t="s">
        <v>182</v>
      </c>
    </row>
    <row r="132" spans="1:65" s="14" customFormat="1" ht="11.25">
      <c r="B132" s="203"/>
      <c r="C132" s="204"/>
      <c r="D132" s="194" t="s">
        <v>193</v>
      </c>
      <c r="E132" s="205" t="s">
        <v>43</v>
      </c>
      <c r="F132" s="206" t="s">
        <v>2330</v>
      </c>
      <c r="G132" s="204"/>
      <c r="H132" s="207">
        <v>12</v>
      </c>
      <c r="I132" s="208"/>
      <c r="J132" s="204"/>
      <c r="K132" s="204"/>
      <c r="L132" s="209"/>
      <c r="M132" s="210"/>
      <c r="N132" s="211"/>
      <c r="O132" s="211"/>
      <c r="P132" s="211"/>
      <c r="Q132" s="211"/>
      <c r="R132" s="211"/>
      <c r="S132" s="211"/>
      <c r="T132" s="212"/>
      <c r="AT132" s="213" t="s">
        <v>193</v>
      </c>
      <c r="AU132" s="213" t="s">
        <v>90</v>
      </c>
      <c r="AV132" s="14" t="s">
        <v>90</v>
      </c>
      <c r="AW132" s="14" t="s">
        <v>41</v>
      </c>
      <c r="AX132" s="14" t="s">
        <v>80</v>
      </c>
      <c r="AY132" s="213" t="s">
        <v>182</v>
      </c>
    </row>
    <row r="133" spans="1:65" s="15" customFormat="1" ht="11.25">
      <c r="B133" s="227"/>
      <c r="C133" s="228"/>
      <c r="D133" s="194" t="s">
        <v>193</v>
      </c>
      <c r="E133" s="229" t="s">
        <v>43</v>
      </c>
      <c r="F133" s="230" t="s">
        <v>436</v>
      </c>
      <c r="G133" s="228"/>
      <c r="H133" s="231">
        <v>41</v>
      </c>
      <c r="I133" s="232"/>
      <c r="J133" s="228"/>
      <c r="K133" s="228"/>
      <c r="L133" s="233"/>
      <c r="M133" s="234"/>
      <c r="N133" s="235"/>
      <c r="O133" s="235"/>
      <c r="P133" s="235"/>
      <c r="Q133" s="235"/>
      <c r="R133" s="235"/>
      <c r="S133" s="235"/>
      <c r="T133" s="236"/>
      <c r="AT133" s="237" t="s">
        <v>193</v>
      </c>
      <c r="AU133" s="237" t="s">
        <v>90</v>
      </c>
      <c r="AV133" s="15" t="s">
        <v>205</v>
      </c>
      <c r="AW133" s="15" t="s">
        <v>41</v>
      </c>
      <c r="AX133" s="15" t="s">
        <v>88</v>
      </c>
      <c r="AY133" s="237" t="s">
        <v>182</v>
      </c>
    </row>
    <row r="134" spans="1:65" s="2" customFormat="1" ht="24.2" customHeight="1">
      <c r="A134" s="35"/>
      <c r="B134" s="36"/>
      <c r="C134" s="214" t="s">
        <v>235</v>
      </c>
      <c r="D134" s="214" t="s">
        <v>179</v>
      </c>
      <c r="E134" s="215" t="s">
        <v>1361</v>
      </c>
      <c r="F134" s="216" t="s">
        <v>1362</v>
      </c>
      <c r="G134" s="217" t="s">
        <v>367</v>
      </c>
      <c r="H134" s="218">
        <v>22.22</v>
      </c>
      <c r="I134" s="219"/>
      <c r="J134" s="220">
        <f>ROUND(I134*H134,2)</f>
        <v>0</v>
      </c>
      <c r="K134" s="216" t="s">
        <v>191</v>
      </c>
      <c r="L134" s="221"/>
      <c r="M134" s="222" t="s">
        <v>43</v>
      </c>
      <c r="N134" s="223" t="s">
        <v>51</v>
      </c>
      <c r="O134" s="65"/>
      <c r="P134" s="188">
        <f>O134*H134</f>
        <v>0</v>
      </c>
      <c r="Q134" s="188">
        <v>0.13100000000000001</v>
      </c>
      <c r="R134" s="188">
        <f>Q134*H134</f>
        <v>2.9108200000000002</v>
      </c>
      <c r="S134" s="188">
        <v>0</v>
      </c>
      <c r="T134" s="189">
        <f>S134*H134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R134" s="190" t="s">
        <v>225</v>
      </c>
      <c r="AT134" s="190" t="s">
        <v>179</v>
      </c>
      <c r="AU134" s="190" t="s">
        <v>90</v>
      </c>
      <c r="AY134" s="17" t="s">
        <v>182</v>
      </c>
      <c r="BE134" s="191">
        <f>IF(N134="základní",J134,0)</f>
        <v>0</v>
      </c>
      <c r="BF134" s="191">
        <f>IF(N134="snížená",J134,0)</f>
        <v>0</v>
      </c>
      <c r="BG134" s="191">
        <f>IF(N134="zákl. přenesená",J134,0)</f>
        <v>0</v>
      </c>
      <c r="BH134" s="191">
        <f>IF(N134="sníž. přenesená",J134,0)</f>
        <v>0</v>
      </c>
      <c r="BI134" s="191">
        <f>IF(N134="nulová",J134,0)</f>
        <v>0</v>
      </c>
      <c r="BJ134" s="17" t="s">
        <v>88</v>
      </c>
      <c r="BK134" s="191">
        <f>ROUND(I134*H134,2)</f>
        <v>0</v>
      </c>
      <c r="BL134" s="17" t="s">
        <v>205</v>
      </c>
      <c r="BM134" s="190" t="s">
        <v>2331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2332</v>
      </c>
      <c r="G135" s="204"/>
      <c r="H135" s="207">
        <v>22.22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80</v>
      </c>
      <c r="AY135" s="213" t="s">
        <v>182</v>
      </c>
    </row>
    <row r="136" spans="1:65" s="15" customFormat="1" ht="11.25">
      <c r="B136" s="227"/>
      <c r="C136" s="228"/>
      <c r="D136" s="194" t="s">
        <v>193</v>
      </c>
      <c r="E136" s="229" t="s">
        <v>43</v>
      </c>
      <c r="F136" s="230" t="s">
        <v>436</v>
      </c>
      <c r="G136" s="228"/>
      <c r="H136" s="231">
        <v>22.22</v>
      </c>
      <c r="I136" s="232"/>
      <c r="J136" s="228"/>
      <c r="K136" s="228"/>
      <c r="L136" s="233"/>
      <c r="M136" s="234"/>
      <c r="N136" s="235"/>
      <c r="O136" s="235"/>
      <c r="P136" s="235"/>
      <c r="Q136" s="235"/>
      <c r="R136" s="235"/>
      <c r="S136" s="235"/>
      <c r="T136" s="236"/>
      <c r="AT136" s="237" t="s">
        <v>193</v>
      </c>
      <c r="AU136" s="237" t="s">
        <v>90</v>
      </c>
      <c r="AV136" s="15" t="s">
        <v>205</v>
      </c>
      <c r="AW136" s="15" t="s">
        <v>41</v>
      </c>
      <c r="AX136" s="15" t="s">
        <v>88</v>
      </c>
      <c r="AY136" s="237" t="s">
        <v>182</v>
      </c>
    </row>
    <row r="137" spans="1:65" s="2" customFormat="1" ht="14.45" customHeight="1">
      <c r="A137" s="35"/>
      <c r="B137" s="36"/>
      <c r="C137" s="214" t="s">
        <v>240</v>
      </c>
      <c r="D137" s="214" t="s">
        <v>179</v>
      </c>
      <c r="E137" s="215" t="s">
        <v>2333</v>
      </c>
      <c r="F137" s="216" t="s">
        <v>2334</v>
      </c>
      <c r="G137" s="217" t="s">
        <v>367</v>
      </c>
      <c r="H137" s="218">
        <v>12.12</v>
      </c>
      <c r="I137" s="219"/>
      <c r="J137" s="220">
        <f>ROUND(I137*H137,2)</f>
        <v>0</v>
      </c>
      <c r="K137" s="216" t="s">
        <v>191</v>
      </c>
      <c r="L137" s="221"/>
      <c r="M137" s="222" t="s">
        <v>43</v>
      </c>
      <c r="N137" s="223" t="s">
        <v>51</v>
      </c>
      <c r="O137" s="65"/>
      <c r="P137" s="188">
        <f>O137*H137</f>
        <v>0</v>
      </c>
      <c r="Q137" s="188">
        <v>0.13100000000000001</v>
      </c>
      <c r="R137" s="188">
        <f>Q137*H137</f>
        <v>1.58772</v>
      </c>
      <c r="S137" s="188">
        <v>0</v>
      </c>
      <c r="T137" s="18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225</v>
      </c>
      <c r="AT137" s="190" t="s">
        <v>179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205</v>
      </c>
      <c r="BM137" s="190" t="s">
        <v>2335</v>
      </c>
    </row>
    <row r="138" spans="1:65" s="14" customFormat="1" ht="11.25">
      <c r="B138" s="203"/>
      <c r="C138" s="204"/>
      <c r="D138" s="194" t="s">
        <v>193</v>
      </c>
      <c r="E138" s="205" t="s">
        <v>43</v>
      </c>
      <c r="F138" s="206" t="s">
        <v>2336</v>
      </c>
      <c r="G138" s="204"/>
      <c r="H138" s="207">
        <v>12.12</v>
      </c>
      <c r="I138" s="208"/>
      <c r="J138" s="204"/>
      <c r="K138" s="204"/>
      <c r="L138" s="209"/>
      <c r="M138" s="210"/>
      <c r="N138" s="211"/>
      <c r="O138" s="211"/>
      <c r="P138" s="211"/>
      <c r="Q138" s="211"/>
      <c r="R138" s="211"/>
      <c r="S138" s="211"/>
      <c r="T138" s="212"/>
      <c r="AT138" s="213" t="s">
        <v>193</v>
      </c>
      <c r="AU138" s="213" t="s">
        <v>90</v>
      </c>
      <c r="AV138" s="14" t="s">
        <v>90</v>
      </c>
      <c r="AW138" s="14" t="s">
        <v>41</v>
      </c>
      <c r="AX138" s="14" t="s">
        <v>80</v>
      </c>
      <c r="AY138" s="213" t="s">
        <v>182</v>
      </c>
    </row>
    <row r="139" spans="1:65" s="15" customFormat="1" ht="11.25">
      <c r="B139" s="227"/>
      <c r="C139" s="228"/>
      <c r="D139" s="194" t="s">
        <v>193</v>
      </c>
      <c r="E139" s="229" t="s">
        <v>43</v>
      </c>
      <c r="F139" s="230" t="s">
        <v>436</v>
      </c>
      <c r="G139" s="228"/>
      <c r="H139" s="231">
        <v>12.12</v>
      </c>
      <c r="I139" s="232"/>
      <c r="J139" s="228"/>
      <c r="K139" s="228"/>
      <c r="L139" s="233"/>
      <c r="M139" s="234"/>
      <c r="N139" s="235"/>
      <c r="O139" s="235"/>
      <c r="P139" s="235"/>
      <c r="Q139" s="235"/>
      <c r="R139" s="235"/>
      <c r="S139" s="235"/>
      <c r="T139" s="236"/>
      <c r="AT139" s="237" t="s">
        <v>193</v>
      </c>
      <c r="AU139" s="237" t="s">
        <v>90</v>
      </c>
      <c r="AV139" s="15" t="s">
        <v>205</v>
      </c>
      <c r="AW139" s="15" t="s">
        <v>41</v>
      </c>
      <c r="AX139" s="15" t="s">
        <v>88</v>
      </c>
      <c r="AY139" s="237" t="s">
        <v>182</v>
      </c>
    </row>
    <row r="140" spans="1:65" s="2" customFormat="1" ht="76.349999999999994" customHeight="1">
      <c r="A140" s="35"/>
      <c r="B140" s="36"/>
      <c r="C140" s="179" t="s">
        <v>245</v>
      </c>
      <c r="D140" s="179" t="s">
        <v>187</v>
      </c>
      <c r="E140" s="180" t="s">
        <v>2267</v>
      </c>
      <c r="F140" s="181" t="s">
        <v>2268</v>
      </c>
      <c r="G140" s="182" t="s">
        <v>367</v>
      </c>
      <c r="H140" s="183">
        <v>126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0.10100000000000001</v>
      </c>
      <c r="R140" s="188">
        <f>Q140*H140</f>
        <v>12.726000000000001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2337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1213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11.25">
      <c r="B142" s="192"/>
      <c r="C142" s="193"/>
      <c r="D142" s="194" t="s">
        <v>193</v>
      </c>
      <c r="E142" s="195" t="s">
        <v>43</v>
      </c>
      <c r="F142" s="196" t="s">
        <v>2338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2339</v>
      </c>
      <c r="G143" s="204"/>
      <c r="H143" s="207">
        <v>126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126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2" customFormat="1" ht="76.349999999999994" customHeight="1">
      <c r="A145" s="35"/>
      <c r="B145" s="36"/>
      <c r="C145" s="179" t="s">
        <v>252</v>
      </c>
      <c r="D145" s="179" t="s">
        <v>187</v>
      </c>
      <c r="E145" s="180" t="s">
        <v>2340</v>
      </c>
      <c r="F145" s="181" t="s">
        <v>2341</v>
      </c>
      <c r="G145" s="182" t="s">
        <v>367</v>
      </c>
      <c r="H145" s="183">
        <v>475</v>
      </c>
      <c r="I145" s="184"/>
      <c r="J145" s="185">
        <f>ROUND(I145*H145,2)</f>
        <v>0</v>
      </c>
      <c r="K145" s="181" t="s">
        <v>191</v>
      </c>
      <c r="L145" s="40"/>
      <c r="M145" s="186" t="s">
        <v>43</v>
      </c>
      <c r="N145" s="187" t="s">
        <v>51</v>
      </c>
      <c r="O145" s="65"/>
      <c r="P145" s="188">
        <f>O145*H145</f>
        <v>0</v>
      </c>
      <c r="Q145" s="188">
        <v>0.10100000000000001</v>
      </c>
      <c r="R145" s="188">
        <f>Q145*H145</f>
        <v>47.975000000000001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205</v>
      </c>
      <c r="AT145" s="190" t="s">
        <v>187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2342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1213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11.25">
      <c r="B147" s="192"/>
      <c r="C147" s="193"/>
      <c r="D147" s="194" t="s">
        <v>193</v>
      </c>
      <c r="E147" s="195" t="s">
        <v>43</v>
      </c>
      <c r="F147" s="196" t="s">
        <v>2343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4" customFormat="1" ht="11.25">
      <c r="B148" s="203"/>
      <c r="C148" s="204"/>
      <c r="D148" s="194" t="s">
        <v>193</v>
      </c>
      <c r="E148" s="205" t="s">
        <v>43</v>
      </c>
      <c r="F148" s="206" t="s">
        <v>2344</v>
      </c>
      <c r="G148" s="204"/>
      <c r="H148" s="207">
        <v>475</v>
      </c>
      <c r="I148" s="208"/>
      <c r="J148" s="204"/>
      <c r="K148" s="204"/>
      <c r="L148" s="209"/>
      <c r="M148" s="210"/>
      <c r="N148" s="211"/>
      <c r="O148" s="211"/>
      <c r="P148" s="211"/>
      <c r="Q148" s="211"/>
      <c r="R148" s="211"/>
      <c r="S148" s="211"/>
      <c r="T148" s="212"/>
      <c r="AT148" s="213" t="s">
        <v>193</v>
      </c>
      <c r="AU148" s="213" t="s">
        <v>90</v>
      </c>
      <c r="AV148" s="14" t="s">
        <v>90</v>
      </c>
      <c r="AW148" s="14" t="s">
        <v>41</v>
      </c>
      <c r="AX148" s="14" t="s">
        <v>80</v>
      </c>
      <c r="AY148" s="213" t="s">
        <v>182</v>
      </c>
    </row>
    <row r="149" spans="1:65" s="15" customFormat="1" ht="11.25">
      <c r="B149" s="227"/>
      <c r="C149" s="228"/>
      <c r="D149" s="194" t="s">
        <v>193</v>
      </c>
      <c r="E149" s="229" t="s">
        <v>43</v>
      </c>
      <c r="F149" s="230" t="s">
        <v>436</v>
      </c>
      <c r="G149" s="228"/>
      <c r="H149" s="231">
        <v>475</v>
      </c>
      <c r="I149" s="232"/>
      <c r="J149" s="228"/>
      <c r="K149" s="228"/>
      <c r="L149" s="233"/>
      <c r="M149" s="234"/>
      <c r="N149" s="235"/>
      <c r="O149" s="235"/>
      <c r="P149" s="235"/>
      <c r="Q149" s="235"/>
      <c r="R149" s="235"/>
      <c r="S149" s="235"/>
      <c r="T149" s="236"/>
      <c r="AT149" s="237" t="s">
        <v>193</v>
      </c>
      <c r="AU149" s="237" t="s">
        <v>90</v>
      </c>
      <c r="AV149" s="15" t="s">
        <v>205</v>
      </c>
      <c r="AW149" s="15" t="s">
        <v>41</v>
      </c>
      <c r="AX149" s="15" t="s">
        <v>88</v>
      </c>
      <c r="AY149" s="237" t="s">
        <v>182</v>
      </c>
    </row>
    <row r="150" spans="1:65" s="2" customFormat="1" ht="14.45" customHeight="1">
      <c r="A150" s="35"/>
      <c r="B150" s="36"/>
      <c r="C150" s="214" t="s">
        <v>256</v>
      </c>
      <c r="D150" s="214" t="s">
        <v>179</v>
      </c>
      <c r="E150" s="215" t="s">
        <v>2345</v>
      </c>
      <c r="F150" s="216" t="s">
        <v>2346</v>
      </c>
      <c r="G150" s="217" t="s">
        <v>367</v>
      </c>
      <c r="H150" s="218">
        <v>479.75</v>
      </c>
      <c r="I150" s="219"/>
      <c r="J150" s="220">
        <f>ROUND(I150*H150,2)</f>
        <v>0</v>
      </c>
      <c r="K150" s="216" t="s">
        <v>198</v>
      </c>
      <c r="L150" s="221"/>
      <c r="M150" s="222" t="s">
        <v>43</v>
      </c>
      <c r="N150" s="223" t="s">
        <v>51</v>
      </c>
      <c r="O150" s="65"/>
      <c r="P150" s="188">
        <f>O150*H150</f>
        <v>0</v>
      </c>
      <c r="Q150" s="188">
        <v>0.108</v>
      </c>
      <c r="R150" s="188">
        <f>Q150*H150</f>
        <v>51.813000000000002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225</v>
      </c>
      <c r="AT150" s="190" t="s">
        <v>179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2347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2348</v>
      </c>
      <c r="G151" s="204"/>
      <c r="H151" s="207">
        <v>479.75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80</v>
      </c>
      <c r="AY151" s="213" t="s">
        <v>182</v>
      </c>
    </row>
    <row r="152" spans="1:65" s="15" customFormat="1" ht="11.25">
      <c r="B152" s="227"/>
      <c r="C152" s="228"/>
      <c r="D152" s="194" t="s">
        <v>193</v>
      </c>
      <c r="E152" s="229" t="s">
        <v>43</v>
      </c>
      <c r="F152" s="230" t="s">
        <v>436</v>
      </c>
      <c r="G152" s="228"/>
      <c r="H152" s="231">
        <v>479.75</v>
      </c>
      <c r="I152" s="232"/>
      <c r="J152" s="228"/>
      <c r="K152" s="228"/>
      <c r="L152" s="233"/>
      <c r="M152" s="234"/>
      <c r="N152" s="235"/>
      <c r="O152" s="235"/>
      <c r="P152" s="235"/>
      <c r="Q152" s="235"/>
      <c r="R152" s="235"/>
      <c r="S152" s="235"/>
      <c r="T152" s="236"/>
      <c r="AT152" s="237" t="s">
        <v>193</v>
      </c>
      <c r="AU152" s="237" t="s">
        <v>90</v>
      </c>
      <c r="AV152" s="15" t="s">
        <v>205</v>
      </c>
      <c r="AW152" s="15" t="s">
        <v>41</v>
      </c>
      <c r="AX152" s="15" t="s">
        <v>88</v>
      </c>
      <c r="AY152" s="237" t="s">
        <v>182</v>
      </c>
    </row>
    <row r="153" spans="1:65" s="12" customFormat="1" ht="22.9" customHeight="1">
      <c r="B153" s="163"/>
      <c r="C153" s="164"/>
      <c r="D153" s="165" t="s">
        <v>79</v>
      </c>
      <c r="E153" s="177" t="s">
        <v>230</v>
      </c>
      <c r="F153" s="177" t="s">
        <v>452</v>
      </c>
      <c r="G153" s="164"/>
      <c r="H153" s="164"/>
      <c r="I153" s="167"/>
      <c r="J153" s="178">
        <f>BK153</f>
        <v>0</v>
      </c>
      <c r="K153" s="164"/>
      <c r="L153" s="169"/>
      <c r="M153" s="170"/>
      <c r="N153" s="171"/>
      <c r="O153" s="171"/>
      <c r="P153" s="172">
        <f>SUM(P154:P191)</f>
        <v>0</v>
      </c>
      <c r="Q153" s="171"/>
      <c r="R153" s="172">
        <f>SUM(R154:R191)</f>
        <v>6.3120000000000009E-2</v>
      </c>
      <c r="S153" s="171"/>
      <c r="T153" s="173">
        <f>SUM(T154:T191)</f>
        <v>9.8000000000000004E-2</v>
      </c>
      <c r="AR153" s="174" t="s">
        <v>88</v>
      </c>
      <c r="AT153" s="175" t="s">
        <v>79</v>
      </c>
      <c r="AU153" s="175" t="s">
        <v>88</v>
      </c>
      <c r="AY153" s="174" t="s">
        <v>182</v>
      </c>
      <c r="BK153" s="176">
        <f>SUM(BK154:BK191)</f>
        <v>0</v>
      </c>
    </row>
    <row r="154" spans="1:65" s="2" customFormat="1" ht="24.2" customHeight="1">
      <c r="A154" s="35"/>
      <c r="B154" s="36"/>
      <c r="C154" s="179" t="s">
        <v>8</v>
      </c>
      <c r="D154" s="179" t="s">
        <v>187</v>
      </c>
      <c r="E154" s="180" t="s">
        <v>489</v>
      </c>
      <c r="F154" s="181" t="s">
        <v>490</v>
      </c>
      <c r="G154" s="182" t="s">
        <v>190</v>
      </c>
      <c r="H154" s="183">
        <v>4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6.9999999999999999E-4</v>
      </c>
      <c r="R154" s="188">
        <f>Q154*H154</f>
        <v>2.8E-3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2349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2350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205</v>
      </c>
      <c r="G156" s="204"/>
      <c r="H156" s="207">
        <v>4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80</v>
      </c>
      <c r="AY156" s="213" t="s">
        <v>182</v>
      </c>
    </row>
    <row r="157" spans="1:65" s="15" customFormat="1" ht="11.25">
      <c r="B157" s="227"/>
      <c r="C157" s="228"/>
      <c r="D157" s="194" t="s">
        <v>193</v>
      </c>
      <c r="E157" s="229" t="s">
        <v>43</v>
      </c>
      <c r="F157" s="230" t="s">
        <v>436</v>
      </c>
      <c r="G157" s="228"/>
      <c r="H157" s="231">
        <v>4</v>
      </c>
      <c r="I157" s="232"/>
      <c r="J157" s="228"/>
      <c r="K157" s="228"/>
      <c r="L157" s="233"/>
      <c r="M157" s="234"/>
      <c r="N157" s="235"/>
      <c r="O157" s="235"/>
      <c r="P157" s="235"/>
      <c r="Q157" s="235"/>
      <c r="R157" s="235"/>
      <c r="S157" s="235"/>
      <c r="T157" s="236"/>
      <c r="AT157" s="237" t="s">
        <v>193</v>
      </c>
      <c r="AU157" s="237" t="s">
        <v>90</v>
      </c>
      <c r="AV157" s="15" t="s">
        <v>205</v>
      </c>
      <c r="AW157" s="15" t="s">
        <v>41</v>
      </c>
      <c r="AX157" s="15" t="s">
        <v>88</v>
      </c>
      <c r="AY157" s="237" t="s">
        <v>182</v>
      </c>
    </row>
    <row r="158" spans="1:65" s="2" customFormat="1" ht="14.45" customHeight="1">
      <c r="A158" s="35"/>
      <c r="B158" s="36"/>
      <c r="C158" s="214" t="s">
        <v>265</v>
      </c>
      <c r="D158" s="214" t="s">
        <v>179</v>
      </c>
      <c r="E158" s="215" t="s">
        <v>479</v>
      </c>
      <c r="F158" s="216" t="s">
        <v>480</v>
      </c>
      <c r="G158" s="217" t="s">
        <v>481</v>
      </c>
      <c r="H158" s="218">
        <v>4</v>
      </c>
      <c r="I158" s="219"/>
      <c r="J158" s="220">
        <f>ROUND(I158*H158,2)</f>
        <v>0</v>
      </c>
      <c r="K158" s="216" t="s">
        <v>191</v>
      </c>
      <c r="L158" s="221"/>
      <c r="M158" s="222" t="s">
        <v>43</v>
      </c>
      <c r="N158" s="223" t="s">
        <v>51</v>
      </c>
      <c r="O158" s="65"/>
      <c r="P158" s="188">
        <f>O158*H158</f>
        <v>0</v>
      </c>
      <c r="Q158" s="188">
        <v>8.0000000000000007E-5</v>
      </c>
      <c r="R158" s="188">
        <f>Q158*H158</f>
        <v>3.2000000000000003E-4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225</v>
      </c>
      <c r="AT158" s="190" t="s">
        <v>179</v>
      </c>
      <c r="AU158" s="190" t="s">
        <v>90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205</v>
      </c>
      <c r="BM158" s="190" t="s">
        <v>2351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2350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205</v>
      </c>
      <c r="G160" s="204"/>
      <c r="H160" s="207">
        <v>4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80</v>
      </c>
      <c r="AY160" s="213" t="s">
        <v>182</v>
      </c>
    </row>
    <row r="161" spans="1:65" s="15" customFormat="1" ht="11.25">
      <c r="B161" s="227"/>
      <c r="C161" s="228"/>
      <c r="D161" s="194" t="s">
        <v>193</v>
      </c>
      <c r="E161" s="229" t="s">
        <v>43</v>
      </c>
      <c r="F161" s="230" t="s">
        <v>436</v>
      </c>
      <c r="G161" s="228"/>
      <c r="H161" s="231">
        <v>4</v>
      </c>
      <c r="I161" s="232"/>
      <c r="J161" s="228"/>
      <c r="K161" s="228"/>
      <c r="L161" s="233"/>
      <c r="M161" s="234"/>
      <c r="N161" s="235"/>
      <c r="O161" s="235"/>
      <c r="P161" s="235"/>
      <c r="Q161" s="235"/>
      <c r="R161" s="235"/>
      <c r="S161" s="235"/>
      <c r="T161" s="236"/>
      <c r="AT161" s="237" t="s">
        <v>193</v>
      </c>
      <c r="AU161" s="237" t="s">
        <v>90</v>
      </c>
      <c r="AV161" s="15" t="s">
        <v>205</v>
      </c>
      <c r="AW161" s="15" t="s">
        <v>41</v>
      </c>
      <c r="AX161" s="15" t="s">
        <v>88</v>
      </c>
      <c r="AY161" s="237" t="s">
        <v>182</v>
      </c>
    </row>
    <row r="162" spans="1:65" s="2" customFormat="1" ht="14.45" customHeight="1">
      <c r="A162" s="35"/>
      <c r="B162" s="36"/>
      <c r="C162" s="214" t="s">
        <v>269</v>
      </c>
      <c r="D162" s="214" t="s">
        <v>179</v>
      </c>
      <c r="E162" s="215" t="s">
        <v>1403</v>
      </c>
      <c r="F162" s="216" t="s">
        <v>1404</v>
      </c>
      <c r="G162" s="217" t="s">
        <v>190</v>
      </c>
      <c r="H162" s="218">
        <v>4</v>
      </c>
      <c r="I162" s="219"/>
      <c r="J162" s="220">
        <f>ROUND(I162*H162,2)</f>
        <v>0</v>
      </c>
      <c r="K162" s="216" t="s">
        <v>198</v>
      </c>
      <c r="L162" s="221"/>
      <c r="M162" s="222" t="s">
        <v>43</v>
      </c>
      <c r="N162" s="223" t="s">
        <v>51</v>
      </c>
      <c r="O162" s="65"/>
      <c r="P162" s="188">
        <f>O162*H162</f>
        <v>0</v>
      </c>
      <c r="Q162" s="188">
        <v>5.0000000000000002E-5</v>
      </c>
      <c r="R162" s="188">
        <f>Q162*H162</f>
        <v>2.0000000000000001E-4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225</v>
      </c>
      <c r="AT162" s="190" t="s">
        <v>179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2352</v>
      </c>
    </row>
    <row r="163" spans="1:65" s="13" customFormat="1" ht="11.25">
      <c r="B163" s="192"/>
      <c r="C163" s="193"/>
      <c r="D163" s="194" t="s">
        <v>193</v>
      </c>
      <c r="E163" s="195" t="s">
        <v>43</v>
      </c>
      <c r="F163" s="196" t="s">
        <v>2350</v>
      </c>
      <c r="G163" s="193"/>
      <c r="H163" s="195" t="s">
        <v>43</v>
      </c>
      <c r="I163" s="197"/>
      <c r="J163" s="193"/>
      <c r="K163" s="193"/>
      <c r="L163" s="198"/>
      <c r="M163" s="199"/>
      <c r="N163" s="200"/>
      <c r="O163" s="200"/>
      <c r="P163" s="200"/>
      <c r="Q163" s="200"/>
      <c r="R163" s="200"/>
      <c r="S163" s="200"/>
      <c r="T163" s="201"/>
      <c r="AT163" s="202" t="s">
        <v>193</v>
      </c>
      <c r="AU163" s="202" t="s">
        <v>90</v>
      </c>
      <c r="AV163" s="13" t="s">
        <v>88</v>
      </c>
      <c r="AW163" s="13" t="s">
        <v>41</v>
      </c>
      <c r="AX163" s="13" t="s">
        <v>80</v>
      </c>
      <c r="AY163" s="202" t="s">
        <v>182</v>
      </c>
    </row>
    <row r="164" spans="1:65" s="14" customFormat="1" ht="11.25">
      <c r="B164" s="203"/>
      <c r="C164" s="204"/>
      <c r="D164" s="194" t="s">
        <v>193</v>
      </c>
      <c r="E164" s="205" t="s">
        <v>43</v>
      </c>
      <c r="F164" s="206" t="s">
        <v>205</v>
      </c>
      <c r="G164" s="204"/>
      <c r="H164" s="207">
        <v>4</v>
      </c>
      <c r="I164" s="208"/>
      <c r="J164" s="204"/>
      <c r="K164" s="204"/>
      <c r="L164" s="209"/>
      <c r="M164" s="210"/>
      <c r="N164" s="211"/>
      <c r="O164" s="211"/>
      <c r="P164" s="211"/>
      <c r="Q164" s="211"/>
      <c r="R164" s="211"/>
      <c r="S164" s="211"/>
      <c r="T164" s="212"/>
      <c r="AT164" s="213" t="s">
        <v>193</v>
      </c>
      <c r="AU164" s="213" t="s">
        <v>90</v>
      </c>
      <c r="AV164" s="14" t="s">
        <v>90</v>
      </c>
      <c r="AW164" s="14" t="s">
        <v>41</v>
      </c>
      <c r="AX164" s="14" t="s">
        <v>80</v>
      </c>
      <c r="AY164" s="213" t="s">
        <v>182</v>
      </c>
    </row>
    <row r="165" spans="1:65" s="15" customFormat="1" ht="11.25">
      <c r="B165" s="227"/>
      <c r="C165" s="228"/>
      <c r="D165" s="194" t="s">
        <v>193</v>
      </c>
      <c r="E165" s="229" t="s">
        <v>43</v>
      </c>
      <c r="F165" s="230" t="s">
        <v>436</v>
      </c>
      <c r="G165" s="228"/>
      <c r="H165" s="231">
        <v>4</v>
      </c>
      <c r="I165" s="232"/>
      <c r="J165" s="228"/>
      <c r="K165" s="228"/>
      <c r="L165" s="233"/>
      <c r="M165" s="234"/>
      <c r="N165" s="235"/>
      <c r="O165" s="235"/>
      <c r="P165" s="235"/>
      <c r="Q165" s="235"/>
      <c r="R165" s="235"/>
      <c r="S165" s="235"/>
      <c r="T165" s="236"/>
      <c r="AT165" s="237" t="s">
        <v>193</v>
      </c>
      <c r="AU165" s="237" t="s">
        <v>90</v>
      </c>
      <c r="AV165" s="15" t="s">
        <v>205</v>
      </c>
      <c r="AW165" s="15" t="s">
        <v>41</v>
      </c>
      <c r="AX165" s="15" t="s">
        <v>88</v>
      </c>
      <c r="AY165" s="237" t="s">
        <v>182</v>
      </c>
    </row>
    <row r="166" spans="1:65" s="2" customFormat="1" ht="24.2" customHeight="1">
      <c r="A166" s="35"/>
      <c r="B166" s="36"/>
      <c r="C166" s="179" t="s">
        <v>273</v>
      </c>
      <c r="D166" s="179" t="s">
        <v>187</v>
      </c>
      <c r="E166" s="180" t="s">
        <v>2353</v>
      </c>
      <c r="F166" s="181" t="s">
        <v>2354</v>
      </c>
      <c r="G166" s="182" t="s">
        <v>481</v>
      </c>
      <c r="H166" s="183">
        <v>160</v>
      </c>
      <c r="I166" s="184"/>
      <c r="J166" s="185">
        <f>ROUND(I166*H166,2)</f>
        <v>0</v>
      </c>
      <c r="K166" s="181" t="s">
        <v>191</v>
      </c>
      <c r="L166" s="40"/>
      <c r="M166" s="186" t="s">
        <v>43</v>
      </c>
      <c r="N166" s="187" t="s">
        <v>51</v>
      </c>
      <c r="O166" s="65"/>
      <c r="P166" s="188">
        <f>O166*H166</f>
        <v>0</v>
      </c>
      <c r="Q166" s="188">
        <v>3.3E-4</v>
      </c>
      <c r="R166" s="188">
        <f>Q166*H166</f>
        <v>5.28E-2</v>
      </c>
      <c r="S166" s="188">
        <v>0</v>
      </c>
      <c r="T166" s="189">
        <f>S166*H166</f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90" t="s">
        <v>205</v>
      </c>
      <c r="AT166" s="190" t="s">
        <v>187</v>
      </c>
      <c r="AU166" s="190" t="s">
        <v>90</v>
      </c>
      <c r="AY166" s="17" t="s">
        <v>182</v>
      </c>
      <c r="BE166" s="191">
        <f>IF(N166="základní",J166,0)</f>
        <v>0</v>
      </c>
      <c r="BF166" s="191">
        <f>IF(N166="snížená",J166,0)</f>
        <v>0</v>
      </c>
      <c r="BG166" s="191">
        <f>IF(N166="zákl. přenesená",J166,0)</f>
        <v>0</v>
      </c>
      <c r="BH166" s="191">
        <f>IF(N166="sníž. přenesená",J166,0)</f>
        <v>0</v>
      </c>
      <c r="BI166" s="191">
        <f>IF(N166="nulová",J166,0)</f>
        <v>0</v>
      </c>
      <c r="BJ166" s="17" t="s">
        <v>88</v>
      </c>
      <c r="BK166" s="191">
        <f>ROUND(I166*H166,2)</f>
        <v>0</v>
      </c>
      <c r="BL166" s="17" t="s">
        <v>205</v>
      </c>
      <c r="BM166" s="190" t="s">
        <v>2355</v>
      </c>
    </row>
    <row r="167" spans="1:65" s="13" customFormat="1" ht="11.25">
      <c r="B167" s="192"/>
      <c r="C167" s="193"/>
      <c r="D167" s="194" t="s">
        <v>193</v>
      </c>
      <c r="E167" s="195" t="s">
        <v>43</v>
      </c>
      <c r="F167" s="196" t="s">
        <v>1213</v>
      </c>
      <c r="G167" s="193"/>
      <c r="H167" s="195" t="s">
        <v>43</v>
      </c>
      <c r="I167" s="197"/>
      <c r="J167" s="193"/>
      <c r="K167" s="193"/>
      <c r="L167" s="198"/>
      <c r="M167" s="199"/>
      <c r="N167" s="200"/>
      <c r="O167" s="200"/>
      <c r="P167" s="200"/>
      <c r="Q167" s="200"/>
      <c r="R167" s="200"/>
      <c r="S167" s="200"/>
      <c r="T167" s="201"/>
      <c r="AT167" s="202" t="s">
        <v>193</v>
      </c>
      <c r="AU167" s="202" t="s">
        <v>90</v>
      </c>
      <c r="AV167" s="13" t="s">
        <v>88</v>
      </c>
      <c r="AW167" s="13" t="s">
        <v>41</v>
      </c>
      <c r="AX167" s="13" t="s">
        <v>80</v>
      </c>
      <c r="AY167" s="202" t="s">
        <v>182</v>
      </c>
    </row>
    <row r="168" spans="1:65" s="13" customFormat="1" ht="11.25">
      <c r="B168" s="192"/>
      <c r="C168" s="193"/>
      <c r="D168" s="194" t="s">
        <v>193</v>
      </c>
      <c r="E168" s="195" t="s">
        <v>43</v>
      </c>
      <c r="F168" s="196" t="s">
        <v>2356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1:65" s="14" customFormat="1" ht="11.25">
      <c r="B169" s="203"/>
      <c r="C169" s="204"/>
      <c r="D169" s="194" t="s">
        <v>193</v>
      </c>
      <c r="E169" s="205" t="s">
        <v>43</v>
      </c>
      <c r="F169" s="206" t="s">
        <v>2357</v>
      </c>
      <c r="G169" s="204"/>
      <c r="H169" s="207">
        <v>13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1:65" s="13" customFormat="1" ht="11.25">
      <c r="B170" s="192"/>
      <c r="C170" s="193"/>
      <c r="D170" s="194" t="s">
        <v>193</v>
      </c>
      <c r="E170" s="195" t="s">
        <v>43</v>
      </c>
      <c r="F170" s="196" t="s">
        <v>2358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2359</v>
      </c>
      <c r="G171" s="204"/>
      <c r="H171" s="207">
        <v>147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5" customFormat="1" ht="11.25">
      <c r="B172" s="227"/>
      <c r="C172" s="228"/>
      <c r="D172" s="194" t="s">
        <v>193</v>
      </c>
      <c r="E172" s="229" t="s">
        <v>43</v>
      </c>
      <c r="F172" s="230" t="s">
        <v>436</v>
      </c>
      <c r="G172" s="228"/>
      <c r="H172" s="231">
        <v>160</v>
      </c>
      <c r="I172" s="232"/>
      <c r="J172" s="228"/>
      <c r="K172" s="228"/>
      <c r="L172" s="233"/>
      <c r="M172" s="234"/>
      <c r="N172" s="235"/>
      <c r="O172" s="235"/>
      <c r="P172" s="235"/>
      <c r="Q172" s="235"/>
      <c r="R172" s="235"/>
      <c r="S172" s="235"/>
      <c r="T172" s="236"/>
      <c r="AT172" s="237" t="s">
        <v>193</v>
      </c>
      <c r="AU172" s="237" t="s">
        <v>90</v>
      </c>
      <c r="AV172" s="15" t="s">
        <v>205</v>
      </c>
      <c r="AW172" s="15" t="s">
        <v>41</v>
      </c>
      <c r="AX172" s="15" t="s">
        <v>88</v>
      </c>
      <c r="AY172" s="237" t="s">
        <v>182</v>
      </c>
    </row>
    <row r="173" spans="1:65" s="2" customFormat="1" ht="24.2" customHeight="1">
      <c r="A173" s="35"/>
      <c r="B173" s="36"/>
      <c r="C173" s="179" t="s">
        <v>277</v>
      </c>
      <c r="D173" s="179" t="s">
        <v>187</v>
      </c>
      <c r="E173" s="180" t="s">
        <v>1407</v>
      </c>
      <c r="F173" s="181" t="s">
        <v>1408</v>
      </c>
      <c r="G173" s="182" t="s">
        <v>367</v>
      </c>
      <c r="H173" s="183">
        <v>42</v>
      </c>
      <c r="I173" s="184"/>
      <c r="J173" s="185">
        <f>ROUND(I173*H173,2)</f>
        <v>0</v>
      </c>
      <c r="K173" s="181" t="s">
        <v>191</v>
      </c>
      <c r="L173" s="40"/>
      <c r="M173" s="186" t="s">
        <v>43</v>
      </c>
      <c r="N173" s="187" t="s">
        <v>51</v>
      </c>
      <c r="O173" s="65"/>
      <c r="P173" s="188">
        <f>O173*H173</f>
        <v>0</v>
      </c>
      <c r="Q173" s="188">
        <v>6.9999999999999994E-5</v>
      </c>
      <c r="R173" s="188">
        <f>Q173*H173</f>
        <v>2.9399999999999999E-3</v>
      </c>
      <c r="S173" s="188">
        <v>0</v>
      </c>
      <c r="T173" s="189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90" t="s">
        <v>205</v>
      </c>
      <c r="AT173" s="190" t="s">
        <v>187</v>
      </c>
      <c r="AU173" s="190" t="s">
        <v>90</v>
      </c>
      <c r="AY173" s="17" t="s">
        <v>182</v>
      </c>
      <c r="BE173" s="191">
        <f>IF(N173="základní",J173,0)</f>
        <v>0</v>
      </c>
      <c r="BF173" s="191">
        <f>IF(N173="snížená",J173,0)</f>
        <v>0</v>
      </c>
      <c r="BG173" s="191">
        <f>IF(N173="zákl. přenesená",J173,0)</f>
        <v>0</v>
      </c>
      <c r="BH173" s="191">
        <f>IF(N173="sníž. přenesená",J173,0)</f>
        <v>0</v>
      </c>
      <c r="BI173" s="191">
        <f>IF(N173="nulová",J173,0)</f>
        <v>0</v>
      </c>
      <c r="BJ173" s="17" t="s">
        <v>88</v>
      </c>
      <c r="BK173" s="191">
        <f>ROUND(I173*H173,2)</f>
        <v>0</v>
      </c>
      <c r="BL173" s="17" t="s">
        <v>205</v>
      </c>
      <c r="BM173" s="190" t="s">
        <v>2360</v>
      </c>
    </row>
    <row r="174" spans="1:65" s="13" customFormat="1" ht="11.25">
      <c r="B174" s="192"/>
      <c r="C174" s="193"/>
      <c r="D174" s="194" t="s">
        <v>193</v>
      </c>
      <c r="E174" s="195" t="s">
        <v>43</v>
      </c>
      <c r="F174" s="196" t="s">
        <v>2361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2362</v>
      </c>
      <c r="G175" s="204"/>
      <c r="H175" s="207">
        <v>42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42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2" customFormat="1" ht="24.2" customHeight="1">
      <c r="A177" s="35"/>
      <c r="B177" s="36"/>
      <c r="C177" s="179" t="s">
        <v>281</v>
      </c>
      <c r="D177" s="179" t="s">
        <v>187</v>
      </c>
      <c r="E177" s="180" t="s">
        <v>1412</v>
      </c>
      <c r="F177" s="181" t="s">
        <v>1413</v>
      </c>
      <c r="G177" s="182" t="s">
        <v>481</v>
      </c>
      <c r="H177" s="183">
        <v>26</v>
      </c>
      <c r="I177" s="184"/>
      <c r="J177" s="185">
        <f t="shared" ref="J177:J182" si="0">ROUND(I177*H177,2)</f>
        <v>0</v>
      </c>
      <c r="K177" s="181" t="s">
        <v>191</v>
      </c>
      <c r="L177" s="40"/>
      <c r="M177" s="186" t="s">
        <v>43</v>
      </c>
      <c r="N177" s="187" t="s">
        <v>51</v>
      </c>
      <c r="O177" s="65"/>
      <c r="P177" s="188">
        <f t="shared" ref="P177:P182" si="1">O177*H177</f>
        <v>0</v>
      </c>
      <c r="Q177" s="188">
        <v>1.3999999999999999E-4</v>
      </c>
      <c r="R177" s="188">
        <f t="shared" ref="R177:R182" si="2">Q177*H177</f>
        <v>3.6399999999999996E-3</v>
      </c>
      <c r="S177" s="188">
        <v>0</v>
      </c>
      <c r="T177" s="189">
        <f t="shared" ref="T177:T182" si="3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90" t="s">
        <v>205</v>
      </c>
      <c r="AT177" s="190" t="s">
        <v>187</v>
      </c>
      <c r="AU177" s="190" t="s">
        <v>90</v>
      </c>
      <c r="AY177" s="17" t="s">
        <v>182</v>
      </c>
      <c r="BE177" s="191">
        <f t="shared" ref="BE177:BE182" si="4">IF(N177="základní",J177,0)</f>
        <v>0</v>
      </c>
      <c r="BF177" s="191">
        <f t="shared" ref="BF177:BF182" si="5">IF(N177="snížená",J177,0)</f>
        <v>0</v>
      </c>
      <c r="BG177" s="191">
        <f t="shared" ref="BG177:BG182" si="6">IF(N177="zákl. přenesená",J177,0)</f>
        <v>0</v>
      </c>
      <c r="BH177" s="191">
        <f t="shared" ref="BH177:BH182" si="7">IF(N177="sníž. přenesená",J177,0)</f>
        <v>0</v>
      </c>
      <c r="BI177" s="191">
        <f t="shared" ref="BI177:BI182" si="8">IF(N177="nulová",J177,0)</f>
        <v>0</v>
      </c>
      <c r="BJ177" s="17" t="s">
        <v>88</v>
      </c>
      <c r="BK177" s="191">
        <f t="shared" ref="BK177:BK182" si="9">ROUND(I177*H177,2)</f>
        <v>0</v>
      </c>
      <c r="BL177" s="17" t="s">
        <v>205</v>
      </c>
      <c r="BM177" s="190" t="s">
        <v>2363</v>
      </c>
    </row>
    <row r="178" spans="1:65" s="2" customFormat="1" ht="37.9" customHeight="1">
      <c r="A178" s="35"/>
      <c r="B178" s="36"/>
      <c r="C178" s="179" t="s">
        <v>7</v>
      </c>
      <c r="D178" s="179" t="s">
        <v>187</v>
      </c>
      <c r="E178" s="180" t="s">
        <v>2364</v>
      </c>
      <c r="F178" s="181" t="s">
        <v>2365</v>
      </c>
      <c r="G178" s="182" t="s">
        <v>481</v>
      </c>
      <c r="H178" s="183">
        <v>160</v>
      </c>
      <c r="I178" s="184"/>
      <c r="J178" s="185">
        <f t="shared" si="0"/>
        <v>0</v>
      </c>
      <c r="K178" s="181" t="s">
        <v>191</v>
      </c>
      <c r="L178" s="40"/>
      <c r="M178" s="186" t="s">
        <v>43</v>
      </c>
      <c r="N178" s="187" t="s">
        <v>51</v>
      </c>
      <c r="O178" s="65"/>
      <c r="P178" s="188">
        <f t="shared" si="1"/>
        <v>0</v>
      </c>
      <c r="Q178" s="188">
        <v>0</v>
      </c>
      <c r="R178" s="188">
        <f t="shared" si="2"/>
        <v>0</v>
      </c>
      <c r="S178" s="188">
        <v>0</v>
      </c>
      <c r="T178" s="189">
        <f t="shared" si="3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90" t="s">
        <v>205</v>
      </c>
      <c r="AT178" s="190" t="s">
        <v>187</v>
      </c>
      <c r="AU178" s="190" t="s">
        <v>90</v>
      </c>
      <c r="AY178" s="17" t="s">
        <v>182</v>
      </c>
      <c r="BE178" s="191">
        <f t="shared" si="4"/>
        <v>0</v>
      </c>
      <c r="BF178" s="191">
        <f t="shared" si="5"/>
        <v>0</v>
      </c>
      <c r="BG178" s="191">
        <f t="shared" si="6"/>
        <v>0</v>
      </c>
      <c r="BH178" s="191">
        <f t="shared" si="7"/>
        <v>0</v>
      </c>
      <c r="BI178" s="191">
        <f t="shared" si="8"/>
        <v>0</v>
      </c>
      <c r="BJ178" s="17" t="s">
        <v>88</v>
      </c>
      <c r="BK178" s="191">
        <f t="shared" si="9"/>
        <v>0</v>
      </c>
      <c r="BL178" s="17" t="s">
        <v>205</v>
      </c>
      <c r="BM178" s="190" t="s">
        <v>2366</v>
      </c>
    </row>
    <row r="179" spans="1:65" s="2" customFormat="1" ht="37.9" customHeight="1">
      <c r="A179" s="35"/>
      <c r="B179" s="36"/>
      <c r="C179" s="179" t="s">
        <v>290</v>
      </c>
      <c r="D179" s="179" t="s">
        <v>187</v>
      </c>
      <c r="E179" s="180" t="s">
        <v>458</v>
      </c>
      <c r="F179" s="181" t="s">
        <v>459</v>
      </c>
      <c r="G179" s="182" t="s">
        <v>367</v>
      </c>
      <c r="H179" s="183">
        <v>42</v>
      </c>
      <c r="I179" s="184"/>
      <c r="J179" s="185">
        <f t="shared" si="0"/>
        <v>0</v>
      </c>
      <c r="K179" s="181" t="s">
        <v>191</v>
      </c>
      <c r="L179" s="40"/>
      <c r="M179" s="186" t="s">
        <v>43</v>
      </c>
      <c r="N179" s="187" t="s">
        <v>51</v>
      </c>
      <c r="O179" s="65"/>
      <c r="P179" s="188">
        <f t="shared" si="1"/>
        <v>0</v>
      </c>
      <c r="Q179" s="188">
        <v>1.0000000000000001E-5</v>
      </c>
      <c r="R179" s="188">
        <f t="shared" si="2"/>
        <v>4.2000000000000002E-4</v>
      </c>
      <c r="S179" s="188">
        <v>0</v>
      </c>
      <c r="T179" s="189">
        <f t="shared" si="3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205</v>
      </c>
      <c r="AT179" s="190" t="s">
        <v>187</v>
      </c>
      <c r="AU179" s="190" t="s">
        <v>90</v>
      </c>
      <c r="AY179" s="17" t="s">
        <v>182</v>
      </c>
      <c r="BE179" s="191">
        <f t="shared" si="4"/>
        <v>0</v>
      </c>
      <c r="BF179" s="191">
        <f t="shared" si="5"/>
        <v>0</v>
      </c>
      <c r="BG179" s="191">
        <f t="shared" si="6"/>
        <v>0</v>
      </c>
      <c r="BH179" s="191">
        <f t="shared" si="7"/>
        <v>0</v>
      </c>
      <c r="BI179" s="191">
        <f t="shared" si="8"/>
        <v>0</v>
      </c>
      <c r="BJ179" s="17" t="s">
        <v>88</v>
      </c>
      <c r="BK179" s="191">
        <f t="shared" si="9"/>
        <v>0</v>
      </c>
      <c r="BL179" s="17" t="s">
        <v>205</v>
      </c>
      <c r="BM179" s="190" t="s">
        <v>2367</v>
      </c>
    </row>
    <row r="180" spans="1:65" s="2" customFormat="1" ht="49.15" customHeight="1">
      <c r="A180" s="35"/>
      <c r="B180" s="36"/>
      <c r="C180" s="179" t="s">
        <v>295</v>
      </c>
      <c r="D180" s="179" t="s">
        <v>187</v>
      </c>
      <c r="E180" s="180" t="s">
        <v>1438</v>
      </c>
      <c r="F180" s="181" t="s">
        <v>1439</v>
      </c>
      <c r="G180" s="182" t="s">
        <v>190</v>
      </c>
      <c r="H180" s="183">
        <v>1</v>
      </c>
      <c r="I180" s="184"/>
      <c r="J180" s="185">
        <f t="shared" si="0"/>
        <v>0</v>
      </c>
      <c r="K180" s="181" t="s">
        <v>191</v>
      </c>
      <c r="L180" s="40"/>
      <c r="M180" s="186" t="s">
        <v>43</v>
      </c>
      <c r="N180" s="187" t="s">
        <v>51</v>
      </c>
      <c r="O180" s="65"/>
      <c r="P180" s="188">
        <f t="shared" si="1"/>
        <v>0</v>
      </c>
      <c r="Q180" s="188">
        <v>0</v>
      </c>
      <c r="R180" s="188">
        <f t="shared" si="2"/>
        <v>0</v>
      </c>
      <c r="S180" s="188">
        <v>8.2000000000000003E-2</v>
      </c>
      <c r="T180" s="189">
        <f t="shared" si="3"/>
        <v>8.2000000000000003E-2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90" t="s">
        <v>205</v>
      </c>
      <c r="AT180" s="190" t="s">
        <v>187</v>
      </c>
      <c r="AU180" s="190" t="s">
        <v>90</v>
      </c>
      <c r="AY180" s="17" t="s">
        <v>182</v>
      </c>
      <c r="BE180" s="191">
        <f t="shared" si="4"/>
        <v>0</v>
      </c>
      <c r="BF180" s="191">
        <f t="shared" si="5"/>
        <v>0</v>
      </c>
      <c r="BG180" s="191">
        <f t="shared" si="6"/>
        <v>0</v>
      </c>
      <c r="BH180" s="191">
        <f t="shared" si="7"/>
        <v>0</v>
      </c>
      <c r="BI180" s="191">
        <f t="shared" si="8"/>
        <v>0</v>
      </c>
      <c r="BJ180" s="17" t="s">
        <v>88</v>
      </c>
      <c r="BK180" s="191">
        <f t="shared" si="9"/>
        <v>0</v>
      </c>
      <c r="BL180" s="17" t="s">
        <v>205</v>
      </c>
      <c r="BM180" s="190" t="s">
        <v>2368</v>
      </c>
    </row>
    <row r="181" spans="1:65" s="2" customFormat="1" ht="49.15" customHeight="1">
      <c r="A181" s="35"/>
      <c r="B181" s="36"/>
      <c r="C181" s="179" t="s">
        <v>300</v>
      </c>
      <c r="D181" s="179" t="s">
        <v>187</v>
      </c>
      <c r="E181" s="180" t="s">
        <v>465</v>
      </c>
      <c r="F181" s="181" t="s">
        <v>466</v>
      </c>
      <c r="G181" s="182" t="s">
        <v>190</v>
      </c>
      <c r="H181" s="183">
        <v>4</v>
      </c>
      <c r="I181" s="184"/>
      <c r="J181" s="185">
        <f t="shared" si="0"/>
        <v>0</v>
      </c>
      <c r="K181" s="181" t="s">
        <v>191</v>
      </c>
      <c r="L181" s="40"/>
      <c r="M181" s="186" t="s">
        <v>43</v>
      </c>
      <c r="N181" s="187" t="s">
        <v>51</v>
      </c>
      <c r="O181" s="65"/>
      <c r="P181" s="188">
        <f t="shared" si="1"/>
        <v>0</v>
      </c>
      <c r="Q181" s="188">
        <v>0</v>
      </c>
      <c r="R181" s="188">
        <f t="shared" si="2"/>
        <v>0</v>
      </c>
      <c r="S181" s="188">
        <v>4.0000000000000001E-3</v>
      </c>
      <c r="T181" s="189">
        <f t="shared" si="3"/>
        <v>1.6E-2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90" t="s">
        <v>205</v>
      </c>
      <c r="AT181" s="190" t="s">
        <v>187</v>
      </c>
      <c r="AU181" s="190" t="s">
        <v>90</v>
      </c>
      <c r="AY181" s="17" t="s">
        <v>182</v>
      </c>
      <c r="BE181" s="191">
        <f t="shared" si="4"/>
        <v>0</v>
      </c>
      <c r="BF181" s="191">
        <f t="shared" si="5"/>
        <v>0</v>
      </c>
      <c r="BG181" s="191">
        <f t="shared" si="6"/>
        <v>0</v>
      </c>
      <c r="BH181" s="191">
        <f t="shared" si="7"/>
        <v>0</v>
      </c>
      <c r="BI181" s="191">
        <f t="shared" si="8"/>
        <v>0</v>
      </c>
      <c r="BJ181" s="17" t="s">
        <v>88</v>
      </c>
      <c r="BK181" s="191">
        <f t="shared" si="9"/>
        <v>0</v>
      </c>
      <c r="BL181" s="17" t="s">
        <v>205</v>
      </c>
      <c r="BM181" s="190" t="s">
        <v>2369</v>
      </c>
    </row>
    <row r="182" spans="1:65" s="2" customFormat="1" ht="24.2" customHeight="1">
      <c r="A182" s="35"/>
      <c r="B182" s="36"/>
      <c r="C182" s="179" t="s">
        <v>305</v>
      </c>
      <c r="D182" s="179" t="s">
        <v>187</v>
      </c>
      <c r="E182" s="180" t="s">
        <v>1441</v>
      </c>
      <c r="F182" s="181" t="s">
        <v>1442</v>
      </c>
      <c r="G182" s="182" t="s">
        <v>367</v>
      </c>
      <c r="H182" s="183">
        <v>51</v>
      </c>
      <c r="I182" s="184"/>
      <c r="J182" s="185">
        <f t="shared" si="0"/>
        <v>0</v>
      </c>
      <c r="K182" s="181" t="s">
        <v>191</v>
      </c>
      <c r="L182" s="40"/>
      <c r="M182" s="186" t="s">
        <v>43</v>
      </c>
      <c r="N182" s="187" t="s">
        <v>51</v>
      </c>
      <c r="O182" s="65"/>
      <c r="P182" s="188">
        <f t="shared" si="1"/>
        <v>0</v>
      </c>
      <c r="Q182" s="188">
        <v>0</v>
      </c>
      <c r="R182" s="188">
        <f t="shared" si="2"/>
        <v>0</v>
      </c>
      <c r="S182" s="188">
        <v>0</v>
      </c>
      <c r="T182" s="189">
        <f t="shared" si="3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90" t="s">
        <v>205</v>
      </c>
      <c r="AT182" s="190" t="s">
        <v>187</v>
      </c>
      <c r="AU182" s="190" t="s">
        <v>90</v>
      </c>
      <c r="AY182" s="17" t="s">
        <v>182</v>
      </c>
      <c r="BE182" s="191">
        <f t="shared" si="4"/>
        <v>0</v>
      </c>
      <c r="BF182" s="191">
        <f t="shared" si="5"/>
        <v>0</v>
      </c>
      <c r="BG182" s="191">
        <f t="shared" si="6"/>
        <v>0</v>
      </c>
      <c r="BH182" s="191">
        <f t="shared" si="7"/>
        <v>0</v>
      </c>
      <c r="BI182" s="191">
        <f t="shared" si="8"/>
        <v>0</v>
      </c>
      <c r="BJ182" s="17" t="s">
        <v>88</v>
      </c>
      <c r="BK182" s="191">
        <f t="shared" si="9"/>
        <v>0</v>
      </c>
      <c r="BL182" s="17" t="s">
        <v>205</v>
      </c>
      <c r="BM182" s="190" t="s">
        <v>2370</v>
      </c>
    </row>
    <row r="183" spans="1:65" s="13" customFormat="1" ht="11.25">
      <c r="B183" s="192"/>
      <c r="C183" s="193"/>
      <c r="D183" s="194" t="s">
        <v>193</v>
      </c>
      <c r="E183" s="195" t="s">
        <v>43</v>
      </c>
      <c r="F183" s="196" t="s">
        <v>2361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4" customFormat="1" ht="11.25">
      <c r="B184" s="203"/>
      <c r="C184" s="204"/>
      <c r="D184" s="194" t="s">
        <v>193</v>
      </c>
      <c r="E184" s="205" t="s">
        <v>43</v>
      </c>
      <c r="F184" s="206" t="s">
        <v>2371</v>
      </c>
      <c r="G184" s="204"/>
      <c r="H184" s="207">
        <v>51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193</v>
      </c>
      <c r="AU184" s="213" t="s">
        <v>90</v>
      </c>
      <c r="AV184" s="14" t="s">
        <v>90</v>
      </c>
      <c r="AW184" s="14" t="s">
        <v>41</v>
      </c>
      <c r="AX184" s="14" t="s">
        <v>80</v>
      </c>
      <c r="AY184" s="213" t="s">
        <v>182</v>
      </c>
    </row>
    <row r="185" spans="1:65" s="15" customFormat="1" ht="11.25">
      <c r="B185" s="227"/>
      <c r="C185" s="228"/>
      <c r="D185" s="194" t="s">
        <v>193</v>
      </c>
      <c r="E185" s="229" t="s">
        <v>43</v>
      </c>
      <c r="F185" s="230" t="s">
        <v>436</v>
      </c>
      <c r="G185" s="228"/>
      <c r="H185" s="231">
        <v>51</v>
      </c>
      <c r="I185" s="232"/>
      <c r="J185" s="228"/>
      <c r="K185" s="228"/>
      <c r="L185" s="233"/>
      <c r="M185" s="234"/>
      <c r="N185" s="235"/>
      <c r="O185" s="235"/>
      <c r="P185" s="235"/>
      <c r="Q185" s="235"/>
      <c r="R185" s="235"/>
      <c r="S185" s="235"/>
      <c r="T185" s="236"/>
      <c r="AT185" s="237" t="s">
        <v>193</v>
      </c>
      <c r="AU185" s="237" t="s">
        <v>90</v>
      </c>
      <c r="AV185" s="15" t="s">
        <v>205</v>
      </c>
      <c r="AW185" s="15" t="s">
        <v>41</v>
      </c>
      <c r="AX185" s="15" t="s">
        <v>88</v>
      </c>
      <c r="AY185" s="237" t="s">
        <v>182</v>
      </c>
    </row>
    <row r="186" spans="1:65" s="2" customFormat="1" ht="62.65" customHeight="1">
      <c r="A186" s="35"/>
      <c r="B186" s="36"/>
      <c r="C186" s="179" t="s">
        <v>310</v>
      </c>
      <c r="D186" s="179" t="s">
        <v>187</v>
      </c>
      <c r="E186" s="180" t="s">
        <v>1450</v>
      </c>
      <c r="F186" s="181" t="s">
        <v>1451</v>
      </c>
      <c r="G186" s="182" t="s">
        <v>367</v>
      </c>
      <c r="H186" s="183">
        <v>122</v>
      </c>
      <c r="I186" s="184"/>
      <c r="J186" s="185">
        <f>ROUND(I186*H186,2)</f>
        <v>0</v>
      </c>
      <c r="K186" s="181" t="s">
        <v>191</v>
      </c>
      <c r="L186" s="40"/>
      <c r="M186" s="186" t="s">
        <v>43</v>
      </c>
      <c r="N186" s="187" t="s">
        <v>51</v>
      </c>
      <c r="O186" s="65"/>
      <c r="P186" s="188">
        <f>O186*H186</f>
        <v>0</v>
      </c>
      <c r="Q186" s="188">
        <v>0</v>
      </c>
      <c r="R186" s="188">
        <f>Q186*H186</f>
        <v>0</v>
      </c>
      <c r="S186" s="188">
        <v>0</v>
      </c>
      <c r="T186" s="189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90" t="s">
        <v>205</v>
      </c>
      <c r="AT186" s="190" t="s">
        <v>187</v>
      </c>
      <c r="AU186" s="190" t="s">
        <v>90</v>
      </c>
      <c r="AY186" s="17" t="s">
        <v>182</v>
      </c>
      <c r="BE186" s="191">
        <f>IF(N186="základní",J186,0)</f>
        <v>0</v>
      </c>
      <c r="BF186" s="191">
        <f>IF(N186="snížená",J186,0)</f>
        <v>0</v>
      </c>
      <c r="BG186" s="191">
        <f>IF(N186="zákl. přenesená",J186,0)</f>
        <v>0</v>
      </c>
      <c r="BH186" s="191">
        <f>IF(N186="sníž. přenesená",J186,0)</f>
        <v>0</v>
      </c>
      <c r="BI186" s="191">
        <f>IF(N186="nulová",J186,0)</f>
        <v>0</v>
      </c>
      <c r="BJ186" s="17" t="s">
        <v>88</v>
      </c>
      <c r="BK186" s="191">
        <f>ROUND(I186*H186,2)</f>
        <v>0</v>
      </c>
      <c r="BL186" s="17" t="s">
        <v>205</v>
      </c>
      <c r="BM186" s="190" t="s">
        <v>2372</v>
      </c>
    </row>
    <row r="187" spans="1:65" s="13" customFormat="1" ht="11.25">
      <c r="B187" s="192"/>
      <c r="C187" s="193"/>
      <c r="D187" s="194" t="s">
        <v>193</v>
      </c>
      <c r="E187" s="195" t="s">
        <v>43</v>
      </c>
      <c r="F187" s="196" t="s">
        <v>1462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2373</v>
      </c>
      <c r="G188" s="204"/>
      <c r="H188" s="207">
        <v>122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5" customFormat="1" ht="11.25">
      <c r="B189" s="227"/>
      <c r="C189" s="228"/>
      <c r="D189" s="194" t="s">
        <v>193</v>
      </c>
      <c r="E189" s="229" t="s">
        <v>43</v>
      </c>
      <c r="F189" s="230" t="s">
        <v>436</v>
      </c>
      <c r="G189" s="228"/>
      <c r="H189" s="231">
        <v>122</v>
      </c>
      <c r="I189" s="232"/>
      <c r="J189" s="228"/>
      <c r="K189" s="228"/>
      <c r="L189" s="233"/>
      <c r="M189" s="234"/>
      <c r="N189" s="235"/>
      <c r="O189" s="235"/>
      <c r="P189" s="235"/>
      <c r="Q189" s="235"/>
      <c r="R189" s="235"/>
      <c r="S189" s="235"/>
      <c r="T189" s="236"/>
      <c r="AT189" s="237" t="s">
        <v>193</v>
      </c>
      <c r="AU189" s="237" t="s">
        <v>90</v>
      </c>
      <c r="AV189" s="15" t="s">
        <v>205</v>
      </c>
      <c r="AW189" s="15" t="s">
        <v>41</v>
      </c>
      <c r="AX189" s="15" t="s">
        <v>88</v>
      </c>
      <c r="AY189" s="237" t="s">
        <v>182</v>
      </c>
    </row>
    <row r="190" spans="1:65" s="2" customFormat="1" ht="49.15" customHeight="1">
      <c r="A190" s="35"/>
      <c r="B190" s="36"/>
      <c r="C190" s="179" t="s">
        <v>314</v>
      </c>
      <c r="D190" s="179" t="s">
        <v>187</v>
      </c>
      <c r="E190" s="180" t="s">
        <v>1454</v>
      </c>
      <c r="F190" s="181" t="s">
        <v>1455</v>
      </c>
      <c r="G190" s="182" t="s">
        <v>367</v>
      </c>
      <c r="H190" s="183">
        <v>9</v>
      </c>
      <c r="I190" s="184"/>
      <c r="J190" s="185">
        <f>ROUND(I190*H190,2)</f>
        <v>0</v>
      </c>
      <c r="K190" s="181" t="s">
        <v>191</v>
      </c>
      <c r="L190" s="40"/>
      <c r="M190" s="186" t="s">
        <v>43</v>
      </c>
      <c r="N190" s="187" t="s">
        <v>51</v>
      </c>
      <c r="O190" s="65"/>
      <c r="P190" s="188">
        <f>O190*H190</f>
        <v>0</v>
      </c>
      <c r="Q190" s="188">
        <v>0</v>
      </c>
      <c r="R190" s="188">
        <f>Q190*H190</f>
        <v>0</v>
      </c>
      <c r="S190" s="188">
        <v>0</v>
      </c>
      <c r="T190" s="18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90" t="s">
        <v>205</v>
      </c>
      <c r="AT190" s="190" t="s">
        <v>187</v>
      </c>
      <c r="AU190" s="190" t="s">
        <v>90</v>
      </c>
      <c r="AY190" s="17" t="s">
        <v>182</v>
      </c>
      <c r="BE190" s="191">
        <f>IF(N190="základní",J190,0)</f>
        <v>0</v>
      </c>
      <c r="BF190" s="191">
        <f>IF(N190="snížená",J190,0)</f>
        <v>0</v>
      </c>
      <c r="BG190" s="191">
        <f>IF(N190="zákl. přenesená",J190,0)</f>
        <v>0</v>
      </c>
      <c r="BH190" s="191">
        <f>IF(N190="sníž. přenesená",J190,0)</f>
        <v>0</v>
      </c>
      <c r="BI190" s="191">
        <f>IF(N190="nulová",J190,0)</f>
        <v>0</v>
      </c>
      <c r="BJ190" s="17" t="s">
        <v>88</v>
      </c>
      <c r="BK190" s="191">
        <f>ROUND(I190*H190,2)</f>
        <v>0</v>
      </c>
      <c r="BL190" s="17" t="s">
        <v>205</v>
      </c>
      <c r="BM190" s="190" t="s">
        <v>2374</v>
      </c>
    </row>
    <row r="191" spans="1:65" s="2" customFormat="1" ht="76.349999999999994" customHeight="1">
      <c r="A191" s="35"/>
      <c r="B191" s="36"/>
      <c r="C191" s="179" t="s">
        <v>318</v>
      </c>
      <c r="D191" s="179" t="s">
        <v>187</v>
      </c>
      <c r="E191" s="180" t="s">
        <v>1458</v>
      </c>
      <c r="F191" s="181" t="s">
        <v>1459</v>
      </c>
      <c r="G191" s="182" t="s">
        <v>367</v>
      </c>
      <c r="H191" s="183">
        <v>9</v>
      </c>
      <c r="I191" s="184"/>
      <c r="J191" s="185">
        <f>ROUND(I191*H191,2)</f>
        <v>0</v>
      </c>
      <c r="K191" s="181" t="s">
        <v>191</v>
      </c>
      <c r="L191" s="40"/>
      <c r="M191" s="186" t="s">
        <v>43</v>
      </c>
      <c r="N191" s="187" t="s">
        <v>51</v>
      </c>
      <c r="O191" s="65"/>
      <c r="P191" s="188">
        <f>O191*H191</f>
        <v>0</v>
      </c>
      <c r="Q191" s="188">
        <v>0</v>
      </c>
      <c r="R191" s="188">
        <f>Q191*H191</f>
        <v>0</v>
      </c>
      <c r="S191" s="188">
        <v>0</v>
      </c>
      <c r="T191" s="189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90" t="s">
        <v>205</v>
      </c>
      <c r="AT191" s="190" t="s">
        <v>187</v>
      </c>
      <c r="AU191" s="190" t="s">
        <v>90</v>
      </c>
      <c r="AY191" s="17" t="s">
        <v>182</v>
      </c>
      <c r="BE191" s="191">
        <f>IF(N191="základní",J191,0)</f>
        <v>0</v>
      </c>
      <c r="BF191" s="191">
        <f>IF(N191="snížená",J191,0)</f>
        <v>0</v>
      </c>
      <c r="BG191" s="191">
        <f>IF(N191="zákl. přenesená",J191,0)</f>
        <v>0</v>
      </c>
      <c r="BH191" s="191">
        <f>IF(N191="sníž. přenesená",J191,0)</f>
        <v>0</v>
      </c>
      <c r="BI191" s="191">
        <f>IF(N191="nulová",J191,0)</f>
        <v>0</v>
      </c>
      <c r="BJ191" s="17" t="s">
        <v>88</v>
      </c>
      <c r="BK191" s="191">
        <f>ROUND(I191*H191,2)</f>
        <v>0</v>
      </c>
      <c r="BL191" s="17" t="s">
        <v>205</v>
      </c>
      <c r="BM191" s="190" t="s">
        <v>2375</v>
      </c>
    </row>
    <row r="192" spans="1:65" s="12" customFormat="1" ht="22.9" customHeight="1">
      <c r="B192" s="163"/>
      <c r="C192" s="164"/>
      <c r="D192" s="165" t="s">
        <v>79</v>
      </c>
      <c r="E192" s="177" t="s">
        <v>508</v>
      </c>
      <c r="F192" s="177" t="s">
        <v>509</v>
      </c>
      <c r="G192" s="164"/>
      <c r="H192" s="164"/>
      <c r="I192" s="167"/>
      <c r="J192" s="178">
        <f>BK192</f>
        <v>0</v>
      </c>
      <c r="K192" s="164"/>
      <c r="L192" s="169"/>
      <c r="M192" s="170"/>
      <c r="N192" s="171"/>
      <c r="O192" s="171"/>
      <c r="P192" s="172">
        <f>SUM(P193:P203)</f>
        <v>0</v>
      </c>
      <c r="Q192" s="171"/>
      <c r="R192" s="172">
        <f>SUM(R193:R203)</f>
        <v>0</v>
      </c>
      <c r="S192" s="171"/>
      <c r="T192" s="173">
        <f>SUM(T193:T203)</f>
        <v>0</v>
      </c>
      <c r="AR192" s="174" t="s">
        <v>88</v>
      </c>
      <c r="AT192" s="175" t="s">
        <v>79</v>
      </c>
      <c r="AU192" s="175" t="s">
        <v>88</v>
      </c>
      <c r="AY192" s="174" t="s">
        <v>182</v>
      </c>
      <c r="BK192" s="176">
        <f>SUM(BK193:BK203)</f>
        <v>0</v>
      </c>
    </row>
    <row r="193" spans="1:65" s="2" customFormat="1" ht="37.9" customHeight="1">
      <c r="A193" s="35"/>
      <c r="B193" s="36"/>
      <c r="C193" s="179" t="s">
        <v>322</v>
      </c>
      <c r="D193" s="179" t="s">
        <v>187</v>
      </c>
      <c r="E193" s="180" t="s">
        <v>511</v>
      </c>
      <c r="F193" s="181" t="s">
        <v>512</v>
      </c>
      <c r="G193" s="182" t="s">
        <v>439</v>
      </c>
      <c r="H193" s="183">
        <v>245.35499999999999</v>
      </c>
      <c r="I193" s="184"/>
      <c r="J193" s="185">
        <f>ROUND(I193*H193,2)</f>
        <v>0</v>
      </c>
      <c r="K193" s="181" t="s">
        <v>191</v>
      </c>
      <c r="L193" s="40"/>
      <c r="M193" s="186" t="s">
        <v>43</v>
      </c>
      <c r="N193" s="187" t="s">
        <v>51</v>
      </c>
      <c r="O193" s="65"/>
      <c r="P193" s="188">
        <f>O193*H193</f>
        <v>0</v>
      </c>
      <c r="Q193" s="188">
        <v>0</v>
      </c>
      <c r="R193" s="188">
        <f>Q193*H193</f>
        <v>0</v>
      </c>
      <c r="S193" s="188">
        <v>0</v>
      </c>
      <c r="T193" s="189">
        <f>S193*H193</f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90" t="s">
        <v>205</v>
      </c>
      <c r="AT193" s="190" t="s">
        <v>187</v>
      </c>
      <c r="AU193" s="190" t="s">
        <v>90</v>
      </c>
      <c r="AY193" s="17" t="s">
        <v>182</v>
      </c>
      <c r="BE193" s="191">
        <f>IF(N193="základní",J193,0)</f>
        <v>0</v>
      </c>
      <c r="BF193" s="191">
        <f>IF(N193="snížená",J193,0)</f>
        <v>0</v>
      </c>
      <c r="BG193" s="191">
        <f>IF(N193="zákl. přenesená",J193,0)</f>
        <v>0</v>
      </c>
      <c r="BH193" s="191">
        <f>IF(N193="sníž. přenesená",J193,0)</f>
        <v>0</v>
      </c>
      <c r="BI193" s="191">
        <f>IF(N193="nulová",J193,0)</f>
        <v>0</v>
      </c>
      <c r="BJ193" s="17" t="s">
        <v>88</v>
      </c>
      <c r="BK193" s="191">
        <f>ROUND(I193*H193,2)</f>
        <v>0</v>
      </c>
      <c r="BL193" s="17" t="s">
        <v>205</v>
      </c>
      <c r="BM193" s="190" t="s">
        <v>2376</v>
      </c>
    </row>
    <row r="194" spans="1:65" s="14" customFormat="1" ht="11.25">
      <c r="B194" s="203"/>
      <c r="C194" s="204"/>
      <c r="D194" s="194" t="s">
        <v>193</v>
      </c>
      <c r="E194" s="205" t="s">
        <v>43</v>
      </c>
      <c r="F194" s="206" t="s">
        <v>2377</v>
      </c>
      <c r="G194" s="204"/>
      <c r="H194" s="207">
        <v>245.35499999999999</v>
      </c>
      <c r="I194" s="208"/>
      <c r="J194" s="204"/>
      <c r="K194" s="204"/>
      <c r="L194" s="209"/>
      <c r="M194" s="210"/>
      <c r="N194" s="211"/>
      <c r="O194" s="211"/>
      <c r="P194" s="211"/>
      <c r="Q194" s="211"/>
      <c r="R194" s="211"/>
      <c r="S194" s="211"/>
      <c r="T194" s="212"/>
      <c r="AT194" s="213" t="s">
        <v>193</v>
      </c>
      <c r="AU194" s="213" t="s">
        <v>90</v>
      </c>
      <c r="AV194" s="14" t="s">
        <v>90</v>
      </c>
      <c r="AW194" s="14" t="s">
        <v>41</v>
      </c>
      <c r="AX194" s="14" t="s">
        <v>88</v>
      </c>
      <c r="AY194" s="213" t="s">
        <v>182</v>
      </c>
    </row>
    <row r="195" spans="1:65" s="2" customFormat="1" ht="37.9" customHeight="1">
      <c r="A195" s="35"/>
      <c r="B195" s="36"/>
      <c r="C195" s="179" t="s">
        <v>326</v>
      </c>
      <c r="D195" s="179" t="s">
        <v>187</v>
      </c>
      <c r="E195" s="180" t="s">
        <v>515</v>
      </c>
      <c r="F195" s="181" t="s">
        <v>516</v>
      </c>
      <c r="G195" s="182" t="s">
        <v>439</v>
      </c>
      <c r="H195" s="183">
        <v>2208.1950000000002</v>
      </c>
      <c r="I195" s="184"/>
      <c r="J195" s="185">
        <f>ROUND(I195*H195,2)</f>
        <v>0</v>
      </c>
      <c r="K195" s="181" t="s">
        <v>191</v>
      </c>
      <c r="L195" s="40"/>
      <c r="M195" s="186" t="s">
        <v>43</v>
      </c>
      <c r="N195" s="187" t="s">
        <v>51</v>
      </c>
      <c r="O195" s="65"/>
      <c r="P195" s="188">
        <f>O195*H195</f>
        <v>0</v>
      </c>
      <c r="Q195" s="188">
        <v>0</v>
      </c>
      <c r="R195" s="188">
        <f>Q195*H195</f>
        <v>0</v>
      </c>
      <c r="S195" s="188">
        <v>0</v>
      </c>
      <c r="T195" s="189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90" t="s">
        <v>205</v>
      </c>
      <c r="AT195" s="190" t="s">
        <v>187</v>
      </c>
      <c r="AU195" s="190" t="s">
        <v>90</v>
      </c>
      <c r="AY195" s="17" t="s">
        <v>182</v>
      </c>
      <c r="BE195" s="191">
        <f>IF(N195="základní",J195,0)</f>
        <v>0</v>
      </c>
      <c r="BF195" s="191">
        <f>IF(N195="snížená",J195,0)</f>
        <v>0</v>
      </c>
      <c r="BG195" s="191">
        <f>IF(N195="zákl. přenesená",J195,0)</f>
        <v>0</v>
      </c>
      <c r="BH195" s="191">
        <f>IF(N195="sníž. přenesená",J195,0)</f>
        <v>0</v>
      </c>
      <c r="BI195" s="191">
        <f>IF(N195="nulová",J195,0)</f>
        <v>0</v>
      </c>
      <c r="BJ195" s="17" t="s">
        <v>88</v>
      </c>
      <c r="BK195" s="191">
        <f>ROUND(I195*H195,2)</f>
        <v>0</v>
      </c>
      <c r="BL195" s="17" t="s">
        <v>205</v>
      </c>
      <c r="BM195" s="190" t="s">
        <v>2378</v>
      </c>
    </row>
    <row r="196" spans="1:65" s="14" customFormat="1" ht="11.25">
      <c r="B196" s="203"/>
      <c r="C196" s="204"/>
      <c r="D196" s="194" t="s">
        <v>193</v>
      </c>
      <c r="E196" s="205" t="s">
        <v>43</v>
      </c>
      <c r="F196" s="206" t="s">
        <v>2379</v>
      </c>
      <c r="G196" s="204"/>
      <c r="H196" s="207">
        <v>2208.1950000000002</v>
      </c>
      <c r="I196" s="208"/>
      <c r="J196" s="204"/>
      <c r="K196" s="204"/>
      <c r="L196" s="209"/>
      <c r="M196" s="210"/>
      <c r="N196" s="211"/>
      <c r="O196" s="211"/>
      <c r="P196" s="211"/>
      <c r="Q196" s="211"/>
      <c r="R196" s="211"/>
      <c r="S196" s="211"/>
      <c r="T196" s="212"/>
      <c r="AT196" s="213" t="s">
        <v>193</v>
      </c>
      <c r="AU196" s="213" t="s">
        <v>90</v>
      </c>
      <c r="AV196" s="14" t="s">
        <v>90</v>
      </c>
      <c r="AW196" s="14" t="s">
        <v>41</v>
      </c>
      <c r="AX196" s="14" t="s">
        <v>80</v>
      </c>
      <c r="AY196" s="213" t="s">
        <v>182</v>
      </c>
    </row>
    <row r="197" spans="1:65" s="15" customFormat="1" ht="11.25">
      <c r="B197" s="227"/>
      <c r="C197" s="228"/>
      <c r="D197" s="194" t="s">
        <v>193</v>
      </c>
      <c r="E197" s="229" t="s">
        <v>43</v>
      </c>
      <c r="F197" s="230" t="s">
        <v>436</v>
      </c>
      <c r="G197" s="228"/>
      <c r="H197" s="231">
        <v>2208.1950000000002</v>
      </c>
      <c r="I197" s="232"/>
      <c r="J197" s="228"/>
      <c r="K197" s="228"/>
      <c r="L197" s="233"/>
      <c r="M197" s="234"/>
      <c r="N197" s="235"/>
      <c r="O197" s="235"/>
      <c r="P197" s="235"/>
      <c r="Q197" s="235"/>
      <c r="R197" s="235"/>
      <c r="S197" s="235"/>
      <c r="T197" s="236"/>
      <c r="AT197" s="237" t="s">
        <v>193</v>
      </c>
      <c r="AU197" s="237" t="s">
        <v>90</v>
      </c>
      <c r="AV197" s="15" t="s">
        <v>205</v>
      </c>
      <c r="AW197" s="15" t="s">
        <v>41</v>
      </c>
      <c r="AX197" s="15" t="s">
        <v>88</v>
      </c>
      <c r="AY197" s="237" t="s">
        <v>182</v>
      </c>
    </row>
    <row r="198" spans="1:65" s="2" customFormat="1" ht="24.2" customHeight="1">
      <c r="A198" s="35"/>
      <c r="B198" s="36"/>
      <c r="C198" s="179" t="s">
        <v>330</v>
      </c>
      <c r="D198" s="179" t="s">
        <v>187</v>
      </c>
      <c r="E198" s="180" t="s">
        <v>1467</v>
      </c>
      <c r="F198" s="181" t="s">
        <v>1468</v>
      </c>
      <c r="G198" s="182" t="s">
        <v>439</v>
      </c>
      <c r="H198" s="183">
        <v>245.35499999999999</v>
      </c>
      <c r="I198" s="184"/>
      <c r="J198" s="185">
        <f>ROUND(I198*H198,2)</f>
        <v>0</v>
      </c>
      <c r="K198" s="181" t="s">
        <v>191</v>
      </c>
      <c r="L198" s="40"/>
      <c r="M198" s="186" t="s">
        <v>43</v>
      </c>
      <c r="N198" s="187" t="s">
        <v>51</v>
      </c>
      <c r="O198" s="65"/>
      <c r="P198" s="188">
        <f>O198*H198</f>
        <v>0</v>
      </c>
      <c r="Q198" s="188">
        <v>0</v>
      </c>
      <c r="R198" s="188">
        <f>Q198*H198</f>
        <v>0</v>
      </c>
      <c r="S198" s="188">
        <v>0</v>
      </c>
      <c r="T198" s="189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90" t="s">
        <v>205</v>
      </c>
      <c r="AT198" s="190" t="s">
        <v>187</v>
      </c>
      <c r="AU198" s="190" t="s">
        <v>90</v>
      </c>
      <c r="AY198" s="17" t="s">
        <v>182</v>
      </c>
      <c r="BE198" s="191">
        <f>IF(N198="základní",J198,0)</f>
        <v>0</v>
      </c>
      <c r="BF198" s="191">
        <f>IF(N198="snížená",J198,0)</f>
        <v>0</v>
      </c>
      <c r="BG198" s="191">
        <f>IF(N198="zákl. přenesená",J198,0)</f>
        <v>0</v>
      </c>
      <c r="BH198" s="191">
        <f>IF(N198="sníž. přenesená",J198,0)</f>
        <v>0</v>
      </c>
      <c r="BI198" s="191">
        <f>IF(N198="nulová",J198,0)</f>
        <v>0</v>
      </c>
      <c r="BJ198" s="17" t="s">
        <v>88</v>
      </c>
      <c r="BK198" s="191">
        <f>ROUND(I198*H198,2)</f>
        <v>0</v>
      </c>
      <c r="BL198" s="17" t="s">
        <v>205</v>
      </c>
      <c r="BM198" s="190" t="s">
        <v>2380</v>
      </c>
    </row>
    <row r="199" spans="1:65" s="14" customFormat="1" ht="11.25">
      <c r="B199" s="203"/>
      <c r="C199" s="204"/>
      <c r="D199" s="194" t="s">
        <v>193</v>
      </c>
      <c r="E199" s="205" t="s">
        <v>43</v>
      </c>
      <c r="F199" s="206" t="s">
        <v>2377</v>
      </c>
      <c r="G199" s="204"/>
      <c r="H199" s="207">
        <v>245.35499999999999</v>
      </c>
      <c r="I199" s="208"/>
      <c r="J199" s="204"/>
      <c r="K199" s="204"/>
      <c r="L199" s="209"/>
      <c r="M199" s="210"/>
      <c r="N199" s="211"/>
      <c r="O199" s="211"/>
      <c r="P199" s="211"/>
      <c r="Q199" s="211"/>
      <c r="R199" s="211"/>
      <c r="S199" s="211"/>
      <c r="T199" s="212"/>
      <c r="AT199" s="213" t="s">
        <v>193</v>
      </c>
      <c r="AU199" s="213" t="s">
        <v>90</v>
      </c>
      <c r="AV199" s="14" t="s">
        <v>90</v>
      </c>
      <c r="AW199" s="14" t="s">
        <v>41</v>
      </c>
      <c r="AX199" s="14" t="s">
        <v>88</v>
      </c>
      <c r="AY199" s="213" t="s">
        <v>182</v>
      </c>
    </row>
    <row r="200" spans="1:65" s="2" customFormat="1" ht="37.9" customHeight="1">
      <c r="A200" s="35"/>
      <c r="B200" s="36"/>
      <c r="C200" s="179" t="s">
        <v>337</v>
      </c>
      <c r="D200" s="179" t="s">
        <v>187</v>
      </c>
      <c r="E200" s="180" t="s">
        <v>545</v>
      </c>
      <c r="F200" s="181" t="s">
        <v>546</v>
      </c>
      <c r="G200" s="182" t="s">
        <v>439</v>
      </c>
      <c r="H200" s="183">
        <v>129.79499999999999</v>
      </c>
      <c r="I200" s="184"/>
      <c r="J200" s="185">
        <f>ROUND(I200*H200,2)</f>
        <v>0</v>
      </c>
      <c r="K200" s="181" t="s">
        <v>191</v>
      </c>
      <c r="L200" s="40"/>
      <c r="M200" s="186" t="s">
        <v>43</v>
      </c>
      <c r="N200" s="187" t="s">
        <v>51</v>
      </c>
      <c r="O200" s="65"/>
      <c r="P200" s="188">
        <f>O200*H200</f>
        <v>0</v>
      </c>
      <c r="Q200" s="188">
        <v>0</v>
      </c>
      <c r="R200" s="188">
        <f>Q200*H200</f>
        <v>0</v>
      </c>
      <c r="S200" s="188">
        <v>0</v>
      </c>
      <c r="T200" s="189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90" t="s">
        <v>205</v>
      </c>
      <c r="AT200" s="190" t="s">
        <v>187</v>
      </c>
      <c r="AU200" s="190" t="s">
        <v>90</v>
      </c>
      <c r="AY200" s="17" t="s">
        <v>182</v>
      </c>
      <c r="BE200" s="191">
        <f>IF(N200="základní",J200,0)</f>
        <v>0</v>
      </c>
      <c r="BF200" s="191">
        <f>IF(N200="snížená",J200,0)</f>
        <v>0</v>
      </c>
      <c r="BG200" s="191">
        <f>IF(N200="zákl. přenesená",J200,0)</f>
        <v>0</v>
      </c>
      <c r="BH200" s="191">
        <f>IF(N200="sníž. přenesená",J200,0)</f>
        <v>0</v>
      </c>
      <c r="BI200" s="191">
        <f>IF(N200="nulová",J200,0)</f>
        <v>0</v>
      </c>
      <c r="BJ200" s="17" t="s">
        <v>88</v>
      </c>
      <c r="BK200" s="191">
        <f>ROUND(I200*H200,2)</f>
        <v>0</v>
      </c>
      <c r="BL200" s="17" t="s">
        <v>205</v>
      </c>
      <c r="BM200" s="190" t="s">
        <v>2381</v>
      </c>
    </row>
    <row r="201" spans="1:65" s="14" customFormat="1" ht="11.25">
      <c r="B201" s="203"/>
      <c r="C201" s="204"/>
      <c r="D201" s="194" t="s">
        <v>193</v>
      </c>
      <c r="E201" s="205" t="s">
        <v>43</v>
      </c>
      <c r="F201" s="206" t="s">
        <v>2382</v>
      </c>
      <c r="G201" s="204"/>
      <c r="H201" s="207">
        <v>129.79499999999999</v>
      </c>
      <c r="I201" s="208"/>
      <c r="J201" s="204"/>
      <c r="K201" s="204"/>
      <c r="L201" s="209"/>
      <c r="M201" s="210"/>
      <c r="N201" s="211"/>
      <c r="O201" s="211"/>
      <c r="P201" s="211"/>
      <c r="Q201" s="211"/>
      <c r="R201" s="211"/>
      <c r="S201" s="211"/>
      <c r="T201" s="212"/>
      <c r="AT201" s="213" t="s">
        <v>193</v>
      </c>
      <c r="AU201" s="213" t="s">
        <v>90</v>
      </c>
      <c r="AV201" s="14" t="s">
        <v>90</v>
      </c>
      <c r="AW201" s="14" t="s">
        <v>41</v>
      </c>
      <c r="AX201" s="14" t="s">
        <v>88</v>
      </c>
      <c r="AY201" s="213" t="s">
        <v>182</v>
      </c>
    </row>
    <row r="202" spans="1:65" s="2" customFormat="1" ht="37.9" customHeight="1">
      <c r="A202" s="35"/>
      <c r="B202" s="36"/>
      <c r="C202" s="179" t="s">
        <v>343</v>
      </c>
      <c r="D202" s="179" t="s">
        <v>187</v>
      </c>
      <c r="E202" s="180" t="s">
        <v>1476</v>
      </c>
      <c r="F202" s="181" t="s">
        <v>438</v>
      </c>
      <c r="G202" s="182" t="s">
        <v>439</v>
      </c>
      <c r="H202" s="183">
        <v>115.56</v>
      </c>
      <c r="I202" s="184"/>
      <c r="J202" s="185">
        <f>ROUND(I202*H202,2)</f>
        <v>0</v>
      </c>
      <c r="K202" s="181" t="s">
        <v>191</v>
      </c>
      <c r="L202" s="40"/>
      <c r="M202" s="186" t="s">
        <v>43</v>
      </c>
      <c r="N202" s="187" t="s">
        <v>51</v>
      </c>
      <c r="O202" s="65"/>
      <c r="P202" s="188">
        <f>O202*H202</f>
        <v>0</v>
      </c>
      <c r="Q202" s="188">
        <v>0</v>
      </c>
      <c r="R202" s="188">
        <f>Q202*H202</f>
        <v>0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205</v>
      </c>
      <c r="AT202" s="190" t="s">
        <v>187</v>
      </c>
      <c r="AU202" s="190" t="s">
        <v>90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205</v>
      </c>
      <c r="BM202" s="190" t="s">
        <v>2383</v>
      </c>
    </row>
    <row r="203" spans="1:65" s="14" customFormat="1" ht="11.25">
      <c r="B203" s="203"/>
      <c r="C203" s="204"/>
      <c r="D203" s="194" t="s">
        <v>193</v>
      </c>
      <c r="E203" s="205" t="s">
        <v>43</v>
      </c>
      <c r="F203" s="206" t="s">
        <v>2384</v>
      </c>
      <c r="G203" s="204"/>
      <c r="H203" s="207">
        <v>115.56</v>
      </c>
      <c r="I203" s="208"/>
      <c r="J203" s="204"/>
      <c r="K203" s="204"/>
      <c r="L203" s="209"/>
      <c r="M203" s="210"/>
      <c r="N203" s="211"/>
      <c r="O203" s="211"/>
      <c r="P203" s="211"/>
      <c r="Q203" s="211"/>
      <c r="R203" s="211"/>
      <c r="S203" s="211"/>
      <c r="T203" s="212"/>
      <c r="AT203" s="213" t="s">
        <v>193</v>
      </c>
      <c r="AU203" s="213" t="s">
        <v>90</v>
      </c>
      <c r="AV203" s="14" t="s">
        <v>90</v>
      </c>
      <c r="AW203" s="14" t="s">
        <v>41</v>
      </c>
      <c r="AX203" s="14" t="s">
        <v>88</v>
      </c>
      <c r="AY203" s="213" t="s">
        <v>182</v>
      </c>
    </row>
    <row r="204" spans="1:65" s="12" customFormat="1" ht="22.9" customHeight="1">
      <c r="B204" s="163"/>
      <c r="C204" s="164"/>
      <c r="D204" s="165" t="s">
        <v>79</v>
      </c>
      <c r="E204" s="177" t="s">
        <v>1479</v>
      </c>
      <c r="F204" s="177" t="s">
        <v>1480</v>
      </c>
      <c r="G204" s="164"/>
      <c r="H204" s="164"/>
      <c r="I204" s="167"/>
      <c r="J204" s="178">
        <f>BK204</f>
        <v>0</v>
      </c>
      <c r="K204" s="164"/>
      <c r="L204" s="169"/>
      <c r="M204" s="170"/>
      <c r="N204" s="171"/>
      <c r="O204" s="171"/>
      <c r="P204" s="172">
        <f>P205</f>
        <v>0</v>
      </c>
      <c r="Q204" s="171"/>
      <c r="R204" s="172">
        <f>R205</f>
        <v>0</v>
      </c>
      <c r="S204" s="171"/>
      <c r="T204" s="173">
        <f>T205</f>
        <v>0</v>
      </c>
      <c r="AR204" s="174" t="s">
        <v>88</v>
      </c>
      <c r="AT204" s="175" t="s">
        <v>79</v>
      </c>
      <c r="AU204" s="175" t="s">
        <v>88</v>
      </c>
      <c r="AY204" s="174" t="s">
        <v>182</v>
      </c>
      <c r="BK204" s="176">
        <f>BK205</f>
        <v>0</v>
      </c>
    </row>
    <row r="205" spans="1:65" s="2" customFormat="1" ht="37.9" customHeight="1">
      <c r="A205" s="35"/>
      <c r="B205" s="36"/>
      <c r="C205" s="179" t="s">
        <v>506</v>
      </c>
      <c r="D205" s="179" t="s">
        <v>187</v>
      </c>
      <c r="E205" s="180" t="s">
        <v>1481</v>
      </c>
      <c r="F205" s="181" t="s">
        <v>1482</v>
      </c>
      <c r="G205" s="182" t="s">
        <v>439</v>
      </c>
      <c r="H205" s="183">
        <v>123.46</v>
      </c>
      <c r="I205" s="184"/>
      <c r="J205" s="185">
        <f>ROUND(I205*H205,2)</f>
        <v>0</v>
      </c>
      <c r="K205" s="181" t="s">
        <v>191</v>
      </c>
      <c r="L205" s="40"/>
      <c r="M205" s="238" t="s">
        <v>43</v>
      </c>
      <c r="N205" s="239" t="s">
        <v>51</v>
      </c>
      <c r="O205" s="240"/>
      <c r="P205" s="241">
        <f>O205*H205</f>
        <v>0</v>
      </c>
      <c r="Q205" s="241">
        <v>0</v>
      </c>
      <c r="R205" s="241">
        <f>Q205*H205</f>
        <v>0</v>
      </c>
      <c r="S205" s="241">
        <v>0</v>
      </c>
      <c r="T205" s="242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90" t="s">
        <v>205</v>
      </c>
      <c r="AT205" s="190" t="s">
        <v>187</v>
      </c>
      <c r="AU205" s="190" t="s">
        <v>90</v>
      </c>
      <c r="AY205" s="17" t="s">
        <v>182</v>
      </c>
      <c r="BE205" s="191">
        <f>IF(N205="základní",J205,0)</f>
        <v>0</v>
      </c>
      <c r="BF205" s="191">
        <f>IF(N205="snížená",J205,0)</f>
        <v>0</v>
      </c>
      <c r="BG205" s="191">
        <f>IF(N205="zákl. přenesená",J205,0)</f>
        <v>0</v>
      </c>
      <c r="BH205" s="191">
        <f>IF(N205="sníž. přenesená",J205,0)</f>
        <v>0</v>
      </c>
      <c r="BI205" s="191">
        <f>IF(N205="nulová",J205,0)</f>
        <v>0</v>
      </c>
      <c r="BJ205" s="17" t="s">
        <v>88</v>
      </c>
      <c r="BK205" s="191">
        <f>ROUND(I205*H205,2)</f>
        <v>0</v>
      </c>
      <c r="BL205" s="17" t="s">
        <v>205</v>
      </c>
      <c r="BM205" s="190" t="s">
        <v>2385</v>
      </c>
    </row>
    <row r="206" spans="1:65" s="2" customFormat="1" ht="6.95" customHeight="1">
      <c r="A206" s="35"/>
      <c r="B206" s="48"/>
      <c r="C206" s="49"/>
      <c r="D206" s="49"/>
      <c r="E206" s="49"/>
      <c r="F206" s="49"/>
      <c r="G206" s="49"/>
      <c r="H206" s="49"/>
      <c r="I206" s="49"/>
      <c r="J206" s="49"/>
      <c r="K206" s="49"/>
      <c r="L206" s="40"/>
      <c r="M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</row>
  </sheetData>
  <sheetProtection algorithmName="SHA-512" hashValue="nq5iO1p1l4Gy+Jw7Azrt49feBgFnzHkaQIQgIt7Oaj1vFWPWCPZxl5KZp4xYN5bpGOV6t93oAbrQ/tYsayTT7g==" saltValue="CQfHIp0et8hekOoV7GZa9LxaenKiB9JiPe8t4huTPF2yPAm0qHc0TYS7KFz17Cj+zaT3LALJyp6C0L1AKpS9bQ==" spinCount="100000" sheet="1" objects="1" scenarios="1" formatColumns="0" formatRows="0" autoFilter="0"/>
  <autoFilter ref="C91:K205" xr:uid="{00000000-0009-0000-0000-000006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4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110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1" customFormat="1" ht="12" customHeight="1">
      <c r="B8" s="20"/>
      <c r="D8" s="113" t="s">
        <v>153</v>
      </c>
      <c r="L8" s="20"/>
    </row>
    <row r="9" spans="1:46" s="2" customFormat="1" ht="16.5" customHeight="1">
      <c r="A9" s="35"/>
      <c r="B9" s="40"/>
      <c r="C9" s="35"/>
      <c r="D9" s="35"/>
      <c r="E9" s="287" t="s">
        <v>1484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>
      <c r="A10" s="35"/>
      <c r="B10" s="40"/>
      <c r="C10" s="35"/>
      <c r="D10" s="113" t="s">
        <v>1204</v>
      </c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>
      <c r="A11" s="35"/>
      <c r="B11" s="40"/>
      <c r="C11" s="35"/>
      <c r="D11" s="35"/>
      <c r="E11" s="289" t="s">
        <v>2386</v>
      </c>
      <c r="F11" s="290"/>
      <c r="G11" s="290"/>
      <c r="H11" s="290"/>
      <c r="I11" s="35"/>
      <c r="J11" s="35"/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1.25">
      <c r="A12" s="35"/>
      <c r="B12" s="40"/>
      <c r="C12" s="35"/>
      <c r="D12" s="35"/>
      <c r="E12" s="35"/>
      <c r="F12" s="35"/>
      <c r="G12" s="35"/>
      <c r="H12" s="35"/>
      <c r="I12" s="35"/>
      <c r="J12" s="35"/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>
      <c r="A13" s="35"/>
      <c r="B13" s="40"/>
      <c r="C13" s="35"/>
      <c r="D13" s="113" t="s">
        <v>18</v>
      </c>
      <c r="E13" s="35"/>
      <c r="F13" s="104" t="s">
        <v>43</v>
      </c>
      <c r="G13" s="35"/>
      <c r="H13" s="35"/>
      <c r="I13" s="113" t="s">
        <v>20</v>
      </c>
      <c r="J13" s="104" t="s">
        <v>43</v>
      </c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22</v>
      </c>
      <c r="E14" s="35"/>
      <c r="F14" s="104" t="s">
        <v>14</v>
      </c>
      <c r="G14" s="35"/>
      <c r="H14" s="35"/>
      <c r="I14" s="113" t="s">
        <v>23</v>
      </c>
      <c r="J14" s="115" t="str">
        <f>'Rekapitulace stavby'!AN8</f>
        <v>16. 8. 2019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" customHeight="1">
      <c r="A15" s="35"/>
      <c r="B15" s="40"/>
      <c r="C15" s="35"/>
      <c r="D15" s="35"/>
      <c r="E15" s="35"/>
      <c r="F15" s="35"/>
      <c r="G15" s="35"/>
      <c r="H15" s="35"/>
      <c r="I15" s="35"/>
      <c r="J15" s="35"/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>
      <c r="A16" s="35"/>
      <c r="B16" s="40"/>
      <c r="C16" s="35"/>
      <c r="D16" s="113" t="s">
        <v>29</v>
      </c>
      <c r="E16" s="35"/>
      <c r="F16" s="35"/>
      <c r="G16" s="35"/>
      <c r="H16" s="35"/>
      <c r="I16" s="113" t="s">
        <v>30</v>
      </c>
      <c r="J16" s="104" t="s">
        <v>31</v>
      </c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>
      <c r="A17" s="35"/>
      <c r="B17" s="40"/>
      <c r="C17" s="35"/>
      <c r="D17" s="35"/>
      <c r="E17" s="104" t="s">
        <v>32</v>
      </c>
      <c r="F17" s="35"/>
      <c r="G17" s="35"/>
      <c r="H17" s="35"/>
      <c r="I17" s="113" t="s">
        <v>33</v>
      </c>
      <c r="J17" s="104" t="s">
        <v>34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5" customHeight="1">
      <c r="A18" s="35"/>
      <c r="B18" s="40"/>
      <c r="C18" s="35"/>
      <c r="D18" s="35"/>
      <c r="E18" s="35"/>
      <c r="F18" s="35"/>
      <c r="G18" s="35"/>
      <c r="H18" s="35"/>
      <c r="I18" s="35"/>
      <c r="J18" s="35"/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>
      <c r="A19" s="35"/>
      <c r="B19" s="40"/>
      <c r="C19" s="35"/>
      <c r="D19" s="113" t="s">
        <v>35</v>
      </c>
      <c r="E19" s="35"/>
      <c r="F19" s="35"/>
      <c r="G19" s="35"/>
      <c r="H19" s="35"/>
      <c r="I19" s="113" t="s">
        <v>30</v>
      </c>
      <c r="J19" s="30" t="str">
        <f>'Rekapitulace stavby'!AN13</f>
        <v>Vyplň údaj</v>
      </c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>
      <c r="A20" s="35"/>
      <c r="B20" s="40"/>
      <c r="C20" s="35"/>
      <c r="D20" s="35"/>
      <c r="E20" s="291" t="str">
        <f>'Rekapitulace stavby'!E14</f>
        <v>Vyplň údaj</v>
      </c>
      <c r="F20" s="292"/>
      <c r="G20" s="292"/>
      <c r="H20" s="292"/>
      <c r="I20" s="113" t="s">
        <v>33</v>
      </c>
      <c r="J20" s="30" t="str">
        <f>'Rekapitulace stavby'!AN14</f>
        <v>Vyplň údaj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5" customHeight="1">
      <c r="A21" s="35"/>
      <c r="B21" s="40"/>
      <c r="C21" s="35"/>
      <c r="D21" s="35"/>
      <c r="E21" s="35"/>
      <c r="F21" s="35"/>
      <c r="G21" s="35"/>
      <c r="H21" s="35"/>
      <c r="I21" s="35"/>
      <c r="J21" s="35"/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>
      <c r="A22" s="35"/>
      <c r="B22" s="40"/>
      <c r="C22" s="35"/>
      <c r="D22" s="113" t="s">
        <v>37</v>
      </c>
      <c r="E22" s="35"/>
      <c r="F22" s="35"/>
      <c r="G22" s="35"/>
      <c r="H22" s="35"/>
      <c r="I22" s="113" t="s">
        <v>30</v>
      </c>
      <c r="J22" s="104" t="s">
        <v>38</v>
      </c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>
      <c r="A23" s="35"/>
      <c r="B23" s="40"/>
      <c r="C23" s="35"/>
      <c r="D23" s="35"/>
      <c r="E23" s="104" t="s">
        <v>39</v>
      </c>
      <c r="F23" s="35"/>
      <c r="G23" s="35"/>
      <c r="H23" s="35"/>
      <c r="I23" s="113" t="s">
        <v>33</v>
      </c>
      <c r="J23" s="104" t="s">
        <v>40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5" customHeight="1">
      <c r="A24" s="35"/>
      <c r="B24" s="40"/>
      <c r="C24" s="35"/>
      <c r="D24" s="35"/>
      <c r="E24" s="35"/>
      <c r="F24" s="35"/>
      <c r="G24" s="35"/>
      <c r="H24" s="35"/>
      <c r="I24" s="35"/>
      <c r="J24" s="35"/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>
      <c r="A25" s="35"/>
      <c r="B25" s="40"/>
      <c r="C25" s="35"/>
      <c r="D25" s="113" t="s">
        <v>42</v>
      </c>
      <c r="E25" s="35"/>
      <c r="F25" s="35"/>
      <c r="G25" s="35"/>
      <c r="H25" s="35"/>
      <c r="I25" s="113" t="s">
        <v>30</v>
      </c>
      <c r="J25" s="104" t="s">
        <v>43</v>
      </c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>
      <c r="A26" s="35"/>
      <c r="B26" s="40"/>
      <c r="C26" s="35"/>
      <c r="D26" s="35"/>
      <c r="E26" s="104" t="s">
        <v>39</v>
      </c>
      <c r="F26" s="35"/>
      <c r="G26" s="35"/>
      <c r="H26" s="35"/>
      <c r="I26" s="113" t="s">
        <v>33</v>
      </c>
      <c r="J26" s="104" t="s">
        <v>43</v>
      </c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5" customHeight="1">
      <c r="A27" s="35"/>
      <c r="B27" s="40"/>
      <c r="C27" s="35"/>
      <c r="D27" s="35"/>
      <c r="E27" s="35"/>
      <c r="F27" s="35"/>
      <c r="G27" s="35"/>
      <c r="H27" s="35"/>
      <c r="I27" s="35"/>
      <c r="J27" s="35"/>
      <c r="K27" s="35"/>
      <c r="L27" s="114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>
      <c r="A28" s="35"/>
      <c r="B28" s="40"/>
      <c r="C28" s="35"/>
      <c r="D28" s="113" t="s">
        <v>44</v>
      </c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>
      <c r="A29" s="116"/>
      <c r="B29" s="117"/>
      <c r="C29" s="116"/>
      <c r="D29" s="116"/>
      <c r="E29" s="293" t="s">
        <v>43</v>
      </c>
      <c r="F29" s="293"/>
      <c r="G29" s="293"/>
      <c r="H29" s="293"/>
      <c r="I29" s="116"/>
      <c r="J29" s="116"/>
      <c r="K29" s="116"/>
      <c r="L29" s="118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</row>
    <row r="30" spans="1:31" s="2" customFormat="1" ht="6.95" customHeight="1">
      <c r="A30" s="35"/>
      <c r="B30" s="40"/>
      <c r="C30" s="35"/>
      <c r="D30" s="35"/>
      <c r="E30" s="35"/>
      <c r="F30" s="35"/>
      <c r="G30" s="35"/>
      <c r="H30" s="35"/>
      <c r="I30" s="35"/>
      <c r="J30" s="35"/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>
      <c r="A32" s="35"/>
      <c r="B32" s="40"/>
      <c r="C32" s="35"/>
      <c r="D32" s="120" t="s">
        <v>46</v>
      </c>
      <c r="E32" s="35"/>
      <c r="F32" s="35"/>
      <c r="G32" s="35"/>
      <c r="H32" s="35"/>
      <c r="I32" s="35"/>
      <c r="J32" s="121">
        <f>ROUND(J92, 2)</f>
        <v>0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5" customHeight="1">
      <c r="A33" s="35"/>
      <c r="B33" s="40"/>
      <c r="C33" s="35"/>
      <c r="D33" s="119"/>
      <c r="E33" s="119"/>
      <c r="F33" s="119"/>
      <c r="G33" s="119"/>
      <c r="H33" s="119"/>
      <c r="I33" s="119"/>
      <c r="J33" s="119"/>
      <c r="K33" s="119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35"/>
      <c r="F34" s="122" t="s">
        <v>48</v>
      </c>
      <c r="G34" s="35"/>
      <c r="H34" s="35"/>
      <c r="I34" s="122" t="s">
        <v>47</v>
      </c>
      <c r="J34" s="122" t="s">
        <v>49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customHeight="1">
      <c r="A35" s="35"/>
      <c r="B35" s="40"/>
      <c r="C35" s="35"/>
      <c r="D35" s="123" t="s">
        <v>50</v>
      </c>
      <c r="E35" s="113" t="s">
        <v>51</v>
      </c>
      <c r="F35" s="124">
        <f>ROUND((SUM(BE92:BE246)),  2)</f>
        <v>0</v>
      </c>
      <c r="G35" s="35"/>
      <c r="H35" s="35"/>
      <c r="I35" s="125">
        <v>0.21</v>
      </c>
      <c r="J35" s="124">
        <f>ROUND(((SUM(BE92:BE246))*I35),  2)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customHeight="1">
      <c r="A36" s="35"/>
      <c r="B36" s="40"/>
      <c r="C36" s="35"/>
      <c r="D36" s="35"/>
      <c r="E36" s="113" t="s">
        <v>52</v>
      </c>
      <c r="F36" s="124">
        <f>ROUND((SUM(BF92:BF246)),  2)</f>
        <v>0</v>
      </c>
      <c r="G36" s="35"/>
      <c r="H36" s="35"/>
      <c r="I36" s="125">
        <v>0.15</v>
      </c>
      <c r="J36" s="124">
        <f>ROUND(((SUM(BF92:BF246))*I36),  2)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53</v>
      </c>
      <c r="F37" s="124">
        <f>ROUND((SUM(BG92:BG246)),  2)</f>
        <v>0</v>
      </c>
      <c r="G37" s="35"/>
      <c r="H37" s="35"/>
      <c r="I37" s="125">
        <v>0.21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5" hidden="1" customHeight="1">
      <c r="A38" s="35"/>
      <c r="B38" s="40"/>
      <c r="C38" s="35"/>
      <c r="D38" s="35"/>
      <c r="E38" s="113" t="s">
        <v>54</v>
      </c>
      <c r="F38" s="124">
        <f>ROUND((SUM(BH92:BH246)),  2)</f>
        <v>0</v>
      </c>
      <c r="G38" s="35"/>
      <c r="H38" s="35"/>
      <c r="I38" s="125">
        <v>0.15</v>
      </c>
      <c r="J38" s="124">
        <f>0</f>
        <v>0</v>
      </c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5" hidden="1" customHeight="1">
      <c r="A39" s="35"/>
      <c r="B39" s="40"/>
      <c r="C39" s="35"/>
      <c r="D39" s="35"/>
      <c r="E39" s="113" t="s">
        <v>55</v>
      </c>
      <c r="F39" s="124">
        <f>ROUND((SUM(BI92:BI246)),  2)</f>
        <v>0</v>
      </c>
      <c r="G39" s="35"/>
      <c r="H39" s="35"/>
      <c r="I39" s="125">
        <v>0</v>
      </c>
      <c r="J39" s="124">
        <f>0</f>
        <v>0</v>
      </c>
      <c r="K39" s="35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5" customHeight="1">
      <c r="A40" s="35"/>
      <c r="B40" s="40"/>
      <c r="C40" s="35"/>
      <c r="D40" s="35"/>
      <c r="E40" s="35"/>
      <c r="F40" s="35"/>
      <c r="G40" s="35"/>
      <c r="H40" s="35"/>
      <c r="I40" s="35"/>
      <c r="J40" s="35"/>
      <c r="K40" s="35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>
      <c r="A41" s="35"/>
      <c r="B41" s="40"/>
      <c r="C41" s="126"/>
      <c r="D41" s="127" t="s">
        <v>56</v>
      </c>
      <c r="E41" s="128"/>
      <c r="F41" s="128"/>
      <c r="G41" s="129" t="s">
        <v>57</v>
      </c>
      <c r="H41" s="130" t="s">
        <v>58</v>
      </c>
      <c r="I41" s="128"/>
      <c r="J41" s="131">
        <f>SUM(J32:J39)</f>
        <v>0</v>
      </c>
      <c r="K41" s="132"/>
      <c r="L41" s="114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5" customHeight="1">
      <c r="A42" s="35"/>
      <c r="B42" s="133"/>
      <c r="C42" s="134"/>
      <c r="D42" s="134"/>
      <c r="E42" s="134"/>
      <c r="F42" s="134"/>
      <c r="G42" s="134"/>
      <c r="H42" s="134"/>
      <c r="I42" s="134"/>
      <c r="J42" s="134"/>
      <c r="K42" s="134"/>
      <c r="L42" s="114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6" spans="1:31" s="2" customFormat="1" ht="6.95" customHeight="1">
      <c r="A46" s="35"/>
      <c r="B46" s="135"/>
      <c r="C46" s="136"/>
      <c r="D46" s="136"/>
      <c r="E46" s="136"/>
      <c r="F46" s="136"/>
      <c r="G46" s="136"/>
      <c r="H46" s="136"/>
      <c r="I46" s="136"/>
      <c r="J46" s="136"/>
      <c r="K46" s="136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24.95" customHeight="1">
      <c r="A47" s="35"/>
      <c r="B47" s="36"/>
      <c r="C47" s="23" t="s">
        <v>155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6.95" customHeight="1">
      <c r="A48" s="35"/>
      <c r="B48" s="36"/>
      <c r="C48" s="37"/>
      <c r="D48" s="37"/>
      <c r="E48" s="37"/>
      <c r="F48" s="37"/>
      <c r="G48" s="37"/>
      <c r="H48" s="37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16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94" t="str">
        <f>E7</f>
        <v>Opava – telematika</v>
      </c>
      <c r="F50" s="295"/>
      <c r="G50" s="295"/>
      <c r="H50" s="295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1" customFormat="1" ht="12" customHeight="1">
      <c r="B51" s="21"/>
      <c r="C51" s="29" t="s">
        <v>153</v>
      </c>
      <c r="D51" s="22"/>
      <c r="E51" s="22"/>
      <c r="F51" s="22"/>
      <c r="G51" s="22"/>
      <c r="H51" s="22"/>
      <c r="I51" s="22"/>
      <c r="J51" s="22"/>
      <c r="K51" s="22"/>
      <c r="L51" s="20"/>
    </row>
    <row r="52" spans="1:47" s="2" customFormat="1" ht="16.5" customHeight="1">
      <c r="A52" s="35"/>
      <c r="B52" s="36"/>
      <c r="C52" s="37"/>
      <c r="D52" s="37"/>
      <c r="E52" s="294" t="s">
        <v>1484</v>
      </c>
      <c r="F52" s="296"/>
      <c r="G52" s="296"/>
      <c r="H52" s="296"/>
      <c r="I52" s="37"/>
      <c r="J52" s="37"/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12" customHeight="1">
      <c r="A53" s="35"/>
      <c r="B53" s="36"/>
      <c r="C53" s="29" t="s">
        <v>1204</v>
      </c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6.5" customHeight="1">
      <c r="A54" s="35"/>
      <c r="B54" s="36"/>
      <c r="C54" s="37"/>
      <c r="D54" s="37"/>
      <c r="E54" s="250" t="str">
        <f>E11</f>
        <v>PS452.3 - přechod Nádražní okruh – Tyršova – komunikace</v>
      </c>
      <c r="F54" s="296"/>
      <c r="G54" s="296"/>
      <c r="H54" s="296"/>
      <c r="I54" s="37"/>
      <c r="J54" s="37"/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6.95" customHeight="1">
      <c r="A55" s="35"/>
      <c r="B55" s="36"/>
      <c r="C55" s="37"/>
      <c r="D55" s="37"/>
      <c r="E55" s="37"/>
      <c r="F55" s="37"/>
      <c r="G55" s="37"/>
      <c r="H55" s="37"/>
      <c r="I55" s="37"/>
      <c r="J55" s="37"/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2" customHeight="1">
      <c r="A56" s="35"/>
      <c r="B56" s="36"/>
      <c r="C56" s="29" t="s">
        <v>22</v>
      </c>
      <c r="D56" s="37"/>
      <c r="E56" s="37"/>
      <c r="F56" s="27" t="str">
        <f>F14</f>
        <v>Opava</v>
      </c>
      <c r="G56" s="37"/>
      <c r="H56" s="37"/>
      <c r="I56" s="29" t="s">
        <v>23</v>
      </c>
      <c r="J56" s="60" t="str">
        <f>IF(J14="","",J14)</f>
        <v>16. 8. 2019</v>
      </c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6.95" customHeight="1">
      <c r="A57" s="35"/>
      <c r="B57" s="36"/>
      <c r="C57" s="37"/>
      <c r="D57" s="37"/>
      <c r="E57" s="37"/>
      <c r="F57" s="37"/>
      <c r="G57" s="37"/>
      <c r="H57" s="37"/>
      <c r="I57" s="37"/>
      <c r="J57" s="37"/>
      <c r="K57" s="37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5.2" customHeight="1">
      <c r="A58" s="35"/>
      <c r="B58" s="36"/>
      <c r="C58" s="29" t="s">
        <v>29</v>
      </c>
      <c r="D58" s="37"/>
      <c r="E58" s="37"/>
      <c r="F58" s="27" t="str">
        <f>E17</f>
        <v>Statutární město Opava</v>
      </c>
      <c r="G58" s="37"/>
      <c r="H58" s="37"/>
      <c r="I58" s="29" t="s">
        <v>37</v>
      </c>
      <c r="J58" s="33" t="str">
        <f>E23</f>
        <v>Ing. Luděk Obrdlík</v>
      </c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15.2" customHeight="1">
      <c r="A59" s="35"/>
      <c r="B59" s="36"/>
      <c r="C59" s="29" t="s">
        <v>35</v>
      </c>
      <c r="D59" s="37"/>
      <c r="E59" s="37"/>
      <c r="F59" s="27" t="str">
        <f>IF(E20="","",E20)</f>
        <v>Vyplň údaj</v>
      </c>
      <c r="G59" s="37"/>
      <c r="H59" s="37"/>
      <c r="I59" s="29" t="s">
        <v>42</v>
      </c>
      <c r="J59" s="33" t="str">
        <f>E26</f>
        <v>Ing. Luděk Obrdlík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</row>
    <row r="60" spans="1:47" s="2" customFormat="1" ht="10.35" customHeight="1">
      <c r="A60" s="35"/>
      <c r="B60" s="36"/>
      <c r="C60" s="37"/>
      <c r="D60" s="37"/>
      <c r="E60" s="37"/>
      <c r="F60" s="37"/>
      <c r="G60" s="37"/>
      <c r="H60" s="37"/>
      <c r="I60" s="37"/>
      <c r="J60" s="37"/>
      <c r="K60" s="37"/>
      <c r="L60" s="114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</row>
    <row r="61" spans="1:47" s="2" customFormat="1" ht="29.25" customHeight="1">
      <c r="A61" s="35"/>
      <c r="B61" s="36"/>
      <c r="C61" s="137" t="s">
        <v>156</v>
      </c>
      <c r="D61" s="138"/>
      <c r="E61" s="138"/>
      <c r="F61" s="138"/>
      <c r="G61" s="138"/>
      <c r="H61" s="138"/>
      <c r="I61" s="138"/>
      <c r="J61" s="139" t="s">
        <v>157</v>
      </c>
      <c r="K61" s="138"/>
      <c r="L61" s="114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47" s="2" customFormat="1" ht="10.35" customHeight="1">
      <c r="A62" s="35"/>
      <c r="B62" s="36"/>
      <c r="C62" s="37"/>
      <c r="D62" s="37"/>
      <c r="E62" s="37"/>
      <c r="F62" s="37"/>
      <c r="G62" s="37"/>
      <c r="H62" s="37"/>
      <c r="I62" s="37"/>
      <c r="J62" s="37"/>
      <c r="K62" s="37"/>
      <c r="L62" s="114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</row>
    <row r="63" spans="1:47" s="2" customFormat="1" ht="22.9" customHeight="1">
      <c r="A63" s="35"/>
      <c r="B63" s="36"/>
      <c r="C63" s="140" t="s">
        <v>78</v>
      </c>
      <c r="D63" s="37"/>
      <c r="E63" s="37"/>
      <c r="F63" s="37"/>
      <c r="G63" s="37"/>
      <c r="H63" s="37"/>
      <c r="I63" s="37"/>
      <c r="J63" s="78">
        <f>J92</f>
        <v>0</v>
      </c>
      <c r="K63" s="37"/>
      <c r="L63" s="114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U63" s="17" t="s">
        <v>158</v>
      </c>
    </row>
    <row r="64" spans="1:47" s="9" customFormat="1" ht="24.95" customHeight="1">
      <c r="B64" s="141"/>
      <c r="C64" s="142"/>
      <c r="D64" s="143" t="s">
        <v>348</v>
      </c>
      <c r="E64" s="144"/>
      <c r="F64" s="144"/>
      <c r="G64" s="144"/>
      <c r="H64" s="144"/>
      <c r="I64" s="144"/>
      <c r="J64" s="145">
        <f>J93</f>
        <v>0</v>
      </c>
      <c r="K64" s="142"/>
      <c r="L64" s="146"/>
    </row>
    <row r="65" spans="1:31" s="10" customFormat="1" ht="19.899999999999999" customHeight="1">
      <c r="B65" s="147"/>
      <c r="C65" s="98"/>
      <c r="D65" s="148" t="s">
        <v>349</v>
      </c>
      <c r="E65" s="149"/>
      <c r="F65" s="149"/>
      <c r="G65" s="149"/>
      <c r="H65" s="149"/>
      <c r="I65" s="149"/>
      <c r="J65" s="150">
        <f>J94</f>
        <v>0</v>
      </c>
      <c r="K65" s="98"/>
      <c r="L65" s="151"/>
    </row>
    <row r="66" spans="1:31" s="10" customFormat="1" ht="19.899999999999999" customHeight="1">
      <c r="B66" s="147"/>
      <c r="C66" s="98"/>
      <c r="D66" s="148" t="s">
        <v>1206</v>
      </c>
      <c r="E66" s="149"/>
      <c r="F66" s="149"/>
      <c r="G66" s="149"/>
      <c r="H66" s="149"/>
      <c r="I66" s="149"/>
      <c r="J66" s="150">
        <f>J149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1207</v>
      </c>
      <c r="E67" s="149"/>
      <c r="F67" s="149"/>
      <c r="G67" s="149"/>
      <c r="H67" s="149"/>
      <c r="I67" s="149"/>
      <c r="J67" s="150">
        <f>J153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351</v>
      </c>
      <c r="E68" s="149"/>
      <c r="F68" s="149"/>
      <c r="G68" s="149"/>
      <c r="H68" s="149"/>
      <c r="I68" s="149"/>
      <c r="J68" s="150">
        <f>J193</f>
        <v>0</v>
      </c>
      <c r="K68" s="98"/>
      <c r="L68" s="151"/>
    </row>
    <row r="69" spans="1:31" s="10" customFormat="1" ht="19.899999999999999" customHeight="1">
      <c r="B69" s="147"/>
      <c r="C69" s="98"/>
      <c r="D69" s="148" t="s">
        <v>352</v>
      </c>
      <c r="E69" s="149"/>
      <c r="F69" s="149"/>
      <c r="G69" s="149"/>
      <c r="H69" s="149"/>
      <c r="I69" s="149"/>
      <c r="J69" s="150">
        <f>J233</f>
        <v>0</v>
      </c>
      <c r="K69" s="98"/>
      <c r="L69" s="151"/>
    </row>
    <row r="70" spans="1:31" s="10" customFormat="1" ht="19.899999999999999" customHeight="1">
      <c r="B70" s="147"/>
      <c r="C70" s="98"/>
      <c r="D70" s="148" t="s">
        <v>1209</v>
      </c>
      <c r="E70" s="149"/>
      <c r="F70" s="149"/>
      <c r="G70" s="149"/>
      <c r="H70" s="149"/>
      <c r="I70" s="149"/>
      <c r="J70" s="150">
        <f>J245</f>
        <v>0</v>
      </c>
      <c r="K70" s="98"/>
      <c r="L70" s="151"/>
    </row>
    <row r="71" spans="1:31" s="2" customFormat="1" ht="21.75" customHeight="1">
      <c r="A71" s="35"/>
      <c r="B71" s="36"/>
      <c r="C71" s="37"/>
      <c r="D71" s="37"/>
      <c r="E71" s="37"/>
      <c r="F71" s="37"/>
      <c r="G71" s="37"/>
      <c r="H71" s="37"/>
      <c r="I71" s="37"/>
      <c r="J71" s="37"/>
      <c r="K71" s="37"/>
      <c r="L71" s="114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</row>
    <row r="72" spans="1:31" s="2" customFormat="1" ht="6.95" customHeight="1">
      <c r="A72" s="35"/>
      <c r="B72" s="48"/>
      <c r="C72" s="49"/>
      <c r="D72" s="49"/>
      <c r="E72" s="49"/>
      <c r="F72" s="49"/>
      <c r="G72" s="49"/>
      <c r="H72" s="49"/>
      <c r="I72" s="49"/>
      <c r="J72" s="49"/>
      <c r="K72" s="49"/>
      <c r="L72" s="114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</row>
    <row r="76" spans="1:31" s="2" customFormat="1" ht="6.95" customHeight="1">
      <c r="A76" s="35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24.95" customHeight="1">
      <c r="A77" s="35"/>
      <c r="B77" s="36"/>
      <c r="C77" s="23" t="s">
        <v>166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6.95" customHeight="1">
      <c r="A78" s="35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16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94" t="str">
        <f>E7</f>
        <v>Opava – telematika</v>
      </c>
      <c r="F80" s="295"/>
      <c r="G80" s="295"/>
      <c r="H80" s="295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1" customFormat="1" ht="12" customHeight="1">
      <c r="B81" s="21"/>
      <c r="C81" s="29" t="s">
        <v>153</v>
      </c>
      <c r="D81" s="22"/>
      <c r="E81" s="22"/>
      <c r="F81" s="22"/>
      <c r="G81" s="22"/>
      <c r="H81" s="22"/>
      <c r="I81" s="22"/>
      <c r="J81" s="22"/>
      <c r="K81" s="22"/>
      <c r="L81" s="20"/>
    </row>
    <row r="82" spans="1:65" s="2" customFormat="1" ht="16.5" customHeight="1">
      <c r="A82" s="35"/>
      <c r="B82" s="36"/>
      <c r="C82" s="37"/>
      <c r="D82" s="37"/>
      <c r="E82" s="294" t="s">
        <v>1484</v>
      </c>
      <c r="F82" s="296"/>
      <c r="G82" s="296"/>
      <c r="H82" s="296"/>
      <c r="I82" s="37"/>
      <c r="J82" s="37"/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12" customHeight="1">
      <c r="A83" s="35"/>
      <c r="B83" s="36"/>
      <c r="C83" s="29" t="s">
        <v>1204</v>
      </c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6.5" customHeight="1">
      <c r="A84" s="35"/>
      <c r="B84" s="36"/>
      <c r="C84" s="37"/>
      <c r="D84" s="37"/>
      <c r="E84" s="250" t="str">
        <f>E11</f>
        <v>PS452.3 - přechod Nádražní okruh – Tyršova – komunikace</v>
      </c>
      <c r="F84" s="296"/>
      <c r="G84" s="296"/>
      <c r="H84" s="296"/>
      <c r="I84" s="37"/>
      <c r="J84" s="37"/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6.95" customHeight="1">
      <c r="A85" s="35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2" customHeight="1">
      <c r="A86" s="35"/>
      <c r="B86" s="36"/>
      <c r="C86" s="29" t="s">
        <v>22</v>
      </c>
      <c r="D86" s="37"/>
      <c r="E86" s="37"/>
      <c r="F86" s="27" t="str">
        <f>F14</f>
        <v>Opava</v>
      </c>
      <c r="G86" s="37"/>
      <c r="H86" s="37"/>
      <c r="I86" s="29" t="s">
        <v>23</v>
      </c>
      <c r="J86" s="60" t="str">
        <f>IF(J14="","",J14)</f>
        <v>16. 8. 2019</v>
      </c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2" customFormat="1" ht="6.95" customHeight="1">
      <c r="A87" s="35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114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65" s="2" customFormat="1" ht="15.2" customHeight="1">
      <c r="A88" s="35"/>
      <c r="B88" s="36"/>
      <c r="C88" s="29" t="s">
        <v>29</v>
      </c>
      <c r="D88" s="37"/>
      <c r="E88" s="37"/>
      <c r="F88" s="27" t="str">
        <f>E17</f>
        <v>Statutární město Opava</v>
      </c>
      <c r="G88" s="37"/>
      <c r="H88" s="37"/>
      <c r="I88" s="29" t="s">
        <v>37</v>
      </c>
      <c r="J88" s="33" t="str">
        <f>E23</f>
        <v>Ing. Luděk Obrdlík</v>
      </c>
      <c r="K88" s="37"/>
      <c r="L88" s="114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65" s="2" customFormat="1" ht="15.2" customHeight="1">
      <c r="A89" s="35"/>
      <c r="B89" s="36"/>
      <c r="C89" s="29" t="s">
        <v>35</v>
      </c>
      <c r="D89" s="37"/>
      <c r="E89" s="37"/>
      <c r="F89" s="27" t="str">
        <f>IF(E20="","",E20)</f>
        <v>Vyplň údaj</v>
      </c>
      <c r="G89" s="37"/>
      <c r="H89" s="37"/>
      <c r="I89" s="29" t="s">
        <v>42</v>
      </c>
      <c r="J89" s="33" t="str">
        <f>E26</f>
        <v>Ing. Luděk Obrdlík</v>
      </c>
      <c r="K89" s="37"/>
      <c r="L89" s="114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65" s="2" customFormat="1" ht="10.35" customHeight="1">
      <c r="A90" s="35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114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65" s="11" customFormat="1" ht="29.25" customHeight="1">
      <c r="A91" s="152"/>
      <c r="B91" s="153"/>
      <c r="C91" s="154" t="s">
        <v>167</v>
      </c>
      <c r="D91" s="155" t="s">
        <v>65</v>
      </c>
      <c r="E91" s="155" t="s">
        <v>61</v>
      </c>
      <c r="F91" s="155" t="s">
        <v>62</v>
      </c>
      <c r="G91" s="155" t="s">
        <v>168</v>
      </c>
      <c r="H91" s="155" t="s">
        <v>169</v>
      </c>
      <c r="I91" s="155" t="s">
        <v>170</v>
      </c>
      <c r="J91" s="155" t="s">
        <v>157</v>
      </c>
      <c r="K91" s="156" t="s">
        <v>171</v>
      </c>
      <c r="L91" s="157"/>
      <c r="M91" s="69" t="s">
        <v>43</v>
      </c>
      <c r="N91" s="70" t="s">
        <v>50</v>
      </c>
      <c r="O91" s="70" t="s">
        <v>172</v>
      </c>
      <c r="P91" s="70" t="s">
        <v>173</v>
      </c>
      <c r="Q91" s="70" t="s">
        <v>174</v>
      </c>
      <c r="R91" s="70" t="s">
        <v>175</v>
      </c>
      <c r="S91" s="70" t="s">
        <v>176</v>
      </c>
      <c r="T91" s="71" t="s">
        <v>177</v>
      </c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</row>
    <row r="92" spans="1:65" s="2" customFormat="1" ht="22.9" customHeight="1">
      <c r="A92" s="35"/>
      <c r="B92" s="36"/>
      <c r="C92" s="76" t="s">
        <v>178</v>
      </c>
      <c r="D92" s="37"/>
      <c r="E92" s="37"/>
      <c r="F92" s="37"/>
      <c r="G92" s="37"/>
      <c r="H92" s="37"/>
      <c r="I92" s="37"/>
      <c r="J92" s="158">
        <f>BK92</f>
        <v>0</v>
      </c>
      <c r="K92" s="37"/>
      <c r="L92" s="40"/>
      <c r="M92" s="72"/>
      <c r="N92" s="159"/>
      <c r="O92" s="73"/>
      <c r="P92" s="160">
        <f>P93</f>
        <v>0</v>
      </c>
      <c r="Q92" s="73"/>
      <c r="R92" s="160">
        <f>R93</f>
        <v>18.842568</v>
      </c>
      <c r="S92" s="73"/>
      <c r="T92" s="161">
        <f>T93</f>
        <v>70.093000000000004</v>
      </c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T92" s="17" t="s">
        <v>79</v>
      </c>
      <c r="AU92" s="17" t="s">
        <v>158</v>
      </c>
      <c r="BK92" s="162">
        <f>BK93</f>
        <v>0</v>
      </c>
    </row>
    <row r="93" spans="1:65" s="12" customFormat="1" ht="25.9" customHeight="1">
      <c r="B93" s="163"/>
      <c r="C93" s="164"/>
      <c r="D93" s="165" t="s">
        <v>79</v>
      </c>
      <c r="E93" s="166" t="s">
        <v>355</v>
      </c>
      <c r="F93" s="166" t="s">
        <v>356</v>
      </c>
      <c r="G93" s="164"/>
      <c r="H93" s="164"/>
      <c r="I93" s="167"/>
      <c r="J93" s="168">
        <f>BK93</f>
        <v>0</v>
      </c>
      <c r="K93" s="164"/>
      <c r="L93" s="169"/>
      <c r="M93" s="170"/>
      <c r="N93" s="171"/>
      <c r="O93" s="171"/>
      <c r="P93" s="172">
        <f>P94+P149+P153+P193+P233+P245</f>
        <v>0</v>
      </c>
      <c r="Q93" s="171"/>
      <c r="R93" s="172">
        <f>R94+R149+R153+R193+R233+R245</f>
        <v>18.842568</v>
      </c>
      <c r="S93" s="171"/>
      <c r="T93" s="173">
        <f>T94+T149+T153+T193+T233+T245</f>
        <v>70.093000000000004</v>
      </c>
      <c r="AR93" s="174" t="s">
        <v>88</v>
      </c>
      <c r="AT93" s="175" t="s">
        <v>79</v>
      </c>
      <c r="AU93" s="175" t="s">
        <v>80</v>
      </c>
      <c r="AY93" s="174" t="s">
        <v>182</v>
      </c>
      <c r="BK93" s="176">
        <f>BK94+BK149+BK153+BK193+BK233+BK245</f>
        <v>0</v>
      </c>
    </row>
    <row r="94" spans="1:65" s="12" customFormat="1" ht="22.9" customHeight="1">
      <c r="B94" s="163"/>
      <c r="C94" s="164"/>
      <c r="D94" s="165" t="s">
        <v>79</v>
      </c>
      <c r="E94" s="177" t="s">
        <v>88</v>
      </c>
      <c r="F94" s="177" t="s">
        <v>357</v>
      </c>
      <c r="G94" s="164"/>
      <c r="H94" s="164"/>
      <c r="I94" s="167"/>
      <c r="J94" s="178">
        <f>BK94</f>
        <v>0</v>
      </c>
      <c r="K94" s="164"/>
      <c r="L94" s="169"/>
      <c r="M94" s="170"/>
      <c r="N94" s="171"/>
      <c r="O94" s="171"/>
      <c r="P94" s="172">
        <f>SUM(P95:P148)</f>
        <v>0</v>
      </c>
      <c r="Q94" s="171"/>
      <c r="R94" s="172">
        <f>SUM(R95:R148)</f>
        <v>3.8000000000000002E-5</v>
      </c>
      <c r="S94" s="171"/>
      <c r="T94" s="173">
        <f>SUM(T95:T148)</f>
        <v>70.085000000000008</v>
      </c>
      <c r="AR94" s="174" t="s">
        <v>88</v>
      </c>
      <c r="AT94" s="175" t="s">
        <v>79</v>
      </c>
      <c r="AU94" s="175" t="s">
        <v>88</v>
      </c>
      <c r="AY94" s="174" t="s">
        <v>182</v>
      </c>
      <c r="BK94" s="176">
        <f>SUM(BK95:BK148)</f>
        <v>0</v>
      </c>
    </row>
    <row r="95" spans="1:65" s="2" customFormat="1" ht="76.349999999999994" customHeight="1">
      <c r="A95" s="35"/>
      <c r="B95" s="36"/>
      <c r="C95" s="179" t="s">
        <v>88</v>
      </c>
      <c r="D95" s="179" t="s">
        <v>187</v>
      </c>
      <c r="E95" s="180" t="s">
        <v>1210</v>
      </c>
      <c r="F95" s="181" t="s">
        <v>1211</v>
      </c>
      <c r="G95" s="182" t="s">
        <v>367</v>
      </c>
      <c r="H95" s="183">
        <v>151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0.255</v>
      </c>
      <c r="T95" s="189">
        <f>S95*H95</f>
        <v>38.505000000000003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2387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1213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11.25">
      <c r="B97" s="192"/>
      <c r="C97" s="193"/>
      <c r="D97" s="194" t="s">
        <v>193</v>
      </c>
      <c r="E97" s="195" t="s">
        <v>43</v>
      </c>
      <c r="F97" s="196" t="s">
        <v>2388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2215</v>
      </c>
      <c r="G98" s="204"/>
      <c r="H98" s="207">
        <v>9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80</v>
      </c>
      <c r="AY98" s="213" t="s">
        <v>182</v>
      </c>
    </row>
    <row r="99" spans="1:65" s="13" customFormat="1" ht="11.25">
      <c r="B99" s="192"/>
      <c r="C99" s="193"/>
      <c r="D99" s="194" t="s">
        <v>193</v>
      </c>
      <c r="E99" s="195" t="s">
        <v>43</v>
      </c>
      <c r="F99" s="196" t="s">
        <v>1462</v>
      </c>
      <c r="G99" s="193"/>
      <c r="H99" s="195" t="s">
        <v>43</v>
      </c>
      <c r="I99" s="197"/>
      <c r="J99" s="193"/>
      <c r="K99" s="193"/>
      <c r="L99" s="198"/>
      <c r="M99" s="199"/>
      <c r="N99" s="200"/>
      <c r="O99" s="200"/>
      <c r="P99" s="200"/>
      <c r="Q99" s="200"/>
      <c r="R99" s="200"/>
      <c r="S99" s="200"/>
      <c r="T99" s="201"/>
      <c r="AT99" s="202" t="s">
        <v>193</v>
      </c>
      <c r="AU99" s="202" t="s">
        <v>90</v>
      </c>
      <c r="AV99" s="13" t="s">
        <v>88</v>
      </c>
      <c r="AW99" s="13" t="s">
        <v>41</v>
      </c>
      <c r="AX99" s="13" t="s">
        <v>80</v>
      </c>
      <c r="AY99" s="202" t="s">
        <v>182</v>
      </c>
    </row>
    <row r="100" spans="1:65" s="14" customFormat="1" ht="11.25">
      <c r="B100" s="203"/>
      <c r="C100" s="204"/>
      <c r="D100" s="194" t="s">
        <v>193</v>
      </c>
      <c r="E100" s="205" t="s">
        <v>43</v>
      </c>
      <c r="F100" s="206" t="s">
        <v>2389</v>
      </c>
      <c r="G100" s="204"/>
      <c r="H100" s="207">
        <v>142</v>
      </c>
      <c r="I100" s="208"/>
      <c r="J100" s="204"/>
      <c r="K100" s="204"/>
      <c r="L100" s="209"/>
      <c r="M100" s="210"/>
      <c r="N100" s="211"/>
      <c r="O100" s="211"/>
      <c r="P100" s="211"/>
      <c r="Q100" s="211"/>
      <c r="R100" s="211"/>
      <c r="S100" s="211"/>
      <c r="T100" s="212"/>
      <c r="AT100" s="213" t="s">
        <v>193</v>
      </c>
      <c r="AU100" s="213" t="s">
        <v>90</v>
      </c>
      <c r="AV100" s="14" t="s">
        <v>90</v>
      </c>
      <c r="AW100" s="14" t="s">
        <v>41</v>
      </c>
      <c r="AX100" s="14" t="s">
        <v>80</v>
      </c>
      <c r="AY100" s="213" t="s">
        <v>182</v>
      </c>
    </row>
    <row r="101" spans="1:65" s="15" customFormat="1" ht="11.25">
      <c r="B101" s="227"/>
      <c r="C101" s="228"/>
      <c r="D101" s="194" t="s">
        <v>193</v>
      </c>
      <c r="E101" s="229" t="s">
        <v>43</v>
      </c>
      <c r="F101" s="230" t="s">
        <v>436</v>
      </c>
      <c r="G101" s="228"/>
      <c r="H101" s="231">
        <v>151</v>
      </c>
      <c r="I101" s="232"/>
      <c r="J101" s="228"/>
      <c r="K101" s="228"/>
      <c r="L101" s="233"/>
      <c r="M101" s="234"/>
      <c r="N101" s="235"/>
      <c r="O101" s="235"/>
      <c r="P101" s="235"/>
      <c r="Q101" s="235"/>
      <c r="R101" s="235"/>
      <c r="S101" s="235"/>
      <c r="T101" s="236"/>
      <c r="AT101" s="237" t="s">
        <v>193</v>
      </c>
      <c r="AU101" s="237" t="s">
        <v>90</v>
      </c>
      <c r="AV101" s="15" t="s">
        <v>205</v>
      </c>
      <c r="AW101" s="15" t="s">
        <v>41</v>
      </c>
      <c r="AX101" s="15" t="s">
        <v>88</v>
      </c>
      <c r="AY101" s="237" t="s">
        <v>182</v>
      </c>
    </row>
    <row r="102" spans="1:65" s="2" customFormat="1" ht="62.65" customHeight="1">
      <c r="A102" s="35"/>
      <c r="B102" s="36"/>
      <c r="C102" s="179" t="s">
        <v>90</v>
      </c>
      <c r="D102" s="179" t="s">
        <v>187</v>
      </c>
      <c r="E102" s="180" t="s">
        <v>1218</v>
      </c>
      <c r="F102" s="181" t="s">
        <v>1219</v>
      </c>
      <c r="G102" s="182" t="s">
        <v>367</v>
      </c>
      <c r="H102" s="183">
        <v>10</v>
      </c>
      <c r="I102" s="184"/>
      <c r="J102" s="185">
        <f>ROUND(I102*H102,2)</f>
        <v>0</v>
      </c>
      <c r="K102" s="181" t="s">
        <v>191</v>
      </c>
      <c r="L102" s="40"/>
      <c r="M102" s="186" t="s">
        <v>43</v>
      </c>
      <c r="N102" s="187" t="s">
        <v>51</v>
      </c>
      <c r="O102" s="65"/>
      <c r="P102" s="188">
        <f>O102*H102</f>
        <v>0</v>
      </c>
      <c r="Q102" s="188">
        <v>0</v>
      </c>
      <c r="R102" s="188">
        <f>Q102*H102</f>
        <v>0</v>
      </c>
      <c r="S102" s="188">
        <v>0.26</v>
      </c>
      <c r="T102" s="189">
        <f>S102*H102</f>
        <v>2.6</v>
      </c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R102" s="190" t="s">
        <v>205</v>
      </c>
      <c r="AT102" s="190" t="s">
        <v>187</v>
      </c>
      <c r="AU102" s="190" t="s">
        <v>90</v>
      </c>
      <c r="AY102" s="17" t="s">
        <v>182</v>
      </c>
      <c r="BE102" s="191">
        <f>IF(N102="základní",J102,0)</f>
        <v>0</v>
      </c>
      <c r="BF102" s="191">
        <f>IF(N102="snížená",J102,0)</f>
        <v>0</v>
      </c>
      <c r="BG102" s="191">
        <f>IF(N102="zákl. přenesená",J102,0)</f>
        <v>0</v>
      </c>
      <c r="BH102" s="191">
        <f>IF(N102="sníž. přenesená",J102,0)</f>
        <v>0</v>
      </c>
      <c r="BI102" s="191">
        <f>IF(N102="nulová",J102,0)</f>
        <v>0</v>
      </c>
      <c r="BJ102" s="17" t="s">
        <v>88</v>
      </c>
      <c r="BK102" s="191">
        <f>ROUND(I102*H102,2)</f>
        <v>0</v>
      </c>
      <c r="BL102" s="17" t="s">
        <v>205</v>
      </c>
      <c r="BM102" s="190" t="s">
        <v>2390</v>
      </c>
    </row>
    <row r="103" spans="1:65" s="13" customFormat="1" ht="11.25">
      <c r="B103" s="192"/>
      <c r="C103" s="193"/>
      <c r="D103" s="194" t="s">
        <v>193</v>
      </c>
      <c r="E103" s="195" t="s">
        <v>43</v>
      </c>
      <c r="F103" s="196" t="s">
        <v>1213</v>
      </c>
      <c r="G103" s="193"/>
      <c r="H103" s="195" t="s">
        <v>43</v>
      </c>
      <c r="I103" s="197"/>
      <c r="J103" s="193"/>
      <c r="K103" s="193"/>
      <c r="L103" s="198"/>
      <c r="M103" s="199"/>
      <c r="N103" s="200"/>
      <c r="O103" s="200"/>
      <c r="P103" s="200"/>
      <c r="Q103" s="200"/>
      <c r="R103" s="200"/>
      <c r="S103" s="200"/>
      <c r="T103" s="201"/>
      <c r="AT103" s="202" t="s">
        <v>193</v>
      </c>
      <c r="AU103" s="202" t="s">
        <v>90</v>
      </c>
      <c r="AV103" s="13" t="s">
        <v>88</v>
      </c>
      <c r="AW103" s="13" t="s">
        <v>41</v>
      </c>
      <c r="AX103" s="13" t="s">
        <v>80</v>
      </c>
      <c r="AY103" s="202" t="s">
        <v>182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2391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4" customFormat="1" ht="11.25">
      <c r="B105" s="203"/>
      <c r="C105" s="204"/>
      <c r="D105" s="194" t="s">
        <v>193</v>
      </c>
      <c r="E105" s="205" t="s">
        <v>43</v>
      </c>
      <c r="F105" s="206" t="s">
        <v>1217</v>
      </c>
      <c r="G105" s="204"/>
      <c r="H105" s="207">
        <v>1</v>
      </c>
      <c r="I105" s="208"/>
      <c r="J105" s="204"/>
      <c r="K105" s="204"/>
      <c r="L105" s="209"/>
      <c r="M105" s="210"/>
      <c r="N105" s="211"/>
      <c r="O105" s="211"/>
      <c r="P105" s="211"/>
      <c r="Q105" s="211"/>
      <c r="R105" s="211"/>
      <c r="S105" s="211"/>
      <c r="T105" s="212"/>
      <c r="AT105" s="213" t="s">
        <v>193</v>
      </c>
      <c r="AU105" s="213" t="s">
        <v>90</v>
      </c>
      <c r="AV105" s="14" t="s">
        <v>90</v>
      </c>
      <c r="AW105" s="14" t="s">
        <v>41</v>
      </c>
      <c r="AX105" s="14" t="s">
        <v>80</v>
      </c>
      <c r="AY105" s="213" t="s">
        <v>182</v>
      </c>
    </row>
    <row r="106" spans="1:65" s="13" customFormat="1" ht="11.25">
      <c r="B106" s="192"/>
      <c r="C106" s="193"/>
      <c r="D106" s="194" t="s">
        <v>193</v>
      </c>
      <c r="E106" s="195" t="s">
        <v>43</v>
      </c>
      <c r="F106" s="196" t="s">
        <v>2392</v>
      </c>
      <c r="G106" s="193"/>
      <c r="H106" s="195" t="s">
        <v>43</v>
      </c>
      <c r="I106" s="197"/>
      <c r="J106" s="193"/>
      <c r="K106" s="193"/>
      <c r="L106" s="198"/>
      <c r="M106" s="199"/>
      <c r="N106" s="200"/>
      <c r="O106" s="200"/>
      <c r="P106" s="200"/>
      <c r="Q106" s="200"/>
      <c r="R106" s="200"/>
      <c r="S106" s="200"/>
      <c r="T106" s="201"/>
      <c r="AT106" s="202" t="s">
        <v>193</v>
      </c>
      <c r="AU106" s="202" t="s">
        <v>90</v>
      </c>
      <c r="AV106" s="13" t="s">
        <v>88</v>
      </c>
      <c r="AW106" s="13" t="s">
        <v>41</v>
      </c>
      <c r="AX106" s="13" t="s">
        <v>80</v>
      </c>
      <c r="AY106" s="202" t="s">
        <v>182</v>
      </c>
    </row>
    <row r="107" spans="1:65" s="14" customFormat="1" ht="11.25">
      <c r="B107" s="203"/>
      <c r="C107" s="204"/>
      <c r="D107" s="194" t="s">
        <v>193</v>
      </c>
      <c r="E107" s="205" t="s">
        <v>43</v>
      </c>
      <c r="F107" s="206" t="s">
        <v>1333</v>
      </c>
      <c r="G107" s="204"/>
      <c r="H107" s="207">
        <v>6</v>
      </c>
      <c r="I107" s="208"/>
      <c r="J107" s="204"/>
      <c r="K107" s="204"/>
      <c r="L107" s="209"/>
      <c r="M107" s="210"/>
      <c r="N107" s="211"/>
      <c r="O107" s="211"/>
      <c r="P107" s="211"/>
      <c r="Q107" s="211"/>
      <c r="R107" s="211"/>
      <c r="S107" s="211"/>
      <c r="T107" s="212"/>
      <c r="AT107" s="213" t="s">
        <v>193</v>
      </c>
      <c r="AU107" s="213" t="s">
        <v>90</v>
      </c>
      <c r="AV107" s="14" t="s">
        <v>90</v>
      </c>
      <c r="AW107" s="14" t="s">
        <v>41</v>
      </c>
      <c r="AX107" s="14" t="s">
        <v>80</v>
      </c>
      <c r="AY107" s="213" t="s">
        <v>182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2393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4" customFormat="1" ht="11.25">
      <c r="B109" s="203"/>
      <c r="C109" s="204"/>
      <c r="D109" s="194" t="s">
        <v>193</v>
      </c>
      <c r="E109" s="205" t="s">
        <v>43</v>
      </c>
      <c r="F109" s="206" t="s">
        <v>2283</v>
      </c>
      <c r="G109" s="204"/>
      <c r="H109" s="207">
        <v>3</v>
      </c>
      <c r="I109" s="208"/>
      <c r="J109" s="204"/>
      <c r="K109" s="204"/>
      <c r="L109" s="209"/>
      <c r="M109" s="210"/>
      <c r="N109" s="211"/>
      <c r="O109" s="211"/>
      <c r="P109" s="211"/>
      <c r="Q109" s="211"/>
      <c r="R109" s="211"/>
      <c r="S109" s="211"/>
      <c r="T109" s="212"/>
      <c r="AT109" s="213" t="s">
        <v>193</v>
      </c>
      <c r="AU109" s="213" t="s">
        <v>90</v>
      </c>
      <c r="AV109" s="14" t="s">
        <v>90</v>
      </c>
      <c r="AW109" s="14" t="s">
        <v>41</v>
      </c>
      <c r="AX109" s="14" t="s">
        <v>80</v>
      </c>
      <c r="AY109" s="213" t="s">
        <v>182</v>
      </c>
    </row>
    <row r="110" spans="1:65" s="15" customFormat="1" ht="11.25">
      <c r="B110" s="227"/>
      <c r="C110" s="228"/>
      <c r="D110" s="194" t="s">
        <v>193</v>
      </c>
      <c r="E110" s="229" t="s">
        <v>43</v>
      </c>
      <c r="F110" s="230" t="s">
        <v>436</v>
      </c>
      <c r="G110" s="228"/>
      <c r="H110" s="231">
        <v>10</v>
      </c>
      <c r="I110" s="232"/>
      <c r="J110" s="228"/>
      <c r="K110" s="228"/>
      <c r="L110" s="233"/>
      <c r="M110" s="234"/>
      <c r="N110" s="235"/>
      <c r="O110" s="235"/>
      <c r="P110" s="235"/>
      <c r="Q110" s="235"/>
      <c r="R110" s="235"/>
      <c r="S110" s="235"/>
      <c r="T110" s="236"/>
      <c r="AT110" s="237" t="s">
        <v>193</v>
      </c>
      <c r="AU110" s="237" t="s">
        <v>90</v>
      </c>
      <c r="AV110" s="15" t="s">
        <v>205</v>
      </c>
      <c r="AW110" s="15" t="s">
        <v>41</v>
      </c>
      <c r="AX110" s="15" t="s">
        <v>88</v>
      </c>
      <c r="AY110" s="237" t="s">
        <v>182</v>
      </c>
    </row>
    <row r="111" spans="1:65" s="2" customFormat="1" ht="62.65" customHeight="1">
      <c r="A111" s="35"/>
      <c r="B111" s="36"/>
      <c r="C111" s="179" t="s">
        <v>181</v>
      </c>
      <c r="D111" s="179" t="s">
        <v>187</v>
      </c>
      <c r="E111" s="180" t="s">
        <v>2218</v>
      </c>
      <c r="F111" s="181" t="s">
        <v>2219</v>
      </c>
      <c r="G111" s="182" t="s">
        <v>367</v>
      </c>
      <c r="H111" s="183">
        <v>161</v>
      </c>
      <c r="I111" s="184"/>
      <c r="J111" s="185">
        <f>ROUND(I111*H111,2)</f>
        <v>0</v>
      </c>
      <c r="K111" s="181" t="s">
        <v>191</v>
      </c>
      <c r="L111" s="40"/>
      <c r="M111" s="186" t="s">
        <v>43</v>
      </c>
      <c r="N111" s="187" t="s">
        <v>51</v>
      </c>
      <c r="O111" s="65"/>
      <c r="P111" s="188">
        <f>O111*H111</f>
        <v>0</v>
      </c>
      <c r="Q111" s="188">
        <v>0</v>
      </c>
      <c r="R111" s="188">
        <f>Q111*H111</f>
        <v>0</v>
      </c>
      <c r="S111" s="188">
        <v>0.18</v>
      </c>
      <c r="T111" s="189">
        <f>S111*H111</f>
        <v>28.98</v>
      </c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R111" s="190" t="s">
        <v>205</v>
      </c>
      <c r="AT111" s="190" t="s">
        <v>187</v>
      </c>
      <c r="AU111" s="190" t="s">
        <v>90</v>
      </c>
      <c r="AY111" s="17" t="s">
        <v>182</v>
      </c>
      <c r="BE111" s="191">
        <f>IF(N111="základní",J111,0)</f>
        <v>0</v>
      </c>
      <c r="BF111" s="191">
        <f>IF(N111="snížená",J111,0)</f>
        <v>0</v>
      </c>
      <c r="BG111" s="191">
        <f>IF(N111="zákl. přenesená",J111,0)</f>
        <v>0</v>
      </c>
      <c r="BH111" s="191">
        <f>IF(N111="sníž. přenesená",J111,0)</f>
        <v>0</v>
      </c>
      <c r="BI111" s="191">
        <f>IF(N111="nulová",J111,0)</f>
        <v>0</v>
      </c>
      <c r="BJ111" s="17" t="s">
        <v>88</v>
      </c>
      <c r="BK111" s="191">
        <f>ROUND(I111*H111,2)</f>
        <v>0</v>
      </c>
      <c r="BL111" s="17" t="s">
        <v>205</v>
      </c>
      <c r="BM111" s="190" t="s">
        <v>2394</v>
      </c>
    </row>
    <row r="112" spans="1:65" s="13" customFormat="1" ht="11.25">
      <c r="B112" s="192"/>
      <c r="C112" s="193"/>
      <c r="D112" s="194" t="s">
        <v>193</v>
      </c>
      <c r="E112" s="195" t="s">
        <v>43</v>
      </c>
      <c r="F112" s="196" t="s">
        <v>1213</v>
      </c>
      <c r="G112" s="193"/>
      <c r="H112" s="195" t="s">
        <v>43</v>
      </c>
      <c r="I112" s="197"/>
      <c r="J112" s="193"/>
      <c r="K112" s="193"/>
      <c r="L112" s="198"/>
      <c r="M112" s="199"/>
      <c r="N112" s="200"/>
      <c r="O112" s="200"/>
      <c r="P112" s="200"/>
      <c r="Q112" s="200"/>
      <c r="R112" s="200"/>
      <c r="S112" s="200"/>
      <c r="T112" s="201"/>
      <c r="AT112" s="202" t="s">
        <v>193</v>
      </c>
      <c r="AU112" s="202" t="s">
        <v>90</v>
      </c>
      <c r="AV112" s="13" t="s">
        <v>88</v>
      </c>
      <c r="AW112" s="13" t="s">
        <v>41</v>
      </c>
      <c r="AX112" s="13" t="s">
        <v>80</v>
      </c>
      <c r="AY112" s="202" t="s">
        <v>182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2388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4" customFormat="1" ht="11.25">
      <c r="B114" s="203"/>
      <c r="C114" s="204"/>
      <c r="D114" s="194" t="s">
        <v>193</v>
      </c>
      <c r="E114" s="205" t="s">
        <v>43</v>
      </c>
      <c r="F114" s="206" t="s">
        <v>2215</v>
      </c>
      <c r="G114" s="204"/>
      <c r="H114" s="207">
        <v>9</v>
      </c>
      <c r="I114" s="208"/>
      <c r="J114" s="204"/>
      <c r="K114" s="204"/>
      <c r="L114" s="209"/>
      <c r="M114" s="210"/>
      <c r="N114" s="211"/>
      <c r="O114" s="211"/>
      <c r="P114" s="211"/>
      <c r="Q114" s="211"/>
      <c r="R114" s="211"/>
      <c r="S114" s="211"/>
      <c r="T114" s="212"/>
      <c r="AT114" s="213" t="s">
        <v>193</v>
      </c>
      <c r="AU114" s="213" t="s">
        <v>90</v>
      </c>
      <c r="AV114" s="14" t="s">
        <v>90</v>
      </c>
      <c r="AW114" s="14" t="s">
        <v>41</v>
      </c>
      <c r="AX114" s="14" t="s">
        <v>80</v>
      </c>
      <c r="AY114" s="213" t="s">
        <v>182</v>
      </c>
    </row>
    <row r="115" spans="1:65" s="13" customFormat="1" ht="11.25">
      <c r="B115" s="192"/>
      <c r="C115" s="193"/>
      <c r="D115" s="194" t="s">
        <v>193</v>
      </c>
      <c r="E115" s="195" t="s">
        <v>43</v>
      </c>
      <c r="F115" s="196" t="s">
        <v>1462</v>
      </c>
      <c r="G115" s="193"/>
      <c r="H115" s="195" t="s">
        <v>43</v>
      </c>
      <c r="I115" s="197"/>
      <c r="J115" s="193"/>
      <c r="K115" s="193"/>
      <c r="L115" s="198"/>
      <c r="M115" s="199"/>
      <c r="N115" s="200"/>
      <c r="O115" s="200"/>
      <c r="P115" s="200"/>
      <c r="Q115" s="200"/>
      <c r="R115" s="200"/>
      <c r="S115" s="200"/>
      <c r="T115" s="201"/>
      <c r="AT115" s="202" t="s">
        <v>193</v>
      </c>
      <c r="AU115" s="202" t="s">
        <v>90</v>
      </c>
      <c r="AV115" s="13" t="s">
        <v>88</v>
      </c>
      <c r="AW115" s="13" t="s">
        <v>41</v>
      </c>
      <c r="AX115" s="13" t="s">
        <v>80</v>
      </c>
      <c r="AY115" s="202" t="s">
        <v>182</v>
      </c>
    </row>
    <row r="116" spans="1:65" s="14" customFormat="1" ht="11.25">
      <c r="B116" s="203"/>
      <c r="C116" s="204"/>
      <c r="D116" s="194" t="s">
        <v>193</v>
      </c>
      <c r="E116" s="205" t="s">
        <v>43</v>
      </c>
      <c r="F116" s="206" t="s">
        <v>2389</v>
      </c>
      <c r="G116" s="204"/>
      <c r="H116" s="207">
        <v>142</v>
      </c>
      <c r="I116" s="208"/>
      <c r="J116" s="204"/>
      <c r="K116" s="204"/>
      <c r="L116" s="209"/>
      <c r="M116" s="210"/>
      <c r="N116" s="211"/>
      <c r="O116" s="211"/>
      <c r="P116" s="211"/>
      <c r="Q116" s="211"/>
      <c r="R116" s="211"/>
      <c r="S116" s="211"/>
      <c r="T116" s="212"/>
      <c r="AT116" s="213" t="s">
        <v>193</v>
      </c>
      <c r="AU116" s="213" t="s">
        <v>90</v>
      </c>
      <c r="AV116" s="14" t="s">
        <v>90</v>
      </c>
      <c r="AW116" s="14" t="s">
        <v>41</v>
      </c>
      <c r="AX116" s="14" t="s">
        <v>80</v>
      </c>
      <c r="AY116" s="213" t="s">
        <v>182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2391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4" customFormat="1" ht="11.25">
      <c r="B118" s="203"/>
      <c r="C118" s="204"/>
      <c r="D118" s="194" t="s">
        <v>193</v>
      </c>
      <c r="E118" s="205" t="s">
        <v>43</v>
      </c>
      <c r="F118" s="206" t="s">
        <v>1217</v>
      </c>
      <c r="G118" s="204"/>
      <c r="H118" s="207">
        <v>1</v>
      </c>
      <c r="I118" s="208"/>
      <c r="J118" s="204"/>
      <c r="K118" s="204"/>
      <c r="L118" s="209"/>
      <c r="M118" s="210"/>
      <c r="N118" s="211"/>
      <c r="O118" s="211"/>
      <c r="P118" s="211"/>
      <c r="Q118" s="211"/>
      <c r="R118" s="211"/>
      <c r="S118" s="211"/>
      <c r="T118" s="212"/>
      <c r="AT118" s="213" t="s">
        <v>193</v>
      </c>
      <c r="AU118" s="213" t="s">
        <v>90</v>
      </c>
      <c r="AV118" s="14" t="s">
        <v>90</v>
      </c>
      <c r="AW118" s="14" t="s">
        <v>41</v>
      </c>
      <c r="AX118" s="14" t="s">
        <v>80</v>
      </c>
      <c r="AY118" s="213" t="s">
        <v>182</v>
      </c>
    </row>
    <row r="119" spans="1:65" s="13" customFormat="1" ht="11.25">
      <c r="B119" s="192"/>
      <c r="C119" s="193"/>
      <c r="D119" s="194" t="s">
        <v>193</v>
      </c>
      <c r="E119" s="195" t="s">
        <v>43</v>
      </c>
      <c r="F119" s="196" t="s">
        <v>2392</v>
      </c>
      <c r="G119" s="193"/>
      <c r="H119" s="195" t="s">
        <v>43</v>
      </c>
      <c r="I119" s="197"/>
      <c r="J119" s="193"/>
      <c r="K119" s="193"/>
      <c r="L119" s="198"/>
      <c r="M119" s="199"/>
      <c r="N119" s="200"/>
      <c r="O119" s="200"/>
      <c r="P119" s="200"/>
      <c r="Q119" s="200"/>
      <c r="R119" s="200"/>
      <c r="S119" s="200"/>
      <c r="T119" s="201"/>
      <c r="AT119" s="202" t="s">
        <v>193</v>
      </c>
      <c r="AU119" s="202" t="s">
        <v>90</v>
      </c>
      <c r="AV119" s="13" t="s">
        <v>88</v>
      </c>
      <c r="AW119" s="13" t="s">
        <v>41</v>
      </c>
      <c r="AX119" s="13" t="s">
        <v>80</v>
      </c>
      <c r="AY119" s="202" t="s">
        <v>182</v>
      </c>
    </row>
    <row r="120" spans="1:65" s="14" customFormat="1" ht="11.25">
      <c r="B120" s="203"/>
      <c r="C120" s="204"/>
      <c r="D120" s="194" t="s">
        <v>193</v>
      </c>
      <c r="E120" s="205" t="s">
        <v>43</v>
      </c>
      <c r="F120" s="206" t="s">
        <v>1333</v>
      </c>
      <c r="G120" s="204"/>
      <c r="H120" s="207">
        <v>6</v>
      </c>
      <c r="I120" s="208"/>
      <c r="J120" s="204"/>
      <c r="K120" s="204"/>
      <c r="L120" s="209"/>
      <c r="M120" s="210"/>
      <c r="N120" s="211"/>
      <c r="O120" s="211"/>
      <c r="P120" s="211"/>
      <c r="Q120" s="211"/>
      <c r="R120" s="211"/>
      <c r="S120" s="211"/>
      <c r="T120" s="212"/>
      <c r="AT120" s="213" t="s">
        <v>193</v>
      </c>
      <c r="AU120" s="213" t="s">
        <v>90</v>
      </c>
      <c r="AV120" s="14" t="s">
        <v>90</v>
      </c>
      <c r="AW120" s="14" t="s">
        <v>41</v>
      </c>
      <c r="AX120" s="14" t="s">
        <v>80</v>
      </c>
      <c r="AY120" s="213" t="s">
        <v>182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2393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4" customFormat="1" ht="11.25">
      <c r="B122" s="203"/>
      <c r="C122" s="204"/>
      <c r="D122" s="194" t="s">
        <v>193</v>
      </c>
      <c r="E122" s="205" t="s">
        <v>43</v>
      </c>
      <c r="F122" s="206" t="s">
        <v>2283</v>
      </c>
      <c r="G122" s="204"/>
      <c r="H122" s="207">
        <v>3</v>
      </c>
      <c r="I122" s="208"/>
      <c r="J122" s="204"/>
      <c r="K122" s="204"/>
      <c r="L122" s="209"/>
      <c r="M122" s="210"/>
      <c r="N122" s="211"/>
      <c r="O122" s="211"/>
      <c r="P122" s="211"/>
      <c r="Q122" s="211"/>
      <c r="R122" s="211"/>
      <c r="S122" s="211"/>
      <c r="T122" s="212"/>
      <c r="AT122" s="213" t="s">
        <v>193</v>
      </c>
      <c r="AU122" s="213" t="s">
        <v>90</v>
      </c>
      <c r="AV122" s="14" t="s">
        <v>90</v>
      </c>
      <c r="AW122" s="14" t="s">
        <v>41</v>
      </c>
      <c r="AX122" s="14" t="s">
        <v>80</v>
      </c>
      <c r="AY122" s="213" t="s">
        <v>182</v>
      </c>
    </row>
    <row r="123" spans="1:65" s="15" customFormat="1" ht="11.25">
      <c r="B123" s="227"/>
      <c r="C123" s="228"/>
      <c r="D123" s="194" t="s">
        <v>193</v>
      </c>
      <c r="E123" s="229" t="s">
        <v>43</v>
      </c>
      <c r="F123" s="230" t="s">
        <v>436</v>
      </c>
      <c r="G123" s="228"/>
      <c r="H123" s="231">
        <v>161</v>
      </c>
      <c r="I123" s="232"/>
      <c r="J123" s="228"/>
      <c r="K123" s="228"/>
      <c r="L123" s="233"/>
      <c r="M123" s="234"/>
      <c r="N123" s="235"/>
      <c r="O123" s="235"/>
      <c r="P123" s="235"/>
      <c r="Q123" s="235"/>
      <c r="R123" s="235"/>
      <c r="S123" s="235"/>
      <c r="T123" s="236"/>
      <c r="AT123" s="237" t="s">
        <v>193</v>
      </c>
      <c r="AU123" s="237" t="s">
        <v>90</v>
      </c>
      <c r="AV123" s="15" t="s">
        <v>205</v>
      </c>
      <c r="AW123" s="15" t="s">
        <v>41</v>
      </c>
      <c r="AX123" s="15" t="s">
        <v>88</v>
      </c>
      <c r="AY123" s="237" t="s">
        <v>182</v>
      </c>
    </row>
    <row r="124" spans="1:65" s="2" customFormat="1" ht="49.15" customHeight="1">
      <c r="A124" s="35"/>
      <c r="B124" s="36"/>
      <c r="C124" s="179" t="s">
        <v>205</v>
      </c>
      <c r="D124" s="179" t="s">
        <v>187</v>
      </c>
      <c r="E124" s="180" t="s">
        <v>1248</v>
      </c>
      <c r="F124" s="181" t="s">
        <v>1249</v>
      </c>
      <c r="G124" s="182" t="s">
        <v>360</v>
      </c>
      <c r="H124" s="183">
        <v>0.15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2395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1213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4" customFormat="1" ht="11.25">
      <c r="B126" s="203"/>
      <c r="C126" s="204"/>
      <c r="D126" s="194" t="s">
        <v>193</v>
      </c>
      <c r="E126" s="205" t="s">
        <v>43</v>
      </c>
      <c r="F126" s="206" t="s">
        <v>2229</v>
      </c>
      <c r="G126" s="204"/>
      <c r="H126" s="207">
        <v>0.15</v>
      </c>
      <c r="I126" s="208"/>
      <c r="J126" s="204"/>
      <c r="K126" s="204"/>
      <c r="L126" s="209"/>
      <c r="M126" s="210"/>
      <c r="N126" s="211"/>
      <c r="O126" s="211"/>
      <c r="P126" s="211"/>
      <c r="Q126" s="211"/>
      <c r="R126" s="211"/>
      <c r="S126" s="211"/>
      <c r="T126" s="212"/>
      <c r="AT126" s="213" t="s">
        <v>193</v>
      </c>
      <c r="AU126" s="213" t="s">
        <v>90</v>
      </c>
      <c r="AV126" s="14" t="s">
        <v>90</v>
      </c>
      <c r="AW126" s="14" t="s">
        <v>41</v>
      </c>
      <c r="AX126" s="14" t="s">
        <v>80</v>
      </c>
      <c r="AY126" s="213" t="s">
        <v>182</v>
      </c>
    </row>
    <row r="127" spans="1:65" s="15" customFormat="1" ht="11.25">
      <c r="B127" s="227"/>
      <c r="C127" s="228"/>
      <c r="D127" s="194" t="s">
        <v>193</v>
      </c>
      <c r="E127" s="229" t="s">
        <v>43</v>
      </c>
      <c r="F127" s="230" t="s">
        <v>436</v>
      </c>
      <c r="G127" s="228"/>
      <c r="H127" s="231">
        <v>0.15</v>
      </c>
      <c r="I127" s="232"/>
      <c r="J127" s="228"/>
      <c r="K127" s="228"/>
      <c r="L127" s="233"/>
      <c r="M127" s="234"/>
      <c r="N127" s="235"/>
      <c r="O127" s="235"/>
      <c r="P127" s="235"/>
      <c r="Q127" s="235"/>
      <c r="R127" s="235"/>
      <c r="S127" s="235"/>
      <c r="T127" s="236"/>
      <c r="AT127" s="237" t="s">
        <v>193</v>
      </c>
      <c r="AU127" s="237" t="s">
        <v>90</v>
      </c>
      <c r="AV127" s="15" t="s">
        <v>205</v>
      </c>
      <c r="AW127" s="15" t="s">
        <v>41</v>
      </c>
      <c r="AX127" s="15" t="s">
        <v>88</v>
      </c>
      <c r="AY127" s="237" t="s">
        <v>182</v>
      </c>
    </row>
    <row r="128" spans="1:65" s="2" customFormat="1" ht="37.9" customHeight="1">
      <c r="A128" s="35"/>
      <c r="B128" s="36"/>
      <c r="C128" s="179" t="s">
        <v>210</v>
      </c>
      <c r="D128" s="179" t="s">
        <v>187</v>
      </c>
      <c r="E128" s="180" t="s">
        <v>1252</v>
      </c>
      <c r="F128" s="181" t="s">
        <v>1253</v>
      </c>
      <c r="G128" s="182" t="s">
        <v>360</v>
      </c>
      <c r="H128" s="183">
        <v>0.15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2396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1213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3" customFormat="1" ht="11.25">
      <c r="B130" s="192"/>
      <c r="C130" s="193"/>
      <c r="D130" s="194" t="s">
        <v>193</v>
      </c>
      <c r="E130" s="195" t="s">
        <v>43</v>
      </c>
      <c r="F130" s="196" t="s">
        <v>1255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2229</v>
      </c>
      <c r="G131" s="204"/>
      <c r="H131" s="207">
        <v>0.15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80</v>
      </c>
      <c r="AY131" s="213" t="s">
        <v>182</v>
      </c>
    </row>
    <row r="132" spans="1:65" s="15" customFormat="1" ht="11.25">
      <c r="B132" s="227"/>
      <c r="C132" s="228"/>
      <c r="D132" s="194" t="s">
        <v>193</v>
      </c>
      <c r="E132" s="229" t="s">
        <v>43</v>
      </c>
      <c r="F132" s="230" t="s">
        <v>436</v>
      </c>
      <c r="G132" s="228"/>
      <c r="H132" s="231">
        <v>0.15</v>
      </c>
      <c r="I132" s="232"/>
      <c r="J132" s="228"/>
      <c r="K132" s="228"/>
      <c r="L132" s="233"/>
      <c r="M132" s="234"/>
      <c r="N132" s="235"/>
      <c r="O132" s="235"/>
      <c r="P132" s="235"/>
      <c r="Q132" s="235"/>
      <c r="R132" s="235"/>
      <c r="S132" s="235"/>
      <c r="T132" s="236"/>
      <c r="AT132" s="237" t="s">
        <v>193</v>
      </c>
      <c r="AU132" s="237" t="s">
        <v>90</v>
      </c>
      <c r="AV132" s="15" t="s">
        <v>205</v>
      </c>
      <c r="AW132" s="15" t="s">
        <v>41</v>
      </c>
      <c r="AX132" s="15" t="s">
        <v>88</v>
      </c>
      <c r="AY132" s="237" t="s">
        <v>182</v>
      </c>
    </row>
    <row r="133" spans="1:65" s="2" customFormat="1" ht="49.15" customHeight="1">
      <c r="A133" s="35"/>
      <c r="B133" s="36"/>
      <c r="C133" s="179" t="s">
        <v>215</v>
      </c>
      <c r="D133" s="179" t="s">
        <v>187</v>
      </c>
      <c r="E133" s="180" t="s">
        <v>1269</v>
      </c>
      <c r="F133" s="181" t="s">
        <v>1270</v>
      </c>
      <c r="G133" s="182" t="s">
        <v>360</v>
      </c>
      <c r="H133" s="183">
        <v>0.15</v>
      </c>
      <c r="I133" s="184"/>
      <c r="J133" s="185">
        <f>ROUND(I133*H133,2)</f>
        <v>0</v>
      </c>
      <c r="K133" s="181" t="s">
        <v>191</v>
      </c>
      <c r="L133" s="40"/>
      <c r="M133" s="186" t="s">
        <v>43</v>
      </c>
      <c r="N133" s="187" t="s">
        <v>51</v>
      </c>
      <c r="O133" s="65"/>
      <c r="P133" s="188">
        <f>O133*H133</f>
        <v>0</v>
      </c>
      <c r="Q133" s="188">
        <v>0</v>
      </c>
      <c r="R133" s="188">
        <f>Q133*H133</f>
        <v>0</v>
      </c>
      <c r="S133" s="188">
        <v>0</v>
      </c>
      <c r="T133" s="189">
        <f>S133*H133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R133" s="190" t="s">
        <v>205</v>
      </c>
      <c r="AT133" s="190" t="s">
        <v>187</v>
      </c>
      <c r="AU133" s="190" t="s">
        <v>90</v>
      </c>
      <c r="AY133" s="17" t="s">
        <v>182</v>
      </c>
      <c r="BE133" s="191">
        <f>IF(N133="základní",J133,0)</f>
        <v>0</v>
      </c>
      <c r="BF133" s="191">
        <f>IF(N133="snížená",J133,0)</f>
        <v>0</v>
      </c>
      <c r="BG133" s="191">
        <f>IF(N133="zákl. přenesená",J133,0)</f>
        <v>0</v>
      </c>
      <c r="BH133" s="191">
        <f>IF(N133="sníž. přenesená",J133,0)</f>
        <v>0</v>
      </c>
      <c r="BI133" s="191">
        <f>IF(N133="nulová",J133,0)</f>
        <v>0</v>
      </c>
      <c r="BJ133" s="17" t="s">
        <v>88</v>
      </c>
      <c r="BK133" s="191">
        <f>ROUND(I133*H133,2)</f>
        <v>0</v>
      </c>
      <c r="BL133" s="17" t="s">
        <v>205</v>
      </c>
      <c r="BM133" s="190" t="s">
        <v>2397</v>
      </c>
    </row>
    <row r="134" spans="1:65" s="13" customFormat="1" ht="11.25">
      <c r="B134" s="192"/>
      <c r="C134" s="193"/>
      <c r="D134" s="194" t="s">
        <v>193</v>
      </c>
      <c r="E134" s="195" t="s">
        <v>43</v>
      </c>
      <c r="F134" s="196" t="s">
        <v>2398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2231</v>
      </c>
      <c r="G135" s="204"/>
      <c r="H135" s="207">
        <v>0.15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80</v>
      </c>
      <c r="AY135" s="213" t="s">
        <v>182</v>
      </c>
    </row>
    <row r="136" spans="1:65" s="15" customFormat="1" ht="11.25">
      <c r="B136" s="227"/>
      <c r="C136" s="228"/>
      <c r="D136" s="194" t="s">
        <v>193</v>
      </c>
      <c r="E136" s="229" t="s">
        <v>43</v>
      </c>
      <c r="F136" s="230" t="s">
        <v>436</v>
      </c>
      <c r="G136" s="228"/>
      <c r="H136" s="231">
        <v>0.15</v>
      </c>
      <c r="I136" s="232"/>
      <c r="J136" s="228"/>
      <c r="K136" s="228"/>
      <c r="L136" s="233"/>
      <c r="M136" s="234"/>
      <c r="N136" s="235"/>
      <c r="O136" s="235"/>
      <c r="P136" s="235"/>
      <c r="Q136" s="235"/>
      <c r="R136" s="235"/>
      <c r="S136" s="235"/>
      <c r="T136" s="236"/>
      <c r="AT136" s="237" t="s">
        <v>193</v>
      </c>
      <c r="AU136" s="237" t="s">
        <v>90</v>
      </c>
      <c r="AV136" s="15" t="s">
        <v>205</v>
      </c>
      <c r="AW136" s="15" t="s">
        <v>41</v>
      </c>
      <c r="AX136" s="15" t="s">
        <v>88</v>
      </c>
      <c r="AY136" s="237" t="s">
        <v>182</v>
      </c>
    </row>
    <row r="137" spans="1:65" s="2" customFormat="1" ht="37.9" customHeight="1">
      <c r="A137" s="35"/>
      <c r="B137" s="36"/>
      <c r="C137" s="179" t="s">
        <v>220</v>
      </c>
      <c r="D137" s="179" t="s">
        <v>187</v>
      </c>
      <c r="E137" s="180" t="s">
        <v>1297</v>
      </c>
      <c r="F137" s="181" t="s">
        <v>1298</v>
      </c>
      <c r="G137" s="182" t="s">
        <v>367</v>
      </c>
      <c r="H137" s="183">
        <v>1.5</v>
      </c>
      <c r="I137" s="184"/>
      <c r="J137" s="185">
        <f>ROUND(I137*H137,2)</f>
        <v>0</v>
      </c>
      <c r="K137" s="181" t="s">
        <v>191</v>
      </c>
      <c r="L137" s="40"/>
      <c r="M137" s="186" t="s">
        <v>43</v>
      </c>
      <c r="N137" s="187" t="s">
        <v>51</v>
      </c>
      <c r="O137" s="65"/>
      <c r="P137" s="188">
        <f>O137*H137</f>
        <v>0</v>
      </c>
      <c r="Q137" s="188">
        <v>0</v>
      </c>
      <c r="R137" s="188">
        <f>Q137*H137</f>
        <v>0</v>
      </c>
      <c r="S137" s="188">
        <v>0</v>
      </c>
      <c r="T137" s="189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90" t="s">
        <v>205</v>
      </c>
      <c r="AT137" s="190" t="s">
        <v>187</v>
      </c>
      <c r="AU137" s="190" t="s">
        <v>90</v>
      </c>
      <c r="AY137" s="17" t="s">
        <v>182</v>
      </c>
      <c r="BE137" s="191">
        <f>IF(N137="základní",J137,0)</f>
        <v>0</v>
      </c>
      <c r="BF137" s="191">
        <f>IF(N137="snížená",J137,0)</f>
        <v>0</v>
      </c>
      <c r="BG137" s="191">
        <f>IF(N137="zákl. přenesená",J137,0)</f>
        <v>0</v>
      </c>
      <c r="BH137" s="191">
        <f>IF(N137="sníž. přenesená",J137,0)</f>
        <v>0</v>
      </c>
      <c r="BI137" s="191">
        <f>IF(N137="nulová",J137,0)</f>
        <v>0</v>
      </c>
      <c r="BJ137" s="17" t="s">
        <v>88</v>
      </c>
      <c r="BK137" s="191">
        <f>ROUND(I137*H137,2)</f>
        <v>0</v>
      </c>
      <c r="BL137" s="17" t="s">
        <v>205</v>
      </c>
      <c r="BM137" s="190" t="s">
        <v>2399</v>
      </c>
    </row>
    <row r="138" spans="1:65" s="13" customFormat="1" ht="11.25">
      <c r="B138" s="192"/>
      <c r="C138" s="193"/>
      <c r="D138" s="194" t="s">
        <v>193</v>
      </c>
      <c r="E138" s="195" t="s">
        <v>43</v>
      </c>
      <c r="F138" s="196" t="s">
        <v>1213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1186</v>
      </c>
      <c r="G139" s="204"/>
      <c r="H139" s="207">
        <v>1.5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80</v>
      </c>
      <c r="AY139" s="213" t="s">
        <v>182</v>
      </c>
    </row>
    <row r="140" spans="1:65" s="15" customFormat="1" ht="11.25">
      <c r="B140" s="227"/>
      <c r="C140" s="228"/>
      <c r="D140" s="194" t="s">
        <v>193</v>
      </c>
      <c r="E140" s="229" t="s">
        <v>43</v>
      </c>
      <c r="F140" s="230" t="s">
        <v>436</v>
      </c>
      <c r="G140" s="228"/>
      <c r="H140" s="231">
        <v>1.5</v>
      </c>
      <c r="I140" s="232"/>
      <c r="J140" s="228"/>
      <c r="K140" s="228"/>
      <c r="L140" s="233"/>
      <c r="M140" s="234"/>
      <c r="N140" s="235"/>
      <c r="O140" s="235"/>
      <c r="P140" s="235"/>
      <c r="Q140" s="235"/>
      <c r="R140" s="235"/>
      <c r="S140" s="235"/>
      <c r="T140" s="236"/>
      <c r="AT140" s="237" t="s">
        <v>193</v>
      </c>
      <c r="AU140" s="237" t="s">
        <v>90</v>
      </c>
      <c r="AV140" s="15" t="s">
        <v>205</v>
      </c>
      <c r="AW140" s="15" t="s">
        <v>41</v>
      </c>
      <c r="AX140" s="15" t="s">
        <v>88</v>
      </c>
      <c r="AY140" s="237" t="s">
        <v>182</v>
      </c>
    </row>
    <row r="141" spans="1:65" s="2" customFormat="1" ht="37.9" customHeight="1">
      <c r="A141" s="35"/>
      <c r="B141" s="36"/>
      <c r="C141" s="179" t="s">
        <v>225</v>
      </c>
      <c r="D141" s="179" t="s">
        <v>187</v>
      </c>
      <c r="E141" s="180" t="s">
        <v>1301</v>
      </c>
      <c r="F141" s="181" t="s">
        <v>1302</v>
      </c>
      <c r="G141" s="182" t="s">
        <v>367</v>
      </c>
      <c r="H141" s="183">
        <v>1.5</v>
      </c>
      <c r="I141" s="184"/>
      <c r="J141" s="185">
        <f>ROUND(I141*H141,2)</f>
        <v>0</v>
      </c>
      <c r="K141" s="181" t="s">
        <v>191</v>
      </c>
      <c r="L141" s="40"/>
      <c r="M141" s="186" t="s">
        <v>43</v>
      </c>
      <c r="N141" s="187" t="s">
        <v>51</v>
      </c>
      <c r="O141" s="65"/>
      <c r="P141" s="188">
        <f>O141*H141</f>
        <v>0</v>
      </c>
      <c r="Q141" s="188">
        <v>0</v>
      </c>
      <c r="R141" s="188">
        <f>Q141*H141</f>
        <v>0</v>
      </c>
      <c r="S141" s="188">
        <v>0</v>
      </c>
      <c r="T141" s="189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90" t="s">
        <v>205</v>
      </c>
      <c r="AT141" s="190" t="s">
        <v>187</v>
      </c>
      <c r="AU141" s="190" t="s">
        <v>90</v>
      </c>
      <c r="AY141" s="17" t="s">
        <v>182</v>
      </c>
      <c r="BE141" s="191">
        <f>IF(N141="základní",J141,0)</f>
        <v>0</v>
      </c>
      <c r="BF141" s="191">
        <f>IF(N141="snížená",J141,0)</f>
        <v>0</v>
      </c>
      <c r="BG141" s="191">
        <f>IF(N141="zákl. přenesená",J141,0)</f>
        <v>0</v>
      </c>
      <c r="BH141" s="191">
        <f>IF(N141="sníž. přenesená",J141,0)</f>
        <v>0</v>
      </c>
      <c r="BI141" s="191">
        <f>IF(N141="nulová",J141,0)</f>
        <v>0</v>
      </c>
      <c r="BJ141" s="17" t="s">
        <v>88</v>
      </c>
      <c r="BK141" s="191">
        <f>ROUND(I141*H141,2)</f>
        <v>0</v>
      </c>
      <c r="BL141" s="17" t="s">
        <v>205</v>
      </c>
      <c r="BM141" s="190" t="s">
        <v>2400</v>
      </c>
    </row>
    <row r="142" spans="1:65" s="2" customFormat="1" ht="14.45" customHeight="1">
      <c r="A142" s="35"/>
      <c r="B142" s="36"/>
      <c r="C142" s="214" t="s">
        <v>230</v>
      </c>
      <c r="D142" s="214" t="s">
        <v>179</v>
      </c>
      <c r="E142" s="215" t="s">
        <v>1304</v>
      </c>
      <c r="F142" s="216" t="s">
        <v>1305</v>
      </c>
      <c r="G142" s="217" t="s">
        <v>378</v>
      </c>
      <c r="H142" s="218">
        <v>3.7999999999999999E-2</v>
      </c>
      <c r="I142" s="219"/>
      <c r="J142" s="220">
        <f>ROUND(I142*H142,2)</f>
        <v>0</v>
      </c>
      <c r="K142" s="216" t="s">
        <v>191</v>
      </c>
      <c r="L142" s="221"/>
      <c r="M142" s="222" t="s">
        <v>43</v>
      </c>
      <c r="N142" s="223" t="s">
        <v>51</v>
      </c>
      <c r="O142" s="65"/>
      <c r="P142" s="188">
        <f>O142*H142</f>
        <v>0</v>
      </c>
      <c r="Q142" s="188">
        <v>1E-3</v>
      </c>
      <c r="R142" s="188">
        <f>Q142*H142</f>
        <v>3.8000000000000002E-5</v>
      </c>
      <c r="S142" s="188">
        <v>0</v>
      </c>
      <c r="T142" s="189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90" t="s">
        <v>225</v>
      </c>
      <c r="AT142" s="190" t="s">
        <v>179</v>
      </c>
      <c r="AU142" s="190" t="s">
        <v>90</v>
      </c>
      <c r="AY142" s="17" t="s">
        <v>182</v>
      </c>
      <c r="BE142" s="191">
        <f>IF(N142="základní",J142,0)</f>
        <v>0</v>
      </c>
      <c r="BF142" s="191">
        <f>IF(N142="snížená",J142,0)</f>
        <v>0</v>
      </c>
      <c r="BG142" s="191">
        <f>IF(N142="zákl. přenesená",J142,0)</f>
        <v>0</v>
      </c>
      <c r="BH142" s="191">
        <f>IF(N142="sníž. přenesená",J142,0)</f>
        <v>0</v>
      </c>
      <c r="BI142" s="191">
        <f>IF(N142="nulová",J142,0)</f>
        <v>0</v>
      </c>
      <c r="BJ142" s="17" t="s">
        <v>88</v>
      </c>
      <c r="BK142" s="191">
        <f>ROUND(I142*H142,2)</f>
        <v>0</v>
      </c>
      <c r="BL142" s="17" t="s">
        <v>205</v>
      </c>
      <c r="BM142" s="190" t="s">
        <v>2401</v>
      </c>
    </row>
    <row r="143" spans="1:65" s="14" customFormat="1" ht="11.25">
      <c r="B143" s="203"/>
      <c r="C143" s="204"/>
      <c r="D143" s="194" t="s">
        <v>193</v>
      </c>
      <c r="E143" s="205" t="s">
        <v>43</v>
      </c>
      <c r="F143" s="206" t="s">
        <v>2402</v>
      </c>
      <c r="G143" s="204"/>
      <c r="H143" s="207">
        <v>3.7999999999999999E-2</v>
      </c>
      <c r="I143" s="208"/>
      <c r="J143" s="204"/>
      <c r="K143" s="204"/>
      <c r="L143" s="209"/>
      <c r="M143" s="210"/>
      <c r="N143" s="211"/>
      <c r="O143" s="211"/>
      <c r="P143" s="211"/>
      <c r="Q143" s="211"/>
      <c r="R143" s="211"/>
      <c r="S143" s="211"/>
      <c r="T143" s="212"/>
      <c r="AT143" s="213" t="s">
        <v>193</v>
      </c>
      <c r="AU143" s="213" t="s">
        <v>90</v>
      </c>
      <c r="AV143" s="14" t="s">
        <v>90</v>
      </c>
      <c r="AW143" s="14" t="s">
        <v>41</v>
      </c>
      <c r="AX143" s="14" t="s">
        <v>80</v>
      </c>
      <c r="AY143" s="213" t="s">
        <v>182</v>
      </c>
    </row>
    <row r="144" spans="1:65" s="15" customFormat="1" ht="11.25">
      <c r="B144" s="227"/>
      <c r="C144" s="228"/>
      <c r="D144" s="194" t="s">
        <v>193</v>
      </c>
      <c r="E144" s="229" t="s">
        <v>43</v>
      </c>
      <c r="F144" s="230" t="s">
        <v>436</v>
      </c>
      <c r="G144" s="228"/>
      <c r="H144" s="231">
        <v>3.7999999999999999E-2</v>
      </c>
      <c r="I144" s="232"/>
      <c r="J144" s="228"/>
      <c r="K144" s="228"/>
      <c r="L144" s="233"/>
      <c r="M144" s="234"/>
      <c r="N144" s="235"/>
      <c r="O144" s="235"/>
      <c r="P144" s="235"/>
      <c r="Q144" s="235"/>
      <c r="R144" s="235"/>
      <c r="S144" s="235"/>
      <c r="T144" s="236"/>
      <c r="AT144" s="237" t="s">
        <v>193</v>
      </c>
      <c r="AU144" s="237" t="s">
        <v>90</v>
      </c>
      <c r="AV144" s="15" t="s">
        <v>205</v>
      </c>
      <c r="AW144" s="15" t="s">
        <v>41</v>
      </c>
      <c r="AX144" s="15" t="s">
        <v>88</v>
      </c>
      <c r="AY144" s="237" t="s">
        <v>182</v>
      </c>
    </row>
    <row r="145" spans="1:65" s="2" customFormat="1" ht="24.2" customHeight="1">
      <c r="A145" s="35"/>
      <c r="B145" s="36"/>
      <c r="C145" s="179" t="s">
        <v>235</v>
      </c>
      <c r="D145" s="179" t="s">
        <v>187</v>
      </c>
      <c r="E145" s="180" t="s">
        <v>1308</v>
      </c>
      <c r="F145" s="181" t="s">
        <v>1309</v>
      </c>
      <c r="G145" s="182" t="s">
        <v>367</v>
      </c>
      <c r="H145" s="183">
        <v>62</v>
      </c>
      <c r="I145" s="184"/>
      <c r="J145" s="185">
        <f>ROUND(I145*H145,2)</f>
        <v>0</v>
      </c>
      <c r="K145" s="181" t="s">
        <v>191</v>
      </c>
      <c r="L145" s="40"/>
      <c r="M145" s="186" t="s">
        <v>43</v>
      </c>
      <c r="N145" s="187" t="s">
        <v>51</v>
      </c>
      <c r="O145" s="65"/>
      <c r="P145" s="188">
        <f>O145*H145</f>
        <v>0</v>
      </c>
      <c r="Q145" s="188">
        <v>0</v>
      </c>
      <c r="R145" s="188">
        <f>Q145*H145</f>
        <v>0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205</v>
      </c>
      <c r="AT145" s="190" t="s">
        <v>187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2403</v>
      </c>
    </row>
    <row r="146" spans="1:65" s="2" customFormat="1" ht="24.2" customHeight="1">
      <c r="A146" s="35"/>
      <c r="B146" s="36"/>
      <c r="C146" s="179" t="s">
        <v>240</v>
      </c>
      <c r="D146" s="179" t="s">
        <v>187</v>
      </c>
      <c r="E146" s="180" t="s">
        <v>402</v>
      </c>
      <c r="F146" s="181" t="s">
        <v>403</v>
      </c>
      <c r="G146" s="182" t="s">
        <v>367</v>
      </c>
      <c r="H146" s="183">
        <v>3</v>
      </c>
      <c r="I146" s="184"/>
      <c r="J146" s="185">
        <f>ROUND(I146*H146,2)</f>
        <v>0</v>
      </c>
      <c r="K146" s="181" t="s">
        <v>191</v>
      </c>
      <c r="L146" s="40"/>
      <c r="M146" s="186" t="s">
        <v>43</v>
      </c>
      <c r="N146" s="187" t="s">
        <v>51</v>
      </c>
      <c r="O146" s="65"/>
      <c r="P146" s="188">
        <f>O146*H146</f>
        <v>0</v>
      </c>
      <c r="Q146" s="188">
        <v>0</v>
      </c>
      <c r="R146" s="188">
        <f>Q146*H146</f>
        <v>0</v>
      </c>
      <c r="S146" s="188">
        <v>0</v>
      </c>
      <c r="T146" s="189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90" t="s">
        <v>205</v>
      </c>
      <c r="AT146" s="190" t="s">
        <v>187</v>
      </c>
      <c r="AU146" s="190" t="s">
        <v>90</v>
      </c>
      <c r="AY146" s="17" t="s">
        <v>182</v>
      </c>
      <c r="BE146" s="191">
        <f>IF(N146="základní",J146,0)</f>
        <v>0</v>
      </c>
      <c r="BF146" s="191">
        <f>IF(N146="snížená",J146,0)</f>
        <v>0</v>
      </c>
      <c r="BG146" s="191">
        <f>IF(N146="zákl. přenesená",J146,0)</f>
        <v>0</v>
      </c>
      <c r="BH146" s="191">
        <f>IF(N146="sníž. přenesená",J146,0)</f>
        <v>0</v>
      </c>
      <c r="BI146" s="191">
        <f>IF(N146="nulová",J146,0)</f>
        <v>0</v>
      </c>
      <c r="BJ146" s="17" t="s">
        <v>88</v>
      </c>
      <c r="BK146" s="191">
        <f>ROUND(I146*H146,2)</f>
        <v>0</v>
      </c>
      <c r="BL146" s="17" t="s">
        <v>205</v>
      </c>
      <c r="BM146" s="190" t="s">
        <v>2404</v>
      </c>
    </row>
    <row r="147" spans="1:65" s="14" customFormat="1" ht="11.25">
      <c r="B147" s="203"/>
      <c r="C147" s="204"/>
      <c r="D147" s="194" t="s">
        <v>193</v>
      </c>
      <c r="E147" s="205" t="s">
        <v>43</v>
      </c>
      <c r="F147" s="206" t="s">
        <v>2246</v>
      </c>
      <c r="G147" s="204"/>
      <c r="H147" s="207">
        <v>3</v>
      </c>
      <c r="I147" s="208"/>
      <c r="J147" s="204"/>
      <c r="K147" s="204"/>
      <c r="L147" s="209"/>
      <c r="M147" s="210"/>
      <c r="N147" s="211"/>
      <c r="O147" s="211"/>
      <c r="P147" s="211"/>
      <c r="Q147" s="211"/>
      <c r="R147" s="211"/>
      <c r="S147" s="211"/>
      <c r="T147" s="212"/>
      <c r="AT147" s="213" t="s">
        <v>193</v>
      </c>
      <c r="AU147" s="213" t="s">
        <v>90</v>
      </c>
      <c r="AV147" s="14" t="s">
        <v>90</v>
      </c>
      <c r="AW147" s="14" t="s">
        <v>41</v>
      </c>
      <c r="AX147" s="14" t="s">
        <v>80</v>
      </c>
      <c r="AY147" s="213" t="s">
        <v>182</v>
      </c>
    </row>
    <row r="148" spans="1:65" s="15" customFormat="1" ht="11.25">
      <c r="B148" s="227"/>
      <c r="C148" s="228"/>
      <c r="D148" s="194" t="s">
        <v>193</v>
      </c>
      <c r="E148" s="229" t="s">
        <v>43</v>
      </c>
      <c r="F148" s="230" t="s">
        <v>436</v>
      </c>
      <c r="G148" s="228"/>
      <c r="H148" s="231">
        <v>3</v>
      </c>
      <c r="I148" s="232"/>
      <c r="J148" s="228"/>
      <c r="K148" s="228"/>
      <c r="L148" s="233"/>
      <c r="M148" s="234"/>
      <c r="N148" s="235"/>
      <c r="O148" s="235"/>
      <c r="P148" s="235"/>
      <c r="Q148" s="235"/>
      <c r="R148" s="235"/>
      <c r="S148" s="235"/>
      <c r="T148" s="236"/>
      <c r="AT148" s="237" t="s">
        <v>193</v>
      </c>
      <c r="AU148" s="237" t="s">
        <v>90</v>
      </c>
      <c r="AV148" s="15" t="s">
        <v>205</v>
      </c>
      <c r="AW148" s="15" t="s">
        <v>41</v>
      </c>
      <c r="AX148" s="15" t="s">
        <v>88</v>
      </c>
      <c r="AY148" s="237" t="s">
        <v>182</v>
      </c>
    </row>
    <row r="149" spans="1:65" s="12" customFormat="1" ht="22.9" customHeight="1">
      <c r="B149" s="163"/>
      <c r="C149" s="164"/>
      <c r="D149" s="165" t="s">
        <v>79</v>
      </c>
      <c r="E149" s="177" t="s">
        <v>205</v>
      </c>
      <c r="F149" s="177" t="s">
        <v>1313</v>
      </c>
      <c r="G149" s="164"/>
      <c r="H149" s="164"/>
      <c r="I149" s="167"/>
      <c r="J149" s="178">
        <f>BK149</f>
        <v>0</v>
      </c>
      <c r="K149" s="164"/>
      <c r="L149" s="169"/>
      <c r="M149" s="170"/>
      <c r="N149" s="171"/>
      <c r="O149" s="171"/>
      <c r="P149" s="172">
        <f>SUM(P150:P152)</f>
        <v>0</v>
      </c>
      <c r="Q149" s="171"/>
      <c r="R149" s="172">
        <f>SUM(R150:R152)</f>
        <v>0</v>
      </c>
      <c r="S149" s="171"/>
      <c r="T149" s="173">
        <f>SUM(T150:T152)</f>
        <v>0</v>
      </c>
      <c r="AR149" s="174" t="s">
        <v>88</v>
      </c>
      <c r="AT149" s="175" t="s">
        <v>79</v>
      </c>
      <c r="AU149" s="175" t="s">
        <v>88</v>
      </c>
      <c r="AY149" s="174" t="s">
        <v>182</v>
      </c>
      <c r="BK149" s="176">
        <f>SUM(BK150:BK152)</f>
        <v>0</v>
      </c>
    </row>
    <row r="150" spans="1:65" s="2" customFormat="1" ht="37.9" customHeight="1">
      <c r="A150" s="35"/>
      <c r="B150" s="36"/>
      <c r="C150" s="179" t="s">
        <v>245</v>
      </c>
      <c r="D150" s="179" t="s">
        <v>187</v>
      </c>
      <c r="E150" s="180" t="s">
        <v>1322</v>
      </c>
      <c r="F150" s="181" t="s">
        <v>1323</v>
      </c>
      <c r="G150" s="182" t="s">
        <v>367</v>
      </c>
      <c r="H150" s="183">
        <v>158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2405</v>
      </c>
    </row>
    <row r="151" spans="1:65" s="14" customFormat="1" ht="11.25">
      <c r="B151" s="203"/>
      <c r="C151" s="204"/>
      <c r="D151" s="194" t="s">
        <v>193</v>
      </c>
      <c r="E151" s="205" t="s">
        <v>43</v>
      </c>
      <c r="F151" s="206" t="s">
        <v>2406</v>
      </c>
      <c r="G151" s="204"/>
      <c r="H151" s="207">
        <v>158</v>
      </c>
      <c r="I151" s="208"/>
      <c r="J151" s="204"/>
      <c r="K151" s="204"/>
      <c r="L151" s="209"/>
      <c r="M151" s="210"/>
      <c r="N151" s="211"/>
      <c r="O151" s="211"/>
      <c r="P151" s="211"/>
      <c r="Q151" s="211"/>
      <c r="R151" s="211"/>
      <c r="S151" s="211"/>
      <c r="T151" s="212"/>
      <c r="AT151" s="213" t="s">
        <v>193</v>
      </c>
      <c r="AU151" s="213" t="s">
        <v>90</v>
      </c>
      <c r="AV151" s="14" t="s">
        <v>90</v>
      </c>
      <c r="AW151" s="14" t="s">
        <v>41</v>
      </c>
      <c r="AX151" s="14" t="s">
        <v>80</v>
      </c>
      <c r="AY151" s="213" t="s">
        <v>182</v>
      </c>
    </row>
    <row r="152" spans="1:65" s="15" customFormat="1" ht="11.25">
      <c r="B152" s="227"/>
      <c r="C152" s="228"/>
      <c r="D152" s="194" t="s">
        <v>193</v>
      </c>
      <c r="E152" s="229" t="s">
        <v>43</v>
      </c>
      <c r="F152" s="230" t="s">
        <v>436</v>
      </c>
      <c r="G152" s="228"/>
      <c r="H152" s="231">
        <v>158</v>
      </c>
      <c r="I152" s="232"/>
      <c r="J152" s="228"/>
      <c r="K152" s="228"/>
      <c r="L152" s="233"/>
      <c r="M152" s="234"/>
      <c r="N152" s="235"/>
      <c r="O152" s="235"/>
      <c r="P152" s="235"/>
      <c r="Q152" s="235"/>
      <c r="R152" s="235"/>
      <c r="S152" s="235"/>
      <c r="T152" s="236"/>
      <c r="AT152" s="237" t="s">
        <v>193</v>
      </c>
      <c r="AU152" s="237" t="s">
        <v>90</v>
      </c>
      <c r="AV152" s="15" t="s">
        <v>205</v>
      </c>
      <c r="AW152" s="15" t="s">
        <v>41</v>
      </c>
      <c r="AX152" s="15" t="s">
        <v>88</v>
      </c>
      <c r="AY152" s="237" t="s">
        <v>182</v>
      </c>
    </row>
    <row r="153" spans="1:65" s="12" customFormat="1" ht="22.9" customHeight="1">
      <c r="B153" s="163"/>
      <c r="C153" s="164"/>
      <c r="D153" s="165" t="s">
        <v>79</v>
      </c>
      <c r="E153" s="177" t="s">
        <v>210</v>
      </c>
      <c r="F153" s="177" t="s">
        <v>1326</v>
      </c>
      <c r="G153" s="164"/>
      <c r="H153" s="164"/>
      <c r="I153" s="167"/>
      <c r="J153" s="178">
        <f>BK153</f>
        <v>0</v>
      </c>
      <c r="K153" s="164"/>
      <c r="L153" s="169"/>
      <c r="M153" s="170"/>
      <c r="N153" s="171"/>
      <c r="O153" s="171"/>
      <c r="P153" s="172">
        <f>SUM(P154:P192)</f>
        <v>0</v>
      </c>
      <c r="Q153" s="171"/>
      <c r="R153" s="172">
        <f>SUM(R154:R192)</f>
        <v>18.31701</v>
      </c>
      <c r="S153" s="171"/>
      <c r="T153" s="173">
        <f>SUM(T154:T192)</f>
        <v>0</v>
      </c>
      <c r="AR153" s="174" t="s">
        <v>88</v>
      </c>
      <c r="AT153" s="175" t="s">
        <v>79</v>
      </c>
      <c r="AU153" s="175" t="s">
        <v>88</v>
      </c>
      <c r="AY153" s="174" t="s">
        <v>182</v>
      </c>
      <c r="BK153" s="176">
        <f>SUM(BK154:BK192)</f>
        <v>0</v>
      </c>
    </row>
    <row r="154" spans="1:65" s="2" customFormat="1" ht="24.2" customHeight="1">
      <c r="A154" s="35"/>
      <c r="B154" s="36"/>
      <c r="C154" s="179" t="s">
        <v>252</v>
      </c>
      <c r="D154" s="179" t="s">
        <v>187</v>
      </c>
      <c r="E154" s="180" t="s">
        <v>447</v>
      </c>
      <c r="F154" s="181" t="s">
        <v>448</v>
      </c>
      <c r="G154" s="182" t="s">
        <v>367</v>
      </c>
      <c r="H154" s="183">
        <v>62</v>
      </c>
      <c r="I154" s="184"/>
      <c r="J154" s="185">
        <f>ROUND(I154*H154,2)</f>
        <v>0</v>
      </c>
      <c r="K154" s="181" t="s">
        <v>191</v>
      </c>
      <c r="L154" s="40"/>
      <c r="M154" s="186" t="s">
        <v>43</v>
      </c>
      <c r="N154" s="187" t="s">
        <v>51</v>
      </c>
      <c r="O154" s="65"/>
      <c r="P154" s="188">
        <f>O154*H154</f>
        <v>0</v>
      </c>
      <c r="Q154" s="188">
        <v>0</v>
      </c>
      <c r="R154" s="188">
        <f>Q154*H154</f>
        <v>0</v>
      </c>
      <c r="S154" s="188">
        <v>0</v>
      </c>
      <c r="T154" s="189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90" t="s">
        <v>205</v>
      </c>
      <c r="AT154" s="190" t="s">
        <v>187</v>
      </c>
      <c r="AU154" s="190" t="s">
        <v>90</v>
      </c>
      <c r="AY154" s="17" t="s">
        <v>182</v>
      </c>
      <c r="BE154" s="191">
        <f>IF(N154="základní",J154,0)</f>
        <v>0</v>
      </c>
      <c r="BF154" s="191">
        <f>IF(N154="snížená",J154,0)</f>
        <v>0</v>
      </c>
      <c r="BG154" s="191">
        <f>IF(N154="zákl. přenesená",J154,0)</f>
        <v>0</v>
      </c>
      <c r="BH154" s="191">
        <f>IF(N154="sníž. přenesená",J154,0)</f>
        <v>0</v>
      </c>
      <c r="BI154" s="191">
        <f>IF(N154="nulová",J154,0)</f>
        <v>0</v>
      </c>
      <c r="BJ154" s="17" t="s">
        <v>88</v>
      </c>
      <c r="BK154" s="191">
        <f>ROUND(I154*H154,2)</f>
        <v>0</v>
      </c>
      <c r="BL154" s="17" t="s">
        <v>205</v>
      </c>
      <c r="BM154" s="190" t="s">
        <v>2407</v>
      </c>
    </row>
    <row r="155" spans="1:65" s="13" customFormat="1" ht="11.25">
      <c r="B155" s="192"/>
      <c r="C155" s="193"/>
      <c r="D155" s="194" t="s">
        <v>193</v>
      </c>
      <c r="E155" s="195" t="s">
        <v>43</v>
      </c>
      <c r="F155" s="196" t="s">
        <v>2408</v>
      </c>
      <c r="G155" s="193"/>
      <c r="H155" s="195" t="s">
        <v>43</v>
      </c>
      <c r="I155" s="197"/>
      <c r="J155" s="193"/>
      <c r="K155" s="193"/>
      <c r="L155" s="198"/>
      <c r="M155" s="199"/>
      <c r="N155" s="200"/>
      <c r="O155" s="200"/>
      <c r="P155" s="200"/>
      <c r="Q155" s="200"/>
      <c r="R155" s="200"/>
      <c r="S155" s="200"/>
      <c r="T155" s="201"/>
      <c r="AT155" s="202" t="s">
        <v>193</v>
      </c>
      <c r="AU155" s="202" t="s">
        <v>90</v>
      </c>
      <c r="AV155" s="13" t="s">
        <v>88</v>
      </c>
      <c r="AW155" s="13" t="s">
        <v>41</v>
      </c>
      <c r="AX155" s="13" t="s">
        <v>80</v>
      </c>
      <c r="AY155" s="202" t="s">
        <v>182</v>
      </c>
    </row>
    <row r="156" spans="1:65" s="14" customFormat="1" ht="11.25">
      <c r="B156" s="203"/>
      <c r="C156" s="204"/>
      <c r="D156" s="194" t="s">
        <v>193</v>
      </c>
      <c r="E156" s="205" t="s">
        <v>43</v>
      </c>
      <c r="F156" s="206" t="s">
        <v>2409</v>
      </c>
      <c r="G156" s="204"/>
      <c r="H156" s="207">
        <v>62</v>
      </c>
      <c r="I156" s="208"/>
      <c r="J156" s="204"/>
      <c r="K156" s="204"/>
      <c r="L156" s="209"/>
      <c r="M156" s="210"/>
      <c r="N156" s="211"/>
      <c r="O156" s="211"/>
      <c r="P156" s="211"/>
      <c r="Q156" s="211"/>
      <c r="R156" s="211"/>
      <c r="S156" s="211"/>
      <c r="T156" s="212"/>
      <c r="AT156" s="213" t="s">
        <v>193</v>
      </c>
      <c r="AU156" s="213" t="s">
        <v>90</v>
      </c>
      <c r="AV156" s="14" t="s">
        <v>90</v>
      </c>
      <c r="AW156" s="14" t="s">
        <v>41</v>
      </c>
      <c r="AX156" s="14" t="s">
        <v>80</v>
      </c>
      <c r="AY156" s="213" t="s">
        <v>182</v>
      </c>
    </row>
    <row r="157" spans="1:65" s="15" customFormat="1" ht="11.25">
      <c r="B157" s="227"/>
      <c r="C157" s="228"/>
      <c r="D157" s="194" t="s">
        <v>193</v>
      </c>
      <c r="E157" s="229" t="s">
        <v>43</v>
      </c>
      <c r="F157" s="230" t="s">
        <v>436</v>
      </c>
      <c r="G157" s="228"/>
      <c r="H157" s="231">
        <v>62</v>
      </c>
      <c r="I157" s="232"/>
      <c r="J157" s="228"/>
      <c r="K157" s="228"/>
      <c r="L157" s="233"/>
      <c r="M157" s="234"/>
      <c r="N157" s="235"/>
      <c r="O157" s="235"/>
      <c r="P157" s="235"/>
      <c r="Q157" s="235"/>
      <c r="R157" s="235"/>
      <c r="S157" s="235"/>
      <c r="T157" s="236"/>
      <c r="AT157" s="237" t="s">
        <v>193</v>
      </c>
      <c r="AU157" s="237" t="s">
        <v>90</v>
      </c>
      <c r="AV157" s="15" t="s">
        <v>205</v>
      </c>
      <c r="AW157" s="15" t="s">
        <v>41</v>
      </c>
      <c r="AX157" s="15" t="s">
        <v>88</v>
      </c>
      <c r="AY157" s="237" t="s">
        <v>182</v>
      </c>
    </row>
    <row r="158" spans="1:65" s="2" customFormat="1" ht="37.9" customHeight="1">
      <c r="A158" s="35"/>
      <c r="B158" s="36"/>
      <c r="C158" s="179" t="s">
        <v>256</v>
      </c>
      <c r="D158" s="179" t="s">
        <v>187</v>
      </c>
      <c r="E158" s="180" t="s">
        <v>2252</v>
      </c>
      <c r="F158" s="181" t="s">
        <v>2253</v>
      </c>
      <c r="G158" s="182" t="s">
        <v>367</v>
      </c>
      <c r="H158" s="183">
        <v>4</v>
      </c>
      <c r="I158" s="184"/>
      <c r="J158" s="185">
        <f>ROUND(I158*H158,2)</f>
        <v>0</v>
      </c>
      <c r="K158" s="181" t="s">
        <v>191</v>
      </c>
      <c r="L158" s="40"/>
      <c r="M158" s="186" t="s">
        <v>43</v>
      </c>
      <c r="N158" s="187" t="s">
        <v>51</v>
      </c>
      <c r="O158" s="65"/>
      <c r="P158" s="188">
        <f>O158*H158</f>
        <v>0</v>
      </c>
      <c r="Q158" s="188">
        <v>0</v>
      </c>
      <c r="R158" s="188">
        <f>Q158*H158</f>
        <v>0</v>
      </c>
      <c r="S158" s="188">
        <v>0</v>
      </c>
      <c r="T158" s="189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90" t="s">
        <v>205</v>
      </c>
      <c r="AT158" s="190" t="s">
        <v>187</v>
      </c>
      <c r="AU158" s="190" t="s">
        <v>90</v>
      </c>
      <c r="AY158" s="17" t="s">
        <v>182</v>
      </c>
      <c r="BE158" s="191">
        <f>IF(N158="základní",J158,0)</f>
        <v>0</v>
      </c>
      <c r="BF158" s="191">
        <f>IF(N158="snížená",J158,0)</f>
        <v>0</v>
      </c>
      <c r="BG158" s="191">
        <f>IF(N158="zákl. přenesená",J158,0)</f>
        <v>0</v>
      </c>
      <c r="BH158" s="191">
        <f>IF(N158="sníž. přenesená",J158,0)</f>
        <v>0</v>
      </c>
      <c r="BI158" s="191">
        <f>IF(N158="nulová",J158,0)</f>
        <v>0</v>
      </c>
      <c r="BJ158" s="17" t="s">
        <v>88</v>
      </c>
      <c r="BK158" s="191">
        <f>ROUND(I158*H158,2)</f>
        <v>0</v>
      </c>
      <c r="BL158" s="17" t="s">
        <v>205</v>
      </c>
      <c r="BM158" s="190" t="s">
        <v>2410</v>
      </c>
    </row>
    <row r="159" spans="1:65" s="13" customFormat="1" ht="11.25">
      <c r="B159" s="192"/>
      <c r="C159" s="193"/>
      <c r="D159" s="194" t="s">
        <v>193</v>
      </c>
      <c r="E159" s="195" t="s">
        <v>43</v>
      </c>
      <c r="F159" s="196" t="s">
        <v>2411</v>
      </c>
      <c r="G159" s="193"/>
      <c r="H159" s="195" t="s">
        <v>43</v>
      </c>
      <c r="I159" s="197"/>
      <c r="J159" s="193"/>
      <c r="K159" s="193"/>
      <c r="L159" s="198"/>
      <c r="M159" s="199"/>
      <c r="N159" s="200"/>
      <c r="O159" s="200"/>
      <c r="P159" s="200"/>
      <c r="Q159" s="200"/>
      <c r="R159" s="200"/>
      <c r="S159" s="200"/>
      <c r="T159" s="201"/>
      <c r="AT159" s="202" t="s">
        <v>193</v>
      </c>
      <c r="AU159" s="202" t="s">
        <v>90</v>
      </c>
      <c r="AV159" s="13" t="s">
        <v>88</v>
      </c>
      <c r="AW159" s="13" t="s">
        <v>41</v>
      </c>
      <c r="AX159" s="13" t="s">
        <v>80</v>
      </c>
      <c r="AY159" s="202" t="s">
        <v>182</v>
      </c>
    </row>
    <row r="160" spans="1:65" s="14" customFormat="1" ht="11.25">
      <c r="B160" s="203"/>
      <c r="C160" s="204"/>
      <c r="D160" s="194" t="s">
        <v>193</v>
      </c>
      <c r="E160" s="205" t="s">
        <v>43</v>
      </c>
      <c r="F160" s="206" t="s">
        <v>1222</v>
      </c>
      <c r="G160" s="204"/>
      <c r="H160" s="207">
        <v>4</v>
      </c>
      <c r="I160" s="208"/>
      <c r="J160" s="204"/>
      <c r="K160" s="204"/>
      <c r="L160" s="209"/>
      <c r="M160" s="210"/>
      <c r="N160" s="211"/>
      <c r="O160" s="211"/>
      <c r="P160" s="211"/>
      <c r="Q160" s="211"/>
      <c r="R160" s="211"/>
      <c r="S160" s="211"/>
      <c r="T160" s="212"/>
      <c r="AT160" s="213" t="s">
        <v>193</v>
      </c>
      <c r="AU160" s="213" t="s">
        <v>90</v>
      </c>
      <c r="AV160" s="14" t="s">
        <v>90</v>
      </c>
      <c r="AW160" s="14" t="s">
        <v>41</v>
      </c>
      <c r="AX160" s="14" t="s">
        <v>80</v>
      </c>
      <c r="AY160" s="213" t="s">
        <v>182</v>
      </c>
    </row>
    <row r="161" spans="1:65" s="15" customFormat="1" ht="11.25">
      <c r="B161" s="227"/>
      <c r="C161" s="228"/>
      <c r="D161" s="194" t="s">
        <v>193</v>
      </c>
      <c r="E161" s="229" t="s">
        <v>43</v>
      </c>
      <c r="F161" s="230" t="s">
        <v>436</v>
      </c>
      <c r="G161" s="228"/>
      <c r="H161" s="231">
        <v>4</v>
      </c>
      <c r="I161" s="232"/>
      <c r="J161" s="228"/>
      <c r="K161" s="228"/>
      <c r="L161" s="233"/>
      <c r="M161" s="234"/>
      <c r="N161" s="235"/>
      <c r="O161" s="235"/>
      <c r="P161" s="235"/>
      <c r="Q161" s="235"/>
      <c r="R161" s="235"/>
      <c r="S161" s="235"/>
      <c r="T161" s="236"/>
      <c r="AT161" s="237" t="s">
        <v>193</v>
      </c>
      <c r="AU161" s="237" t="s">
        <v>90</v>
      </c>
      <c r="AV161" s="15" t="s">
        <v>205</v>
      </c>
      <c r="AW161" s="15" t="s">
        <v>41</v>
      </c>
      <c r="AX161" s="15" t="s">
        <v>88</v>
      </c>
      <c r="AY161" s="237" t="s">
        <v>182</v>
      </c>
    </row>
    <row r="162" spans="1:65" s="2" customFormat="1" ht="24.2" customHeight="1">
      <c r="A162" s="35"/>
      <c r="B162" s="36"/>
      <c r="C162" s="179" t="s">
        <v>8</v>
      </c>
      <c r="D162" s="179" t="s">
        <v>187</v>
      </c>
      <c r="E162" s="180" t="s">
        <v>1340</v>
      </c>
      <c r="F162" s="181" t="s">
        <v>1341</v>
      </c>
      <c r="G162" s="182" t="s">
        <v>367</v>
      </c>
      <c r="H162" s="183">
        <v>4</v>
      </c>
      <c r="I162" s="184"/>
      <c r="J162" s="185">
        <f>ROUND(I162*H162,2)</f>
        <v>0</v>
      </c>
      <c r="K162" s="181" t="s">
        <v>191</v>
      </c>
      <c r="L162" s="40"/>
      <c r="M162" s="186" t="s">
        <v>43</v>
      </c>
      <c r="N162" s="187" t="s">
        <v>51</v>
      </c>
      <c r="O162" s="65"/>
      <c r="P162" s="188">
        <f>O162*H162</f>
        <v>0</v>
      </c>
      <c r="Q162" s="188">
        <v>0</v>
      </c>
      <c r="R162" s="188">
        <f>Q162*H162</f>
        <v>0</v>
      </c>
      <c r="S162" s="188">
        <v>0</v>
      </c>
      <c r="T162" s="189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90" t="s">
        <v>205</v>
      </c>
      <c r="AT162" s="190" t="s">
        <v>187</v>
      </c>
      <c r="AU162" s="190" t="s">
        <v>90</v>
      </c>
      <c r="AY162" s="17" t="s">
        <v>182</v>
      </c>
      <c r="BE162" s="191">
        <f>IF(N162="základní",J162,0)</f>
        <v>0</v>
      </c>
      <c r="BF162" s="191">
        <f>IF(N162="snížená",J162,0)</f>
        <v>0</v>
      </c>
      <c r="BG162" s="191">
        <f>IF(N162="zákl. přenesená",J162,0)</f>
        <v>0</v>
      </c>
      <c r="BH162" s="191">
        <f>IF(N162="sníž. přenesená",J162,0)</f>
        <v>0</v>
      </c>
      <c r="BI162" s="191">
        <f>IF(N162="nulová",J162,0)</f>
        <v>0</v>
      </c>
      <c r="BJ162" s="17" t="s">
        <v>88</v>
      </c>
      <c r="BK162" s="191">
        <f>ROUND(I162*H162,2)</f>
        <v>0</v>
      </c>
      <c r="BL162" s="17" t="s">
        <v>205</v>
      </c>
      <c r="BM162" s="190" t="s">
        <v>2412</v>
      </c>
    </row>
    <row r="163" spans="1:65" s="2" customFormat="1" ht="24.2" customHeight="1">
      <c r="A163" s="35"/>
      <c r="B163" s="36"/>
      <c r="C163" s="179" t="s">
        <v>265</v>
      </c>
      <c r="D163" s="179" t="s">
        <v>187</v>
      </c>
      <c r="E163" s="180" t="s">
        <v>1343</v>
      </c>
      <c r="F163" s="181" t="s">
        <v>1344</v>
      </c>
      <c r="G163" s="182" t="s">
        <v>367</v>
      </c>
      <c r="H163" s="183">
        <v>4</v>
      </c>
      <c r="I163" s="184"/>
      <c r="J163" s="185">
        <f>ROUND(I163*H163,2)</f>
        <v>0</v>
      </c>
      <c r="K163" s="181" t="s">
        <v>191</v>
      </c>
      <c r="L163" s="40"/>
      <c r="M163" s="186" t="s">
        <v>43</v>
      </c>
      <c r="N163" s="187" t="s">
        <v>51</v>
      </c>
      <c r="O163" s="65"/>
      <c r="P163" s="188">
        <f>O163*H163</f>
        <v>0</v>
      </c>
      <c r="Q163" s="188">
        <v>0</v>
      </c>
      <c r="R163" s="188">
        <f>Q163*H163</f>
        <v>0</v>
      </c>
      <c r="S163" s="188">
        <v>0</v>
      </c>
      <c r="T163" s="189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90" t="s">
        <v>205</v>
      </c>
      <c r="AT163" s="190" t="s">
        <v>187</v>
      </c>
      <c r="AU163" s="190" t="s">
        <v>90</v>
      </c>
      <c r="AY163" s="17" t="s">
        <v>182</v>
      </c>
      <c r="BE163" s="191">
        <f>IF(N163="základní",J163,0)</f>
        <v>0</v>
      </c>
      <c r="BF163" s="191">
        <f>IF(N163="snížená",J163,0)</f>
        <v>0</v>
      </c>
      <c r="BG163" s="191">
        <f>IF(N163="zákl. přenesená",J163,0)</f>
        <v>0</v>
      </c>
      <c r="BH163" s="191">
        <f>IF(N163="sníž. přenesená",J163,0)</f>
        <v>0</v>
      </c>
      <c r="BI163" s="191">
        <f>IF(N163="nulová",J163,0)</f>
        <v>0</v>
      </c>
      <c r="BJ163" s="17" t="s">
        <v>88</v>
      </c>
      <c r="BK163" s="191">
        <f>ROUND(I163*H163,2)</f>
        <v>0</v>
      </c>
      <c r="BL163" s="17" t="s">
        <v>205</v>
      </c>
      <c r="BM163" s="190" t="s">
        <v>2413</v>
      </c>
    </row>
    <row r="164" spans="1:65" s="2" customFormat="1" ht="37.9" customHeight="1">
      <c r="A164" s="35"/>
      <c r="B164" s="36"/>
      <c r="C164" s="179" t="s">
        <v>269</v>
      </c>
      <c r="D164" s="179" t="s">
        <v>187</v>
      </c>
      <c r="E164" s="180" t="s">
        <v>2258</v>
      </c>
      <c r="F164" s="181" t="s">
        <v>2259</v>
      </c>
      <c r="G164" s="182" t="s">
        <v>367</v>
      </c>
      <c r="H164" s="183">
        <v>4</v>
      </c>
      <c r="I164" s="184"/>
      <c r="J164" s="185">
        <f>ROUND(I164*H164,2)</f>
        <v>0</v>
      </c>
      <c r="K164" s="181" t="s">
        <v>191</v>
      </c>
      <c r="L164" s="40"/>
      <c r="M164" s="186" t="s">
        <v>43</v>
      </c>
      <c r="N164" s="187" t="s">
        <v>51</v>
      </c>
      <c r="O164" s="65"/>
      <c r="P164" s="188">
        <f>O164*H164</f>
        <v>0</v>
      </c>
      <c r="Q164" s="188">
        <v>0</v>
      </c>
      <c r="R164" s="188">
        <f>Q164*H164</f>
        <v>0</v>
      </c>
      <c r="S164" s="188">
        <v>0</v>
      </c>
      <c r="T164" s="189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90" t="s">
        <v>205</v>
      </c>
      <c r="AT164" s="190" t="s">
        <v>187</v>
      </c>
      <c r="AU164" s="190" t="s">
        <v>90</v>
      </c>
      <c r="AY164" s="17" t="s">
        <v>182</v>
      </c>
      <c r="BE164" s="191">
        <f>IF(N164="základní",J164,0)</f>
        <v>0</v>
      </c>
      <c r="BF164" s="191">
        <f>IF(N164="snížená",J164,0)</f>
        <v>0</v>
      </c>
      <c r="BG164" s="191">
        <f>IF(N164="zákl. přenesená",J164,0)</f>
        <v>0</v>
      </c>
      <c r="BH164" s="191">
        <f>IF(N164="sníž. přenesená",J164,0)</f>
        <v>0</v>
      </c>
      <c r="BI164" s="191">
        <f>IF(N164="nulová",J164,0)</f>
        <v>0</v>
      </c>
      <c r="BJ164" s="17" t="s">
        <v>88</v>
      </c>
      <c r="BK164" s="191">
        <f>ROUND(I164*H164,2)</f>
        <v>0</v>
      </c>
      <c r="BL164" s="17" t="s">
        <v>205</v>
      </c>
      <c r="BM164" s="190" t="s">
        <v>2414</v>
      </c>
    </row>
    <row r="165" spans="1:65" s="13" customFormat="1" ht="11.25">
      <c r="B165" s="192"/>
      <c r="C165" s="193"/>
      <c r="D165" s="194" t="s">
        <v>193</v>
      </c>
      <c r="E165" s="195" t="s">
        <v>43</v>
      </c>
      <c r="F165" s="196" t="s">
        <v>2411</v>
      </c>
      <c r="G165" s="193"/>
      <c r="H165" s="195" t="s">
        <v>43</v>
      </c>
      <c r="I165" s="197"/>
      <c r="J165" s="193"/>
      <c r="K165" s="193"/>
      <c r="L165" s="198"/>
      <c r="M165" s="199"/>
      <c r="N165" s="200"/>
      <c r="O165" s="200"/>
      <c r="P165" s="200"/>
      <c r="Q165" s="200"/>
      <c r="R165" s="200"/>
      <c r="S165" s="200"/>
      <c r="T165" s="201"/>
      <c r="AT165" s="202" t="s">
        <v>193</v>
      </c>
      <c r="AU165" s="202" t="s">
        <v>90</v>
      </c>
      <c r="AV165" s="13" t="s">
        <v>88</v>
      </c>
      <c r="AW165" s="13" t="s">
        <v>41</v>
      </c>
      <c r="AX165" s="13" t="s">
        <v>80</v>
      </c>
      <c r="AY165" s="202" t="s">
        <v>182</v>
      </c>
    </row>
    <row r="166" spans="1:65" s="14" customFormat="1" ht="11.25">
      <c r="B166" s="203"/>
      <c r="C166" s="204"/>
      <c r="D166" s="194" t="s">
        <v>193</v>
      </c>
      <c r="E166" s="205" t="s">
        <v>43</v>
      </c>
      <c r="F166" s="206" t="s">
        <v>1222</v>
      </c>
      <c r="G166" s="204"/>
      <c r="H166" s="207">
        <v>4</v>
      </c>
      <c r="I166" s="208"/>
      <c r="J166" s="204"/>
      <c r="K166" s="204"/>
      <c r="L166" s="209"/>
      <c r="M166" s="210"/>
      <c r="N166" s="211"/>
      <c r="O166" s="211"/>
      <c r="P166" s="211"/>
      <c r="Q166" s="211"/>
      <c r="R166" s="211"/>
      <c r="S166" s="211"/>
      <c r="T166" s="212"/>
      <c r="AT166" s="213" t="s">
        <v>193</v>
      </c>
      <c r="AU166" s="213" t="s">
        <v>90</v>
      </c>
      <c r="AV166" s="14" t="s">
        <v>90</v>
      </c>
      <c r="AW166" s="14" t="s">
        <v>41</v>
      </c>
      <c r="AX166" s="14" t="s">
        <v>80</v>
      </c>
      <c r="AY166" s="213" t="s">
        <v>182</v>
      </c>
    </row>
    <row r="167" spans="1:65" s="15" customFormat="1" ht="11.25">
      <c r="B167" s="227"/>
      <c r="C167" s="228"/>
      <c r="D167" s="194" t="s">
        <v>193</v>
      </c>
      <c r="E167" s="229" t="s">
        <v>43</v>
      </c>
      <c r="F167" s="230" t="s">
        <v>436</v>
      </c>
      <c r="G167" s="228"/>
      <c r="H167" s="231">
        <v>4</v>
      </c>
      <c r="I167" s="232"/>
      <c r="J167" s="228"/>
      <c r="K167" s="228"/>
      <c r="L167" s="233"/>
      <c r="M167" s="234"/>
      <c r="N167" s="235"/>
      <c r="O167" s="235"/>
      <c r="P167" s="235"/>
      <c r="Q167" s="235"/>
      <c r="R167" s="235"/>
      <c r="S167" s="235"/>
      <c r="T167" s="236"/>
      <c r="AT167" s="237" t="s">
        <v>193</v>
      </c>
      <c r="AU167" s="237" t="s">
        <v>90</v>
      </c>
      <c r="AV167" s="15" t="s">
        <v>205</v>
      </c>
      <c r="AW167" s="15" t="s">
        <v>41</v>
      </c>
      <c r="AX167" s="15" t="s">
        <v>88</v>
      </c>
      <c r="AY167" s="237" t="s">
        <v>182</v>
      </c>
    </row>
    <row r="168" spans="1:65" s="2" customFormat="1" ht="76.349999999999994" customHeight="1">
      <c r="A168" s="35"/>
      <c r="B168" s="36"/>
      <c r="C168" s="179" t="s">
        <v>273</v>
      </c>
      <c r="D168" s="179" t="s">
        <v>187</v>
      </c>
      <c r="E168" s="180" t="s">
        <v>1356</v>
      </c>
      <c r="F168" s="181" t="s">
        <v>1357</v>
      </c>
      <c r="G168" s="182" t="s">
        <v>367</v>
      </c>
      <c r="H168" s="183">
        <v>16</v>
      </c>
      <c r="I168" s="184"/>
      <c r="J168" s="185">
        <f>ROUND(I168*H168,2)</f>
        <v>0</v>
      </c>
      <c r="K168" s="181" t="s">
        <v>191</v>
      </c>
      <c r="L168" s="40"/>
      <c r="M168" s="186" t="s">
        <v>43</v>
      </c>
      <c r="N168" s="187" t="s">
        <v>51</v>
      </c>
      <c r="O168" s="65"/>
      <c r="P168" s="188">
        <f>O168*H168</f>
        <v>0</v>
      </c>
      <c r="Q168" s="188">
        <v>8.4250000000000005E-2</v>
      </c>
      <c r="R168" s="188">
        <f>Q168*H168</f>
        <v>1.3480000000000001</v>
      </c>
      <c r="S168" s="188">
        <v>0</v>
      </c>
      <c r="T168" s="189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90" t="s">
        <v>205</v>
      </c>
      <c r="AT168" s="190" t="s">
        <v>187</v>
      </c>
      <c r="AU168" s="190" t="s">
        <v>90</v>
      </c>
      <c r="AY168" s="17" t="s">
        <v>182</v>
      </c>
      <c r="BE168" s="191">
        <f>IF(N168="základní",J168,0)</f>
        <v>0</v>
      </c>
      <c r="BF168" s="191">
        <f>IF(N168="snížená",J168,0)</f>
        <v>0</v>
      </c>
      <c r="BG168" s="191">
        <f>IF(N168="zákl. přenesená",J168,0)</f>
        <v>0</v>
      </c>
      <c r="BH168" s="191">
        <f>IF(N168="sníž. přenesená",J168,0)</f>
        <v>0</v>
      </c>
      <c r="BI168" s="191">
        <f>IF(N168="nulová",J168,0)</f>
        <v>0</v>
      </c>
      <c r="BJ168" s="17" t="s">
        <v>88</v>
      </c>
      <c r="BK168" s="191">
        <f>ROUND(I168*H168,2)</f>
        <v>0</v>
      </c>
      <c r="BL168" s="17" t="s">
        <v>205</v>
      </c>
      <c r="BM168" s="190" t="s">
        <v>2415</v>
      </c>
    </row>
    <row r="169" spans="1:65" s="13" customFormat="1" ht="11.25">
      <c r="B169" s="192"/>
      <c r="C169" s="193"/>
      <c r="D169" s="194" t="s">
        <v>193</v>
      </c>
      <c r="E169" s="195" t="s">
        <v>43</v>
      </c>
      <c r="F169" s="196" t="s">
        <v>1213</v>
      </c>
      <c r="G169" s="193"/>
      <c r="H169" s="195" t="s">
        <v>43</v>
      </c>
      <c r="I169" s="197"/>
      <c r="J169" s="193"/>
      <c r="K169" s="193"/>
      <c r="L169" s="198"/>
      <c r="M169" s="199"/>
      <c r="N169" s="200"/>
      <c r="O169" s="200"/>
      <c r="P169" s="200"/>
      <c r="Q169" s="200"/>
      <c r="R169" s="200"/>
      <c r="S169" s="200"/>
      <c r="T169" s="201"/>
      <c r="AT169" s="202" t="s">
        <v>193</v>
      </c>
      <c r="AU169" s="202" t="s">
        <v>90</v>
      </c>
      <c r="AV169" s="13" t="s">
        <v>88</v>
      </c>
      <c r="AW169" s="13" t="s">
        <v>41</v>
      </c>
      <c r="AX169" s="13" t="s">
        <v>80</v>
      </c>
      <c r="AY169" s="202" t="s">
        <v>182</v>
      </c>
    </row>
    <row r="170" spans="1:65" s="13" customFormat="1" ht="11.25">
      <c r="B170" s="192"/>
      <c r="C170" s="193"/>
      <c r="D170" s="194" t="s">
        <v>193</v>
      </c>
      <c r="E170" s="195" t="s">
        <v>43</v>
      </c>
      <c r="F170" s="196" t="s">
        <v>2264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1:65" s="14" customFormat="1" ht="11.25">
      <c r="B171" s="203"/>
      <c r="C171" s="204"/>
      <c r="D171" s="194" t="s">
        <v>193</v>
      </c>
      <c r="E171" s="205" t="s">
        <v>43</v>
      </c>
      <c r="F171" s="206" t="s">
        <v>1333</v>
      </c>
      <c r="G171" s="204"/>
      <c r="H171" s="207">
        <v>6</v>
      </c>
      <c r="I171" s="208"/>
      <c r="J171" s="204"/>
      <c r="K171" s="204"/>
      <c r="L171" s="209"/>
      <c r="M171" s="210"/>
      <c r="N171" s="211"/>
      <c r="O171" s="211"/>
      <c r="P171" s="211"/>
      <c r="Q171" s="211"/>
      <c r="R171" s="211"/>
      <c r="S171" s="211"/>
      <c r="T171" s="212"/>
      <c r="AT171" s="213" t="s">
        <v>193</v>
      </c>
      <c r="AU171" s="213" t="s">
        <v>90</v>
      </c>
      <c r="AV171" s="14" t="s">
        <v>90</v>
      </c>
      <c r="AW171" s="14" t="s">
        <v>41</v>
      </c>
      <c r="AX171" s="14" t="s">
        <v>80</v>
      </c>
      <c r="AY171" s="213" t="s">
        <v>182</v>
      </c>
    </row>
    <row r="172" spans="1:65" s="13" customFormat="1" ht="11.25">
      <c r="B172" s="192"/>
      <c r="C172" s="193"/>
      <c r="D172" s="194" t="s">
        <v>193</v>
      </c>
      <c r="E172" s="195" t="s">
        <v>43</v>
      </c>
      <c r="F172" s="196" t="s">
        <v>2416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1:65" s="14" customFormat="1" ht="11.25">
      <c r="B173" s="203"/>
      <c r="C173" s="204"/>
      <c r="D173" s="194" t="s">
        <v>193</v>
      </c>
      <c r="E173" s="205" t="s">
        <v>43</v>
      </c>
      <c r="F173" s="206" t="s">
        <v>2283</v>
      </c>
      <c r="G173" s="204"/>
      <c r="H173" s="207">
        <v>3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1:65" s="13" customFormat="1" ht="11.25">
      <c r="B174" s="192"/>
      <c r="C174" s="193"/>
      <c r="D174" s="194" t="s">
        <v>193</v>
      </c>
      <c r="E174" s="195" t="s">
        <v>43</v>
      </c>
      <c r="F174" s="196" t="s">
        <v>2417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1:65" s="14" customFormat="1" ht="11.25">
      <c r="B175" s="203"/>
      <c r="C175" s="204"/>
      <c r="D175" s="194" t="s">
        <v>193</v>
      </c>
      <c r="E175" s="205" t="s">
        <v>43</v>
      </c>
      <c r="F175" s="206" t="s">
        <v>1333</v>
      </c>
      <c r="G175" s="204"/>
      <c r="H175" s="207">
        <v>6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1:65" s="13" customFormat="1" ht="11.25">
      <c r="B176" s="192"/>
      <c r="C176" s="193"/>
      <c r="D176" s="194" t="s">
        <v>193</v>
      </c>
      <c r="E176" s="195" t="s">
        <v>43</v>
      </c>
      <c r="F176" s="196" t="s">
        <v>2418</v>
      </c>
      <c r="G176" s="193"/>
      <c r="H176" s="195" t="s">
        <v>43</v>
      </c>
      <c r="I176" s="197"/>
      <c r="J176" s="193"/>
      <c r="K176" s="193"/>
      <c r="L176" s="198"/>
      <c r="M176" s="199"/>
      <c r="N176" s="200"/>
      <c r="O176" s="200"/>
      <c r="P176" s="200"/>
      <c r="Q176" s="200"/>
      <c r="R176" s="200"/>
      <c r="S176" s="200"/>
      <c r="T176" s="201"/>
      <c r="AT176" s="202" t="s">
        <v>193</v>
      </c>
      <c r="AU176" s="202" t="s">
        <v>90</v>
      </c>
      <c r="AV176" s="13" t="s">
        <v>88</v>
      </c>
      <c r="AW176" s="13" t="s">
        <v>41</v>
      </c>
      <c r="AX176" s="13" t="s">
        <v>80</v>
      </c>
      <c r="AY176" s="202" t="s">
        <v>182</v>
      </c>
    </row>
    <row r="177" spans="1:65" s="14" customFormat="1" ht="11.25">
      <c r="B177" s="203"/>
      <c r="C177" s="204"/>
      <c r="D177" s="194" t="s">
        <v>193</v>
      </c>
      <c r="E177" s="205" t="s">
        <v>43</v>
      </c>
      <c r="F177" s="206" t="s">
        <v>1217</v>
      </c>
      <c r="G177" s="204"/>
      <c r="H177" s="207">
        <v>1</v>
      </c>
      <c r="I177" s="208"/>
      <c r="J177" s="204"/>
      <c r="K177" s="204"/>
      <c r="L177" s="209"/>
      <c r="M177" s="210"/>
      <c r="N177" s="211"/>
      <c r="O177" s="211"/>
      <c r="P177" s="211"/>
      <c r="Q177" s="211"/>
      <c r="R177" s="211"/>
      <c r="S177" s="211"/>
      <c r="T177" s="212"/>
      <c r="AT177" s="213" t="s">
        <v>193</v>
      </c>
      <c r="AU177" s="213" t="s">
        <v>90</v>
      </c>
      <c r="AV177" s="14" t="s">
        <v>90</v>
      </c>
      <c r="AW177" s="14" t="s">
        <v>41</v>
      </c>
      <c r="AX177" s="14" t="s">
        <v>80</v>
      </c>
      <c r="AY177" s="213" t="s">
        <v>182</v>
      </c>
    </row>
    <row r="178" spans="1:65" s="15" customFormat="1" ht="11.25">
      <c r="B178" s="227"/>
      <c r="C178" s="228"/>
      <c r="D178" s="194" t="s">
        <v>193</v>
      </c>
      <c r="E178" s="229" t="s">
        <v>43</v>
      </c>
      <c r="F178" s="230" t="s">
        <v>436</v>
      </c>
      <c r="G178" s="228"/>
      <c r="H178" s="231">
        <v>16</v>
      </c>
      <c r="I178" s="232"/>
      <c r="J178" s="228"/>
      <c r="K178" s="228"/>
      <c r="L178" s="233"/>
      <c r="M178" s="234"/>
      <c r="N178" s="235"/>
      <c r="O178" s="235"/>
      <c r="P178" s="235"/>
      <c r="Q178" s="235"/>
      <c r="R178" s="235"/>
      <c r="S178" s="235"/>
      <c r="T178" s="236"/>
      <c r="AT178" s="237" t="s">
        <v>193</v>
      </c>
      <c r="AU178" s="237" t="s">
        <v>90</v>
      </c>
      <c r="AV178" s="15" t="s">
        <v>205</v>
      </c>
      <c r="AW178" s="15" t="s">
        <v>41</v>
      </c>
      <c r="AX178" s="15" t="s">
        <v>88</v>
      </c>
      <c r="AY178" s="237" t="s">
        <v>182</v>
      </c>
    </row>
    <row r="179" spans="1:65" s="2" customFormat="1" ht="24.2" customHeight="1">
      <c r="A179" s="35"/>
      <c r="B179" s="36"/>
      <c r="C179" s="214" t="s">
        <v>277</v>
      </c>
      <c r="D179" s="214" t="s">
        <v>179</v>
      </c>
      <c r="E179" s="215" t="s">
        <v>1361</v>
      </c>
      <c r="F179" s="216" t="s">
        <v>1362</v>
      </c>
      <c r="G179" s="217" t="s">
        <v>367</v>
      </c>
      <c r="H179" s="218">
        <v>6.06</v>
      </c>
      <c r="I179" s="219"/>
      <c r="J179" s="220">
        <f>ROUND(I179*H179,2)</f>
        <v>0</v>
      </c>
      <c r="K179" s="216" t="s">
        <v>191</v>
      </c>
      <c r="L179" s="221"/>
      <c r="M179" s="222" t="s">
        <v>43</v>
      </c>
      <c r="N179" s="223" t="s">
        <v>51</v>
      </c>
      <c r="O179" s="65"/>
      <c r="P179" s="188">
        <f>O179*H179</f>
        <v>0</v>
      </c>
      <c r="Q179" s="188">
        <v>0.13100000000000001</v>
      </c>
      <c r="R179" s="188">
        <f>Q179*H179</f>
        <v>0.79386000000000001</v>
      </c>
      <c r="S179" s="188">
        <v>0</v>
      </c>
      <c r="T179" s="189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90" t="s">
        <v>225</v>
      </c>
      <c r="AT179" s="190" t="s">
        <v>179</v>
      </c>
      <c r="AU179" s="190" t="s">
        <v>90</v>
      </c>
      <c r="AY179" s="17" t="s">
        <v>182</v>
      </c>
      <c r="BE179" s="191">
        <f>IF(N179="základní",J179,0)</f>
        <v>0</v>
      </c>
      <c r="BF179" s="191">
        <f>IF(N179="snížená",J179,0)</f>
        <v>0</v>
      </c>
      <c r="BG179" s="191">
        <f>IF(N179="zákl. přenesená",J179,0)</f>
        <v>0</v>
      </c>
      <c r="BH179" s="191">
        <f>IF(N179="sníž. přenesená",J179,0)</f>
        <v>0</v>
      </c>
      <c r="BI179" s="191">
        <f>IF(N179="nulová",J179,0)</f>
        <v>0</v>
      </c>
      <c r="BJ179" s="17" t="s">
        <v>88</v>
      </c>
      <c r="BK179" s="191">
        <f>ROUND(I179*H179,2)</f>
        <v>0</v>
      </c>
      <c r="BL179" s="17" t="s">
        <v>205</v>
      </c>
      <c r="BM179" s="190" t="s">
        <v>2419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2420</v>
      </c>
      <c r="G180" s="204"/>
      <c r="H180" s="207">
        <v>6.06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5" customFormat="1" ht="11.25">
      <c r="B181" s="227"/>
      <c r="C181" s="228"/>
      <c r="D181" s="194" t="s">
        <v>193</v>
      </c>
      <c r="E181" s="229" t="s">
        <v>43</v>
      </c>
      <c r="F181" s="230" t="s">
        <v>436</v>
      </c>
      <c r="G181" s="228"/>
      <c r="H181" s="231">
        <v>6.06</v>
      </c>
      <c r="I181" s="232"/>
      <c r="J181" s="228"/>
      <c r="K181" s="228"/>
      <c r="L181" s="233"/>
      <c r="M181" s="234"/>
      <c r="N181" s="235"/>
      <c r="O181" s="235"/>
      <c r="P181" s="235"/>
      <c r="Q181" s="235"/>
      <c r="R181" s="235"/>
      <c r="S181" s="235"/>
      <c r="T181" s="236"/>
      <c r="AT181" s="237" t="s">
        <v>193</v>
      </c>
      <c r="AU181" s="237" t="s">
        <v>90</v>
      </c>
      <c r="AV181" s="15" t="s">
        <v>205</v>
      </c>
      <c r="AW181" s="15" t="s">
        <v>41</v>
      </c>
      <c r="AX181" s="15" t="s">
        <v>88</v>
      </c>
      <c r="AY181" s="237" t="s">
        <v>182</v>
      </c>
    </row>
    <row r="182" spans="1:65" s="2" customFormat="1" ht="14.45" customHeight="1">
      <c r="A182" s="35"/>
      <c r="B182" s="36"/>
      <c r="C182" s="214" t="s">
        <v>281</v>
      </c>
      <c r="D182" s="214" t="s">
        <v>179</v>
      </c>
      <c r="E182" s="215" t="s">
        <v>2421</v>
      </c>
      <c r="F182" s="216" t="s">
        <v>2422</v>
      </c>
      <c r="G182" s="217" t="s">
        <v>367</v>
      </c>
      <c r="H182" s="218">
        <v>1.01</v>
      </c>
      <c r="I182" s="219"/>
      <c r="J182" s="220">
        <f>ROUND(I182*H182,2)</f>
        <v>0</v>
      </c>
      <c r="K182" s="216" t="s">
        <v>191</v>
      </c>
      <c r="L182" s="221"/>
      <c r="M182" s="222" t="s">
        <v>43</v>
      </c>
      <c r="N182" s="223" t="s">
        <v>51</v>
      </c>
      <c r="O182" s="65"/>
      <c r="P182" s="188">
        <f>O182*H182</f>
        <v>0</v>
      </c>
      <c r="Q182" s="188">
        <v>0.09</v>
      </c>
      <c r="R182" s="188">
        <f>Q182*H182</f>
        <v>9.0899999999999995E-2</v>
      </c>
      <c r="S182" s="188">
        <v>0</v>
      </c>
      <c r="T182" s="189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90" t="s">
        <v>225</v>
      </c>
      <c r="AT182" s="190" t="s">
        <v>179</v>
      </c>
      <c r="AU182" s="190" t="s">
        <v>90</v>
      </c>
      <c r="AY182" s="17" t="s">
        <v>182</v>
      </c>
      <c r="BE182" s="191">
        <f>IF(N182="základní",J182,0)</f>
        <v>0</v>
      </c>
      <c r="BF182" s="191">
        <f>IF(N182="snížená",J182,0)</f>
        <v>0</v>
      </c>
      <c r="BG182" s="191">
        <f>IF(N182="zákl. přenesená",J182,0)</f>
        <v>0</v>
      </c>
      <c r="BH182" s="191">
        <f>IF(N182="sníž. přenesená",J182,0)</f>
        <v>0</v>
      </c>
      <c r="BI182" s="191">
        <f>IF(N182="nulová",J182,0)</f>
        <v>0</v>
      </c>
      <c r="BJ182" s="17" t="s">
        <v>88</v>
      </c>
      <c r="BK182" s="191">
        <f>ROUND(I182*H182,2)</f>
        <v>0</v>
      </c>
      <c r="BL182" s="17" t="s">
        <v>205</v>
      </c>
      <c r="BM182" s="190" t="s">
        <v>2423</v>
      </c>
    </row>
    <row r="183" spans="1:65" s="14" customFormat="1" ht="11.25">
      <c r="B183" s="203"/>
      <c r="C183" s="204"/>
      <c r="D183" s="194" t="s">
        <v>193</v>
      </c>
      <c r="E183" s="205" t="s">
        <v>43</v>
      </c>
      <c r="F183" s="206" t="s">
        <v>1364</v>
      </c>
      <c r="G183" s="204"/>
      <c r="H183" s="207">
        <v>1.01</v>
      </c>
      <c r="I183" s="208"/>
      <c r="J183" s="204"/>
      <c r="K183" s="204"/>
      <c r="L183" s="209"/>
      <c r="M183" s="210"/>
      <c r="N183" s="211"/>
      <c r="O183" s="211"/>
      <c r="P183" s="211"/>
      <c r="Q183" s="211"/>
      <c r="R183" s="211"/>
      <c r="S183" s="211"/>
      <c r="T183" s="212"/>
      <c r="AT183" s="213" t="s">
        <v>193</v>
      </c>
      <c r="AU183" s="213" t="s">
        <v>90</v>
      </c>
      <c r="AV183" s="14" t="s">
        <v>90</v>
      </c>
      <c r="AW183" s="14" t="s">
        <v>41</v>
      </c>
      <c r="AX183" s="14" t="s">
        <v>80</v>
      </c>
      <c r="AY183" s="213" t="s">
        <v>182</v>
      </c>
    </row>
    <row r="184" spans="1:65" s="15" customFormat="1" ht="11.25">
      <c r="B184" s="227"/>
      <c r="C184" s="228"/>
      <c r="D184" s="194" t="s">
        <v>193</v>
      </c>
      <c r="E184" s="229" t="s">
        <v>43</v>
      </c>
      <c r="F184" s="230" t="s">
        <v>436</v>
      </c>
      <c r="G184" s="228"/>
      <c r="H184" s="231">
        <v>1.01</v>
      </c>
      <c r="I184" s="232"/>
      <c r="J184" s="228"/>
      <c r="K184" s="228"/>
      <c r="L184" s="233"/>
      <c r="M184" s="234"/>
      <c r="N184" s="235"/>
      <c r="O184" s="235"/>
      <c r="P184" s="235"/>
      <c r="Q184" s="235"/>
      <c r="R184" s="235"/>
      <c r="S184" s="235"/>
      <c r="T184" s="236"/>
      <c r="AT184" s="237" t="s">
        <v>193</v>
      </c>
      <c r="AU184" s="237" t="s">
        <v>90</v>
      </c>
      <c r="AV184" s="15" t="s">
        <v>205</v>
      </c>
      <c r="AW184" s="15" t="s">
        <v>41</v>
      </c>
      <c r="AX184" s="15" t="s">
        <v>88</v>
      </c>
      <c r="AY184" s="237" t="s">
        <v>182</v>
      </c>
    </row>
    <row r="185" spans="1:65" s="2" customFormat="1" ht="62.65" customHeight="1">
      <c r="A185" s="35"/>
      <c r="B185" s="36"/>
      <c r="C185" s="179" t="s">
        <v>7</v>
      </c>
      <c r="D185" s="179" t="s">
        <v>187</v>
      </c>
      <c r="E185" s="180" t="s">
        <v>1365</v>
      </c>
      <c r="F185" s="181" t="s">
        <v>1366</v>
      </c>
      <c r="G185" s="182" t="s">
        <v>367</v>
      </c>
      <c r="H185" s="183">
        <v>142</v>
      </c>
      <c r="I185" s="184"/>
      <c r="J185" s="185">
        <f>ROUND(I185*H185,2)</f>
        <v>0</v>
      </c>
      <c r="K185" s="181" t="s">
        <v>191</v>
      </c>
      <c r="L185" s="40"/>
      <c r="M185" s="186" t="s">
        <v>43</v>
      </c>
      <c r="N185" s="187" t="s">
        <v>51</v>
      </c>
      <c r="O185" s="65"/>
      <c r="P185" s="188">
        <f>O185*H185</f>
        <v>0</v>
      </c>
      <c r="Q185" s="188">
        <v>0.10100000000000001</v>
      </c>
      <c r="R185" s="188">
        <f>Q185*H185</f>
        <v>14.342000000000001</v>
      </c>
      <c r="S185" s="188">
        <v>0</v>
      </c>
      <c r="T185" s="18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90" t="s">
        <v>205</v>
      </c>
      <c r="AT185" s="190" t="s">
        <v>187</v>
      </c>
      <c r="AU185" s="190" t="s">
        <v>90</v>
      </c>
      <c r="AY185" s="17" t="s">
        <v>182</v>
      </c>
      <c r="BE185" s="191">
        <f>IF(N185="základní",J185,0)</f>
        <v>0</v>
      </c>
      <c r="BF185" s="191">
        <f>IF(N185="snížená",J185,0)</f>
        <v>0</v>
      </c>
      <c r="BG185" s="191">
        <f>IF(N185="zákl. přenesená",J185,0)</f>
        <v>0</v>
      </c>
      <c r="BH185" s="191">
        <f>IF(N185="sníž. přenesená",J185,0)</f>
        <v>0</v>
      </c>
      <c r="BI185" s="191">
        <f>IF(N185="nulová",J185,0)</f>
        <v>0</v>
      </c>
      <c r="BJ185" s="17" t="s">
        <v>88</v>
      </c>
      <c r="BK185" s="191">
        <f>ROUND(I185*H185,2)</f>
        <v>0</v>
      </c>
      <c r="BL185" s="17" t="s">
        <v>205</v>
      </c>
      <c r="BM185" s="190" t="s">
        <v>2424</v>
      </c>
    </row>
    <row r="186" spans="1:65" s="13" customFormat="1" ht="11.25">
      <c r="B186" s="192"/>
      <c r="C186" s="193"/>
      <c r="D186" s="194" t="s">
        <v>193</v>
      </c>
      <c r="E186" s="195" t="s">
        <v>43</v>
      </c>
      <c r="F186" s="196" t="s">
        <v>1213</v>
      </c>
      <c r="G186" s="193"/>
      <c r="H186" s="195" t="s">
        <v>43</v>
      </c>
      <c r="I186" s="197"/>
      <c r="J186" s="193"/>
      <c r="K186" s="193"/>
      <c r="L186" s="198"/>
      <c r="M186" s="199"/>
      <c r="N186" s="200"/>
      <c r="O186" s="200"/>
      <c r="P186" s="200"/>
      <c r="Q186" s="200"/>
      <c r="R186" s="200"/>
      <c r="S186" s="200"/>
      <c r="T186" s="201"/>
      <c r="AT186" s="202" t="s">
        <v>193</v>
      </c>
      <c r="AU186" s="202" t="s">
        <v>90</v>
      </c>
      <c r="AV186" s="13" t="s">
        <v>88</v>
      </c>
      <c r="AW186" s="13" t="s">
        <v>41</v>
      </c>
      <c r="AX186" s="13" t="s">
        <v>80</v>
      </c>
      <c r="AY186" s="202" t="s">
        <v>182</v>
      </c>
    </row>
    <row r="187" spans="1:65" s="13" customFormat="1" ht="11.25">
      <c r="B187" s="192"/>
      <c r="C187" s="193"/>
      <c r="D187" s="194" t="s">
        <v>193</v>
      </c>
      <c r="E187" s="195" t="s">
        <v>43</v>
      </c>
      <c r="F187" s="196" t="s">
        <v>2425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4" customFormat="1" ht="11.25">
      <c r="B188" s="203"/>
      <c r="C188" s="204"/>
      <c r="D188" s="194" t="s">
        <v>193</v>
      </c>
      <c r="E188" s="205" t="s">
        <v>43</v>
      </c>
      <c r="F188" s="206" t="s">
        <v>2389</v>
      </c>
      <c r="G188" s="204"/>
      <c r="H188" s="207">
        <v>142</v>
      </c>
      <c r="I188" s="208"/>
      <c r="J188" s="204"/>
      <c r="K188" s="204"/>
      <c r="L188" s="209"/>
      <c r="M188" s="210"/>
      <c r="N188" s="211"/>
      <c r="O188" s="211"/>
      <c r="P188" s="211"/>
      <c r="Q188" s="211"/>
      <c r="R188" s="211"/>
      <c r="S188" s="211"/>
      <c r="T188" s="212"/>
      <c r="AT188" s="213" t="s">
        <v>193</v>
      </c>
      <c r="AU188" s="213" t="s">
        <v>90</v>
      </c>
      <c r="AV188" s="14" t="s">
        <v>90</v>
      </c>
      <c r="AW188" s="14" t="s">
        <v>41</v>
      </c>
      <c r="AX188" s="14" t="s">
        <v>80</v>
      </c>
      <c r="AY188" s="213" t="s">
        <v>182</v>
      </c>
    </row>
    <row r="189" spans="1:65" s="15" customFormat="1" ht="11.25">
      <c r="B189" s="227"/>
      <c r="C189" s="228"/>
      <c r="D189" s="194" t="s">
        <v>193</v>
      </c>
      <c r="E189" s="229" t="s">
        <v>43</v>
      </c>
      <c r="F189" s="230" t="s">
        <v>436</v>
      </c>
      <c r="G189" s="228"/>
      <c r="H189" s="231">
        <v>142</v>
      </c>
      <c r="I189" s="232"/>
      <c r="J189" s="228"/>
      <c r="K189" s="228"/>
      <c r="L189" s="233"/>
      <c r="M189" s="234"/>
      <c r="N189" s="235"/>
      <c r="O189" s="235"/>
      <c r="P189" s="235"/>
      <c r="Q189" s="235"/>
      <c r="R189" s="235"/>
      <c r="S189" s="235"/>
      <c r="T189" s="236"/>
      <c r="AT189" s="237" t="s">
        <v>193</v>
      </c>
      <c r="AU189" s="237" t="s">
        <v>90</v>
      </c>
      <c r="AV189" s="15" t="s">
        <v>205</v>
      </c>
      <c r="AW189" s="15" t="s">
        <v>41</v>
      </c>
      <c r="AX189" s="15" t="s">
        <v>88</v>
      </c>
      <c r="AY189" s="237" t="s">
        <v>182</v>
      </c>
    </row>
    <row r="190" spans="1:65" s="2" customFormat="1" ht="24.2" customHeight="1">
      <c r="A190" s="35"/>
      <c r="B190" s="36"/>
      <c r="C190" s="214" t="s">
        <v>290</v>
      </c>
      <c r="D190" s="214" t="s">
        <v>179</v>
      </c>
      <c r="E190" s="215" t="s">
        <v>2426</v>
      </c>
      <c r="F190" s="216" t="s">
        <v>2427</v>
      </c>
      <c r="G190" s="217" t="s">
        <v>367</v>
      </c>
      <c r="H190" s="218">
        <v>15.15</v>
      </c>
      <c r="I190" s="219"/>
      <c r="J190" s="220">
        <f>ROUND(I190*H190,2)</f>
        <v>0</v>
      </c>
      <c r="K190" s="216" t="s">
        <v>198</v>
      </c>
      <c r="L190" s="221"/>
      <c r="M190" s="222" t="s">
        <v>43</v>
      </c>
      <c r="N190" s="223" t="s">
        <v>51</v>
      </c>
      <c r="O190" s="65"/>
      <c r="P190" s="188">
        <f>O190*H190</f>
        <v>0</v>
      </c>
      <c r="Q190" s="188">
        <v>0.115</v>
      </c>
      <c r="R190" s="188">
        <f>Q190*H190</f>
        <v>1.7422500000000001</v>
      </c>
      <c r="S190" s="188">
        <v>0</v>
      </c>
      <c r="T190" s="189">
        <f>S190*H190</f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90" t="s">
        <v>225</v>
      </c>
      <c r="AT190" s="190" t="s">
        <v>179</v>
      </c>
      <c r="AU190" s="190" t="s">
        <v>90</v>
      </c>
      <c r="AY190" s="17" t="s">
        <v>182</v>
      </c>
      <c r="BE190" s="191">
        <f>IF(N190="základní",J190,0)</f>
        <v>0</v>
      </c>
      <c r="BF190" s="191">
        <f>IF(N190="snížená",J190,0)</f>
        <v>0</v>
      </c>
      <c r="BG190" s="191">
        <f>IF(N190="zákl. přenesená",J190,0)</f>
        <v>0</v>
      </c>
      <c r="BH190" s="191">
        <f>IF(N190="sníž. přenesená",J190,0)</f>
        <v>0</v>
      </c>
      <c r="BI190" s="191">
        <f>IF(N190="nulová",J190,0)</f>
        <v>0</v>
      </c>
      <c r="BJ190" s="17" t="s">
        <v>88</v>
      </c>
      <c r="BK190" s="191">
        <f>ROUND(I190*H190,2)</f>
        <v>0</v>
      </c>
      <c r="BL190" s="17" t="s">
        <v>205</v>
      </c>
      <c r="BM190" s="190" t="s">
        <v>2428</v>
      </c>
    </row>
    <row r="191" spans="1:65" s="14" customFormat="1" ht="11.25">
      <c r="B191" s="203"/>
      <c r="C191" s="204"/>
      <c r="D191" s="194" t="s">
        <v>193</v>
      </c>
      <c r="E191" s="205" t="s">
        <v>43</v>
      </c>
      <c r="F191" s="206" t="s">
        <v>2429</v>
      </c>
      <c r="G191" s="204"/>
      <c r="H191" s="207">
        <v>15.15</v>
      </c>
      <c r="I191" s="208"/>
      <c r="J191" s="204"/>
      <c r="K191" s="204"/>
      <c r="L191" s="209"/>
      <c r="M191" s="210"/>
      <c r="N191" s="211"/>
      <c r="O191" s="211"/>
      <c r="P191" s="211"/>
      <c r="Q191" s="211"/>
      <c r="R191" s="211"/>
      <c r="S191" s="211"/>
      <c r="T191" s="212"/>
      <c r="AT191" s="213" t="s">
        <v>193</v>
      </c>
      <c r="AU191" s="213" t="s">
        <v>90</v>
      </c>
      <c r="AV191" s="14" t="s">
        <v>90</v>
      </c>
      <c r="AW191" s="14" t="s">
        <v>41</v>
      </c>
      <c r="AX191" s="14" t="s">
        <v>80</v>
      </c>
      <c r="AY191" s="213" t="s">
        <v>182</v>
      </c>
    </row>
    <row r="192" spans="1:65" s="15" customFormat="1" ht="11.25">
      <c r="B192" s="227"/>
      <c r="C192" s="228"/>
      <c r="D192" s="194" t="s">
        <v>193</v>
      </c>
      <c r="E192" s="229" t="s">
        <v>43</v>
      </c>
      <c r="F192" s="230" t="s">
        <v>436</v>
      </c>
      <c r="G192" s="228"/>
      <c r="H192" s="231">
        <v>15.15</v>
      </c>
      <c r="I192" s="232"/>
      <c r="J192" s="228"/>
      <c r="K192" s="228"/>
      <c r="L192" s="233"/>
      <c r="M192" s="234"/>
      <c r="N192" s="235"/>
      <c r="O192" s="235"/>
      <c r="P192" s="235"/>
      <c r="Q192" s="235"/>
      <c r="R192" s="235"/>
      <c r="S192" s="235"/>
      <c r="T192" s="236"/>
      <c r="AT192" s="237" t="s">
        <v>193</v>
      </c>
      <c r="AU192" s="237" t="s">
        <v>90</v>
      </c>
      <c r="AV192" s="15" t="s">
        <v>205</v>
      </c>
      <c r="AW192" s="15" t="s">
        <v>41</v>
      </c>
      <c r="AX192" s="15" t="s">
        <v>88</v>
      </c>
      <c r="AY192" s="237" t="s">
        <v>182</v>
      </c>
    </row>
    <row r="193" spans="1:65" s="12" customFormat="1" ht="22.9" customHeight="1">
      <c r="B193" s="163"/>
      <c r="C193" s="164"/>
      <c r="D193" s="165" t="s">
        <v>79</v>
      </c>
      <c r="E193" s="177" t="s">
        <v>230</v>
      </c>
      <c r="F193" s="177" t="s">
        <v>452</v>
      </c>
      <c r="G193" s="164"/>
      <c r="H193" s="164"/>
      <c r="I193" s="167"/>
      <c r="J193" s="178">
        <f>BK193</f>
        <v>0</v>
      </c>
      <c r="K193" s="164"/>
      <c r="L193" s="169"/>
      <c r="M193" s="170"/>
      <c r="N193" s="171"/>
      <c r="O193" s="171"/>
      <c r="P193" s="172">
        <f>SUM(P194:P232)</f>
        <v>0</v>
      </c>
      <c r="Q193" s="171"/>
      <c r="R193" s="172">
        <f>SUM(R194:R232)</f>
        <v>0.5255200000000001</v>
      </c>
      <c r="S193" s="171"/>
      <c r="T193" s="173">
        <f>SUM(T194:T232)</f>
        <v>8.0000000000000002E-3</v>
      </c>
      <c r="AR193" s="174" t="s">
        <v>88</v>
      </c>
      <c r="AT193" s="175" t="s">
        <v>79</v>
      </c>
      <c r="AU193" s="175" t="s">
        <v>88</v>
      </c>
      <c r="AY193" s="174" t="s">
        <v>182</v>
      </c>
      <c r="BK193" s="176">
        <f>SUM(BK194:BK232)</f>
        <v>0</v>
      </c>
    </row>
    <row r="194" spans="1:65" s="2" customFormat="1" ht="24.2" customHeight="1">
      <c r="A194" s="35"/>
      <c r="B194" s="36"/>
      <c r="C194" s="179" t="s">
        <v>295</v>
      </c>
      <c r="D194" s="179" t="s">
        <v>187</v>
      </c>
      <c r="E194" s="180" t="s">
        <v>489</v>
      </c>
      <c r="F194" s="181" t="s">
        <v>490</v>
      </c>
      <c r="G194" s="182" t="s">
        <v>190</v>
      </c>
      <c r="H194" s="183">
        <v>2</v>
      </c>
      <c r="I194" s="184"/>
      <c r="J194" s="185">
        <f>ROUND(I194*H194,2)</f>
        <v>0</v>
      </c>
      <c r="K194" s="181" t="s">
        <v>191</v>
      </c>
      <c r="L194" s="40"/>
      <c r="M194" s="186" t="s">
        <v>43</v>
      </c>
      <c r="N194" s="187" t="s">
        <v>51</v>
      </c>
      <c r="O194" s="65"/>
      <c r="P194" s="188">
        <f>O194*H194</f>
        <v>0</v>
      </c>
      <c r="Q194" s="188">
        <v>6.9999999999999999E-4</v>
      </c>
      <c r="R194" s="188">
        <f>Q194*H194</f>
        <v>1.4E-3</v>
      </c>
      <c r="S194" s="188">
        <v>0</v>
      </c>
      <c r="T194" s="189">
        <f>S194*H194</f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90" t="s">
        <v>205</v>
      </c>
      <c r="AT194" s="190" t="s">
        <v>187</v>
      </c>
      <c r="AU194" s="190" t="s">
        <v>90</v>
      </c>
      <c r="AY194" s="17" t="s">
        <v>182</v>
      </c>
      <c r="BE194" s="191">
        <f>IF(N194="základní",J194,0)</f>
        <v>0</v>
      </c>
      <c r="BF194" s="191">
        <f>IF(N194="snížená",J194,0)</f>
        <v>0</v>
      </c>
      <c r="BG194" s="191">
        <f>IF(N194="zákl. přenesená",J194,0)</f>
        <v>0</v>
      </c>
      <c r="BH194" s="191">
        <f>IF(N194="sníž. přenesená",J194,0)</f>
        <v>0</v>
      </c>
      <c r="BI194" s="191">
        <f>IF(N194="nulová",J194,0)</f>
        <v>0</v>
      </c>
      <c r="BJ194" s="17" t="s">
        <v>88</v>
      </c>
      <c r="BK194" s="191">
        <f>ROUND(I194*H194,2)</f>
        <v>0</v>
      </c>
      <c r="BL194" s="17" t="s">
        <v>205</v>
      </c>
      <c r="BM194" s="190" t="s">
        <v>2430</v>
      </c>
    </row>
    <row r="195" spans="1:65" s="13" customFormat="1" ht="11.25">
      <c r="B195" s="192"/>
      <c r="C195" s="193"/>
      <c r="D195" s="194" t="s">
        <v>193</v>
      </c>
      <c r="E195" s="195" t="s">
        <v>43</v>
      </c>
      <c r="F195" s="196" t="s">
        <v>2431</v>
      </c>
      <c r="G195" s="193"/>
      <c r="H195" s="195" t="s">
        <v>43</v>
      </c>
      <c r="I195" s="197"/>
      <c r="J195" s="193"/>
      <c r="K195" s="193"/>
      <c r="L195" s="198"/>
      <c r="M195" s="199"/>
      <c r="N195" s="200"/>
      <c r="O195" s="200"/>
      <c r="P195" s="200"/>
      <c r="Q195" s="200"/>
      <c r="R195" s="200"/>
      <c r="S195" s="200"/>
      <c r="T195" s="201"/>
      <c r="AT195" s="202" t="s">
        <v>193</v>
      </c>
      <c r="AU195" s="202" t="s">
        <v>90</v>
      </c>
      <c r="AV195" s="13" t="s">
        <v>88</v>
      </c>
      <c r="AW195" s="13" t="s">
        <v>41</v>
      </c>
      <c r="AX195" s="13" t="s">
        <v>80</v>
      </c>
      <c r="AY195" s="202" t="s">
        <v>182</v>
      </c>
    </row>
    <row r="196" spans="1:65" s="14" customFormat="1" ht="11.25">
      <c r="B196" s="203"/>
      <c r="C196" s="204"/>
      <c r="D196" s="194" t="s">
        <v>193</v>
      </c>
      <c r="E196" s="205" t="s">
        <v>43</v>
      </c>
      <c r="F196" s="206" t="s">
        <v>90</v>
      </c>
      <c r="G196" s="204"/>
      <c r="H196" s="207">
        <v>2</v>
      </c>
      <c r="I196" s="208"/>
      <c r="J196" s="204"/>
      <c r="K196" s="204"/>
      <c r="L196" s="209"/>
      <c r="M196" s="210"/>
      <c r="N196" s="211"/>
      <c r="O196" s="211"/>
      <c r="P196" s="211"/>
      <c r="Q196" s="211"/>
      <c r="R196" s="211"/>
      <c r="S196" s="211"/>
      <c r="T196" s="212"/>
      <c r="AT196" s="213" t="s">
        <v>193</v>
      </c>
      <c r="AU196" s="213" t="s">
        <v>90</v>
      </c>
      <c r="AV196" s="14" t="s">
        <v>90</v>
      </c>
      <c r="AW196" s="14" t="s">
        <v>41</v>
      </c>
      <c r="AX196" s="14" t="s">
        <v>80</v>
      </c>
      <c r="AY196" s="213" t="s">
        <v>182</v>
      </c>
    </row>
    <row r="197" spans="1:65" s="15" customFormat="1" ht="11.25">
      <c r="B197" s="227"/>
      <c r="C197" s="228"/>
      <c r="D197" s="194" t="s">
        <v>193</v>
      </c>
      <c r="E197" s="229" t="s">
        <v>43</v>
      </c>
      <c r="F197" s="230" t="s">
        <v>436</v>
      </c>
      <c r="G197" s="228"/>
      <c r="H197" s="231">
        <v>2</v>
      </c>
      <c r="I197" s="232"/>
      <c r="J197" s="228"/>
      <c r="K197" s="228"/>
      <c r="L197" s="233"/>
      <c r="M197" s="234"/>
      <c r="N197" s="235"/>
      <c r="O197" s="235"/>
      <c r="P197" s="235"/>
      <c r="Q197" s="235"/>
      <c r="R197" s="235"/>
      <c r="S197" s="235"/>
      <c r="T197" s="236"/>
      <c r="AT197" s="237" t="s">
        <v>193</v>
      </c>
      <c r="AU197" s="237" t="s">
        <v>90</v>
      </c>
      <c r="AV197" s="15" t="s">
        <v>205</v>
      </c>
      <c r="AW197" s="15" t="s">
        <v>41</v>
      </c>
      <c r="AX197" s="15" t="s">
        <v>88</v>
      </c>
      <c r="AY197" s="237" t="s">
        <v>182</v>
      </c>
    </row>
    <row r="198" spans="1:65" s="2" customFormat="1" ht="14.45" customHeight="1">
      <c r="A198" s="35"/>
      <c r="B198" s="36"/>
      <c r="C198" s="214" t="s">
        <v>300</v>
      </c>
      <c r="D198" s="214" t="s">
        <v>179</v>
      </c>
      <c r="E198" s="215" t="s">
        <v>479</v>
      </c>
      <c r="F198" s="216" t="s">
        <v>480</v>
      </c>
      <c r="G198" s="217" t="s">
        <v>481</v>
      </c>
      <c r="H198" s="218">
        <v>2</v>
      </c>
      <c r="I198" s="219"/>
      <c r="J198" s="220">
        <f>ROUND(I198*H198,2)</f>
        <v>0</v>
      </c>
      <c r="K198" s="216" t="s">
        <v>191</v>
      </c>
      <c r="L198" s="221"/>
      <c r="M198" s="222" t="s">
        <v>43</v>
      </c>
      <c r="N198" s="223" t="s">
        <v>51</v>
      </c>
      <c r="O198" s="65"/>
      <c r="P198" s="188">
        <f>O198*H198</f>
        <v>0</v>
      </c>
      <c r="Q198" s="188">
        <v>8.0000000000000007E-5</v>
      </c>
      <c r="R198" s="188">
        <f>Q198*H198</f>
        <v>1.6000000000000001E-4</v>
      </c>
      <c r="S198" s="188">
        <v>0</v>
      </c>
      <c r="T198" s="189">
        <f>S198*H198</f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90" t="s">
        <v>225</v>
      </c>
      <c r="AT198" s="190" t="s">
        <v>179</v>
      </c>
      <c r="AU198" s="190" t="s">
        <v>90</v>
      </c>
      <c r="AY198" s="17" t="s">
        <v>182</v>
      </c>
      <c r="BE198" s="191">
        <f>IF(N198="základní",J198,0)</f>
        <v>0</v>
      </c>
      <c r="BF198" s="191">
        <f>IF(N198="snížená",J198,0)</f>
        <v>0</v>
      </c>
      <c r="BG198" s="191">
        <f>IF(N198="zákl. přenesená",J198,0)</f>
        <v>0</v>
      </c>
      <c r="BH198" s="191">
        <f>IF(N198="sníž. přenesená",J198,0)</f>
        <v>0</v>
      </c>
      <c r="BI198" s="191">
        <f>IF(N198="nulová",J198,0)</f>
        <v>0</v>
      </c>
      <c r="BJ198" s="17" t="s">
        <v>88</v>
      </c>
      <c r="BK198" s="191">
        <f>ROUND(I198*H198,2)</f>
        <v>0</v>
      </c>
      <c r="BL198" s="17" t="s">
        <v>205</v>
      </c>
      <c r="BM198" s="190" t="s">
        <v>2432</v>
      </c>
    </row>
    <row r="199" spans="1:65" s="13" customFormat="1" ht="11.25">
      <c r="B199" s="192"/>
      <c r="C199" s="193"/>
      <c r="D199" s="194" t="s">
        <v>193</v>
      </c>
      <c r="E199" s="195" t="s">
        <v>43</v>
      </c>
      <c r="F199" s="196" t="s">
        <v>2431</v>
      </c>
      <c r="G199" s="193"/>
      <c r="H199" s="195" t="s">
        <v>43</v>
      </c>
      <c r="I199" s="197"/>
      <c r="J199" s="193"/>
      <c r="K199" s="193"/>
      <c r="L199" s="198"/>
      <c r="M199" s="199"/>
      <c r="N199" s="200"/>
      <c r="O199" s="200"/>
      <c r="P199" s="200"/>
      <c r="Q199" s="200"/>
      <c r="R199" s="200"/>
      <c r="S199" s="200"/>
      <c r="T199" s="201"/>
      <c r="AT199" s="202" t="s">
        <v>193</v>
      </c>
      <c r="AU199" s="202" t="s">
        <v>90</v>
      </c>
      <c r="AV199" s="13" t="s">
        <v>88</v>
      </c>
      <c r="AW199" s="13" t="s">
        <v>41</v>
      </c>
      <c r="AX199" s="13" t="s">
        <v>80</v>
      </c>
      <c r="AY199" s="202" t="s">
        <v>182</v>
      </c>
    </row>
    <row r="200" spans="1:65" s="14" customFormat="1" ht="11.25">
      <c r="B200" s="203"/>
      <c r="C200" s="204"/>
      <c r="D200" s="194" t="s">
        <v>193</v>
      </c>
      <c r="E200" s="205" t="s">
        <v>43</v>
      </c>
      <c r="F200" s="206" t="s">
        <v>90</v>
      </c>
      <c r="G200" s="204"/>
      <c r="H200" s="207">
        <v>2</v>
      </c>
      <c r="I200" s="208"/>
      <c r="J200" s="204"/>
      <c r="K200" s="204"/>
      <c r="L200" s="209"/>
      <c r="M200" s="210"/>
      <c r="N200" s="211"/>
      <c r="O200" s="211"/>
      <c r="P200" s="211"/>
      <c r="Q200" s="211"/>
      <c r="R200" s="211"/>
      <c r="S200" s="211"/>
      <c r="T200" s="212"/>
      <c r="AT200" s="213" t="s">
        <v>193</v>
      </c>
      <c r="AU200" s="213" t="s">
        <v>90</v>
      </c>
      <c r="AV200" s="14" t="s">
        <v>90</v>
      </c>
      <c r="AW200" s="14" t="s">
        <v>41</v>
      </c>
      <c r="AX200" s="14" t="s">
        <v>80</v>
      </c>
      <c r="AY200" s="213" t="s">
        <v>182</v>
      </c>
    </row>
    <row r="201" spans="1:65" s="15" customFormat="1" ht="11.25">
      <c r="B201" s="227"/>
      <c r="C201" s="228"/>
      <c r="D201" s="194" t="s">
        <v>193</v>
      </c>
      <c r="E201" s="229" t="s">
        <v>43</v>
      </c>
      <c r="F201" s="230" t="s">
        <v>436</v>
      </c>
      <c r="G201" s="228"/>
      <c r="H201" s="231">
        <v>2</v>
      </c>
      <c r="I201" s="232"/>
      <c r="J201" s="228"/>
      <c r="K201" s="228"/>
      <c r="L201" s="233"/>
      <c r="M201" s="234"/>
      <c r="N201" s="235"/>
      <c r="O201" s="235"/>
      <c r="P201" s="235"/>
      <c r="Q201" s="235"/>
      <c r="R201" s="235"/>
      <c r="S201" s="235"/>
      <c r="T201" s="236"/>
      <c r="AT201" s="237" t="s">
        <v>193</v>
      </c>
      <c r="AU201" s="237" t="s">
        <v>90</v>
      </c>
      <c r="AV201" s="15" t="s">
        <v>205</v>
      </c>
      <c r="AW201" s="15" t="s">
        <v>41</v>
      </c>
      <c r="AX201" s="15" t="s">
        <v>88</v>
      </c>
      <c r="AY201" s="237" t="s">
        <v>182</v>
      </c>
    </row>
    <row r="202" spans="1:65" s="2" customFormat="1" ht="14.45" customHeight="1">
      <c r="A202" s="35"/>
      <c r="B202" s="36"/>
      <c r="C202" s="214" t="s">
        <v>305</v>
      </c>
      <c r="D202" s="214" t="s">
        <v>179</v>
      </c>
      <c r="E202" s="215" t="s">
        <v>1403</v>
      </c>
      <c r="F202" s="216" t="s">
        <v>1404</v>
      </c>
      <c r="G202" s="217" t="s">
        <v>190</v>
      </c>
      <c r="H202" s="218">
        <v>2</v>
      </c>
      <c r="I202" s="219"/>
      <c r="J202" s="220">
        <f>ROUND(I202*H202,2)</f>
        <v>0</v>
      </c>
      <c r="K202" s="216" t="s">
        <v>198</v>
      </c>
      <c r="L202" s="221"/>
      <c r="M202" s="222" t="s">
        <v>43</v>
      </c>
      <c r="N202" s="223" t="s">
        <v>51</v>
      </c>
      <c r="O202" s="65"/>
      <c r="P202" s="188">
        <f>O202*H202</f>
        <v>0</v>
      </c>
      <c r="Q202" s="188">
        <v>5.0000000000000002E-5</v>
      </c>
      <c r="R202" s="188">
        <f>Q202*H202</f>
        <v>1E-4</v>
      </c>
      <c r="S202" s="188">
        <v>0</v>
      </c>
      <c r="T202" s="189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90" t="s">
        <v>225</v>
      </c>
      <c r="AT202" s="190" t="s">
        <v>179</v>
      </c>
      <c r="AU202" s="190" t="s">
        <v>90</v>
      </c>
      <c r="AY202" s="17" t="s">
        <v>182</v>
      </c>
      <c r="BE202" s="191">
        <f>IF(N202="základní",J202,0)</f>
        <v>0</v>
      </c>
      <c r="BF202" s="191">
        <f>IF(N202="snížená",J202,0)</f>
        <v>0</v>
      </c>
      <c r="BG202" s="191">
        <f>IF(N202="zákl. přenesená",J202,0)</f>
        <v>0</v>
      </c>
      <c r="BH202" s="191">
        <f>IF(N202="sníž. přenesená",J202,0)</f>
        <v>0</v>
      </c>
      <c r="BI202" s="191">
        <f>IF(N202="nulová",J202,0)</f>
        <v>0</v>
      </c>
      <c r="BJ202" s="17" t="s">
        <v>88</v>
      </c>
      <c r="BK202" s="191">
        <f>ROUND(I202*H202,2)</f>
        <v>0</v>
      </c>
      <c r="BL202" s="17" t="s">
        <v>205</v>
      </c>
      <c r="BM202" s="190" t="s">
        <v>2433</v>
      </c>
    </row>
    <row r="203" spans="1:65" s="13" customFormat="1" ht="11.25">
      <c r="B203" s="192"/>
      <c r="C203" s="193"/>
      <c r="D203" s="194" t="s">
        <v>193</v>
      </c>
      <c r="E203" s="195" t="s">
        <v>43</v>
      </c>
      <c r="F203" s="196" t="s">
        <v>2431</v>
      </c>
      <c r="G203" s="193"/>
      <c r="H203" s="195" t="s">
        <v>43</v>
      </c>
      <c r="I203" s="197"/>
      <c r="J203" s="193"/>
      <c r="K203" s="193"/>
      <c r="L203" s="198"/>
      <c r="M203" s="199"/>
      <c r="N203" s="200"/>
      <c r="O203" s="200"/>
      <c r="P203" s="200"/>
      <c r="Q203" s="200"/>
      <c r="R203" s="200"/>
      <c r="S203" s="200"/>
      <c r="T203" s="201"/>
      <c r="AT203" s="202" t="s">
        <v>193</v>
      </c>
      <c r="AU203" s="202" t="s">
        <v>90</v>
      </c>
      <c r="AV203" s="13" t="s">
        <v>88</v>
      </c>
      <c r="AW203" s="13" t="s">
        <v>41</v>
      </c>
      <c r="AX203" s="13" t="s">
        <v>80</v>
      </c>
      <c r="AY203" s="202" t="s">
        <v>182</v>
      </c>
    </row>
    <row r="204" spans="1:65" s="14" customFormat="1" ht="11.25">
      <c r="B204" s="203"/>
      <c r="C204" s="204"/>
      <c r="D204" s="194" t="s">
        <v>193</v>
      </c>
      <c r="E204" s="205" t="s">
        <v>43</v>
      </c>
      <c r="F204" s="206" t="s">
        <v>90</v>
      </c>
      <c r="G204" s="204"/>
      <c r="H204" s="207">
        <v>2</v>
      </c>
      <c r="I204" s="208"/>
      <c r="J204" s="204"/>
      <c r="K204" s="204"/>
      <c r="L204" s="209"/>
      <c r="M204" s="210"/>
      <c r="N204" s="211"/>
      <c r="O204" s="211"/>
      <c r="P204" s="211"/>
      <c r="Q204" s="211"/>
      <c r="R204" s="211"/>
      <c r="S204" s="211"/>
      <c r="T204" s="212"/>
      <c r="AT204" s="213" t="s">
        <v>193</v>
      </c>
      <c r="AU204" s="213" t="s">
        <v>90</v>
      </c>
      <c r="AV204" s="14" t="s">
        <v>90</v>
      </c>
      <c r="AW204" s="14" t="s">
        <v>41</v>
      </c>
      <c r="AX204" s="14" t="s">
        <v>80</v>
      </c>
      <c r="AY204" s="213" t="s">
        <v>182</v>
      </c>
    </row>
    <row r="205" spans="1:65" s="15" customFormat="1" ht="11.25">
      <c r="B205" s="227"/>
      <c r="C205" s="228"/>
      <c r="D205" s="194" t="s">
        <v>193</v>
      </c>
      <c r="E205" s="229" t="s">
        <v>43</v>
      </c>
      <c r="F205" s="230" t="s">
        <v>436</v>
      </c>
      <c r="G205" s="228"/>
      <c r="H205" s="231">
        <v>2</v>
      </c>
      <c r="I205" s="232"/>
      <c r="J205" s="228"/>
      <c r="K205" s="228"/>
      <c r="L205" s="233"/>
      <c r="M205" s="234"/>
      <c r="N205" s="235"/>
      <c r="O205" s="235"/>
      <c r="P205" s="235"/>
      <c r="Q205" s="235"/>
      <c r="R205" s="235"/>
      <c r="S205" s="235"/>
      <c r="T205" s="236"/>
      <c r="AT205" s="237" t="s">
        <v>193</v>
      </c>
      <c r="AU205" s="237" t="s">
        <v>90</v>
      </c>
      <c r="AV205" s="15" t="s">
        <v>205</v>
      </c>
      <c r="AW205" s="15" t="s">
        <v>41</v>
      </c>
      <c r="AX205" s="15" t="s">
        <v>88</v>
      </c>
      <c r="AY205" s="237" t="s">
        <v>182</v>
      </c>
    </row>
    <row r="206" spans="1:65" s="2" customFormat="1" ht="24.2" customHeight="1">
      <c r="A206" s="35"/>
      <c r="B206" s="36"/>
      <c r="C206" s="179" t="s">
        <v>310</v>
      </c>
      <c r="D206" s="179" t="s">
        <v>187</v>
      </c>
      <c r="E206" s="180" t="s">
        <v>1407</v>
      </c>
      <c r="F206" s="181" t="s">
        <v>1408</v>
      </c>
      <c r="G206" s="182" t="s">
        <v>367</v>
      </c>
      <c r="H206" s="183">
        <v>12</v>
      </c>
      <c r="I206" s="184"/>
      <c r="J206" s="185">
        <f>ROUND(I206*H206,2)</f>
        <v>0</v>
      </c>
      <c r="K206" s="181" t="s">
        <v>191</v>
      </c>
      <c r="L206" s="40"/>
      <c r="M206" s="186" t="s">
        <v>43</v>
      </c>
      <c r="N206" s="187" t="s">
        <v>51</v>
      </c>
      <c r="O206" s="65"/>
      <c r="P206" s="188">
        <f>O206*H206</f>
        <v>0</v>
      </c>
      <c r="Q206" s="188">
        <v>6.9999999999999994E-5</v>
      </c>
      <c r="R206" s="188">
        <f>Q206*H206</f>
        <v>8.3999999999999993E-4</v>
      </c>
      <c r="S206" s="188">
        <v>0</v>
      </c>
      <c r="T206" s="189">
        <f>S206*H206</f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90" t="s">
        <v>205</v>
      </c>
      <c r="AT206" s="190" t="s">
        <v>187</v>
      </c>
      <c r="AU206" s="190" t="s">
        <v>90</v>
      </c>
      <c r="AY206" s="17" t="s">
        <v>182</v>
      </c>
      <c r="BE206" s="191">
        <f>IF(N206="základní",J206,0)</f>
        <v>0</v>
      </c>
      <c r="BF206" s="191">
        <f>IF(N206="snížená",J206,0)</f>
        <v>0</v>
      </c>
      <c r="BG206" s="191">
        <f>IF(N206="zákl. přenesená",J206,0)</f>
        <v>0</v>
      </c>
      <c r="BH206" s="191">
        <f>IF(N206="sníž. přenesená",J206,0)</f>
        <v>0</v>
      </c>
      <c r="BI206" s="191">
        <f>IF(N206="nulová",J206,0)</f>
        <v>0</v>
      </c>
      <c r="BJ206" s="17" t="s">
        <v>88</v>
      </c>
      <c r="BK206" s="191">
        <f>ROUND(I206*H206,2)</f>
        <v>0</v>
      </c>
      <c r="BL206" s="17" t="s">
        <v>205</v>
      </c>
      <c r="BM206" s="190" t="s">
        <v>2434</v>
      </c>
    </row>
    <row r="207" spans="1:65" s="13" customFormat="1" ht="11.25">
      <c r="B207" s="192"/>
      <c r="C207" s="193"/>
      <c r="D207" s="194" t="s">
        <v>193</v>
      </c>
      <c r="E207" s="195" t="s">
        <v>43</v>
      </c>
      <c r="F207" s="196" t="s">
        <v>1213</v>
      </c>
      <c r="G207" s="193"/>
      <c r="H207" s="195" t="s">
        <v>43</v>
      </c>
      <c r="I207" s="197"/>
      <c r="J207" s="193"/>
      <c r="K207" s="193"/>
      <c r="L207" s="198"/>
      <c r="M207" s="199"/>
      <c r="N207" s="200"/>
      <c r="O207" s="200"/>
      <c r="P207" s="200"/>
      <c r="Q207" s="200"/>
      <c r="R207" s="200"/>
      <c r="S207" s="200"/>
      <c r="T207" s="201"/>
      <c r="AT207" s="202" t="s">
        <v>193</v>
      </c>
      <c r="AU207" s="202" t="s">
        <v>90</v>
      </c>
      <c r="AV207" s="13" t="s">
        <v>88</v>
      </c>
      <c r="AW207" s="13" t="s">
        <v>41</v>
      </c>
      <c r="AX207" s="13" t="s">
        <v>80</v>
      </c>
      <c r="AY207" s="202" t="s">
        <v>182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2292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2330</v>
      </c>
      <c r="G209" s="204"/>
      <c r="H209" s="207">
        <v>12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80</v>
      </c>
      <c r="AY209" s="213" t="s">
        <v>182</v>
      </c>
    </row>
    <row r="210" spans="1:65" s="15" customFormat="1" ht="11.25">
      <c r="B210" s="227"/>
      <c r="C210" s="228"/>
      <c r="D210" s="194" t="s">
        <v>193</v>
      </c>
      <c r="E210" s="229" t="s">
        <v>43</v>
      </c>
      <c r="F210" s="230" t="s">
        <v>436</v>
      </c>
      <c r="G210" s="228"/>
      <c r="H210" s="231">
        <v>12</v>
      </c>
      <c r="I210" s="232"/>
      <c r="J210" s="228"/>
      <c r="K210" s="228"/>
      <c r="L210" s="233"/>
      <c r="M210" s="234"/>
      <c r="N210" s="235"/>
      <c r="O210" s="235"/>
      <c r="P210" s="235"/>
      <c r="Q210" s="235"/>
      <c r="R210" s="235"/>
      <c r="S210" s="235"/>
      <c r="T210" s="236"/>
      <c r="AT210" s="237" t="s">
        <v>193</v>
      </c>
      <c r="AU210" s="237" t="s">
        <v>90</v>
      </c>
      <c r="AV210" s="15" t="s">
        <v>205</v>
      </c>
      <c r="AW210" s="15" t="s">
        <v>41</v>
      </c>
      <c r="AX210" s="15" t="s">
        <v>88</v>
      </c>
      <c r="AY210" s="237" t="s">
        <v>182</v>
      </c>
    </row>
    <row r="211" spans="1:65" s="2" customFormat="1" ht="24.2" customHeight="1">
      <c r="A211" s="35"/>
      <c r="B211" s="36"/>
      <c r="C211" s="179" t="s">
        <v>314</v>
      </c>
      <c r="D211" s="179" t="s">
        <v>187</v>
      </c>
      <c r="E211" s="180" t="s">
        <v>1412</v>
      </c>
      <c r="F211" s="181" t="s">
        <v>1413</v>
      </c>
      <c r="G211" s="182" t="s">
        <v>481</v>
      </c>
      <c r="H211" s="183">
        <v>12</v>
      </c>
      <c r="I211" s="184"/>
      <c r="J211" s="185">
        <f>ROUND(I211*H211,2)</f>
        <v>0</v>
      </c>
      <c r="K211" s="181" t="s">
        <v>191</v>
      </c>
      <c r="L211" s="40"/>
      <c r="M211" s="186" t="s">
        <v>43</v>
      </c>
      <c r="N211" s="187" t="s">
        <v>51</v>
      </c>
      <c r="O211" s="65"/>
      <c r="P211" s="188">
        <f>O211*H211</f>
        <v>0</v>
      </c>
      <c r="Q211" s="188">
        <v>1.3999999999999999E-4</v>
      </c>
      <c r="R211" s="188">
        <f>Q211*H211</f>
        <v>1.6799999999999999E-3</v>
      </c>
      <c r="S211" s="188">
        <v>0</v>
      </c>
      <c r="T211" s="189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90" t="s">
        <v>205</v>
      </c>
      <c r="AT211" s="190" t="s">
        <v>187</v>
      </c>
      <c r="AU211" s="190" t="s">
        <v>90</v>
      </c>
      <c r="AY211" s="17" t="s">
        <v>182</v>
      </c>
      <c r="BE211" s="191">
        <f>IF(N211="základní",J211,0)</f>
        <v>0</v>
      </c>
      <c r="BF211" s="191">
        <f>IF(N211="snížená",J211,0)</f>
        <v>0</v>
      </c>
      <c r="BG211" s="191">
        <f>IF(N211="zákl. přenesená",J211,0)</f>
        <v>0</v>
      </c>
      <c r="BH211" s="191">
        <f>IF(N211="sníž. přenesená",J211,0)</f>
        <v>0</v>
      </c>
      <c r="BI211" s="191">
        <f>IF(N211="nulová",J211,0)</f>
        <v>0</v>
      </c>
      <c r="BJ211" s="17" t="s">
        <v>88</v>
      </c>
      <c r="BK211" s="191">
        <f>ROUND(I211*H211,2)</f>
        <v>0</v>
      </c>
      <c r="BL211" s="17" t="s">
        <v>205</v>
      </c>
      <c r="BM211" s="190" t="s">
        <v>2435</v>
      </c>
    </row>
    <row r="212" spans="1:65" s="13" customFormat="1" ht="11.25">
      <c r="B212" s="192"/>
      <c r="C212" s="193"/>
      <c r="D212" s="194" t="s">
        <v>193</v>
      </c>
      <c r="E212" s="195" t="s">
        <v>43</v>
      </c>
      <c r="F212" s="196" t="s">
        <v>1213</v>
      </c>
      <c r="G212" s="193"/>
      <c r="H212" s="195" t="s">
        <v>43</v>
      </c>
      <c r="I212" s="197"/>
      <c r="J212" s="193"/>
      <c r="K212" s="193"/>
      <c r="L212" s="198"/>
      <c r="M212" s="199"/>
      <c r="N212" s="200"/>
      <c r="O212" s="200"/>
      <c r="P212" s="200"/>
      <c r="Q212" s="200"/>
      <c r="R212" s="200"/>
      <c r="S212" s="200"/>
      <c r="T212" s="201"/>
      <c r="AT212" s="202" t="s">
        <v>193</v>
      </c>
      <c r="AU212" s="202" t="s">
        <v>90</v>
      </c>
      <c r="AV212" s="13" t="s">
        <v>88</v>
      </c>
      <c r="AW212" s="13" t="s">
        <v>41</v>
      </c>
      <c r="AX212" s="13" t="s">
        <v>80</v>
      </c>
      <c r="AY212" s="202" t="s">
        <v>182</v>
      </c>
    </row>
    <row r="213" spans="1:65" s="14" customFormat="1" ht="11.25">
      <c r="B213" s="203"/>
      <c r="C213" s="204"/>
      <c r="D213" s="194" t="s">
        <v>193</v>
      </c>
      <c r="E213" s="205" t="s">
        <v>43</v>
      </c>
      <c r="F213" s="206" t="s">
        <v>2330</v>
      </c>
      <c r="G213" s="204"/>
      <c r="H213" s="207">
        <v>12</v>
      </c>
      <c r="I213" s="208"/>
      <c r="J213" s="204"/>
      <c r="K213" s="204"/>
      <c r="L213" s="209"/>
      <c r="M213" s="210"/>
      <c r="N213" s="211"/>
      <c r="O213" s="211"/>
      <c r="P213" s="211"/>
      <c r="Q213" s="211"/>
      <c r="R213" s="211"/>
      <c r="S213" s="211"/>
      <c r="T213" s="212"/>
      <c r="AT213" s="213" t="s">
        <v>193</v>
      </c>
      <c r="AU213" s="213" t="s">
        <v>90</v>
      </c>
      <c r="AV213" s="14" t="s">
        <v>90</v>
      </c>
      <c r="AW213" s="14" t="s">
        <v>41</v>
      </c>
      <c r="AX213" s="14" t="s">
        <v>80</v>
      </c>
      <c r="AY213" s="213" t="s">
        <v>182</v>
      </c>
    </row>
    <row r="214" spans="1:65" s="15" customFormat="1" ht="11.25">
      <c r="B214" s="227"/>
      <c r="C214" s="228"/>
      <c r="D214" s="194" t="s">
        <v>193</v>
      </c>
      <c r="E214" s="229" t="s">
        <v>43</v>
      </c>
      <c r="F214" s="230" t="s">
        <v>436</v>
      </c>
      <c r="G214" s="228"/>
      <c r="H214" s="231">
        <v>12</v>
      </c>
      <c r="I214" s="232"/>
      <c r="J214" s="228"/>
      <c r="K214" s="228"/>
      <c r="L214" s="233"/>
      <c r="M214" s="234"/>
      <c r="N214" s="235"/>
      <c r="O214" s="235"/>
      <c r="P214" s="235"/>
      <c r="Q214" s="235"/>
      <c r="R214" s="235"/>
      <c r="S214" s="235"/>
      <c r="T214" s="236"/>
      <c r="AT214" s="237" t="s">
        <v>193</v>
      </c>
      <c r="AU214" s="237" t="s">
        <v>90</v>
      </c>
      <c r="AV214" s="15" t="s">
        <v>205</v>
      </c>
      <c r="AW214" s="15" t="s">
        <v>41</v>
      </c>
      <c r="AX214" s="15" t="s">
        <v>88</v>
      </c>
      <c r="AY214" s="237" t="s">
        <v>182</v>
      </c>
    </row>
    <row r="215" spans="1:65" s="2" customFormat="1" ht="37.9" customHeight="1">
      <c r="A215" s="35"/>
      <c r="B215" s="36"/>
      <c r="C215" s="179" t="s">
        <v>318</v>
      </c>
      <c r="D215" s="179" t="s">
        <v>187</v>
      </c>
      <c r="E215" s="180" t="s">
        <v>458</v>
      </c>
      <c r="F215" s="181" t="s">
        <v>459</v>
      </c>
      <c r="G215" s="182" t="s">
        <v>367</v>
      </c>
      <c r="H215" s="183">
        <v>12</v>
      </c>
      <c r="I215" s="184"/>
      <c r="J215" s="185">
        <f>ROUND(I215*H215,2)</f>
        <v>0</v>
      </c>
      <c r="K215" s="181" t="s">
        <v>191</v>
      </c>
      <c r="L215" s="40"/>
      <c r="M215" s="186" t="s">
        <v>43</v>
      </c>
      <c r="N215" s="187" t="s">
        <v>51</v>
      </c>
      <c r="O215" s="65"/>
      <c r="P215" s="188">
        <f>O215*H215</f>
        <v>0</v>
      </c>
      <c r="Q215" s="188">
        <v>1.0000000000000001E-5</v>
      </c>
      <c r="R215" s="188">
        <f>Q215*H215</f>
        <v>1.2000000000000002E-4</v>
      </c>
      <c r="S215" s="188">
        <v>0</v>
      </c>
      <c r="T215" s="189">
        <f>S215*H215</f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90" t="s">
        <v>205</v>
      </c>
      <c r="AT215" s="190" t="s">
        <v>187</v>
      </c>
      <c r="AU215" s="190" t="s">
        <v>90</v>
      </c>
      <c r="AY215" s="17" t="s">
        <v>182</v>
      </c>
      <c r="BE215" s="191">
        <f>IF(N215="základní",J215,0)</f>
        <v>0</v>
      </c>
      <c r="BF215" s="191">
        <f>IF(N215="snížená",J215,0)</f>
        <v>0</v>
      </c>
      <c r="BG215" s="191">
        <f>IF(N215="zákl. přenesená",J215,0)</f>
        <v>0</v>
      </c>
      <c r="BH215" s="191">
        <f>IF(N215="sníž. přenesená",J215,0)</f>
        <v>0</v>
      </c>
      <c r="BI215" s="191">
        <f>IF(N215="nulová",J215,0)</f>
        <v>0</v>
      </c>
      <c r="BJ215" s="17" t="s">
        <v>88</v>
      </c>
      <c r="BK215" s="191">
        <f>ROUND(I215*H215,2)</f>
        <v>0</v>
      </c>
      <c r="BL215" s="17" t="s">
        <v>205</v>
      </c>
      <c r="BM215" s="190" t="s">
        <v>2436</v>
      </c>
    </row>
    <row r="216" spans="1:65" s="2" customFormat="1" ht="49.15" customHeight="1">
      <c r="A216" s="35"/>
      <c r="B216" s="36"/>
      <c r="C216" s="179" t="s">
        <v>322</v>
      </c>
      <c r="D216" s="179" t="s">
        <v>187</v>
      </c>
      <c r="E216" s="180" t="s">
        <v>1420</v>
      </c>
      <c r="F216" s="181" t="s">
        <v>1421</v>
      </c>
      <c r="G216" s="182" t="s">
        <v>481</v>
      </c>
      <c r="H216" s="183">
        <v>3</v>
      </c>
      <c r="I216" s="184"/>
      <c r="J216" s="185">
        <f>ROUND(I216*H216,2)</f>
        <v>0</v>
      </c>
      <c r="K216" s="181" t="s">
        <v>191</v>
      </c>
      <c r="L216" s="40"/>
      <c r="M216" s="186" t="s">
        <v>43</v>
      </c>
      <c r="N216" s="187" t="s">
        <v>51</v>
      </c>
      <c r="O216" s="65"/>
      <c r="P216" s="188">
        <f>O216*H216</f>
        <v>0</v>
      </c>
      <c r="Q216" s="188">
        <v>0.1295</v>
      </c>
      <c r="R216" s="188">
        <f>Q216*H216</f>
        <v>0.38850000000000001</v>
      </c>
      <c r="S216" s="188">
        <v>0</v>
      </c>
      <c r="T216" s="189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90" t="s">
        <v>205</v>
      </c>
      <c r="AT216" s="190" t="s">
        <v>187</v>
      </c>
      <c r="AU216" s="190" t="s">
        <v>90</v>
      </c>
      <c r="AY216" s="17" t="s">
        <v>182</v>
      </c>
      <c r="BE216" s="191">
        <f>IF(N216="základní",J216,0)</f>
        <v>0</v>
      </c>
      <c r="BF216" s="191">
        <f>IF(N216="snížená",J216,0)</f>
        <v>0</v>
      </c>
      <c r="BG216" s="191">
        <f>IF(N216="zákl. přenesená",J216,0)</f>
        <v>0</v>
      </c>
      <c r="BH216" s="191">
        <f>IF(N216="sníž. přenesená",J216,0)</f>
        <v>0</v>
      </c>
      <c r="BI216" s="191">
        <f>IF(N216="nulová",J216,0)</f>
        <v>0</v>
      </c>
      <c r="BJ216" s="17" t="s">
        <v>88</v>
      </c>
      <c r="BK216" s="191">
        <f>ROUND(I216*H216,2)</f>
        <v>0</v>
      </c>
      <c r="BL216" s="17" t="s">
        <v>205</v>
      </c>
      <c r="BM216" s="190" t="s">
        <v>2437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1213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3" customFormat="1" ht="11.25">
      <c r="B218" s="192"/>
      <c r="C218" s="193"/>
      <c r="D218" s="194" t="s">
        <v>193</v>
      </c>
      <c r="E218" s="195" t="s">
        <v>43</v>
      </c>
      <c r="F218" s="196" t="s">
        <v>2438</v>
      </c>
      <c r="G218" s="193"/>
      <c r="H218" s="195" t="s">
        <v>43</v>
      </c>
      <c r="I218" s="197"/>
      <c r="J218" s="193"/>
      <c r="K218" s="193"/>
      <c r="L218" s="198"/>
      <c r="M218" s="199"/>
      <c r="N218" s="200"/>
      <c r="O218" s="200"/>
      <c r="P218" s="200"/>
      <c r="Q218" s="200"/>
      <c r="R218" s="200"/>
      <c r="S218" s="200"/>
      <c r="T218" s="201"/>
      <c r="AT218" s="202" t="s">
        <v>193</v>
      </c>
      <c r="AU218" s="202" t="s">
        <v>90</v>
      </c>
      <c r="AV218" s="13" t="s">
        <v>88</v>
      </c>
      <c r="AW218" s="13" t="s">
        <v>41</v>
      </c>
      <c r="AX218" s="13" t="s">
        <v>80</v>
      </c>
      <c r="AY218" s="202" t="s">
        <v>182</v>
      </c>
    </row>
    <row r="219" spans="1:65" s="14" customFormat="1" ht="11.25">
      <c r="B219" s="203"/>
      <c r="C219" s="204"/>
      <c r="D219" s="194" t="s">
        <v>193</v>
      </c>
      <c r="E219" s="205" t="s">
        <v>43</v>
      </c>
      <c r="F219" s="206" t="s">
        <v>2283</v>
      </c>
      <c r="G219" s="204"/>
      <c r="H219" s="207">
        <v>3</v>
      </c>
      <c r="I219" s="208"/>
      <c r="J219" s="204"/>
      <c r="K219" s="204"/>
      <c r="L219" s="209"/>
      <c r="M219" s="210"/>
      <c r="N219" s="211"/>
      <c r="O219" s="211"/>
      <c r="P219" s="211"/>
      <c r="Q219" s="211"/>
      <c r="R219" s="211"/>
      <c r="S219" s="211"/>
      <c r="T219" s="212"/>
      <c r="AT219" s="213" t="s">
        <v>193</v>
      </c>
      <c r="AU219" s="213" t="s">
        <v>90</v>
      </c>
      <c r="AV219" s="14" t="s">
        <v>90</v>
      </c>
      <c r="AW219" s="14" t="s">
        <v>41</v>
      </c>
      <c r="AX219" s="14" t="s">
        <v>80</v>
      </c>
      <c r="AY219" s="213" t="s">
        <v>182</v>
      </c>
    </row>
    <row r="220" spans="1:65" s="15" customFormat="1" ht="11.25">
      <c r="B220" s="227"/>
      <c r="C220" s="228"/>
      <c r="D220" s="194" t="s">
        <v>193</v>
      </c>
      <c r="E220" s="229" t="s">
        <v>43</v>
      </c>
      <c r="F220" s="230" t="s">
        <v>436</v>
      </c>
      <c r="G220" s="228"/>
      <c r="H220" s="231">
        <v>3</v>
      </c>
      <c r="I220" s="232"/>
      <c r="J220" s="228"/>
      <c r="K220" s="228"/>
      <c r="L220" s="233"/>
      <c r="M220" s="234"/>
      <c r="N220" s="235"/>
      <c r="O220" s="235"/>
      <c r="P220" s="235"/>
      <c r="Q220" s="235"/>
      <c r="R220" s="235"/>
      <c r="S220" s="235"/>
      <c r="T220" s="236"/>
      <c r="AT220" s="237" t="s">
        <v>193</v>
      </c>
      <c r="AU220" s="237" t="s">
        <v>90</v>
      </c>
      <c r="AV220" s="15" t="s">
        <v>205</v>
      </c>
      <c r="AW220" s="15" t="s">
        <v>41</v>
      </c>
      <c r="AX220" s="15" t="s">
        <v>88</v>
      </c>
      <c r="AY220" s="237" t="s">
        <v>182</v>
      </c>
    </row>
    <row r="221" spans="1:65" s="2" customFormat="1" ht="14.45" customHeight="1">
      <c r="A221" s="35"/>
      <c r="B221" s="36"/>
      <c r="C221" s="214" t="s">
        <v>326</v>
      </c>
      <c r="D221" s="214" t="s">
        <v>179</v>
      </c>
      <c r="E221" s="215" t="s">
        <v>2439</v>
      </c>
      <c r="F221" s="216" t="s">
        <v>2440</v>
      </c>
      <c r="G221" s="217" t="s">
        <v>481</v>
      </c>
      <c r="H221" s="218">
        <v>6</v>
      </c>
      <c r="I221" s="219"/>
      <c r="J221" s="220">
        <f>ROUND(I221*H221,2)</f>
        <v>0</v>
      </c>
      <c r="K221" s="216" t="s">
        <v>191</v>
      </c>
      <c r="L221" s="221"/>
      <c r="M221" s="222" t="s">
        <v>43</v>
      </c>
      <c r="N221" s="223" t="s">
        <v>51</v>
      </c>
      <c r="O221" s="65"/>
      <c r="P221" s="188">
        <f>O221*H221</f>
        <v>0</v>
      </c>
      <c r="Q221" s="188">
        <v>2.1999999999999999E-2</v>
      </c>
      <c r="R221" s="188">
        <f>Q221*H221</f>
        <v>0.13200000000000001</v>
      </c>
      <c r="S221" s="188">
        <v>0</v>
      </c>
      <c r="T221" s="189">
        <f>S221*H221</f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90" t="s">
        <v>225</v>
      </c>
      <c r="AT221" s="190" t="s">
        <v>179</v>
      </c>
      <c r="AU221" s="190" t="s">
        <v>90</v>
      </c>
      <c r="AY221" s="17" t="s">
        <v>182</v>
      </c>
      <c r="BE221" s="191">
        <f>IF(N221="základní",J221,0)</f>
        <v>0</v>
      </c>
      <c r="BF221" s="191">
        <f>IF(N221="snížená",J221,0)</f>
        <v>0</v>
      </c>
      <c r="BG221" s="191">
        <f>IF(N221="zákl. přenesená",J221,0)</f>
        <v>0</v>
      </c>
      <c r="BH221" s="191">
        <f>IF(N221="sníž. přenesená",J221,0)</f>
        <v>0</v>
      </c>
      <c r="BI221" s="191">
        <f>IF(N221="nulová",J221,0)</f>
        <v>0</v>
      </c>
      <c r="BJ221" s="17" t="s">
        <v>88</v>
      </c>
      <c r="BK221" s="191">
        <f>ROUND(I221*H221,2)</f>
        <v>0</v>
      </c>
      <c r="BL221" s="17" t="s">
        <v>205</v>
      </c>
      <c r="BM221" s="190" t="s">
        <v>2441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2285</v>
      </c>
      <c r="G222" s="204"/>
      <c r="H222" s="207">
        <v>6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80</v>
      </c>
      <c r="AY222" s="213" t="s">
        <v>182</v>
      </c>
    </row>
    <row r="223" spans="1:65" s="15" customFormat="1" ht="11.25">
      <c r="B223" s="227"/>
      <c r="C223" s="228"/>
      <c r="D223" s="194" t="s">
        <v>193</v>
      </c>
      <c r="E223" s="229" t="s">
        <v>43</v>
      </c>
      <c r="F223" s="230" t="s">
        <v>436</v>
      </c>
      <c r="G223" s="228"/>
      <c r="H223" s="231">
        <v>6</v>
      </c>
      <c r="I223" s="232"/>
      <c r="J223" s="228"/>
      <c r="K223" s="228"/>
      <c r="L223" s="233"/>
      <c r="M223" s="234"/>
      <c r="N223" s="235"/>
      <c r="O223" s="235"/>
      <c r="P223" s="235"/>
      <c r="Q223" s="235"/>
      <c r="R223" s="235"/>
      <c r="S223" s="235"/>
      <c r="T223" s="236"/>
      <c r="AT223" s="237" t="s">
        <v>193</v>
      </c>
      <c r="AU223" s="237" t="s">
        <v>90</v>
      </c>
      <c r="AV223" s="15" t="s">
        <v>205</v>
      </c>
      <c r="AW223" s="15" t="s">
        <v>41</v>
      </c>
      <c r="AX223" s="15" t="s">
        <v>88</v>
      </c>
      <c r="AY223" s="237" t="s">
        <v>182</v>
      </c>
    </row>
    <row r="224" spans="1:65" s="2" customFormat="1" ht="49.15" customHeight="1">
      <c r="A224" s="35"/>
      <c r="B224" s="36"/>
      <c r="C224" s="179" t="s">
        <v>330</v>
      </c>
      <c r="D224" s="179" t="s">
        <v>187</v>
      </c>
      <c r="E224" s="180" t="s">
        <v>1432</v>
      </c>
      <c r="F224" s="181" t="s">
        <v>1433</v>
      </c>
      <c r="G224" s="182" t="s">
        <v>481</v>
      </c>
      <c r="H224" s="183">
        <v>8</v>
      </c>
      <c r="I224" s="184"/>
      <c r="J224" s="185">
        <f>ROUND(I224*H224,2)</f>
        <v>0</v>
      </c>
      <c r="K224" s="181" t="s">
        <v>191</v>
      </c>
      <c r="L224" s="40"/>
      <c r="M224" s="186" t="s">
        <v>43</v>
      </c>
      <c r="N224" s="187" t="s">
        <v>51</v>
      </c>
      <c r="O224" s="65"/>
      <c r="P224" s="188">
        <f>O224*H224</f>
        <v>0</v>
      </c>
      <c r="Q224" s="188">
        <v>9.0000000000000006E-5</v>
      </c>
      <c r="R224" s="188">
        <f>Q224*H224</f>
        <v>7.2000000000000005E-4</v>
      </c>
      <c r="S224" s="188">
        <v>0</v>
      </c>
      <c r="T224" s="189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90" t="s">
        <v>205</v>
      </c>
      <c r="AT224" s="190" t="s">
        <v>187</v>
      </c>
      <c r="AU224" s="190" t="s">
        <v>90</v>
      </c>
      <c r="AY224" s="17" t="s">
        <v>182</v>
      </c>
      <c r="BE224" s="191">
        <f>IF(N224="základní",J224,0)</f>
        <v>0</v>
      </c>
      <c r="BF224" s="191">
        <f>IF(N224="snížená",J224,0)</f>
        <v>0</v>
      </c>
      <c r="BG224" s="191">
        <f>IF(N224="zákl. přenesená",J224,0)</f>
        <v>0</v>
      </c>
      <c r="BH224" s="191">
        <f>IF(N224="sníž. přenesená",J224,0)</f>
        <v>0</v>
      </c>
      <c r="BI224" s="191">
        <f>IF(N224="nulová",J224,0)</f>
        <v>0</v>
      </c>
      <c r="BJ224" s="17" t="s">
        <v>88</v>
      </c>
      <c r="BK224" s="191">
        <f>ROUND(I224*H224,2)</f>
        <v>0</v>
      </c>
      <c r="BL224" s="17" t="s">
        <v>205</v>
      </c>
      <c r="BM224" s="190" t="s">
        <v>2442</v>
      </c>
    </row>
    <row r="225" spans="1:65" s="2" customFormat="1" ht="24.2" customHeight="1">
      <c r="A225" s="35"/>
      <c r="B225" s="36"/>
      <c r="C225" s="179" t="s">
        <v>337</v>
      </c>
      <c r="D225" s="179" t="s">
        <v>187</v>
      </c>
      <c r="E225" s="180" t="s">
        <v>1435</v>
      </c>
      <c r="F225" s="181" t="s">
        <v>1436</v>
      </c>
      <c r="G225" s="182" t="s">
        <v>481</v>
      </c>
      <c r="H225" s="183">
        <v>8</v>
      </c>
      <c r="I225" s="184"/>
      <c r="J225" s="185">
        <f>ROUND(I225*H225,2)</f>
        <v>0</v>
      </c>
      <c r="K225" s="181" t="s">
        <v>191</v>
      </c>
      <c r="L225" s="40"/>
      <c r="M225" s="186" t="s">
        <v>43</v>
      </c>
      <c r="N225" s="187" t="s">
        <v>51</v>
      </c>
      <c r="O225" s="65"/>
      <c r="P225" s="188">
        <f>O225*H225</f>
        <v>0</v>
      </c>
      <c r="Q225" s="188">
        <v>0</v>
      </c>
      <c r="R225" s="188">
        <f>Q225*H225</f>
        <v>0</v>
      </c>
      <c r="S225" s="188">
        <v>0</v>
      </c>
      <c r="T225" s="189">
        <f>S225*H225</f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90" t="s">
        <v>205</v>
      </c>
      <c r="AT225" s="190" t="s">
        <v>187</v>
      </c>
      <c r="AU225" s="190" t="s">
        <v>90</v>
      </c>
      <c r="AY225" s="17" t="s">
        <v>182</v>
      </c>
      <c r="BE225" s="191">
        <f>IF(N225="základní",J225,0)</f>
        <v>0</v>
      </c>
      <c r="BF225" s="191">
        <f>IF(N225="snížená",J225,0)</f>
        <v>0</v>
      </c>
      <c r="BG225" s="191">
        <f>IF(N225="zákl. přenesená",J225,0)</f>
        <v>0</v>
      </c>
      <c r="BH225" s="191">
        <f>IF(N225="sníž. přenesená",J225,0)</f>
        <v>0</v>
      </c>
      <c r="BI225" s="191">
        <f>IF(N225="nulová",J225,0)</f>
        <v>0</v>
      </c>
      <c r="BJ225" s="17" t="s">
        <v>88</v>
      </c>
      <c r="BK225" s="191">
        <f>ROUND(I225*H225,2)</f>
        <v>0</v>
      </c>
      <c r="BL225" s="17" t="s">
        <v>205</v>
      </c>
      <c r="BM225" s="190" t="s">
        <v>2443</v>
      </c>
    </row>
    <row r="226" spans="1:65" s="2" customFormat="1" ht="49.15" customHeight="1">
      <c r="A226" s="35"/>
      <c r="B226" s="36"/>
      <c r="C226" s="179" t="s">
        <v>343</v>
      </c>
      <c r="D226" s="179" t="s">
        <v>187</v>
      </c>
      <c r="E226" s="180" t="s">
        <v>465</v>
      </c>
      <c r="F226" s="181" t="s">
        <v>466</v>
      </c>
      <c r="G226" s="182" t="s">
        <v>190</v>
      </c>
      <c r="H226" s="183">
        <v>2</v>
      </c>
      <c r="I226" s="184"/>
      <c r="J226" s="185">
        <f>ROUND(I226*H226,2)</f>
        <v>0</v>
      </c>
      <c r="K226" s="181" t="s">
        <v>191</v>
      </c>
      <c r="L226" s="40"/>
      <c r="M226" s="186" t="s">
        <v>43</v>
      </c>
      <c r="N226" s="187" t="s">
        <v>51</v>
      </c>
      <c r="O226" s="65"/>
      <c r="P226" s="188">
        <f>O226*H226</f>
        <v>0</v>
      </c>
      <c r="Q226" s="188">
        <v>0</v>
      </c>
      <c r="R226" s="188">
        <f>Q226*H226</f>
        <v>0</v>
      </c>
      <c r="S226" s="188">
        <v>4.0000000000000001E-3</v>
      </c>
      <c r="T226" s="189">
        <f>S226*H226</f>
        <v>8.0000000000000002E-3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90" t="s">
        <v>205</v>
      </c>
      <c r="AT226" s="190" t="s">
        <v>187</v>
      </c>
      <c r="AU226" s="190" t="s">
        <v>90</v>
      </c>
      <c r="AY226" s="17" t="s">
        <v>182</v>
      </c>
      <c r="BE226" s="191">
        <f>IF(N226="základní",J226,0)</f>
        <v>0</v>
      </c>
      <c r="BF226" s="191">
        <f>IF(N226="snížená",J226,0)</f>
        <v>0</v>
      </c>
      <c r="BG226" s="191">
        <f>IF(N226="zákl. přenesená",J226,0)</f>
        <v>0</v>
      </c>
      <c r="BH226" s="191">
        <f>IF(N226="sníž. přenesená",J226,0)</f>
        <v>0</v>
      </c>
      <c r="BI226" s="191">
        <f>IF(N226="nulová",J226,0)</f>
        <v>0</v>
      </c>
      <c r="BJ226" s="17" t="s">
        <v>88</v>
      </c>
      <c r="BK226" s="191">
        <f>ROUND(I226*H226,2)</f>
        <v>0</v>
      </c>
      <c r="BL226" s="17" t="s">
        <v>205</v>
      </c>
      <c r="BM226" s="190" t="s">
        <v>2444</v>
      </c>
    </row>
    <row r="227" spans="1:65" s="13" customFormat="1" ht="11.25">
      <c r="B227" s="192"/>
      <c r="C227" s="193"/>
      <c r="D227" s="194" t="s">
        <v>193</v>
      </c>
      <c r="E227" s="195" t="s">
        <v>43</v>
      </c>
      <c r="F227" s="196" t="s">
        <v>2445</v>
      </c>
      <c r="G227" s="193"/>
      <c r="H227" s="195" t="s">
        <v>43</v>
      </c>
      <c r="I227" s="197"/>
      <c r="J227" s="193"/>
      <c r="K227" s="193"/>
      <c r="L227" s="198"/>
      <c r="M227" s="199"/>
      <c r="N227" s="200"/>
      <c r="O227" s="200"/>
      <c r="P227" s="200"/>
      <c r="Q227" s="200"/>
      <c r="R227" s="200"/>
      <c r="S227" s="200"/>
      <c r="T227" s="201"/>
      <c r="AT227" s="202" t="s">
        <v>193</v>
      </c>
      <c r="AU227" s="202" t="s">
        <v>90</v>
      </c>
      <c r="AV227" s="13" t="s">
        <v>88</v>
      </c>
      <c r="AW227" s="13" t="s">
        <v>41</v>
      </c>
      <c r="AX227" s="13" t="s">
        <v>80</v>
      </c>
      <c r="AY227" s="202" t="s">
        <v>182</v>
      </c>
    </row>
    <row r="228" spans="1:65" s="14" customFormat="1" ht="11.25">
      <c r="B228" s="203"/>
      <c r="C228" s="204"/>
      <c r="D228" s="194" t="s">
        <v>193</v>
      </c>
      <c r="E228" s="205" t="s">
        <v>43</v>
      </c>
      <c r="F228" s="206" t="s">
        <v>90</v>
      </c>
      <c r="G228" s="204"/>
      <c r="H228" s="207">
        <v>2</v>
      </c>
      <c r="I228" s="208"/>
      <c r="J228" s="204"/>
      <c r="K228" s="204"/>
      <c r="L228" s="209"/>
      <c r="M228" s="210"/>
      <c r="N228" s="211"/>
      <c r="O228" s="211"/>
      <c r="P228" s="211"/>
      <c r="Q228" s="211"/>
      <c r="R228" s="211"/>
      <c r="S228" s="211"/>
      <c r="T228" s="212"/>
      <c r="AT228" s="213" t="s">
        <v>193</v>
      </c>
      <c r="AU228" s="213" t="s">
        <v>90</v>
      </c>
      <c r="AV228" s="14" t="s">
        <v>90</v>
      </c>
      <c r="AW228" s="14" t="s">
        <v>41</v>
      </c>
      <c r="AX228" s="14" t="s">
        <v>80</v>
      </c>
      <c r="AY228" s="213" t="s">
        <v>182</v>
      </c>
    </row>
    <row r="229" spans="1:65" s="15" customFormat="1" ht="11.25">
      <c r="B229" s="227"/>
      <c r="C229" s="228"/>
      <c r="D229" s="194" t="s">
        <v>193</v>
      </c>
      <c r="E229" s="229" t="s">
        <v>43</v>
      </c>
      <c r="F229" s="230" t="s">
        <v>436</v>
      </c>
      <c r="G229" s="228"/>
      <c r="H229" s="231">
        <v>2</v>
      </c>
      <c r="I229" s="232"/>
      <c r="J229" s="228"/>
      <c r="K229" s="228"/>
      <c r="L229" s="233"/>
      <c r="M229" s="234"/>
      <c r="N229" s="235"/>
      <c r="O229" s="235"/>
      <c r="P229" s="235"/>
      <c r="Q229" s="235"/>
      <c r="R229" s="235"/>
      <c r="S229" s="235"/>
      <c r="T229" s="236"/>
      <c r="AT229" s="237" t="s">
        <v>193</v>
      </c>
      <c r="AU229" s="237" t="s">
        <v>90</v>
      </c>
      <c r="AV229" s="15" t="s">
        <v>205</v>
      </c>
      <c r="AW229" s="15" t="s">
        <v>41</v>
      </c>
      <c r="AX229" s="15" t="s">
        <v>88</v>
      </c>
      <c r="AY229" s="237" t="s">
        <v>182</v>
      </c>
    </row>
    <row r="230" spans="1:65" s="2" customFormat="1" ht="24.2" customHeight="1">
      <c r="A230" s="35"/>
      <c r="B230" s="36"/>
      <c r="C230" s="179" t="s">
        <v>506</v>
      </c>
      <c r="D230" s="179" t="s">
        <v>187</v>
      </c>
      <c r="E230" s="180" t="s">
        <v>2290</v>
      </c>
      <c r="F230" s="181" t="s">
        <v>1442</v>
      </c>
      <c r="G230" s="182" t="s">
        <v>367</v>
      </c>
      <c r="H230" s="183">
        <v>18</v>
      </c>
      <c r="I230" s="184"/>
      <c r="J230" s="185">
        <f>ROUND(I230*H230,2)</f>
        <v>0</v>
      </c>
      <c r="K230" s="181" t="s">
        <v>191</v>
      </c>
      <c r="L230" s="40"/>
      <c r="M230" s="186" t="s">
        <v>43</v>
      </c>
      <c r="N230" s="187" t="s">
        <v>51</v>
      </c>
      <c r="O230" s="65"/>
      <c r="P230" s="188">
        <f>O230*H230</f>
        <v>0</v>
      </c>
      <c r="Q230" s="188">
        <v>0</v>
      </c>
      <c r="R230" s="188">
        <f>Q230*H230</f>
        <v>0</v>
      </c>
      <c r="S230" s="188">
        <v>0</v>
      </c>
      <c r="T230" s="189">
        <f>S230*H230</f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90" t="s">
        <v>205</v>
      </c>
      <c r="AT230" s="190" t="s">
        <v>187</v>
      </c>
      <c r="AU230" s="190" t="s">
        <v>90</v>
      </c>
      <c r="AY230" s="17" t="s">
        <v>182</v>
      </c>
      <c r="BE230" s="191">
        <f>IF(N230="základní",J230,0)</f>
        <v>0</v>
      </c>
      <c r="BF230" s="191">
        <f>IF(N230="snížená",J230,0)</f>
        <v>0</v>
      </c>
      <c r="BG230" s="191">
        <f>IF(N230="zákl. přenesená",J230,0)</f>
        <v>0</v>
      </c>
      <c r="BH230" s="191">
        <f>IF(N230="sníž. přenesená",J230,0)</f>
        <v>0</v>
      </c>
      <c r="BI230" s="191">
        <f>IF(N230="nulová",J230,0)</f>
        <v>0</v>
      </c>
      <c r="BJ230" s="17" t="s">
        <v>88</v>
      </c>
      <c r="BK230" s="191">
        <f>ROUND(I230*H230,2)</f>
        <v>0</v>
      </c>
      <c r="BL230" s="17" t="s">
        <v>205</v>
      </c>
      <c r="BM230" s="190" t="s">
        <v>2446</v>
      </c>
    </row>
    <row r="231" spans="1:65" s="2" customFormat="1" ht="62.65" customHeight="1">
      <c r="A231" s="35"/>
      <c r="B231" s="36"/>
      <c r="C231" s="179" t="s">
        <v>510</v>
      </c>
      <c r="D231" s="179" t="s">
        <v>187</v>
      </c>
      <c r="E231" s="180" t="s">
        <v>1450</v>
      </c>
      <c r="F231" s="181" t="s">
        <v>1451</v>
      </c>
      <c r="G231" s="182" t="s">
        <v>367</v>
      </c>
      <c r="H231" s="183">
        <v>142</v>
      </c>
      <c r="I231" s="184"/>
      <c r="J231" s="185">
        <f>ROUND(I231*H231,2)</f>
        <v>0</v>
      </c>
      <c r="K231" s="181" t="s">
        <v>191</v>
      </c>
      <c r="L231" s="40"/>
      <c r="M231" s="186" t="s">
        <v>43</v>
      </c>
      <c r="N231" s="187" t="s">
        <v>51</v>
      </c>
      <c r="O231" s="65"/>
      <c r="P231" s="188">
        <f>O231*H231</f>
        <v>0</v>
      </c>
      <c r="Q231" s="188">
        <v>0</v>
      </c>
      <c r="R231" s="188">
        <f>Q231*H231</f>
        <v>0</v>
      </c>
      <c r="S231" s="188">
        <v>0</v>
      </c>
      <c r="T231" s="189">
        <f>S231*H231</f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90" t="s">
        <v>205</v>
      </c>
      <c r="AT231" s="190" t="s">
        <v>187</v>
      </c>
      <c r="AU231" s="190" t="s">
        <v>90</v>
      </c>
      <c r="AY231" s="17" t="s">
        <v>182</v>
      </c>
      <c r="BE231" s="191">
        <f>IF(N231="základní",J231,0)</f>
        <v>0</v>
      </c>
      <c r="BF231" s="191">
        <f>IF(N231="snížená",J231,0)</f>
        <v>0</v>
      </c>
      <c r="BG231" s="191">
        <f>IF(N231="zákl. přenesená",J231,0)</f>
        <v>0</v>
      </c>
      <c r="BH231" s="191">
        <f>IF(N231="sníž. přenesená",J231,0)</f>
        <v>0</v>
      </c>
      <c r="BI231" s="191">
        <f>IF(N231="nulová",J231,0)</f>
        <v>0</v>
      </c>
      <c r="BJ231" s="17" t="s">
        <v>88</v>
      </c>
      <c r="BK231" s="191">
        <f>ROUND(I231*H231,2)</f>
        <v>0</v>
      </c>
      <c r="BL231" s="17" t="s">
        <v>205</v>
      </c>
      <c r="BM231" s="190" t="s">
        <v>2447</v>
      </c>
    </row>
    <row r="232" spans="1:65" s="2" customFormat="1" ht="49.15" customHeight="1">
      <c r="A232" s="35"/>
      <c r="B232" s="36"/>
      <c r="C232" s="179" t="s">
        <v>514</v>
      </c>
      <c r="D232" s="179" t="s">
        <v>187</v>
      </c>
      <c r="E232" s="180" t="s">
        <v>1454</v>
      </c>
      <c r="F232" s="181" t="s">
        <v>1455</v>
      </c>
      <c r="G232" s="182" t="s">
        <v>367</v>
      </c>
      <c r="H232" s="183">
        <v>9</v>
      </c>
      <c r="I232" s="184"/>
      <c r="J232" s="185">
        <f>ROUND(I232*H232,2)</f>
        <v>0</v>
      </c>
      <c r="K232" s="181" t="s">
        <v>191</v>
      </c>
      <c r="L232" s="40"/>
      <c r="M232" s="186" t="s">
        <v>43</v>
      </c>
      <c r="N232" s="187" t="s">
        <v>51</v>
      </c>
      <c r="O232" s="65"/>
      <c r="P232" s="188">
        <f>O232*H232</f>
        <v>0</v>
      </c>
      <c r="Q232" s="188">
        <v>0</v>
      </c>
      <c r="R232" s="188">
        <f>Q232*H232</f>
        <v>0</v>
      </c>
      <c r="S232" s="188">
        <v>0</v>
      </c>
      <c r="T232" s="189">
        <f>S232*H232</f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90" t="s">
        <v>205</v>
      </c>
      <c r="AT232" s="190" t="s">
        <v>187</v>
      </c>
      <c r="AU232" s="190" t="s">
        <v>90</v>
      </c>
      <c r="AY232" s="17" t="s">
        <v>182</v>
      </c>
      <c r="BE232" s="191">
        <f>IF(N232="základní",J232,0)</f>
        <v>0</v>
      </c>
      <c r="BF232" s="191">
        <f>IF(N232="snížená",J232,0)</f>
        <v>0</v>
      </c>
      <c r="BG232" s="191">
        <f>IF(N232="zákl. přenesená",J232,0)</f>
        <v>0</v>
      </c>
      <c r="BH232" s="191">
        <f>IF(N232="sníž. přenesená",J232,0)</f>
        <v>0</v>
      </c>
      <c r="BI232" s="191">
        <f>IF(N232="nulová",J232,0)</f>
        <v>0</v>
      </c>
      <c r="BJ232" s="17" t="s">
        <v>88</v>
      </c>
      <c r="BK232" s="191">
        <f>ROUND(I232*H232,2)</f>
        <v>0</v>
      </c>
      <c r="BL232" s="17" t="s">
        <v>205</v>
      </c>
      <c r="BM232" s="190" t="s">
        <v>2448</v>
      </c>
    </row>
    <row r="233" spans="1:65" s="12" customFormat="1" ht="22.9" customHeight="1">
      <c r="B233" s="163"/>
      <c r="C233" s="164"/>
      <c r="D233" s="165" t="s">
        <v>79</v>
      </c>
      <c r="E233" s="177" t="s">
        <v>508</v>
      </c>
      <c r="F233" s="177" t="s">
        <v>509</v>
      </c>
      <c r="G233" s="164"/>
      <c r="H233" s="164"/>
      <c r="I233" s="167"/>
      <c r="J233" s="178">
        <f>BK233</f>
        <v>0</v>
      </c>
      <c r="K233" s="164"/>
      <c r="L233" s="169"/>
      <c r="M233" s="170"/>
      <c r="N233" s="171"/>
      <c r="O233" s="171"/>
      <c r="P233" s="172">
        <f>SUM(P234:P244)</f>
        <v>0</v>
      </c>
      <c r="Q233" s="171"/>
      <c r="R233" s="172">
        <f>SUM(R234:R244)</f>
        <v>0</v>
      </c>
      <c r="S233" s="171"/>
      <c r="T233" s="173">
        <f>SUM(T234:T244)</f>
        <v>0</v>
      </c>
      <c r="AR233" s="174" t="s">
        <v>88</v>
      </c>
      <c r="AT233" s="175" t="s">
        <v>79</v>
      </c>
      <c r="AU233" s="175" t="s">
        <v>88</v>
      </c>
      <c r="AY233" s="174" t="s">
        <v>182</v>
      </c>
      <c r="BK233" s="176">
        <f>SUM(BK234:BK244)</f>
        <v>0</v>
      </c>
    </row>
    <row r="234" spans="1:65" s="2" customFormat="1" ht="37.9" customHeight="1">
      <c r="A234" s="35"/>
      <c r="B234" s="36"/>
      <c r="C234" s="179" t="s">
        <v>528</v>
      </c>
      <c r="D234" s="179" t="s">
        <v>187</v>
      </c>
      <c r="E234" s="180" t="s">
        <v>511</v>
      </c>
      <c r="F234" s="181" t="s">
        <v>512</v>
      </c>
      <c r="G234" s="182" t="s">
        <v>439</v>
      </c>
      <c r="H234" s="183">
        <v>33.875</v>
      </c>
      <c r="I234" s="184"/>
      <c r="J234" s="185">
        <f>ROUND(I234*H234,2)</f>
        <v>0</v>
      </c>
      <c r="K234" s="181" t="s">
        <v>191</v>
      </c>
      <c r="L234" s="40"/>
      <c r="M234" s="186" t="s">
        <v>43</v>
      </c>
      <c r="N234" s="187" t="s">
        <v>51</v>
      </c>
      <c r="O234" s="65"/>
      <c r="P234" s="188">
        <f>O234*H234</f>
        <v>0</v>
      </c>
      <c r="Q234" s="188">
        <v>0</v>
      </c>
      <c r="R234" s="188">
        <f>Q234*H234</f>
        <v>0</v>
      </c>
      <c r="S234" s="188">
        <v>0</v>
      </c>
      <c r="T234" s="189">
        <f>S234*H234</f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90" t="s">
        <v>205</v>
      </c>
      <c r="AT234" s="190" t="s">
        <v>187</v>
      </c>
      <c r="AU234" s="190" t="s">
        <v>90</v>
      </c>
      <c r="AY234" s="17" t="s">
        <v>182</v>
      </c>
      <c r="BE234" s="191">
        <f>IF(N234="základní",J234,0)</f>
        <v>0</v>
      </c>
      <c r="BF234" s="191">
        <f>IF(N234="snížená",J234,0)</f>
        <v>0</v>
      </c>
      <c r="BG234" s="191">
        <f>IF(N234="zákl. přenesená",J234,0)</f>
        <v>0</v>
      </c>
      <c r="BH234" s="191">
        <f>IF(N234="sníž. přenesená",J234,0)</f>
        <v>0</v>
      </c>
      <c r="BI234" s="191">
        <f>IF(N234="nulová",J234,0)</f>
        <v>0</v>
      </c>
      <c r="BJ234" s="17" t="s">
        <v>88</v>
      </c>
      <c r="BK234" s="191">
        <f>ROUND(I234*H234,2)</f>
        <v>0</v>
      </c>
      <c r="BL234" s="17" t="s">
        <v>205</v>
      </c>
      <c r="BM234" s="190" t="s">
        <v>2449</v>
      </c>
    </row>
    <row r="235" spans="1:65" s="14" customFormat="1" ht="11.25">
      <c r="B235" s="203"/>
      <c r="C235" s="204"/>
      <c r="D235" s="194" t="s">
        <v>193</v>
      </c>
      <c r="E235" s="205" t="s">
        <v>43</v>
      </c>
      <c r="F235" s="206" t="s">
        <v>2450</v>
      </c>
      <c r="G235" s="204"/>
      <c r="H235" s="207">
        <v>33.875</v>
      </c>
      <c r="I235" s="208"/>
      <c r="J235" s="204"/>
      <c r="K235" s="204"/>
      <c r="L235" s="209"/>
      <c r="M235" s="210"/>
      <c r="N235" s="211"/>
      <c r="O235" s="211"/>
      <c r="P235" s="211"/>
      <c r="Q235" s="211"/>
      <c r="R235" s="211"/>
      <c r="S235" s="211"/>
      <c r="T235" s="212"/>
      <c r="AT235" s="213" t="s">
        <v>193</v>
      </c>
      <c r="AU235" s="213" t="s">
        <v>90</v>
      </c>
      <c r="AV235" s="14" t="s">
        <v>90</v>
      </c>
      <c r="AW235" s="14" t="s">
        <v>41</v>
      </c>
      <c r="AX235" s="14" t="s">
        <v>88</v>
      </c>
      <c r="AY235" s="213" t="s">
        <v>182</v>
      </c>
    </row>
    <row r="236" spans="1:65" s="2" customFormat="1" ht="37.9" customHeight="1">
      <c r="A236" s="35"/>
      <c r="B236" s="36"/>
      <c r="C236" s="179" t="s">
        <v>537</v>
      </c>
      <c r="D236" s="179" t="s">
        <v>187</v>
      </c>
      <c r="E236" s="180" t="s">
        <v>515</v>
      </c>
      <c r="F236" s="181" t="s">
        <v>516</v>
      </c>
      <c r="G236" s="182" t="s">
        <v>439</v>
      </c>
      <c r="H236" s="183">
        <v>304.875</v>
      </c>
      <c r="I236" s="184"/>
      <c r="J236" s="185">
        <f>ROUND(I236*H236,2)</f>
        <v>0</v>
      </c>
      <c r="K236" s="181" t="s">
        <v>191</v>
      </c>
      <c r="L236" s="40"/>
      <c r="M236" s="186" t="s">
        <v>43</v>
      </c>
      <c r="N236" s="187" t="s">
        <v>51</v>
      </c>
      <c r="O236" s="65"/>
      <c r="P236" s="188">
        <f>O236*H236</f>
        <v>0</v>
      </c>
      <c r="Q236" s="188">
        <v>0</v>
      </c>
      <c r="R236" s="188">
        <f>Q236*H236</f>
        <v>0</v>
      </c>
      <c r="S236" s="188">
        <v>0</v>
      </c>
      <c r="T236" s="189">
        <f>S236*H236</f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90" t="s">
        <v>205</v>
      </c>
      <c r="AT236" s="190" t="s">
        <v>187</v>
      </c>
      <c r="AU236" s="190" t="s">
        <v>90</v>
      </c>
      <c r="AY236" s="17" t="s">
        <v>182</v>
      </c>
      <c r="BE236" s="191">
        <f>IF(N236="základní",J236,0)</f>
        <v>0</v>
      </c>
      <c r="BF236" s="191">
        <f>IF(N236="snížená",J236,0)</f>
        <v>0</v>
      </c>
      <c r="BG236" s="191">
        <f>IF(N236="zákl. přenesená",J236,0)</f>
        <v>0</v>
      </c>
      <c r="BH236" s="191">
        <f>IF(N236="sníž. přenesená",J236,0)</f>
        <v>0</v>
      </c>
      <c r="BI236" s="191">
        <f>IF(N236="nulová",J236,0)</f>
        <v>0</v>
      </c>
      <c r="BJ236" s="17" t="s">
        <v>88</v>
      </c>
      <c r="BK236" s="191">
        <f>ROUND(I236*H236,2)</f>
        <v>0</v>
      </c>
      <c r="BL236" s="17" t="s">
        <v>205</v>
      </c>
      <c r="BM236" s="190" t="s">
        <v>2451</v>
      </c>
    </row>
    <row r="237" spans="1:65" s="14" customFormat="1" ht="11.25">
      <c r="B237" s="203"/>
      <c r="C237" s="204"/>
      <c r="D237" s="194" t="s">
        <v>193</v>
      </c>
      <c r="E237" s="205" t="s">
        <v>43</v>
      </c>
      <c r="F237" s="206" t="s">
        <v>2452</v>
      </c>
      <c r="G237" s="204"/>
      <c r="H237" s="207">
        <v>304.875</v>
      </c>
      <c r="I237" s="208"/>
      <c r="J237" s="204"/>
      <c r="K237" s="204"/>
      <c r="L237" s="209"/>
      <c r="M237" s="210"/>
      <c r="N237" s="211"/>
      <c r="O237" s="211"/>
      <c r="P237" s="211"/>
      <c r="Q237" s="211"/>
      <c r="R237" s="211"/>
      <c r="S237" s="211"/>
      <c r="T237" s="212"/>
      <c r="AT237" s="213" t="s">
        <v>193</v>
      </c>
      <c r="AU237" s="213" t="s">
        <v>90</v>
      </c>
      <c r="AV237" s="14" t="s">
        <v>90</v>
      </c>
      <c r="AW237" s="14" t="s">
        <v>41</v>
      </c>
      <c r="AX237" s="14" t="s">
        <v>80</v>
      </c>
      <c r="AY237" s="213" t="s">
        <v>182</v>
      </c>
    </row>
    <row r="238" spans="1:65" s="15" customFormat="1" ht="11.25">
      <c r="B238" s="227"/>
      <c r="C238" s="228"/>
      <c r="D238" s="194" t="s">
        <v>193</v>
      </c>
      <c r="E238" s="229" t="s">
        <v>43</v>
      </c>
      <c r="F238" s="230" t="s">
        <v>436</v>
      </c>
      <c r="G238" s="228"/>
      <c r="H238" s="231">
        <v>304.875</v>
      </c>
      <c r="I238" s="232"/>
      <c r="J238" s="228"/>
      <c r="K238" s="228"/>
      <c r="L238" s="233"/>
      <c r="M238" s="234"/>
      <c r="N238" s="235"/>
      <c r="O238" s="235"/>
      <c r="P238" s="235"/>
      <c r="Q238" s="235"/>
      <c r="R238" s="235"/>
      <c r="S238" s="235"/>
      <c r="T238" s="236"/>
      <c r="AT238" s="237" t="s">
        <v>193</v>
      </c>
      <c r="AU238" s="237" t="s">
        <v>90</v>
      </c>
      <c r="AV238" s="15" t="s">
        <v>205</v>
      </c>
      <c r="AW238" s="15" t="s">
        <v>41</v>
      </c>
      <c r="AX238" s="15" t="s">
        <v>88</v>
      </c>
      <c r="AY238" s="237" t="s">
        <v>182</v>
      </c>
    </row>
    <row r="239" spans="1:65" s="2" customFormat="1" ht="24.2" customHeight="1">
      <c r="A239" s="35"/>
      <c r="B239" s="36"/>
      <c r="C239" s="179" t="s">
        <v>544</v>
      </c>
      <c r="D239" s="179" t="s">
        <v>187</v>
      </c>
      <c r="E239" s="180" t="s">
        <v>1467</v>
      </c>
      <c r="F239" s="181" t="s">
        <v>1468</v>
      </c>
      <c r="G239" s="182" t="s">
        <v>439</v>
      </c>
      <c r="H239" s="183">
        <v>33.875</v>
      </c>
      <c r="I239" s="184"/>
      <c r="J239" s="185">
        <f>ROUND(I239*H239,2)</f>
        <v>0</v>
      </c>
      <c r="K239" s="181" t="s">
        <v>191</v>
      </c>
      <c r="L239" s="40"/>
      <c r="M239" s="186" t="s">
        <v>43</v>
      </c>
      <c r="N239" s="187" t="s">
        <v>51</v>
      </c>
      <c r="O239" s="65"/>
      <c r="P239" s="188">
        <f>O239*H239</f>
        <v>0</v>
      </c>
      <c r="Q239" s="188">
        <v>0</v>
      </c>
      <c r="R239" s="188">
        <f>Q239*H239</f>
        <v>0</v>
      </c>
      <c r="S239" s="188">
        <v>0</v>
      </c>
      <c r="T239" s="18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90" t="s">
        <v>205</v>
      </c>
      <c r="AT239" s="190" t="s">
        <v>187</v>
      </c>
      <c r="AU239" s="190" t="s">
        <v>90</v>
      </c>
      <c r="AY239" s="17" t="s">
        <v>182</v>
      </c>
      <c r="BE239" s="191">
        <f>IF(N239="základní",J239,0)</f>
        <v>0</v>
      </c>
      <c r="BF239" s="191">
        <f>IF(N239="snížená",J239,0)</f>
        <v>0</v>
      </c>
      <c r="BG239" s="191">
        <f>IF(N239="zákl. přenesená",J239,0)</f>
        <v>0</v>
      </c>
      <c r="BH239" s="191">
        <f>IF(N239="sníž. přenesená",J239,0)</f>
        <v>0</v>
      </c>
      <c r="BI239" s="191">
        <f>IF(N239="nulová",J239,0)</f>
        <v>0</v>
      </c>
      <c r="BJ239" s="17" t="s">
        <v>88</v>
      </c>
      <c r="BK239" s="191">
        <f>ROUND(I239*H239,2)</f>
        <v>0</v>
      </c>
      <c r="BL239" s="17" t="s">
        <v>205</v>
      </c>
      <c r="BM239" s="190" t="s">
        <v>2453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2450</v>
      </c>
      <c r="G240" s="204"/>
      <c r="H240" s="207">
        <v>33.875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88</v>
      </c>
      <c r="AY240" s="213" t="s">
        <v>182</v>
      </c>
    </row>
    <row r="241" spans="1:65" s="2" customFormat="1" ht="37.9" customHeight="1">
      <c r="A241" s="35"/>
      <c r="B241" s="36"/>
      <c r="C241" s="179" t="s">
        <v>550</v>
      </c>
      <c r="D241" s="179" t="s">
        <v>187</v>
      </c>
      <c r="E241" s="180" t="s">
        <v>545</v>
      </c>
      <c r="F241" s="181" t="s">
        <v>546</v>
      </c>
      <c r="G241" s="182" t="s">
        <v>439</v>
      </c>
      <c r="H241" s="183">
        <v>4.8949999999999996</v>
      </c>
      <c r="I241" s="184"/>
      <c r="J241" s="185">
        <f>ROUND(I241*H241,2)</f>
        <v>0</v>
      </c>
      <c r="K241" s="181" t="s">
        <v>191</v>
      </c>
      <c r="L241" s="40"/>
      <c r="M241" s="186" t="s">
        <v>43</v>
      </c>
      <c r="N241" s="187" t="s">
        <v>51</v>
      </c>
      <c r="O241" s="65"/>
      <c r="P241" s="188">
        <f>O241*H241</f>
        <v>0</v>
      </c>
      <c r="Q241" s="188">
        <v>0</v>
      </c>
      <c r="R241" s="188">
        <f>Q241*H241</f>
        <v>0</v>
      </c>
      <c r="S241" s="188">
        <v>0</v>
      </c>
      <c r="T241" s="189">
        <f>S241*H241</f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90" t="s">
        <v>205</v>
      </c>
      <c r="AT241" s="190" t="s">
        <v>187</v>
      </c>
      <c r="AU241" s="190" t="s">
        <v>90</v>
      </c>
      <c r="AY241" s="17" t="s">
        <v>182</v>
      </c>
      <c r="BE241" s="191">
        <f>IF(N241="základní",J241,0)</f>
        <v>0</v>
      </c>
      <c r="BF241" s="191">
        <f>IF(N241="snížená",J241,0)</f>
        <v>0</v>
      </c>
      <c r="BG241" s="191">
        <f>IF(N241="zákl. přenesená",J241,0)</f>
        <v>0</v>
      </c>
      <c r="BH241" s="191">
        <f>IF(N241="sníž. přenesená",J241,0)</f>
        <v>0</v>
      </c>
      <c r="BI241" s="191">
        <f>IF(N241="nulová",J241,0)</f>
        <v>0</v>
      </c>
      <c r="BJ241" s="17" t="s">
        <v>88</v>
      </c>
      <c r="BK241" s="191">
        <f>ROUND(I241*H241,2)</f>
        <v>0</v>
      </c>
      <c r="BL241" s="17" t="s">
        <v>205</v>
      </c>
      <c r="BM241" s="190" t="s">
        <v>2454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2455</v>
      </c>
      <c r="G242" s="204"/>
      <c r="H242" s="207">
        <v>4.8949999999999996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88</v>
      </c>
      <c r="AY242" s="213" t="s">
        <v>182</v>
      </c>
    </row>
    <row r="243" spans="1:65" s="2" customFormat="1" ht="37.9" customHeight="1">
      <c r="A243" s="35"/>
      <c r="B243" s="36"/>
      <c r="C243" s="179" t="s">
        <v>557</v>
      </c>
      <c r="D243" s="179" t="s">
        <v>187</v>
      </c>
      <c r="E243" s="180" t="s">
        <v>1476</v>
      </c>
      <c r="F243" s="181" t="s">
        <v>438</v>
      </c>
      <c r="G243" s="182" t="s">
        <v>439</v>
      </c>
      <c r="H243" s="183">
        <v>28.98</v>
      </c>
      <c r="I243" s="184"/>
      <c r="J243" s="185">
        <f>ROUND(I243*H243,2)</f>
        <v>0</v>
      </c>
      <c r="K243" s="181" t="s">
        <v>191</v>
      </c>
      <c r="L243" s="40"/>
      <c r="M243" s="186" t="s">
        <v>43</v>
      </c>
      <c r="N243" s="187" t="s">
        <v>51</v>
      </c>
      <c r="O243" s="65"/>
      <c r="P243" s="188">
        <f>O243*H243</f>
        <v>0</v>
      </c>
      <c r="Q243" s="188">
        <v>0</v>
      </c>
      <c r="R243" s="188">
        <f>Q243*H243</f>
        <v>0</v>
      </c>
      <c r="S243" s="188">
        <v>0</v>
      </c>
      <c r="T243" s="189">
        <f>S243*H243</f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90" t="s">
        <v>205</v>
      </c>
      <c r="AT243" s="190" t="s">
        <v>187</v>
      </c>
      <c r="AU243" s="190" t="s">
        <v>90</v>
      </c>
      <c r="AY243" s="17" t="s">
        <v>182</v>
      </c>
      <c r="BE243" s="191">
        <f>IF(N243="základní",J243,0)</f>
        <v>0</v>
      </c>
      <c r="BF243" s="191">
        <f>IF(N243="snížená",J243,0)</f>
        <v>0</v>
      </c>
      <c r="BG243" s="191">
        <f>IF(N243="zákl. přenesená",J243,0)</f>
        <v>0</v>
      </c>
      <c r="BH243" s="191">
        <f>IF(N243="sníž. přenesená",J243,0)</f>
        <v>0</v>
      </c>
      <c r="BI243" s="191">
        <f>IF(N243="nulová",J243,0)</f>
        <v>0</v>
      </c>
      <c r="BJ243" s="17" t="s">
        <v>88</v>
      </c>
      <c r="BK243" s="191">
        <f>ROUND(I243*H243,2)</f>
        <v>0</v>
      </c>
      <c r="BL243" s="17" t="s">
        <v>205</v>
      </c>
      <c r="BM243" s="190" t="s">
        <v>2456</v>
      </c>
    </row>
    <row r="244" spans="1:65" s="14" customFormat="1" ht="11.25">
      <c r="B244" s="203"/>
      <c r="C244" s="204"/>
      <c r="D244" s="194" t="s">
        <v>193</v>
      </c>
      <c r="E244" s="205" t="s">
        <v>43</v>
      </c>
      <c r="F244" s="206" t="s">
        <v>2457</v>
      </c>
      <c r="G244" s="204"/>
      <c r="H244" s="207">
        <v>28.98</v>
      </c>
      <c r="I244" s="208"/>
      <c r="J244" s="204"/>
      <c r="K244" s="204"/>
      <c r="L244" s="209"/>
      <c r="M244" s="210"/>
      <c r="N244" s="211"/>
      <c r="O244" s="211"/>
      <c r="P244" s="211"/>
      <c r="Q244" s="211"/>
      <c r="R244" s="211"/>
      <c r="S244" s="211"/>
      <c r="T244" s="212"/>
      <c r="AT244" s="213" t="s">
        <v>193</v>
      </c>
      <c r="AU244" s="213" t="s">
        <v>90</v>
      </c>
      <c r="AV244" s="14" t="s">
        <v>90</v>
      </c>
      <c r="AW244" s="14" t="s">
        <v>41</v>
      </c>
      <c r="AX244" s="14" t="s">
        <v>88</v>
      </c>
      <c r="AY244" s="213" t="s">
        <v>182</v>
      </c>
    </row>
    <row r="245" spans="1:65" s="12" customFormat="1" ht="22.9" customHeight="1">
      <c r="B245" s="163"/>
      <c r="C245" s="164"/>
      <c r="D245" s="165" t="s">
        <v>79</v>
      </c>
      <c r="E245" s="177" t="s">
        <v>1479</v>
      </c>
      <c r="F245" s="177" t="s">
        <v>1480</v>
      </c>
      <c r="G245" s="164"/>
      <c r="H245" s="164"/>
      <c r="I245" s="167"/>
      <c r="J245" s="178">
        <f>BK245</f>
        <v>0</v>
      </c>
      <c r="K245" s="164"/>
      <c r="L245" s="169"/>
      <c r="M245" s="170"/>
      <c r="N245" s="171"/>
      <c r="O245" s="171"/>
      <c r="P245" s="172">
        <f>P246</f>
        <v>0</v>
      </c>
      <c r="Q245" s="171"/>
      <c r="R245" s="172">
        <f>R246</f>
        <v>0</v>
      </c>
      <c r="S245" s="171"/>
      <c r="T245" s="173">
        <f>T246</f>
        <v>0</v>
      </c>
      <c r="AR245" s="174" t="s">
        <v>88</v>
      </c>
      <c r="AT245" s="175" t="s">
        <v>79</v>
      </c>
      <c r="AU245" s="175" t="s">
        <v>88</v>
      </c>
      <c r="AY245" s="174" t="s">
        <v>182</v>
      </c>
      <c r="BK245" s="176">
        <f>BK246</f>
        <v>0</v>
      </c>
    </row>
    <row r="246" spans="1:65" s="2" customFormat="1" ht="37.9" customHeight="1">
      <c r="A246" s="35"/>
      <c r="B246" s="36"/>
      <c r="C246" s="179" t="s">
        <v>562</v>
      </c>
      <c r="D246" s="179" t="s">
        <v>187</v>
      </c>
      <c r="E246" s="180" t="s">
        <v>1481</v>
      </c>
      <c r="F246" s="181" t="s">
        <v>1482</v>
      </c>
      <c r="G246" s="182" t="s">
        <v>439</v>
      </c>
      <c r="H246" s="183">
        <v>18.843</v>
      </c>
      <c r="I246" s="184"/>
      <c r="J246" s="185">
        <f>ROUND(I246*H246,2)</f>
        <v>0</v>
      </c>
      <c r="K246" s="181" t="s">
        <v>191</v>
      </c>
      <c r="L246" s="40"/>
      <c r="M246" s="238" t="s">
        <v>43</v>
      </c>
      <c r="N246" s="239" t="s">
        <v>51</v>
      </c>
      <c r="O246" s="240"/>
      <c r="P246" s="241">
        <f>O246*H246</f>
        <v>0</v>
      </c>
      <c r="Q246" s="241">
        <v>0</v>
      </c>
      <c r="R246" s="241">
        <f>Q246*H246</f>
        <v>0</v>
      </c>
      <c r="S246" s="241">
        <v>0</v>
      </c>
      <c r="T246" s="242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90" t="s">
        <v>205</v>
      </c>
      <c r="AT246" s="190" t="s">
        <v>187</v>
      </c>
      <c r="AU246" s="190" t="s">
        <v>90</v>
      </c>
      <c r="AY246" s="17" t="s">
        <v>182</v>
      </c>
      <c r="BE246" s="191">
        <f>IF(N246="základní",J246,0)</f>
        <v>0</v>
      </c>
      <c r="BF246" s="191">
        <f>IF(N246="snížená",J246,0)</f>
        <v>0</v>
      </c>
      <c r="BG246" s="191">
        <f>IF(N246="zákl. přenesená",J246,0)</f>
        <v>0</v>
      </c>
      <c r="BH246" s="191">
        <f>IF(N246="sníž. přenesená",J246,0)</f>
        <v>0</v>
      </c>
      <c r="BI246" s="191">
        <f>IF(N246="nulová",J246,0)</f>
        <v>0</v>
      </c>
      <c r="BJ246" s="17" t="s">
        <v>88</v>
      </c>
      <c r="BK246" s="191">
        <f>ROUND(I246*H246,2)</f>
        <v>0</v>
      </c>
      <c r="BL246" s="17" t="s">
        <v>205</v>
      </c>
      <c r="BM246" s="190" t="s">
        <v>2458</v>
      </c>
    </row>
    <row r="247" spans="1:65" s="2" customFormat="1" ht="6.95" customHeight="1">
      <c r="A247" s="35"/>
      <c r="B247" s="48"/>
      <c r="C247" s="49"/>
      <c r="D247" s="49"/>
      <c r="E247" s="49"/>
      <c r="F247" s="49"/>
      <c r="G247" s="49"/>
      <c r="H247" s="49"/>
      <c r="I247" s="49"/>
      <c r="J247" s="49"/>
      <c r="K247" s="49"/>
      <c r="L247" s="40"/>
      <c r="M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</row>
  </sheetData>
  <sheetProtection algorithmName="SHA-512" hashValue="vFPD6pjE9cWYVz1vQF5dZHR5RCW+qp4PYYVIO9lOGBH5dHY5e9bBYkpm3sb58tOochX6wypvgpQBVTVjWoRPrA==" saltValue="pEtyQATpWYh5l1/S/KBHL8mobSGfokALQ17huxBfZXeooITx3a5THFJdxw3+ohJkaSTWIeXWIovlPskIEC6iZg==" spinCount="100000" sheet="1" objects="1" scenarios="1" formatColumns="0" formatRows="0" autoFilter="0"/>
  <autoFilter ref="C91:K246" xr:uid="{00000000-0009-0000-0000-000007000000}"/>
  <mergeCells count="12">
    <mergeCell ref="E84:H84"/>
    <mergeCell ref="L2:V2"/>
    <mergeCell ref="E50:H50"/>
    <mergeCell ref="E52:H52"/>
    <mergeCell ref="E54:H54"/>
    <mergeCell ref="E80:H80"/>
    <mergeCell ref="E82:H82"/>
    <mergeCell ref="E7:H7"/>
    <mergeCell ref="E9:H9"/>
    <mergeCell ref="E11:H11"/>
    <mergeCell ref="E20:H20"/>
    <mergeCell ref="E29:H29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206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1.5" style="1" customWidth="1"/>
    <col min="9" max="11" width="20.16406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AT2" s="17" t="s">
        <v>113</v>
      </c>
    </row>
    <row r="3" spans="1:46" s="1" customFormat="1" ht="6.95" customHeight="1">
      <c r="B3" s="109"/>
      <c r="C3" s="110"/>
      <c r="D3" s="110"/>
      <c r="E3" s="110"/>
      <c r="F3" s="110"/>
      <c r="G3" s="110"/>
      <c r="H3" s="110"/>
      <c r="I3" s="110"/>
      <c r="J3" s="110"/>
      <c r="K3" s="110"/>
      <c r="L3" s="20"/>
      <c r="AT3" s="17" t="s">
        <v>90</v>
      </c>
    </row>
    <row r="4" spans="1:46" s="1" customFormat="1" ht="24.95" customHeight="1">
      <c r="B4" s="20"/>
      <c r="D4" s="111" t="s">
        <v>152</v>
      </c>
      <c r="L4" s="20"/>
      <c r="M4" s="112" t="s">
        <v>10</v>
      </c>
      <c r="AT4" s="17" t="s">
        <v>4</v>
      </c>
    </row>
    <row r="5" spans="1:46" s="1" customFormat="1" ht="6.95" customHeight="1">
      <c r="B5" s="20"/>
      <c r="L5" s="20"/>
    </row>
    <row r="6" spans="1:46" s="1" customFormat="1" ht="12" customHeight="1">
      <c r="B6" s="20"/>
      <c r="D6" s="113" t="s">
        <v>16</v>
      </c>
      <c r="L6" s="20"/>
    </row>
    <row r="7" spans="1:46" s="1" customFormat="1" ht="16.5" customHeight="1">
      <c r="B7" s="20"/>
      <c r="E7" s="287" t="str">
        <f>'Rekapitulace stavby'!K6</f>
        <v>Opava – telematika</v>
      </c>
      <c r="F7" s="288"/>
      <c r="G7" s="288"/>
      <c r="H7" s="288"/>
      <c r="L7" s="20"/>
    </row>
    <row r="8" spans="1:46" s="2" customFormat="1" ht="12" customHeight="1">
      <c r="A8" s="35"/>
      <c r="B8" s="40"/>
      <c r="C8" s="35"/>
      <c r="D8" s="113" t="s">
        <v>153</v>
      </c>
      <c r="E8" s="35"/>
      <c r="F8" s="35"/>
      <c r="G8" s="35"/>
      <c r="H8" s="35"/>
      <c r="I8" s="35"/>
      <c r="J8" s="35"/>
      <c r="K8" s="35"/>
      <c r="L8" s="114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>
      <c r="A9" s="35"/>
      <c r="B9" s="40"/>
      <c r="C9" s="35"/>
      <c r="D9" s="35"/>
      <c r="E9" s="289" t="s">
        <v>2459</v>
      </c>
      <c r="F9" s="290"/>
      <c r="G9" s="290"/>
      <c r="H9" s="290"/>
      <c r="I9" s="35"/>
      <c r="J9" s="35"/>
      <c r="K9" s="35"/>
      <c r="L9" s="114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1.25">
      <c r="A10" s="35"/>
      <c r="B10" s="40"/>
      <c r="C10" s="35"/>
      <c r="D10" s="35"/>
      <c r="E10" s="35"/>
      <c r="F10" s="35"/>
      <c r="G10" s="35"/>
      <c r="H10" s="35"/>
      <c r="I10" s="35"/>
      <c r="J10" s="35"/>
      <c r="K10" s="35"/>
      <c r="L10" s="114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>
      <c r="A11" s="35"/>
      <c r="B11" s="40"/>
      <c r="C11" s="35"/>
      <c r="D11" s="113" t="s">
        <v>18</v>
      </c>
      <c r="E11" s="35"/>
      <c r="F11" s="104" t="s">
        <v>43</v>
      </c>
      <c r="G11" s="35"/>
      <c r="H11" s="35"/>
      <c r="I11" s="113" t="s">
        <v>20</v>
      </c>
      <c r="J11" s="104" t="s">
        <v>43</v>
      </c>
      <c r="K11" s="35"/>
      <c r="L11" s="11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>
      <c r="A12" s="35"/>
      <c r="B12" s="40"/>
      <c r="C12" s="35"/>
      <c r="D12" s="113" t="s">
        <v>22</v>
      </c>
      <c r="E12" s="35"/>
      <c r="F12" s="104" t="s">
        <v>14</v>
      </c>
      <c r="G12" s="35"/>
      <c r="H12" s="35"/>
      <c r="I12" s="113" t="s">
        <v>23</v>
      </c>
      <c r="J12" s="115" t="str">
        <f>'Rekapitulace stavby'!AN8</f>
        <v>16. 8. 2019</v>
      </c>
      <c r="K12" s="35"/>
      <c r="L12" s="11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" customHeight="1">
      <c r="A13" s="35"/>
      <c r="B13" s="40"/>
      <c r="C13" s="35"/>
      <c r="D13" s="35"/>
      <c r="E13" s="35"/>
      <c r="F13" s="35"/>
      <c r="G13" s="35"/>
      <c r="H13" s="35"/>
      <c r="I13" s="35"/>
      <c r="J13" s="35"/>
      <c r="K13" s="35"/>
      <c r="L13" s="11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>
      <c r="A14" s="35"/>
      <c r="B14" s="40"/>
      <c r="C14" s="35"/>
      <c r="D14" s="113" t="s">
        <v>29</v>
      </c>
      <c r="E14" s="35"/>
      <c r="F14" s="35"/>
      <c r="G14" s="35"/>
      <c r="H14" s="35"/>
      <c r="I14" s="113" t="s">
        <v>30</v>
      </c>
      <c r="J14" s="104" t="s">
        <v>31</v>
      </c>
      <c r="K14" s="35"/>
      <c r="L14" s="11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>
      <c r="A15" s="35"/>
      <c r="B15" s="40"/>
      <c r="C15" s="35"/>
      <c r="D15" s="35"/>
      <c r="E15" s="104" t="s">
        <v>32</v>
      </c>
      <c r="F15" s="35"/>
      <c r="G15" s="35"/>
      <c r="H15" s="35"/>
      <c r="I15" s="113" t="s">
        <v>33</v>
      </c>
      <c r="J15" s="104" t="s">
        <v>34</v>
      </c>
      <c r="K15" s="35"/>
      <c r="L15" s="114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5" customHeight="1">
      <c r="A16" s="35"/>
      <c r="B16" s="40"/>
      <c r="C16" s="35"/>
      <c r="D16" s="35"/>
      <c r="E16" s="35"/>
      <c r="F16" s="35"/>
      <c r="G16" s="35"/>
      <c r="H16" s="35"/>
      <c r="I16" s="35"/>
      <c r="J16" s="35"/>
      <c r="K16" s="35"/>
      <c r="L16" s="114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>
      <c r="A17" s="35"/>
      <c r="B17" s="40"/>
      <c r="C17" s="35"/>
      <c r="D17" s="113" t="s">
        <v>35</v>
      </c>
      <c r="E17" s="35"/>
      <c r="F17" s="35"/>
      <c r="G17" s="35"/>
      <c r="H17" s="35"/>
      <c r="I17" s="113" t="s">
        <v>30</v>
      </c>
      <c r="J17" s="30" t="str">
        <f>'Rekapitulace stavby'!AN13</f>
        <v>Vyplň údaj</v>
      </c>
      <c r="K17" s="35"/>
      <c r="L17" s="114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>
      <c r="A18" s="35"/>
      <c r="B18" s="40"/>
      <c r="C18" s="35"/>
      <c r="D18" s="35"/>
      <c r="E18" s="291" t="str">
        <f>'Rekapitulace stavby'!E14</f>
        <v>Vyplň údaj</v>
      </c>
      <c r="F18" s="292"/>
      <c r="G18" s="292"/>
      <c r="H18" s="292"/>
      <c r="I18" s="113" t="s">
        <v>33</v>
      </c>
      <c r="J18" s="30" t="str">
        <f>'Rekapitulace stavby'!AN14</f>
        <v>Vyplň údaj</v>
      </c>
      <c r="K18" s="35"/>
      <c r="L18" s="114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5" customHeight="1">
      <c r="A19" s="35"/>
      <c r="B19" s="40"/>
      <c r="C19" s="35"/>
      <c r="D19" s="35"/>
      <c r="E19" s="35"/>
      <c r="F19" s="35"/>
      <c r="G19" s="35"/>
      <c r="H19" s="35"/>
      <c r="I19" s="35"/>
      <c r="J19" s="35"/>
      <c r="K19" s="35"/>
      <c r="L19" s="114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>
      <c r="A20" s="35"/>
      <c r="B20" s="40"/>
      <c r="C20" s="35"/>
      <c r="D20" s="113" t="s">
        <v>37</v>
      </c>
      <c r="E20" s="35"/>
      <c r="F20" s="35"/>
      <c r="G20" s="35"/>
      <c r="H20" s="35"/>
      <c r="I20" s="113" t="s">
        <v>30</v>
      </c>
      <c r="J20" s="104" t="s">
        <v>38</v>
      </c>
      <c r="K20" s="35"/>
      <c r="L20" s="114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>
      <c r="A21" s="35"/>
      <c r="B21" s="40"/>
      <c r="C21" s="35"/>
      <c r="D21" s="35"/>
      <c r="E21" s="104" t="s">
        <v>39</v>
      </c>
      <c r="F21" s="35"/>
      <c r="G21" s="35"/>
      <c r="H21" s="35"/>
      <c r="I21" s="113" t="s">
        <v>33</v>
      </c>
      <c r="J21" s="104" t="s">
        <v>40</v>
      </c>
      <c r="K21" s="35"/>
      <c r="L21" s="114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5" customHeight="1">
      <c r="A22" s="35"/>
      <c r="B22" s="40"/>
      <c r="C22" s="35"/>
      <c r="D22" s="35"/>
      <c r="E22" s="35"/>
      <c r="F22" s="35"/>
      <c r="G22" s="35"/>
      <c r="H22" s="35"/>
      <c r="I22" s="35"/>
      <c r="J22" s="35"/>
      <c r="K22" s="35"/>
      <c r="L22" s="114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>
      <c r="A23" s="35"/>
      <c r="B23" s="40"/>
      <c r="C23" s="35"/>
      <c r="D23" s="113" t="s">
        <v>42</v>
      </c>
      <c r="E23" s="35"/>
      <c r="F23" s="35"/>
      <c r="G23" s="35"/>
      <c r="H23" s="35"/>
      <c r="I23" s="113" t="s">
        <v>30</v>
      </c>
      <c r="J23" s="104" t="s">
        <v>43</v>
      </c>
      <c r="K23" s="35"/>
      <c r="L23" s="114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>
      <c r="A24" s="35"/>
      <c r="B24" s="40"/>
      <c r="C24" s="35"/>
      <c r="D24" s="35"/>
      <c r="E24" s="104" t="s">
        <v>39</v>
      </c>
      <c r="F24" s="35"/>
      <c r="G24" s="35"/>
      <c r="H24" s="35"/>
      <c r="I24" s="113" t="s">
        <v>33</v>
      </c>
      <c r="J24" s="104" t="s">
        <v>43</v>
      </c>
      <c r="K24" s="35"/>
      <c r="L24" s="114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5" customHeight="1">
      <c r="A25" s="35"/>
      <c r="B25" s="40"/>
      <c r="C25" s="35"/>
      <c r="D25" s="35"/>
      <c r="E25" s="35"/>
      <c r="F25" s="35"/>
      <c r="G25" s="35"/>
      <c r="H25" s="35"/>
      <c r="I25" s="35"/>
      <c r="J25" s="35"/>
      <c r="K25" s="35"/>
      <c r="L25" s="11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>
      <c r="A26" s="35"/>
      <c r="B26" s="40"/>
      <c r="C26" s="35"/>
      <c r="D26" s="113" t="s">
        <v>44</v>
      </c>
      <c r="E26" s="35"/>
      <c r="F26" s="35"/>
      <c r="G26" s="35"/>
      <c r="H26" s="35"/>
      <c r="I26" s="35"/>
      <c r="J26" s="35"/>
      <c r="K26" s="35"/>
      <c r="L26" s="114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>
      <c r="A27" s="116"/>
      <c r="B27" s="117"/>
      <c r="C27" s="116"/>
      <c r="D27" s="116"/>
      <c r="E27" s="293" t="s">
        <v>43</v>
      </c>
      <c r="F27" s="293"/>
      <c r="G27" s="293"/>
      <c r="H27" s="293"/>
      <c r="I27" s="116"/>
      <c r="J27" s="116"/>
      <c r="K27" s="116"/>
      <c r="L27" s="118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</row>
    <row r="28" spans="1:31" s="2" customFormat="1" ht="6.95" customHeight="1">
      <c r="A28" s="35"/>
      <c r="B28" s="40"/>
      <c r="C28" s="35"/>
      <c r="D28" s="35"/>
      <c r="E28" s="35"/>
      <c r="F28" s="35"/>
      <c r="G28" s="35"/>
      <c r="H28" s="35"/>
      <c r="I28" s="35"/>
      <c r="J28" s="35"/>
      <c r="K28" s="35"/>
      <c r="L28" s="114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5" customHeight="1">
      <c r="A29" s="35"/>
      <c r="B29" s="40"/>
      <c r="C29" s="35"/>
      <c r="D29" s="119"/>
      <c r="E29" s="119"/>
      <c r="F29" s="119"/>
      <c r="G29" s="119"/>
      <c r="H29" s="119"/>
      <c r="I29" s="119"/>
      <c r="J29" s="119"/>
      <c r="K29" s="119"/>
      <c r="L29" s="114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25.35" customHeight="1">
      <c r="A30" s="35"/>
      <c r="B30" s="40"/>
      <c r="C30" s="35"/>
      <c r="D30" s="120" t="s">
        <v>46</v>
      </c>
      <c r="E30" s="35"/>
      <c r="F30" s="35"/>
      <c r="G30" s="35"/>
      <c r="H30" s="35"/>
      <c r="I30" s="35"/>
      <c r="J30" s="121">
        <f>ROUND(J88, 2)</f>
        <v>0</v>
      </c>
      <c r="K30" s="35"/>
      <c r="L30" s="114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5" customHeight="1">
      <c r="A31" s="35"/>
      <c r="B31" s="40"/>
      <c r="C31" s="35"/>
      <c r="D31" s="119"/>
      <c r="E31" s="119"/>
      <c r="F31" s="119"/>
      <c r="G31" s="119"/>
      <c r="H31" s="119"/>
      <c r="I31" s="119"/>
      <c r="J31" s="119"/>
      <c r="K31" s="119"/>
      <c r="L31" s="114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5" customHeight="1">
      <c r="A32" s="35"/>
      <c r="B32" s="40"/>
      <c r="C32" s="35"/>
      <c r="D32" s="35"/>
      <c r="E32" s="35"/>
      <c r="F32" s="122" t="s">
        <v>48</v>
      </c>
      <c r="G32" s="35"/>
      <c r="H32" s="35"/>
      <c r="I32" s="122" t="s">
        <v>47</v>
      </c>
      <c r="J32" s="122" t="s">
        <v>49</v>
      </c>
      <c r="K32" s="35"/>
      <c r="L32" s="114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5" customHeight="1">
      <c r="A33" s="35"/>
      <c r="B33" s="40"/>
      <c r="C33" s="35"/>
      <c r="D33" s="123" t="s">
        <v>50</v>
      </c>
      <c r="E33" s="113" t="s">
        <v>51</v>
      </c>
      <c r="F33" s="124">
        <f>ROUND((SUM(BE88:BE2065)),  2)</f>
        <v>0</v>
      </c>
      <c r="G33" s="35"/>
      <c r="H33" s="35"/>
      <c r="I33" s="125">
        <v>0.21</v>
      </c>
      <c r="J33" s="124">
        <f>ROUND(((SUM(BE88:BE2065))*I33),  2)</f>
        <v>0</v>
      </c>
      <c r="K33" s="35"/>
      <c r="L33" s="114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5" customHeight="1">
      <c r="A34" s="35"/>
      <c r="B34" s="40"/>
      <c r="C34" s="35"/>
      <c r="D34" s="35"/>
      <c r="E34" s="113" t="s">
        <v>52</v>
      </c>
      <c r="F34" s="124">
        <f>ROUND((SUM(BF88:BF2065)),  2)</f>
        <v>0</v>
      </c>
      <c r="G34" s="35"/>
      <c r="H34" s="35"/>
      <c r="I34" s="125">
        <v>0.15</v>
      </c>
      <c r="J34" s="124">
        <f>ROUND(((SUM(BF88:BF2065))*I34),  2)</f>
        <v>0</v>
      </c>
      <c r="K34" s="35"/>
      <c r="L34" s="11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5" hidden="1" customHeight="1">
      <c r="A35" s="35"/>
      <c r="B35" s="40"/>
      <c r="C35" s="35"/>
      <c r="D35" s="35"/>
      <c r="E35" s="113" t="s">
        <v>53</v>
      </c>
      <c r="F35" s="124">
        <f>ROUND((SUM(BG88:BG2065)),  2)</f>
        <v>0</v>
      </c>
      <c r="G35" s="35"/>
      <c r="H35" s="35"/>
      <c r="I35" s="125">
        <v>0.21</v>
      </c>
      <c r="J35" s="124">
        <f>0</f>
        <v>0</v>
      </c>
      <c r="K35" s="35"/>
      <c r="L35" s="114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5" hidden="1" customHeight="1">
      <c r="A36" s="35"/>
      <c r="B36" s="40"/>
      <c r="C36" s="35"/>
      <c r="D36" s="35"/>
      <c r="E36" s="113" t="s">
        <v>54</v>
      </c>
      <c r="F36" s="124">
        <f>ROUND((SUM(BH88:BH2065)),  2)</f>
        <v>0</v>
      </c>
      <c r="G36" s="35"/>
      <c r="H36" s="35"/>
      <c r="I36" s="125">
        <v>0.15</v>
      </c>
      <c r="J36" s="124">
        <f>0</f>
        <v>0</v>
      </c>
      <c r="K36" s="35"/>
      <c r="L36" s="114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5" hidden="1" customHeight="1">
      <c r="A37" s="35"/>
      <c r="B37" s="40"/>
      <c r="C37" s="35"/>
      <c r="D37" s="35"/>
      <c r="E37" s="113" t="s">
        <v>55</v>
      </c>
      <c r="F37" s="124">
        <f>ROUND((SUM(BI88:BI2065)),  2)</f>
        <v>0</v>
      </c>
      <c r="G37" s="35"/>
      <c r="H37" s="35"/>
      <c r="I37" s="125">
        <v>0</v>
      </c>
      <c r="J37" s="124">
        <f>0</f>
        <v>0</v>
      </c>
      <c r="K37" s="35"/>
      <c r="L37" s="114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6.95" customHeight="1">
      <c r="A38" s="35"/>
      <c r="B38" s="40"/>
      <c r="C38" s="35"/>
      <c r="D38" s="35"/>
      <c r="E38" s="35"/>
      <c r="F38" s="35"/>
      <c r="G38" s="35"/>
      <c r="H38" s="35"/>
      <c r="I38" s="35"/>
      <c r="J38" s="35"/>
      <c r="K38" s="35"/>
      <c r="L38" s="114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25.35" customHeight="1">
      <c r="A39" s="35"/>
      <c r="B39" s="40"/>
      <c r="C39" s="126"/>
      <c r="D39" s="127" t="s">
        <v>56</v>
      </c>
      <c r="E39" s="128"/>
      <c r="F39" s="128"/>
      <c r="G39" s="129" t="s">
        <v>57</v>
      </c>
      <c r="H39" s="130" t="s">
        <v>58</v>
      </c>
      <c r="I39" s="128"/>
      <c r="J39" s="131">
        <f>SUM(J30:J37)</f>
        <v>0</v>
      </c>
      <c r="K39" s="132"/>
      <c r="L39" s="114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5" customHeight="1">
      <c r="A40" s="35"/>
      <c r="B40" s="133"/>
      <c r="C40" s="134"/>
      <c r="D40" s="134"/>
      <c r="E40" s="134"/>
      <c r="F40" s="134"/>
      <c r="G40" s="134"/>
      <c r="H40" s="134"/>
      <c r="I40" s="134"/>
      <c r="J40" s="134"/>
      <c r="K40" s="134"/>
      <c r="L40" s="114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4" spans="1:31" s="2" customFormat="1" ht="6.95" customHeight="1">
      <c r="A44" s="35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4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2" customFormat="1" ht="24.95" customHeight="1">
      <c r="A45" s="35"/>
      <c r="B45" s="36"/>
      <c r="C45" s="23" t="s">
        <v>155</v>
      </c>
      <c r="D45" s="37"/>
      <c r="E45" s="37"/>
      <c r="F45" s="37"/>
      <c r="G45" s="37"/>
      <c r="H45" s="37"/>
      <c r="I45" s="37"/>
      <c r="J45" s="37"/>
      <c r="K45" s="37"/>
      <c r="L45" s="114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</row>
    <row r="46" spans="1:31" s="2" customFormat="1" ht="6.95" customHeight="1">
      <c r="A46" s="35"/>
      <c r="B46" s="36"/>
      <c r="C46" s="37"/>
      <c r="D46" s="37"/>
      <c r="E46" s="37"/>
      <c r="F46" s="37"/>
      <c r="G46" s="37"/>
      <c r="H46" s="37"/>
      <c r="I46" s="37"/>
      <c r="J46" s="37"/>
      <c r="K46" s="37"/>
      <c r="L46" s="114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</row>
    <row r="47" spans="1:31" s="2" customFormat="1" ht="12" customHeight="1">
      <c r="A47" s="35"/>
      <c r="B47" s="36"/>
      <c r="C47" s="29" t="s">
        <v>16</v>
      </c>
      <c r="D47" s="37"/>
      <c r="E47" s="37"/>
      <c r="F47" s="37"/>
      <c r="G47" s="37"/>
      <c r="H47" s="37"/>
      <c r="I47" s="37"/>
      <c r="J47" s="37"/>
      <c r="K47" s="37"/>
      <c r="L47" s="114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</row>
    <row r="48" spans="1:31" s="2" customFormat="1" ht="16.5" customHeight="1">
      <c r="A48" s="35"/>
      <c r="B48" s="36"/>
      <c r="C48" s="37"/>
      <c r="D48" s="37"/>
      <c r="E48" s="294" t="str">
        <f>E7</f>
        <v>Opava – telematika</v>
      </c>
      <c r="F48" s="295"/>
      <c r="G48" s="295"/>
      <c r="H48" s="295"/>
      <c r="I48" s="37"/>
      <c r="J48" s="37"/>
      <c r="K48" s="37"/>
      <c r="L48" s="114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</row>
    <row r="49" spans="1:47" s="2" customFormat="1" ht="12" customHeight="1">
      <c r="A49" s="35"/>
      <c r="B49" s="36"/>
      <c r="C49" s="29" t="s">
        <v>153</v>
      </c>
      <c r="D49" s="37"/>
      <c r="E49" s="37"/>
      <c r="F49" s="37"/>
      <c r="G49" s="37"/>
      <c r="H49" s="37"/>
      <c r="I49" s="37"/>
      <c r="J49" s="37"/>
      <c r="K49" s="37"/>
      <c r="L49" s="114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1:47" s="2" customFormat="1" ht="16.5" customHeight="1">
      <c r="A50" s="35"/>
      <c r="B50" s="36"/>
      <c r="C50" s="37"/>
      <c r="D50" s="37"/>
      <c r="E50" s="250" t="str">
        <f>E9</f>
        <v>PS453 - SSZ Praskova – Nádražní okruh</v>
      </c>
      <c r="F50" s="296"/>
      <c r="G50" s="296"/>
      <c r="H50" s="296"/>
      <c r="I50" s="37"/>
      <c r="J50" s="37"/>
      <c r="K50" s="37"/>
      <c r="L50" s="114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</row>
    <row r="51" spans="1:47" s="2" customFormat="1" ht="6.95" customHeight="1">
      <c r="A51" s="35"/>
      <c r="B51" s="36"/>
      <c r="C51" s="37"/>
      <c r="D51" s="37"/>
      <c r="E51" s="37"/>
      <c r="F51" s="37"/>
      <c r="G51" s="37"/>
      <c r="H51" s="37"/>
      <c r="I51" s="37"/>
      <c r="J51" s="37"/>
      <c r="K51" s="37"/>
      <c r="L51" s="114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</row>
    <row r="52" spans="1:47" s="2" customFormat="1" ht="12" customHeight="1">
      <c r="A52" s="35"/>
      <c r="B52" s="36"/>
      <c r="C52" s="29" t="s">
        <v>22</v>
      </c>
      <c r="D52" s="37"/>
      <c r="E52" s="37"/>
      <c r="F52" s="27" t="str">
        <f>F12</f>
        <v>Opava</v>
      </c>
      <c r="G52" s="37"/>
      <c r="H52" s="37"/>
      <c r="I52" s="29" t="s">
        <v>23</v>
      </c>
      <c r="J52" s="60" t="str">
        <f>IF(J12="","",J12)</f>
        <v>16. 8. 2019</v>
      </c>
      <c r="K52" s="37"/>
      <c r="L52" s="114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</row>
    <row r="53" spans="1:47" s="2" customFormat="1" ht="6.95" customHeight="1">
      <c r="A53" s="35"/>
      <c r="B53" s="36"/>
      <c r="C53" s="37"/>
      <c r="D53" s="37"/>
      <c r="E53" s="37"/>
      <c r="F53" s="37"/>
      <c r="G53" s="37"/>
      <c r="H53" s="37"/>
      <c r="I53" s="37"/>
      <c r="J53" s="37"/>
      <c r="K53" s="37"/>
      <c r="L53" s="114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</row>
    <row r="54" spans="1:47" s="2" customFormat="1" ht="15.2" customHeight="1">
      <c r="A54" s="35"/>
      <c r="B54" s="36"/>
      <c r="C54" s="29" t="s">
        <v>29</v>
      </c>
      <c r="D54" s="37"/>
      <c r="E54" s="37"/>
      <c r="F54" s="27" t="str">
        <f>E15</f>
        <v>Statutární město Opava</v>
      </c>
      <c r="G54" s="37"/>
      <c r="H54" s="37"/>
      <c r="I54" s="29" t="s">
        <v>37</v>
      </c>
      <c r="J54" s="33" t="str">
        <f>E21</f>
        <v>Ing. Luděk Obrdlík</v>
      </c>
      <c r="K54" s="37"/>
      <c r="L54" s="114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</row>
    <row r="55" spans="1:47" s="2" customFormat="1" ht="15.2" customHeight="1">
      <c r="A55" s="35"/>
      <c r="B55" s="36"/>
      <c r="C55" s="29" t="s">
        <v>35</v>
      </c>
      <c r="D55" s="37"/>
      <c r="E55" s="37"/>
      <c r="F55" s="27" t="str">
        <f>IF(E18="","",E18)</f>
        <v>Vyplň údaj</v>
      </c>
      <c r="G55" s="37"/>
      <c r="H55" s="37"/>
      <c r="I55" s="29" t="s">
        <v>42</v>
      </c>
      <c r="J55" s="33" t="str">
        <f>E24</f>
        <v>Ing. Luděk Obrdlík</v>
      </c>
      <c r="K55" s="37"/>
      <c r="L55" s="114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</row>
    <row r="56" spans="1:47" s="2" customFormat="1" ht="10.35" customHeight="1">
      <c r="A56" s="35"/>
      <c r="B56" s="36"/>
      <c r="C56" s="37"/>
      <c r="D56" s="37"/>
      <c r="E56" s="37"/>
      <c r="F56" s="37"/>
      <c r="G56" s="37"/>
      <c r="H56" s="37"/>
      <c r="I56" s="37"/>
      <c r="J56" s="37"/>
      <c r="K56" s="37"/>
      <c r="L56" s="114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</row>
    <row r="57" spans="1:47" s="2" customFormat="1" ht="29.25" customHeight="1">
      <c r="A57" s="35"/>
      <c r="B57" s="36"/>
      <c r="C57" s="137" t="s">
        <v>156</v>
      </c>
      <c r="D57" s="138"/>
      <c r="E57" s="138"/>
      <c r="F57" s="138"/>
      <c r="G57" s="138"/>
      <c r="H57" s="138"/>
      <c r="I57" s="138"/>
      <c r="J57" s="139" t="s">
        <v>157</v>
      </c>
      <c r="K57" s="138"/>
      <c r="L57" s="114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</row>
    <row r="58" spans="1:47" s="2" customFormat="1" ht="10.35" customHeight="1">
      <c r="A58" s="35"/>
      <c r="B58" s="36"/>
      <c r="C58" s="37"/>
      <c r="D58" s="37"/>
      <c r="E58" s="37"/>
      <c r="F58" s="37"/>
      <c r="G58" s="37"/>
      <c r="H58" s="37"/>
      <c r="I58" s="37"/>
      <c r="J58" s="37"/>
      <c r="K58" s="37"/>
      <c r="L58" s="114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</row>
    <row r="59" spans="1:47" s="2" customFormat="1" ht="22.9" customHeight="1">
      <c r="A59" s="35"/>
      <c r="B59" s="36"/>
      <c r="C59" s="140" t="s">
        <v>78</v>
      </c>
      <c r="D59" s="37"/>
      <c r="E59" s="37"/>
      <c r="F59" s="37"/>
      <c r="G59" s="37"/>
      <c r="H59" s="37"/>
      <c r="I59" s="37"/>
      <c r="J59" s="78">
        <f>J88</f>
        <v>0</v>
      </c>
      <c r="K59" s="37"/>
      <c r="L59" s="114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U59" s="17" t="s">
        <v>158</v>
      </c>
    </row>
    <row r="60" spans="1:47" s="9" customFormat="1" ht="24.95" customHeight="1">
      <c r="B60" s="141"/>
      <c r="C60" s="142"/>
      <c r="D60" s="143" t="s">
        <v>348</v>
      </c>
      <c r="E60" s="144"/>
      <c r="F60" s="144"/>
      <c r="G60" s="144"/>
      <c r="H60" s="144"/>
      <c r="I60" s="144"/>
      <c r="J60" s="145">
        <f>J89</f>
        <v>0</v>
      </c>
      <c r="K60" s="142"/>
      <c r="L60" s="146"/>
    </row>
    <row r="61" spans="1:47" s="10" customFormat="1" ht="19.899999999999999" customHeight="1">
      <c r="B61" s="147"/>
      <c r="C61" s="98"/>
      <c r="D61" s="148" t="s">
        <v>349</v>
      </c>
      <c r="E61" s="149"/>
      <c r="F61" s="149"/>
      <c r="G61" s="149"/>
      <c r="H61" s="149"/>
      <c r="I61" s="149"/>
      <c r="J61" s="150">
        <f>J90</f>
        <v>0</v>
      </c>
      <c r="K61" s="98"/>
      <c r="L61" s="151"/>
    </row>
    <row r="62" spans="1:47" s="10" customFormat="1" ht="19.899999999999999" customHeight="1">
      <c r="B62" s="147"/>
      <c r="C62" s="98"/>
      <c r="D62" s="148" t="s">
        <v>350</v>
      </c>
      <c r="E62" s="149"/>
      <c r="F62" s="149"/>
      <c r="G62" s="149"/>
      <c r="H62" s="149"/>
      <c r="I62" s="149"/>
      <c r="J62" s="150">
        <f>J194</f>
        <v>0</v>
      </c>
      <c r="K62" s="98"/>
      <c r="L62" s="151"/>
    </row>
    <row r="63" spans="1:47" s="10" customFormat="1" ht="19.899999999999999" customHeight="1">
      <c r="B63" s="147"/>
      <c r="C63" s="98"/>
      <c r="D63" s="148" t="s">
        <v>351</v>
      </c>
      <c r="E63" s="149"/>
      <c r="F63" s="149"/>
      <c r="G63" s="149"/>
      <c r="H63" s="149"/>
      <c r="I63" s="149"/>
      <c r="J63" s="150">
        <f>J199</f>
        <v>0</v>
      </c>
      <c r="K63" s="98"/>
      <c r="L63" s="151"/>
    </row>
    <row r="64" spans="1:47" s="10" customFormat="1" ht="19.899999999999999" customHeight="1">
      <c r="B64" s="147"/>
      <c r="C64" s="98"/>
      <c r="D64" s="148" t="s">
        <v>352</v>
      </c>
      <c r="E64" s="149"/>
      <c r="F64" s="149"/>
      <c r="G64" s="149"/>
      <c r="H64" s="149"/>
      <c r="I64" s="149"/>
      <c r="J64" s="150">
        <f>J293</f>
        <v>0</v>
      </c>
      <c r="K64" s="98"/>
      <c r="L64" s="151"/>
    </row>
    <row r="65" spans="1:31" s="9" customFormat="1" ht="24.95" customHeight="1">
      <c r="B65" s="141"/>
      <c r="C65" s="142"/>
      <c r="D65" s="143" t="s">
        <v>159</v>
      </c>
      <c r="E65" s="144"/>
      <c r="F65" s="144"/>
      <c r="G65" s="144"/>
      <c r="H65" s="144"/>
      <c r="I65" s="144"/>
      <c r="J65" s="145">
        <f>J357</f>
        <v>0</v>
      </c>
      <c r="K65" s="142"/>
      <c r="L65" s="146"/>
    </row>
    <row r="66" spans="1:31" s="10" customFormat="1" ht="19.899999999999999" customHeight="1">
      <c r="B66" s="147"/>
      <c r="C66" s="98"/>
      <c r="D66" s="148" t="s">
        <v>353</v>
      </c>
      <c r="E66" s="149"/>
      <c r="F66" s="149"/>
      <c r="G66" s="149"/>
      <c r="H66" s="149"/>
      <c r="I66" s="149"/>
      <c r="J66" s="150">
        <f>J358</f>
        <v>0</v>
      </c>
      <c r="K66" s="98"/>
      <c r="L66" s="151"/>
    </row>
    <row r="67" spans="1:31" s="10" customFormat="1" ht="19.899999999999999" customHeight="1">
      <c r="B67" s="147"/>
      <c r="C67" s="98"/>
      <c r="D67" s="148" t="s">
        <v>160</v>
      </c>
      <c r="E67" s="149"/>
      <c r="F67" s="149"/>
      <c r="G67" s="149"/>
      <c r="H67" s="149"/>
      <c r="I67" s="149"/>
      <c r="J67" s="150">
        <f>J607</f>
        <v>0</v>
      </c>
      <c r="K67" s="98"/>
      <c r="L67" s="151"/>
    </row>
    <row r="68" spans="1:31" s="10" customFormat="1" ht="19.899999999999999" customHeight="1">
      <c r="B68" s="147"/>
      <c r="C68" s="98"/>
      <c r="D68" s="148" t="s">
        <v>354</v>
      </c>
      <c r="E68" s="149"/>
      <c r="F68" s="149"/>
      <c r="G68" s="149"/>
      <c r="H68" s="149"/>
      <c r="I68" s="149"/>
      <c r="J68" s="150">
        <f>J1810</f>
        <v>0</v>
      </c>
      <c r="K68" s="98"/>
      <c r="L68" s="151"/>
    </row>
    <row r="69" spans="1:31" s="2" customFormat="1" ht="21.75" customHeight="1">
      <c r="A69" s="35"/>
      <c r="B69" s="36"/>
      <c r="C69" s="37"/>
      <c r="D69" s="37"/>
      <c r="E69" s="37"/>
      <c r="F69" s="37"/>
      <c r="G69" s="37"/>
      <c r="H69" s="37"/>
      <c r="I69" s="37"/>
      <c r="J69" s="37"/>
      <c r="K69" s="37"/>
      <c r="L69" s="114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</row>
    <row r="70" spans="1:31" s="2" customFormat="1" ht="6.95" customHeight="1">
      <c r="A70" s="35"/>
      <c r="B70" s="48"/>
      <c r="C70" s="49"/>
      <c r="D70" s="49"/>
      <c r="E70" s="49"/>
      <c r="F70" s="49"/>
      <c r="G70" s="49"/>
      <c r="H70" s="49"/>
      <c r="I70" s="49"/>
      <c r="J70" s="49"/>
      <c r="K70" s="49"/>
      <c r="L70" s="114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</row>
    <row r="74" spans="1:31" s="2" customFormat="1" ht="6.95" customHeight="1">
      <c r="A74" s="35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4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</row>
    <row r="75" spans="1:31" s="2" customFormat="1" ht="24.95" customHeight="1">
      <c r="A75" s="35"/>
      <c r="B75" s="36"/>
      <c r="C75" s="23" t="s">
        <v>166</v>
      </c>
      <c r="D75" s="37"/>
      <c r="E75" s="37"/>
      <c r="F75" s="37"/>
      <c r="G75" s="37"/>
      <c r="H75" s="37"/>
      <c r="I75" s="37"/>
      <c r="J75" s="37"/>
      <c r="K75" s="37"/>
      <c r="L75" s="114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</row>
    <row r="76" spans="1:31" s="2" customFormat="1" ht="6.95" customHeight="1">
      <c r="A76" s="35"/>
      <c r="B76" s="36"/>
      <c r="C76" s="37"/>
      <c r="D76" s="37"/>
      <c r="E76" s="37"/>
      <c r="F76" s="37"/>
      <c r="G76" s="37"/>
      <c r="H76" s="37"/>
      <c r="I76" s="37"/>
      <c r="J76" s="37"/>
      <c r="K76" s="37"/>
      <c r="L76" s="114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2" customHeight="1">
      <c r="A77" s="35"/>
      <c r="B77" s="36"/>
      <c r="C77" s="29" t="s">
        <v>16</v>
      </c>
      <c r="D77" s="37"/>
      <c r="E77" s="37"/>
      <c r="F77" s="37"/>
      <c r="G77" s="37"/>
      <c r="H77" s="37"/>
      <c r="I77" s="37"/>
      <c r="J77" s="37"/>
      <c r="K77" s="37"/>
      <c r="L77" s="114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78" spans="1:31" s="2" customFormat="1" ht="16.5" customHeight="1">
      <c r="A78" s="35"/>
      <c r="B78" s="36"/>
      <c r="C78" s="37"/>
      <c r="D78" s="37"/>
      <c r="E78" s="294" t="str">
        <f>E7</f>
        <v>Opava – telematika</v>
      </c>
      <c r="F78" s="295"/>
      <c r="G78" s="295"/>
      <c r="H78" s="295"/>
      <c r="I78" s="37"/>
      <c r="J78" s="37"/>
      <c r="K78" s="37"/>
      <c r="L78" s="114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</row>
    <row r="79" spans="1:31" s="2" customFormat="1" ht="12" customHeight="1">
      <c r="A79" s="35"/>
      <c r="B79" s="36"/>
      <c r="C79" s="29" t="s">
        <v>153</v>
      </c>
      <c r="D79" s="37"/>
      <c r="E79" s="37"/>
      <c r="F79" s="37"/>
      <c r="G79" s="37"/>
      <c r="H79" s="37"/>
      <c r="I79" s="37"/>
      <c r="J79" s="37"/>
      <c r="K79" s="37"/>
      <c r="L79" s="114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</row>
    <row r="80" spans="1:31" s="2" customFormat="1" ht="16.5" customHeight="1">
      <c r="A80" s="35"/>
      <c r="B80" s="36"/>
      <c r="C80" s="37"/>
      <c r="D80" s="37"/>
      <c r="E80" s="250" t="str">
        <f>E9</f>
        <v>PS453 - SSZ Praskova – Nádražní okruh</v>
      </c>
      <c r="F80" s="296"/>
      <c r="G80" s="296"/>
      <c r="H80" s="296"/>
      <c r="I80" s="37"/>
      <c r="J80" s="37"/>
      <c r="K80" s="37"/>
      <c r="L80" s="114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</row>
    <row r="81" spans="1:65" s="2" customFormat="1" ht="6.95" customHeight="1">
      <c r="A81" s="35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114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65" s="2" customFormat="1" ht="12" customHeight="1">
      <c r="A82" s="35"/>
      <c r="B82" s="36"/>
      <c r="C82" s="29" t="s">
        <v>22</v>
      </c>
      <c r="D82" s="37"/>
      <c r="E82" s="37"/>
      <c r="F82" s="27" t="str">
        <f>F12</f>
        <v>Opava</v>
      </c>
      <c r="G82" s="37"/>
      <c r="H82" s="37"/>
      <c r="I82" s="29" t="s">
        <v>23</v>
      </c>
      <c r="J82" s="60" t="str">
        <f>IF(J12="","",J12)</f>
        <v>16. 8. 2019</v>
      </c>
      <c r="K82" s="37"/>
      <c r="L82" s="114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65" s="2" customFormat="1" ht="6.95" customHeight="1">
      <c r="A83" s="35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114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65" s="2" customFormat="1" ht="15.2" customHeight="1">
      <c r="A84" s="35"/>
      <c r="B84" s="36"/>
      <c r="C84" s="29" t="s">
        <v>29</v>
      </c>
      <c r="D84" s="37"/>
      <c r="E84" s="37"/>
      <c r="F84" s="27" t="str">
        <f>E15</f>
        <v>Statutární město Opava</v>
      </c>
      <c r="G84" s="37"/>
      <c r="H84" s="37"/>
      <c r="I84" s="29" t="s">
        <v>37</v>
      </c>
      <c r="J84" s="33" t="str">
        <f>E21</f>
        <v>Ing. Luděk Obrdlík</v>
      </c>
      <c r="K84" s="37"/>
      <c r="L84" s="114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65" s="2" customFormat="1" ht="15.2" customHeight="1">
      <c r="A85" s="35"/>
      <c r="B85" s="36"/>
      <c r="C85" s="29" t="s">
        <v>35</v>
      </c>
      <c r="D85" s="37"/>
      <c r="E85" s="37"/>
      <c r="F85" s="27" t="str">
        <f>IF(E18="","",E18)</f>
        <v>Vyplň údaj</v>
      </c>
      <c r="G85" s="37"/>
      <c r="H85" s="37"/>
      <c r="I85" s="29" t="s">
        <v>42</v>
      </c>
      <c r="J85" s="33" t="str">
        <f>E24</f>
        <v>Ing. Luděk Obrdlík</v>
      </c>
      <c r="K85" s="37"/>
      <c r="L85" s="114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65" s="2" customFormat="1" ht="10.35" customHeight="1">
      <c r="A86" s="35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114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65" s="11" customFormat="1" ht="29.25" customHeight="1">
      <c r="A87" s="152"/>
      <c r="B87" s="153"/>
      <c r="C87" s="154" t="s">
        <v>167</v>
      </c>
      <c r="D87" s="155" t="s">
        <v>65</v>
      </c>
      <c r="E87" s="155" t="s">
        <v>61</v>
      </c>
      <c r="F87" s="155" t="s">
        <v>62</v>
      </c>
      <c r="G87" s="155" t="s">
        <v>168</v>
      </c>
      <c r="H87" s="155" t="s">
        <v>169</v>
      </c>
      <c r="I87" s="155" t="s">
        <v>170</v>
      </c>
      <c r="J87" s="155" t="s">
        <v>157</v>
      </c>
      <c r="K87" s="156" t="s">
        <v>171</v>
      </c>
      <c r="L87" s="157"/>
      <c r="M87" s="69" t="s">
        <v>43</v>
      </c>
      <c r="N87" s="70" t="s">
        <v>50</v>
      </c>
      <c r="O87" s="70" t="s">
        <v>172</v>
      </c>
      <c r="P87" s="70" t="s">
        <v>173</v>
      </c>
      <c r="Q87" s="70" t="s">
        <v>174</v>
      </c>
      <c r="R87" s="70" t="s">
        <v>175</v>
      </c>
      <c r="S87" s="70" t="s">
        <v>176</v>
      </c>
      <c r="T87" s="71" t="s">
        <v>177</v>
      </c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</row>
    <row r="88" spans="1:65" s="2" customFormat="1" ht="22.9" customHeight="1">
      <c r="A88" s="35"/>
      <c r="B88" s="36"/>
      <c r="C88" s="76" t="s">
        <v>178</v>
      </c>
      <c r="D88" s="37"/>
      <c r="E88" s="37"/>
      <c r="F88" s="37"/>
      <c r="G88" s="37"/>
      <c r="H88" s="37"/>
      <c r="I88" s="37"/>
      <c r="J88" s="158">
        <f>BK88</f>
        <v>0</v>
      </c>
      <c r="K88" s="37"/>
      <c r="L88" s="40"/>
      <c r="M88" s="72"/>
      <c r="N88" s="159"/>
      <c r="O88" s="73"/>
      <c r="P88" s="160">
        <f>P89+P357</f>
        <v>0</v>
      </c>
      <c r="Q88" s="73"/>
      <c r="R88" s="160">
        <f>R89+R357</f>
        <v>112.85782717000001</v>
      </c>
      <c r="S88" s="73"/>
      <c r="T88" s="161">
        <f>T89+T357</f>
        <v>0.02</v>
      </c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T88" s="17" t="s">
        <v>79</v>
      </c>
      <c r="AU88" s="17" t="s">
        <v>158</v>
      </c>
      <c r="BK88" s="162">
        <f>BK89+BK357</f>
        <v>0</v>
      </c>
    </row>
    <row r="89" spans="1:65" s="12" customFormat="1" ht="25.9" customHeight="1">
      <c r="B89" s="163"/>
      <c r="C89" s="164"/>
      <c r="D89" s="165" t="s">
        <v>79</v>
      </c>
      <c r="E89" s="166" t="s">
        <v>355</v>
      </c>
      <c r="F89" s="166" t="s">
        <v>356</v>
      </c>
      <c r="G89" s="164"/>
      <c r="H89" s="164"/>
      <c r="I89" s="167"/>
      <c r="J89" s="168">
        <f>BK89</f>
        <v>0</v>
      </c>
      <c r="K89" s="164"/>
      <c r="L89" s="169"/>
      <c r="M89" s="170"/>
      <c r="N89" s="171"/>
      <c r="O89" s="171"/>
      <c r="P89" s="172">
        <f>P90+P194+P199+P293</f>
        <v>0</v>
      </c>
      <c r="Q89" s="171"/>
      <c r="R89" s="172">
        <f>R90+R194+R199+R293</f>
        <v>1.1420863999999999</v>
      </c>
      <c r="S89" s="171"/>
      <c r="T89" s="173">
        <f>T90+T194+T199+T293</f>
        <v>0.02</v>
      </c>
      <c r="AR89" s="174" t="s">
        <v>88</v>
      </c>
      <c r="AT89" s="175" t="s">
        <v>79</v>
      </c>
      <c r="AU89" s="175" t="s">
        <v>80</v>
      </c>
      <c r="AY89" s="174" t="s">
        <v>182</v>
      </c>
      <c r="BK89" s="176">
        <f>BK90+BK194+BK199+BK293</f>
        <v>0</v>
      </c>
    </row>
    <row r="90" spans="1:65" s="12" customFormat="1" ht="22.9" customHeight="1">
      <c r="B90" s="163"/>
      <c r="C90" s="164"/>
      <c r="D90" s="165" t="s">
        <v>79</v>
      </c>
      <c r="E90" s="177" t="s">
        <v>88</v>
      </c>
      <c r="F90" s="177" t="s">
        <v>357</v>
      </c>
      <c r="G90" s="164"/>
      <c r="H90" s="164"/>
      <c r="I90" s="167"/>
      <c r="J90" s="178">
        <f>BK90</f>
        <v>0</v>
      </c>
      <c r="K90" s="164"/>
      <c r="L90" s="169"/>
      <c r="M90" s="170"/>
      <c r="N90" s="171"/>
      <c r="O90" s="171"/>
      <c r="P90" s="172">
        <f>SUM(P91:P193)</f>
        <v>0</v>
      </c>
      <c r="Q90" s="171"/>
      <c r="R90" s="172">
        <f>SUM(R91:R193)</f>
        <v>0.59949399999999997</v>
      </c>
      <c r="S90" s="171"/>
      <c r="T90" s="173">
        <f>SUM(T91:T193)</f>
        <v>0</v>
      </c>
      <c r="AR90" s="174" t="s">
        <v>88</v>
      </c>
      <c r="AT90" s="175" t="s">
        <v>79</v>
      </c>
      <c r="AU90" s="175" t="s">
        <v>88</v>
      </c>
      <c r="AY90" s="174" t="s">
        <v>182</v>
      </c>
      <c r="BK90" s="176">
        <f>SUM(BK91:BK193)</f>
        <v>0</v>
      </c>
    </row>
    <row r="91" spans="1:65" s="2" customFormat="1" ht="37.9" customHeight="1">
      <c r="A91" s="35"/>
      <c r="B91" s="36"/>
      <c r="C91" s="179" t="s">
        <v>88</v>
      </c>
      <c r="D91" s="179" t="s">
        <v>187</v>
      </c>
      <c r="E91" s="180" t="s">
        <v>358</v>
      </c>
      <c r="F91" s="181" t="s">
        <v>359</v>
      </c>
      <c r="G91" s="182" t="s">
        <v>360</v>
      </c>
      <c r="H91" s="183">
        <v>11.207000000000001</v>
      </c>
      <c r="I91" s="184"/>
      <c r="J91" s="185">
        <f>ROUND(I91*H91,2)</f>
        <v>0</v>
      </c>
      <c r="K91" s="181" t="s">
        <v>191</v>
      </c>
      <c r="L91" s="40"/>
      <c r="M91" s="186" t="s">
        <v>43</v>
      </c>
      <c r="N91" s="187" t="s">
        <v>51</v>
      </c>
      <c r="O91" s="65"/>
      <c r="P91" s="188">
        <f>O91*H91</f>
        <v>0</v>
      </c>
      <c r="Q91" s="188">
        <v>0</v>
      </c>
      <c r="R91" s="188">
        <f>Q91*H91</f>
        <v>0</v>
      </c>
      <c r="S91" s="188">
        <v>0</v>
      </c>
      <c r="T91" s="189">
        <f>S91*H91</f>
        <v>0</v>
      </c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R91" s="190" t="s">
        <v>205</v>
      </c>
      <c r="AT91" s="190" t="s">
        <v>187</v>
      </c>
      <c r="AU91" s="190" t="s">
        <v>90</v>
      </c>
      <c r="AY91" s="17" t="s">
        <v>182</v>
      </c>
      <c r="BE91" s="191">
        <f>IF(N91="základní",J91,0)</f>
        <v>0</v>
      </c>
      <c r="BF91" s="191">
        <f>IF(N91="snížená",J91,0)</f>
        <v>0</v>
      </c>
      <c r="BG91" s="191">
        <f>IF(N91="zákl. přenesená",J91,0)</f>
        <v>0</v>
      </c>
      <c r="BH91" s="191">
        <f>IF(N91="sníž. přenesená",J91,0)</f>
        <v>0</v>
      </c>
      <c r="BI91" s="191">
        <f>IF(N91="nulová",J91,0)</f>
        <v>0</v>
      </c>
      <c r="BJ91" s="17" t="s">
        <v>88</v>
      </c>
      <c r="BK91" s="191">
        <f>ROUND(I91*H91,2)</f>
        <v>0</v>
      </c>
      <c r="BL91" s="17" t="s">
        <v>205</v>
      </c>
      <c r="BM91" s="190" t="s">
        <v>2460</v>
      </c>
    </row>
    <row r="92" spans="1:65" s="13" customFormat="1" ht="11.25">
      <c r="B92" s="192"/>
      <c r="C92" s="193"/>
      <c r="D92" s="194" t="s">
        <v>193</v>
      </c>
      <c r="E92" s="195" t="s">
        <v>43</v>
      </c>
      <c r="F92" s="196" t="s">
        <v>362</v>
      </c>
      <c r="G92" s="193"/>
      <c r="H92" s="195" t="s">
        <v>43</v>
      </c>
      <c r="I92" s="197"/>
      <c r="J92" s="193"/>
      <c r="K92" s="193"/>
      <c r="L92" s="198"/>
      <c r="M92" s="199"/>
      <c r="N92" s="200"/>
      <c r="O92" s="200"/>
      <c r="P92" s="200"/>
      <c r="Q92" s="200"/>
      <c r="R92" s="200"/>
      <c r="S92" s="200"/>
      <c r="T92" s="201"/>
      <c r="AT92" s="202" t="s">
        <v>193</v>
      </c>
      <c r="AU92" s="202" t="s">
        <v>90</v>
      </c>
      <c r="AV92" s="13" t="s">
        <v>88</v>
      </c>
      <c r="AW92" s="13" t="s">
        <v>41</v>
      </c>
      <c r="AX92" s="13" t="s">
        <v>80</v>
      </c>
      <c r="AY92" s="202" t="s">
        <v>182</v>
      </c>
    </row>
    <row r="93" spans="1:65" s="13" customFormat="1" ht="22.5">
      <c r="B93" s="192"/>
      <c r="C93" s="193"/>
      <c r="D93" s="194" t="s">
        <v>193</v>
      </c>
      <c r="E93" s="195" t="s">
        <v>43</v>
      </c>
      <c r="F93" s="196" t="s">
        <v>363</v>
      </c>
      <c r="G93" s="193"/>
      <c r="H93" s="195" t="s">
        <v>43</v>
      </c>
      <c r="I93" s="197"/>
      <c r="J93" s="193"/>
      <c r="K93" s="193"/>
      <c r="L93" s="198"/>
      <c r="M93" s="199"/>
      <c r="N93" s="200"/>
      <c r="O93" s="200"/>
      <c r="P93" s="200"/>
      <c r="Q93" s="200"/>
      <c r="R93" s="200"/>
      <c r="S93" s="200"/>
      <c r="T93" s="201"/>
      <c r="AT93" s="202" t="s">
        <v>193</v>
      </c>
      <c r="AU93" s="202" t="s">
        <v>90</v>
      </c>
      <c r="AV93" s="13" t="s">
        <v>88</v>
      </c>
      <c r="AW93" s="13" t="s">
        <v>41</v>
      </c>
      <c r="AX93" s="13" t="s">
        <v>80</v>
      </c>
      <c r="AY93" s="202" t="s">
        <v>182</v>
      </c>
    </row>
    <row r="94" spans="1:65" s="14" customFormat="1" ht="11.25">
      <c r="B94" s="203"/>
      <c r="C94" s="204"/>
      <c r="D94" s="194" t="s">
        <v>193</v>
      </c>
      <c r="E94" s="205" t="s">
        <v>43</v>
      </c>
      <c r="F94" s="206" t="s">
        <v>2461</v>
      </c>
      <c r="G94" s="204"/>
      <c r="H94" s="207">
        <v>11.207000000000001</v>
      </c>
      <c r="I94" s="208"/>
      <c r="J94" s="204"/>
      <c r="K94" s="204"/>
      <c r="L94" s="209"/>
      <c r="M94" s="210"/>
      <c r="N94" s="211"/>
      <c r="O94" s="211"/>
      <c r="P94" s="211"/>
      <c r="Q94" s="211"/>
      <c r="R94" s="211"/>
      <c r="S94" s="211"/>
      <c r="T94" s="212"/>
      <c r="AT94" s="213" t="s">
        <v>193</v>
      </c>
      <c r="AU94" s="213" t="s">
        <v>90</v>
      </c>
      <c r="AV94" s="14" t="s">
        <v>90</v>
      </c>
      <c r="AW94" s="14" t="s">
        <v>41</v>
      </c>
      <c r="AX94" s="14" t="s">
        <v>88</v>
      </c>
      <c r="AY94" s="213" t="s">
        <v>182</v>
      </c>
    </row>
    <row r="95" spans="1:65" s="2" customFormat="1" ht="49.15" customHeight="1">
      <c r="A95" s="35"/>
      <c r="B95" s="36"/>
      <c r="C95" s="179" t="s">
        <v>90</v>
      </c>
      <c r="D95" s="179" t="s">
        <v>187</v>
      </c>
      <c r="E95" s="180" t="s">
        <v>365</v>
      </c>
      <c r="F95" s="181" t="s">
        <v>366</v>
      </c>
      <c r="G95" s="182" t="s">
        <v>367</v>
      </c>
      <c r="H95" s="183">
        <v>74.712999999999994</v>
      </c>
      <c r="I95" s="184"/>
      <c r="J95" s="185">
        <f>ROUND(I95*H95,2)</f>
        <v>0</v>
      </c>
      <c r="K95" s="181" t="s">
        <v>191</v>
      </c>
      <c r="L95" s="40"/>
      <c r="M95" s="186" t="s">
        <v>43</v>
      </c>
      <c r="N95" s="187" t="s">
        <v>51</v>
      </c>
      <c r="O95" s="65"/>
      <c r="P95" s="188">
        <f>O95*H95</f>
        <v>0</v>
      </c>
      <c r="Q95" s="188">
        <v>0</v>
      </c>
      <c r="R95" s="188">
        <f>Q95*H95</f>
        <v>0</v>
      </c>
      <c r="S95" s="188">
        <v>0</v>
      </c>
      <c r="T95" s="189">
        <f>S95*H95</f>
        <v>0</v>
      </c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R95" s="190" t="s">
        <v>205</v>
      </c>
      <c r="AT95" s="190" t="s">
        <v>187</v>
      </c>
      <c r="AU95" s="190" t="s">
        <v>90</v>
      </c>
      <c r="AY95" s="17" t="s">
        <v>182</v>
      </c>
      <c r="BE95" s="191">
        <f>IF(N95="základní",J95,0)</f>
        <v>0</v>
      </c>
      <c r="BF95" s="191">
        <f>IF(N95="snížená",J95,0)</f>
        <v>0</v>
      </c>
      <c r="BG95" s="191">
        <f>IF(N95="zákl. přenesená",J95,0)</f>
        <v>0</v>
      </c>
      <c r="BH95" s="191">
        <f>IF(N95="sníž. přenesená",J95,0)</f>
        <v>0</v>
      </c>
      <c r="BI95" s="191">
        <f>IF(N95="nulová",J95,0)</f>
        <v>0</v>
      </c>
      <c r="BJ95" s="17" t="s">
        <v>88</v>
      </c>
      <c r="BK95" s="191">
        <f>ROUND(I95*H95,2)</f>
        <v>0</v>
      </c>
      <c r="BL95" s="17" t="s">
        <v>205</v>
      </c>
      <c r="BM95" s="190" t="s">
        <v>2462</v>
      </c>
    </row>
    <row r="96" spans="1:65" s="13" customFormat="1" ht="11.25">
      <c r="B96" s="192"/>
      <c r="C96" s="193"/>
      <c r="D96" s="194" t="s">
        <v>193</v>
      </c>
      <c r="E96" s="195" t="s">
        <v>43</v>
      </c>
      <c r="F96" s="196" t="s">
        <v>362</v>
      </c>
      <c r="G96" s="193"/>
      <c r="H96" s="195" t="s">
        <v>43</v>
      </c>
      <c r="I96" s="197"/>
      <c r="J96" s="193"/>
      <c r="K96" s="193"/>
      <c r="L96" s="198"/>
      <c r="M96" s="199"/>
      <c r="N96" s="200"/>
      <c r="O96" s="200"/>
      <c r="P96" s="200"/>
      <c r="Q96" s="200"/>
      <c r="R96" s="200"/>
      <c r="S96" s="200"/>
      <c r="T96" s="201"/>
      <c r="AT96" s="202" t="s">
        <v>193</v>
      </c>
      <c r="AU96" s="202" t="s">
        <v>90</v>
      </c>
      <c r="AV96" s="13" t="s">
        <v>88</v>
      </c>
      <c r="AW96" s="13" t="s">
        <v>41</v>
      </c>
      <c r="AX96" s="13" t="s">
        <v>80</v>
      </c>
      <c r="AY96" s="202" t="s">
        <v>182</v>
      </c>
    </row>
    <row r="97" spans="1:65" s="13" customFormat="1" ht="22.5">
      <c r="B97" s="192"/>
      <c r="C97" s="193"/>
      <c r="D97" s="194" t="s">
        <v>193</v>
      </c>
      <c r="E97" s="195" t="s">
        <v>43</v>
      </c>
      <c r="F97" s="196" t="s">
        <v>363</v>
      </c>
      <c r="G97" s="193"/>
      <c r="H97" s="195" t="s">
        <v>43</v>
      </c>
      <c r="I97" s="197"/>
      <c r="J97" s="193"/>
      <c r="K97" s="193"/>
      <c r="L97" s="198"/>
      <c r="M97" s="199"/>
      <c r="N97" s="200"/>
      <c r="O97" s="200"/>
      <c r="P97" s="200"/>
      <c r="Q97" s="200"/>
      <c r="R97" s="200"/>
      <c r="S97" s="200"/>
      <c r="T97" s="201"/>
      <c r="AT97" s="202" t="s">
        <v>193</v>
      </c>
      <c r="AU97" s="202" t="s">
        <v>90</v>
      </c>
      <c r="AV97" s="13" t="s">
        <v>88</v>
      </c>
      <c r="AW97" s="13" t="s">
        <v>41</v>
      </c>
      <c r="AX97" s="13" t="s">
        <v>80</v>
      </c>
      <c r="AY97" s="202" t="s">
        <v>182</v>
      </c>
    </row>
    <row r="98" spans="1:65" s="14" customFormat="1" ht="11.25">
      <c r="B98" s="203"/>
      <c r="C98" s="204"/>
      <c r="D98" s="194" t="s">
        <v>193</v>
      </c>
      <c r="E98" s="205" t="s">
        <v>43</v>
      </c>
      <c r="F98" s="206" t="s">
        <v>2463</v>
      </c>
      <c r="G98" s="204"/>
      <c r="H98" s="207">
        <v>74.712999999999994</v>
      </c>
      <c r="I98" s="208"/>
      <c r="J98" s="204"/>
      <c r="K98" s="204"/>
      <c r="L98" s="209"/>
      <c r="M98" s="210"/>
      <c r="N98" s="211"/>
      <c r="O98" s="211"/>
      <c r="P98" s="211"/>
      <c r="Q98" s="211"/>
      <c r="R98" s="211"/>
      <c r="S98" s="211"/>
      <c r="T98" s="212"/>
      <c r="AT98" s="213" t="s">
        <v>193</v>
      </c>
      <c r="AU98" s="213" t="s">
        <v>90</v>
      </c>
      <c r="AV98" s="14" t="s">
        <v>90</v>
      </c>
      <c r="AW98" s="14" t="s">
        <v>41</v>
      </c>
      <c r="AX98" s="14" t="s">
        <v>88</v>
      </c>
      <c r="AY98" s="213" t="s">
        <v>182</v>
      </c>
    </row>
    <row r="99" spans="1:65" s="2" customFormat="1" ht="37.9" customHeight="1">
      <c r="A99" s="35"/>
      <c r="B99" s="36"/>
      <c r="C99" s="179" t="s">
        <v>181</v>
      </c>
      <c r="D99" s="179" t="s">
        <v>187</v>
      </c>
      <c r="E99" s="180" t="s">
        <v>370</v>
      </c>
      <c r="F99" s="181" t="s">
        <v>371</v>
      </c>
      <c r="G99" s="182" t="s">
        <v>367</v>
      </c>
      <c r="H99" s="183">
        <v>74.712999999999994</v>
      </c>
      <c r="I99" s="184"/>
      <c r="J99" s="185">
        <f>ROUND(I99*H99,2)</f>
        <v>0</v>
      </c>
      <c r="K99" s="181" t="s">
        <v>191</v>
      </c>
      <c r="L99" s="40"/>
      <c r="M99" s="186" t="s">
        <v>43</v>
      </c>
      <c r="N99" s="187" t="s">
        <v>51</v>
      </c>
      <c r="O99" s="65"/>
      <c r="P99" s="188">
        <f>O99*H99</f>
        <v>0</v>
      </c>
      <c r="Q99" s="188">
        <v>0</v>
      </c>
      <c r="R99" s="188">
        <f>Q99*H99</f>
        <v>0</v>
      </c>
      <c r="S99" s="188">
        <v>0</v>
      </c>
      <c r="T99" s="189">
        <f>S99*H99</f>
        <v>0</v>
      </c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R99" s="190" t="s">
        <v>205</v>
      </c>
      <c r="AT99" s="190" t="s">
        <v>187</v>
      </c>
      <c r="AU99" s="190" t="s">
        <v>90</v>
      </c>
      <c r="AY99" s="17" t="s">
        <v>182</v>
      </c>
      <c r="BE99" s="191">
        <f>IF(N99="základní",J99,0)</f>
        <v>0</v>
      </c>
      <c r="BF99" s="191">
        <f>IF(N99="snížená",J99,0)</f>
        <v>0</v>
      </c>
      <c r="BG99" s="191">
        <f>IF(N99="zákl. přenesená",J99,0)</f>
        <v>0</v>
      </c>
      <c r="BH99" s="191">
        <f>IF(N99="sníž. přenesená",J99,0)</f>
        <v>0</v>
      </c>
      <c r="BI99" s="191">
        <f>IF(N99="nulová",J99,0)</f>
        <v>0</v>
      </c>
      <c r="BJ99" s="17" t="s">
        <v>88</v>
      </c>
      <c r="BK99" s="191">
        <f>ROUND(I99*H99,2)</f>
        <v>0</v>
      </c>
      <c r="BL99" s="17" t="s">
        <v>205</v>
      </c>
      <c r="BM99" s="190" t="s">
        <v>2464</v>
      </c>
    </row>
    <row r="100" spans="1:65" s="13" customFormat="1" ht="11.25">
      <c r="B100" s="192"/>
      <c r="C100" s="193"/>
      <c r="D100" s="194" t="s">
        <v>193</v>
      </c>
      <c r="E100" s="195" t="s">
        <v>43</v>
      </c>
      <c r="F100" s="196" t="s">
        <v>362</v>
      </c>
      <c r="G100" s="193"/>
      <c r="H100" s="195" t="s">
        <v>43</v>
      </c>
      <c r="I100" s="197"/>
      <c r="J100" s="193"/>
      <c r="K100" s="193"/>
      <c r="L100" s="198"/>
      <c r="M100" s="199"/>
      <c r="N100" s="200"/>
      <c r="O100" s="200"/>
      <c r="P100" s="200"/>
      <c r="Q100" s="200"/>
      <c r="R100" s="200"/>
      <c r="S100" s="200"/>
      <c r="T100" s="201"/>
      <c r="AT100" s="202" t="s">
        <v>193</v>
      </c>
      <c r="AU100" s="202" t="s">
        <v>90</v>
      </c>
      <c r="AV100" s="13" t="s">
        <v>88</v>
      </c>
      <c r="AW100" s="13" t="s">
        <v>41</v>
      </c>
      <c r="AX100" s="13" t="s">
        <v>80</v>
      </c>
      <c r="AY100" s="202" t="s">
        <v>182</v>
      </c>
    </row>
    <row r="101" spans="1:65" s="13" customFormat="1" ht="22.5">
      <c r="B101" s="192"/>
      <c r="C101" s="193"/>
      <c r="D101" s="194" t="s">
        <v>193</v>
      </c>
      <c r="E101" s="195" t="s">
        <v>43</v>
      </c>
      <c r="F101" s="196" t="s">
        <v>363</v>
      </c>
      <c r="G101" s="193"/>
      <c r="H101" s="195" t="s">
        <v>43</v>
      </c>
      <c r="I101" s="197"/>
      <c r="J101" s="193"/>
      <c r="K101" s="193"/>
      <c r="L101" s="198"/>
      <c r="M101" s="199"/>
      <c r="N101" s="200"/>
      <c r="O101" s="200"/>
      <c r="P101" s="200"/>
      <c r="Q101" s="200"/>
      <c r="R101" s="200"/>
      <c r="S101" s="200"/>
      <c r="T101" s="201"/>
      <c r="AT101" s="202" t="s">
        <v>193</v>
      </c>
      <c r="AU101" s="202" t="s">
        <v>90</v>
      </c>
      <c r="AV101" s="13" t="s">
        <v>88</v>
      </c>
      <c r="AW101" s="13" t="s">
        <v>41</v>
      </c>
      <c r="AX101" s="13" t="s">
        <v>80</v>
      </c>
      <c r="AY101" s="202" t="s">
        <v>182</v>
      </c>
    </row>
    <row r="102" spans="1:65" s="14" customFormat="1" ht="11.25">
      <c r="B102" s="203"/>
      <c r="C102" s="204"/>
      <c r="D102" s="194" t="s">
        <v>193</v>
      </c>
      <c r="E102" s="205" t="s">
        <v>43</v>
      </c>
      <c r="F102" s="206" t="s">
        <v>2463</v>
      </c>
      <c r="G102" s="204"/>
      <c r="H102" s="207">
        <v>74.712999999999994</v>
      </c>
      <c r="I102" s="208"/>
      <c r="J102" s="204"/>
      <c r="K102" s="204"/>
      <c r="L102" s="209"/>
      <c r="M102" s="210"/>
      <c r="N102" s="211"/>
      <c r="O102" s="211"/>
      <c r="P102" s="211"/>
      <c r="Q102" s="211"/>
      <c r="R102" s="211"/>
      <c r="S102" s="211"/>
      <c r="T102" s="212"/>
      <c r="AT102" s="213" t="s">
        <v>193</v>
      </c>
      <c r="AU102" s="213" t="s">
        <v>90</v>
      </c>
      <c r="AV102" s="14" t="s">
        <v>90</v>
      </c>
      <c r="AW102" s="14" t="s">
        <v>41</v>
      </c>
      <c r="AX102" s="14" t="s">
        <v>88</v>
      </c>
      <c r="AY102" s="213" t="s">
        <v>182</v>
      </c>
    </row>
    <row r="103" spans="1:65" s="2" customFormat="1" ht="37.9" customHeight="1">
      <c r="A103" s="35"/>
      <c r="B103" s="36"/>
      <c r="C103" s="179" t="s">
        <v>205</v>
      </c>
      <c r="D103" s="179" t="s">
        <v>187</v>
      </c>
      <c r="E103" s="180" t="s">
        <v>373</v>
      </c>
      <c r="F103" s="181" t="s">
        <v>374</v>
      </c>
      <c r="G103" s="182" t="s">
        <v>367</v>
      </c>
      <c r="H103" s="183">
        <v>74.712999999999994</v>
      </c>
      <c r="I103" s="184"/>
      <c r="J103" s="185">
        <f>ROUND(I103*H103,2)</f>
        <v>0</v>
      </c>
      <c r="K103" s="181" t="s">
        <v>191</v>
      </c>
      <c r="L103" s="40"/>
      <c r="M103" s="186" t="s">
        <v>43</v>
      </c>
      <c r="N103" s="187" t="s">
        <v>51</v>
      </c>
      <c r="O103" s="65"/>
      <c r="P103" s="188">
        <f>O103*H103</f>
        <v>0</v>
      </c>
      <c r="Q103" s="188">
        <v>0</v>
      </c>
      <c r="R103" s="188">
        <f>Q103*H103</f>
        <v>0</v>
      </c>
      <c r="S103" s="188">
        <v>0</v>
      </c>
      <c r="T103" s="189">
        <f>S103*H103</f>
        <v>0</v>
      </c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R103" s="190" t="s">
        <v>205</v>
      </c>
      <c r="AT103" s="190" t="s">
        <v>187</v>
      </c>
      <c r="AU103" s="190" t="s">
        <v>90</v>
      </c>
      <c r="AY103" s="17" t="s">
        <v>182</v>
      </c>
      <c r="BE103" s="191">
        <f>IF(N103="základní",J103,0)</f>
        <v>0</v>
      </c>
      <c r="BF103" s="191">
        <f>IF(N103="snížená",J103,0)</f>
        <v>0</v>
      </c>
      <c r="BG103" s="191">
        <f>IF(N103="zákl. přenesená",J103,0)</f>
        <v>0</v>
      </c>
      <c r="BH103" s="191">
        <f>IF(N103="sníž. přenesená",J103,0)</f>
        <v>0</v>
      </c>
      <c r="BI103" s="191">
        <f>IF(N103="nulová",J103,0)</f>
        <v>0</v>
      </c>
      <c r="BJ103" s="17" t="s">
        <v>88</v>
      </c>
      <c r="BK103" s="191">
        <f>ROUND(I103*H103,2)</f>
        <v>0</v>
      </c>
      <c r="BL103" s="17" t="s">
        <v>205</v>
      </c>
      <c r="BM103" s="190" t="s">
        <v>2465</v>
      </c>
    </row>
    <row r="104" spans="1:65" s="13" customFormat="1" ht="11.25">
      <c r="B104" s="192"/>
      <c r="C104" s="193"/>
      <c r="D104" s="194" t="s">
        <v>193</v>
      </c>
      <c r="E104" s="195" t="s">
        <v>43</v>
      </c>
      <c r="F104" s="196" t="s">
        <v>362</v>
      </c>
      <c r="G104" s="193"/>
      <c r="H104" s="195" t="s">
        <v>43</v>
      </c>
      <c r="I104" s="197"/>
      <c r="J104" s="193"/>
      <c r="K104" s="193"/>
      <c r="L104" s="198"/>
      <c r="M104" s="199"/>
      <c r="N104" s="200"/>
      <c r="O104" s="200"/>
      <c r="P104" s="200"/>
      <c r="Q104" s="200"/>
      <c r="R104" s="200"/>
      <c r="S104" s="200"/>
      <c r="T104" s="201"/>
      <c r="AT104" s="202" t="s">
        <v>193</v>
      </c>
      <c r="AU104" s="202" t="s">
        <v>90</v>
      </c>
      <c r="AV104" s="13" t="s">
        <v>88</v>
      </c>
      <c r="AW104" s="13" t="s">
        <v>41</v>
      </c>
      <c r="AX104" s="13" t="s">
        <v>80</v>
      </c>
      <c r="AY104" s="202" t="s">
        <v>182</v>
      </c>
    </row>
    <row r="105" spans="1:65" s="13" customFormat="1" ht="22.5">
      <c r="B105" s="192"/>
      <c r="C105" s="193"/>
      <c r="D105" s="194" t="s">
        <v>193</v>
      </c>
      <c r="E105" s="195" t="s">
        <v>43</v>
      </c>
      <c r="F105" s="196" t="s">
        <v>363</v>
      </c>
      <c r="G105" s="193"/>
      <c r="H105" s="195" t="s">
        <v>43</v>
      </c>
      <c r="I105" s="197"/>
      <c r="J105" s="193"/>
      <c r="K105" s="193"/>
      <c r="L105" s="198"/>
      <c r="M105" s="199"/>
      <c r="N105" s="200"/>
      <c r="O105" s="200"/>
      <c r="P105" s="200"/>
      <c r="Q105" s="200"/>
      <c r="R105" s="200"/>
      <c r="S105" s="200"/>
      <c r="T105" s="201"/>
      <c r="AT105" s="202" t="s">
        <v>193</v>
      </c>
      <c r="AU105" s="202" t="s">
        <v>90</v>
      </c>
      <c r="AV105" s="13" t="s">
        <v>88</v>
      </c>
      <c r="AW105" s="13" t="s">
        <v>41</v>
      </c>
      <c r="AX105" s="13" t="s">
        <v>80</v>
      </c>
      <c r="AY105" s="202" t="s">
        <v>182</v>
      </c>
    </row>
    <row r="106" spans="1:65" s="14" customFormat="1" ht="11.25">
      <c r="B106" s="203"/>
      <c r="C106" s="204"/>
      <c r="D106" s="194" t="s">
        <v>193</v>
      </c>
      <c r="E106" s="205" t="s">
        <v>43</v>
      </c>
      <c r="F106" s="206" t="s">
        <v>2463</v>
      </c>
      <c r="G106" s="204"/>
      <c r="H106" s="207">
        <v>74.712999999999994</v>
      </c>
      <c r="I106" s="208"/>
      <c r="J106" s="204"/>
      <c r="K106" s="204"/>
      <c r="L106" s="209"/>
      <c r="M106" s="210"/>
      <c r="N106" s="211"/>
      <c r="O106" s="211"/>
      <c r="P106" s="211"/>
      <c r="Q106" s="211"/>
      <c r="R106" s="211"/>
      <c r="S106" s="211"/>
      <c r="T106" s="212"/>
      <c r="AT106" s="213" t="s">
        <v>193</v>
      </c>
      <c r="AU106" s="213" t="s">
        <v>90</v>
      </c>
      <c r="AV106" s="14" t="s">
        <v>90</v>
      </c>
      <c r="AW106" s="14" t="s">
        <v>41</v>
      </c>
      <c r="AX106" s="14" t="s">
        <v>88</v>
      </c>
      <c r="AY106" s="213" t="s">
        <v>182</v>
      </c>
    </row>
    <row r="107" spans="1:65" s="2" customFormat="1" ht="14.45" customHeight="1">
      <c r="A107" s="35"/>
      <c r="B107" s="36"/>
      <c r="C107" s="214" t="s">
        <v>210</v>
      </c>
      <c r="D107" s="214" t="s">
        <v>179</v>
      </c>
      <c r="E107" s="215" t="s">
        <v>376</v>
      </c>
      <c r="F107" s="216" t="s">
        <v>377</v>
      </c>
      <c r="G107" s="217" t="s">
        <v>378</v>
      </c>
      <c r="H107" s="218">
        <v>1.494</v>
      </c>
      <c r="I107" s="219"/>
      <c r="J107" s="220">
        <f>ROUND(I107*H107,2)</f>
        <v>0</v>
      </c>
      <c r="K107" s="216" t="s">
        <v>191</v>
      </c>
      <c r="L107" s="221"/>
      <c r="M107" s="222" t="s">
        <v>43</v>
      </c>
      <c r="N107" s="223" t="s">
        <v>51</v>
      </c>
      <c r="O107" s="65"/>
      <c r="P107" s="188">
        <f>O107*H107</f>
        <v>0</v>
      </c>
      <c r="Q107" s="188">
        <v>1E-3</v>
      </c>
      <c r="R107" s="188">
        <f>Q107*H107</f>
        <v>1.4940000000000001E-3</v>
      </c>
      <c r="S107" s="188">
        <v>0</v>
      </c>
      <c r="T107" s="189">
        <f>S107*H107</f>
        <v>0</v>
      </c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R107" s="190" t="s">
        <v>225</v>
      </c>
      <c r="AT107" s="190" t="s">
        <v>179</v>
      </c>
      <c r="AU107" s="190" t="s">
        <v>90</v>
      </c>
      <c r="AY107" s="17" t="s">
        <v>182</v>
      </c>
      <c r="BE107" s="191">
        <f>IF(N107="základní",J107,0)</f>
        <v>0</v>
      </c>
      <c r="BF107" s="191">
        <f>IF(N107="snížená",J107,0)</f>
        <v>0</v>
      </c>
      <c r="BG107" s="191">
        <f>IF(N107="zákl. přenesená",J107,0)</f>
        <v>0</v>
      </c>
      <c r="BH107" s="191">
        <f>IF(N107="sníž. přenesená",J107,0)</f>
        <v>0</v>
      </c>
      <c r="BI107" s="191">
        <f>IF(N107="nulová",J107,0)</f>
        <v>0</v>
      </c>
      <c r="BJ107" s="17" t="s">
        <v>88</v>
      </c>
      <c r="BK107" s="191">
        <f>ROUND(I107*H107,2)</f>
        <v>0</v>
      </c>
      <c r="BL107" s="17" t="s">
        <v>205</v>
      </c>
      <c r="BM107" s="190" t="s">
        <v>2466</v>
      </c>
    </row>
    <row r="108" spans="1:65" s="13" customFormat="1" ht="11.25">
      <c r="B108" s="192"/>
      <c r="C108" s="193"/>
      <c r="D108" s="194" t="s">
        <v>193</v>
      </c>
      <c r="E108" s="195" t="s">
        <v>43</v>
      </c>
      <c r="F108" s="196" t="s">
        <v>362</v>
      </c>
      <c r="G108" s="193"/>
      <c r="H108" s="195" t="s">
        <v>43</v>
      </c>
      <c r="I108" s="197"/>
      <c r="J108" s="193"/>
      <c r="K108" s="193"/>
      <c r="L108" s="198"/>
      <c r="M108" s="199"/>
      <c r="N108" s="200"/>
      <c r="O108" s="200"/>
      <c r="P108" s="200"/>
      <c r="Q108" s="200"/>
      <c r="R108" s="200"/>
      <c r="S108" s="200"/>
      <c r="T108" s="201"/>
      <c r="AT108" s="202" t="s">
        <v>193</v>
      </c>
      <c r="AU108" s="202" t="s">
        <v>90</v>
      </c>
      <c r="AV108" s="13" t="s">
        <v>88</v>
      </c>
      <c r="AW108" s="13" t="s">
        <v>41</v>
      </c>
      <c r="AX108" s="13" t="s">
        <v>80</v>
      </c>
      <c r="AY108" s="202" t="s">
        <v>182</v>
      </c>
    </row>
    <row r="109" spans="1:65" s="13" customFormat="1" ht="11.25">
      <c r="B109" s="192"/>
      <c r="C109" s="193"/>
      <c r="D109" s="194" t="s">
        <v>193</v>
      </c>
      <c r="E109" s="195" t="s">
        <v>43</v>
      </c>
      <c r="F109" s="196" t="s">
        <v>380</v>
      </c>
      <c r="G109" s="193"/>
      <c r="H109" s="195" t="s">
        <v>43</v>
      </c>
      <c r="I109" s="197"/>
      <c r="J109" s="193"/>
      <c r="K109" s="193"/>
      <c r="L109" s="198"/>
      <c r="M109" s="199"/>
      <c r="N109" s="200"/>
      <c r="O109" s="200"/>
      <c r="P109" s="200"/>
      <c r="Q109" s="200"/>
      <c r="R109" s="200"/>
      <c r="S109" s="200"/>
      <c r="T109" s="201"/>
      <c r="AT109" s="202" t="s">
        <v>193</v>
      </c>
      <c r="AU109" s="202" t="s">
        <v>90</v>
      </c>
      <c r="AV109" s="13" t="s">
        <v>88</v>
      </c>
      <c r="AW109" s="13" t="s">
        <v>41</v>
      </c>
      <c r="AX109" s="13" t="s">
        <v>80</v>
      </c>
      <c r="AY109" s="202" t="s">
        <v>182</v>
      </c>
    </row>
    <row r="110" spans="1:65" s="13" customFormat="1" ht="11.25">
      <c r="B110" s="192"/>
      <c r="C110" s="193"/>
      <c r="D110" s="194" t="s">
        <v>193</v>
      </c>
      <c r="E110" s="195" t="s">
        <v>43</v>
      </c>
      <c r="F110" s="196" t="s">
        <v>381</v>
      </c>
      <c r="G110" s="193"/>
      <c r="H110" s="195" t="s">
        <v>43</v>
      </c>
      <c r="I110" s="197"/>
      <c r="J110" s="193"/>
      <c r="K110" s="193"/>
      <c r="L110" s="198"/>
      <c r="M110" s="199"/>
      <c r="N110" s="200"/>
      <c r="O110" s="200"/>
      <c r="P110" s="200"/>
      <c r="Q110" s="200"/>
      <c r="R110" s="200"/>
      <c r="S110" s="200"/>
      <c r="T110" s="201"/>
      <c r="AT110" s="202" t="s">
        <v>193</v>
      </c>
      <c r="AU110" s="202" t="s">
        <v>90</v>
      </c>
      <c r="AV110" s="13" t="s">
        <v>88</v>
      </c>
      <c r="AW110" s="13" t="s">
        <v>41</v>
      </c>
      <c r="AX110" s="13" t="s">
        <v>80</v>
      </c>
      <c r="AY110" s="202" t="s">
        <v>182</v>
      </c>
    </row>
    <row r="111" spans="1:65" s="14" customFormat="1" ht="11.25">
      <c r="B111" s="203"/>
      <c r="C111" s="204"/>
      <c r="D111" s="194" t="s">
        <v>193</v>
      </c>
      <c r="E111" s="205" t="s">
        <v>43</v>
      </c>
      <c r="F111" s="206" t="s">
        <v>2467</v>
      </c>
      <c r="G111" s="204"/>
      <c r="H111" s="207">
        <v>1.494</v>
      </c>
      <c r="I111" s="208"/>
      <c r="J111" s="204"/>
      <c r="K111" s="204"/>
      <c r="L111" s="209"/>
      <c r="M111" s="210"/>
      <c r="N111" s="211"/>
      <c r="O111" s="211"/>
      <c r="P111" s="211"/>
      <c r="Q111" s="211"/>
      <c r="R111" s="211"/>
      <c r="S111" s="211"/>
      <c r="T111" s="212"/>
      <c r="AT111" s="213" t="s">
        <v>193</v>
      </c>
      <c r="AU111" s="213" t="s">
        <v>90</v>
      </c>
      <c r="AV111" s="14" t="s">
        <v>90</v>
      </c>
      <c r="AW111" s="14" t="s">
        <v>41</v>
      </c>
      <c r="AX111" s="14" t="s">
        <v>88</v>
      </c>
      <c r="AY111" s="213" t="s">
        <v>182</v>
      </c>
    </row>
    <row r="112" spans="1:65" s="2" customFormat="1" ht="24.2" customHeight="1">
      <c r="A112" s="35"/>
      <c r="B112" s="36"/>
      <c r="C112" s="179" t="s">
        <v>215</v>
      </c>
      <c r="D112" s="179" t="s">
        <v>187</v>
      </c>
      <c r="E112" s="180" t="s">
        <v>383</v>
      </c>
      <c r="F112" s="181" t="s">
        <v>384</v>
      </c>
      <c r="G112" s="182" t="s">
        <v>367</v>
      </c>
      <c r="H112" s="183">
        <v>74.712999999999994</v>
      </c>
      <c r="I112" s="184"/>
      <c r="J112" s="185">
        <f>ROUND(I112*H112,2)</f>
        <v>0</v>
      </c>
      <c r="K112" s="181" t="s">
        <v>191</v>
      </c>
      <c r="L112" s="40"/>
      <c r="M112" s="186" t="s">
        <v>43</v>
      </c>
      <c r="N112" s="187" t="s">
        <v>51</v>
      </c>
      <c r="O112" s="65"/>
      <c r="P112" s="188">
        <f>O112*H112</f>
        <v>0</v>
      </c>
      <c r="Q112" s="188">
        <v>0</v>
      </c>
      <c r="R112" s="188">
        <f>Q112*H112</f>
        <v>0</v>
      </c>
      <c r="S112" s="188">
        <v>0</v>
      </c>
      <c r="T112" s="189">
        <f>S112*H112</f>
        <v>0</v>
      </c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R112" s="190" t="s">
        <v>205</v>
      </c>
      <c r="AT112" s="190" t="s">
        <v>187</v>
      </c>
      <c r="AU112" s="190" t="s">
        <v>90</v>
      </c>
      <c r="AY112" s="17" t="s">
        <v>182</v>
      </c>
      <c r="BE112" s="191">
        <f>IF(N112="základní",J112,0)</f>
        <v>0</v>
      </c>
      <c r="BF112" s="191">
        <f>IF(N112="snížená",J112,0)</f>
        <v>0</v>
      </c>
      <c r="BG112" s="191">
        <f>IF(N112="zákl. přenesená",J112,0)</f>
        <v>0</v>
      </c>
      <c r="BH112" s="191">
        <f>IF(N112="sníž. přenesená",J112,0)</f>
        <v>0</v>
      </c>
      <c r="BI112" s="191">
        <f>IF(N112="nulová",J112,0)</f>
        <v>0</v>
      </c>
      <c r="BJ112" s="17" t="s">
        <v>88</v>
      </c>
      <c r="BK112" s="191">
        <f>ROUND(I112*H112,2)</f>
        <v>0</v>
      </c>
      <c r="BL112" s="17" t="s">
        <v>205</v>
      </c>
      <c r="BM112" s="190" t="s">
        <v>2468</v>
      </c>
    </row>
    <row r="113" spans="1:65" s="13" customFormat="1" ht="11.25">
      <c r="B113" s="192"/>
      <c r="C113" s="193"/>
      <c r="D113" s="194" t="s">
        <v>193</v>
      </c>
      <c r="E113" s="195" t="s">
        <v>43</v>
      </c>
      <c r="F113" s="196" t="s">
        <v>362</v>
      </c>
      <c r="G113" s="193"/>
      <c r="H113" s="195" t="s">
        <v>43</v>
      </c>
      <c r="I113" s="197"/>
      <c r="J113" s="193"/>
      <c r="K113" s="193"/>
      <c r="L113" s="198"/>
      <c r="M113" s="199"/>
      <c r="N113" s="200"/>
      <c r="O113" s="200"/>
      <c r="P113" s="200"/>
      <c r="Q113" s="200"/>
      <c r="R113" s="200"/>
      <c r="S113" s="200"/>
      <c r="T113" s="201"/>
      <c r="AT113" s="202" t="s">
        <v>193</v>
      </c>
      <c r="AU113" s="202" t="s">
        <v>90</v>
      </c>
      <c r="AV113" s="13" t="s">
        <v>88</v>
      </c>
      <c r="AW113" s="13" t="s">
        <v>41</v>
      </c>
      <c r="AX113" s="13" t="s">
        <v>80</v>
      </c>
      <c r="AY113" s="202" t="s">
        <v>182</v>
      </c>
    </row>
    <row r="114" spans="1:65" s="13" customFormat="1" ht="11.25">
      <c r="B114" s="192"/>
      <c r="C114" s="193"/>
      <c r="D114" s="194" t="s">
        <v>193</v>
      </c>
      <c r="E114" s="195" t="s">
        <v>43</v>
      </c>
      <c r="F114" s="196" t="s">
        <v>380</v>
      </c>
      <c r="G114" s="193"/>
      <c r="H114" s="195" t="s">
        <v>43</v>
      </c>
      <c r="I114" s="197"/>
      <c r="J114" s="193"/>
      <c r="K114" s="193"/>
      <c r="L114" s="198"/>
      <c r="M114" s="199"/>
      <c r="N114" s="200"/>
      <c r="O114" s="200"/>
      <c r="P114" s="200"/>
      <c r="Q114" s="200"/>
      <c r="R114" s="200"/>
      <c r="S114" s="200"/>
      <c r="T114" s="201"/>
      <c r="AT114" s="202" t="s">
        <v>193</v>
      </c>
      <c r="AU114" s="202" t="s">
        <v>90</v>
      </c>
      <c r="AV114" s="13" t="s">
        <v>88</v>
      </c>
      <c r="AW114" s="13" t="s">
        <v>41</v>
      </c>
      <c r="AX114" s="13" t="s">
        <v>80</v>
      </c>
      <c r="AY114" s="202" t="s">
        <v>182</v>
      </c>
    </row>
    <row r="115" spans="1:65" s="14" customFormat="1" ht="11.25">
      <c r="B115" s="203"/>
      <c r="C115" s="204"/>
      <c r="D115" s="194" t="s">
        <v>193</v>
      </c>
      <c r="E115" s="205" t="s">
        <v>43</v>
      </c>
      <c r="F115" s="206" t="s">
        <v>2463</v>
      </c>
      <c r="G115" s="204"/>
      <c r="H115" s="207">
        <v>74.712999999999994</v>
      </c>
      <c r="I115" s="208"/>
      <c r="J115" s="204"/>
      <c r="K115" s="204"/>
      <c r="L115" s="209"/>
      <c r="M115" s="210"/>
      <c r="N115" s="211"/>
      <c r="O115" s="211"/>
      <c r="P115" s="211"/>
      <c r="Q115" s="211"/>
      <c r="R115" s="211"/>
      <c r="S115" s="211"/>
      <c r="T115" s="212"/>
      <c r="AT115" s="213" t="s">
        <v>193</v>
      </c>
      <c r="AU115" s="213" t="s">
        <v>90</v>
      </c>
      <c r="AV115" s="14" t="s">
        <v>90</v>
      </c>
      <c r="AW115" s="14" t="s">
        <v>41</v>
      </c>
      <c r="AX115" s="14" t="s">
        <v>88</v>
      </c>
      <c r="AY115" s="213" t="s">
        <v>182</v>
      </c>
    </row>
    <row r="116" spans="1:65" s="2" customFormat="1" ht="24.2" customHeight="1">
      <c r="A116" s="35"/>
      <c r="B116" s="36"/>
      <c r="C116" s="179" t="s">
        <v>220</v>
      </c>
      <c r="D116" s="179" t="s">
        <v>187</v>
      </c>
      <c r="E116" s="180" t="s">
        <v>386</v>
      </c>
      <c r="F116" s="181" t="s">
        <v>387</v>
      </c>
      <c r="G116" s="182" t="s">
        <v>367</v>
      </c>
      <c r="H116" s="183">
        <v>74.712999999999994</v>
      </c>
      <c r="I116" s="184"/>
      <c r="J116" s="185">
        <f>ROUND(I116*H116,2)</f>
        <v>0</v>
      </c>
      <c r="K116" s="181" t="s">
        <v>191</v>
      </c>
      <c r="L116" s="40"/>
      <c r="M116" s="186" t="s">
        <v>43</v>
      </c>
      <c r="N116" s="187" t="s">
        <v>51</v>
      </c>
      <c r="O116" s="65"/>
      <c r="P116" s="188">
        <f>O116*H116</f>
        <v>0</v>
      </c>
      <c r="Q116" s="188">
        <v>0</v>
      </c>
      <c r="R116" s="188">
        <f>Q116*H116</f>
        <v>0</v>
      </c>
      <c r="S116" s="188">
        <v>0</v>
      </c>
      <c r="T116" s="189">
        <f>S116*H116</f>
        <v>0</v>
      </c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R116" s="190" t="s">
        <v>205</v>
      </c>
      <c r="AT116" s="190" t="s">
        <v>187</v>
      </c>
      <c r="AU116" s="190" t="s">
        <v>90</v>
      </c>
      <c r="AY116" s="17" t="s">
        <v>182</v>
      </c>
      <c r="BE116" s="191">
        <f>IF(N116="základní",J116,0)</f>
        <v>0</v>
      </c>
      <c r="BF116" s="191">
        <f>IF(N116="snížená",J116,0)</f>
        <v>0</v>
      </c>
      <c r="BG116" s="191">
        <f>IF(N116="zákl. přenesená",J116,0)</f>
        <v>0</v>
      </c>
      <c r="BH116" s="191">
        <f>IF(N116="sníž. přenesená",J116,0)</f>
        <v>0</v>
      </c>
      <c r="BI116" s="191">
        <f>IF(N116="nulová",J116,0)</f>
        <v>0</v>
      </c>
      <c r="BJ116" s="17" t="s">
        <v>88</v>
      </c>
      <c r="BK116" s="191">
        <f>ROUND(I116*H116,2)</f>
        <v>0</v>
      </c>
      <c r="BL116" s="17" t="s">
        <v>205</v>
      </c>
      <c r="BM116" s="190" t="s">
        <v>2469</v>
      </c>
    </row>
    <row r="117" spans="1:65" s="13" customFormat="1" ht="11.25">
      <c r="B117" s="192"/>
      <c r="C117" s="193"/>
      <c r="D117" s="194" t="s">
        <v>193</v>
      </c>
      <c r="E117" s="195" t="s">
        <v>43</v>
      </c>
      <c r="F117" s="196" t="s">
        <v>362</v>
      </c>
      <c r="G117" s="193"/>
      <c r="H117" s="195" t="s">
        <v>43</v>
      </c>
      <c r="I117" s="197"/>
      <c r="J117" s="193"/>
      <c r="K117" s="193"/>
      <c r="L117" s="198"/>
      <c r="M117" s="199"/>
      <c r="N117" s="200"/>
      <c r="O117" s="200"/>
      <c r="P117" s="200"/>
      <c r="Q117" s="200"/>
      <c r="R117" s="200"/>
      <c r="S117" s="200"/>
      <c r="T117" s="201"/>
      <c r="AT117" s="202" t="s">
        <v>193</v>
      </c>
      <c r="AU117" s="202" t="s">
        <v>90</v>
      </c>
      <c r="AV117" s="13" t="s">
        <v>88</v>
      </c>
      <c r="AW117" s="13" t="s">
        <v>41</v>
      </c>
      <c r="AX117" s="13" t="s">
        <v>80</v>
      </c>
      <c r="AY117" s="202" t="s">
        <v>182</v>
      </c>
    </row>
    <row r="118" spans="1:65" s="13" customFormat="1" ht="22.5">
      <c r="B118" s="192"/>
      <c r="C118" s="193"/>
      <c r="D118" s="194" t="s">
        <v>193</v>
      </c>
      <c r="E118" s="195" t="s">
        <v>43</v>
      </c>
      <c r="F118" s="196" t="s">
        <v>389</v>
      </c>
      <c r="G118" s="193"/>
      <c r="H118" s="195" t="s">
        <v>43</v>
      </c>
      <c r="I118" s="197"/>
      <c r="J118" s="193"/>
      <c r="K118" s="193"/>
      <c r="L118" s="198"/>
      <c r="M118" s="199"/>
      <c r="N118" s="200"/>
      <c r="O118" s="200"/>
      <c r="P118" s="200"/>
      <c r="Q118" s="200"/>
      <c r="R118" s="200"/>
      <c r="S118" s="200"/>
      <c r="T118" s="201"/>
      <c r="AT118" s="202" t="s">
        <v>193</v>
      </c>
      <c r="AU118" s="202" t="s">
        <v>90</v>
      </c>
      <c r="AV118" s="13" t="s">
        <v>88</v>
      </c>
      <c r="AW118" s="13" t="s">
        <v>41</v>
      </c>
      <c r="AX118" s="13" t="s">
        <v>80</v>
      </c>
      <c r="AY118" s="202" t="s">
        <v>182</v>
      </c>
    </row>
    <row r="119" spans="1:65" s="14" customFormat="1" ht="11.25">
      <c r="B119" s="203"/>
      <c r="C119" s="204"/>
      <c r="D119" s="194" t="s">
        <v>193</v>
      </c>
      <c r="E119" s="205" t="s">
        <v>43</v>
      </c>
      <c r="F119" s="206" t="s">
        <v>2463</v>
      </c>
      <c r="G119" s="204"/>
      <c r="H119" s="207">
        <v>74.712999999999994</v>
      </c>
      <c r="I119" s="208"/>
      <c r="J119" s="204"/>
      <c r="K119" s="204"/>
      <c r="L119" s="209"/>
      <c r="M119" s="210"/>
      <c r="N119" s="211"/>
      <c r="O119" s="211"/>
      <c r="P119" s="211"/>
      <c r="Q119" s="211"/>
      <c r="R119" s="211"/>
      <c r="S119" s="211"/>
      <c r="T119" s="212"/>
      <c r="AT119" s="213" t="s">
        <v>193</v>
      </c>
      <c r="AU119" s="213" t="s">
        <v>90</v>
      </c>
      <c r="AV119" s="14" t="s">
        <v>90</v>
      </c>
      <c r="AW119" s="14" t="s">
        <v>41</v>
      </c>
      <c r="AX119" s="14" t="s">
        <v>88</v>
      </c>
      <c r="AY119" s="213" t="s">
        <v>182</v>
      </c>
    </row>
    <row r="120" spans="1:65" s="2" customFormat="1" ht="14.45" customHeight="1">
      <c r="A120" s="35"/>
      <c r="B120" s="36"/>
      <c r="C120" s="179" t="s">
        <v>225</v>
      </c>
      <c r="D120" s="179" t="s">
        <v>187</v>
      </c>
      <c r="E120" s="180" t="s">
        <v>390</v>
      </c>
      <c r="F120" s="181" t="s">
        <v>391</v>
      </c>
      <c r="G120" s="182" t="s">
        <v>367</v>
      </c>
      <c r="H120" s="183">
        <v>74.712999999999994</v>
      </c>
      <c r="I120" s="184"/>
      <c r="J120" s="185">
        <f>ROUND(I120*H120,2)</f>
        <v>0</v>
      </c>
      <c r="K120" s="181" t="s">
        <v>191</v>
      </c>
      <c r="L120" s="40"/>
      <c r="M120" s="186" t="s">
        <v>43</v>
      </c>
      <c r="N120" s="187" t="s">
        <v>51</v>
      </c>
      <c r="O120" s="65"/>
      <c r="P120" s="188">
        <f>O120*H120</f>
        <v>0</v>
      </c>
      <c r="Q120" s="188">
        <v>0</v>
      </c>
      <c r="R120" s="188">
        <f>Q120*H120</f>
        <v>0</v>
      </c>
      <c r="S120" s="188">
        <v>0</v>
      </c>
      <c r="T120" s="189">
        <f>S120*H120</f>
        <v>0</v>
      </c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R120" s="190" t="s">
        <v>205</v>
      </c>
      <c r="AT120" s="190" t="s">
        <v>187</v>
      </c>
      <c r="AU120" s="190" t="s">
        <v>90</v>
      </c>
      <c r="AY120" s="17" t="s">
        <v>182</v>
      </c>
      <c r="BE120" s="191">
        <f>IF(N120="základní",J120,0)</f>
        <v>0</v>
      </c>
      <c r="BF120" s="191">
        <f>IF(N120="snížená",J120,0)</f>
        <v>0</v>
      </c>
      <c r="BG120" s="191">
        <f>IF(N120="zákl. přenesená",J120,0)</f>
        <v>0</v>
      </c>
      <c r="BH120" s="191">
        <f>IF(N120="sníž. přenesená",J120,0)</f>
        <v>0</v>
      </c>
      <c r="BI120" s="191">
        <f>IF(N120="nulová",J120,0)</f>
        <v>0</v>
      </c>
      <c r="BJ120" s="17" t="s">
        <v>88</v>
      </c>
      <c r="BK120" s="191">
        <f>ROUND(I120*H120,2)</f>
        <v>0</v>
      </c>
      <c r="BL120" s="17" t="s">
        <v>205</v>
      </c>
      <c r="BM120" s="190" t="s">
        <v>2470</v>
      </c>
    </row>
    <row r="121" spans="1:65" s="13" customFormat="1" ht="11.25">
      <c r="B121" s="192"/>
      <c r="C121" s="193"/>
      <c r="D121" s="194" t="s">
        <v>193</v>
      </c>
      <c r="E121" s="195" t="s">
        <v>43</v>
      </c>
      <c r="F121" s="196" t="s">
        <v>362</v>
      </c>
      <c r="G121" s="193"/>
      <c r="H121" s="195" t="s">
        <v>43</v>
      </c>
      <c r="I121" s="197"/>
      <c r="J121" s="193"/>
      <c r="K121" s="193"/>
      <c r="L121" s="198"/>
      <c r="M121" s="199"/>
      <c r="N121" s="200"/>
      <c r="O121" s="200"/>
      <c r="P121" s="200"/>
      <c r="Q121" s="200"/>
      <c r="R121" s="200"/>
      <c r="S121" s="200"/>
      <c r="T121" s="201"/>
      <c r="AT121" s="202" t="s">
        <v>193</v>
      </c>
      <c r="AU121" s="202" t="s">
        <v>90</v>
      </c>
      <c r="AV121" s="13" t="s">
        <v>88</v>
      </c>
      <c r="AW121" s="13" t="s">
        <v>41</v>
      </c>
      <c r="AX121" s="13" t="s">
        <v>80</v>
      </c>
      <c r="AY121" s="202" t="s">
        <v>182</v>
      </c>
    </row>
    <row r="122" spans="1:65" s="13" customFormat="1" ht="22.5">
      <c r="B122" s="192"/>
      <c r="C122" s="193"/>
      <c r="D122" s="194" t="s">
        <v>193</v>
      </c>
      <c r="E122" s="195" t="s">
        <v>43</v>
      </c>
      <c r="F122" s="196" t="s">
        <v>389</v>
      </c>
      <c r="G122" s="193"/>
      <c r="H122" s="195" t="s">
        <v>43</v>
      </c>
      <c r="I122" s="197"/>
      <c r="J122" s="193"/>
      <c r="K122" s="193"/>
      <c r="L122" s="198"/>
      <c r="M122" s="199"/>
      <c r="N122" s="200"/>
      <c r="O122" s="200"/>
      <c r="P122" s="200"/>
      <c r="Q122" s="200"/>
      <c r="R122" s="200"/>
      <c r="S122" s="200"/>
      <c r="T122" s="201"/>
      <c r="AT122" s="202" t="s">
        <v>193</v>
      </c>
      <c r="AU122" s="202" t="s">
        <v>90</v>
      </c>
      <c r="AV122" s="13" t="s">
        <v>88</v>
      </c>
      <c r="AW122" s="13" t="s">
        <v>41</v>
      </c>
      <c r="AX122" s="13" t="s">
        <v>80</v>
      </c>
      <c r="AY122" s="202" t="s">
        <v>182</v>
      </c>
    </row>
    <row r="123" spans="1:65" s="14" customFormat="1" ht="11.25">
      <c r="B123" s="203"/>
      <c r="C123" s="204"/>
      <c r="D123" s="194" t="s">
        <v>193</v>
      </c>
      <c r="E123" s="205" t="s">
        <v>43</v>
      </c>
      <c r="F123" s="206" t="s">
        <v>2463</v>
      </c>
      <c r="G123" s="204"/>
      <c r="H123" s="207">
        <v>74.712999999999994</v>
      </c>
      <c r="I123" s="208"/>
      <c r="J123" s="204"/>
      <c r="K123" s="204"/>
      <c r="L123" s="209"/>
      <c r="M123" s="210"/>
      <c r="N123" s="211"/>
      <c r="O123" s="211"/>
      <c r="P123" s="211"/>
      <c r="Q123" s="211"/>
      <c r="R123" s="211"/>
      <c r="S123" s="211"/>
      <c r="T123" s="212"/>
      <c r="AT123" s="213" t="s">
        <v>193</v>
      </c>
      <c r="AU123" s="213" t="s">
        <v>90</v>
      </c>
      <c r="AV123" s="14" t="s">
        <v>90</v>
      </c>
      <c r="AW123" s="14" t="s">
        <v>41</v>
      </c>
      <c r="AX123" s="14" t="s">
        <v>88</v>
      </c>
      <c r="AY123" s="213" t="s">
        <v>182</v>
      </c>
    </row>
    <row r="124" spans="1:65" s="2" customFormat="1" ht="14.45" customHeight="1">
      <c r="A124" s="35"/>
      <c r="B124" s="36"/>
      <c r="C124" s="179" t="s">
        <v>230</v>
      </c>
      <c r="D124" s="179" t="s">
        <v>187</v>
      </c>
      <c r="E124" s="180" t="s">
        <v>393</v>
      </c>
      <c r="F124" s="181" t="s">
        <v>394</v>
      </c>
      <c r="G124" s="182" t="s">
        <v>367</v>
      </c>
      <c r="H124" s="183">
        <v>74.712999999999994</v>
      </c>
      <c r="I124" s="184"/>
      <c r="J124" s="185">
        <f>ROUND(I124*H124,2)</f>
        <v>0</v>
      </c>
      <c r="K124" s="181" t="s">
        <v>191</v>
      </c>
      <c r="L124" s="40"/>
      <c r="M124" s="186" t="s">
        <v>43</v>
      </c>
      <c r="N124" s="187" t="s">
        <v>51</v>
      </c>
      <c r="O124" s="65"/>
      <c r="P124" s="188">
        <f>O124*H124</f>
        <v>0</v>
      </c>
      <c r="Q124" s="188">
        <v>0</v>
      </c>
      <c r="R124" s="188">
        <f>Q124*H124</f>
        <v>0</v>
      </c>
      <c r="S124" s="188">
        <v>0</v>
      </c>
      <c r="T124" s="189">
        <f>S124*H124</f>
        <v>0</v>
      </c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R124" s="190" t="s">
        <v>205</v>
      </c>
      <c r="AT124" s="190" t="s">
        <v>187</v>
      </c>
      <c r="AU124" s="190" t="s">
        <v>90</v>
      </c>
      <c r="AY124" s="17" t="s">
        <v>182</v>
      </c>
      <c r="BE124" s="191">
        <f>IF(N124="základní",J124,0)</f>
        <v>0</v>
      </c>
      <c r="BF124" s="191">
        <f>IF(N124="snížená",J124,0)</f>
        <v>0</v>
      </c>
      <c r="BG124" s="191">
        <f>IF(N124="zákl. přenesená",J124,0)</f>
        <v>0</v>
      </c>
      <c r="BH124" s="191">
        <f>IF(N124="sníž. přenesená",J124,0)</f>
        <v>0</v>
      </c>
      <c r="BI124" s="191">
        <f>IF(N124="nulová",J124,0)</f>
        <v>0</v>
      </c>
      <c r="BJ124" s="17" t="s">
        <v>88</v>
      </c>
      <c r="BK124" s="191">
        <f>ROUND(I124*H124,2)</f>
        <v>0</v>
      </c>
      <c r="BL124" s="17" t="s">
        <v>205</v>
      </c>
      <c r="BM124" s="190" t="s">
        <v>2471</v>
      </c>
    </row>
    <row r="125" spans="1:65" s="13" customFormat="1" ht="11.25">
      <c r="B125" s="192"/>
      <c r="C125" s="193"/>
      <c r="D125" s="194" t="s">
        <v>193</v>
      </c>
      <c r="E125" s="195" t="s">
        <v>43</v>
      </c>
      <c r="F125" s="196" t="s">
        <v>362</v>
      </c>
      <c r="G125" s="193"/>
      <c r="H125" s="195" t="s">
        <v>43</v>
      </c>
      <c r="I125" s="197"/>
      <c r="J125" s="193"/>
      <c r="K125" s="193"/>
      <c r="L125" s="198"/>
      <c r="M125" s="199"/>
      <c r="N125" s="200"/>
      <c r="O125" s="200"/>
      <c r="P125" s="200"/>
      <c r="Q125" s="200"/>
      <c r="R125" s="200"/>
      <c r="S125" s="200"/>
      <c r="T125" s="201"/>
      <c r="AT125" s="202" t="s">
        <v>193</v>
      </c>
      <c r="AU125" s="202" t="s">
        <v>90</v>
      </c>
      <c r="AV125" s="13" t="s">
        <v>88</v>
      </c>
      <c r="AW125" s="13" t="s">
        <v>41</v>
      </c>
      <c r="AX125" s="13" t="s">
        <v>80</v>
      </c>
      <c r="AY125" s="202" t="s">
        <v>182</v>
      </c>
    </row>
    <row r="126" spans="1:65" s="13" customFormat="1" ht="22.5">
      <c r="B126" s="192"/>
      <c r="C126" s="193"/>
      <c r="D126" s="194" t="s">
        <v>193</v>
      </c>
      <c r="E126" s="195" t="s">
        <v>43</v>
      </c>
      <c r="F126" s="196" t="s">
        <v>389</v>
      </c>
      <c r="G126" s="193"/>
      <c r="H126" s="195" t="s">
        <v>43</v>
      </c>
      <c r="I126" s="197"/>
      <c r="J126" s="193"/>
      <c r="K126" s="193"/>
      <c r="L126" s="198"/>
      <c r="M126" s="199"/>
      <c r="N126" s="200"/>
      <c r="O126" s="200"/>
      <c r="P126" s="200"/>
      <c r="Q126" s="200"/>
      <c r="R126" s="200"/>
      <c r="S126" s="200"/>
      <c r="T126" s="201"/>
      <c r="AT126" s="202" t="s">
        <v>193</v>
      </c>
      <c r="AU126" s="202" t="s">
        <v>90</v>
      </c>
      <c r="AV126" s="13" t="s">
        <v>88</v>
      </c>
      <c r="AW126" s="13" t="s">
        <v>41</v>
      </c>
      <c r="AX126" s="13" t="s">
        <v>80</v>
      </c>
      <c r="AY126" s="202" t="s">
        <v>182</v>
      </c>
    </row>
    <row r="127" spans="1:65" s="14" customFormat="1" ht="11.25">
      <c r="B127" s="203"/>
      <c r="C127" s="204"/>
      <c r="D127" s="194" t="s">
        <v>193</v>
      </c>
      <c r="E127" s="205" t="s">
        <v>43</v>
      </c>
      <c r="F127" s="206" t="s">
        <v>2463</v>
      </c>
      <c r="G127" s="204"/>
      <c r="H127" s="207">
        <v>74.712999999999994</v>
      </c>
      <c r="I127" s="208"/>
      <c r="J127" s="204"/>
      <c r="K127" s="204"/>
      <c r="L127" s="209"/>
      <c r="M127" s="210"/>
      <c r="N127" s="211"/>
      <c r="O127" s="211"/>
      <c r="P127" s="211"/>
      <c r="Q127" s="211"/>
      <c r="R127" s="211"/>
      <c r="S127" s="211"/>
      <c r="T127" s="212"/>
      <c r="AT127" s="213" t="s">
        <v>193</v>
      </c>
      <c r="AU127" s="213" t="s">
        <v>90</v>
      </c>
      <c r="AV127" s="14" t="s">
        <v>90</v>
      </c>
      <c r="AW127" s="14" t="s">
        <v>41</v>
      </c>
      <c r="AX127" s="14" t="s">
        <v>88</v>
      </c>
      <c r="AY127" s="213" t="s">
        <v>182</v>
      </c>
    </row>
    <row r="128" spans="1:65" s="2" customFormat="1" ht="49.15" customHeight="1">
      <c r="A128" s="35"/>
      <c r="B128" s="36"/>
      <c r="C128" s="179" t="s">
        <v>235</v>
      </c>
      <c r="D128" s="179" t="s">
        <v>187</v>
      </c>
      <c r="E128" s="180" t="s">
        <v>396</v>
      </c>
      <c r="F128" s="181" t="s">
        <v>397</v>
      </c>
      <c r="G128" s="182" t="s">
        <v>367</v>
      </c>
      <c r="H128" s="183">
        <v>74.712999999999994</v>
      </c>
      <c r="I128" s="184"/>
      <c r="J128" s="185">
        <f>ROUND(I128*H128,2)</f>
        <v>0</v>
      </c>
      <c r="K128" s="181" t="s">
        <v>191</v>
      </c>
      <c r="L128" s="40"/>
      <c r="M128" s="186" t="s">
        <v>43</v>
      </c>
      <c r="N128" s="187" t="s">
        <v>51</v>
      </c>
      <c r="O128" s="65"/>
      <c r="P128" s="188">
        <f>O128*H128</f>
        <v>0</v>
      </c>
      <c r="Q128" s="188">
        <v>0</v>
      </c>
      <c r="R128" s="188">
        <f>Q128*H128</f>
        <v>0</v>
      </c>
      <c r="S128" s="188">
        <v>0</v>
      </c>
      <c r="T128" s="189">
        <f>S128*H128</f>
        <v>0</v>
      </c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R128" s="190" t="s">
        <v>205</v>
      </c>
      <c r="AT128" s="190" t="s">
        <v>187</v>
      </c>
      <c r="AU128" s="190" t="s">
        <v>90</v>
      </c>
      <c r="AY128" s="17" t="s">
        <v>182</v>
      </c>
      <c r="BE128" s="191">
        <f>IF(N128="základní",J128,0)</f>
        <v>0</v>
      </c>
      <c r="BF128" s="191">
        <f>IF(N128="snížená",J128,0)</f>
        <v>0</v>
      </c>
      <c r="BG128" s="191">
        <f>IF(N128="zákl. přenesená",J128,0)</f>
        <v>0</v>
      </c>
      <c r="BH128" s="191">
        <f>IF(N128="sníž. přenesená",J128,0)</f>
        <v>0</v>
      </c>
      <c r="BI128" s="191">
        <f>IF(N128="nulová",J128,0)</f>
        <v>0</v>
      </c>
      <c r="BJ128" s="17" t="s">
        <v>88</v>
      </c>
      <c r="BK128" s="191">
        <f>ROUND(I128*H128,2)</f>
        <v>0</v>
      </c>
      <c r="BL128" s="17" t="s">
        <v>205</v>
      </c>
      <c r="BM128" s="190" t="s">
        <v>2472</v>
      </c>
    </row>
    <row r="129" spans="1:65" s="13" customFormat="1" ht="11.25">
      <c r="B129" s="192"/>
      <c r="C129" s="193"/>
      <c r="D129" s="194" t="s">
        <v>193</v>
      </c>
      <c r="E129" s="195" t="s">
        <v>43</v>
      </c>
      <c r="F129" s="196" t="s">
        <v>362</v>
      </c>
      <c r="G129" s="193"/>
      <c r="H129" s="195" t="s">
        <v>43</v>
      </c>
      <c r="I129" s="197"/>
      <c r="J129" s="193"/>
      <c r="K129" s="193"/>
      <c r="L129" s="198"/>
      <c r="M129" s="199"/>
      <c r="N129" s="200"/>
      <c r="O129" s="200"/>
      <c r="P129" s="200"/>
      <c r="Q129" s="200"/>
      <c r="R129" s="200"/>
      <c r="S129" s="200"/>
      <c r="T129" s="201"/>
      <c r="AT129" s="202" t="s">
        <v>193</v>
      </c>
      <c r="AU129" s="202" t="s">
        <v>90</v>
      </c>
      <c r="AV129" s="13" t="s">
        <v>88</v>
      </c>
      <c r="AW129" s="13" t="s">
        <v>41</v>
      </c>
      <c r="AX129" s="13" t="s">
        <v>80</v>
      </c>
      <c r="AY129" s="202" t="s">
        <v>182</v>
      </c>
    </row>
    <row r="130" spans="1:65" s="13" customFormat="1" ht="22.5">
      <c r="B130" s="192"/>
      <c r="C130" s="193"/>
      <c r="D130" s="194" t="s">
        <v>193</v>
      </c>
      <c r="E130" s="195" t="s">
        <v>43</v>
      </c>
      <c r="F130" s="196" t="s">
        <v>363</v>
      </c>
      <c r="G130" s="193"/>
      <c r="H130" s="195" t="s">
        <v>43</v>
      </c>
      <c r="I130" s="197"/>
      <c r="J130" s="193"/>
      <c r="K130" s="193"/>
      <c r="L130" s="198"/>
      <c r="M130" s="199"/>
      <c r="N130" s="200"/>
      <c r="O130" s="200"/>
      <c r="P130" s="200"/>
      <c r="Q130" s="200"/>
      <c r="R130" s="200"/>
      <c r="S130" s="200"/>
      <c r="T130" s="201"/>
      <c r="AT130" s="202" t="s">
        <v>193</v>
      </c>
      <c r="AU130" s="202" t="s">
        <v>90</v>
      </c>
      <c r="AV130" s="13" t="s">
        <v>88</v>
      </c>
      <c r="AW130" s="13" t="s">
        <v>41</v>
      </c>
      <c r="AX130" s="13" t="s">
        <v>80</v>
      </c>
      <c r="AY130" s="202" t="s">
        <v>182</v>
      </c>
    </row>
    <row r="131" spans="1:65" s="14" customFormat="1" ht="11.25">
      <c r="B131" s="203"/>
      <c r="C131" s="204"/>
      <c r="D131" s="194" t="s">
        <v>193</v>
      </c>
      <c r="E131" s="205" t="s">
        <v>43</v>
      </c>
      <c r="F131" s="206" t="s">
        <v>2463</v>
      </c>
      <c r="G131" s="204"/>
      <c r="H131" s="207">
        <v>74.712999999999994</v>
      </c>
      <c r="I131" s="208"/>
      <c r="J131" s="204"/>
      <c r="K131" s="204"/>
      <c r="L131" s="209"/>
      <c r="M131" s="210"/>
      <c r="N131" s="211"/>
      <c r="O131" s="211"/>
      <c r="P131" s="211"/>
      <c r="Q131" s="211"/>
      <c r="R131" s="211"/>
      <c r="S131" s="211"/>
      <c r="T131" s="212"/>
      <c r="AT131" s="213" t="s">
        <v>193</v>
      </c>
      <c r="AU131" s="213" t="s">
        <v>90</v>
      </c>
      <c r="AV131" s="14" t="s">
        <v>90</v>
      </c>
      <c r="AW131" s="14" t="s">
        <v>41</v>
      </c>
      <c r="AX131" s="14" t="s">
        <v>88</v>
      </c>
      <c r="AY131" s="213" t="s">
        <v>182</v>
      </c>
    </row>
    <row r="132" spans="1:65" s="2" customFormat="1" ht="24.2" customHeight="1">
      <c r="A132" s="35"/>
      <c r="B132" s="36"/>
      <c r="C132" s="179" t="s">
        <v>240</v>
      </c>
      <c r="D132" s="179" t="s">
        <v>187</v>
      </c>
      <c r="E132" s="180" t="s">
        <v>399</v>
      </c>
      <c r="F132" s="181" t="s">
        <v>400</v>
      </c>
      <c r="G132" s="182" t="s">
        <v>367</v>
      </c>
      <c r="H132" s="183">
        <v>74.712999999999994</v>
      </c>
      <c r="I132" s="184"/>
      <c r="J132" s="185">
        <f>ROUND(I132*H132,2)</f>
        <v>0</v>
      </c>
      <c r="K132" s="181" t="s">
        <v>191</v>
      </c>
      <c r="L132" s="40"/>
      <c r="M132" s="186" t="s">
        <v>43</v>
      </c>
      <c r="N132" s="187" t="s">
        <v>51</v>
      </c>
      <c r="O132" s="65"/>
      <c r="P132" s="188">
        <f>O132*H132</f>
        <v>0</v>
      </c>
      <c r="Q132" s="188">
        <v>0</v>
      </c>
      <c r="R132" s="188">
        <f>Q132*H132</f>
        <v>0</v>
      </c>
      <c r="S132" s="188">
        <v>0</v>
      </c>
      <c r="T132" s="189">
        <f>S132*H132</f>
        <v>0</v>
      </c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R132" s="190" t="s">
        <v>205</v>
      </c>
      <c r="AT132" s="190" t="s">
        <v>187</v>
      </c>
      <c r="AU132" s="190" t="s">
        <v>90</v>
      </c>
      <c r="AY132" s="17" t="s">
        <v>182</v>
      </c>
      <c r="BE132" s="191">
        <f>IF(N132="základní",J132,0)</f>
        <v>0</v>
      </c>
      <c r="BF132" s="191">
        <f>IF(N132="snížená",J132,0)</f>
        <v>0</v>
      </c>
      <c r="BG132" s="191">
        <f>IF(N132="zákl. přenesená",J132,0)</f>
        <v>0</v>
      </c>
      <c r="BH132" s="191">
        <f>IF(N132="sníž. přenesená",J132,0)</f>
        <v>0</v>
      </c>
      <c r="BI132" s="191">
        <f>IF(N132="nulová",J132,0)</f>
        <v>0</v>
      </c>
      <c r="BJ132" s="17" t="s">
        <v>88</v>
      </c>
      <c r="BK132" s="191">
        <f>ROUND(I132*H132,2)</f>
        <v>0</v>
      </c>
      <c r="BL132" s="17" t="s">
        <v>205</v>
      </c>
      <c r="BM132" s="190" t="s">
        <v>2473</v>
      </c>
    </row>
    <row r="133" spans="1:65" s="13" customFormat="1" ht="11.25">
      <c r="B133" s="192"/>
      <c r="C133" s="193"/>
      <c r="D133" s="194" t="s">
        <v>193</v>
      </c>
      <c r="E133" s="195" t="s">
        <v>43</v>
      </c>
      <c r="F133" s="196" t="s">
        <v>362</v>
      </c>
      <c r="G133" s="193"/>
      <c r="H133" s="195" t="s">
        <v>43</v>
      </c>
      <c r="I133" s="197"/>
      <c r="J133" s="193"/>
      <c r="K133" s="193"/>
      <c r="L133" s="198"/>
      <c r="M133" s="199"/>
      <c r="N133" s="200"/>
      <c r="O133" s="200"/>
      <c r="P133" s="200"/>
      <c r="Q133" s="200"/>
      <c r="R133" s="200"/>
      <c r="S133" s="200"/>
      <c r="T133" s="201"/>
      <c r="AT133" s="202" t="s">
        <v>193</v>
      </c>
      <c r="AU133" s="202" t="s">
        <v>90</v>
      </c>
      <c r="AV133" s="13" t="s">
        <v>88</v>
      </c>
      <c r="AW133" s="13" t="s">
        <v>41</v>
      </c>
      <c r="AX133" s="13" t="s">
        <v>80</v>
      </c>
      <c r="AY133" s="202" t="s">
        <v>182</v>
      </c>
    </row>
    <row r="134" spans="1:65" s="13" customFormat="1" ht="22.5">
      <c r="B134" s="192"/>
      <c r="C134" s="193"/>
      <c r="D134" s="194" t="s">
        <v>193</v>
      </c>
      <c r="E134" s="195" t="s">
        <v>43</v>
      </c>
      <c r="F134" s="196" t="s">
        <v>363</v>
      </c>
      <c r="G134" s="193"/>
      <c r="H134" s="195" t="s">
        <v>43</v>
      </c>
      <c r="I134" s="197"/>
      <c r="J134" s="193"/>
      <c r="K134" s="193"/>
      <c r="L134" s="198"/>
      <c r="M134" s="199"/>
      <c r="N134" s="200"/>
      <c r="O134" s="200"/>
      <c r="P134" s="200"/>
      <c r="Q134" s="200"/>
      <c r="R134" s="200"/>
      <c r="S134" s="200"/>
      <c r="T134" s="201"/>
      <c r="AT134" s="202" t="s">
        <v>193</v>
      </c>
      <c r="AU134" s="202" t="s">
        <v>90</v>
      </c>
      <c r="AV134" s="13" t="s">
        <v>88</v>
      </c>
      <c r="AW134" s="13" t="s">
        <v>41</v>
      </c>
      <c r="AX134" s="13" t="s">
        <v>80</v>
      </c>
      <c r="AY134" s="202" t="s">
        <v>182</v>
      </c>
    </row>
    <row r="135" spans="1:65" s="14" customFormat="1" ht="11.25">
      <c r="B135" s="203"/>
      <c r="C135" s="204"/>
      <c r="D135" s="194" t="s">
        <v>193</v>
      </c>
      <c r="E135" s="205" t="s">
        <v>43</v>
      </c>
      <c r="F135" s="206" t="s">
        <v>2463</v>
      </c>
      <c r="G135" s="204"/>
      <c r="H135" s="207">
        <v>74.712999999999994</v>
      </c>
      <c r="I135" s="208"/>
      <c r="J135" s="204"/>
      <c r="K135" s="204"/>
      <c r="L135" s="209"/>
      <c r="M135" s="210"/>
      <c r="N135" s="211"/>
      <c r="O135" s="211"/>
      <c r="P135" s="211"/>
      <c r="Q135" s="211"/>
      <c r="R135" s="211"/>
      <c r="S135" s="211"/>
      <c r="T135" s="212"/>
      <c r="AT135" s="213" t="s">
        <v>193</v>
      </c>
      <c r="AU135" s="213" t="s">
        <v>90</v>
      </c>
      <c r="AV135" s="14" t="s">
        <v>90</v>
      </c>
      <c r="AW135" s="14" t="s">
        <v>41</v>
      </c>
      <c r="AX135" s="14" t="s">
        <v>88</v>
      </c>
      <c r="AY135" s="213" t="s">
        <v>182</v>
      </c>
    </row>
    <row r="136" spans="1:65" s="2" customFormat="1" ht="24.2" customHeight="1">
      <c r="A136" s="35"/>
      <c r="B136" s="36"/>
      <c r="C136" s="179" t="s">
        <v>245</v>
      </c>
      <c r="D136" s="179" t="s">
        <v>187</v>
      </c>
      <c r="E136" s="180" t="s">
        <v>402</v>
      </c>
      <c r="F136" s="181" t="s">
        <v>403</v>
      </c>
      <c r="G136" s="182" t="s">
        <v>367</v>
      </c>
      <c r="H136" s="183">
        <v>74.712999999999994</v>
      </c>
      <c r="I136" s="184"/>
      <c r="J136" s="185">
        <f>ROUND(I136*H136,2)</f>
        <v>0</v>
      </c>
      <c r="K136" s="181" t="s">
        <v>191</v>
      </c>
      <c r="L136" s="40"/>
      <c r="M136" s="186" t="s">
        <v>43</v>
      </c>
      <c r="N136" s="187" t="s">
        <v>51</v>
      </c>
      <c r="O136" s="65"/>
      <c r="P136" s="188">
        <f>O136*H136</f>
        <v>0</v>
      </c>
      <c r="Q136" s="188">
        <v>0</v>
      </c>
      <c r="R136" s="188">
        <f>Q136*H136</f>
        <v>0</v>
      </c>
      <c r="S136" s="188">
        <v>0</v>
      </c>
      <c r="T136" s="189">
        <f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90" t="s">
        <v>205</v>
      </c>
      <c r="AT136" s="190" t="s">
        <v>187</v>
      </c>
      <c r="AU136" s="190" t="s">
        <v>90</v>
      </c>
      <c r="AY136" s="17" t="s">
        <v>182</v>
      </c>
      <c r="BE136" s="191">
        <f>IF(N136="základní",J136,0)</f>
        <v>0</v>
      </c>
      <c r="BF136" s="191">
        <f>IF(N136="snížená",J136,0)</f>
        <v>0</v>
      </c>
      <c r="BG136" s="191">
        <f>IF(N136="zákl. přenesená",J136,0)</f>
        <v>0</v>
      </c>
      <c r="BH136" s="191">
        <f>IF(N136="sníž. přenesená",J136,0)</f>
        <v>0</v>
      </c>
      <c r="BI136" s="191">
        <f>IF(N136="nulová",J136,0)</f>
        <v>0</v>
      </c>
      <c r="BJ136" s="17" t="s">
        <v>88</v>
      </c>
      <c r="BK136" s="191">
        <f>ROUND(I136*H136,2)</f>
        <v>0</v>
      </c>
      <c r="BL136" s="17" t="s">
        <v>205</v>
      </c>
      <c r="BM136" s="190" t="s">
        <v>2474</v>
      </c>
    </row>
    <row r="137" spans="1:65" s="13" customFormat="1" ht="11.25">
      <c r="B137" s="192"/>
      <c r="C137" s="193"/>
      <c r="D137" s="194" t="s">
        <v>193</v>
      </c>
      <c r="E137" s="195" t="s">
        <v>43</v>
      </c>
      <c r="F137" s="196" t="s">
        <v>362</v>
      </c>
      <c r="G137" s="193"/>
      <c r="H137" s="195" t="s">
        <v>43</v>
      </c>
      <c r="I137" s="197"/>
      <c r="J137" s="193"/>
      <c r="K137" s="193"/>
      <c r="L137" s="198"/>
      <c r="M137" s="199"/>
      <c r="N137" s="200"/>
      <c r="O137" s="200"/>
      <c r="P137" s="200"/>
      <c r="Q137" s="200"/>
      <c r="R137" s="200"/>
      <c r="S137" s="200"/>
      <c r="T137" s="201"/>
      <c r="AT137" s="202" t="s">
        <v>193</v>
      </c>
      <c r="AU137" s="202" t="s">
        <v>90</v>
      </c>
      <c r="AV137" s="13" t="s">
        <v>88</v>
      </c>
      <c r="AW137" s="13" t="s">
        <v>41</v>
      </c>
      <c r="AX137" s="13" t="s">
        <v>80</v>
      </c>
      <c r="AY137" s="202" t="s">
        <v>182</v>
      </c>
    </row>
    <row r="138" spans="1:65" s="13" customFormat="1" ht="22.5">
      <c r="B138" s="192"/>
      <c r="C138" s="193"/>
      <c r="D138" s="194" t="s">
        <v>193</v>
      </c>
      <c r="E138" s="195" t="s">
        <v>43</v>
      </c>
      <c r="F138" s="196" t="s">
        <v>389</v>
      </c>
      <c r="G138" s="193"/>
      <c r="H138" s="195" t="s">
        <v>43</v>
      </c>
      <c r="I138" s="197"/>
      <c r="J138" s="193"/>
      <c r="K138" s="193"/>
      <c r="L138" s="198"/>
      <c r="M138" s="199"/>
      <c r="N138" s="200"/>
      <c r="O138" s="200"/>
      <c r="P138" s="200"/>
      <c r="Q138" s="200"/>
      <c r="R138" s="200"/>
      <c r="S138" s="200"/>
      <c r="T138" s="201"/>
      <c r="AT138" s="202" t="s">
        <v>193</v>
      </c>
      <c r="AU138" s="202" t="s">
        <v>90</v>
      </c>
      <c r="AV138" s="13" t="s">
        <v>88</v>
      </c>
      <c r="AW138" s="13" t="s">
        <v>41</v>
      </c>
      <c r="AX138" s="13" t="s">
        <v>80</v>
      </c>
      <c r="AY138" s="202" t="s">
        <v>182</v>
      </c>
    </row>
    <row r="139" spans="1:65" s="14" customFormat="1" ht="11.25">
      <c r="B139" s="203"/>
      <c r="C139" s="204"/>
      <c r="D139" s="194" t="s">
        <v>193</v>
      </c>
      <c r="E139" s="205" t="s">
        <v>43</v>
      </c>
      <c r="F139" s="206" t="s">
        <v>2463</v>
      </c>
      <c r="G139" s="204"/>
      <c r="H139" s="207">
        <v>74.712999999999994</v>
      </c>
      <c r="I139" s="208"/>
      <c r="J139" s="204"/>
      <c r="K139" s="204"/>
      <c r="L139" s="209"/>
      <c r="M139" s="210"/>
      <c r="N139" s="211"/>
      <c r="O139" s="211"/>
      <c r="P139" s="211"/>
      <c r="Q139" s="211"/>
      <c r="R139" s="211"/>
      <c r="S139" s="211"/>
      <c r="T139" s="212"/>
      <c r="AT139" s="213" t="s">
        <v>193</v>
      </c>
      <c r="AU139" s="213" t="s">
        <v>90</v>
      </c>
      <c r="AV139" s="14" t="s">
        <v>90</v>
      </c>
      <c r="AW139" s="14" t="s">
        <v>41</v>
      </c>
      <c r="AX139" s="14" t="s">
        <v>88</v>
      </c>
      <c r="AY139" s="213" t="s">
        <v>182</v>
      </c>
    </row>
    <row r="140" spans="1:65" s="2" customFormat="1" ht="14.45" customHeight="1">
      <c r="A140" s="35"/>
      <c r="B140" s="36"/>
      <c r="C140" s="179" t="s">
        <v>252</v>
      </c>
      <c r="D140" s="179" t="s">
        <v>187</v>
      </c>
      <c r="E140" s="180" t="s">
        <v>405</v>
      </c>
      <c r="F140" s="181" t="s">
        <v>406</v>
      </c>
      <c r="G140" s="182" t="s">
        <v>360</v>
      </c>
      <c r="H140" s="183">
        <v>0.59799999999999998</v>
      </c>
      <c r="I140" s="184"/>
      <c r="J140" s="185">
        <f>ROUND(I140*H140,2)</f>
        <v>0</v>
      </c>
      <c r="K140" s="181" t="s">
        <v>191</v>
      </c>
      <c r="L140" s="40"/>
      <c r="M140" s="186" t="s">
        <v>43</v>
      </c>
      <c r="N140" s="187" t="s">
        <v>51</v>
      </c>
      <c r="O140" s="65"/>
      <c r="P140" s="188">
        <f>O140*H140</f>
        <v>0</v>
      </c>
      <c r="Q140" s="188">
        <v>0</v>
      </c>
      <c r="R140" s="188">
        <f>Q140*H140</f>
        <v>0</v>
      </c>
      <c r="S140" s="188">
        <v>0</v>
      </c>
      <c r="T140" s="189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90" t="s">
        <v>205</v>
      </c>
      <c r="AT140" s="190" t="s">
        <v>187</v>
      </c>
      <c r="AU140" s="190" t="s">
        <v>90</v>
      </c>
      <c r="AY140" s="17" t="s">
        <v>182</v>
      </c>
      <c r="BE140" s="191">
        <f>IF(N140="základní",J140,0)</f>
        <v>0</v>
      </c>
      <c r="BF140" s="191">
        <f>IF(N140="snížená",J140,0)</f>
        <v>0</v>
      </c>
      <c r="BG140" s="191">
        <f>IF(N140="zákl. přenesená",J140,0)</f>
        <v>0</v>
      </c>
      <c r="BH140" s="191">
        <f>IF(N140="sníž. přenesená",J140,0)</f>
        <v>0</v>
      </c>
      <c r="BI140" s="191">
        <f>IF(N140="nulová",J140,0)</f>
        <v>0</v>
      </c>
      <c r="BJ140" s="17" t="s">
        <v>88</v>
      </c>
      <c r="BK140" s="191">
        <f>ROUND(I140*H140,2)</f>
        <v>0</v>
      </c>
      <c r="BL140" s="17" t="s">
        <v>205</v>
      </c>
      <c r="BM140" s="190" t="s">
        <v>2475</v>
      </c>
    </row>
    <row r="141" spans="1:65" s="13" customFormat="1" ht="11.25">
      <c r="B141" s="192"/>
      <c r="C141" s="193"/>
      <c r="D141" s="194" t="s">
        <v>193</v>
      </c>
      <c r="E141" s="195" t="s">
        <v>43</v>
      </c>
      <c r="F141" s="196" t="s">
        <v>362</v>
      </c>
      <c r="G141" s="193"/>
      <c r="H141" s="195" t="s">
        <v>43</v>
      </c>
      <c r="I141" s="197"/>
      <c r="J141" s="193"/>
      <c r="K141" s="193"/>
      <c r="L141" s="198"/>
      <c r="M141" s="199"/>
      <c r="N141" s="200"/>
      <c r="O141" s="200"/>
      <c r="P141" s="200"/>
      <c r="Q141" s="200"/>
      <c r="R141" s="200"/>
      <c r="S141" s="200"/>
      <c r="T141" s="201"/>
      <c r="AT141" s="202" t="s">
        <v>193</v>
      </c>
      <c r="AU141" s="202" t="s">
        <v>90</v>
      </c>
      <c r="AV141" s="13" t="s">
        <v>88</v>
      </c>
      <c r="AW141" s="13" t="s">
        <v>41</v>
      </c>
      <c r="AX141" s="13" t="s">
        <v>80</v>
      </c>
      <c r="AY141" s="202" t="s">
        <v>182</v>
      </c>
    </row>
    <row r="142" spans="1:65" s="13" customFormat="1" ht="22.5">
      <c r="B142" s="192"/>
      <c r="C142" s="193"/>
      <c r="D142" s="194" t="s">
        <v>193</v>
      </c>
      <c r="E142" s="195" t="s">
        <v>43</v>
      </c>
      <c r="F142" s="196" t="s">
        <v>408</v>
      </c>
      <c r="G142" s="193"/>
      <c r="H142" s="195" t="s">
        <v>43</v>
      </c>
      <c r="I142" s="197"/>
      <c r="J142" s="193"/>
      <c r="K142" s="193"/>
      <c r="L142" s="198"/>
      <c r="M142" s="199"/>
      <c r="N142" s="200"/>
      <c r="O142" s="200"/>
      <c r="P142" s="200"/>
      <c r="Q142" s="200"/>
      <c r="R142" s="200"/>
      <c r="S142" s="200"/>
      <c r="T142" s="201"/>
      <c r="AT142" s="202" t="s">
        <v>193</v>
      </c>
      <c r="AU142" s="202" t="s">
        <v>90</v>
      </c>
      <c r="AV142" s="13" t="s">
        <v>88</v>
      </c>
      <c r="AW142" s="13" t="s">
        <v>41</v>
      </c>
      <c r="AX142" s="13" t="s">
        <v>80</v>
      </c>
      <c r="AY142" s="202" t="s">
        <v>182</v>
      </c>
    </row>
    <row r="143" spans="1:65" s="13" customFormat="1" ht="11.25">
      <c r="B143" s="192"/>
      <c r="C143" s="193"/>
      <c r="D143" s="194" t="s">
        <v>193</v>
      </c>
      <c r="E143" s="195" t="s">
        <v>43</v>
      </c>
      <c r="F143" s="196" t="s">
        <v>409</v>
      </c>
      <c r="G143" s="193"/>
      <c r="H143" s="195" t="s">
        <v>43</v>
      </c>
      <c r="I143" s="197"/>
      <c r="J143" s="193"/>
      <c r="K143" s="193"/>
      <c r="L143" s="198"/>
      <c r="M143" s="199"/>
      <c r="N143" s="200"/>
      <c r="O143" s="200"/>
      <c r="P143" s="200"/>
      <c r="Q143" s="200"/>
      <c r="R143" s="200"/>
      <c r="S143" s="200"/>
      <c r="T143" s="201"/>
      <c r="AT143" s="202" t="s">
        <v>193</v>
      </c>
      <c r="AU143" s="202" t="s">
        <v>90</v>
      </c>
      <c r="AV143" s="13" t="s">
        <v>88</v>
      </c>
      <c r="AW143" s="13" t="s">
        <v>41</v>
      </c>
      <c r="AX143" s="13" t="s">
        <v>80</v>
      </c>
      <c r="AY143" s="202" t="s">
        <v>182</v>
      </c>
    </row>
    <row r="144" spans="1:65" s="14" customFormat="1" ht="11.25">
      <c r="B144" s="203"/>
      <c r="C144" s="204"/>
      <c r="D144" s="194" t="s">
        <v>193</v>
      </c>
      <c r="E144" s="205" t="s">
        <v>43</v>
      </c>
      <c r="F144" s="206" t="s">
        <v>2476</v>
      </c>
      <c r="G144" s="204"/>
      <c r="H144" s="207">
        <v>0.59799999999999998</v>
      </c>
      <c r="I144" s="208"/>
      <c r="J144" s="204"/>
      <c r="K144" s="204"/>
      <c r="L144" s="209"/>
      <c r="M144" s="210"/>
      <c r="N144" s="211"/>
      <c r="O144" s="211"/>
      <c r="P144" s="211"/>
      <c r="Q144" s="211"/>
      <c r="R144" s="211"/>
      <c r="S144" s="211"/>
      <c r="T144" s="212"/>
      <c r="AT144" s="213" t="s">
        <v>193</v>
      </c>
      <c r="AU144" s="213" t="s">
        <v>90</v>
      </c>
      <c r="AV144" s="14" t="s">
        <v>90</v>
      </c>
      <c r="AW144" s="14" t="s">
        <v>41</v>
      </c>
      <c r="AX144" s="14" t="s">
        <v>88</v>
      </c>
      <c r="AY144" s="213" t="s">
        <v>182</v>
      </c>
    </row>
    <row r="145" spans="1:65" s="2" customFormat="1" ht="14.45" customHeight="1">
      <c r="A145" s="35"/>
      <c r="B145" s="36"/>
      <c r="C145" s="214" t="s">
        <v>256</v>
      </c>
      <c r="D145" s="214" t="s">
        <v>179</v>
      </c>
      <c r="E145" s="215" t="s">
        <v>411</v>
      </c>
      <c r="F145" s="216" t="s">
        <v>412</v>
      </c>
      <c r="G145" s="217" t="s">
        <v>360</v>
      </c>
      <c r="H145" s="218">
        <v>0.59799999999999998</v>
      </c>
      <c r="I145" s="219"/>
      <c r="J145" s="220">
        <f>ROUND(I145*H145,2)</f>
        <v>0</v>
      </c>
      <c r="K145" s="216" t="s">
        <v>191</v>
      </c>
      <c r="L145" s="221"/>
      <c r="M145" s="222" t="s">
        <v>43</v>
      </c>
      <c r="N145" s="223" t="s">
        <v>51</v>
      </c>
      <c r="O145" s="65"/>
      <c r="P145" s="188">
        <f>O145*H145</f>
        <v>0</v>
      </c>
      <c r="Q145" s="188">
        <v>1</v>
      </c>
      <c r="R145" s="188">
        <f>Q145*H145</f>
        <v>0.59799999999999998</v>
      </c>
      <c r="S145" s="188">
        <v>0</v>
      </c>
      <c r="T145" s="189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90" t="s">
        <v>225</v>
      </c>
      <c r="AT145" s="190" t="s">
        <v>179</v>
      </c>
      <c r="AU145" s="190" t="s">
        <v>90</v>
      </c>
      <c r="AY145" s="17" t="s">
        <v>182</v>
      </c>
      <c r="BE145" s="191">
        <f>IF(N145="základní",J145,0)</f>
        <v>0</v>
      </c>
      <c r="BF145" s="191">
        <f>IF(N145="snížená",J145,0)</f>
        <v>0</v>
      </c>
      <c r="BG145" s="191">
        <f>IF(N145="zákl. přenesená",J145,0)</f>
        <v>0</v>
      </c>
      <c r="BH145" s="191">
        <f>IF(N145="sníž. přenesená",J145,0)</f>
        <v>0</v>
      </c>
      <c r="BI145" s="191">
        <f>IF(N145="nulová",J145,0)</f>
        <v>0</v>
      </c>
      <c r="BJ145" s="17" t="s">
        <v>88</v>
      </c>
      <c r="BK145" s="191">
        <f>ROUND(I145*H145,2)</f>
        <v>0</v>
      </c>
      <c r="BL145" s="17" t="s">
        <v>205</v>
      </c>
      <c r="BM145" s="190" t="s">
        <v>2477</v>
      </c>
    </row>
    <row r="146" spans="1:65" s="13" customFormat="1" ht="11.25">
      <c r="B146" s="192"/>
      <c r="C146" s="193"/>
      <c r="D146" s="194" t="s">
        <v>193</v>
      </c>
      <c r="E146" s="195" t="s">
        <v>43</v>
      </c>
      <c r="F146" s="196" t="s">
        <v>362</v>
      </c>
      <c r="G146" s="193"/>
      <c r="H146" s="195" t="s">
        <v>43</v>
      </c>
      <c r="I146" s="197"/>
      <c r="J146" s="193"/>
      <c r="K146" s="193"/>
      <c r="L146" s="198"/>
      <c r="M146" s="199"/>
      <c r="N146" s="200"/>
      <c r="O146" s="200"/>
      <c r="P146" s="200"/>
      <c r="Q146" s="200"/>
      <c r="R146" s="200"/>
      <c r="S146" s="200"/>
      <c r="T146" s="201"/>
      <c r="AT146" s="202" t="s">
        <v>193</v>
      </c>
      <c r="AU146" s="202" t="s">
        <v>90</v>
      </c>
      <c r="AV146" s="13" t="s">
        <v>88</v>
      </c>
      <c r="AW146" s="13" t="s">
        <v>41</v>
      </c>
      <c r="AX146" s="13" t="s">
        <v>80</v>
      </c>
      <c r="AY146" s="202" t="s">
        <v>182</v>
      </c>
    </row>
    <row r="147" spans="1:65" s="13" customFormat="1" ht="22.5">
      <c r="B147" s="192"/>
      <c r="C147" s="193"/>
      <c r="D147" s="194" t="s">
        <v>193</v>
      </c>
      <c r="E147" s="195" t="s">
        <v>43</v>
      </c>
      <c r="F147" s="196" t="s">
        <v>408</v>
      </c>
      <c r="G147" s="193"/>
      <c r="H147" s="195" t="s">
        <v>43</v>
      </c>
      <c r="I147" s="197"/>
      <c r="J147" s="193"/>
      <c r="K147" s="193"/>
      <c r="L147" s="198"/>
      <c r="M147" s="199"/>
      <c r="N147" s="200"/>
      <c r="O147" s="200"/>
      <c r="P147" s="200"/>
      <c r="Q147" s="200"/>
      <c r="R147" s="200"/>
      <c r="S147" s="200"/>
      <c r="T147" s="201"/>
      <c r="AT147" s="202" t="s">
        <v>193</v>
      </c>
      <c r="AU147" s="202" t="s">
        <v>90</v>
      </c>
      <c r="AV147" s="13" t="s">
        <v>88</v>
      </c>
      <c r="AW147" s="13" t="s">
        <v>41</v>
      </c>
      <c r="AX147" s="13" t="s">
        <v>80</v>
      </c>
      <c r="AY147" s="202" t="s">
        <v>182</v>
      </c>
    </row>
    <row r="148" spans="1:65" s="13" customFormat="1" ht="11.25">
      <c r="B148" s="192"/>
      <c r="C148" s="193"/>
      <c r="D148" s="194" t="s">
        <v>193</v>
      </c>
      <c r="E148" s="195" t="s">
        <v>43</v>
      </c>
      <c r="F148" s="196" t="s">
        <v>409</v>
      </c>
      <c r="G148" s="193"/>
      <c r="H148" s="195" t="s">
        <v>43</v>
      </c>
      <c r="I148" s="197"/>
      <c r="J148" s="193"/>
      <c r="K148" s="193"/>
      <c r="L148" s="198"/>
      <c r="M148" s="199"/>
      <c r="N148" s="200"/>
      <c r="O148" s="200"/>
      <c r="P148" s="200"/>
      <c r="Q148" s="200"/>
      <c r="R148" s="200"/>
      <c r="S148" s="200"/>
      <c r="T148" s="201"/>
      <c r="AT148" s="202" t="s">
        <v>193</v>
      </c>
      <c r="AU148" s="202" t="s">
        <v>90</v>
      </c>
      <c r="AV148" s="13" t="s">
        <v>88</v>
      </c>
      <c r="AW148" s="13" t="s">
        <v>41</v>
      </c>
      <c r="AX148" s="13" t="s">
        <v>80</v>
      </c>
      <c r="AY148" s="202" t="s">
        <v>182</v>
      </c>
    </row>
    <row r="149" spans="1:65" s="14" customFormat="1" ht="11.25">
      <c r="B149" s="203"/>
      <c r="C149" s="204"/>
      <c r="D149" s="194" t="s">
        <v>193</v>
      </c>
      <c r="E149" s="205" t="s">
        <v>43</v>
      </c>
      <c r="F149" s="206" t="s">
        <v>2476</v>
      </c>
      <c r="G149" s="204"/>
      <c r="H149" s="207">
        <v>0.59799999999999998</v>
      </c>
      <c r="I149" s="208"/>
      <c r="J149" s="204"/>
      <c r="K149" s="204"/>
      <c r="L149" s="209"/>
      <c r="M149" s="210"/>
      <c r="N149" s="211"/>
      <c r="O149" s="211"/>
      <c r="P149" s="211"/>
      <c r="Q149" s="211"/>
      <c r="R149" s="211"/>
      <c r="S149" s="211"/>
      <c r="T149" s="212"/>
      <c r="AT149" s="213" t="s">
        <v>193</v>
      </c>
      <c r="AU149" s="213" t="s">
        <v>90</v>
      </c>
      <c r="AV149" s="14" t="s">
        <v>90</v>
      </c>
      <c r="AW149" s="14" t="s">
        <v>41</v>
      </c>
      <c r="AX149" s="14" t="s">
        <v>88</v>
      </c>
      <c r="AY149" s="213" t="s">
        <v>182</v>
      </c>
    </row>
    <row r="150" spans="1:65" s="2" customFormat="1" ht="14.45" customHeight="1">
      <c r="A150" s="35"/>
      <c r="B150" s="36"/>
      <c r="C150" s="179" t="s">
        <v>8</v>
      </c>
      <c r="D150" s="179" t="s">
        <v>187</v>
      </c>
      <c r="E150" s="180" t="s">
        <v>414</v>
      </c>
      <c r="F150" s="181" t="s">
        <v>415</v>
      </c>
      <c r="G150" s="182" t="s">
        <v>360</v>
      </c>
      <c r="H150" s="183">
        <v>0.59799999999999998</v>
      </c>
      <c r="I150" s="184"/>
      <c r="J150" s="185">
        <f>ROUND(I150*H150,2)</f>
        <v>0</v>
      </c>
      <c r="K150" s="181" t="s">
        <v>191</v>
      </c>
      <c r="L150" s="40"/>
      <c r="M150" s="186" t="s">
        <v>43</v>
      </c>
      <c r="N150" s="187" t="s">
        <v>51</v>
      </c>
      <c r="O150" s="65"/>
      <c r="P150" s="188">
        <f>O150*H150</f>
        <v>0</v>
      </c>
      <c r="Q150" s="188">
        <v>0</v>
      </c>
      <c r="R150" s="188">
        <f>Q150*H150</f>
        <v>0</v>
      </c>
      <c r="S150" s="188">
        <v>0</v>
      </c>
      <c r="T150" s="189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90" t="s">
        <v>205</v>
      </c>
      <c r="AT150" s="190" t="s">
        <v>187</v>
      </c>
      <c r="AU150" s="190" t="s">
        <v>90</v>
      </c>
      <c r="AY150" s="17" t="s">
        <v>182</v>
      </c>
      <c r="BE150" s="191">
        <f>IF(N150="základní",J150,0)</f>
        <v>0</v>
      </c>
      <c r="BF150" s="191">
        <f>IF(N150="snížená",J150,0)</f>
        <v>0</v>
      </c>
      <c r="BG150" s="191">
        <f>IF(N150="zákl. přenesená",J150,0)</f>
        <v>0</v>
      </c>
      <c r="BH150" s="191">
        <f>IF(N150="sníž. přenesená",J150,0)</f>
        <v>0</v>
      </c>
      <c r="BI150" s="191">
        <f>IF(N150="nulová",J150,0)</f>
        <v>0</v>
      </c>
      <c r="BJ150" s="17" t="s">
        <v>88</v>
      </c>
      <c r="BK150" s="191">
        <f>ROUND(I150*H150,2)</f>
        <v>0</v>
      </c>
      <c r="BL150" s="17" t="s">
        <v>205</v>
      </c>
      <c r="BM150" s="190" t="s">
        <v>2478</v>
      </c>
    </row>
    <row r="151" spans="1:65" s="13" customFormat="1" ht="11.25">
      <c r="B151" s="192"/>
      <c r="C151" s="193"/>
      <c r="D151" s="194" t="s">
        <v>193</v>
      </c>
      <c r="E151" s="195" t="s">
        <v>43</v>
      </c>
      <c r="F151" s="196" t="s">
        <v>362</v>
      </c>
      <c r="G151" s="193"/>
      <c r="H151" s="195" t="s">
        <v>43</v>
      </c>
      <c r="I151" s="197"/>
      <c r="J151" s="193"/>
      <c r="K151" s="193"/>
      <c r="L151" s="198"/>
      <c r="M151" s="199"/>
      <c r="N151" s="200"/>
      <c r="O151" s="200"/>
      <c r="P151" s="200"/>
      <c r="Q151" s="200"/>
      <c r="R151" s="200"/>
      <c r="S151" s="200"/>
      <c r="T151" s="201"/>
      <c r="AT151" s="202" t="s">
        <v>193</v>
      </c>
      <c r="AU151" s="202" t="s">
        <v>90</v>
      </c>
      <c r="AV151" s="13" t="s">
        <v>88</v>
      </c>
      <c r="AW151" s="13" t="s">
        <v>41</v>
      </c>
      <c r="AX151" s="13" t="s">
        <v>80</v>
      </c>
      <c r="AY151" s="202" t="s">
        <v>182</v>
      </c>
    </row>
    <row r="152" spans="1:65" s="13" customFormat="1" ht="22.5">
      <c r="B152" s="192"/>
      <c r="C152" s="193"/>
      <c r="D152" s="194" t="s">
        <v>193</v>
      </c>
      <c r="E152" s="195" t="s">
        <v>43</v>
      </c>
      <c r="F152" s="196" t="s">
        <v>408</v>
      </c>
      <c r="G152" s="193"/>
      <c r="H152" s="195" t="s">
        <v>43</v>
      </c>
      <c r="I152" s="197"/>
      <c r="J152" s="193"/>
      <c r="K152" s="193"/>
      <c r="L152" s="198"/>
      <c r="M152" s="199"/>
      <c r="N152" s="200"/>
      <c r="O152" s="200"/>
      <c r="P152" s="200"/>
      <c r="Q152" s="200"/>
      <c r="R152" s="200"/>
      <c r="S152" s="200"/>
      <c r="T152" s="201"/>
      <c r="AT152" s="202" t="s">
        <v>193</v>
      </c>
      <c r="AU152" s="202" t="s">
        <v>90</v>
      </c>
      <c r="AV152" s="13" t="s">
        <v>88</v>
      </c>
      <c r="AW152" s="13" t="s">
        <v>41</v>
      </c>
      <c r="AX152" s="13" t="s">
        <v>80</v>
      </c>
      <c r="AY152" s="202" t="s">
        <v>182</v>
      </c>
    </row>
    <row r="153" spans="1:65" s="13" customFormat="1" ht="11.25">
      <c r="B153" s="192"/>
      <c r="C153" s="193"/>
      <c r="D153" s="194" t="s">
        <v>193</v>
      </c>
      <c r="E153" s="195" t="s">
        <v>43</v>
      </c>
      <c r="F153" s="196" t="s">
        <v>409</v>
      </c>
      <c r="G153" s="193"/>
      <c r="H153" s="195" t="s">
        <v>43</v>
      </c>
      <c r="I153" s="197"/>
      <c r="J153" s="193"/>
      <c r="K153" s="193"/>
      <c r="L153" s="198"/>
      <c r="M153" s="199"/>
      <c r="N153" s="200"/>
      <c r="O153" s="200"/>
      <c r="P153" s="200"/>
      <c r="Q153" s="200"/>
      <c r="R153" s="200"/>
      <c r="S153" s="200"/>
      <c r="T153" s="201"/>
      <c r="AT153" s="202" t="s">
        <v>193</v>
      </c>
      <c r="AU153" s="202" t="s">
        <v>90</v>
      </c>
      <c r="AV153" s="13" t="s">
        <v>88</v>
      </c>
      <c r="AW153" s="13" t="s">
        <v>41</v>
      </c>
      <c r="AX153" s="13" t="s">
        <v>80</v>
      </c>
      <c r="AY153" s="202" t="s">
        <v>182</v>
      </c>
    </row>
    <row r="154" spans="1:65" s="14" customFormat="1" ht="11.25">
      <c r="B154" s="203"/>
      <c r="C154" s="204"/>
      <c r="D154" s="194" t="s">
        <v>193</v>
      </c>
      <c r="E154" s="205" t="s">
        <v>43</v>
      </c>
      <c r="F154" s="206" t="s">
        <v>2476</v>
      </c>
      <c r="G154" s="204"/>
      <c r="H154" s="207">
        <v>0.59799999999999998</v>
      </c>
      <c r="I154" s="208"/>
      <c r="J154" s="204"/>
      <c r="K154" s="204"/>
      <c r="L154" s="209"/>
      <c r="M154" s="210"/>
      <c r="N154" s="211"/>
      <c r="O154" s="211"/>
      <c r="P154" s="211"/>
      <c r="Q154" s="211"/>
      <c r="R154" s="211"/>
      <c r="S154" s="211"/>
      <c r="T154" s="212"/>
      <c r="AT154" s="213" t="s">
        <v>193</v>
      </c>
      <c r="AU154" s="213" t="s">
        <v>90</v>
      </c>
      <c r="AV154" s="14" t="s">
        <v>90</v>
      </c>
      <c r="AW154" s="14" t="s">
        <v>41</v>
      </c>
      <c r="AX154" s="14" t="s">
        <v>88</v>
      </c>
      <c r="AY154" s="213" t="s">
        <v>182</v>
      </c>
    </row>
    <row r="155" spans="1:65" s="2" customFormat="1" ht="24.2" customHeight="1">
      <c r="A155" s="35"/>
      <c r="B155" s="36"/>
      <c r="C155" s="179" t="s">
        <v>265</v>
      </c>
      <c r="D155" s="179" t="s">
        <v>187</v>
      </c>
      <c r="E155" s="180" t="s">
        <v>417</v>
      </c>
      <c r="F155" s="181" t="s">
        <v>418</v>
      </c>
      <c r="G155" s="182" t="s">
        <v>360</v>
      </c>
      <c r="H155" s="183">
        <v>5.3789999999999996</v>
      </c>
      <c r="I155" s="184"/>
      <c r="J155" s="185">
        <f>ROUND(I155*H155,2)</f>
        <v>0</v>
      </c>
      <c r="K155" s="181" t="s">
        <v>191</v>
      </c>
      <c r="L155" s="40"/>
      <c r="M155" s="186" t="s">
        <v>43</v>
      </c>
      <c r="N155" s="187" t="s">
        <v>51</v>
      </c>
      <c r="O155" s="65"/>
      <c r="P155" s="188">
        <f>O155*H155</f>
        <v>0</v>
      </c>
      <c r="Q155" s="188">
        <v>0</v>
      </c>
      <c r="R155" s="188">
        <f>Q155*H155</f>
        <v>0</v>
      </c>
      <c r="S155" s="188">
        <v>0</v>
      </c>
      <c r="T155" s="189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90" t="s">
        <v>205</v>
      </c>
      <c r="AT155" s="190" t="s">
        <v>187</v>
      </c>
      <c r="AU155" s="190" t="s">
        <v>90</v>
      </c>
      <c r="AY155" s="17" t="s">
        <v>182</v>
      </c>
      <c r="BE155" s="191">
        <f>IF(N155="základní",J155,0)</f>
        <v>0</v>
      </c>
      <c r="BF155" s="191">
        <f>IF(N155="snížená",J155,0)</f>
        <v>0</v>
      </c>
      <c r="BG155" s="191">
        <f>IF(N155="zákl. přenesená",J155,0)</f>
        <v>0</v>
      </c>
      <c r="BH155" s="191">
        <f>IF(N155="sníž. přenesená",J155,0)</f>
        <v>0</v>
      </c>
      <c r="BI155" s="191">
        <f>IF(N155="nulová",J155,0)</f>
        <v>0</v>
      </c>
      <c r="BJ155" s="17" t="s">
        <v>88</v>
      </c>
      <c r="BK155" s="191">
        <f>ROUND(I155*H155,2)</f>
        <v>0</v>
      </c>
      <c r="BL155" s="17" t="s">
        <v>205</v>
      </c>
      <c r="BM155" s="190" t="s">
        <v>2479</v>
      </c>
    </row>
    <row r="156" spans="1:65" s="13" customFormat="1" ht="11.25">
      <c r="B156" s="192"/>
      <c r="C156" s="193"/>
      <c r="D156" s="194" t="s">
        <v>193</v>
      </c>
      <c r="E156" s="195" t="s">
        <v>43</v>
      </c>
      <c r="F156" s="196" t="s">
        <v>362</v>
      </c>
      <c r="G156" s="193"/>
      <c r="H156" s="195" t="s">
        <v>43</v>
      </c>
      <c r="I156" s="197"/>
      <c r="J156" s="193"/>
      <c r="K156" s="193"/>
      <c r="L156" s="198"/>
      <c r="M156" s="199"/>
      <c r="N156" s="200"/>
      <c r="O156" s="200"/>
      <c r="P156" s="200"/>
      <c r="Q156" s="200"/>
      <c r="R156" s="200"/>
      <c r="S156" s="200"/>
      <c r="T156" s="201"/>
      <c r="AT156" s="202" t="s">
        <v>193</v>
      </c>
      <c r="AU156" s="202" t="s">
        <v>90</v>
      </c>
      <c r="AV156" s="13" t="s">
        <v>88</v>
      </c>
      <c r="AW156" s="13" t="s">
        <v>41</v>
      </c>
      <c r="AX156" s="13" t="s">
        <v>80</v>
      </c>
      <c r="AY156" s="202" t="s">
        <v>182</v>
      </c>
    </row>
    <row r="157" spans="1:65" s="13" customFormat="1" ht="22.5">
      <c r="B157" s="192"/>
      <c r="C157" s="193"/>
      <c r="D157" s="194" t="s">
        <v>193</v>
      </c>
      <c r="E157" s="195" t="s">
        <v>43</v>
      </c>
      <c r="F157" s="196" t="s">
        <v>408</v>
      </c>
      <c r="G157" s="193"/>
      <c r="H157" s="195" t="s">
        <v>43</v>
      </c>
      <c r="I157" s="197"/>
      <c r="J157" s="193"/>
      <c r="K157" s="193"/>
      <c r="L157" s="198"/>
      <c r="M157" s="199"/>
      <c r="N157" s="200"/>
      <c r="O157" s="200"/>
      <c r="P157" s="200"/>
      <c r="Q157" s="200"/>
      <c r="R157" s="200"/>
      <c r="S157" s="200"/>
      <c r="T157" s="201"/>
      <c r="AT157" s="202" t="s">
        <v>193</v>
      </c>
      <c r="AU157" s="202" t="s">
        <v>90</v>
      </c>
      <c r="AV157" s="13" t="s">
        <v>88</v>
      </c>
      <c r="AW157" s="13" t="s">
        <v>41</v>
      </c>
      <c r="AX157" s="13" t="s">
        <v>80</v>
      </c>
      <c r="AY157" s="202" t="s">
        <v>182</v>
      </c>
    </row>
    <row r="158" spans="1:65" s="13" customFormat="1" ht="22.5">
      <c r="B158" s="192"/>
      <c r="C158" s="193"/>
      <c r="D158" s="194" t="s">
        <v>193</v>
      </c>
      <c r="E158" s="195" t="s">
        <v>43</v>
      </c>
      <c r="F158" s="196" t="s">
        <v>420</v>
      </c>
      <c r="G158" s="193"/>
      <c r="H158" s="195" t="s">
        <v>43</v>
      </c>
      <c r="I158" s="197"/>
      <c r="J158" s="193"/>
      <c r="K158" s="193"/>
      <c r="L158" s="198"/>
      <c r="M158" s="199"/>
      <c r="N158" s="200"/>
      <c r="O158" s="200"/>
      <c r="P158" s="200"/>
      <c r="Q158" s="200"/>
      <c r="R158" s="200"/>
      <c r="S158" s="200"/>
      <c r="T158" s="201"/>
      <c r="AT158" s="202" t="s">
        <v>193</v>
      </c>
      <c r="AU158" s="202" t="s">
        <v>90</v>
      </c>
      <c r="AV158" s="13" t="s">
        <v>88</v>
      </c>
      <c r="AW158" s="13" t="s">
        <v>41</v>
      </c>
      <c r="AX158" s="13" t="s">
        <v>80</v>
      </c>
      <c r="AY158" s="202" t="s">
        <v>182</v>
      </c>
    </row>
    <row r="159" spans="1:65" s="14" customFormat="1" ht="11.25">
      <c r="B159" s="203"/>
      <c r="C159" s="204"/>
      <c r="D159" s="194" t="s">
        <v>193</v>
      </c>
      <c r="E159" s="205" t="s">
        <v>43</v>
      </c>
      <c r="F159" s="206" t="s">
        <v>2480</v>
      </c>
      <c r="G159" s="204"/>
      <c r="H159" s="207">
        <v>5.3789999999999996</v>
      </c>
      <c r="I159" s="208"/>
      <c r="J159" s="204"/>
      <c r="K159" s="204"/>
      <c r="L159" s="209"/>
      <c r="M159" s="210"/>
      <c r="N159" s="211"/>
      <c r="O159" s="211"/>
      <c r="P159" s="211"/>
      <c r="Q159" s="211"/>
      <c r="R159" s="211"/>
      <c r="S159" s="211"/>
      <c r="T159" s="212"/>
      <c r="AT159" s="213" t="s">
        <v>193</v>
      </c>
      <c r="AU159" s="213" t="s">
        <v>90</v>
      </c>
      <c r="AV159" s="14" t="s">
        <v>90</v>
      </c>
      <c r="AW159" s="14" t="s">
        <v>41</v>
      </c>
      <c r="AX159" s="14" t="s">
        <v>88</v>
      </c>
      <c r="AY159" s="213" t="s">
        <v>182</v>
      </c>
    </row>
    <row r="160" spans="1:65" s="2" customFormat="1" ht="14.45" customHeight="1">
      <c r="A160" s="35"/>
      <c r="B160" s="36"/>
      <c r="C160" s="179" t="s">
        <v>269</v>
      </c>
      <c r="D160" s="179" t="s">
        <v>187</v>
      </c>
      <c r="E160" s="180" t="s">
        <v>422</v>
      </c>
      <c r="F160" s="181" t="s">
        <v>423</v>
      </c>
      <c r="G160" s="182" t="s">
        <v>360</v>
      </c>
      <c r="H160" s="183">
        <v>30.713999999999999</v>
      </c>
      <c r="I160" s="184"/>
      <c r="J160" s="185">
        <f>ROUND(I160*H160,2)</f>
        <v>0</v>
      </c>
      <c r="K160" s="181" t="s">
        <v>191</v>
      </c>
      <c r="L160" s="40"/>
      <c r="M160" s="186" t="s">
        <v>43</v>
      </c>
      <c r="N160" s="187" t="s">
        <v>51</v>
      </c>
      <c r="O160" s="65"/>
      <c r="P160" s="188">
        <f>O160*H160</f>
        <v>0</v>
      </c>
      <c r="Q160" s="188">
        <v>0</v>
      </c>
      <c r="R160" s="188">
        <f>Q160*H160</f>
        <v>0</v>
      </c>
      <c r="S160" s="188">
        <v>0</v>
      </c>
      <c r="T160" s="189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90" t="s">
        <v>205</v>
      </c>
      <c r="AT160" s="190" t="s">
        <v>187</v>
      </c>
      <c r="AU160" s="190" t="s">
        <v>90</v>
      </c>
      <c r="AY160" s="17" t="s">
        <v>182</v>
      </c>
      <c r="BE160" s="191">
        <f>IF(N160="základní",J160,0)</f>
        <v>0</v>
      </c>
      <c r="BF160" s="191">
        <f>IF(N160="snížená",J160,0)</f>
        <v>0</v>
      </c>
      <c r="BG160" s="191">
        <f>IF(N160="zákl. přenesená",J160,0)</f>
        <v>0</v>
      </c>
      <c r="BH160" s="191">
        <f>IF(N160="sníž. přenesená",J160,0)</f>
        <v>0</v>
      </c>
      <c r="BI160" s="191">
        <f>IF(N160="nulová",J160,0)</f>
        <v>0</v>
      </c>
      <c r="BJ160" s="17" t="s">
        <v>88</v>
      </c>
      <c r="BK160" s="191">
        <f>ROUND(I160*H160,2)</f>
        <v>0</v>
      </c>
      <c r="BL160" s="17" t="s">
        <v>205</v>
      </c>
      <c r="BM160" s="190" t="s">
        <v>1486</v>
      </c>
    </row>
    <row r="161" spans="2:51" s="13" customFormat="1" ht="11.25">
      <c r="B161" s="192"/>
      <c r="C161" s="193"/>
      <c r="D161" s="194" t="s">
        <v>193</v>
      </c>
      <c r="E161" s="195" t="s">
        <v>43</v>
      </c>
      <c r="F161" s="196" t="s">
        <v>362</v>
      </c>
      <c r="G161" s="193"/>
      <c r="H161" s="195" t="s">
        <v>43</v>
      </c>
      <c r="I161" s="197"/>
      <c r="J161" s="193"/>
      <c r="K161" s="193"/>
      <c r="L161" s="198"/>
      <c r="M161" s="199"/>
      <c r="N161" s="200"/>
      <c r="O161" s="200"/>
      <c r="P161" s="200"/>
      <c r="Q161" s="200"/>
      <c r="R161" s="200"/>
      <c r="S161" s="200"/>
      <c r="T161" s="201"/>
      <c r="AT161" s="202" t="s">
        <v>193</v>
      </c>
      <c r="AU161" s="202" t="s">
        <v>90</v>
      </c>
      <c r="AV161" s="13" t="s">
        <v>88</v>
      </c>
      <c r="AW161" s="13" t="s">
        <v>41</v>
      </c>
      <c r="AX161" s="13" t="s">
        <v>80</v>
      </c>
      <c r="AY161" s="202" t="s">
        <v>182</v>
      </c>
    </row>
    <row r="162" spans="2:51" s="13" customFormat="1" ht="22.5">
      <c r="B162" s="192"/>
      <c r="C162" s="193"/>
      <c r="D162" s="194" t="s">
        <v>193</v>
      </c>
      <c r="E162" s="195" t="s">
        <v>43</v>
      </c>
      <c r="F162" s="196" t="s">
        <v>425</v>
      </c>
      <c r="G162" s="193"/>
      <c r="H162" s="195" t="s">
        <v>43</v>
      </c>
      <c r="I162" s="197"/>
      <c r="J162" s="193"/>
      <c r="K162" s="193"/>
      <c r="L162" s="198"/>
      <c r="M162" s="199"/>
      <c r="N162" s="200"/>
      <c r="O162" s="200"/>
      <c r="P162" s="200"/>
      <c r="Q162" s="200"/>
      <c r="R162" s="200"/>
      <c r="S162" s="200"/>
      <c r="T162" s="201"/>
      <c r="AT162" s="202" t="s">
        <v>193</v>
      </c>
      <c r="AU162" s="202" t="s">
        <v>90</v>
      </c>
      <c r="AV162" s="13" t="s">
        <v>88</v>
      </c>
      <c r="AW162" s="13" t="s">
        <v>41</v>
      </c>
      <c r="AX162" s="13" t="s">
        <v>80</v>
      </c>
      <c r="AY162" s="202" t="s">
        <v>182</v>
      </c>
    </row>
    <row r="163" spans="2:51" s="14" customFormat="1" ht="11.25">
      <c r="B163" s="203"/>
      <c r="C163" s="204"/>
      <c r="D163" s="194" t="s">
        <v>193</v>
      </c>
      <c r="E163" s="205" t="s">
        <v>43</v>
      </c>
      <c r="F163" s="206" t="s">
        <v>2481</v>
      </c>
      <c r="G163" s="204"/>
      <c r="H163" s="207">
        <v>14.35</v>
      </c>
      <c r="I163" s="208"/>
      <c r="J163" s="204"/>
      <c r="K163" s="204"/>
      <c r="L163" s="209"/>
      <c r="M163" s="210"/>
      <c r="N163" s="211"/>
      <c r="O163" s="211"/>
      <c r="P163" s="211"/>
      <c r="Q163" s="211"/>
      <c r="R163" s="211"/>
      <c r="S163" s="211"/>
      <c r="T163" s="212"/>
      <c r="AT163" s="213" t="s">
        <v>193</v>
      </c>
      <c r="AU163" s="213" t="s">
        <v>90</v>
      </c>
      <c r="AV163" s="14" t="s">
        <v>90</v>
      </c>
      <c r="AW163" s="14" t="s">
        <v>41</v>
      </c>
      <c r="AX163" s="14" t="s">
        <v>80</v>
      </c>
      <c r="AY163" s="213" t="s">
        <v>182</v>
      </c>
    </row>
    <row r="164" spans="2:51" s="13" customFormat="1" ht="22.5">
      <c r="B164" s="192"/>
      <c r="C164" s="193"/>
      <c r="D164" s="194" t="s">
        <v>193</v>
      </c>
      <c r="E164" s="195" t="s">
        <v>43</v>
      </c>
      <c r="F164" s="196" t="s">
        <v>427</v>
      </c>
      <c r="G164" s="193"/>
      <c r="H164" s="195" t="s">
        <v>43</v>
      </c>
      <c r="I164" s="197"/>
      <c r="J164" s="193"/>
      <c r="K164" s="193"/>
      <c r="L164" s="198"/>
      <c r="M164" s="199"/>
      <c r="N164" s="200"/>
      <c r="O164" s="200"/>
      <c r="P164" s="200"/>
      <c r="Q164" s="200"/>
      <c r="R164" s="200"/>
      <c r="S164" s="200"/>
      <c r="T164" s="201"/>
      <c r="AT164" s="202" t="s">
        <v>193</v>
      </c>
      <c r="AU164" s="202" t="s">
        <v>90</v>
      </c>
      <c r="AV164" s="13" t="s">
        <v>88</v>
      </c>
      <c r="AW164" s="13" t="s">
        <v>41</v>
      </c>
      <c r="AX164" s="13" t="s">
        <v>80</v>
      </c>
      <c r="AY164" s="202" t="s">
        <v>182</v>
      </c>
    </row>
    <row r="165" spans="2:51" s="14" customFormat="1" ht="11.25">
      <c r="B165" s="203"/>
      <c r="C165" s="204"/>
      <c r="D165" s="194" t="s">
        <v>193</v>
      </c>
      <c r="E165" s="205" t="s">
        <v>43</v>
      </c>
      <c r="F165" s="206" t="s">
        <v>2482</v>
      </c>
      <c r="G165" s="204"/>
      <c r="H165" s="207">
        <v>5.5</v>
      </c>
      <c r="I165" s="208"/>
      <c r="J165" s="204"/>
      <c r="K165" s="204"/>
      <c r="L165" s="209"/>
      <c r="M165" s="210"/>
      <c r="N165" s="211"/>
      <c r="O165" s="211"/>
      <c r="P165" s="211"/>
      <c r="Q165" s="211"/>
      <c r="R165" s="211"/>
      <c r="S165" s="211"/>
      <c r="T165" s="212"/>
      <c r="AT165" s="213" t="s">
        <v>193</v>
      </c>
      <c r="AU165" s="213" t="s">
        <v>90</v>
      </c>
      <c r="AV165" s="14" t="s">
        <v>90</v>
      </c>
      <c r="AW165" s="14" t="s">
        <v>41</v>
      </c>
      <c r="AX165" s="14" t="s">
        <v>80</v>
      </c>
      <c r="AY165" s="213" t="s">
        <v>182</v>
      </c>
    </row>
    <row r="166" spans="2:51" s="13" customFormat="1" ht="22.5">
      <c r="B166" s="192"/>
      <c r="C166" s="193"/>
      <c r="D166" s="194" t="s">
        <v>193</v>
      </c>
      <c r="E166" s="195" t="s">
        <v>43</v>
      </c>
      <c r="F166" s="196" t="s">
        <v>2483</v>
      </c>
      <c r="G166" s="193"/>
      <c r="H166" s="195" t="s">
        <v>43</v>
      </c>
      <c r="I166" s="197"/>
      <c r="J166" s="193"/>
      <c r="K166" s="193"/>
      <c r="L166" s="198"/>
      <c r="M166" s="199"/>
      <c r="N166" s="200"/>
      <c r="O166" s="200"/>
      <c r="P166" s="200"/>
      <c r="Q166" s="200"/>
      <c r="R166" s="200"/>
      <c r="S166" s="200"/>
      <c r="T166" s="201"/>
      <c r="AT166" s="202" t="s">
        <v>193</v>
      </c>
      <c r="AU166" s="202" t="s">
        <v>90</v>
      </c>
      <c r="AV166" s="13" t="s">
        <v>88</v>
      </c>
      <c r="AW166" s="13" t="s">
        <v>41</v>
      </c>
      <c r="AX166" s="13" t="s">
        <v>80</v>
      </c>
      <c r="AY166" s="202" t="s">
        <v>182</v>
      </c>
    </row>
    <row r="167" spans="2:51" s="14" customFormat="1" ht="11.25">
      <c r="B167" s="203"/>
      <c r="C167" s="204"/>
      <c r="D167" s="194" t="s">
        <v>193</v>
      </c>
      <c r="E167" s="205" t="s">
        <v>43</v>
      </c>
      <c r="F167" s="206" t="s">
        <v>2484</v>
      </c>
      <c r="G167" s="204"/>
      <c r="H167" s="207">
        <v>1.2</v>
      </c>
      <c r="I167" s="208"/>
      <c r="J167" s="204"/>
      <c r="K167" s="204"/>
      <c r="L167" s="209"/>
      <c r="M167" s="210"/>
      <c r="N167" s="211"/>
      <c r="O167" s="211"/>
      <c r="P167" s="211"/>
      <c r="Q167" s="211"/>
      <c r="R167" s="211"/>
      <c r="S167" s="211"/>
      <c r="T167" s="212"/>
      <c r="AT167" s="213" t="s">
        <v>193</v>
      </c>
      <c r="AU167" s="213" t="s">
        <v>90</v>
      </c>
      <c r="AV167" s="14" t="s">
        <v>90</v>
      </c>
      <c r="AW167" s="14" t="s">
        <v>41</v>
      </c>
      <c r="AX167" s="14" t="s">
        <v>80</v>
      </c>
      <c r="AY167" s="213" t="s">
        <v>182</v>
      </c>
    </row>
    <row r="168" spans="2:51" s="13" customFormat="1" ht="22.5">
      <c r="B168" s="192"/>
      <c r="C168" s="193"/>
      <c r="D168" s="194" t="s">
        <v>193</v>
      </c>
      <c r="E168" s="195" t="s">
        <v>43</v>
      </c>
      <c r="F168" s="196" t="s">
        <v>1492</v>
      </c>
      <c r="G168" s="193"/>
      <c r="H168" s="195" t="s">
        <v>43</v>
      </c>
      <c r="I168" s="197"/>
      <c r="J168" s="193"/>
      <c r="K168" s="193"/>
      <c r="L168" s="198"/>
      <c r="M168" s="199"/>
      <c r="N168" s="200"/>
      <c r="O168" s="200"/>
      <c r="P168" s="200"/>
      <c r="Q168" s="200"/>
      <c r="R168" s="200"/>
      <c r="S168" s="200"/>
      <c r="T168" s="201"/>
      <c r="AT168" s="202" t="s">
        <v>193</v>
      </c>
      <c r="AU168" s="202" t="s">
        <v>90</v>
      </c>
      <c r="AV168" s="13" t="s">
        <v>88</v>
      </c>
      <c r="AW168" s="13" t="s">
        <v>41</v>
      </c>
      <c r="AX168" s="13" t="s">
        <v>80</v>
      </c>
      <c r="AY168" s="202" t="s">
        <v>182</v>
      </c>
    </row>
    <row r="169" spans="2:51" s="14" customFormat="1" ht="11.25">
      <c r="B169" s="203"/>
      <c r="C169" s="204"/>
      <c r="D169" s="194" t="s">
        <v>193</v>
      </c>
      <c r="E169" s="205" t="s">
        <v>43</v>
      </c>
      <c r="F169" s="206" t="s">
        <v>1493</v>
      </c>
      <c r="G169" s="204"/>
      <c r="H169" s="207">
        <v>0.3</v>
      </c>
      <c r="I169" s="208"/>
      <c r="J169" s="204"/>
      <c r="K169" s="204"/>
      <c r="L169" s="209"/>
      <c r="M169" s="210"/>
      <c r="N169" s="211"/>
      <c r="O169" s="211"/>
      <c r="P169" s="211"/>
      <c r="Q169" s="211"/>
      <c r="R169" s="211"/>
      <c r="S169" s="211"/>
      <c r="T169" s="212"/>
      <c r="AT169" s="213" t="s">
        <v>193</v>
      </c>
      <c r="AU169" s="213" t="s">
        <v>90</v>
      </c>
      <c r="AV169" s="14" t="s">
        <v>90</v>
      </c>
      <c r="AW169" s="14" t="s">
        <v>41</v>
      </c>
      <c r="AX169" s="14" t="s">
        <v>80</v>
      </c>
      <c r="AY169" s="213" t="s">
        <v>182</v>
      </c>
    </row>
    <row r="170" spans="2:51" s="13" customFormat="1" ht="11.25">
      <c r="B170" s="192"/>
      <c r="C170" s="193"/>
      <c r="D170" s="194" t="s">
        <v>193</v>
      </c>
      <c r="E170" s="195" t="s">
        <v>43</v>
      </c>
      <c r="F170" s="196" t="s">
        <v>362</v>
      </c>
      <c r="G170" s="193"/>
      <c r="H170" s="195" t="s">
        <v>43</v>
      </c>
      <c r="I170" s="197"/>
      <c r="J170" s="193"/>
      <c r="K170" s="193"/>
      <c r="L170" s="198"/>
      <c r="M170" s="199"/>
      <c r="N170" s="200"/>
      <c r="O170" s="200"/>
      <c r="P170" s="200"/>
      <c r="Q170" s="200"/>
      <c r="R170" s="200"/>
      <c r="S170" s="200"/>
      <c r="T170" s="201"/>
      <c r="AT170" s="202" t="s">
        <v>193</v>
      </c>
      <c r="AU170" s="202" t="s">
        <v>90</v>
      </c>
      <c r="AV170" s="13" t="s">
        <v>88</v>
      </c>
      <c r="AW170" s="13" t="s">
        <v>41</v>
      </c>
      <c r="AX170" s="13" t="s">
        <v>80</v>
      </c>
      <c r="AY170" s="202" t="s">
        <v>182</v>
      </c>
    </row>
    <row r="171" spans="2:51" s="13" customFormat="1" ht="11.25">
      <c r="B171" s="192"/>
      <c r="C171" s="193"/>
      <c r="D171" s="194" t="s">
        <v>193</v>
      </c>
      <c r="E171" s="195" t="s">
        <v>43</v>
      </c>
      <c r="F171" s="196" t="s">
        <v>431</v>
      </c>
      <c r="G171" s="193"/>
      <c r="H171" s="195" t="s">
        <v>43</v>
      </c>
      <c r="I171" s="197"/>
      <c r="J171" s="193"/>
      <c r="K171" s="193"/>
      <c r="L171" s="198"/>
      <c r="M171" s="199"/>
      <c r="N171" s="200"/>
      <c r="O171" s="200"/>
      <c r="P171" s="200"/>
      <c r="Q171" s="200"/>
      <c r="R171" s="200"/>
      <c r="S171" s="200"/>
      <c r="T171" s="201"/>
      <c r="AT171" s="202" t="s">
        <v>193</v>
      </c>
      <c r="AU171" s="202" t="s">
        <v>90</v>
      </c>
      <c r="AV171" s="13" t="s">
        <v>88</v>
      </c>
      <c r="AW171" s="13" t="s">
        <v>41</v>
      </c>
      <c r="AX171" s="13" t="s">
        <v>80</v>
      </c>
      <c r="AY171" s="202" t="s">
        <v>182</v>
      </c>
    </row>
    <row r="172" spans="2:51" s="13" customFormat="1" ht="22.5">
      <c r="B172" s="192"/>
      <c r="C172" s="193"/>
      <c r="D172" s="194" t="s">
        <v>193</v>
      </c>
      <c r="E172" s="195" t="s">
        <v>43</v>
      </c>
      <c r="F172" s="196" t="s">
        <v>1494</v>
      </c>
      <c r="G172" s="193"/>
      <c r="H172" s="195" t="s">
        <v>43</v>
      </c>
      <c r="I172" s="197"/>
      <c r="J172" s="193"/>
      <c r="K172" s="193"/>
      <c r="L172" s="198"/>
      <c r="M172" s="199"/>
      <c r="N172" s="200"/>
      <c r="O172" s="200"/>
      <c r="P172" s="200"/>
      <c r="Q172" s="200"/>
      <c r="R172" s="200"/>
      <c r="S172" s="200"/>
      <c r="T172" s="201"/>
      <c r="AT172" s="202" t="s">
        <v>193</v>
      </c>
      <c r="AU172" s="202" t="s">
        <v>90</v>
      </c>
      <c r="AV172" s="13" t="s">
        <v>88</v>
      </c>
      <c r="AW172" s="13" t="s">
        <v>41</v>
      </c>
      <c r="AX172" s="13" t="s">
        <v>80</v>
      </c>
      <c r="AY172" s="202" t="s">
        <v>182</v>
      </c>
    </row>
    <row r="173" spans="2:51" s="14" customFormat="1" ht="11.25">
      <c r="B173" s="203"/>
      <c r="C173" s="204"/>
      <c r="D173" s="194" t="s">
        <v>193</v>
      </c>
      <c r="E173" s="205" t="s">
        <v>43</v>
      </c>
      <c r="F173" s="206" t="s">
        <v>2485</v>
      </c>
      <c r="G173" s="204"/>
      <c r="H173" s="207">
        <v>8.5</v>
      </c>
      <c r="I173" s="208"/>
      <c r="J173" s="204"/>
      <c r="K173" s="204"/>
      <c r="L173" s="209"/>
      <c r="M173" s="210"/>
      <c r="N173" s="211"/>
      <c r="O173" s="211"/>
      <c r="P173" s="211"/>
      <c r="Q173" s="211"/>
      <c r="R173" s="211"/>
      <c r="S173" s="211"/>
      <c r="T173" s="212"/>
      <c r="AT173" s="213" t="s">
        <v>193</v>
      </c>
      <c r="AU173" s="213" t="s">
        <v>90</v>
      </c>
      <c r="AV173" s="14" t="s">
        <v>90</v>
      </c>
      <c r="AW173" s="14" t="s">
        <v>41</v>
      </c>
      <c r="AX173" s="14" t="s">
        <v>80</v>
      </c>
      <c r="AY173" s="213" t="s">
        <v>182</v>
      </c>
    </row>
    <row r="174" spans="2:51" s="13" customFormat="1" ht="22.5">
      <c r="B174" s="192"/>
      <c r="C174" s="193"/>
      <c r="D174" s="194" t="s">
        <v>193</v>
      </c>
      <c r="E174" s="195" t="s">
        <v>43</v>
      </c>
      <c r="F174" s="196" t="s">
        <v>1496</v>
      </c>
      <c r="G174" s="193"/>
      <c r="H174" s="195" t="s">
        <v>43</v>
      </c>
      <c r="I174" s="197"/>
      <c r="J174" s="193"/>
      <c r="K174" s="193"/>
      <c r="L174" s="198"/>
      <c r="M174" s="199"/>
      <c r="N174" s="200"/>
      <c r="O174" s="200"/>
      <c r="P174" s="200"/>
      <c r="Q174" s="200"/>
      <c r="R174" s="200"/>
      <c r="S174" s="200"/>
      <c r="T174" s="201"/>
      <c r="AT174" s="202" t="s">
        <v>193</v>
      </c>
      <c r="AU174" s="202" t="s">
        <v>90</v>
      </c>
      <c r="AV174" s="13" t="s">
        <v>88</v>
      </c>
      <c r="AW174" s="13" t="s">
        <v>41</v>
      </c>
      <c r="AX174" s="13" t="s">
        <v>80</v>
      </c>
      <c r="AY174" s="202" t="s">
        <v>182</v>
      </c>
    </row>
    <row r="175" spans="2:51" s="14" customFormat="1" ht="11.25">
      <c r="B175" s="203"/>
      <c r="C175" s="204"/>
      <c r="D175" s="194" t="s">
        <v>193</v>
      </c>
      <c r="E175" s="205" t="s">
        <v>43</v>
      </c>
      <c r="F175" s="206" t="s">
        <v>2110</v>
      </c>
      <c r="G175" s="204"/>
      <c r="H175" s="207">
        <v>0.86399999999999999</v>
      </c>
      <c r="I175" s="208"/>
      <c r="J175" s="204"/>
      <c r="K175" s="204"/>
      <c r="L175" s="209"/>
      <c r="M175" s="210"/>
      <c r="N175" s="211"/>
      <c r="O175" s="211"/>
      <c r="P175" s="211"/>
      <c r="Q175" s="211"/>
      <c r="R175" s="211"/>
      <c r="S175" s="211"/>
      <c r="T175" s="212"/>
      <c r="AT175" s="213" t="s">
        <v>193</v>
      </c>
      <c r="AU175" s="213" t="s">
        <v>90</v>
      </c>
      <c r="AV175" s="14" t="s">
        <v>90</v>
      </c>
      <c r="AW175" s="14" t="s">
        <v>41</v>
      </c>
      <c r="AX175" s="14" t="s">
        <v>80</v>
      </c>
      <c r="AY175" s="213" t="s">
        <v>182</v>
      </c>
    </row>
    <row r="176" spans="2:51" s="15" customFormat="1" ht="11.25">
      <c r="B176" s="227"/>
      <c r="C176" s="228"/>
      <c r="D176" s="194" t="s">
        <v>193</v>
      </c>
      <c r="E176" s="229" t="s">
        <v>43</v>
      </c>
      <c r="F176" s="230" t="s">
        <v>436</v>
      </c>
      <c r="G176" s="228"/>
      <c r="H176" s="231">
        <v>30.714000000000002</v>
      </c>
      <c r="I176" s="232"/>
      <c r="J176" s="228"/>
      <c r="K176" s="228"/>
      <c r="L176" s="233"/>
      <c r="M176" s="234"/>
      <c r="N176" s="235"/>
      <c r="O176" s="235"/>
      <c r="P176" s="235"/>
      <c r="Q176" s="235"/>
      <c r="R176" s="235"/>
      <c r="S176" s="235"/>
      <c r="T176" s="236"/>
      <c r="AT176" s="237" t="s">
        <v>193</v>
      </c>
      <c r="AU176" s="237" t="s">
        <v>90</v>
      </c>
      <c r="AV176" s="15" t="s">
        <v>205</v>
      </c>
      <c r="AW176" s="15" t="s">
        <v>41</v>
      </c>
      <c r="AX176" s="15" t="s">
        <v>88</v>
      </c>
      <c r="AY176" s="237" t="s">
        <v>182</v>
      </c>
    </row>
    <row r="177" spans="1:65" s="2" customFormat="1" ht="37.9" customHeight="1">
      <c r="A177" s="35"/>
      <c r="B177" s="36"/>
      <c r="C177" s="179" t="s">
        <v>273</v>
      </c>
      <c r="D177" s="179" t="s">
        <v>187</v>
      </c>
      <c r="E177" s="180" t="s">
        <v>437</v>
      </c>
      <c r="F177" s="181" t="s">
        <v>438</v>
      </c>
      <c r="G177" s="182" t="s">
        <v>439</v>
      </c>
      <c r="H177" s="183">
        <v>52.213999999999999</v>
      </c>
      <c r="I177" s="184"/>
      <c r="J177" s="185">
        <f>ROUND(I177*H177,2)</f>
        <v>0</v>
      </c>
      <c r="K177" s="181" t="s">
        <v>191</v>
      </c>
      <c r="L177" s="40"/>
      <c r="M177" s="186" t="s">
        <v>43</v>
      </c>
      <c r="N177" s="187" t="s">
        <v>51</v>
      </c>
      <c r="O177" s="65"/>
      <c r="P177" s="188">
        <f>O177*H177</f>
        <v>0</v>
      </c>
      <c r="Q177" s="188">
        <v>0</v>
      </c>
      <c r="R177" s="188">
        <f>Q177*H177</f>
        <v>0</v>
      </c>
      <c r="S177" s="188">
        <v>0</v>
      </c>
      <c r="T177" s="189">
        <f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90" t="s">
        <v>205</v>
      </c>
      <c r="AT177" s="190" t="s">
        <v>187</v>
      </c>
      <c r="AU177" s="190" t="s">
        <v>90</v>
      </c>
      <c r="AY177" s="17" t="s">
        <v>182</v>
      </c>
      <c r="BE177" s="191">
        <f>IF(N177="základní",J177,0)</f>
        <v>0</v>
      </c>
      <c r="BF177" s="191">
        <f>IF(N177="snížená",J177,0)</f>
        <v>0</v>
      </c>
      <c r="BG177" s="191">
        <f>IF(N177="zákl. přenesená",J177,0)</f>
        <v>0</v>
      </c>
      <c r="BH177" s="191">
        <f>IF(N177="sníž. přenesená",J177,0)</f>
        <v>0</v>
      </c>
      <c r="BI177" s="191">
        <f>IF(N177="nulová",J177,0)</f>
        <v>0</v>
      </c>
      <c r="BJ177" s="17" t="s">
        <v>88</v>
      </c>
      <c r="BK177" s="191">
        <f>ROUND(I177*H177,2)</f>
        <v>0</v>
      </c>
      <c r="BL177" s="17" t="s">
        <v>205</v>
      </c>
      <c r="BM177" s="190" t="s">
        <v>1498</v>
      </c>
    </row>
    <row r="178" spans="1:65" s="13" customFormat="1" ht="11.25">
      <c r="B178" s="192"/>
      <c r="C178" s="193"/>
      <c r="D178" s="194" t="s">
        <v>193</v>
      </c>
      <c r="E178" s="195" t="s">
        <v>43</v>
      </c>
      <c r="F178" s="196" t="s">
        <v>362</v>
      </c>
      <c r="G178" s="193"/>
      <c r="H178" s="195" t="s">
        <v>43</v>
      </c>
      <c r="I178" s="197"/>
      <c r="J178" s="193"/>
      <c r="K178" s="193"/>
      <c r="L178" s="198"/>
      <c r="M178" s="199"/>
      <c r="N178" s="200"/>
      <c r="O178" s="200"/>
      <c r="P178" s="200"/>
      <c r="Q178" s="200"/>
      <c r="R178" s="200"/>
      <c r="S178" s="200"/>
      <c r="T178" s="201"/>
      <c r="AT178" s="202" t="s">
        <v>193</v>
      </c>
      <c r="AU178" s="202" t="s">
        <v>90</v>
      </c>
      <c r="AV178" s="13" t="s">
        <v>88</v>
      </c>
      <c r="AW178" s="13" t="s">
        <v>41</v>
      </c>
      <c r="AX178" s="13" t="s">
        <v>80</v>
      </c>
      <c r="AY178" s="202" t="s">
        <v>182</v>
      </c>
    </row>
    <row r="179" spans="1:65" s="13" customFormat="1" ht="22.5">
      <c r="B179" s="192"/>
      <c r="C179" s="193"/>
      <c r="D179" s="194" t="s">
        <v>193</v>
      </c>
      <c r="E179" s="195" t="s">
        <v>43</v>
      </c>
      <c r="F179" s="196" t="s">
        <v>425</v>
      </c>
      <c r="G179" s="193"/>
      <c r="H179" s="195" t="s">
        <v>43</v>
      </c>
      <c r="I179" s="197"/>
      <c r="J179" s="193"/>
      <c r="K179" s="193"/>
      <c r="L179" s="198"/>
      <c r="M179" s="199"/>
      <c r="N179" s="200"/>
      <c r="O179" s="200"/>
      <c r="P179" s="200"/>
      <c r="Q179" s="200"/>
      <c r="R179" s="200"/>
      <c r="S179" s="200"/>
      <c r="T179" s="201"/>
      <c r="AT179" s="202" t="s">
        <v>193</v>
      </c>
      <c r="AU179" s="202" t="s">
        <v>90</v>
      </c>
      <c r="AV179" s="13" t="s">
        <v>88</v>
      </c>
      <c r="AW179" s="13" t="s">
        <v>41</v>
      </c>
      <c r="AX179" s="13" t="s">
        <v>80</v>
      </c>
      <c r="AY179" s="202" t="s">
        <v>182</v>
      </c>
    </row>
    <row r="180" spans="1:65" s="14" customFormat="1" ht="11.25">
      <c r="B180" s="203"/>
      <c r="C180" s="204"/>
      <c r="D180" s="194" t="s">
        <v>193</v>
      </c>
      <c r="E180" s="205" t="s">
        <v>43</v>
      </c>
      <c r="F180" s="206" t="s">
        <v>2486</v>
      </c>
      <c r="G180" s="204"/>
      <c r="H180" s="207">
        <v>24.395</v>
      </c>
      <c r="I180" s="208"/>
      <c r="J180" s="204"/>
      <c r="K180" s="204"/>
      <c r="L180" s="209"/>
      <c r="M180" s="210"/>
      <c r="N180" s="211"/>
      <c r="O180" s="211"/>
      <c r="P180" s="211"/>
      <c r="Q180" s="211"/>
      <c r="R180" s="211"/>
      <c r="S180" s="211"/>
      <c r="T180" s="212"/>
      <c r="AT180" s="213" t="s">
        <v>193</v>
      </c>
      <c r="AU180" s="213" t="s">
        <v>90</v>
      </c>
      <c r="AV180" s="14" t="s">
        <v>90</v>
      </c>
      <c r="AW180" s="14" t="s">
        <v>41</v>
      </c>
      <c r="AX180" s="14" t="s">
        <v>80</v>
      </c>
      <c r="AY180" s="213" t="s">
        <v>182</v>
      </c>
    </row>
    <row r="181" spans="1:65" s="13" customFormat="1" ht="22.5">
      <c r="B181" s="192"/>
      <c r="C181" s="193"/>
      <c r="D181" s="194" t="s">
        <v>193</v>
      </c>
      <c r="E181" s="195" t="s">
        <v>43</v>
      </c>
      <c r="F181" s="196" t="s">
        <v>427</v>
      </c>
      <c r="G181" s="193"/>
      <c r="H181" s="195" t="s">
        <v>43</v>
      </c>
      <c r="I181" s="197"/>
      <c r="J181" s="193"/>
      <c r="K181" s="193"/>
      <c r="L181" s="198"/>
      <c r="M181" s="199"/>
      <c r="N181" s="200"/>
      <c r="O181" s="200"/>
      <c r="P181" s="200"/>
      <c r="Q181" s="200"/>
      <c r="R181" s="200"/>
      <c r="S181" s="200"/>
      <c r="T181" s="201"/>
      <c r="AT181" s="202" t="s">
        <v>193</v>
      </c>
      <c r="AU181" s="202" t="s">
        <v>90</v>
      </c>
      <c r="AV181" s="13" t="s">
        <v>88</v>
      </c>
      <c r="AW181" s="13" t="s">
        <v>41</v>
      </c>
      <c r="AX181" s="13" t="s">
        <v>80</v>
      </c>
      <c r="AY181" s="202" t="s">
        <v>182</v>
      </c>
    </row>
    <row r="182" spans="1:65" s="14" customFormat="1" ht="11.25">
      <c r="B182" s="203"/>
      <c r="C182" s="204"/>
      <c r="D182" s="194" t="s">
        <v>193</v>
      </c>
      <c r="E182" s="205" t="s">
        <v>43</v>
      </c>
      <c r="F182" s="206" t="s">
        <v>2487</v>
      </c>
      <c r="G182" s="204"/>
      <c r="H182" s="207">
        <v>9.35</v>
      </c>
      <c r="I182" s="208"/>
      <c r="J182" s="204"/>
      <c r="K182" s="204"/>
      <c r="L182" s="209"/>
      <c r="M182" s="210"/>
      <c r="N182" s="211"/>
      <c r="O182" s="211"/>
      <c r="P182" s="211"/>
      <c r="Q182" s="211"/>
      <c r="R182" s="211"/>
      <c r="S182" s="211"/>
      <c r="T182" s="212"/>
      <c r="AT182" s="213" t="s">
        <v>193</v>
      </c>
      <c r="AU182" s="213" t="s">
        <v>90</v>
      </c>
      <c r="AV182" s="14" t="s">
        <v>90</v>
      </c>
      <c r="AW182" s="14" t="s">
        <v>41</v>
      </c>
      <c r="AX182" s="14" t="s">
        <v>80</v>
      </c>
      <c r="AY182" s="213" t="s">
        <v>182</v>
      </c>
    </row>
    <row r="183" spans="1:65" s="13" customFormat="1" ht="22.5">
      <c r="B183" s="192"/>
      <c r="C183" s="193"/>
      <c r="D183" s="194" t="s">
        <v>193</v>
      </c>
      <c r="E183" s="195" t="s">
        <v>43</v>
      </c>
      <c r="F183" s="196" t="s">
        <v>2483</v>
      </c>
      <c r="G183" s="193"/>
      <c r="H183" s="195" t="s">
        <v>43</v>
      </c>
      <c r="I183" s="197"/>
      <c r="J183" s="193"/>
      <c r="K183" s="193"/>
      <c r="L183" s="198"/>
      <c r="M183" s="199"/>
      <c r="N183" s="200"/>
      <c r="O183" s="200"/>
      <c r="P183" s="200"/>
      <c r="Q183" s="200"/>
      <c r="R183" s="200"/>
      <c r="S183" s="200"/>
      <c r="T183" s="201"/>
      <c r="AT183" s="202" t="s">
        <v>193</v>
      </c>
      <c r="AU183" s="202" t="s">
        <v>90</v>
      </c>
      <c r="AV183" s="13" t="s">
        <v>88</v>
      </c>
      <c r="AW183" s="13" t="s">
        <v>41</v>
      </c>
      <c r="AX183" s="13" t="s">
        <v>80</v>
      </c>
      <c r="AY183" s="202" t="s">
        <v>182</v>
      </c>
    </row>
    <row r="184" spans="1:65" s="14" customFormat="1" ht="11.25">
      <c r="B184" s="203"/>
      <c r="C184" s="204"/>
      <c r="D184" s="194" t="s">
        <v>193</v>
      </c>
      <c r="E184" s="205" t="s">
        <v>43</v>
      </c>
      <c r="F184" s="206" t="s">
        <v>2488</v>
      </c>
      <c r="G184" s="204"/>
      <c r="H184" s="207">
        <v>2.04</v>
      </c>
      <c r="I184" s="208"/>
      <c r="J184" s="204"/>
      <c r="K184" s="204"/>
      <c r="L184" s="209"/>
      <c r="M184" s="210"/>
      <c r="N184" s="211"/>
      <c r="O184" s="211"/>
      <c r="P184" s="211"/>
      <c r="Q184" s="211"/>
      <c r="R184" s="211"/>
      <c r="S184" s="211"/>
      <c r="T184" s="212"/>
      <c r="AT184" s="213" t="s">
        <v>193</v>
      </c>
      <c r="AU184" s="213" t="s">
        <v>90</v>
      </c>
      <c r="AV184" s="14" t="s">
        <v>90</v>
      </c>
      <c r="AW184" s="14" t="s">
        <v>41</v>
      </c>
      <c r="AX184" s="14" t="s">
        <v>80</v>
      </c>
      <c r="AY184" s="213" t="s">
        <v>182</v>
      </c>
    </row>
    <row r="185" spans="1:65" s="13" customFormat="1" ht="22.5">
      <c r="B185" s="192"/>
      <c r="C185" s="193"/>
      <c r="D185" s="194" t="s">
        <v>193</v>
      </c>
      <c r="E185" s="195" t="s">
        <v>43</v>
      </c>
      <c r="F185" s="196" t="s">
        <v>1492</v>
      </c>
      <c r="G185" s="193"/>
      <c r="H185" s="195" t="s">
        <v>43</v>
      </c>
      <c r="I185" s="197"/>
      <c r="J185" s="193"/>
      <c r="K185" s="193"/>
      <c r="L185" s="198"/>
      <c r="M185" s="199"/>
      <c r="N185" s="200"/>
      <c r="O185" s="200"/>
      <c r="P185" s="200"/>
      <c r="Q185" s="200"/>
      <c r="R185" s="200"/>
      <c r="S185" s="200"/>
      <c r="T185" s="201"/>
      <c r="AT185" s="202" t="s">
        <v>193</v>
      </c>
      <c r="AU185" s="202" t="s">
        <v>90</v>
      </c>
      <c r="AV185" s="13" t="s">
        <v>88</v>
      </c>
      <c r="AW185" s="13" t="s">
        <v>41</v>
      </c>
      <c r="AX185" s="13" t="s">
        <v>80</v>
      </c>
      <c r="AY185" s="202" t="s">
        <v>182</v>
      </c>
    </row>
    <row r="186" spans="1:65" s="14" customFormat="1" ht="11.25">
      <c r="B186" s="203"/>
      <c r="C186" s="204"/>
      <c r="D186" s="194" t="s">
        <v>193</v>
      </c>
      <c r="E186" s="205" t="s">
        <v>43</v>
      </c>
      <c r="F186" s="206" t="s">
        <v>1502</v>
      </c>
      <c r="G186" s="204"/>
      <c r="H186" s="207">
        <v>0.51</v>
      </c>
      <c r="I186" s="208"/>
      <c r="J186" s="204"/>
      <c r="K186" s="204"/>
      <c r="L186" s="209"/>
      <c r="M186" s="210"/>
      <c r="N186" s="211"/>
      <c r="O186" s="211"/>
      <c r="P186" s="211"/>
      <c r="Q186" s="211"/>
      <c r="R186" s="211"/>
      <c r="S186" s="211"/>
      <c r="T186" s="212"/>
      <c r="AT186" s="213" t="s">
        <v>193</v>
      </c>
      <c r="AU186" s="213" t="s">
        <v>90</v>
      </c>
      <c r="AV186" s="14" t="s">
        <v>90</v>
      </c>
      <c r="AW186" s="14" t="s">
        <v>41</v>
      </c>
      <c r="AX186" s="14" t="s">
        <v>80</v>
      </c>
      <c r="AY186" s="213" t="s">
        <v>182</v>
      </c>
    </row>
    <row r="187" spans="1:65" s="13" customFormat="1" ht="11.25">
      <c r="B187" s="192"/>
      <c r="C187" s="193"/>
      <c r="D187" s="194" t="s">
        <v>193</v>
      </c>
      <c r="E187" s="195" t="s">
        <v>43</v>
      </c>
      <c r="F187" s="196" t="s">
        <v>362</v>
      </c>
      <c r="G187" s="193"/>
      <c r="H187" s="195" t="s">
        <v>43</v>
      </c>
      <c r="I187" s="197"/>
      <c r="J187" s="193"/>
      <c r="K187" s="193"/>
      <c r="L187" s="198"/>
      <c r="M187" s="199"/>
      <c r="N187" s="200"/>
      <c r="O187" s="200"/>
      <c r="P187" s="200"/>
      <c r="Q187" s="200"/>
      <c r="R187" s="200"/>
      <c r="S187" s="200"/>
      <c r="T187" s="201"/>
      <c r="AT187" s="202" t="s">
        <v>193</v>
      </c>
      <c r="AU187" s="202" t="s">
        <v>90</v>
      </c>
      <c r="AV187" s="13" t="s">
        <v>88</v>
      </c>
      <c r="AW187" s="13" t="s">
        <v>41</v>
      </c>
      <c r="AX187" s="13" t="s">
        <v>80</v>
      </c>
      <c r="AY187" s="202" t="s">
        <v>182</v>
      </c>
    </row>
    <row r="188" spans="1:65" s="13" customFormat="1" ht="11.25">
      <c r="B188" s="192"/>
      <c r="C188" s="193"/>
      <c r="D188" s="194" t="s">
        <v>193</v>
      </c>
      <c r="E188" s="195" t="s">
        <v>43</v>
      </c>
      <c r="F188" s="196" t="s">
        <v>431</v>
      </c>
      <c r="G188" s="193"/>
      <c r="H188" s="195" t="s">
        <v>43</v>
      </c>
      <c r="I188" s="197"/>
      <c r="J188" s="193"/>
      <c r="K188" s="193"/>
      <c r="L188" s="198"/>
      <c r="M188" s="199"/>
      <c r="N188" s="200"/>
      <c r="O188" s="200"/>
      <c r="P188" s="200"/>
      <c r="Q188" s="200"/>
      <c r="R188" s="200"/>
      <c r="S188" s="200"/>
      <c r="T188" s="201"/>
      <c r="AT188" s="202" t="s">
        <v>193</v>
      </c>
      <c r="AU188" s="202" t="s">
        <v>90</v>
      </c>
      <c r="AV188" s="13" t="s">
        <v>88</v>
      </c>
      <c r="AW188" s="13" t="s">
        <v>41</v>
      </c>
      <c r="AX188" s="13" t="s">
        <v>80</v>
      </c>
      <c r="AY188" s="202" t="s">
        <v>182</v>
      </c>
    </row>
    <row r="189" spans="1:65" s="13" customFormat="1" ht="22.5">
      <c r="B189" s="192"/>
      <c r="C189" s="193"/>
      <c r="D189" s="194" t="s">
        <v>193</v>
      </c>
      <c r="E189" s="195" t="s">
        <v>43</v>
      </c>
      <c r="F189" s="196" t="s">
        <v>1494</v>
      </c>
      <c r="G189" s="193"/>
      <c r="H189" s="195" t="s">
        <v>43</v>
      </c>
      <c r="I189" s="197"/>
      <c r="J189" s="193"/>
      <c r="K189" s="193"/>
      <c r="L189" s="198"/>
      <c r="M189" s="199"/>
      <c r="N189" s="200"/>
      <c r="O189" s="200"/>
      <c r="P189" s="200"/>
      <c r="Q189" s="200"/>
      <c r="R189" s="200"/>
      <c r="S189" s="200"/>
      <c r="T189" s="201"/>
      <c r="AT189" s="202" t="s">
        <v>193</v>
      </c>
      <c r="AU189" s="202" t="s">
        <v>90</v>
      </c>
      <c r="AV189" s="13" t="s">
        <v>88</v>
      </c>
      <c r="AW189" s="13" t="s">
        <v>41</v>
      </c>
      <c r="AX189" s="13" t="s">
        <v>80</v>
      </c>
      <c r="AY189" s="202" t="s">
        <v>182</v>
      </c>
    </row>
    <row r="190" spans="1:65" s="14" customFormat="1" ht="11.25">
      <c r="B190" s="203"/>
      <c r="C190" s="204"/>
      <c r="D190" s="194" t="s">
        <v>193</v>
      </c>
      <c r="E190" s="205" t="s">
        <v>43</v>
      </c>
      <c r="F190" s="206" t="s">
        <v>2489</v>
      </c>
      <c r="G190" s="204"/>
      <c r="H190" s="207">
        <v>14.45</v>
      </c>
      <c r="I190" s="208"/>
      <c r="J190" s="204"/>
      <c r="K190" s="204"/>
      <c r="L190" s="209"/>
      <c r="M190" s="210"/>
      <c r="N190" s="211"/>
      <c r="O190" s="211"/>
      <c r="P190" s="211"/>
      <c r="Q190" s="211"/>
      <c r="R190" s="211"/>
      <c r="S190" s="211"/>
      <c r="T190" s="212"/>
      <c r="AT190" s="213" t="s">
        <v>193</v>
      </c>
      <c r="AU190" s="213" t="s">
        <v>90</v>
      </c>
      <c r="AV190" s="14" t="s">
        <v>90</v>
      </c>
      <c r="AW190" s="14" t="s">
        <v>41</v>
      </c>
      <c r="AX190" s="14" t="s">
        <v>80</v>
      </c>
      <c r="AY190" s="213" t="s">
        <v>182</v>
      </c>
    </row>
    <row r="191" spans="1:65" s="13" customFormat="1" ht="22.5">
      <c r="B191" s="192"/>
      <c r="C191" s="193"/>
      <c r="D191" s="194" t="s">
        <v>193</v>
      </c>
      <c r="E191" s="195" t="s">
        <v>43</v>
      </c>
      <c r="F191" s="196" t="s">
        <v>1496</v>
      </c>
      <c r="G191" s="193"/>
      <c r="H191" s="195" t="s">
        <v>43</v>
      </c>
      <c r="I191" s="197"/>
      <c r="J191" s="193"/>
      <c r="K191" s="193"/>
      <c r="L191" s="198"/>
      <c r="M191" s="199"/>
      <c r="N191" s="200"/>
      <c r="O191" s="200"/>
      <c r="P191" s="200"/>
      <c r="Q191" s="200"/>
      <c r="R191" s="200"/>
      <c r="S191" s="200"/>
      <c r="T191" s="201"/>
      <c r="AT191" s="202" t="s">
        <v>193</v>
      </c>
      <c r="AU191" s="202" t="s">
        <v>90</v>
      </c>
      <c r="AV191" s="13" t="s">
        <v>88</v>
      </c>
      <c r="AW191" s="13" t="s">
        <v>41</v>
      </c>
      <c r="AX191" s="13" t="s">
        <v>80</v>
      </c>
      <c r="AY191" s="202" t="s">
        <v>182</v>
      </c>
    </row>
    <row r="192" spans="1:65" s="14" customFormat="1" ht="11.25">
      <c r="B192" s="203"/>
      <c r="C192" s="204"/>
      <c r="D192" s="194" t="s">
        <v>193</v>
      </c>
      <c r="E192" s="205" t="s">
        <v>43</v>
      </c>
      <c r="F192" s="206" t="s">
        <v>1562</v>
      </c>
      <c r="G192" s="204"/>
      <c r="H192" s="207">
        <v>1.4690000000000001</v>
      </c>
      <c r="I192" s="208"/>
      <c r="J192" s="204"/>
      <c r="K192" s="204"/>
      <c r="L192" s="209"/>
      <c r="M192" s="210"/>
      <c r="N192" s="211"/>
      <c r="O192" s="211"/>
      <c r="P192" s="211"/>
      <c r="Q192" s="211"/>
      <c r="R192" s="211"/>
      <c r="S192" s="211"/>
      <c r="T192" s="212"/>
      <c r="AT192" s="213" t="s">
        <v>193</v>
      </c>
      <c r="AU192" s="213" t="s">
        <v>90</v>
      </c>
      <c r="AV192" s="14" t="s">
        <v>90</v>
      </c>
      <c r="AW192" s="14" t="s">
        <v>41</v>
      </c>
      <c r="AX192" s="14" t="s">
        <v>80</v>
      </c>
      <c r="AY192" s="213" t="s">
        <v>182</v>
      </c>
    </row>
    <row r="193" spans="1:65" s="15" customFormat="1" ht="11.25">
      <c r="B193" s="227"/>
      <c r="C193" s="228"/>
      <c r="D193" s="194" t="s">
        <v>193</v>
      </c>
      <c r="E193" s="229" t="s">
        <v>43</v>
      </c>
      <c r="F193" s="230" t="s">
        <v>436</v>
      </c>
      <c r="G193" s="228"/>
      <c r="H193" s="231">
        <v>52.213999999999999</v>
      </c>
      <c r="I193" s="232"/>
      <c r="J193" s="228"/>
      <c r="K193" s="228"/>
      <c r="L193" s="233"/>
      <c r="M193" s="234"/>
      <c r="N193" s="235"/>
      <c r="O193" s="235"/>
      <c r="P193" s="235"/>
      <c r="Q193" s="235"/>
      <c r="R193" s="235"/>
      <c r="S193" s="235"/>
      <c r="T193" s="236"/>
      <c r="AT193" s="237" t="s">
        <v>193</v>
      </c>
      <c r="AU193" s="237" t="s">
        <v>90</v>
      </c>
      <c r="AV193" s="15" t="s">
        <v>205</v>
      </c>
      <c r="AW193" s="15" t="s">
        <v>41</v>
      </c>
      <c r="AX193" s="15" t="s">
        <v>88</v>
      </c>
      <c r="AY193" s="237" t="s">
        <v>182</v>
      </c>
    </row>
    <row r="194" spans="1:65" s="12" customFormat="1" ht="22.9" customHeight="1">
      <c r="B194" s="163"/>
      <c r="C194" s="164"/>
      <c r="D194" s="165" t="s">
        <v>79</v>
      </c>
      <c r="E194" s="177" t="s">
        <v>210</v>
      </c>
      <c r="F194" s="177" t="s">
        <v>446</v>
      </c>
      <c r="G194" s="164"/>
      <c r="H194" s="164"/>
      <c r="I194" s="167"/>
      <c r="J194" s="178">
        <f>BK194</f>
        <v>0</v>
      </c>
      <c r="K194" s="164"/>
      <c r="L194" s="169"/>
      <c r="M194" s="170"/>
      <c r="N194" s="171"/>
      <c r="O194" s="171"/>
      <c r="P194" s="172">
        <f>SUM(P195:P198)</f>
        <v>0</v>
      </c>
      <c r="Q194" s="171"/>
      <c r="R194" s="172">
        <f>SUM(R195:R198)</f>
        <v>0</v>
      </c>
      <c r="S194" s="171"/>
      <c r="T194" s="173">
        <f>SUM(T195:T198)</f>
        <v>0</v>
      </c>
      <c r="AR194" s="174" t="s">
        <v>88</v>
      </c>
      <c r="AT194" s="175" t="s">
        <v>79</v>
      </c>
      <c r="AU194" s="175" t="s">
        <v>88</v>
      </c>
      <c r="AY194" s="174" t="s">
        <v>182</v>
      </c>
      <c r="BK194" s="176">
        <f>SUM(BK195:BK198)</f>
        <v>0</v>
      </c>
    </row>
    <row r="195" spans="1:65" s="2" customFormat="1" ht="24.2" customHeight="1">
      <c r="A195" s="35"/>
      <c r="B195" s="36"/>
      <c r="C195" s="179" t="s">
        <v>277</v>
      </c>
      <c r="D195" s="179" t="s">
        <v>187</v>
      </c>
      <c r="E195" s="180" t="s">
        <v>447</v>
      </c>
      <c r="F195" s="181" t="s">
        <v>448</v>
      </c>
      <c r="G195" s="182" t="s">
        <v>367</v>
      </c>
      <c r="H195" s="183">
        <v>205</v>
      </c>
      <c r="I195" s="184"/>
      <c r="J195" s="185">
        <f>ROUND(I195*H195,2)</f>
        <v>0</v>
      </c>
      <c r="K195" s="181" t="s">
        <v>191</v>
      </c>
      <c r="L195" s="40"/>
      <c r="M195" s="186" t="s">
        <v>43</v>
      </c>
      <c r="N195" s="187" t="s">
        <v>51</v>
      </c>
      <c r="O195" s="65"/>
      <c r="P195" s="188">
        <f>O195*H195</f>
        <v>0</v>
      </c>
      <c r="Q195" s="188">
        <v>0</v>
      </c>
      <c r="R195" s="188">
        <f>Q195*H195</f>
        <v>0</v>
      </c>
      <c r="S195" s="188">
        <v>0</v>
      </c>
      <c r="T195" s="189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90" t="s">
        <v>205</v>
      </c>
      <c r="AT195" s="190" t="s">
        <v>187</v>
      </c>
      <c r="AU195" s="190" t="s">
        <v>90</v>
      </c>
      <c r="AY195" s="17" t="s">
        <v>182</v>
      </c>
      <c r="BE195" s="191">
        <f>IF(N195="základní",J195,0)</f>
        <v>0</v>
      </c>
      <c r="BF195" s="191">
        <f>IF(N195="snížená",J195,0)</f>
        <v>0</v>
      </c>
      <c r="BG195" s="191">
        <f>IF(N195="zákl. přenesená",J195,0)</f>
        <v>0</v>
      </c>
      <c r="BH195" s="191">
        <f>IF(N195="sníž. přenesená",J195,0)</f>
        <v>0</v>
      </c>
      <c r="BI195" s="191">
        <f>IF(N195="nulová",J195,0)</f>
        <v>0</v>
      </c>
      <c r="BJ195" s="17" t="s">
        <v>88</v>
      </c>
      <c r="BK195" s="191">
        <f>ROUND(I195*H195,2)</f>
        <v>0</v>
      </c>
      <c r="BL195" s="17" t="s">
        <v>205</v>
      </c>
      <c r="BM195" s="190" t="s">
        <v>2490</v>
      </c>
    </row>
    <row r="196" spans="1:65" s="13" customFormat="1" ht="11.25">
      <c r="B196" s="192"/>
      <c r="C196" s="193"/>
      <c r="D196" s="194" t="s">
        <v>193</v>
      </c>
      <c r="E196" s="195" t="s">
        <v>43</v>
      </c>
      <c r="F196" s="196" t="s">
        <v>362</v>
      </c>
      <c r="G196" s="193"/>
      <c r="H196" s="195" t="s">
        <v>43</v>
      </c>
      <c r="I196" s="197"/>
      <c r="J196" s="193"/>
      <c r="K196" s="193"/>
      <c r="L196" s="198"/>
      <c r="M196" s="199"/>
      <c r="N196" s="200"/>
      <c r="O196" s="200"/>
      <c r="P196" s="200"/>
      <c r="Q196" s="200"/>
      <c r="R196" s="200"/>
      <c r="S196" s="200"/>
      <c r="T196" s="201"/>
      <c r="AT196" s="202" t="s">
        <v>193</v>
      </c>
      <c r="AU196" s="202" t="s">
        <v>90</v>
      </c>
      <c r="AV196" s="13" t="s">
        <v>88</v>
      </c>
      <c r="AW196" s="13" t="s">
        <v>41</v>
      </c>
      <c r="AX196" s="13" t="s">
        <v>80</v>
      </c>
      <c r="AY196" s="202" t="s">
        <v>182</v>
      </c>
    </row>
    <row r="197" spans="1:65" s="13" customFormat="1" ht="22.5">
      <c r="B197" s="192"/>
      <c r="C197" s="193"/>
      <c r="D197" s="194" t="s">
        <v>193</v>
      </c>
      <c r="E197" s="195" t="s">
        <v>43</v>
      </c>
      <c r="F197" s="196" t="s">
        <v>2491</v>
      </c>
      <c r="G197" s="193"/>
      <c r="H197" s="195" t="s">
        <v>43</v>
      </c>
      <c r="I197" s="197"/>
      <c r="J197" s="193"/>
      <c r="K197" s="193"/>
      <c r="L197" s="198"/>
      <c r="M197" s="199"/>
      <c r="N197" s="200"/>
      <c r="O197" s="200"/>
      <c r="P197" s="200"/>
      <c r="Q197" s="200"/>
      <c r="R197" s="200"/>
      <c r="S197" s="200"/>
      <c r="T197" s="201"/>
      <c r="AT197" s="202" t="s">
        <v>193</v>
      </c>
      <c r="AU197" s="202" t="s">
        <v>90</v>
      </c>
      <c r="AV197" s="13" t="s">
        <v>88</v>
      </c>
      <c r="AW197" s="13" t="s">
        <v>41</v>
      </c>
      <c r="AX197" s="13" t="s">
        <v>80</v>
      </c>
      <c r="AY197" s="202" t="s">
        <v>182</v>
      </c>
    </row>
    <row r="198" spans="1:65" s="14" customFormat="1" ht="22.5">
      <c r="B198" s="203"/>
      <c r="C198" s="204"/>
      <c r="D198" s="194" t="s">
        <v>193</v>
      </c>
      <c r="E198" s="205" t="s">
        <v>43</v>
      </c>
      <c r="F198" s="206" t="s">
        <v>2492</v>
      </c>
      <c r="G198" s="204"/>
      <c r="H198" s="207">
        <v>205</v>
      </c>
      <c r="I198" s="208"/>
      <c r="J198" s="204"/>
      <c r="K198" s="204"/>
      <c r="L198" s="209"/>
      <c r="M198" s="210"/>
      <c r="N198" s="211"/>
      <c r="O198" s="211"/>
      <c r="P198" s="211"/>
      <c r="Q198" s="211"/>
      <c r="R198" s="211"/>
      <c r="S198" s="211"/>
      <c r="T198" s="212"/>
      <c r="AT198" s="213" t="s">
        <v>193</v>
      </c>
      <c r="AU198" s="213" t="s">
        <v>90</v>
      </c>
      <c r="AV198" s="14" t="s">
        <v>90</v>
      </c>
      <c r="AW198" s="14" t="s">
        <v>41</v>
      </c>
      <c r="AX198" s="14" t="s">
        <v>88</v>
      </c>
      <c r="AY198" s="213" t="s">
        <v>182</v>
      </c>
    </row>
    <row r="199" spans="1:65" s="12" customFormat="1" ht="22.9" customHeight="1">
      <c r="B199" s="163"/>
      <c r="C199" s="164"/>
      <c r="D199" s="165" t="s">
        <v>79</v>
      </c>
      <c r="E199" s="177" t="s">
        <v>230</v>
      </c>
      <c r="F199" s="177" t="s">
        <v>452</v>
      </c>
      <c r="G199" s="164"/>
      <c r="H199" s="164"/>
      <c r="I199" s="167"/>
      <c r="J199" s="178">
        <f>BK199</f>
        <v>0</v>
      </c>
      <c r="K199" s="164"/>
      <c r="L199" s="169"/>
      <c r="M199" s="170"/>
      <c r="N199" s="171"/>
      <c r="O199" s="171"/>
      <c r="P199" s="172">
        <f>SUM(P200:P292)</f>
        <v>0</v>
      </c>
      <c r="Q199" s="171"/>
      <c r="R199" s="172">
        <f>SUM(R200:R292)</f>
        <v>0.54259239999999997</v>
      </c>
      <c r="S199" s="171"/>
      <c r="T199" s="173">
        <f>SUM(T200:T292)</f>
        <v>0.02</v>
      </c>
      <c r="AR199" s="174" t="s">
        <v>88</v>
      </c>
      <c r="AT199" s="175" t="s">
        <v>79</v>
      </c>
      <c r="AU199" s="175" t="s">
        <v>88</v>
      </c>
      <c r="AY199" s="174" t="s">
        <v>182</v>
      </c>
      <c r="BK199" s="176">
        <f>SUM(BK200:BK292)</f>
        <v>0</v>
      </c>
    </row>
    <row r="200" spans="1:65" s="2" customFormat="1" ht="49.15" customHeight="1">
      <c r="A200" s="35"/>
      <c r="B200" s="36"/>
      <c r="C200" s="179" t="s">
        <v>281</v>
      </c>
      <c r="D200" s="179" t="s">
        <v>187</v>
      </c>
      <c r="E200" s="180" t="s">
        <v>465</v>
      </c>
      <c r="F200" s="181" t="s">
        <v>466</v>
      </c>
      <c r="G200" s="182" t="s">
        <v>190</v>
      </c>
      <c r="H200" s="183">
        <v>5</v>
      </c>
      <c r="I200" s="184"/>
      <c r="J200" s="185">
        <f>ROUND(I200*H200,2)</f>
        <v>0</v>
      </c>
      <c r="K200" s="181" t="s">
        <v>191</v>
      </c>
      <c r="L200" s="40"/>
      <c r="M200" s="186" t="s">
        <v>43</v>
      </c>
      <c r="N200" s="187" t="s">
        <v>51</v>
      </c>
      <c r="O200" s="65"/>
      <c r="P200" s="188">
        <f>O200*H200</f>
        <v>0</v>
      </c>
      <c r="Q200" s="188">
        <v>0</v>
      </c>
      <c r="R200" s="188">
        <f>Q200*H200</f>
        <v>0</v>
      </c>
      <c r="S200" s="188">
        <v>4.0000000000000001E-3</v>
      </c>
      <c r="T200" s="189">
        <f>S200*H200</f>
        <v>0.02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90" t="s">
        <v>205</v>
      </c>
      <c r="AT200" s="190" t="s">
        <v>187</v>
      </c>
      <c r="AU200" s="190" t="s">
        <v>90</v>
      </c>
      <c r="AY200" s="17" t="s">
        <v>182</v>
      </c>
      <c r="BE200" s="191">
        <f>IF(N200="základní",J200,0)</f>
        <v>0</v>
      </c>
      <c r="BF200" s="191">
        <f>IF(N200="snížená",J200,0)</f>
        <v>0</v>
      </c>
      <c r="BG200" s="191">
        <f>IF(N200="zákl. přenesená",J200,0)</f>
        <v>0</v>
      </c>
      <c r="BH200" s="191">
        <f>IF(N200="sníž. přenesená",J200,0)</f>
        <v>0</v>
      </c>
      <c r="BI200" s="191">
        <f>IF(N200="nulová",J200,0)</f>
        <v>0</v>
      </c>
      <c r="BJ200" s="17" t="s">
        <v>88</v>
      </c>
      <c r="BK200" s="191">
        <f>ROUND(I200*H200,2)</f>
        <v>0</v>
      </c>
      <c r="BL200" s="17" t="s">
        <v>205</v>
      </c>
      <c r="BM200" s="190" t="s">
        <v>1517</v>
      </c>
    </row>
    <row r="201" spans="1:65" s="13" customFormat="1" ht="11.25">
      <c r="B201" s="192"/>
      <c r="C201" s="193"/>
      <c r="D201" s="194" t="s">
        <v>193</v>
      </c>
      <c r="E201" s="195" t="s">
        <v>43</v>
      </c>
      <c r="F201" s="196" t="s">
        <v>431</v>
      </c>
      <c r="G201" s="193"/>
      <c r="H201" s="195" t="s">
        <v>43</v>
      </c>
      <c r="I201" s="197"/>
      <c r="J201" s="193"/>
      <c r="K201" s="193"/>
      <c r="L201" s="198"/>
      <c r="M201" s="199"/>
      <c r="N201" s="200"/>
      <c r="O201" s="200"/>
      <c r="P201" s="200"/>
      <c r="Q201" s="200"/>
      <c r="R201" s="200"/>
      <c r="S201" s="200"/>
      <c r="T201" s="201"/>
      <c r="AT201" s="202" t="s">
        <v>193</v>
      </c>
      <c r="AU201" s="202" t="s">
        <v>90</v>
      </c>
      <c r="AV201" s="13" t="s">
        <v>88</v>
      </c>
      <c r="AW201" s="13" t="s">
        <v>41</v>
      </c>
      <c r="AX201" s="13" t="s">
        <v>80</v>
      </c>
      <c r="AY201" s="202" t="s">
        <v>182</v>
      </c>
    </row>
    <row r="202" spans="1:65" s="13" customFormat="1" ht="11.25">
      <c r="B202" s="192"/>
      <c r="C202" s="193"/>
      <c r="D202" s="194" t="s">
        <v>193</v>
      </c>
      <c r="E202" s="195" t="s">
        <v>43</v>
      </c>
      <c r="F202" s="196" t="s">
        <v>2493</v>
      </c>
      <c r="G202" s="193"/>
      <c r="H202" s="195" t="s">
        <v>43</v>
      </c>
      <c r="I202" s="197"/>
      <c r="J202" s="193"/>
      <c r="K202" s="193"/>
      <c r="L202" s="198"/>
      <c r="M202" s="199"/>
      <c r="N202" s="200"/>
      <c r="O202" s="200"/>
      <c r="P202" s="200"/>
      <c r="Q202" s="200"/>
      <c r="R202" s="200"/>
      <c r="S202" s="200"/>
      <c r="T202" s="201"/>
      <c r="AT202" s="202" t="s">
        <v>193</v>
      </c>
      <c r="AU202" s="202" t="s">
        <v>90</v>
      </c>
      <c r="AV202" s="13" t="s">
        <v>88</v>
      </c>
      <c r="AW202" s="13" t="s">
        <v>41</v>
      </c>
      <c r="AX202" s="13" t="s">
        <v>80</v>
      </c>
      <c r="AY202" s="202" t="s">
        <v>182</v>
      </c>
    </row>
    <row r="203" spans="1:65" s="14" customFormat="1" ht="11.25">
      <c r="B203" s="203"/>
      <c r="C203" s="204"/>
      <c r="D203" s="194" t="s">
        <v>193</v>
      </c>
      <c r="E203" s="205" t="s">
        <v>43</v>
      </c>
      <c r="F203" s="206" t="s">
        <v>88</v>
      </c>
      <c r="G203" s="204"/>
      <c r="H203" s="207">
        <v>1</v>
      </c>
      <c r="I203" s="208"/>
      <c r="J203" s="204"/>
      <c r="K203" s="204"/>
      <c r="L203" s="209"/>
      <c r="M203" s="210"/>
      <c r="N203" s="211"/>
      <c r="O203" s="211"/>
      <c r="P203" s="211"/>
      <c r="Q203" s="211"/>
      <c r="R203" s="211"/>
      <c r="S203" s="211"/>
      <c r="T203" s="212"/>
      <c r="AT203" s="213" t="s">
        <v>193</v>
      </c>
      <c r="AU203" s="213" t="s">
        <v>90</v>
      </c>
      <c r="AV203" s="14" t="s">
        <v>90</v>
      </c>
      <c r="AW203" s="14" t="s">
        <v>41</v>
      </c>
      <c r="AX203" s="14" t="s">
        <v>80</v>
      </c>
      <c r="AY203" s="213" t="s">
        <v>182</v>
      </c>
    </row>
    <row r="204" spans="1:65" s="13" customFormat="1" ht="11.25">
      <c r="B204" s="192"/>
      <c r="C204" s="193"/>
      <c r="D204" s="194" t="s">
        <v>193</v>
      </c>
      <c r="E204" s="195" t="s">
        <v>43</v>
      </c>
      <c r="F204" s="196" t="s">
        <v>2494</v>
      </c>
      <c r="G204" s="193"/>
      <c r="H204" s="195" t="s">
        <v>43</v>
      </c>
      <c r="I204" s="197"/>
      <c r="J204" s="193"/>
      <c r="K204" s="193"/>
      <c r="L204" s="198"/>
      <c r="M204" s="199"/>
      <c r="N204" s="200"/>
      <c r="O204" s="200"/>
      <c r="P204" s="200"/>
      <c r="Q204" s="200"/>
      <c r="R204" s="200"/>
      <c r="S204" s="200"/>
      <c r="T204" s="201"/>
      <c r="AT204" s="202" t="s">
        <v>193</v>
      </c>
      <c r="AU204" s="202" t="s">
        <v>90</v>
      </c>
      <c r="AV204" s="13" t="s">
        <v>88</v>
      </c>
      <c r="AW204" s="13" t="s">
        <v>41</v>
      </c>
      <c r="AX204" s="13" t="s">
        <v>80</v>
      </c>
      <c r="AY204" s="202" t="s">
        <v>182</v>
      </c>
    </row>
    <row r="205" spans="1:65" s="14" customFormat="1" ht="11.25">
      <c r="B205" s="203"/>
      <c r="C205" s="204"/>
      <c r="D205" s="194" t="s">
        <v>193</v>
      </c>
      <c r="E205" s="205" t="s">
        <v>43</v>
      </c>
      <c r="F205" s="206" t="s">
        <v>88</v>
      </c>
      <c r="G205" s="204"/>
      <c r="H205" s="207">
        <v>1</v>
      </c>
      <c r="I205" s="208"/>
      <c r="J205" s="204"/>
      <c r="K205" s="204"/>
      <c r="L205" s="209"/>
      <c r="M205" s="210"/>
      <c r="N205" s="211"/>
      <c r="O205" s="211"/>
      <c r="P205" s="211"/>
      <c r="Q205" s="211"/>
      <c r="R205" s="211"/>
      <c r="S205" s="211"/>
      <c r="T205" s="212"/>
      <c r="AT205" s="213" t="s">
        <v>193</v>
      </c>
      <c r="AU205" s="213" t="s">
        <v>90</v>
      </c>
      <c r="AV205" s="14" t="s">
        <v>90</v>
      </c>
      <c r="AW205" s="14" t="s">
        <v>41</v>
      </c>
      <c r="AX205" s="14" t="s">
        <v>80</v>
      </c>
      <c r="AY205" s="213" t="s">
        <v>182</v>
      </c>
    </row>
    <row r="206" spans="1:65" s="13" customFormat="1" ht="11.25">
      <c r="B206" s="192"/>
      <c r="C206" s="193"/>
      <c r="D206" s="194" t="s">
        <v>193</v>
      </c>
      <c r="E206" s="195" t="s">
        <v>43</v>
      </c>
      <c r="F206" s="196" t="s">
        <v>2495</v>
      </c>
      <c r="G206" s="193"/>
      <c r="H206" s="195" t="s">
        <v>43</v>
      </c>
      <c r="I206" s="197"/>
      <c r="J206" s="193"/>
      <c r="K206" s="193"/>
      <c r="L206" s="198"/>
      <c r="M206" s="199"/>
      <c r="N206" s="200"/>
      <c r="O206" s="200"/>
      <c r="P206" s="200"/>
      <c r="Q206" s="200"/>
      <c r="R206" s="200"/>
      <c r="S206" s="200"/>
      <c r="T206" s="201"/>
      <c r="AT206" s="202" t="s">
        <v>193</v>
      </c>
      <c r="AU206" s="202" t="s">
        <v>90</v>
      </c>
      <c r="AV206" s="13" t="s">
        <v>88</v>
      </c>
      <c r="AW206" s="13" t="s">
        <v>41</v>
      </c>
      <c r="AX206" s="13" t="s">
        <v>80</v>
      </c>
      <c r="AY206" s="202" t="s">
        <v>182</v>
      </c>
    </row>
    <row r="207" spans="1:65" s="14" customFormat="1" ht="11.25">
      <c r="B207" s="203"/>
      <c r="C207" s="204"/>
      <c r="D207" s="194" t="s">
        <v>193</v>
      </c>
      <c r="E207" s="205" t="s">
        <v>43</v>
      </c>
      <c r="F207" s="206" t="s">
        <v>88</v>
      </c>
      <c r="G207" s="204"/>
      <c r="H207" s="207">
        <v>1</v>
      </c>
      <c r="I207" s="208"/>
      <c r="J207" s="204"/>
      <c r="K207" s="204"/>
      <c r="L207" s="209"/>
      <c r="M207" s="210"/>
      <c r="N207" s="211"/>
      <c r="O207" s="211"/>
      <c r="P207" s="211"/>
      <c r="Q207" s="211"/>
      <c r="R207" s="211"/>
      <c r="S207" s="211"/>
      <c r="T207" s="212"/>
      <c r="AT207" s="213" t="s">
        <v>193</v>
      </c>
      <c r="AU207" s="213" t="s">
        <v>90</v>
      </c>
      <c r="AV207" s="14" t="s">
        <v>90</v>
      </c>
      <c r="AW207" s="14" t="s">
        <v>41</v>
      </c>
      <c r="AX207" s="14" t="s">
        <v>80</v>
      </c>
      <c r="AY207" s="213" t="s">
        <v>182</v>
      </c>
    </row>
    <row r="208" spans="1:65" s="13" customFormat="1" ht="11.25">
      <c r="B208" s="192"/>
      <c r="C208" s="193"/>
      <c r="D208" s="194" t="s">
        <v>193</v>
      </c>
      <c r="E208" s="195" t="s">
        <v>43</v>
      </c>
      <c r="F208" s="196" t="s">
        <v>2496</v>
      </c>
      <c r="G208" s="193"/>
      <c r="H208" s="195" t="s">
        <v>43</v>
      </c>
      <c r="I208" s="197"/>
      <c r="J208" s="193"/>
      <c r="K208" s="193"/>
      <c r="L208" s="198"/>
      <c r="M208" s="199"/>
      <c r="N208" s="200"/>
      <c r="O208" s="200"/>
      <c r="P208" s="200"/>
      <c r="Q208" s="200"/>
      <c r="R208" s="200"/>
      <c r="S208" s="200"/>
      <c r="T208" s="201"/>
      <c r="AT208" s="202" t="s">
        <v>193</v>
      </c>
      <c r="AU208" s="202" t="s">
        <v>90</v>
      </c>
      <c r="AV208" s="13" t="s">
        <v>88</v>
      </c>
      <c r="AW208" s="13" t="s">
        <v>41</v>
      </c>
      <c r="AX208" s="13" t="s">
        <v>80</v>
      </c>
      <c r="AY208" s="202" t="s">
        <v>182</v>
      </c>
    </row>
    <row r="209" spans="1:65" s="14" customFormat="1" ht="11.25">
      <c r="B209" s="203"/>
      <c r="C209" s="204"/>
      <c r="D209" s="194" t="s">
        <v>193</v>
      </c>
      <c r="E209" s="205" t="s">
        <v>43</v>
      </c>
      <c r="F209" s="206" t="s">
        <v>88</v>
      </c>
      <c r="G209" s="204"/>
      <c r="H209" s="207">
        <v>1</v>
      </c>
      <c r="I209" s="208"/>
      <c r="J209" s="204"/>
      <c r="K209" s="204"/>
      <c r="L209" s="209"/>
      <c r="M209" s="210"/>
      <c r="N209" s="211"/>
      <c r="O209" s="211"/>
      <c r="P209" s="211"/>
      <c r="Q209" s="211"/>
      <c r="R209" s="211"/>
      <c r="S209" s="211"/>
      <c r="T209" s="212"/>
      <c r="AT209" s="213" t="s">
        <v>193</v>
      </c>
      <c r="AU209" s="213" t="s">
        <v>90</v>
      </c>
      <c r="AV209" s="14" t="s">
        <v>90</v>
      </c>
      <c r="AW209" s="14" t="s">
        <v>41</v>
      </c>
      <c r="AX209" s="14" t="s">
        <v>80</v>
      </c>
      <c r="AY209" s="213" t="s">
        <v>182</v>
      </c>
    </row>
    <row r="210" spans="1:65" s="13" customFormat="1" ht="11.25">
      <c r="B210" s="192"/>
      <c r="C210" s="193"/>
      <c r="D210" s="194" t="s">
        <v>193</v>
      </c>
      <c r="E210" s="195" t="s">
        <v>43</v>
      </c>
      <c r="F210" s="196" t="s">
        <v>2497</v>
      </c>
      <c r="G210" s="193"/>
      <c r="H210" s="195" t="s">
        <v>43</v>
      </c>
      <c r="I210" s="197"/>
      <c r="J210" s="193"/>
      <c r="K210" s="193"/>
      <c r="L210" s="198"/>
      <c r="M210" s="199"/>
      <c r="N210" s="200"/>
      <c r="O210" s="200"/>
      <c r="P210" s="200"/>
      <c r="Q210" s="200"/>
      <c r="R210" s="200"/>
      <c r="S210" s="200"/>
      <c r="T210" s="201"/>
      <c r="AT210" s="202" t="s">
        <v>193</v>
      </c>
      <c r="AU210" s="202" t="s">
        <v>90</v>
      </c>
      <c r="AV210" s="13" t="s">
        <v>88</v>
      </c>
      <c r="AW210" s="13" t="s">
        <v>41</v>
      </c>
      <c r="AX210" s="13" t="s">
        <v>80</v>
      </c>
      <c r="AY210" s="202" t="s">
        <v>182</v>
      </c>
    </row>
    <row r="211" spans="1:65" s="14" customFormat="1" ht="11.25">
      <c r="B211" s="203"/>
      <c r="C211" s="204"/>
      <c r="D211" s="194" t="s">
        <v>193</v>
      </c>
      <c r="E211" s="205" t="s">
        <v>43</v>
      </c>
      <c r="F211" s="206" t="s">
        <v>88</v>
      </c>
      <c r="G211" s="204"/>
      <c r="H211" s="207">
        <v>1</v>
      </c>
      <c r="I211" s="208"/>
      <c r="J211" s="204"/>
      <c r="K211" s="204"/>
      <c r="L211" s="209"/>
      <c r="M211" s="210"/>
      <c r="N211" s="211"/>
      <c r="O211" s="211"/>
      <c r="P211" s="211"/>
      <c r="Q211" s="211"/>
      <c r="R211" s="211"/>
      <c r="S211" s="211"/>
      <c r="T211" s="212"/>
      <c r="AT211" s="213" t="s">
        <v>193</v>
      </c>
      <c r="AU211" s="213" t="s">
        <v>90</v>
      </c>
      <c r="AV211" s="14" t="s">
        <v>90</v>
      </c>
      <c r="AW211" s="14" t="s">
        <v>41</v>
      </c>
      <c r="AX211" s="14" t="s">
        <v>80</v>
      </c>
      <c r="AY211" s="213" t="s">
        <v>182</v>
      </c>
    </row>
    <row r="212" spans="1:65" s="15" customFormat="1" ht="11.25">
      <c r="B212" s="227"/>
      <c r="C212" s="228"/>
      <c r="D212" s="194" t="s">
        <v>193</v>
      </c>
      <c r="E212" s="229" t="s">
        <v>43</v>
      </c>
      <c r="F212" s="230" t="s">
        <v>436</v>
      </c>
      <c r="G212" s="228"/>
      <c r="H212" s="231">
        <v>5</v>
      </c>
      <c r="I212" s="232"/>
      <c r="J212" s="228"/>
      <c r="K212" s="228"/>
      <c r="L212" s="233"/>
      <c r="M212" s="234"/>
      <c r="N212" s="235"/>
      <c r="O212" s="235"/>
      <c r="P212" s="235"/>
      <c r="Q212" s="235"/>
      <c r="R212" s="235"/>
      <c r="S212" s="235"/>
      <c r="T212" s="236"/>
      <c r="AT212" s="237" t="s">
        <v>193</v>
      </c>
      <c r="AU212" s="237" t="s">
        <v>90</v>
      </c>
      <c r="AV212" s="15" t="s">
        <v>205</v>
      </c>
      <c r="AW212" s="15" t="s">
        <v>41</v>
      </c>
      <c r="AX212" s="15" t="s">
        <v>88</v>
      </c>
      <c r="AY212" s="237" t="s">
        <v>182</v>
      </c>
    </row>
    <row r="213" spans="1:65" s="2" customFormat="1" ht="24.2" customHeight="1">
      <c r="A213" s="35"/>
      <c r="B213" s="36"/>
      <c r="C213" s="179" t="s">
        <v>7</v>
      </c>
      <c r="D213" s="179" t="s">
        <v>187</v>
      </c>
      <c r="E213" s="180" t="s">
        <v>470</v>
      </c>
      <c r="F213" s="181" t="s">
        <v>471</v>
      </c>
      <c r="G213" s="182" t="s">
        <v>190</v>
      </c>
      <c r="H213" s="183">
        <v>4</v>
      </c>
      <c r="I213" s="184"/>
      <c r="J213" s="185">
        <f>ROUND(I213*H213,2)</f>
        <v>0</v>
      </c>
      <c r="K213" s="181" t="s">
        <v>191</v>
      </c>
      <c r="L213" s="40"/>
      <c r="M213" s="186" t="s">
        <v>43</v>
      </c>
      <c r="N213" s="187" t="s">
        <v>51</v>
      </c>
      <c r="O213" s="65"/>
      <c r="P213" s="188">
        <f>O213*H213</f>
        <v>0</v>
      </c>
      <c r="Q213" s="188">
        <v>1.0000000000000001E-5</v>
      </c>
      <c r="R213" s="188">
        <f>Q213*H213</f>
        <v>4.0000000000000003E-5</v>
      </c>
      <c r="S213" s="188">
        <v>0</v>
      </c>
      <c r="T213" s="18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90" t="s">
        <v>205</v>
      </c>
      <c r="AT213" s="190" t="s">
        <v>187</v>
      </c>
      <c r="AU213" s="190" t="s">
        <v>90</v>
      </c>
      <c r="AY213" s="17" t="s">
        <v>182</v>
      </c>
      <c r="BE213" s="191">
        <f>IF(N213="základní",J213,0)</f>
        <v>0</v>
      </c>
      <c r="BF213" s="191">
        <f>IF(N213="snížená",J213,0)</f>
        <v>0</v>
      </c>
      <c r="BG213" s="191">
        <f>IF(N213="zákl. přenesená",J213,0)</f>
        <v>0</v>
      </c>
      <c r="BH213" s="191">
        <f>IF(N213="sníž. přenesená",J213,0)</f>
        <v>0</v>
      </c>
      <c r="BI213" s="191">
        <f>IF(N213="nulová",J213,0)</f>
        <v>0</v>
      </c>
      <c r="BJ213" s="17" t="s">
        <v>88</v>
      </c>
      <c r="BK213" s="191">
        <f>ROUND(I213*H213,2)</f>
        <v>0</v>
      </c>
      <c r="BL213" s="17" t="s">
        <v>205</v>
      </c>
      <c r="BM213" s="190" t="s">
        <v>1525</v>
      </c>
    </row>
    <row r="214" spans="1:65" s="13" customFormat="1" ht="11.25">
      <c r="B214" s="192"/>
      <c r="C214" s="193"/>
      <c r="D214" s="194" t="s">
        <v>193</v>
      </c>
      <c r="E214" s="195" t="s">
        <v>43</v>
      </c>
      <c r="F214" s="196" t="s">
        <v>431</v>
      </c>
      <c r="G214" s="193"/>
      <c r="H214" s="195" t="s">
        <v>43</v>
      </c>
      <c r="I214" s="197"/>
      <c r="J214" s="193"/>
      <c r="K214" s="193"/>
      <c r="L214" s="198"/>
      <c r="M214" s="199"/>
      <c r="N214" s="200"/>
      <c r="O214" s="200"/>
      <c r="P214" s="200"/>
      <c r="Q214" s="200"/>
      <c r="R214" s="200"/>
      <c r="S214" s="200"/>
      <c r="T214" s="201"/>
      <c r="AT214" s="202" t="s">
        <v>193</v>
      </c>
      <c r="AU214" s="202" t="s">
        <v>90</v>
      </c>
      <c r="AV214" s="13" t="s">
        <v>88</v>
      </c>
      <c r="AW214" s="13" t="s">
        <v>41</v>
      </c>
      <c r="AX214" s="13" t="s">
        <v>80</v>
      </c>
      <c r="AY214" s="202" t="s">
        <v>182</v>
      </c>
    </row>
    <row r="215" spans="1:65" s="13" customFormat="1" ht="11.25">
      <c r="B215" s="192"/>
      <c r="C215" s="193"/>
      <c r="D215" s="194" t="s">
        <v>193</v>
      </c>
      <c r="E215" s="195" t="s">
        <v>43</v>
      </c>
      <c r="F215" s="196" t="s">
        <v>2498</v>
      </c>
      <c r="G215" s="193"/>
      <c r="H215" s="195" t="s">
        <v>43</v>
      </c>
      <c r="I215" s="197"/>
      <c r="J215" s="193"/>
      <c r="K215" s="193"/>
      <c r="L215" s="198"/>
      <c r="M215" s="199"/>
      <c r="N215" s="200"/>
      <c r="O215" s="200"/>
      <c r="P215" s="200"/>
      <c r="Q215" s="200"/>
      <c r="R215" s="200"/>
      <c r="S215" s="200"/>
      <c r="T215" s="201"/>
      <c r="AT215" s="202" t="s">
        <v>193</v>
      </c>
      <c r="AU215" s="202" t="s">
        <v>90</v>
      </c>
      <c r="AV215" s="13" t="s">
        <v>88</v>
      </c>
      <c r="AW215" s="13" t="s">
        <v>41</v>
      </c>
      <c r="AX215" s="13" t="s">
        <v>80</v>
      </c>
      <c r="AY215" s="202" t="s">
        <v>182</v>
      </c>
    </row>
    <row r="216" spans="1:65" s="14" customFormat="1" ht="11.25">
      <c r="B216" s="203"/>
      <c r="C216" s="204"/>
      <c r="D216" s="194" t="s">
        <v>193</v>
      </c>
      <c r="E216" s="205" t="s">
        <v>43</v>
      </c>
      <c r="F216" s="206" t="s">
        <v>88</v>
      </c>
      <c r="G216" s="204"/>
      <c r="H216" s="207">
        <v>1</v>
      </c>
      <c r="I216" s="208"/>
      <c r="J216" s="204"/>
      <c r="K216" s="204"/>
      <c r="L216" s="209"/>
      <c r="M216" s="210"/>
      <c r="N216" s="211"/>
      <c r="O216" s="211"/>
      <c r="P216" s="211"/>
      <c r="Q216" s="211"/>
      <c r="R216" s="211"/>
      <c r="S216" s="211"/>
      <c r="T216" s="212"/>
      <c r="AT216" s="213" t="s">
        <v>193</v>
      </c>
      <c r="AU216" s="213" t="s">
        <v>90</v>
      </c>
      <c r="AV216" s="14" t="s">
        <v>90</v>
      </c>
      <c r="AW216" s="14" t="s">
        <v>41</v>
      </c>
      <c r="AX216" s="14" t="s">
        <v>80</v>
      </c>
      <c r="AY216" s="213" t="s">
        <v>182</v>
      </c>
    </row>
    <row r="217" spans="1:65" s="13" customFormat="1" ht="11.25">
      <c r="B217" s="192"/>
      <c r="C217" s="193"/>
      <c r="D217" s="194" t="s">
        <v>193</v>
      </c>
      <c r="E217" s="195" t="s">
        <v>43</v>
      </c>
      <c r="F217" s="196" t="s">
        <v>2499</v>
      </c>
      <c r="G217" s="193"/>
      <c r="H217" s="195" t="s">
        <v>43</v>
      </c>
      <c r="I217" s="197"/>
      <c r="J217" s="193"/>
      <c r="K217" s="193"/>
      <c r="L217" s="198"/>
      <c r="M217" s="199"/>
      <c r="N217" s="200"/>
      <c r="O217" s="200"/>
      <c r="P217" s="200"/>
      <c r="Q217" s="200"/>
      <c r="R217" s="200"/>
      <c r="S217" s="200"/>
      <c r="T217" s="201"/>
      <c r="AT217" s="202" t="s">
        <v>193</v>
      </c>
      <c r="AU217" s="202" t="s">
        <v>90</v>
      </c>
      <c r="AV217" s="13" t="s">
        <v>88</v>
      </c>
      <c r="AW217" s="13" t="s">
        <v>41</v>
      </c>
      <c r="AX217" s="13" t="s">
        <v>80</v>
      </c>
      <c r="AY217" s="202" t="s">
        <v>182</v>
      </c>
    </row>
    <row r="218" spans="1:65" s="14" customFormat="1" ht="11.25">
      <c r="B218" s="203"/>
      <c r="C218" s="204"/>
      <c r="D218" s="194" t="s">
        <v>193</v>
      </c>
      <c r="E218" s="205" t="s">
        <v>43</v>
      </c>
      <c r="F218" s="206" t="s">
        <v>88</v>
      </c>
      <c r="G218" s="204"/>
      <c r="H218" s="207">
        <v>1</v>
      </c>
      <c r="I218" s="208"/>
      <c r="J218" s="204"/>
      <c r="K218" s="204"/>
      <c r="L218" s="209"/>
      <c r="M218" s="210"/>
      <c r="N218" s="211"/>
      <c r="O218" s="211"/>
      <c r="P218" s="211"/>
      <c r="Q218" s="211"/>
      <c r="R218" s="211"/>
      <c r="S218" s="211"/>
      <c r="T218" s="212"/>
      <c r="AT218" s="213" t="s">
        <v>193</v>
      </c>
      <c r="AU218" s="213" t="s">
        <v>90</v>
      </c>
      <c r="AV218" s="14" t="s">
        <v>90</v>
      </c>
      <c r="AW218" s="14" t="s">
        <v>41</v>
      </c>
      <c r="AX218" s="14" t="s">
        <v>80</v>
      </c>
      <c r="AY218" s="213" t="s">
        <v>182</v>
      </c>
    </row>
    <row r="219" spans="1:65" s="13" customFormat="1" ht="11.25">
      <c r="B219" s="192"/>
      <c r="C219" s="193"/>
      <c r="D219" s="194" t="s">
        <v>193</v>
      </c>
      <c r="E219" s="195" t="s">
        <v>43</v>
      </c>
      <c r="F219" s="196" t="s">
        <v>2500</v>
      </c>
      <c r="G219" s="193"/>
      <c r="H219" s="195" t="s">
        <v>43</v>
      </c>
      <c r="I219" s="197"/>
      <c r="J219" s="193"/>
      <c r="K219" s="193"/>
      <c r="L219" s="198"/>
      <c r="M219" s="199"/>
      <c r="N219" s="200"/>
      <c r="O219" s="200"/>
      <c r="P219" s="200"/>
      <c r="Q219" s="200"/>
      <c r="R219" s="200"/>
      <c r="S219" s="200"/>
      <c r="T219" s="201"/>
      <c r="AT219" s="202" t="s">
        <v>193</v>
      </c>
      <c r="AU219" s="202" t="s">
        <v>90</v>
      </c>
      <c r="AV219" s="13" t="s">
        <v>88</v>
      </c>
      <c r="AW219" s="13" t="s">
        <v>41</v>
      </c>
      <c r="AX219" s="13" t="s">
        <v>80</v>
      </c>
      <c r="AY219" s="202" t="s">
        <v>182</v>
      </c>
    </row>
    <row r="220" spans="1:65" s="14" customFormat="1" ht="11.25">
      <c r="B220" s="203"/>
      <c r="C220" s="204"/>
      <c r="D220" s="194" t="s">
        <v>193</v>
      </c>
      <c r="E220" s="205" t="s">
        <v>43</v>
      </c>
      <c r="F220" s="206" t="s">
        <v>88</v>
      </c>
      <c r="G220" s="204"/>
      <c r="H220" s="207">
        <v>1</v>
      </c>
      <c r="I220" s="208"/>
      <c r="J220" s="204"/>
      <c r="K220" s="204"/>
      <c r="L220" s="209"/>
      <c r="M220" s="210"/>
      <c r="N220" s="211"/>
      <c r="O220" s="211"/>
      <c r="P220" s="211"/>
      <c r="Q220" s="211"/>
      <c r="R220" s="211"/>
      <c r="S220" s="211"/>
      <c r="T220" s="212"/>
      <c r="AT220" s="213" t="s">
        <v>193</v>
      </c>
      <c r="AU220" s="213" t="s">
        <v>90</v>
      </c>
      <c r="AV220" s="14" t="s">
        <v>90</v>
      </c>
      <c r="AW220" s="14" t="s">
        <v>41</v>
      </c>
      <c r="AX220" s="14" t="s">
        <v>80</v>
      </c>
      <c r="AY220" s="213" t="s">
        <v>182</v>
      </c>
    </row>
    <row r="221" spans="1:65" s="13" customFormat="1" ht="11.25">
      <c r="B221" s="192"/>
      <c r="C221" s="193"/>
      <c r="D221" s="194" t="s">
        <v>193</v>
      </c>
      <c r="E221" s="195" t="s">
        <v>43</v>
      </c>
      <c r="F221" s="196" t="s">
        <v>2501</v>
      </c>
      <c r="G221" s="193"/>
      <c r="H221" s="195" t="s">
        <v>43</v>
      </c>
      <c r="I221" s="197"/>
      <c r="J221" s="193"/>
      <c r="K221" s="193"/>
      <c r="L221" s="198"/>
      <c r="M221" s="199"/>
      <c r="N221" s="200"/>
      <c r="O221" s="200"/>
      <c r="P221" s="200"/>
      <c r="Q221" s="200"/>
      <c r="R221" s="200"/>
      <c r="S221" s="200"/>
      <c r="T221" s="201"/>
      <c r="AT221" s="202" t="s">
        <v>193</v>
      </c>
      <c r="AU221" s="202" t="s">
        <v>90</v>
      </c>
      <c r="AV221" s="13" t="s">
        <v>88</v>
      </c>
      <c r="AW221" s="13" t="s">
        <v>41</v>
      </c>
      <c r="AX221" s="13" t="s">
        <v>80</v>
      </c>
      <c r="AY221" s="202" t="s">
        <v>182</v>
      </c>
    </row>
    <row r="222" spans="1:65" s="14" customFormat="1" ht="11.25">
      <c r="B222" s="203"/>
      <c r="C222" s="204"/>
      <c r="D222" s="194" t="s">
        <v>193</v>
      </c>
      <c r="E222" s="205" t="s">
        <v>43</v>
      </c>
      <c r="F222" s="206" t="s">
        <v>88</v>
      </c>
      <c r="G222" s="204"/>
      <c r="H222" s="207">
        <v>1</v>
      </c>
      <c r="I222" s="208"/>
      <c r="J222" s="204"/>
      <c r="K222" s="204"/>
      <c r="L222" s="209"/>
      <c r="M222" s="210"/>
      <c r="N222" s="211"/>
      <c r="O222" s="211"/>
      <c r="P222" s="211"/>
      <c r="Q222" s="211"/>
      <c r="R222" s="211"/>
      <c r="S222" s="211"/>
      <c r="T222" s="212"/>
      <c r="AT222" s="213" t="s">
        <v>193</v>
      </c>
      <c r="AU222" s="213" t="s">
        <v>90</v>
      </c>
      <c r="AV222" s="14" t="s">
        <v>90</v>
      </c>
      <c r="AW222" s="14" t="s">
        <v>41</v>
      </c>
      <c r="AX222" s="14" t="s">
        <v>80</v>
      </c>
      <c r="AY222" s="213" t="s">
        <v>182</v>
      </c>
    </row>
    <row r="223" spans="1:65" s="15" customFormat="1" ht="11.25">
      <c r="B223" s="227"/>
      <c r="C223" s="228"/>
      <c r="D223" s="194" t="s">
        <v>193</v>
      </c>
      <c r="E223" s="229" t="s">
        <v>43</v>
      </c>
      <c r="F223" s="230" t="s">
        <v>436</v>
      </c>
      <c r="G223" s="228"/>
      <c r="H223" s="231">
        <v>4</v>
      </c>
      <c r="I223" s="232"/>
      <c r="J223" s="228"/>
      <c r="K223" s="228"/>
      <c r="L223" s="233"/>
      <c r="M223" s="234"/>
      <c r="N223" s="235"/>
      <c r="O223" s="235"/>
      <c r="P223" s="235"/>
      <c r="Q223" s="235"/>
      <c r="R223" s="235"/>
      <c r="S223" s="235"/>
      <c r="T223" s="236"/>
      <c r="AT223" s="237" t="s">
        <v>193</v>
      </c>
      <c r="AU223" s="237" t="s">
        <v>90</v>
      </c>
      <c r="AV223" s="15" t="s">
        <v>205</v>
      </c>
      <c r="AW223" s="15" t="s">
        <v>41</v>
      </c>
      <c r="AX223" s="15" t="s">
        <v>88</v>
      </c>
      <c r="AY223" s="237" t="s">
        <v>182</v>
      </c>
    </row>
    <row r="224" spans="1:65" s="2" customFormat="1" ht="14.45" customHeight="1">
      <c r="A224" s="35"/>
      <c r="B224" s="36"/>
      <c r="C224" s="214" t="s">
        <v>290</v>
      </c>
      <c r="D224" s="214" t="s">
        <v>179</v>
      </c>
      <c r="E224" s="215" t="s">
        <v>474</v>
      </c>
      <c r="F224" s="216" t="s">
        <v>475</v>
      </c>
      <c r="G224" s="217" t="s">
        <v>190</v>
      </c>
      <c r="H224" s="218">
        <v>8</v>
      </c>
      <c r="I224" s="219"/>
      <c r="J224" s="220">
        <f>ROUND(I224*H224,2)</f>
        <v>0</v>
      </c>
      <c r="K224" s="216" t="s">
        <v>198</v>
      </c>
      <c r="L224" s="221"/>
      <c r="M224" s="222" t="s">
        <v>43</v>
      </c>
      <c r="N224" s="223" t="s">
        <v>51</v>
      </c>
      <c r="O224" s="65"/>
      <c r="P224" s="188">
        <f>O224*H224</f>
        <v>0</v>
      </c>
      <c r="Q224" s="188">
        <v>4.0000000000000002E-4</v>
      </c>
      <c r="R224" s="188">
        <f>Q224*H224</f>
        <v>3.2000000000000002E-3</v>
      </c>
      <c r="S224" s="188">
        <v>0</v>
      </c>
      <c r="T224" s="189">
        <f>S224*H224</f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90" t="s">
        <v>225</v>
      </c>
      <c r="AT224" s="190" t="s">
        <v>179</v>
      </c>
      <c r="AU224" s="190" t="s">
        <v>90</v>
      </c>
      <c r="AY224" s="17" t="s">
        <v>182</v>
      </c>
      <c r="BE224" s="191">
        <f>IF(N224="základní",J224,0)</f>
        <v>0</v>
      </c>
      <c r="BF224" s="191">
        <f>IF(N224="snížená",J224,0)</f>
        <v>0</v>
      </c>
      <c r="BG224" s="191">
        <f>IF(N224="zákl. přenesená",J224,0)</f>
        <v>0</v>
      </c>
      <c r="BH224" s="191">
        <f>IF(N224="sníž. přenesená",J224,0)</f>
        <v>0</v>
      </c>
      <c r="BI224" s="191">
        <f>IF(N224="nulová",J224,0)</f>
        <v>0</v>
      </c>
      <c r="BJ224" s="17" t="s">
        <v>88</v>
      </c>
      <c r="BK224" s="191">
        <f>ROUND(I224*H224,2)</f>
        <v>0</v>
      </c>
      <c r="BL224" s="17" t="s">
        <v>205</v>
      </c>
      <c r="BM224" s="190" t="s">
        <v>1533</v>
      </c>
    </row>
    <row r="225" spans="1:65" s="13" customFormat="1" ht="11.25">
      <c r="B225" s="192"/>
      <c r="C225" s="193"/>
      <c r="D225" s="194" t="s">
        <v>193</v>
      </c>
      <c r="E225" s="195" t="s">
        <v>43</v>
      </c>
      <c r="F225" s="196" t="s">
        <v>431</v>
      </c>
      <c r="G225" s="193"/>
      <c r="H225" s="195" t="s">
        <v>43</v>
      </c>
      <c r="I225" s="197"/>
      <c r="J225" s="193"/>
      <c r="K225" s="193"/>
      <c r="L225" s="198"/>
      <c r="M225" s="199"/>
      <c r="N225" s="200"/>
      <c r="O225" s="200"/>
      <c r="P225" s="200"/>
      <c r="Q225" s="200"/>
      <c r="R225" s="200"/>
      <c r="S225" s="200"/>
      <c r="T225" s="201"/>
      <c r="AT225" s="202" t="s">
        <v>193</v>
      </c>
      <c r="AU225" s="202" t="s">
        <v>90</v>
      </c>
      <c r="AV225" s="13" t="s">
        <v>88</v>
      </c>
      <c r="AW225" s="13" t="s">
        <v>41</v>
      </c>
      <c r="AX225" s="13" t="s">
        <v>80</v>
      </c>
      <c r="AY225" s="202" t="s">
        <v>182</v>
      </c>
    </row>
    <row r="226" spans="1:65" s="13" customFormat="1" ht="11.25">
      <c r="B226" s="192"/>
      <c r="C226" s="193"/>
      <c r="D226" s="194" t="s">
        <v>193</v>
      </c>
      <c r="E226" s="195" t="s">
        <v>43</v>
      </c>
      <c r="F226" s="196" t="s">
        <v>2498</v>
      </c>
      <c r="G226" s="193"/>
      <c r="H226" s="195" t="s">
        <v>43</v>
      </c>
      <c r="I226" s="197"/>
      <c r="J226" s="193"/>
      <c r="K226" s="193"/>
      <c r="L226" s="198"/>
      <c r="M226" s="199"/>
      <c r="N226" s="200"/>
      <c r="O226" s="200"/>
      <c r="P226" s="200"/>
      <c r="Q226" s="200"/>
      <c r="R226" s="200"/>
      <c r="S226" s="200"/>
      <c r="T226" s="201"/>
      <c r="AT226" s="202" t="s">
        <v>193</v>
      </c>
      <c r="AU226" s="202" t="s">
        <v>90</v>
      </c>
      <c r="AV226" s="13" t="s">
        <v>88</v>
      </c>
      <c r="AW226" s="13" t="s">
        <v>41</v>
      </c>
      <c r="AX226" s="13" t="s">
        <v>80</v>
      </c>
      <c r="AY226" s="202" t="s">
        <v>182</v>
      </c>
    </row>
    <row r="227" spans="1:65" s="14" customFormat="1" ht="11.25">
      <c r="B227" s="203"/>
      <c r="C227" s="204"/>
      <c r="D227" s="194" t="s">
        <v>193</v>
      </c>
      <c r="E227" s="205" t="s">
        <v>43</v>
      </c>
      <c r="F227" s="206" t="s">
        <v>478</v>
      </c>
      <c r="G227" s="204"/>
      <c r="H227" s="207">
        <v>2</v>
      </c>
      <c r="I227" s="208"/>
      <c r="J227" s="204"/>
      <c r="K227" s="204"/>
      <c r="L227" s="209"/>
      <c r="M227" s="210"/>
      <c r="N227" s="211"/>
      <c r="O227" s="211"/>
      <c r="P227" s="211"/>
      <c r="Q227" s="211"/>
      <c r="R227" s="211"/>
      <c r="S227" s="211"/>
      <c r="T227" s="212"/>
      <c r="AT227" s="213" t="s">
        <v>193</v>
      </c>
      <c r="AU227" s="213" t="s">
        <v>90</v>
      </c>
      <c r="AV227" s="14" t="s">
        <v>90</v>
      </c>
      <c r="AW227" s="14" t="s">
        <v>41</v>
      </c>
      <c r="AX227" s="14" t="s">
        <v>80</v>
      </c>
      <c r="AY227" s="213" t="s">
        <v>182</v>
      </c>
    </row>
    <row r="228" spans="1:65" s="13" customFormat="1" ht="11.25">
      <c r="B228" s="192"/>
      <c r="C228" s="193"/>
      <c r="D228" s="194" t="s">
        <v>193</v>
      </c>
      <c r="E228" s="195" t="s">
        <v>43</v>
      </c>
      <c r="F228" s="196" t="s">
        <v>2499</v>
      </c>
      <c r="G228" s="193"/>
      <c r="H228" s="195" t="s">
        <v>43</v>
      </c>
      <c r="I228" s="197"/>
      <c r="J228" s="193"/>
      <c r="K228" s="193"/>
      <c r="L228" s="198"/>
      <c r="M228" s="199"/>
      <c r="N228" s="200"/>
      <c r="O228" s="200"/>
      <c r="P228" s="200"/>
      <c r="Q228" s="200"/>
      <c r="R228" s="200"/>
      <c r="S228" s="200"/>
      <c r="T228" s="201"/>
      <c r="AT228" s="202" t="s">
        <v>193</v>
      </c>
      <c r="AU228" s="202" t="s">
        <v>90</v>
      </c>
      <c r="AV228" s="13" t="s">
        <v>88</v>
      </c>
      <c r="AW228" s="13" t="s">
        <v>41</v>
      </c>
      <c r="AX228" s="13" t="s">
        <v>80</v>
      </c>
      <c r="AY228" s="202" t="s">
        <v>182</v>
      </c>
    </row>
    <row r="229" spans="1:65" s="14" customFormat="1" ht="11.25">
      <c r="B229" s="203"/>
      <c r="C229" s="204"/>
      <c r="D229" s="194" t="s">
        <v>193</v>
      </c>
      <c r="E229" s="205" t="s">
        <v>43</v>
      </c>
      <c r="F229" s="206" t="s">
        <v>478</v>
      </c>
      <c r="G229" s="204"/>
      <c r="H229" s="207">
        <v>2</v>
      </c>
      <c r="I229" s="208"/>
      <c r="J229" s="204"/>
      <c r="K229" s="204"/>
      <c r="L229" s="209"/>
      <c r="M229" s="210"/>
      <c r="N229" s="211"/>
      <c r="O229" s="211"/>
      <c r="P229" s="211"/>
      <c r="Q229" s="211"/>
      <c r="R229" s="211"/>
      <c r="S229" s="211"/>
      <c r="T229" s="212"/>
      <c r="AT229" s="213" t="s">
        <v>193</v>
      </c>
      <c r="AU229" s="213" t="s">
        <v>90</v>
      </c>
      <c r="AV229" s="14" t="s">
        <v>90</v>
      </c>
      <c r="AW229" s="14" t="s">
        <v>41</v>
      </c>
      <c r="AX229" s="14" t="s">
        <v>80</v>
      </c>
      <c r="AY229" s="213" t="s">
        <v>182</v>
      </c>
    </row>
    <row r="230" spans="1:65" s="13" customFormat="1" ht="11.25">
      <c r="B230" s="192"/>
      <c r="C230" s="193"/>
      <c r="D230" s="194" t="s">
        <v>193</v>
      </c>
      <c r="E230" s="195" t="s">
        <v>43</v>
      </c>
      <c r="F230" s="196" t="s">
        <v>2500</v>
      </c>
      <c r="G230" s="193"/>
      <c r="H230" s="195" t="s">
        <v>43</v>
      </c>
      <c r="I230" s="197"/>
      <c r="J230" s="193"/>
      <c r="K230" s="193"/>
      <c r="L230" s="198"/>
      <c r="M230" s="199"/>
      <c r="N230" s="200"/>
      <c r="O230" s="200"/>
      <c r="P230" s="200"/>
      <c r="Q230" s="200"/>
      <c r="R230" s="200"/>
      <c r="S230" s="200"/>
      <c r="T230" s="201"/>
      <c r="AT230" s="202" t="s">
        <v>193</v>
      </c>
      <c r="AU230" s="202" t="s">
        <v>90</v>
      </c>
      <c r="AV230" s="13" t="s">
        <v>88</v>
      </c>
      <c r="AW230" s="13" t="s">
        <v>41</v>
      </c>
      <c r="AX230" s="13" t="s">
        <v>80</v>
      </c>
      <c r="AY230" s="202" t="s">
        <v>182</v>
      </c>
    </row>
    <row r="231" spans="1:65" s="14" customFormat="1" ht="11.25">
      <c r="B231" s="203"/>
      <c r="C231" s="204"/>
      <c r="D231" s="194" t="s">
        <v>193</v>
      </c>
      <c r="E231" s="205" t="s">
        <v>43</v>
      </c>
      <c r="F231" s="206" t="s">
        <v>478</v>
      </c>
      <c r="G231" s="204"/>
      <c r="H231" s="207">
        <v>2</v>
      </c>
      <c r="I231" s="208"/>
      <c r="J231" s="204"/>
      <c r="K231" s="204"/>
      <c r="L231" s="209"/>
      <c r="M231" s="210"/>
      <c r="N231" s="211"/>
      <c r="O231" s="211"/>
      <c r="P231" s="211"/>
      <c r="Q231" s="211"/>
      <c r="R231" s="211"/>
      <c r="S231" s="211"/>
      <c r="T231" s="212"/>
      <c r="AT231" s="213" t="s">
        <v>193</v>
      </c>
      <c r="AU231" s="213" t="s">
        <v>90</v>
      </c>
      <c r="AV231" s="14" t="s">
        <v>90</v>
      </c>
      <c r="AW231" s="14" t="s">
        <v>41</v>
      </c>
      <c r="AX231" s="14" t="s">
        <v>80</v>
      </c>
      <c r="AY231" s="213" t="s">
        <v>182</v>
      </c>
    </row>
    <row r="232" spans="1:65" s="13" customFormat="1" ht="11.25">
      <c r="B232" s="192"/>
      <c r="C232" s="193"/>
      <c r="D232" s="194" t="s">
        <v>193</v>
      </c>
      <c r="E232" s="195" t="s">
        <v>43</v>
      </c>
      <c r="F232" s="196" t="s">
        <v>2501</v>
      </c>
      <c r="G232" s="193"/>
      <c r="H232" s="195" t="s">
        <v>43</v>
      </c>
      <c r="I232" s="197"/>
      <c r="J232" s="193"/>
      <c r="K232" s="193"/>
      <c r="L232" s="198"/>
      <c r="M232" s="199"/>
      <c r="N232" s="200"/>
      <c r="O232" s="200"/>
      <c r="P232" s="200"/>
      <c r="Q232" s="200"/>
      <c r="R232" s="200"/>
      <c r="S232" s="200"/>
      <c r="T232" s="201"/>
      <c r="AT232" s="202" t="s">
        <v>193</v>
      </c>
      <c r="AU232" s="202" t="s">
        <v>90</v>
      </c>
      <c r="AV232" s="13" t="s">
        <v>88</v>
      </c>
      <c r="AW232" s="13" t="s">
        <v>41</v>
      </c>
      <c r="AX232" s="13" t="s">
        <v>80</v>
      </c>
      <c r="AY232" s="202" t="s">
        <v>182</v>
      </c>
    </row>
    <row r="233" spans="1:65" s="14" customFormat="1" ht="11.25">
      <c r="B233" s="203"/>
      <c r="C233" s="204"/>
      <c r="D233" s="194" t="s">
        <v>193</v>
      </c>
      <c r="E233" s="205" t="s">
        <v>43</v>
      </c>
      <c r="F233" s="206" t="s">
        <v>478</v>
      </c>
      <c r="G233" s="204"/>
      <c r="H233" s="207">
        <v>2</v>
      </c>
      <c r="I233" s="208"/>
      <c r="J233" s="204"/>
      <c r="K233" s="204"/>
      <c r="L233" s="209"/>
      <c r="M233" s="210"/>
      <c r="N233" s="211"/>
      <c r="O233" s="211"/>
      <c r="P233" s="211"/>
      <c r="Q233" s="211"/>
      <c r="R233" s="211"/>
      <c r="S233" s="211"/>
      <c r="T233" s="212"/>
      <c r="AT233" s="213" t="s">
        <v>193</v>
      </c>
      <c r="AU233" s="213" t="s">
        <v>90</v>
      </c>
      <c r="AV233" s="14" t="s">
        <v>90</v>
      </c>
      <c r="AW233" s="14" t="s">
        <v>41</v>
      </c>
      <c r="AX233" s="14" t="s">
        <v>80</v>
      </c>
      <c r="AY233" s="213" t="s">
        <v>182</v>
      </c>
    </row>
    <row r="234" spans="1:65" s="15" customFormat="1" ht="11.25">
      <c r="B234" s="227"/>
      <c r="C234" s="228"/>
      <c r="D234" s="194" t="s">
        <v>193</v>
      </c>
      <c r="E234" s="229" t="s">
        <v>43</v>
      </c>
      <c r="F234" s="230" t="s">
        <v>436</v>
      </c>
      <c r="G234" s="228"/>
      <c r="H234" s="231">
        <v>8</v>
      </c>
      <c r="I234" s="232"/>
      <c r="J234" s="228"/>
      <c r="K234" s="228"/>
      <c r="L234" s="233"/>
      <c r="M234" s="234"/>
      <c r="N234" s="235"/>
      <c r="O234" s="235"/>
      <c r="P234" s="235"/>
      <c r="Q234" s="235"/>
      <c r="R234" s="235"/>
      <c r="S234" s="235"/>
      <c r="T234" s="236"/>
      <c r="AT234" s="237" t="s">
        <v>193</v>
      </c>
      <c r="AU234" s="237" t="s">
        <v>90</v>
      </c>
      <c r="AV234" s="15" t="s">
        <v>205</v>
      </c>
      <c r="AW234" s="15" t="s">
        <v>41</v>
      </c>
      <c r="AX234" s="15" t="s">
        <v>88</v>
      </c>
      <c r="AY234" s="237" t="s">
        <v>182</v>
      </c>
    </row>
    <row r="235" spans="1:65" s="2" customFormat="1" ht="14.45" customHeight="1">
      <c r="A235" s="35"/>
      <c r="B235" s="36"/>
      <c r="C235" s="214" t="s">
        <v>295</v>
      </c>
      <c r="D235" s="214" t="s">
        <v>179</v>
      </c>
      <c r="E235" s="215" t="s">
        <v>479</v>
      </c>
      <c r="F235" s="216" t="s">
        <v>480</v>
      </c>
      <c r="G235" s="217" t="s">
        <v>481</v>
      </c>
      <c r="H235" s="218">
        <v>5.024</v>
      </c>
      <c r="I235" s="219"/>
      <c r="J235" s="220">
        <f>ROUND(I235*H235,2)</f>
        <v>0</v>
      </c>
      <c r="K235" s="216" t="s">
        <v>191</v>
      </c>
      <c r="L235" s="221"/>
      <c r="M235" s="222" t="s">
        <v>43</v>
      </c>
      <c r="N235" s="223" t="s">
        <v>51</v>
      </c>
      <c r="O235" s="65"/>
      <c r="P235" s="188">
        <f>O235*H235</f>
        <v>0</v>
      </c>
      <c r="Q235" s="188">
        <v>8.0000000000000007E-5</v>
      </c>
      <c r="R235" s="188">
        <f>Q235*H235</f>
        <v>4.0192000000000005E-4</v>
      </c>
      <c r="S235" s="188">
        <v>0</v>
      </c>
      <c r="T235" s="189">
        <f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90" t="s">
        <v>225</v>
      </c>
      <c r="AT235" s="190" t="s">
        <v>179</v>
      </c>
      <c r="AU235" s="190" t="s">
        <v>90</v>
      </c>
      <c r="AY235" s="17" t="s">
        <v>182</v>
      </c>
      <c r="BE235" s="191">
        <f>IF(N235="základní",J235,0)</f>
        <v>0</v>
      </c>
      <c r="BF235" s="191">
        <f>IF(N235="snížená",J235,0)</f>
        <v>0</v>
      </c>
      <c r="BG235" s="191">
        <f>IF(N235="zákl. přenesená",J235,0)</f>
        <v>0</v>
      </c>
      <c r="BH235" s="191">
        <f>IF(N235="sníž. přenesená",J235,0)</f>
        <v>0</v>
      </c>
      <c r="BI235" s="191">
        <f>IF(N235="nulová",J235,0)</f>
        <v>0</v>
      </c>
      <c r="BJ235" s="17" t="s">
        <v>88</v>
      </c>
      <c r="BK235" s="191">
        <f>ROUND(I235*H235,2)</f>
        <v>0</v>
      </c>
      <c r="BL235" s="17" t="s">
        <v>205</v>
      </c>
      <c r="BM235" s="190" t="s">
        <v>1534</v>
      </c>
    </row>
    <row r="236" spans="1:65" s="13" customFormat="1" ht="11.25">
      <c r="B236" s="192"/>
      <c r="C236" s="193"/>
      <c r="D236" s="194" t="s">
        <v>193</v>
      </c>
      <c r="E236" s="195" t="s">
        <v>43</v>
      </c>
      <c r="F236" s="196" t="s">
        <v>431</v>
      </c>
      <c r="G236" s="193"/>
      <c r="H236" s="195" t="s">
        <v>43</v>
      </c>
      <c r="I236" s="197"/>
      <c r="J236" s="193"/>
      <c r="K236" s="193"/>
      <c r="L236" s="198"/>
      <c r="M236" s="199"/>
      <c r="N236" s="200"/>
      <c r="O236" s="200"/>
      <c r="P236" s="200"/>
      <c r="Q236" s="200"/>
      <c r="R236" s="200"/>
      <c r="S236" s="200"/>
      <c r="T236" s="201"/>
      <c r="AT236" s="202" t="s">
        <v>193</v>
      </c>
      <c r="AU236" s="202" t="s">
        <v>90</v>
      </c>
      <c r="AV236" s="13" t="s">
        <v>88</v>
      </c>
      <c r="AW236" s="13" t="s">
        <v>41</v>
      </c>
      <c r="AX236" s="13" t="s">
        <v>80</v>
      </c>
      <c r="AY236" s="202" t="s">
        <v>182</v>
      </c>
    </row>
    <row r="237" spans="1:65" s="13" customFormat="1" ht="11.25">
      <c r="B237" s="192"/>
      <c r="C237" s="193"/>
      <c r="D237" s="194" t="s">
        <v>193</v>
      </c>
      <c r="E237" s="195" t="s">
        <v>43</v>
      </c>
      <c r="F237" s="196" t="s">
        <v>2498</v>
      </c>
      <c r="G237" s="193"/>
      <c r="H237" s="195" t="s">
        <v>43</v>
      </c>
      <c r="I237" s="197"/>
      <c r="J237" s="193"/>
      <c r="K237" s="193"/>
      <c r="L237" s="198"/>
      <c r="M237" s="199"/>
      <c r="N237" s="200"/>
      <c r="O237" s="200"/>
      <c r="P237" s="200"/>
      <c r="Q237" s="200"/>
      <c r="R237" s="200"/>
      <c r="S237" s="200"/>
      <c r="T237" s="201"/>
      <c r="AT237" s="202" t="s">
        <v>193</v>
      </c>
      <c r="AU237" s="202" t="s">
        <v>90</v>
      </c>
      <c r="AV237" s="13" t="s">
        <v>88</v>
      </c>
      <c r="AW237" s="13" t="s">
        <v>41</v>
      </c>
      <c r="AX237" s="13" t="s">
        <v>80</v>
      </c>
      <c r="AY237" s="202" t="s">
        <v>182</v>
      </c>
    </row>
    <row r="238" spans="1:65" s="14" customFormat="1" ht="11.25">
      <c r="B238" s="203"/>
      <c r="C238" s="204"/>
      <c r="D238" s="194" t="s">
        <v>193</v>
      </c>
      <c r="E238" s="205" t="s">
        <v>43</v>
      </c>
      <c r="F238" s="206" t="s">
        <v>483</v>
      </c>
      <c r="G238" s="204"/>
      <c r="H238" s="207">
        <v>1.256</v>
      </c>
      <c r="I238" s="208"/>
      <c r="J238" s="204"/>
      <c r="K238" s="204"/>
      <c r="L238" s="209"/>
      <c r="M238" s="210"/>
      <c r="N238" s="211"/>
      <c r="O238" s="211"/>
      <c r="P238" s="211"/>
      <c r="Q238" s="211"/>
      <c r="R238" s="211"/>
      <c r="S238" s="211"/>
      <c r="T238" s="212"/>
      <c r="AT238" s="213" t="s">
        <v>193</v>
      </c>
      <c r="AU238" s="213" t="s">
        <v>90</v>
      </c>
      <c r="AV238" s="14" t="s">
        <v>90</v>
      </c>
      <c r="AW238" s="14" t="s">
        <v>41</v>
      </c>
      <c r="AX238" s="14" t="s">
        <v>80</v>
      </c>
      <c r="AY238" s="213" t="s">
        <v>182</v>
      </c>
    </row>
    <row r="239" spans="1:65" s="13" customFormat="1" ht="11.25">
      <c r="B239" s="192"/>
      <c r="C239" s="193"/>
      <c r="D239" s="194" t="s">
        <v>193</v>
      </c>
      <c r="E239" s="195" t="s">
        <v>43</v>
      </c>
      <c r="F239" s="196" t="s">
        <v>2499</v>
      </c>
      <c r="G239" s="193"/>
      <c r="H239" s="195" t="s">
        <v>43</v>
      </c>
      <c r="I239" s="197"/>
      <c r="J239" s="193"/>
      <c r="K239" s="193"/>
      <c r="L239" s="198"/>
      <c r="M239" s="199"/>
      <c r="N239" s="200"/>
      <c r="O239" s="200"/>
      <c r="P239" s="200"/>
      <c r="Q239" s="200"/>
      <c r="R239" s="200"/>
      <c r="S239" s="200"/>
      <c r="T239" s="201"/>
      <c r="AT239" s="202" t="s">
        <v>193</v>
      </c>
      <c r="AU239" s="202" t="s">
        <v>90</v>
      </c>
      <c r="AV239" s="13" t="s">
        <v>88</v>
      </c>
      <c r="AW239" s="13" t="s">
        <v>41</v>
      </c>
      <c r="AX239" s="13" t="s">
        <v>80</v>
      </c>
      <c r="AY239" s="202" t="s">
        <v>182</v>
      </c>
    </row>
    <row r="240" spans="1:65" s="14" customFormat="1" ht="11.25">
      <c r="B240" s="203"/>
      <c r="C240" s="204"/>
      <c r="D240" s="194" t="s">
        <v>193</v>
      </c>
      <c r="E240" s="205" t="s">
        <v>43</v>
      </c>
      <c r="F240" s="206" t="s">
        <v>483</v>
      </c>
      <c r="G240" s="204"/>
      <c r="H240" s="207">
        <v>1.256</v>
      </c>
      <c r="I240" s="208"/>
      <c r="J240" s="204"/>
      <c r="K240" s="204"/>
      <c r="L240" s="209"/>
      <c r="M240" s="210"/>
      <c r="N240" s="211"/>
      <c r="O240" s="211"/>
      <c r="P240" s="211"/>
      <c r="Q240" s="211"/>
      <c r="R240" s="211"/>
      <c r="S240" s="211"/>
      <c r="T240" s="212"/>
      <c r="AT240" s="213" t="s">
        <v>193</v>
      </c>
      <c r="AU240" s="213" t="s">
        <v>90</v>
      </c>
      <c r="AV240" s="14" t="s">
        <v>90</v>
      </c>
      <c r="AW240" s="14" t="s">
        <v>41</v>
      </c>
      <c r="AX240" s="14" t="s">
        <v>80</v>
      </c>
      <c r="AY240" s="213" t="s">
        <v>182</v>
      </c>
    </row>
    <row r="241" spans="1:65" s="13" customFormat="1" ht="11.25">
      <c r="B241" s="192"/>
      <c r="C241" s="193"/>
      <c r="D241" s="194" t="s">
        <v>193</v>
      </c>
      <c r="E241" s="195" t="s">
        <v>43</v>
      </c>
      <c r="F241" s="196" t="s">
        <v>2500</v>
      </c>
      <c r="G241" s="193"/>
      <c r="H241" s="195" t="s">
        <v>43</v>
      </c>
      <c r="I241" s="197"/>
      <c r="J241" s="193"/>
      <c r="K241" s="193"/>
      <c r="L241" s="198"/>
      <c r="M241" s="199"/>
      <c r="N241" s="200"/>
      <c r="O241" s="200"/>
      <c r="P241" s="200"/>
      <c r="Q241" s="200"/>
      <c r="R241" s="200"/>
      <c r="S241" s="200"/>
      <c r="T241" s="201"/>
      <c r="AT241" s="202" t="s">
        <v>193</v>
      </c>
      <c r="AU241" s="202" t="s">
        <v>90</v>
      </c>
      <c r="AV241" s="13" t="s">
        <v>88</v>
      </c>
      <c r="AW241" s="13" t="s">
        <v>41</v>
      </c>
      <c r="AX241" s="13" t="s">
        <v>80</v>
      </c>
      <c r="AY241" s="202" t="s">
        <v>182</v>
      </c>
    </row>
    <row r="242" spans="1:65" s="14" customFormat="1" ht="11.25">
      <c r="B242" s="203"/>
      <c r="C242" s="204"/>
      <c r="D242" s="194" t="s">
        <v>193</v>
      </c>
      <c r="E242" s="205" t="s">
        <v>43</v>
      </c>
      <c r="F242" s="206" t="s">
        <v>483</v>
      </c>
      <c r="G242" s="204"/>
      <c r="H242" s="207">
        <v>1.256</v>
      </c>
      <c r="I242" s="208"/>
      <c r="J242" s="204"/>
      <c r="K242" s="204"/>
      <c r="L242" s="209"/>
      <c r="M242" s="210"/>
      <c r="N242" s="211"/>
      <c r="O242" s="211"/>
      <c r="P242" s="211"/>
      <c r="Q242" s="211"/>
      <c r="R242" s="211"/>
      <c r="S242" s="211"/>
      <c r="T242" s="212"/>
      <c r="AT242" s="213" t="s">
        <v>193</v>
      </c>
      <c r="AU242" s="213" t="s">
        <v>90</v>
      </c>
      <c r="AV242" s="14" t="s">
        <v>90</v>
      </c>
      <c r="AW242" s="14" t="s">
        <v>41</v>
      </c>
      <c r="AX242" s="14" t="s">
        <v>80</v>
      </c>
      <c r="AY242" s="213" t="s">
        <v>182</v>
      </c>
    </row>
    <row r="243" spans="1:65" s="13" customFormat="1" ht="11.25">
      <c r="B243" s="192"/>
      <c r="C243" s="193"/>
      <c r="D243" s="194" t="s">
        <v>193</v>
      </c>
      <c r="E243" s="195" t="s">
        <v>43</v>
      </c>
      <c r="F243" s="196" t="s">
        <v>2501</v>
      </c>
      <c r="G243" s="193"/>
      <c r="H243" s="195" t="s">
        <v>43</v>
      </c>
      <c r="I243" s="197"/>
      <c r="J243" s="193"/>
      <c r="K243" s="193"/>
      <c r="L243" s="198"/>
      <c r="M243" s="199"/>
      <c r="N243" s="200"/>
      <c r="O243" s="200"/>
      <c r="P243" s="200"/>
      <c r="Q243" s="200"/>
      <c r="R243" s="200"/>
      <c r="S243" s="200"/>
      <c r="T243" s="201"/>
      <c r="AT243" s="202" t="s">
        <v>193</v>
      </c>
      <c r="AU243" s="202" t="s">
        <v>90</v>
      </c>
      <c r="AV243" s="13" t="s">
        <v>88</v>
      </c>
      <c r="AW243" s="13" t="s">
        <v>41</v>
      </c>
      <c r="AX243" s="13" t="s">
        <v>80</v>
      </c>
      <c r="AY243" s="202" t="s">
        <v>182</v>
      </c>
    </row>
    <row r="244" spans="1:65" s="14" customFormat="1" ht="11.25">
      <c r="B244" s="203"/>
      <c r="C244" s="204"/>
      <c r="D244" s="194" t="s">
        <v>193</v>
      </c>
      <c r="E244" s="205" t="s">
        <v>43</v>
      </c>
      <c r="F244" s="206" t="s">
        <v>483</v>
      </c>
      <c r="G244" s="204"/>
      <c r="H244" s="207">
        <v>1.256</v>
      </c>
      <c r="I244" s="208"/>
      <c r="J244" s="204"/>
      <c r="K244" s="204"/>
      <c r="L244" s="209"/>
      <c r="M244" s="210"/>
      <c r="N244" s="211"/>
      <c r="O244" s="211"/>
      <c r="P244" s="211"/>
      <c r="Q244" s="211"/>
      <c r="R244" s="211"/>
      <c r="S244" s="211"/>
      <c r="T244" s="212"/>
      <c r="AT244" s="213" t="s">
        <v>193</v>
      </c>
      <c r="AU244" s="213" t="s">
        <v>90</v>
      </c>
      <c r="AV244" s="14" t="s">
        <v>90</v>
      </c>
      <c r="AW244" s="14" t="s">
        <v>41</v>
      </c>
      <c r="AX244" s="14" t="s">
        <v>80</v>
      </c>
      <c r="AY244" s="213" t="s">
        <v>182</v>
      </c>
    </row>
    <row r="245" spans="1:65" s="15" customFormat="1" ht="11.25">
      <c r="B245" s="227"/>
      <c r="C245" s="228"/>
      <c r="D245" s="194" t="s">
        <v>193</v>
      </c>
      <c r="E245" s="229" t="s">
        <v>43</v>
      </c>
      <c r="F245" s="230" t="s">
        <v>436</v>
      </c>
      <c r="G245" s="228"/>
      <c r="H245" s="231">
        <v>5.024</v>
      </c>
      <c r="I245" s="232"/>
      <c r="J245" s="228"/>
      <c r="K245" s="228"/>
      <c r="L245" s="233"/>
      <c r="M245" s="234"/>
      <c r="N245" s="235"/>
      <c r="O245" s="235"/>
      <c r="P245" s="235"/>
      <c r="Q245" s="235"/>
      <c r="R245" s="235"/>
      <c r="S245" s="235"/>
      <c r="T245" s="236"/>
      <c r="AT245" s="237" t="s">
        <v>193</v>
      </c>
      <c r="AU245" s="237" t="s">
        <v>90</v>
      </c>
      <c r="AV245" s="15" t="s">
        <v>205</v>
      </c>
      <c r="AW245" s="15" t="s">
        <v>41</v>
      </c>
      <c r="AX245" s="15" t="s">
        <v>88</v>
      </c>
      <c r="AY245" s="237" t="s">
        <v>182</v>
      </c>
    </row>
    <row r="246" spans="1:65" s="2" customFormat="1" ht="24.2" customHeight="1">
      <c r="A246" s="35"/>
      <c r="B246" s="36"/>
      <c r="C246" s="214" t="s">
        <v>300</v>
      </c>
      <c r="D246" s="214" t="s">
        <v>179</v>
      </c>
      <c r="E246" s="215" t="s">
        <v>484</v>
      </c>
      <c r="F246" s="216" t="s">
        <v>485</v>
      </c>
      <c r="G246" s="217" t="s">
        <v>486</v>
      </c>
      <c r="H246" s="218">
        <v>0.08</v>
      </c>
      <c r="I246" s="219"/>
      <c r="J246" s="220">
        <f>ROUND(I246*H246,2)</f>
        <v>0</v>
      </c>
      <c r="K246" s="216" t="s">
        <v>191</v>
      </c>
      <c r="L246" s="221"/>
      <c r="M246" s="222" t="s">
        <v>43</v>
      </c>
      <c r="N246" s="223" t="s">
        <v>51</v>
      </c>
      <c r="O246" s="65"/>
      <c r="P246" s="188">
        <f>O246*H246</f>
        <v>0</v>
      </c>
      <c r="Q246" s="188">
        <v>5.0000000000000001E-4</v>
      </c>
      <c r="R246" s="188">
        <f>Q246*H246</f>
        <v>4.0000000000000003E-5</v>
      </c>
      <c r="S246" s="188">
        <v>0</v>
      </c>
      <c r="T246" s="189">
        <f>S246*H246</f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90" t="s">
        <v>225</v>
      </c>
      <c r="AT246" s="190" t="s">
        <v>179</v>
      </c>
      <c r="AU246" s="190" t="s">
        <v>90</v>
      </c>
      <c r="AY246" s="17" t="s">
        <v>182</v>
      </c>
      <c r="BE246" s="191">
        <f>IF(N246="základní",J246,0)</f>
        <v>0</v>
      </c>
      <c r="BF246" s="191">
        <f>IF(N246="snížená",J246,0)</f>
        <v>0</v>
      </c>
      <c r="BG246" s="191">
        <f>IF(N246="zákl. přenesená",J246,0)</f>
        <v>0</v>
      </c>
      <c r="BH246" s="191">
        <f>IF(N246="sníž. přenesená",J246,0)</f>
        <v>0</v>
      </c>
      <c r="BI246" s="191">
        <f>IF(N246="nulová",J246,0)</f>
        <v>0</v>
      </c>
      <c r="BJ246" s="17" t="s">
        <v>88</v>
      </c>
      <c r="BK246" s="191">
        <f>ROUND(I246*H246,2)</f>
        <v>0</v>
      </c>
      <c r="BL246" s="17" t="s">
        <v>205</v>
      </c>
      <c r="BM246" s="190" t="s">
        <v>1536</v>
      </c>
    </row>
    <row r="247" spans="1:65" s="13" customFormat="1" ht="11.25">
      <c r="B247" s="192"/>
      <c r="C247" s="193"/>
      <c r="D247" s="194" t="s">
        <v>193</v>
      </c>
      <c r="E247" s="195" t="s">
        <v>43</v>
      </c>
      <c r="F247" s="196" t="s">
        <v>431</v>
      </c>
      <c r="G247" s="193"/>
      <c r="H247" s="195" t="s">
        <v>43</v>
      </c>
      <c r="I247" s="197"/>
      <c r="J247" s="193"/>
      <c r="K247" s="193"/>
      <c r="L247" s="198"/>
      <c r="M247" s="199"/>
      <c r="N247" s="200"/>
      <c r="O247" s="200"/>
      <c r="P247" s="200"/>
      <c r="Q247" s="200"/>
      <c r="R247" s="200"/>
      <c r="S247" s="200"/>
      <c r="T247" s="201"/>
      <c r="AT247" s="202" t="s">
        <v>193</v>
      </c>
      <c r="AU247" s="202" t="s">
        <v>90</v>
      </c>
      <c r="AV247" s="13" t="s">
        <v>88</v>
      </c>
      <c r="AW247" s="13" t="s">
        <v>41</v>
      </c>
      <c r="AX247" s="13" t="s">
        <v>80</v>
      </c>
      <c r="AY247" s="202" t="s">
        <v>182</v>
      </c>
    </row>
    <row r="248" spans="1:65" s="13" customFormat="1" ht="11.25">
      <c r="B248" s="192"/>
      <c r="C248" s="193"/>
      <c r="D248" s="194" t="s">
        <v>193</v>
      </c>
      <c r="E248" s="195" t="s">
        <v>43</v>
      </c>
      <c r="F248" s="196" t="s">
        <v>2498</v>
      </c>
      <c r="G248" s="193"/>
      <c r="H248" s="195" t="s">
        <v>43</v>
      </c>
      <c r="I248" s="197"/>
      <c r="J248" s="193"/>
      <c r="K248" s="193"/>
      <c r="L248" s="198"/>
      <c r="M248" s="199"/>
      <c r="N248" s="200"/>
      <c r="O248" s="200"/>
      <c r="P248" s="200"/>
      <c r="Q248" s="200"/>
      <c r="R248" s="200"/>
      <c r="S248" s="200"/>
      <c r="T248" s="201"/>
      <c r="AT248" s="202" t="s">
        <v>193</v>
      </c>
      <c r="AU248" s="202" t="s">
        <v>90</v>
      </c>
      <c r="AV248" s="13" t="s">
        <v>88</v>
      </c>
      <c r="AW248" s="13" t="s">
        <v>41</v>
      </c>
      <c r="AX248" s="13" t="s">
        <v>80</v>
      </c>
      <c r="AY248" s="202" t="s">
        <v>182</v>
      </c>
    </row>
    <row r="249" spans="1:65" s="14" customFormat="1" ht="11.25">
      <c r="B249" s="203"/>
      <c r="C249" s="204"/>
      <c r="D249" s="194" t="s">
        <v>193</v>
      </c>
      <c r="E249" s="205" t="s">
        <v>43</v>
      </c>
      <c r="F249" s="206" t="s">
        <v>488</v>
      </c>
      <c r="G249" s="204"/>
      <c r="H249" s="207">
        <v>0.02</v>
      </c>
      <c r="I249" s="208"/>
      <c r="J249" s="204"/>
      <c r="K249" s="204"/>
      <c r="L249" s="209"/>
      <c r="M249" s="210"/>
      <c r="N249" s="211"/>
      <c r="O249" s="211"/>
      <c r="P249" s="211"/>
      <c r="Q249" s="211"/>
      <c r="R249" s="211"/>
      <c r="S249" s="211"/>
      <c r="T249" s="212"/>
      <c r="AT249" s="213" t="s">
        <v>193</v>
      </c>
      <c r="AU249" s="213" t="s">
        <v>90</v>
      </c>
      <c r="AV249" s="14" t="s">
        <v>90</v>
      </c>
      <c r="AW249" s="14" t="s">
        <v>41</v>
      </c>
      <c r="AX249" s="14" t="s">
        <v>80</v>
      </c>
      <c r="AY249" s="213" t="s">
        <v>182</v>
      </c>
    </row>
    <row r="250" spans="1:65" s="13" customFormat="1" ht="11.25">
      <c r="B250" s="192"/>
      <c r="C250" s="193"/>
      <c r="D250" s="194" t="s">
        <v>193</v>
      </c>
      <c r="E250" s="195" t="s">
        <v>43</v>
      </c>
      <c r="F250" s="196" t="s">
        <v>2499</v>
      </c>
      <c r="G250" s="193"/>
      <c r="H250" s="195" t="s">
        <v>43</v>
      </c>
      <c r="I250" s="197"/>
      <c r="J250" s="193"/>
      <c r="K250" s="193"/>
      <c r="L250" s="198"/>
      <c r="M250" s="199"/>
      <c r="N250" s="200"/>
      <c r="O250" s="200"/>
      <c r="P250" s="200"/>
      <c r="Q250" s="200"/>
      <c r="R250" s="200"/>
      <c r="S250" s="200"/>
      <c r="T250" s="201"/>
      <c r="AT250" s="202" t="s">
        <v>193</v>
      </c>
      <c r="AU250" s="202" t="s">
        <v>90</v>
      </c>
      <c r="AV250" s="13" t="s">
        <v>88</v>
      </c>
      <c r="AW250" s="13" t="s">
        <v>41</v>
      </c>
      <c r="AX250" s="13" t="s">
        <v>80</v>
      </c>
      <c r="AY250" s="202" t="s">
        <v>182</v>
      </c>
    </row>
    <row r="251" spans="1:65" s="14" customFormat="1" ht="11.25">
      <c r="B251" s="203"/>
      <c r="C251" s="204"/>
      <c r="D251" s="194" t="s">
        <v>193</v>
      </c>
      <c r="E251" s="205" t="s">
        <v>43</v>
      </c>
      <c r="F251" s="206" t="s">
        <v>488</v>
      </c>
      <c r="G251" s="204"/>
      <c r="H251" s="207">
        <v>0.02</v>
      </c>
      <c r="I251" s="208"/>
      <c r="J251" s="204"/>
      <c r="K251" s="204"/>
      <c r="L251" s="209"/>
      <c r="M251" s="210"/>
      <c r="N251" s="211"/>
      <c r="O251" s="211"/>
      <c r="P251" s="211"/>
      <c r="Q251" s="211"/>
      <c r="R251" s="211"/>
      <c r="S251" s="211"/>
      <c r="T251" s="212"/>
      <c r="AT251" s="213" t="s">
        <v>193</v>
      </c>
      <c r="AU251" s="213" t="s">
        <v>90</v>
      </c>
      <c r="AV251" s="14" t="s">
        <v>90</v>
      </c>
      <c r="AW251" s="14" t="s">
        <v>41</v>
      </c>
      <c r="AX251" s="14" t="s">
        <v>80</v>
      </c>
      <c r="AY251" s="213" t="s">
        <v>182</v>
      </c>
    </row>
    <row r="252" spans="1:65" s="13" customFormat="1" ht="11.25">
      <c r="B252" s="192"/>
      <c r="C252" s="193"/>
      <c r="D252" s="194" t="s">
        <v>193</v>
      </c>
      <c r="E252" s="195" t="s">
        <v>43</v>
      </c>
      <c r="F252" s="196" t="s">
        <v>2500</v>
      </c>
      <c r="G252" s="193"/>
      <c r="H252" s="195" t="s">
        <v>43</v>
      </c>
      <c r="I252" s="197"/>
      <c r="J252" s="193"/>
      <c r="K252" s="193"/>
      <c r="L252" s="198"/>
      <c r="M252" s="199"/>
      <c r="N252" s="200"/>
      <c r="O252" s="200"/>
      <c r="P252" s="200"/>
      <c r="Q252" s="200"/>
      <c r="R252" s="200"/>
      <c r="S252" s="200"/>
      <c r="T252" s="201"/>
      <c r="AT252" s="202" t="s">
        <v>193</v>
      </c>
      <c r="AU252" s="202" t="s">
        <v>90</v>
      </c>
      <c r="AV252" s="13" t="s">
        <v>88</v>
      </c>
      <c r="AW252" s="13" t="s">
        <v>41</v>
      </c>
      <c r="AX252" s="13" t="s">
        <v>80</v>
      </c>
      <c r="AY252" s="202" t="s">
        <v>182</v>
      </c>
    </row>
    <row r="253" spans="1:65" s="14" customFormat="1" ht="11.25">
      <c r="B253" s="203"/>
      <c r="C253" s="204"/>
      <c r="D253" s="194" t="s">
        <v>193</v>
      </c>
      <c r="E253" s="205" t="s">
        <v>43</v>
      </c>
      <c r="F253" s="206" t="s">
        <v>488</v>
      </c>
      <c r="G253" s="204"/>
      <c r="H253" s="207">
        <v>0.02</v>
      </c>
      <c r="I253" s="208"/>
      <c r="J253" s="204"/>
      <c r="K253" s="204"/>
      <c r="L253" s="209"/>
      <c r="M253" s="210"/>
      <c r="N253" s="211"/>
      <c r="O253" s="211"/>
      <c r="P253" s="211"/>
      <c r="Q253" s="211"/>
      <c r="R253" s="211"/>
      <c r="S253" s="211"/>
      <c r="T253" s="212"/>
      <c r="AT253" s="213" t="s">
        <v>193</v>
      </c>
      <c r="AU253" s="213" t="s">
        <v>90</v>
      </c>
      <c r="AV253" s="14" t="s">
        <v>90</v>
      </c>
      <c r="AW253" s="14" t="s">
        <v>41</v>
      </c>
      <c r="AX253" s="14" t="s">
        <v>80</v>
      </c>
      <c r="AY253" s="213" t="s">
        <v>182</v>
      </c>
    </row>
    <row r="254" spans="1:65" s="13" customFormat="1" ht="11.25">
      <c r="B254" s="192"/>
      <c r="C254" s="193"/>
      <c r="D254" s="194" t="s">
        <v>193</v>
      </c>
      <c r="E254" s="195" t="s">
        <v>43</v>
      </c>
      <c r="F254" s="196" t="s">
        <v>2501</v>
      </c>
      <c r="G254" s="193"/>
      <c r="H254" s="195" t="s">
        <v>43</v>
      </c>
      <c r="I254" s="197"/>
      <c r="J254" s="193"/>
      <c r="K254" s="193"/>
      <c r="L254" s="198"/>
      <c r="M254" s="199"/>
      <c r="N254" s="200"/>
      <c r="O254" s="200"/>
      <c r="P254" s="200"/>
      <c r="Q254" s="200"/>
      <c r="R254" s="200"/>
      <c r="S254" s="200"/>
      <c r="T254" s="201"/>
      <c r="AT254" s="202" t="s">
        <v>193</v>
      </c>
      <c r="AU254" s="202" t="s">
        <v>90</v>
      </c>
      <c r="AV254" s="13" t="s">
        <v>88</v>
      </c>
      <c r="AW254" s="13" t="s">
        <v>41</v>
      </c>
      <c r="AX254" s="13" t="s">
        <v>80</v>
      </c>
      <c r="AY254" s="202" t="s">
        <v>182</v>
      </c>
    </row>
    <row r="255" spans="1:65" s="14" customFormat="1" ht="11.25">
      <c r="B255" s="203"/>
      <c r="C255" s="204"/>
      <c r="D255" s="194" t="s">
        <v>193</v>
      </c>
      <c r="E255" s="205" t="s">
        <v>43</v>
      </c>
      <c r="F255" s="206" t="s">
        <v>488</v>
      </c>
      <c r="G255" s="204"/>
      <c r="H255" s="207">
        <v>0.02</v>
      </c>
      <c r="I255" s="208"/>
      <c r="J255" s="204"/>
      <c r="K255" s="204"/>
      <c r="L255" s="209"/>
      <c r="M255" s="210"/>
      <c r="N255" s="211"/>
      <c r="O255" s="211"/>
      <c r="P255" s="211"/>
      <c r="Q255" s="211"/>
      <c r="R255" s="211"/>
      <c r="S255" s="211"/>
      <c r="T255" s="212"/>
      <c r="AT255" s="213" t="s">
        <v>193</v>
      </c>
      <c r="AU255" s="213" t="s">
        <v>90</v>
      </c>
      <c r="AV255" s="14" t="s">
        <v>90</v>
      </c>
      <c r="AW255" s="14" t="s">
        <v>41</v>
      </c>
      <c r="AX255" s="14" t="s">
        <v>80</v>
      </c>
      <c r="AY255" s="213" t="s">
        <v>182</v>
      </c>
    </row>
    <row r="256" spans="1:65" s="15" customFormat="1" ht="11.25">
      <c r="B256" s="227"/>
      <c r="C256" s="228"/>
      <c r="D256" s="194" t="s">
        <v>193</v>
      </c>
      <c r="E256" s="229" t="s">
        <v>43</v>
      </c>
      <c r="F256" s="230" t="s">
        <v>436</v>
      </c>
      <c r="G256" s="228"/>
      <c r="H256" s="231">
        <v>0.08</v>
      </c>
      <c r="I256" s="232"/>
      <c r="J256" s="228"/>
      <c r="K256" s="228"/>
      <c r="L256" s="233"/>
      <c r="M256" s="234"/>
      <c r="N256" s="235"/>
      <c r="O256" s="235"/>
      <c r="P256" s="235"/>
      <c r="Q256" s="235"/>
      <c r="R256" s="235"/>
      <c r="S256" s="235"/>
      <c r="T256" s="236"/>
      <c r="AT256" s="237" t="s">
        <v>193</v>
      </c>
      <c r="AU256" s="237" t="s">
        <v>90</v>
      </c>
      <c r="AV256" s="15" t="s">
        <v>205</v>
      </c>
      <c r="AW256" s="15" t="s">
        <v>41</v>
      </c>
      <c r="AX256" s="15" t="s">
        <v>88</v>
      </c>
      <c r="AY256" s="237" t="s">
        <v>182</v>
      </c>
    </row>
    <row r="257" spans="1:65" s="2" customFormat="1" ht="24.2" customHeight="1">
      <c r="A257" s="35"/>
      <c r="B257" s="36"/>
      <c r="C257" s="179" t="s">
        <v>305</v>
      </c>
      <c r="D257" s="179" t="s">
        <v>187</v>
      </c>
      <c r="E257" s="180" t="s">
        <v>489</v>
      </c>
      <c r="F257" s="181" t="s">
        <v>490</v>
      </c>
      <c r="G257" s="182" t="s">
        <v>190</v>
      </c>
      <c r="H257" s="183">
        <v>1</v>
      </c>
      <c r="I257" s="184"/>
      <c r="J257" s="185">
        <f>ROUND(I257*H257,2)</f>
        <v>0</v>
      </c>
      <c r="K257" s="181" t="s">
        <v>191</v>
      </c>
      <c r="L257" s="40"/>
      <c r="M257" s="186" t="s">
        <v>43</v>
      </c>
      <c r="N257" s="187" t="s">
        <v>51</v>
      </c>
      <c r="O257" s="65"/>
      <c r="P257" s="188">
        <f>O257*H257</f>
        <v>0</v>
      </c>
      <c r="Q257" s="188">
        <v>6.9999999999999999E-4</v>
      </c>
      <c r="R257" s="188">
        <f>Q257*H257</f>
        <v>6.9999999999999999E-4</v>
      </c>
      <c r="S257" s="188">
        <v>0</v>
      </c>
      <c r="T257" s="189">
        <f>S257*H257</f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90" t="s">
        <v>205</v>
      </c>
      <c r="AT257" s="190" t="s">
        <v>187</v>
      </c>
      <c r="AU257" s="190" t="s">
        <v>90</v>
      </c>
      <c r="AY257" s="17" t="s">
        <v>182</v>
      </c>
      <c r="BE257" s="191">
        <f>IF(N257="základní",J257,0)</f>
        <v>0</v>
      </c>
      <c r="BF257" s="191">
        <f>IF(N257="snížená",J257,0)</f>
        <v>0</v>
      </c>
      <c r="BG257" s="191">
        <f>IF(N257="zákl. přenesená",J257,0)</f>
        <v>0</v>
      </c>
      <c r="BH257" s="191">
        <f>IF(N257="sníž. přenesená",J257,0)</f>
        <v>0</v>
      </c>
      <c r="BI257" s="191">
        <f>IF(N257="nulová",J257,0)</f>
        <v>0</v>
      </c>
      <c r="BJ257" s="17" t="s">
        <v>88</v>
      </c>
      <c r="BK257" s="191">
        <f>ROUND(I257*H257,2)</f>
        <v>0</v>
      </c>
      <c r="BL257" s="17" t="s">
        <v>205</v>
      </c>
      <c r="BM257" s="190" t="s">
        <v>2502</v>
      </c>
    </row>
    <row r="258" spans="1:65" s="13" customFormat="1" ht="11.25">
      <c r="B258" s="192"/>
      <c r="C258" s="193"/>
      <c r="D258" s="194" t="s">
        <v>193</v>
      </c>
      <c r="E258" s="195" t="s">
        <v>43</v>
      </c>
      <c r="F258" s="196" t="s">
        <v>431</v>
      </c>
      <c r="G258" s="193"/>
      <c r="H258" s="195" t="s">
        <v>43</v>
      </c>
      <c r="I258" s="197"/>
      <c r="J258" s="193"/>
      <c r="K258" s="193"/>
      <c r="L258" s="198"/>
      <c r="M258" s="199"/>
      <c r="N258" s="200"/>
      <c r="O258" s="200"/>
      <c r="P258" s="200"/>
      <c r="Q258" s="200"/>
      <c r="R258" s="200"/>
      <c r="S258" s="200"/>
      <c r="T258" s="201"/>
      <c r="AT258" s="202" t="s">
        <v>193</v>
      </c>
      <c r="AU258" s="202" t="s">
        <v>90</v>
      </c>
      <c r="AV258" s="13" t="s">
        <v>88</v>
      </c>
      <c r="AW258" s="13" t="s">
        <v>41</v>
      </c>
      <c r="AX258" s="13" t="s">
        <v>80</v>
      </c>
      <c r="AY258" s="202" t="s">
        <v>182</v>
      </c>
    </row>
    <row r="259" spans="1:65" s="13" customFormat="1" ht="11.25">
      <c r="B259" s="192"/>
      <c r="C259" s="193"/>
      <c r="D259" s="194" t="s">
        <v>193</v>
      </c>
      <c r="E259" s="195" t="s">
        <v>43</v>
      </c>
      <c r="F259" s="196" t="s">
        <v>2503</v>
      </c>
      <c r="G259" s="193"/>
      <c r="H259" s="195" t="s">
        <v>43</v>
      </c>
      <c r="I259" s="197"/>
      <c r="J259" s="193"/>
      <c r="K259" s="193"/>
      <c r="L259" s="198"/>
      <c r="M259" s="199"/>
      <c r="N259" s="200"/>
      <c r="O259" s="200"/>
      <c r="P259" s="200"/>
      <c r="Q259" s="200"/>
      <c r="R259" s="200"/>
      <c r="S259" s="200"/>
      <c r="T259" s="201"/>
      <c r="AT259" s="202" t="s">
        <v>193</v>
      </c>
      <c r="AU259" s="202" t="s">
        <v>90</v>
      </c>
      <c r="AV259" s="13" t="s">
        <v>88</v>
      </c>
      <c r="AW259" s="13" t="s">
        <v>41</v>
      </c>
      <c r="AX259" s="13" t="s">
        <v>80</v>
      </c>
      <c r="AY259" s="202" t="s">
        <v>182</v>
      </c>
    </row>
    <row r="260" spans="1:65" s="14" customFormat="1" ht="11.25">
      <c r="B260" s="203"/>
      <c r="C260" s="204"/>
      <c r="D260" s="194" t="s">
        <v>193</v>
      </c>
      <c r="E260" s="205" t="s">
        <v>43</v>
      </c>
      <c r="F260" s="206" t="s">
        <v>88</v>
      </c>
      <c r="G260" s="204"/>
      <c r="H260" s="207">
        <v>1</v>
      </c>
      <c r="I260" s="208"/>
      <c r="J260" s="204"/>
      <c r="K260" s="204"/>
      <c r="L260" s="209"/>
      <c r="M260" s="210"/>
      <c r="N260" s="211"/>
      <c r="O260" s="211"/>
      <c r="P260" s="211"/>
      <c r="Q260" s="211"/>
      <c r="R260" s="211"/>
      <c r="S260" s="211"/>
      <c r="T260" s="212"/>
      <c r="AT260" s="213" t="s">
        <v>193</v>
      </c>
      <c r="AU260" s="213" t="s">
        <v>90</v>
      </c>
      <c r="AV260" s="14" t="s">
        <v>90</v>
      </c>
      <c r="AW260" s="14" t="s">
        <v>41</v>
      </c>
      <c r="AX260" s="14" t="s">
        <v>88</v>
      </c>
      <c r="AY260" s="213" t="s">
        <v>182</v>
      </c>
    </row>
    <row r="261" spans="1:65" s="2" customFormat="1" ht="14.45" customHeight="1">
      <c r="A261" s="35"/>
      <c r="B261" s="36"/>
      <c r="C261" s="214" t="s">
        <v>310</v>
      </c>
      <c r="D261" s="214" t="s">
        <v>179</v>
      </c>
      <c r="E261" s="215" t="s">
        <v>493</v>
      </c>
      <c r="F261" s="216" t="s">
        <v>494</v>
      </c>
      <c r="G261" s="217" t="s">
        <v>190</v>
      </c>
      <c r="H261" s="218">
        <v>1</v>
      </c>
      <c r="I261" s="219"/>
      <c r="J261" s="220">
        <f>ROUND(I261*H261,2)</f>
        <v>0</v>
      </c>
      <c r="K261" s="216" t="s">
        <v>191</v>
      </c>
      <c r="L261" s="221"/>
      <c r="M261" s="222" t="s">
        <v>43</v>
      </c>
      <c r="N261" s="223" t="s">
        <v>51</v>
      </c>
      <c r="O261" s="65"/>
      <c r="P261" s="188">
        <f>O261*H261</f>
        <v>0</v>
      </c>
      <c r="Q261" s="188">
        <v>2.5000000000000001E-3</v>
      </c>
      <c r="R261" s="188">
        <f>Q261*H261</f>
        <v>2.5000000000000001E-3</v>
      </c>
      <c r="S261" s="188">
        <v>0</v>
      </c>
      <c r="T261" s="189">
        <f>S261*H261</f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90" t="s">
        <v>225</v>
      </c>
      <c r="AT261" s="190" t="s">
        <v>179</v>
      </c>
      <c r="AU261" s="190" t="s">
        <v>90</v>
      </c>
      <c r="AY261" s="17" t="s">
        <v>182</v>
      </c>
      <c r="BE261" s="191">
        <f>IF(N261="základní",J261,0)</f>
        <v>0</v>
      </c>
      <c r="BF261" s="191">
        <f>IF(N261="snížená",J261,0)</f>
        <v>0</v>
      </c>
      <c r="BG261" s="191">
        <f>IF(N261="zákl. přenesená",J261,0)</f>
        <v>0</v>
      </c>
      <c r="BH261" s="191">
        <f>IF(N261="sníž. přenesená",J261,0)</f>
        <v>0</v>
      </c>
      <c r="BI261" s="191">
        <f>IF(N261="nulová",J261,0)</f>
        <v>0</v>
      </c>
      <c r="BJ261" s="17" t="s">
        <v>88</v>
      </c>
      <c r="BK261" s="191">
        <f>ROUND(I261*H261,2)</f>
        <v>0</v>
      </c>
      <c r="BL261" s="17" t="s">
        <v>205</v>
      </c>
      <c r="BM261" s="190" t="s">
        <v>2504</v>
      </c>
    </row>
    <row r="262" spans="1:65" s="13" customFormat="1" ht="11.25">
      <c r="B262" s="192"/>
      <c r="C262" s="193"/>
      <c r="D262" s="194" t="s">
        <v>193</v>
      </c>
      <c r="E262" s="195" t="s">
        <v>43</v>
      </c>
      <c r="F262" s="196" t="s">
        <v>431</v>
      </c>
      <c r="G262" s="193"/>
      <c r="H262" s="195" t="s">
        <v>43</v>
      </c>
      <c r="I262" s="197"/>
      <c r="J262" s="193"/>
      <c r="K262" s="193"/>
      <c r="L262" s="198"/>
      <c r="M262" s="199"/>
      <c r="N262" s="200"/>
      <c r="O262" s="200"/>
      <c r="P262" s="200"/>
      <c r="Q262" s="200"/>
      <c r="R262" s="200"/>
      <c r="S262" s="200"/>
      <c r="T262" s="201"/>
      <c r="AT262" s="202" t="s">
        <v>193</v>
      </c>
      <c r="AU262" s="202" t="s">
        <v>90</v>
      </c>
      <c r="AV262" s="13" t="s">
        <v>88</v>
      </c>
      <c r="AW262" s="13" t="s">
        <v>41</v>
      </c>
      <c r="AX262" s="13" t="s">
        <v>80</v>
      </c>
      <c r="AY262" s="202" t="s">
        <v>182</v>
      </c>
    </row>
    <row r="263" spans="1:65" s="13" customFormat="1" ht="22.5">
      <c r="B263" s="192"/>
      <c r="C263" s="193"/>
      <c r="D263" s="194" t="s">
        <v>193</v>
      </c>
      <c r="E263" s="195" t="s">
        <v>43</v>
      </c>
      <c r="F263" s="196" t="s">
        <v>2505</v>
      </c>
      <c r="G263" s="193"/>
      <c r="H263" s="195" t="s">
        <v>43</v>
      </c>
      <c r="I263" s="197"/>
      <c r="J263" s="193"/>
      <c r="K263" s="193"/>
      <c r="L263" s="198"/>
      <c r="M263" s="199"/>
      <c r="N263" s="200"/>
      <c r="O263" s="200"/>
      <c r="P263" s="200"/>
      <c r="Q263" s="200"/>
      <c r="R263" s="200"/>
      <c r="S263" s="200"/>
      <c r="T263" s="201"/>
      <c r="AT263" s="202" t="s">
        <v>193</v>
      </c>
      <c r="AU263" s="202" t="s">
        <v>90</v>
      </c>
      <c r="AV263" s="13" t="s">
        <v>88</v>
      </c>
      <c r="AW263" s="13" t="s">
        <v>41</v>
      </c>
      <c r="AX263" s="13" t="s">
        <v>80</v>
      </c>
      <c r="AY263" s="202" t="s">
        <v>182</v>
      </c>
    </row>
    <row r="264" spans="1:65" s="14" customFormat="1" ht="11.25">
      <c r="B264" s="203"/>
      <c r="C264" s="204"/>
      <c r="D264" s="194" t="s">
        <v>193</v>
      </c>
      <c r="E264" s="205" t="s">
        <v>43</v>
      </c>
      <c r="F264" s="206" t="s">
        <v>88</v>
      </c>
      <c r="G264" s="204"/>
      <c r="H264" s="207">
        <v>1</v>
      </c>
      <c r="I264" s="208"/>
      <c r="J264" s="204"/>
      <c r="K264" s="204"/>
      <c r="L264" s="209"/>
      <c r="M264" s="210"/>
      <c r="N264" s="211"/>
      <c r="O264" s="211"/>
      <c r="P264" s="211"/>
      <c r="Q264" s="211"/>
      <c r="R264" s="211"/>
      <c r="S264" s="211"/>
      <c r="T264" s="212"/>
      <c r="AT264" s="213" t="s">
        <v>193</v>
      </c>
      <c r="AU264" s="213" t="s">
        <v>90</v>
      </c>
      <c r="AV264" s="14" t="s">
        <v>90</v>
      </c>
      <c r="AW264" s="14" t="s">
        <v>41</v>
      </c>
      <c r="AX264" s="14" t="s">
        <v>88</v>
      </c>
      <c r="AY264" s="213" t="s">
        <v>182</v>
      </c>
    </row>
    <row r="265" spans="1:65" s="2" customFormat="1" ht="14.45" customHeight="1">
      <c r="A265" s="35"/>
      <c r="B265" s="36"/>
      <c r="C265" s="214" t="s">
        <v>314</v>
      </c>
      <c r="D265" s="214" t="s">
        <v>179</v>
      </c>
      <c r="E265" s="215" t="s">
        <v>497</v>
      </c>
      <c r="F265" s="216" t="s">
        <v>498</v>
      </c>
      <c r="G265" s="217" t="s">
        <v>190</v>
      </c>
      <c r="H265" s="218">
        <v>2</v>
      </c>
      <c r="I265" s="219"/>
      <c r="J265" s="220">
        <f>ROUND(I265*H265,2)</f>
        <v>0</v>
      </c>
      <c r="K265" s="216" t="s">
        <v>191</v>
      </c>
      <c r="L265" s="221"/>
      <c r="M265" s="222" t="s">
        <v>43</v>
      </c>
      <c r="N265" s="223" t="s">
        <v>51</v>
      </c>
      <c r="O265" s="65"/>
      <c r="P265" s="188">
        <f>O265*H265</f>
        <v>0</v>
      </c>
      <c r="Q265" s="188">
        <v>3.5E-4</v>
      </c>
      <c r="R265" s="188">
        <f>Q265*H265</f>
        <v>6.9999999999999999E-4</v>
      </c>
      <c r="S265" s="188">
        <v>0</v>
      </c>
      <c r="T265" s="189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90" t="s">
        <v>225</v>
      </c>
      <c r="AT265" s="190" t="s">
        <v>179</v>
      </c>
      <c r="AU265" s="190" t="s">
        <v>90</v>
      </c>
      <c r="AY265" s="17" t="s">
        <v>182</v>
      </c>
      <c r="BE265" s="191">
        <f>IF(N265="základní",J265,0)</f>
        <v>0</v>
      </c>
      <c r="BF265" s="191">
        <f>IF(N265="snížená",J265,0)</f>
        <v>0</v>
      </c>
      <c r="BG265" s="191">
        <f>IF(N265="zákl. přenesená",J265,0)</f>
        <v>0</v>
      </c>
      <c r="BH265" s="191">
        <f>IF(N265="sníž. přenesená",J265,0)</f>
        <v>0</v>
      </c>
      <c r="BI265" s="191">
        <f>IF(N265="nulová",J265,0)</f>
        <v>0</v>
      </c>
      <c r="BJ265" s="17" t="s">
        <v>88</v>
      </c>
      <c r="BK265" s="191">
        <f>ROUND(I265*H265,2)</f>
        <v>0</v>
      </c>
      <c r="BL265" s="17" t="s">
        <v>205</v>
      </c>
      <c r="BM265" s="190" t="s">
        <v>2506</v>
      </c>
    </row>
    <row r="266" spans="1:65" s="13" customFormat="1" ht="11.25">
      <c r="B266" s="192"/>
      <c r="C266" s="193"/>
      <c r="D266" s="194" t="s">
        <v>193</v>
      </c>
      <c r="E266" s="195" t="s">
        <v>43</v>
      </c>
      <c r="F266" s="196" t="s">
        <v>431</v>
      </c>
      <c r="G266" s="193"/>
      <c r="H266" s="195" t="s">
        <v>43</v>
      </c>
      <c r="I266" s="197"/>
      <c r="J266" s="193"/>
      <c r="K266" s="193"/>
      <c r="L266" s="198"/>
      <c r="M266" s="199"/>
      <c r="N266" s="200"/>
      <c r="O266" s="200"/>
      <c r="P266" s="200"/>
      <c r="Q266" s="200"/>
      <c r="R266" s="200"/>
      <c r="S266" s="200"/>
      <c r="T266" s="201"/>
      <c r="AT266" s="202" t="s">
        <v>193</v>
      </c>
      <c r="AU266" s="202" t="s">
        <v>90</v>
      </c>
      <c r="AV266" s="13" t="s">
        <v>88</v>
      </c>
      <c r="AW266" s="13" t="s">
        <v>41</v>
      </c>
      <c r="AX266" s="13" t="s">
        <v>80</v>
      </c>
      <c r="AY266" s="202" t="s">
        <v>182</v>
      </c>
    </row>
    <row r="267" spans="1:65" s="13" customFormat="1" ht="11.25">
      <c r="B267" s="192"/>
      <c r="C267" s="193"/>
      <c r="D267" s="194" t="s">
        <v>193</v>
      </c>
      <c r="E267" s="195" t="s">
        <v>43</v>
      </c>
      <c r="F267" s="196" t="s">
        <v>2503</v>
      </c>
      <c r="G267" s="193"/>
      <c r="H267" s="195" t="s">
        <v>43</v>
      </c>
      <c r="I267" s="197"/>
      <c r="J267" s="193"/>
      <c r="K267" s="193"/>
      <c r="L267" s="198"/>
      <c r="M267" s="199"/>
      <c r="N267" s="200"/>
      <c r="O267" s="200"/>
      <c r="P267" s="200"/>
      <c r="Q267" s="200"/>
      <c r="R267" s="200"/>
      <c r="S267" s="200"/>
      <c r="T267" s="201"/>
      <c r="AT267" s="202" t="s">
        <v>193</v>
      </c>
      <c r="AU267" s="202" t="s">
        <v>90</v>
      </c>
      <c r="AV267" s="13" t="s">
        <v>88</v>
      </c>
      <c r="AW267" s="13" t="s">
        <v>41</v>
      </c>
      <c r="AX267" s="13" t="s">
        <v>80</v>
      </c>
      <c r="AY267" s="202" t="s">
        <v>182</v>
      </c>
    </row>
    <row r="268" spans="1:65" s="14" customFormat="1" ht="11.25">
      <c r="B268" s="203"/>
      <c r="C268" s="204"/>
      <c r="D268" s="194" t="s">
        <v>193</v>
      </c>
      <c r="E268" s="205" t="s">
        <v>43</v>
      </c>
      <c r="F268" s="206" t="s">
        <v>90</v>
      </c>
      <c r="G268" s="204"/>
      <c r="H268" s="207">
        <v>2</v>
      </c>
      <c r="I268" s="208"/>
      <c r="J268" s="204"/>
      <c r="K268" s="204"/>
      <c r="L268" s="209"/>
      <c r="M268" s="210"/>
      <c r="N268" s="211"/>
      <c r="O268" s="211"/>
      <c r="P268" s="211"/>
      <c r="Q268" s="211"/>
      <c r="R268" s="211"/>
      <c r="S268" s="211"/>
      <c r="T268" s="212"/>
      <c r="AT268" s="213" t="s">
        <v>193</v>
      </c>
      <c r="AU268" s="213" t="s">
        <v>90</v>
      </c>
      <c r="AV268" s="14" t="s">
        <v>90</v>
      </c>
      <c r="AW268" s="14" t="s">
        <v>41</v>
      </c>
      <c r="AX268" s="14" t="s">
        <v>88</v>
      </c>
      <c r="AY268" s="213" t="s">
        <v>182</v>
      </c>
    </row>
    <row r="269" spans="1:65" s="2" customFormat="1" ht="14.45" customHeight="1">
      <c r="A269" s="35"/>
      <c r="B269" s="36"/>
      <c r="C269" s="214" t="s">
        <v>318</v>
      </c>
      <c r="D269" s="214" t="s">
        <v>179</v>
      </c>
      <c r="E269" s="215" t="s">
        <v>500</v>
      </c>
      <c r="F269" s="216" t="s">
        <v>501</v>
      </c>
      <c r="G269" s="217" t="s">
        <v>190</v>
      </c>
      <c r="H269" s="218">
        <v>1</v>
      </c>
      <c r="I269" s="219"/>
      <c r="J269" s="220">
        <f>ROUND(I269*H269,2)</f>
        <v>0</v>
      </c>
      <c r="K269" s="216" t="s">
        <v>191</v>
      </c>
      <c r="L269" s="221"/>
      <c r="M269" s="222" t="s">
        <v>43</v>
      </c>
      <c r="N269" s="223" t="s">
        <v>51</v>
      </c>
      <c r="O269" s="65"/>
      <c r="P269" s="188">
        <f>O269*H269</f>
        <v>0</v>
      </c>
      <c r="Q269" s="188">
        <v>1E-4</v>
      </c>
      <c r="R269" s="188">
        <f>Q269*H269</f>
        <v>1E-4</v>
      </c>
      <c r="S269" s="188">
        <v>0</v>
      </c>
      <c r="T269" s="189">
        <f>S269*H269</f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90" t="s">
        <v>225</v>
      </c>
      <c r="AT269" s="190" t="s">
        <v>179</v>
      </c>
      <c r="AU269" s="190" t="s">
        <v>90</v>
      </c>
      <c r="AY269" s="17" t="s">
        <v>182</v>
      </c>
      <c r="BE269" s="191">
        <f>IF(N269="základní",J269,0)</f>
        <v>0</v>
      </c>
      <c r="BF269" s="191">
        <f>IF(N269="snížená",J269,0)</f>
        <v>0</v>
      </c>
      <c r="BG269" s="191">
        <f>IF(N269="zákl. přenesená",J269,0)</f>
        <v>0</v>
      </c>
      <c r="BH269" s="191">
        <f>IF(N269="sníž. přenesená",J269,0)</f>
        <v>0</v>
      </c>
      <c r="BI269" s="191">
        <f>IF(N269="nulová",J269,0)</f>
        <v>0</v>
      </c>
      <c r="BJ269" s="17" t="s">
        <v>88</v>
      </c>
      <c r="BK269" s="191">
        <f>ROUND(I269*H269,2)</f>
        <v>0</v>
      </c>
      <c r="BL269" s="17" t="s">
        <v>205</v>
      </c>
      <c r="BM269" s="190" t="s">
        <v>2507</v>
      </c>
    </row>
    <row r="270" spans="1:65" s="13" customFormat="1" ht="11.25">
      <c r="B270" s="192"/>
      <c r="C270" s="193"/>
      <c r="D270" s="194" t="s">
        <v>193</v>
      </c>
      <c r="E270" s="195" t="s">
        <v>43</v>
      </c>
      <c r="F270" s="196" t="s">
        <v>431</v>
      </c>
      <c r="G270" s="193"/>
      <c r="H270" s="195" t="s">
        <v>43</v>
      </c>
      <c r="I270" s="197"/>
      <c r="J270" s="193"/>
      <c r="K270" s="193"/>
      <c r="L270" s="198"/>
      <c r="M270" s="199"/>
      <c r="N270" s="200"/>
      <c r="O270" s="200"/>
      <c r="P270" s="200"/>
      <c r="Q270" s="200"/>
      <c r="R270" s="200"/>
      <c r="S270" s="200"/>
      <c r="T270" s="201"/>
      <c r="AT270" s="202" t="s">
        <v>193</v>
      </c>
      <c r="AU270" s="202" t="s">
        <v>90</v>
      </c>
      <c r="AV270" s="13" t="s">
        <v>88</v>
      </c>
      <c r="AW270" s="13" t="s">
        <v>41</v>
      </c>
      <c r="AX270" s="13" t="s">
        <v>80</v>
      </c>
      <c r="AY270" s="202" t="s">
        <v>182</v>
      </c>
    </row>
    <row r="271" spans="1:65" s="13" customFormat="1" ht="11.25">
      <c r="B271" s="192"/>
      <c r="C271" s="193"/>
      <c r="D271" s="194" t="s">
        <v>193</v>
      </c>
      <c r="E271" s="195" t="s">
        <v>43</v>
      </c>
      <c r="F271" s="196" t="s">
        <v>2503</v>
      </c>
      <c r="G271" s="193"/>
      <c r="H271" s="195" t="s">
        <v>43</v>
      </c>
      <c r="I271" s="197"/>
      <c r="J271" s="193"/>
      <c r="K271" s="193"/>
      <c r="L271" s="198"/>
      <c r="M271" s="199"/>
      <c r="N271" s="200"/>
      <c r="O271" s="200"/>
      <c r="P271" s="200"/>
      <c r="Q271" s="200"/>
      <c r="R271" s="200"/>
      <c r="S271" s="200"/>
      <c r="T271" s="201"/>
      <c r="AT271" s="202" t="s">
        <v>193</v>
      </c>
      <c r="AU271" s="202" t="s">
        <v>90</v>
      </c>
      <c r="AV271" s="13" t="s">
        <v>88</v>
      </c>
      <c r="AW271" s="13" t="s">
        <v>41</v>
      </c>
      <c r="AX271" s="13" t="s">
        <v>80</v>
      </c>
      <c r="AY271" s="202" t="s">
        <v>182</v>
      </c>
    </row>
    <row r="272" spans="1:65" s="14" customFormat="1" ht="11.25">
      <c r="B272" s="203"/>
      <c r="C272" s="204"/>
      <c r="D272" s="194" t="s">
        <v>193</v>
      </c>
      <c r="E272" s="205" t="s">
        <v>43</v>
      </c>
      <c r="F272" s="206" t="s">
        <v>88</v>
      </c>
      <c r="G272" s="204"/>
      <c r="H272" s="207">
        <v>1</v>
      </c>
      <c r="I272" s="208"/>
      <c r="J272" s="204"/>
      <c r="K272" s="204"/>
      <c r="L272" s="209"/>
      <c r="M272" s="210"/>
      <c r="N272" s="211"/>
      <c r="O272" s="211"/>
      <c r="P272" s="211"/>
      <c r="Q272" s="211"/>
      <c r="R272" s="211"/>
      <c r="S272" s="211"/>
      <c r="T272" s="212"/>
      <c r="AT272" s="213" t="s">
        <v>193</v>
      </c>
      <c r="AU272" s="213" t="s">
        <v>90</v>
      </c>
      <c r="AV272" s="14" t="s">
        <v>90</v>
      </c>
      <c r="AW272" s="14" t="s">
        <v>41</v>
      </c>
      <c r="AX272" s="14" t="s">
        <v>88</v>
      </c>
      <c r="AY272" s="213" t="s">
        <v>182</v>
      </c>
    </row>
    <row r="273" spans="1:65" s="2" customFormat="1" ht="14.45" customHeight="1">
      <c r="A273" s="35"/>
      <c r="B273" s="36"/>
      <c r="C273" s="214" t="s">
        <v>322</v>
      </c>
      <c r="D273" s="214" t="s">
        <v>179</v>
      </c>
      <c r="E273" s="215" t="s">
        <v>474</v>
      </c>
      <c r="F273" s="216" t="s">
        <v>475</v>
      </c>
      <c r="G273" s="217" t="s">
        <v>190</v>
      </c>
      <c r="H273" s="218">
        <v>2</v>
      </c>
      <c r="I273" s="219"/>
      <c r="J273" s="220">
        <f>ROUND(I273*H273,2)</f>
        <v>0</v>
      </c>
      <c r="K273" s="216" t="s">
        <v>198</v>
      </c>
      <c r="L273" s="221"/>
      <c r="M273" s="222" t="s">
        <v>43</v>
      </c>
      <c r="N273" s="223" t="s">
        <v>51</v>
      </c>
      <c r="O273" s="65"/>
      <c r="P273" s="188">
        <f>O273*H273</f>
        <v>0</v>
      </c>
      <c r="Q273" s="188">
        <v>4.0000000000000002E-4</v>
      </c>
      <c r="R273" s="188">
        <f>Q273*H273</f>
        <v>8.0000000000000004E-4</v>
      </c>
      <c r="S273" s="188">
        <v>0</v>
      </c>
      <c r="T273" s="189">
        <f>S273*H273</f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90" t="s">
        <v>225</v>
      </c>
      <c r="AT273" s="190" t="s">
        <v>179</v>
      </c>
      <c r="AU273" s="190" t="s">
        <v>90</v>
      </c>
      <c r="AY273" s="17" t="s">
        <v>182</v>
      </c>
      <c r="BE273" s="191">
        <f>IF(N273="základní",J273,0)</f>
        <v>0</v>
      </c>
      <c r="BF273" s="191">
        <f>IF(N273="snížená",J273,0)</f>
        <v>0</v>
      </c>
      <c r="BG273" s="191">
        <f>IF(N273="zákl. přenesená",J273,0)</f>
        <v>0</v>
      </c>
      <c r="BH273" s="191">
        <f>IF(N273="sníž. přenesená",J273,0)</f>
        <v>0</v>
      </c>
      <c r="BI273" s="191">
        <f>IF(N273="nulová",J273,0)</f>
        <v>0</v>
      </c>
      <c r="BJ273" s="17" t="s">
        <v>88</v>
      </c>
      <c r="BK273" s="191">
        <f>ROUND(I273*H273,2)</f>
        <v>0</v>
      </c>
      <c r="BL273" s="17" t="s">
        <v>205</v>
      </c>
      <c r="BM273" s="190" t="s">
        <v>2508</v>
      </c>
    </row>
    <row r="274" spans="1:65" s="13" customFormat="1" ht="11.25">
      <c r="B274" s="192"/>
      <c r="C274" s="193"/>
      <c r="D274" s="194" t="s">
        <v>193</v>
      </c>
      <c r="E274" s="195" t="s">
        <v>43</v>
      </c>
      <c r="F274" s="196" t="s">
        <v>431</v>
      </c>
      <c r="G274" s="193"/>
      <c r="H274" s="195" t="s">
        <v>43</v>
      </c>
      <c r="I274" s="197"/>
      <c r="J274" s="193"/>
      <c r="K274" s="193"/>
      <c r="L274" s="198"/>
      <c r="M274" s="199"/>
      <c r="N274" s="200"/>
      <c r="O274" s="200"/>
      <c r="P274" s="200"/>
      <c r="Q274" s="200"/>
      <c r="R274" s="200"/>
      <c r="S274" s="200"/>
      <c r="T274" s="201"/>
      <c r="AT274" s="202" t="s">
        <v>193</v>
      </c>
      <c r="AU274" s="202" t="s">
        <v>90</v>
      </c>
      <c r="AV274" s="13" t="s">
        <v>88</v>
      </c>
      <c r="AW274" s="13" t="s">
        <v>41</v>
      </c>
      <c r="AX274" s="13" t="s">
        <v>80</v>
      </c>
      <c r="AY274" s="202" t="s">
        <v>182</v>
      </c>
    </row>
    <row r="275" spans="1:65" s="13" customFormat="1" ht="11.25">
      <c r="B275" s="192"/>
      <c r="C275" s="193"/>
      <c r="D275" s="194" t="s">
        <v>193</v>
      </c>
      <c r="E275" s="195" t="s">
        <v>43</v>
      </c>
      <c r="F275" s="196" t="s">
        <v>2503</v>
      </c>
      <c r="G275" s="193"/>
      <c r="H275" s="195" t="s">
        <v>43</v>
      </c>
      <c r="I275" s="197"/>
      <c r="J275" s="193"/>
      <c r="K275" s="193"/>
      <c r="L275" s="198"/>
      <c r="M275" s="199"/>
      <c r="N275" s="200"/>
      <c r="O275" s="200"/>
      <c r="P275" s="200"/>
      <c r="Q275" s="200"/>
      <c r="R275" s="200"/>
      <c r="S275" s="200"/>
      <c r="T275" s="201"/>
      <c r="AT275" s="202" t="s">
        <v>193</v>
      </c>
      <c r="AU275" s="202" t="s">
        <v>90</v>
      </c>
      <c r="AV275" s="13" t="s">
        <v>88</v>
      </c>
      <c r="AW275" s="13" t="s">
        <v>41</v>
      </c>
      <c r="AX275" s="13" t="s">
        <v>80</v>
      </c>
      <c r="AY275" s="202" t="s">
        <v>182</v>
      </c>
    </row>
    <row r="276" spans="1:65" s="14" customFormat="1" ht="11.25">
      <c r="B276" s="203"/>
      <c r="C276" s="204"/>
      <c r="D276" s="194" t="s">
        <v>193</v>
      </c>
      <c r="E276" s="205" t="s">
        <v>43</v>
      </c>
      <c r="F276" s="206" t="s">
        <v>478</v>
      </c>
      <c r="G276" s="204"/>
      <c r="H276" s="207">
        <v>2</v>
      </c>
      <c r="I276" s="208"/>
      <c r="J276" s="204"/>
      <c r="K276" s="204"/>
      <c r="L276" s="209"/>
      <c r="M276" s="210"/>
      <c r="N276" s="211"/>
      <c r="O276" s="211"/>
      <c r="P276" s="211"/>
      <c r="Q276" s="211"/>
      <c r="R276" s="211"/>
      <c r="S276" s="211"/>
      <c r="T276" s="212"/>
      <c r="AT276" s="213" t="s">
        <v>193</v>
      </c>
      <c r="AU276" s="213" t="s">
        <v>90</v>
      </c>
      <c r="AV276" s="14" t="s">
        <v>90</v>
      </c>
      <c r="AW276" s="14" t="s">
        <v>41</v>
      </c>
      <c r="AX276" s="14" t="s">
        <v>88</v>
      </c>
      <c r="AY276" s="213" t="s">
        <v>182</v>
      </c>
    </row>
    <row r="277" spans="1:65" s="2" customFormat="1" ht="14.45" customHeight="1">
      <c r="A277" s="35"/>
      <c r="B277" s="36"/>
      <c r="C277" s="214" t="s">
        <v>326</v>
      </c>
      <c r="D277" s="214" t="s">
        <v>179</v>
      </c>
      <c r="E277" s="215" t="s">
        <v>479</v>
      </c>
      <c r="F277" s="216" t="s">
        <v>480</v>
      </c>
      <c r="G277" s="217" t="s">
        <v>481</v>
      </c>
      <c r="H277" s="218">
        <v>1.256</v>
      </c>
      <c r="I277" s="219"/>
      <c r="J277" s="220">
        <f>ROUND(I277*H277,2)</f>
        <v>0</v>
      </c>
      <c r="K277" s="216" t="s">
        <v>191</v>
      </c>
      <c r="L277" s="221"/>
      <c r="M277" s="222" t="s">
        <v>43</v>
      </c>
      <c r="N277" s="223" t="s">
        <v>51</v>
      </c>
      <c r="O277" s="65"/>
      <c r="P277" s="188">
        <f>O277*H277</f>
        <v>0</v>
      </c>
      <c r="Q277" s="188">
        <v>8.0000000000000007E-5</v>
      </c>
      <c r="R277" s="188">
        <f>Q277*H277</f>
        <v>1.0048000000000001E-4</v>
      </c>
      <c r="S277" s="188">
        <v>0</v>
      </c>
      <c r="T277" s="189">
        <f>S277*H277</f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90" t="s">
        <v>225</v>
      </c>
      <c r="AT277" s="190" t="s">
        <v>179</v>
      </c>
      <c r="AU277" s="190" t="s">
        <v>90</v>
      </c>
      <c r="AY277" s="17" t="s">
        <v>182</v>
      </c>
      <c r="BE277" s="191">
        <f>IF(N277="základní",J277,0)</f>
        <v>0</v>
      </c>
      <c r="BF277" s="191">
        <f>IF(N277="snížená",J277,0)</f>
        <v>0</v>
      </c>
      <c r="BG277" s="191">
        <f>IF(N277="zákl. přenesená",J277,0)</f>
        <v>0</v>
      </c>
      <c r="BH277" s="191">
        <f>IF(N277="sníž. přenesená",J277,0)</f>
        <v>0</v>
      </c>
      <c r="BI277" s="191">
        <f>IF(N277="nulová",J277,0)</f>
        <v>0</v>
      </c>
      <c r="BJ277" s="17" t="s">
        <v>88</v>
      </c>
      <c r="BK277" s="191">
        <f>ROUND(I277*H277,2)</f>
        <v>0</v>
      </c>
      <c r="BL277" s="17" t="s">
        <v>205</v>
      </c>
      <c r="BM277" s="190" t="s">
        <v>2509</v>
      </c>
    </row>
    <row r="278" spans="1:65" s="13" customFormat="1" ht="11.25">
      <c r="B278" s="192"/>
      <c r="C278" s="193"/>
      <c r="D278" s="194" t="s">
        <v>193</v>
      </c>
      <c r="E278" s="195" t="s">
        <v>43</v>
      </c>
      <c r="F278" s="196" t="s">
        <v>431</v>
      </c>
      <c r="G278" s="193"/>
      <c r="H278" s="195" t="s">
        <v>43</v>
      </c>
      <c r="I278" s="197"/>
      <c r="J278" s="193"/>
      <c r="K278" s="193"/>
      <c r="L278" s="198"/>
      <c r="M278" s="199"/>
      <c r="N278" s="200"/>
      <c r="O278" s="200"/>
      <c r="P278" s="200"/>
      <c r="Q278" s="200"/>
      <c r="R278" s="200"/>
      <c r="S278" s="200"/>
      <c r="T278" s="201"/>
      <c r="AT278" s="202" t="s">
        <v>193</v>
      </c>
      <c r="AU278" s="202" t="s">
        <v>90</v>
      </c>
      <c r="AV278" s="13" t="s">
        <v>88</v>
      </c>
      <c r="AW278" s="13" t="s">
        <v>41</v>
      </c>
      <c r="AX278" s="13" t="s">
        <v>80</v>
      </c>
      <c r="AY278" s="202" t="s">
        <v>182</v>
      </c>
    </row>
    <row r="279" spans="1:65" s="13" customFormat="1" ht="11.25">
      <c r="B279" s="192"/>
      <c r="C279" s="193"/>
      <c r="D279" s="194" t="s">
        <v>193</v>
      </c>
      <c r="E279" s="195" t="s">
        <v>43</v>
      </c>
      <c r="F279" s="196" t="s">
        <v>2503</v>
      </c>
      <c r="G279" s="193"/>
      <c r="H279" s="195" t="s">
        <v>43</v>
      </c>
      <c r="I279" s="197"/>
      <c r="J279" s="193"/>
      <c r="K279" s="193"/>
      <c r="L279" s="198"/>
      <c r="M279" s="199"/>
      <c r="N279" s="200"/>
      <c r="O279" s="200"/>
      <c r="P279" s="200"/>
      <c r="Q279" s="200"/>
      <c r="R279" s="200"/>
      <c r="S279" s="200"/>
      <c r="T279" s="201"/>
      <c r="AT279" s="202" t="s">
        <v>193</v>
      </c>
      <c r="AU279" s="202" t="s">
        <v>90</v>
      </c>
      <c r="AV279" s="13" t="s">
        <v>88</v>
      </c>
      <c r="AW279" s="13" t="s">
        <v>41</v>
      </c>
      <c r="AX279" s="13" t="s">
        <v>80</v>
      </c>
      <c r="AY279" s="202" t="s">
        <v>182</v>
      </c>
    </row>
    <row r="280" spans="1:65" s="14" customFormat="1" ht="11.25">
      <c r="B280" s="203"/>
      <c r="C280" s="204"/>
      <c r="D280" s="194" t="s">
        <v>193</v>
      </c>
      <c r="E280" s="205" t="s">
        <v>43</v>
      </c>
      <c r="F280" s="206" t="s">
        <v>483</v>
      </c>
      <c r="G280" s="204"/>
      <c r="H280" s="207">
        <v>1.256</v>
      </c>
      <c r="I280" s="208"/>
      <c r="J280" s="204"/>
      <c r="K280" s="204"/>
      <c r="L280" s="209"/>
      <c r="M280" s="210"/>
      <c r="N280" s="211"/>
      <c r="O280" s="211"/>
      <c r="P280" s="211"/>
      <c r="Q280" s="211"/>
      <c r="R280" s="211"/>
      <c r="S280" s="211"/>
      <c r="T280" s="212"/>
      <c r="AT280" s="213" t="s">
        <v>193</v>
      </c>
      <c r="AU280" s="213" t="s">
        <v>90</v>
      </c>
      <c r="AV280" s="14" t="s">
        <v>90</v>
      </c>
      <c r="AW280" s="14" t="s">
        <v>41</v>
      </c>
      <c r="AX280" s="14" t="s">
        <v>88</v>
      </c>
      <c r="AY280" s="213" t="s">
        <v>182</v>
      </c>
    </row>
    <row r="281" spans="1:65" s="2" customFormat="1" ht="24.2" customHeight="1">
      <c r="A281" s="35"/>
      <c r="B281" s="36"/>
      <c r="C281" s="214" t="s">
        <v>330</v>
      </c>
      <c r="D281" s="214" t="s">
        <v>179</v>
      </c>
      <c r="E281" s="215" t="s">
        <v>484</v>
      </c>
      <c r="F281" s="216" t="s">
        <v>485</v>
      </c>
      <c r="G281" s="217" t="s">
        <v>486</v>
      </c>
      <c r="H281" s="218">
        <v>0.02</v>
      </c>
      <c r="I281" s="219"/>
      <c r="J281" s="220">
        <f>ROUND(I281*H281,2)</f>
        <v>0</v>
      </c>
      <c r="K281" s="216" t="s">
        <v>191</v>
      </c>
      <c r="L281" s="221"/>
      <c r="M281" s="222" t="s">
        <v>43</v>
      </c>
      <c r="N281" s="223" t="s">
        <v>51</v>
      </c>
      <c r="O281" s="65"/>
      <c r="P281" s="188">
        <f>O281*H281</f>
        <v>0</v>
      </c>
      <c r="Q281" s="188">
        <v>5.0000000000000001E-4</v>
      </c>
      <c r="R281" s="188">
        <f>Q281*H281</f>
        <v>1.0000000000000001E-5</v>
      </c>
      <c r="S281" s="188">
        <v>0</v>
      </c>
      <c r="T281" s="189">
        <f>S281*H281</f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90" t="s">
        <v>225</v>
      </c>
      <c r="AT281" s="190" t="s">
        <v>179</v>
      </c>
      <c r="AU281" s="190" t="s">
        <v>90</v>
      </c>
      <c r="AY281" s="17" t="s">
        <v>182</v>
      </c>
      <c r="BE281" s="191">
        <f>IF(N281="základní",J281,0)</f>
        <v>0</v>
      </c>
      <c r="BF281" s="191">
        <f>IF(N281="snížená",J281,0)</f>
        <v>0</v>
      </c>
      <c r="BG281" s="191">
        <f>IF(N281="zákl. přenesená",J281,0)</f>
        <v>0</v>
      </c>
      <c r="BH281" s="191">
        <f>IF(N281="sníž. přenesená",J281,0)</f>
        <v>0</v>
      </c>
      <c r="BI281" s="191">
        <f>IF(N281="nulová",J281,0)</f>
        <v>0</v>
      </c>
      <c r="BJ281" s="17" t="s">
        <v>88</v>
      </c>
      <c r="BK281" s="191">
        <f>ROUND(I281*H281,2)</f>
        <v>0</v>
      </c>
      <c r="BL281" s="17" t="s">
        <v>205</v>
      </c>
      <c r="BM281" s="190" t="s">
        <v>2510</v>
      </c>
    </row>
    <row r="282" spans="1:65" s="13" customFormat="1" ht="11.25">
      <c r="B282" s="192"/>
      <c r="C282" s="193"/>
      <c r="D282" s="194" t="s">
        <v>193</v>
      </c>
      <c r="E282" s="195" t="s">
        <v>43</v>
      </c>
      <c r="F282" s="196" t="s">
        <v>431</v>
      </c>
      <c r="G282" s="193"/>
      <c r="H282" s="195" t="s">
        <v>43</v>
      </c>
      <c r="I282" s="197"/>
      <c r="J282" s="193"/>
      <c r="K282" s="193"/>
      <c r="L282" s="198"/>
      <c r="M282" s="199"/>
      <c r="N282" s="200"/>
      <c r="O282" s="200"/>
      <c r="P282" s="200"/>
      <c r="Q282" s="200"/>
      <c r="R282" s="200"/>
      <c r="S282" s="200"/>
      <c r="T282" s="201"/>
      <c r="AT282" s="202" t="s">
        <v>193</v>
      </c>
      <c r="AU282" s="202" t="s">
        <v>90</v>
      </c>
      <c r="AV282" s="13" t="s">
        <v>88</v>
      </c>
      <c r="AW282" s="13" t="s">
        <v>41</v>
      </c>
      <c r="AX282" s="13" t="s">
        <v>80</v>
      </c>
      <c r="AY282" s="202" t="s">
        <v>182</v>
      </c>
    </row>
    <row r="283" spans="1:65" s="13" customFormat="1" ht="11.25">
      <c r="B283" s="192"/>
      <c r="C283" s="193"/>
      <c r="D283" s="194" t="s">
        <v>193</v>
      </c>
      <c r="E283" s="195" t="s">
        <v>43</v>
      </c>
      <c r="F283" s="196" t="s">
        <v>2503</v>
      </c>
      <c r="G283" s="193"/>
      <c r="H283" s="195" t="s">
        <v>43</v>
      </c>
      <c r="I283" s="197"/>
      <c r="J283" s="193"/>
      <c r="K283" s="193"/>
      <c r="L283" s="198"/>
      <c r="M283" s="199"/>
      <c r="N283" s="200"/>
      <c r="O283" s="200"/>
      <c r="P283" s="200"/>
      <c r="Q283" s="200"/>
      <c r="R283" s="200"/>
      <c r="S283" s="200"/>
      <c r="T283" s="201"/>
      <c r="AT283" s="202" t="s">
        <v>193</v>
      </c>
      <c r="AU283" s="202" t="s">
        <v>90</v>
      </c>
      <c r="AV283" s="13" t="s">
        <v>88</v>
      </c>
      <c r="AW283" s="13" t="s">
        <v>41</v>
      </c>
      <c r="AX283" s="13" t="s">
        <v>80</v>
      </c>
      <c r="AY283" s="202" t="s">
        <v>182</v>
      </c>
    </row>
    <row r="284" spans="1:65" s="14" customFormat="1" ht="11.25">
      <c r="B284" s="203"/>
      <c r="C284" s="204"/>
      <c r="D284" s="194" t="s">
        <v>193</v>
      </c>
      <c r="E284" s="205" t="s">
        <v>43</v>
      </c>
      <c r="F284" s="206" t="s">
        <v>488</v>
      </c>
      <c r="G284" s="204"/>
      <c r="H284" s="207">
        <v>0.02</v>
      </c>
      <c r="I284" s="208"/>
      <c r="J284" s="204"/>
      <c r="K284" s="204"/>
      <c r="L284" s="209"/>
      <c r="M284" s="210"/>
      <c r="N284" s="211"/>
      <c r="O284" s="211"/>
      <c r="P284" s="211"/>
      <c r="Q284" s="211"/>
      <c r="R284" s="211"/>
      <c r="S284" s="211"/>
      <c r="T284" s="212"/>
      <c r="AT284" s="213" t="s">
        <v>193</v>
      </c>
      <c r="AU284" s="213" t="s">
        <v>90</v>
      </c>
      <c r="AV284" s="14" t="s">
        <v>90</v>
      </c>
      <c r="AW284" s="14" t="s">
        <v>41</v>
      </c>
      <c r="AX284" s="14" t="s">
        <v>88</v>
      </c>
      <c r="AY284" s="213" t="s">
        <v>182</v>
      </c>
    </row>
    <row r="285" spans="1:65" s="2" customFormat="1" ht="37.9" customHeight="1">
      <c r="A285" s="35"/>
      <c r="B285" s="36"/>
      <c r="C285" s="179" t="s">
        <v>337</v>
      </c>
      <c r="D285" s="179" t="s">
        <v>187</v>
      </c>
      <c r="E285" s="180" t="s">
        <v>1538</v>
      </c>
      <c r="F285" s="181" t="s">
        <v>1539</v>
      </c>
      <c r="G285" s="182" t="s">
        <v>481</v>
      </c>
      <c r="H285" s="183">
        <v>600</v>
      </c>
      <c r="I285" s="184"/>
      <c r="J285" s="185">
        <f>ROUND(I285*H285,2)</f>
        <v>0</v>
      </c>
      <c r="K285" s="181" t="s">
        <v>191</v>
      </c>
      <c r="L285" s="40"/>
      <c r="M285" s="186" t="s">
        <v>43</v>
      </c>
      <c r="N285" s="187" t="s">
        <v>51</v>
      </c>
      <c r="O285" s="65"/>
      <c r="P285" s="188">
        <f>O285*H285</f>
        <v>0</v>
      </c>
      <c r="Q285" s="188">
        <v>1.0000000000000001E-5</v>
      </c>
      <c r="R285" s="188">
        <f>Q285*H285</f>
        <v>6.0000000000000001E-3</v>
      </c>
      <c r="S285" s="188">
        <v>0</v>
      </c>
      <c r="T285" s="189">
        <f>S285*H285</f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90" t="s">
        <v>205</v>
      </c>
      <c r="AT285" s="190" t="s">
        <v>187</v>
      </c>
      <c r="AU285" s="190" t="s">
        <v>90</v>
      </c>
      <c r="AY285" s="17" t="s">
        <v>182</v>
      </c>
      <c r="BE285" s="191">
        <f>IF(N285="základní",J285,0)</f>
        <v>0</v>
      </c>
      <c r="BF285" s="191">
        <f>IF(N285="snížená",J285,0)</f>
        <v>0</v>
      </c>
      <c r="BG285" s="191">
        <f>IF(N285="zákl. přenesená",J285,0)</f>
        <v>0</v>
      </c>
      <c r="BH285" s="191">
        <f>IF(N285="sníž. přenesená",J285,0)</f>
        <v>0</v>
      </c>
      <c r="BI285" s="191">
        <f>IF(N285="nulová",J285,0)</f>
        <v>0</v>
      </c>
      <c r="BJ285" s="17" t="s">
        <v>88</v>
      </c>
      <c r="BK285" s="191">
        <f>ROUND(I285*H285,2)</f>
        <v>0</v>
      </c>
      <c r="BL285" s="17" t="s">
        <v>205</v>
      </c>
      <c r="BM285" s="190" t="s">
        <v>1540</v>
      </c>
    </row>
    <row r="286" spans="1:65" s="13" customFormat="1" ht="11.25">
      <c r="B286" s="192"/>
      <c r="C286" s="193"/>
      <c r="D286" s="194" t="s">
        <v>193</v>
      </c>
      <c r="E286" s="195" t="s">
        <v>43</v>
      </c>
      <c r="F286" s="196" t="s">
        <v>362</v>
      </c>
      <c r="G286" s="193"/>
      <c r="H286" s="195" t="s">
        <v>43</v>
      </c>
      <c r="I286" s="197"/>
      <c r="J286" s="193"/>
      <c r="K286" s="193"/>
      <c r="L286" s="198"/>
      <c r="M286" s="199"/>
      <c r="N286" s="200"/>
      <c r="O286" s="200"/>
      <c r="P286" s="200"/>
      <c r="Q286" s="200"/>
      <c r="R286" s="200"/>
      <c r="S286" s="200"/>
      <c r="T286" s="201"/>
      <c r="AT286" s="202" t="s">
        <v>193</v>
      </c>
      <c r="AU286" s="202" t="s">
        <v>90</v>
      </c>
      <c r="AV286" s="13" t="s">
        <v>88</v>
      </c>
      <c r="AW286" s="13" t="s">
        <v>41</v>
      </c>
      <c r="AX286" s="13" t="s">
        <v>80</v>
      </c>
      <c r="AY286" s="202" t="s">
        <v>182</v>
      </c>
    </row>
    <row r="287" spans="1:65" s="13" customFormat="1" ht="22.5">
      <c r="B287" s="192"/>
      <c r="C287" s="193"/>
      <c r="D287" s="194" t="s">
        <v>193</v>
      </c>
      <c r="E287" s="195" t="s">
        <v>43</v>
      </c>
      <c r="F287" s="196" t="s">
        <v>1541</v>
      </c>
      <c r="G287" s="193"/>
      <c r="H287" s="195" t="s">
        <v>43</v>
      </c>
      <c r="I287" s="197"/>
      <c r="J287" s="193"/>
      <c r="K287" s="193"/>
      <c r="L287" s="198"/>
      <c r="M287" s="199"/>
      <c r="N287" s="200"/>
      <c r="O287" s="200"/>
      <c r="P287" s="200"/>
      <c r="Q287" s="200"/>
      <c r="R287" s="200"/>
      <c r="S287" s="200"/>
      <c r="T287" s="201"/>
      <c r="AT287" s="202" t="s">
        <v>193</v>
      </c>
      <c r="AU287" s="202" t="s">
        <v>90</v>
      </c>
      <c r="AV287" s="13" t="s">
        <v>88</v>
      </c>
      <c r="AW287" s="13" t="s">
        <v>41</v>
      </c>
      <c r="AX287" s="13" t="s">
        <v>80</v>
      </c>
      <c r="AY287" s="202" t="s">
        <v>182</v>
      </c>
    </row>
    <row r="288" spans="1:65" s="14" customFormat="1" ht="11.25">
      <c r="B288" s="203"/>
      <c r="C288" s="204"/>
      <c r="D288" s="194" t="s">
        <v>193</v>
      </c>
      <c r="E288" s="205" t="s">
        <v>43</v>
      </c>
      <c r="F288" s="206" t="s">
        <v>2511</v>
      </c>
      <c r="G288" s="204"/>
      <c r="H288" s="207">
        <v>600</v>
      </c>
      <c r="I288" s="208"/>
      <c r="J288" s="204"/>
      <c r="K288" s="204"/>
      <c r="L288" s="209"/>
      <c r="M288" s="210"/>
      <c r="N288" s="211"/>
      <c r="O288" s="211"/>
      <c r="P288" s="211"/>
      <c r="Q288" s="211"/>
      <c r="R288" s="211"/>
      <c r="S288" s="211"/>
      <c r="T288" s="212"/>
      <c r="AT288" s="213" t="s">
        <v>193</v>
      </c>
      <c r="AU288" s="213" t="s">
        <v>90</v>
      </c>
      <c r="AV288" s="14" t="s">
        <v>90</v>
      </c>
      <c r="AW288" s="14" t="s">
        <v>41</v>
      </c>
      <c r="AX288" s="14" t="s">
        <v>88</v>
      </c>
      <c r="AY288" s="213" t="s">
        <v>182</v>
      </c>
    </row>
    <row r="289" spans="1:65" s="2" customFormat="1" ht="49.15" customHeight="1">
      <c r="A289" s="35"/>
      <c r="B289" s="36"/>
      <c r="C289" s="179" t="s">
        <v>343</v>
      </c>
      <c r="D289" s="179" t="s">
        <v>187</v>
      </c>
      <c r="E289" s="180" t="s">
        <v>1543</v>
      </c>
      <c r="F289" s="181" t="s">
        <v>1544</v>
      </c>
      <c r="G289" s="182" t="s">
        <v>481</v>
      </c>
      <c r="H289" s="183">
        <v>600</v>
      </c>
      <c r="I289" s="184"/>
      <c r="J289" s="185">
        <f>ROUND(I289*H289,2)</f>
        <v>0</v>
      </c>
      <c r="K289" s="181" t="s">
        <v>191</v>
      </c>
      <c r="L289" s="40"/>
      <c r="M289" s="186" t="s">
        <v>43</v>
      </c>
      <c r="N289" s="187" t="s">
        <v>51</v>
      </c>
      <c r="O289" s="65"/>
      <c r="P289" s="188">
        <f>O289*H289</f>
        <v>0</v>
      </c>
      <c r="Q289" s="188">
        <v>8.8000000000000003E-4</v>
      </c>
      <c r="R289" s="188">
        <f>Q289*H289</f>
        <v>0.52800000000000002</v>
      </c>
      <c r="S289" s="188">
        <v>0</v>
      </c>
      <c r="T289" s="18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90" t="s">
        <v>205</v>
      </c>
      <c r="AT289" s="190" t="s">
        <v>187</v>
      </c>
      <c r="AU289" s="190" t="s">
        <v>90</v>
      </c>
      <c r="AY289" s="17" t="s">
        <v>182</v>
      </c>
      <c r="BE289" s="191">
        <f>IF(N289="základní",J289,0)</f>
        <v>0</v>
      </c>
      <c r="BF289" s="191">
        <f>IF(N289="snížená",J289,0)</f>
        <v>0</v>
      </c>
      <c r="BG289" s="191">
        <f>IF(N289="zákl. přenesená",J289,0)</f>
        <v>0</v>
      </c>
      <c r="BH289" s="191">
        <f>IF(N289="sníž. přenesená",J289,0)</f>
        <v>0</v>
      </c>
      <c r="BI289" s="191">
        <f>IF(N289="nulová",J289,0)</f>
        <v>0</v>
      </c>
      <c r="BJ289" s="17" t="s">
        <v>88</v>
      </c>
      <c r="BK289" s="191">
        <f>ROUND(I289*H289,2)</f>
        <v>0</v>
      </c>
      <c r="BL289" s="17" t="s">
        <v>205</v>
      </c>
      <c r="BM289" s="190" t="s">
        <v>1545</v>
      </c>
    </row>
    <row r="290" spans="1:65" s="13" customFormat="1" ht="11.25">
      <c r="B290" s="192"/>
      <c r="C290" s="193"/>
      <c r="D290" s="194" t="s">
        <v>193</v>
      </c>
      <c r="E290" s="195" t="s">
        <v>43</v>
      </c>
      <c r="F290" s="196" t="s">
        <v>362</v>
      </c>
      <c r="G290" s="193"/>
      <c r="H290" s="195" t="s">
        <v>43</v>
      </c>
      <c r="I290" s="197"/>
      <c r="J290" s="193"/>
      <c r="K290" s="193"/>
      <c r="L290" s="198"/>
      <c r="M290" s="199"/>
      <c r="N290" s="200"/>
      <c r="O290" s="200"/>
      <c r="P290" s="200"/>
      <c r="Q290" s="200"/>
      <c r="R290" s="200"/>
      <c r="S290" s="200"/>
      <c r="T290" s="201"/>
      <c r="AT290" s="202" t="s">
        <v>193</v>
      </c>
      <c r="AU290" s="202" t="s">
        <v>90</v>
      </c>
      <c r="AV290" s="13" t="s">
        <v>88</v>
      </c>
      <c r="AW290" s="13" t="s">
        <v>41</v>
      </c>
      <c r="AX290" s="13" t="s">
        <v>80</v>
      </c>
      <c r="AY290" s="202" t="s">
        <v>182</v>
      </c>
    </row>
    <row r="291" spans="1:65" s="13" customFormat="1" ht="22.5">
      <c r="B291" s="192"/>
      <c r="C291" s="193"/>
      <c r="D291" s="194" t="s">
        <v>193</v>
      </c>
      <c r="E291" s="195" t="s">
        <v>43</v>
      </c>
      <c r="F291" s="196" t="s">
        <v>1541</v>
      </c>
      <c r="G291" s="193"/>
      <c r="H291" s="195" t="s">
        <v>43</v>
      </c>
      <c r="I291" s="197"/>
      <c r="J291" s="193"/>
      <c r="K291" s="193"/>
      <c r="L291" s="198"/>
      <c r="M291" s="199"/>
      <c r="N291" s="200"/>
      <c r="O291" s="200"/>
      <c r="P291" s="200"/>
      <c r="Q291" s="200"/>
      <c r="R291" s="200"/>
      <c r="S291" s="200"/>
      <c r="T291" s="201"/>
      <c r="AT291" s="202" t="s">
        <v>193</v>
      </c>
      <c r="AU291" s="202" t="s">
        <v>90</v>
      </c>
      <c r="AV291" s="13" t="s">
        <v>88</v>
      </c>
      <c r="AW291" s="13" t="s">
        <v>41</v>
      </c>
      <c r="AX291" s="13" t="s">
        <v>80</v>
      </c>
      <c r="AY291" s="202" t="s">
        <v>182</v>
      </c>
    </row>
    <row r="292" spans="1:65" s="14" customFormat="1" ht="11.25">
      <c r="B292" s="203"/>
      <c r="C292" s="204"/>
      <c r="D292" s="194" t="s">
        <v>193</v>
      </c>
      <c r="E292" s="205" t="s">
        <v>43</v>
      </c>
      <c r="F292" s="206" t="s">
        <v>2511</v>
      </c>
      <c r="G292" s="204"/>
      <c r="H292" s="207">
        <v>600</v>
      </c>
      <c r="I292" s="208"/>
      <c r="J292" s="204"/>
      <c r="K292" s="204"/>
      <c r="L292" s="209"/>
      <c r="M292" s="210"/>
      <c r="N292" s="211"/>
      <c r="O292" s="211"/>
      <c r="P292" s="211"/>
      <c r="Q292" s="211"/>
      <c r="R292" s="211"/>
      <c r="S292" s="211"/>
      <c r="T292" s="212"/>
      <c r="AT292" s="213" t="s">
        <v>193</v>
      </c>
      <c r="AU292" s="213" t="s">
        <v>90</v>
      </c>
      <c r="AV292" s="14" t="s">
        <v>90</v>
      </c>
      <c r="AW292" s="14" t="s">
        <v>41</v>
      </c>
      <c r="AX292" s="14" t="s">
        <v>88</v>
      </c>
      <c r="AY292" s="213" t="s">
        <v>182</v>
      </c>
    </row>
    <row r="293" spans="1:65" s="12" customFormat="1" ht="22.9" customHeight="1">
      <c r="B293" s="163"/>
      <c r="C293" s="164"/>
      <c r="D293" s="165" t="s">
        <v>79</v>
      </c>
      <c r="E293" s="177" t="s">
        <v>508</v>
      </c>
      <c r="F293" s="177" t="s">
        <v>509</v>
      </c>
      <c r="G293" s="164"/>
      <c r="H293" s="164"/>
      <c r="I293" s="167"/>
      <c r="J293" s="178">
        <f>BK293</f>
        <v>0</v>
      </c>
      <c r="K293" s="164"/>
      <c r="L293" s="169"/>
      <c r="M293" s="170"/>
      <c r="N293" s="171"/>
      <c r="O293" s="171"/>
      <c r="P293" s="172">
        <f>SUM(P294:P356)</f>
        <v>0</v>
      </c>
      <c r="Q293" s="171"/>
      <c r="R293" s="172">
        <f>SUM(R294:R356)</f>
        <v>0</v>
      </c>
      <c r="S293" s="171"/>
      <c r="T293" s="173">
        <f>SUM(T294:T356)</f>
        <v>0</v>
      </c>
      <c r="AR293" s="174" t="s">
        <v>88</v>
      </c>
      <c r="AT293" s="175" t="s">
        <v>79</v>
      </c>
      <c r="AU293" s="175" t="s">
        <v>88</v>
      </c>
      <c r="AY293" s="174" t="s">
        <v>182</v>
      </c>
      <c r="BK293" s="176">
        <f>SUM(BK294:BK356)</f>
        <v>0</v>
      </c>
    </row>
    <row r="294" spans="1:65" s="2" customFormat="1" ht="37.9" customHeight="1">
      <c r="A294" s="35"/>
      <c r="B294" s="36"/>
      <c r="C294" s="179" t="s">
        <v>506</v>
      </c>
      <c r="D294" s="179" t="s">
        <v>187</v>
      </c>
      <c r="E294" s="180" t="s">
        <v>511</v>
      </c>
      <c r="F294" s="181" t="s">
        <v>512</v>
      </c>
      <c r="G294" s="182" t="s">
        <v>439</v>
      </c>
      <c r="H294" s="183">
        <v>52.213999999999999</v>
      </c>
      <c r="I294" s="184"/>
      <c r="J294" s="185">
        <f>ROUND(I294*H294,2)</f>
        <v>0</v>
      </c>
      <c r="K294" s="181" t="s">
        <v>191</v>
      </c>
      <c r="L294" s="40"/>
      <c r="M294" s="186" t="s">
        <v>43</v>
      </c>
      <c r="N294" s="187" t="s">
        <v>51</v>
      </c>
      <c r="O294" s="65"/>
      <c r="P294" s="188">
        <f>O294*H294</f>
        <v>0</v>
      </c>
      <c r="Q294" s="188">
        <v>0</v>
      </c>
      <c r="R294" s="188">
        <f>Q294*H294</f>
        <v>0</v>
      </c>
      <c r="S294" s="188">
        <v>0</v>
      </c>
      <c r="T294" s="189">
        <f>S294*H294</f>
        <v>0</v>
      </c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R294" s="190" t="s">
        <v>205</v>
      </c>
      <c r="AT294" s="190" t="s">
        <v>187</v>
      </c>
      <c r="AU294" s="190" t="s">
        <v>90</v>
      </c>
      <c r="AY294" s="17" t="s">
        <v>182</v>
      </c>
      <c r="BE294" s="191">
        <f>IF(N294="základní",J294,0)</f>
        <v>0</v>
      </c>
      <c r="BF294" s="191">
        <f>IF(N294="snížená",J294,0)</f>
        <v>0</v>
      </c>
      <c r="BG294" s="191">
        <f>IF(N294="zákl. přenesená",J294,0)</f>
        <v>0</v>
      </c>
      <c r="BH294" s="191">
        <f>IF(N294="sníž. přenesená",J294,0)</f>
        <v>0</v>
      </c>
      <c r="BI294" s="191">
        <f>IF(N294="nulová",J294,0)</f>
        <v>0</v>
      </c>
      <c r="BJ294" s="17" t="s">
        <v>88</v>
      </c>
      <c r="BK294" s="191">
        <f>ROUND(I294*H294,2)</f>
        <v>0</v>
      </c>
      <c r="BL294" s="17" t="s">
        <v>205</v>
      </c>
      <c r="BM294" s="190" t="s">
        <v>1546</v>
      </c>
    </row>
    <row r="295" spans="1:65" s="13" customFormat="1" ht="11.25">
      <c r="B295" s="192"/>
      <c r="C295" s="193"/>
      <c r="D295" s="194" t="s">
        <v>193</v>
      </c>
      <c r="E295" s="195" t="s">
        <v>43</v>
      </c>
      <c r="F295" s="196" t="s">
        <v>362</v>
      </c>
      <c r="G295" s="193"/>
      <c r="H295" s="195" t="s">
        <v>43</v>
      </c>
      <c r="I295" s="197"/>
      <c r="J295" s="193"/>
      <c r="K295" s="193"/>
      <c r="L295" s="198"/>
      <c r="M295" s="199"/>
      <c r="N295" s="200"/>
      <c r="O295" s="200"/>
      <c r="P295" s="200"/>
      <c r="Q295" s="200"/>
      <c r="R295" s="200"/>
      <c r="S295" s="200"/>
      <c r="T295" s="201"/>
      <c r="AT295" s="202" t="s">
        <v>193</v>
      </c>
      <c r="AU295" s="202" t="s">
        <v>90</v>
      </c>
      <c r="AV295" s="13" t="s">
        <v>88</v>
      </c>
      <c r="AW295" s="13" t="s">
        <v>41</v>
      </c>
      <c r="AX295" s="13" t="s">
        <v>80</v>
      </c>
      <c r="AY295" s="202" t="s">
        <v>182</v>
      </c>
    </row>
    <row r="296" spans="1:65" s="13" customFormat="1" ht="22.5">
      <c r="B296" s="192"/>
      <c r="C296" s="193"/>
      <c r="D296" s="194" t="s">
        <v>193</v>
      </c>
      <c r="E296" s="195" t="s">
        <v>43</v>
      </c>
      <c r="F296" s="196" t="s">
        <v>425</v>
      </c>
      <c r="G296" s="193"/>
      <c r="H296" s="195" t="s">
        <v>43</v>
      </c>
      <c r="I296" s="197"/>
      <c r="J296" s="193"/>
      <c r="K296" s="193"/>
      <c r="L296" s="198"/>
      <c r="M296" s="199"/>
      <c r="N296" s="200"/>
      <c r="O296" s="200"/>
      <c r="P296" s="200"/>
      <c r="Q296" s="200"/>
      <c r="R296" s="200"/>
      <c r="S296" s="200"/>
      <c r="T296" s="201"/>
      <c r="AT296" s="202" t="s">
        <v>193</v>
      </c>
      <c r="AU296" s="202" t="s">
        <v>90</v>
      </c>
      <c r="AV296" s="13" t="s">
        <v>88</v>
      </c>
      <c r="AW296" s="13" t="s">
        <v>41</v>
      </c>
      <c r="AX296" s="13" t="s">
        <v>80</v>
      </c>
      <c r="AY296" s="202" t="s">
        <v>182</v>
      </c>
    </row>
    <row r="297" spans="1:65" s="14" customFormat="1" ht="11.25">
      <c r="B297" s="203"/>
      <c r="C297" s="204"/>
      <c r="D297" s="194" t="s">
        <v>193</v>
      </c>
      <c r="E297" s="205" t="s">
        <v>43</v>
      </c>
      <c r="F297" s="206" t="s">
        <v>2486</v>
      </c>
      <c r="G297" s="204"/>
      <c r="H297" s="207">
        <v>24.395</v>
      </c>
      <c r="I297" s="208"/>
      <c r="J297" s="204"/>
      <c r="K297" s="204"/>
      <c r="L297" s="209"/>
      <c r="M297" s="210"/>
      <c r="N297" s="211"/>
      <c r="O297" s="211"/>
      <c r="P297" s="211"/>
      <c r="Q297" s="211"/>
      <c r="R297" s="211"/>
      <c r="S297" s="211"/>
      <c r="T297" s="212"/>
      <c r="AT297" s="213" t="s">
        <v>193</v>
      </c>
      <c r="AU297" s="213" t="s">
        <v>90</v>
      </c>
      <c r="AV297" s="14" t="s">
        <v>90</v>
      </c>
      <c r="AW297" s="14" t="s">
        <v>41</v>
      </c>
      <c r="AX297" s="14" t="s">
        <v>80</v>
      </c>
      <c r="AY297" s="213" t="s">
        <v>182</v>
      </c>
    </row>
    <row r="298" spans="1:65" s="13" customFormat="1" ht="22.5">
      <c r="B298" s="192"/>
      <c r="C298" s="193"/>
      <c r="D298" s="194" t="s">
        <v>193</v>
      </c>
      <c r="E298" s="195" t="s">
        <v>43</v>
      </c>
      <c r="F298" s="196" t="s">
        <v>427</v>
      </c>
      <c r="G298" s="193"/>
      <c r="H298" s="195" t="s">
        <v>43</v>
      </c>
      <c r="I298" s="197"/>
      <c r="J298" s="193"/>
      <c r="K298" s="193"/>
      <c r="L298" s="198"/>
      <c r="M298" s="199"/>
      <c r="N298" s="200"/>
      <c r="O298" s="200"/>
      <c r="P298" s="200"/>
      <c r="Q298" s="200"/>
      <c r="R298" s="200"/>
      <c r="S298" s="200"/>
      <c r="T298" s="201"/>
      <c r="AT298" s="202" t="s">
        <v>193</v>
      </c>
      <c r="AU298" s="202" t="s">
        <v>90</v>
      </c>
      <c r="AV298" s="13" t="s">
        <v>88</v>
      </c>
      <c r="AW298" s="13" t="s">
        <v>41</v>
      </c>
      <c r="AX298" s="13" t="s">
        <v>80</v>
      </c>
      <c r="AY298" s="202" t="s">
        <v>182</v>
      </c>
    </row>
    <row r="299" spans="1:65" s="14" customFormat="1" ht="11.25">
      <c r="B299" s="203"/>
      <c r="C299" s="204"/>
      <c r="D299" s="194" t="s">
        <v>193</v>
      </c>
      <c r="E299" s="205" t="s">
        <v>43</v>
      </c>
      <c r="F299" s="206" t="s">
        <v>2487</v>
      </c>
      <c r="G299" s="204"/>
      <c r="H299" s="207">
        <v>9.35</v>
      </c>
      <c r="I299" s="208"/>
      <c r="J299" s="204"/>
      <c r="K299" s="204"/>
      <c r="L299" s="209"/>
      <c r="M299" s="210"/>
      <c r="N299" s="211"/>
      <c r="O299" s="211"/>
      <c r="P299" s="211"/>
      <c r="Q299" s="211"/>
      <c r="R299" s="211"/>
      <c r="S299" s="211"/>
      <c r="T299" s="212"/>
      <c r="AT299" s="213" t="s">
        <v>193</v>
      </c>
      <c r="AU299" s="213" t="s">
        <v>90</v>
      </c>
      <c r="AV299" s="14" t="s">
        <v>90</v>
      </c>
      <c r="AW299" s="14" t="s">
        <v>41</v>
      </c>
      <c r="AX299" s="14" t="s">
        <v>80</v>
      </c>
      <c r="AY299" s="213" t="s">
        <v>182</v>
      </c>
    </row>
    <row r="300" spans="1:65" s="13" customFormat="1" ht="22.5">
      <c r="B300" s="192"/>
      <c r="C300" s="193"/>
      <c r="D300" s="194" t="s">
        <v>193</v>
      </c>
      <c r="E300" s="195" t="s">
        <v>43</v>
      </c>
      <c r="F300" s="196" t="s">
        <v>2483</v>
      </c>
      <c r="G300" s="193"/>
      <c r="H300" s="195" t="s">
        <v>43</v>
      </c>
      <c r="I300" s="197"/>
      <c r="J300" s="193"/>
      <c r="K300" s="193"/>
      <c r="L300" s="198"/>
      <c r="M300" s="199"/>
      <c r="N300" s="200"/>
      <c r="O300" s="200"/>
      <c r="P300" s="200"/>
      <c r="Q300" s="200"/>
      <c r="R300" s="200"/>
      <c r="S300" s="200"/>
      <c r="T300" s="201"/>
      <c r="AT300" s="202" t="s">
        <v>193</v>
      </c>
      <c r="AU300" s="202" t="s">
        <v>90</v>
      </c>
      <c r="AV300" s="13" t="s">
        <v>88</v>
      </c>
      <c r="AW300" s="13" t="s">
        <v>41</v>
      </c>
      <c r="AX300" s="13" t="s">
        <v>80</v>
      </c>
      <c r="AY300" s="202" t="s">
        <v>182</v>
      </c>
    </row>
    <row r="301" spans="1:65" s="14" customFormat="1" ht="11.25">
      <c r="B301" s="203"/>
      <c r="C301" s="204"/>
      <c r="D301" s="194" t="s">
        <v>193</v>
      </c>
      <c r="E301" s="205" t="s">
        <v>43</v>
      </c>
      <c r="F301" s="206" t="s">
        <v>2488</v>
      </c>
      <c r="G301" s="204"/>
      <c r="H301" s="207">
        <v>2.04</v>
      </c>
      <c r="I301" s="208"/>
      <c r="J301" s="204"/>
      <c r="K301" s="204"/>
      <c r="L301" s="209"/>
      <c r="M301" s="210"/>
      <c r="N301" s="211"/>
      <c r="O301" s="211"/>
      <c r="P301" s="211"/>
      <c r="Q301" s="211"/>
      <c r="R301" s="211"/>
      <c r="S301" s="211"/>
      <c r="T301" s="212"/>
      <c r="AT301" s="213" t="s">
        <v>193</v>
      </c>
      <c r="AU301" s="213" t="s">
        <v>90</v>
      </c>
      <c r="AV301" s="14" t="s">
        <v>90</v>
      </c>
      <c r="AW301" s="14" t="s">
        <v>41</v>
      </c>
      <c r="AX301" s="14" t="s">
        <v>80</v>
      </c>
      <c r="AY301" s="213" t="s">
        <v>182</v>
      </c>
    </row>
    <row r="302" spans="1:65" s="13" customFormat="1" ht="22.5">
      <c r="B302" s="192"/>
      <c r="C302" s="193"/>
      <c r="D302" s="194" t="s">
        <v>193</v>
      </c>
      <c r="E302" s="195" t="s">
        <v>43</v>
      </c>
      <c r="F302" s="196" t="s">
        <v>1492</v>
      </c>
      <c r="G302" s="193"/>
      <c r="H302" s="195" t="s">
        <v>43</v>
      </c>
      <c r="I302" s="197"/>
      <c r="J302" s="193"/>
      <c r="K302" s="193"/>
      <c r="L302" s="198"/>
      <c r="M302" s="199"/>
      <c r="N302" s="200"/>
      <c r="O302" s="200"/>
      <c r="P302" s="200"/>
      <c r="Q302" s="200"/>
      <c r="R302" s="200"/>
      <c r="S302" s="200"/>
      <c r="T302" s="201"/>
      <c r="AT302" s="202" t="s">
        <v>193</v>
      </c>
      <c r="AU302" s="202" t="s">
        <v>90</v>
      </c>
      <c r="AV302" s="13" t="s">
        <v>88</v>
      </c>
      <c r="AW302" s="13" t="s">
        <v>41</v>
      </c>
      <c r="AX302" s="13" t="s">
        <v>80</v>
      </c>
      <c r="AY302" s="202" t="s">
        <v>182</v>
      </c>
    </row>
    <row r="303" spans="1:65" s="14" customFormat="1" ht="11.25">
      <c r="B303" s="203"/>
      <c r="C303" s="204"/>
      <c r="D303" s="194" t="s">
        <v>193</v>
      </c>
      <c r="E303" s="205" t="s">
        <v>43</v>
      </c>
      <c r="F303" s="206" t="s">
        <v>1502</v>
      </c>
      <c r="G303" s="204"/>
      <c r="H303" s="207">
        <v>0.51</v>
      </c>
      <c r="I303" s="208"/>
      <c r="J303" s="204"/>
      <c r="K303" s="204"/>
      <c r="L303" s="209"/>
      <c r="M303" s="210"/>
      <c r="N303" s="211"/>
      <c r="O303" s="211"/>
      <c r="P303" s="211"/>
      <c r="Q303" s="211"/>
      <c r="R303" s="211"/>
      <c r="S303" s="211"/>
      <c r="T303" s="212"/>
      <c r="AT303" s="213" t="s">
        <v>193</v>
      </c>
      <c r="AU303" s="213" t="s">
        <v>90</v>
      </c>
      <c r="AV303" s="14" t="s">
        <v>90</v>
      </c>
      <c r="AW303" s="14" t="s">
        <v>41</v>
      </c>
      <c r="AX303" s="14" t="s">
        <v>80</v>
      </c>
      <c r="AY303" s="213" t="s">
        <v>182</v>
      </c>
    </row>
    <row r="304" spans="1:65" s="13" customFormat="1" ht="11.25">
      <c r="B304" s="192"/>
      <c r="C304" s="193"/>
      <c r="D304" s="194" t="s">
        <v>193</v>
      </c>
      <c r="E304" s="195" t="s">
        <v>43</v>
      </c>
      <c r="F304" s="196" t="s">
        <v>362</v>
      </c>
      <c r="G304" s="193"/>
      <c r="H304" s="195" t="s">
        <v>43</v>
      </c>
      <c r="I304" s="197"/>
      <c r="J304" s="193"/>
      <c r="K304" s="193"/>
      <c r="L304" s="198"/>
      <c r="M304" s="199"/>
      <c r="N304" s="200"/>
      <c r="O304" s="200"/>
      <c r="P304" s="200"/>
      <c r="Q304" s="200"/>
      <c r="R304" s="200"/>
      <c r="S304" s="200"/>
      <c r="T304" s="201"/>
      <c r="AT304" s="202" t="s">
        <v>193</v>
      </c>
      <c r="AU304" s="202" t="s">
        <v>90</v>
      </c>
      <c r="AV304" s="13" t="s">
        <v>88</v>
      </c>
      <c r="AW304" s="13" t="s">
        <v>41</v>
      </c>
      <c r="AX304" s="13" t="s">
        <v>80</v>
      </c>
      <c r="AY304" s="202" t="s">
        <v>182</v>
      </c>
    </row>
    <row r="305" spans="1:65" s="13" customFormat="1" ht="11.25">
      <c r="B305" s="192"/>
      <c r="C305" s="193"/>
      <c r="D305" s="194" t="s">
        <v>193</v>
      </c>
      <c r="E305" s="195" t="s">
        <v>43</v>
      </c>
      <c r="F305" s="196" t="s">
        <v>431</v>
      </c>
      <c r="G305" s="193"/>
      <c r="H305" s="195" t="s">
        <v>43</v>
      </c>
      <c r="I305" s="197"/>
      <c r="J305" s="193"/>
      <c r="K305" s="193"/>
      <c r="L305" s="198"/>
      <c r="M305" s="199"/>
      <c r="N305" s="200"/>
      <c r="O305" s="200"/>
      <c r="P305" s="200"/>
      <c r="Q305" s="200"/>
      <c r="R305" s="200"/>
      <c r="S305" s="200"/>
      <c r="T305" s="201"/>
      <c r="AT305" s="202" t="s">
        <v>193</v>
      </c>
      <c r="AU305" s="202" t="s">
        <v>90</v>
      </c>
      <c r="AV305" s="13" t="s">
        <v>88</v>
      </c>
      <c r="AW305" s="13" t="s">
        <v>41</v>
      </c>
      <c r="AX305" s="13" t="s">
        <v>80</v>
      </c>
      <c r="AY305" s="202" t="s">
        <v>182</v>
      </c>
    </row>
    <row r="306" spans="1:65" s="13" customFormat="1" ht="22.5">
      <c r="B306" s="192"/>
      <c r="C306" s="193"/>
      <c r="D306" s="194" t="s">
        <v>193</v>
      </c>
      <c r="E306" s="195" t="s">
        <v>43</v>
      </c>
      <c r="F306" s="196" t="s">
        <v>1494</v>
      </c>
      <c r="G306" s="193"/>
      <c r="H306" s="195" t="s">
        <v>43</v>
      </c>
      <c r="I306" s="197"/>
      <c r="J306" s="193"/>
      <c r="K306" s="193"/>
      <c r="L306" s="198"/>
      <c r="M306" s="199"/>
      <c r="N306" s="200"/>
      <c r="O306" s="200"/>
      <c r="P306" s="200"/>
      <c r="Q306" s="200"/>
      <c r="R306" s="200"/>
      <c r="S306" s="200"/>
      <c r="T306" s="201"/>
      <c r="AT306" s="202" t="s">
        <v>193</v>
      </c>
      <c r="AU306" s="202" t="s">
        <v>90</v>
      </c>
      <c r="AV306" s="13" t="s">
        <v>88</v>
      </c>
      <c r="AW306" s="13" t="s">
        <v>41</v>
      </c>
      <c r="AX306" s="13" t="s">
        <v>80</v>
      </c>
      <c r="AY306" s="202" t="s">
        <v>182</v>
      </c>
    </row>
    <row r="307" spans="1:65" s="14" customFormat="1" ht="11.25">
      <c r="B307" s="203"/>
      <c r="C307" s="204"/>
      <c r="D307" s="194" t="s">
        <v>193</v>
      </c>
      <c r="E307" s="205" t="s">
        <v>43</v>
      </c>
      <c r="F307" s="206" t="s">
        <v>2489</v>
      </c>
      <c r="G307" s="204"/>
      <c r="H307" s="207">
        <v>14.45</v>
      </c>
      <c r="I307" s="208"/>
      <c r="J307" s="204"/>
      <c r="K307" s="204"/>
      <c r="L307" s="209"/>
      <c r="M307" s="210"/>
      <c r="N307" s="211"/>
      <c r="O307" s="211"/>
      <c r="P307" s="211"/>
      <c r="Q307" s="211"/>
      <c r="R307" s="211"/>
      <c r="S307" s="211"/>
      <c r="T307" s="212"/>
      <c r="AT307" s="213" t="s">
        <v>193</v>
      </c>
      <c r="AU307" s="213" t="s">
        <v>90</v>
      </c>
      <c r="AV307" s="14" t="s">
        <v>90</v>
      </c>
      <c r="AW307" s="14" t="s">
        <v>41</v>
      </c>
      <c r="AX307" s="14" t="s">
        <v>80</v>
      </c>
      <c r="AY307" s="213" t="s">
        <v>182</v>
      </c>
    </row>
    <row r="308" spans="1:65" s="13" customFormat="1" ht="22.5">
      <c r="B308" s="192"/>
      <c r="C308" s="193"/>
      <c r="D308" s="194" t="s">
        <v>193</v>
      </c>
      <c r="E308" s="195" t="s">
        <v>43</v>
      </c>
      <c r="F308" s="196" t="s">
        <v>1496</v>
      </c>
      <c r="G308" s="193"/>
      <c r="H308" s="195" t="s">
        <v>43</v>
      </c>
      <c r="I308" s="197"/>
      <c r="J308" s="193"/>
      <c r="K308" s="193"/>
      <c r="L308" s="198"/>
      <c r="M308" s="199"/>
      <c r="N308" s="200"/>
      <c r="O308" s="200"/>
      <c r="P308" s="200"/>
      <c r="Q308" s="200"/>
      <c r="R308" s="200"/>
      <c r="S308" s="200"/>
      <c r="T308" s="201"/>
      <c r="AT308" s="202" t="s">
        <v>193</v>
      </c>
      <c r="AU308" s="202" t="s">
        <v>90</v>
      </c>
      <c r="AV308" s="13" t="s">
        <v>88</v>
      </c>
      <c r="AW308" s="13" t="s">
        <v>41</v>
      </c>
      <c r="AX308" s="13" t="s">
        <v>80</v>
      </c>
      <c r="AY308" s="202" t="s">
        <v>182</v>
      </c>
    </row>
    <row r="309" spans="1:65" s="14" customFormat="1" ht="11.25">
      <c r="B309" s="203"/>
      <c r="C309" s="204"/>
      <c r="D309" s="194" t="s">
        <v>193</v>
      </c>
      <c r="E309" s="205" t="s">
        <v>43</v>
      </c>
      <c r="F309" s="206" t="s">
        <v>1562</v>
      </c>
      <c r="G309" s="204"/>
      <c r="H309" s="207">
        <v>1.4690000000000001</v>
      </c>
      <c r="I309" s="208"/>
      <c r="J309" s="204"/>
      <c r="K309" s="204"/>
      <c r="L309" s="209"/>
      <c r="M309" s="210"/>
      <c r="N309" s="211"/>
      <c r="O309" s="211"/>
      <c r="P309" s="211"/>
      <c r="Q309" s="211"/>
      <c r="R309" s="211"/>
      <c r="S309" s="211"/>
      <c r="T309" s="212"/>
      <c r="AT309" s="213" t="s">
        <v>193</v>
      </c>
      <c r="AU309" s="213" t="s">
        <v>90</v>
      </c>
      <c r="AV309" s="14" t="s">
        <v>90</v>
      </c>
      <c r="AW309" s="14" t="s">
        <v>41</v>
      </c>
      <c r="AX309" s="14" t="s">
        <v>80</v>
      </c>
      <c r="AY309" s="213" t="s">
        <v>182</v>
      </c>
    </row>
    <row r="310" spans="1:65" s="15" customFormat="1" ht="11.25">
      <c r="B310" s="227"/>
      <c r="C310" s="228"/>
      <c r="D310" s="194" t="s">
        <v>193</v>
      </c>
      <c r="E310" s="229" t="s">
        <v>43</v>
      </c>
      <c r="F310" s="230" t="s">
        <v>436</v>
      </c>
      <c r="G310" s="228"/>
      <c r="H310" s="231">
        <v>52.213999999999999</v>
      </c>
      <c r="I310" s="232"/>
      <c r="J310" s="228"/>
      <c r="K310" s="228"/>
      <c r="L310" s="233"/>
      <c r="M310" s="234"/>
      <c r="N310" s="235"/>
      <c r="O310" s="235"/>
      <c r="P310" s="235"/>
      <c r="Q310" s="235"/>
      <c r="R310" s="235"/>
      <c r="S310" s="235"/>
      <c r="T310" s="236"/>
      <c r="AT310" s="237" t="s">
        <v>193</v>
      </c>
      <c r="AU310" s="237" t="s">
        <v>90</v>
      </c>
      <c r="AV310" s="15" t="s">
        <v>205</v>
      </c>
      <c r="AW310" s="15" t="s">
        <v>41</v>
      </c>
      <c r="AX310" s="15" t="s">
        <v>88</v>
      </c>
      <c r="AY310" s="237" t="s">
        <v>182</v>
      </c>
    </row>
    <row r="311" spans="1:65" s="2" customFormat="1" ht="37.9" customHeight="1">
      <c r="A311" s="35"/>
      <c r="B311" s="36"/>
      <c r="C311" s="179" t="s">
        <v>510</v>
      </c>
      <c r="D311" s="179" t="s">
        <v>187</v>
      </c>
      <c r="E311" s="180" t="s">
        <v>515</v>
      </c>
      <c r="F311" s="181" t="s">
        <v>516</v>
      </c>
      <c r="G311" s="182" t="s">
        <v>439</v>
      </c>
      <c r="H311" s="183">
        <v>469.92399999999998</v>
      </c>
      <c r="I311" s="184"/>
      <c r="J311" s="185">
        <f>ROUND(I311*H311,2)</f>
        <v>0</v>
      </c>
      <c r="K311" s="181" t="s">
        <v>191</v>
      </c>
      <c r="L311" s="40"/>
      <c r="M311" s="186" t="s">
        <v>43</v>
      </c>
      <c r="N311" s="187" t="s">
        <v>51</v>
      </c>
      <c r="O311" s="65"/>
      <c r="P311" s="188">
        <f>O311*H311</f>
        <v>0</v>
      </c>
      <c r="Q311" s="188">
        <v>0</v>
      </c>
      <c r="R311" s="188">
        <f>Q311*H311</f>
        <v>0</v>
      </c>
      <c r="S311" s="188">
        <v>0</v>
      </c>
      <c r="T311" s="189">
        <f>S311*H311</f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R311" s="190" t="s">
        <v>205</v>
      </c>
      <c r="AT311" s="190" t="s">
        <v>187</v>
      </c>
      <c r="AU311" s="190" t="s">
        <v>90</v>
      </c>
      <c r="AY311" s="17" t="s">
        <v>182</v>
      </c>
      <c r="BE311" s="191">
        <f>IF(N311="základní",J311,0)</f>
        <v>0</v>
      </c>
      <c r="BF311" s="191">
        <f>IF(N311="snížená",J311,0)</f>
        <v>0</v>
      </c>
      <c r="BG311" s="191">
        <f>IF(N311="zákl. přenesená",J311,0)</f>
        <v>0</v>
      </c>
      <c r="BH311" s="191">
        <f>IF(N311="sníž. přenesená",J311,0)</f>
        <v>0</v>
      </c>
      <c r="BI311" s="191">
        <f>IF(N311="nulová",J311,0)</f>
        <v>0</v>
      </c>
      <c r="BJ311" s="17" t="s">
        <v>88</v>
      </c>
      <c r="BK311" s="191">
        <f>ROUND(I311*H311,2)</f>
        <v>0</v>
      </c>
      <c r="BL311" s="17" t="s">
        <v>205</v>
      </c>
      <c r="BM311" s="190" t="s">
        <v>1547</v>
      </c>
    </row>
    <row r="312" spans="1:65" s="13" customFormat="1" ht="11.25">
      <c r="B312" s="192"/>
      <c r="C312" s="193"/>
      <c r="D312" s="194" t="s">
        <v>193</v>
      </c>
      <c r="E312" s="195" t="s">
        <v>43</v>
      </c>
      <c r="F312" s="196" t="s">
        <v>362</v>
      </c>
      <c r="G312" s="193"/>
      <c r="H312" s="195" t="s">
        <v>43</v>
      </c>
      <c r="I312" s="197"/>
      <c r="J312" s="193"/>
      <c r="K312" s="193"/>
      <c r="L312" s="198"/>
      <c r="M312" s="199"/>
      <c r="N312" s="200"/>
      <c r="O312" s="200"/>
      <c r="P312" s="200"/>
      <c r="Q312" s="200"/>
      <c r="R312" s="200"/>
      <c r="S312" s="200"/>
      <c r="T312" s="201"/>
      <c r="AT312" s="202" t="s">
        <v>193</v>
      </c>
      <c r="AU312" s="202" t="s">
        <v>90</v>
      </c>
      <c r="AV312" s="13" t="s">
        <v>88</v>
      </c>
      <c r="AW312" s="13" t="s">
        <v>41</v>
      </c>
      <c r="AX312" s="13" t="s">
        <v>80</v>
      </c>
      <c r="AY312" s="202" t="s">
        <v>182</v>
      </c>
    </row>
    <row r="313" spans="1:65" s="13" customFormat="1" ht="22.5">
      <c r="B313" s="192"/>
      <c r="C313" s="193"/>
      <c r="D313" s="194" t="s">
        <v>193</v>
      </c>
      <c r="E313" s="195" t="s">
        <v>43</v>
      </c>
      <c r="F313" s="196" t="s">
        <v>1548</v>
      </c>
      <c r="G313" s="193"/>
      <c r="H313" s="195" t="s">
        <v>43</v>
      </c>
      <c r="I313" s="197"/>
      <c r="J313" s="193"/>
      <c r="K313" s="193"/>
      <c r="L313" s="198"/>
      <c r="M313" s="199"/>
      <c r="N313" s="200"/>
      <c r="O313" s="200"/>
      <c r="P313" s="200"/>
      <c r="Q313" s="200"/>
      <c r="R313" s="200"/>
      <c r="S313" s="200"/>
      <c r="T313" s="201"/>
      <c r="AT313" s="202" t="s">
        <v>193</v>
      </c>
      <c r="AU313" s="202" t="s">
        <v>90</v>
      </c>
      <c r="AV313" s="13" t="s">
        <v>88</v>
      </c>
      <c r="AW313" s="13" t="s">
        <v>41</v>
      </c>
      <c r="AX313" s="13" t="s">
        <v>80</v>
      </c>
      <c r="AY313" s="202" t="s">
        <v>182</v>
      </c>
    </row>
    <row r="314" spans="1:65" s="14" customFormat="1" ht="11.25">
      <c r="B314" s="203"/>
      <c r="C314" s="204"/>
      <c r="D314" s="194" t="s">
        <v>193</v>
      </c>
      <c r="E314" s="205" t="s">
        <v>43</v>
      </c>
      <c r="F314" s="206" t="s">
        <v>2512</v>
      </c>
      <c r="G314" s="204"/>
      <c r="H314" s="207">
        <v>219.55500000000001</v>
      </c>
      <c r="I314" s="208"/>
      <c r="J314" s="204"/>
      <c r="K314" s="204"/>
      <c r="L314" s="209"/>
      <c r="M314" s="210"/>
      <c r="N314" s="211"/>
      <c r="O314" s="211"/>
      <c r="P314" s="211"/>
      <c r="Q314" s="211"/>
      <c r="R314" s="211"/>
      <c r="S314" s="211"/>
      <c r="T314" s="212"/>
      <c r="AT314" s="213" t="s">
        <v>193</v>
      </c>
      <c r="AU314" s="213" t="s">
        <v>90</v>
      </c>
      <c r="AV314" s="14" t="s">
        <v>90</v>
      </c>
      <c r="AW314" s="14" t="s">
        <v>41</v>
      </c>
      <c r="AX314" s="14" t="s">
        <v>80</v>
      </c>
      <c r="AY314" s="213" t="s">
        <v>182</v>
      </c>
    </row>
    <row r="315" spans="1:65" s="13" customFormat="1" ht="22.5">
      <c r="B315" s="192"/>
      <c r="C315" s="193"/>
      <c r="D315" s="194" t="s">
        <v>193</v>
      </c>
      <c r="E315" s="195" t="s">
        <v>43</v>
      </c>
      <c r="F315" s="196" t="s">
        <v>2513</v>
      </c>
      <c r="G315" s="193"/>
      <c r="H315" s="195" t="s">
        <v>43</v>
      </c>
      <c r="I315" s="197"/>
      <c r="J315" s="193"/>
      <c r="K315" s="193"/>
      <c r="L315" s="198"/>
      <c r="M315" s="199"/>
      <c r="N315" s="200"/>
      <c r="O315" s="200"/>
      <c r="P315" s="200"/>
      <c r="Q315" s="200"/>
      <c r="R315" s="200"/>
      <c r="S315" s="200"/>
      <c r="T315" s="201"/>
      <c r="AT315" s="202" t="s">
        <v>193</v>
      </c>
      <c r="AU315" s="202" t="s">
        <v>90</v>
      </c>
      <c r="AV315" s="13" t="s">
        <v>88</v>
      </c>
      <c r="AW315" s="13" t="s">
        <v>41</v>
      </c>
      <c r="AX315" s="13" t="s">
        <v>80</v>
      </c>
      <c r="AY315" s="202" t="s">
        <v>182</v>
      </c>
    </row>
    <row r="316" spans="1:65" s="14" customFormat="1" ht="11.25">
      <c r="B316" s="203"/>
      <c r="C316" s="204"/>
      <c r="D316" s="194" t="s">
        <v>193</v>
      </c>
      <c r="E316" s="205" t="s">
        <v>43</v>
      </c>
      <c r="F316" s="206" t="s">
        <v>2514</v>
      </c>
      <c r="G316" s="204"/>
      <c r="H316" s="207">
        <v>84.15</v>
      </c>
      <c r="I316" s="208"/>
      <c r="J316" s="204"/>
      <c r="K316" s="204"/>
      <c r="L316" s="209"/>
      <c r="M316" s="210"/>
      <c r="N316" s="211"/>
      <c r="O316" s="211"/>
      <c r="P316" s="211"/>
      <c r="Q316" s="211"/>
      <c r="R316" s="211"/>
      <c r="S316" s="211"/>
      <c r="T316" s="212"/>
      <c r="AT316" s="213" t="s">
        <v>193</v>
      </c>
      <c r="AU316" s="213" t="s">
        <v>90</v>
      </c>
      <c r="AV316" s="14" t="s">
        <v>90</v>
      </c>
      <c r="AW316" s="14" t="s">
        <v>41</v>
      </c>
      <c r="AX316" s="14" t="s">
        <v>80</v>
      </c>
      <c r="AY316" s="213" t="s">
        <v>182</v>
      </c>
    </row>
    <row r="317" spans="1:65" s="13" customFormat="1" ht="22.5">
      <c r="B317" s="192"/>
      <c r="C317" s="193"/>
      <c r="D317" s="194" t="s">
        <v>193</v>
      </c>
      <c r="E317" s="195" t="s">
        <v>43</v>
      </c>
      <c r="F317" s="196" t="s">
        <v>2515</v>
      </c>
      <c r="G317" s="193"/>
      <c r="H317" s="195" t="s">
        <v>43</v>
      </c>
      <c r="I317" s="197"/>
      <c r="J317" s="193"/>
      <c r="K317" s="193"/>
      <c r="L317" s="198"/>
      <c r="M317" s="199"/>
      <c r="N317" s="200"/>
      <c r="O317" s="200"/>
      <c r="P317" s="200"/>
      <c r="Q317" s="200"/>
      <c r="R317" s="200"/>
      <c r="S317" s="200"/>
      <c r="T317" s="201"/>
      <c r="AT317" s="202" t="s">
        <v>193</v>
      </c>
      <c r="AU317" s="202" t="s">
        <v>90</v>
      </c>
      <c r="AV317" s="13" t="s">
        <v>88</v>
      </c>
      <c r="AW317" s="13" t="s">
        <v>41</v>
      </c>
      <c r="AX317" s="13" t="s">
        <v>80</v>
      </c>
      <c r="AY317" s="202" t="s">
        <v>182</v>
      </c>
    </row>
    <row r="318" spans="1:65" s="14" customFormat="1" ht="11.25">
      <c r="B318" s="203"/>
      <c r="C318" s="204"/>
      <c r="D318" s="194" t="s">
        <v>193</v>
      </c>
      <c r="E318" s="205" t="s">
        <v>43</v>
      </c>
      <c r="F318" s="206" t="s">
        <v>2516</v>
      </c>
      <c r="G318" s="204"/>
      <c r="H318" s="207">
        <v>18.36</v>
      </c>
      <c r="I318" s="208"/>
      <c r="J318" s="204"/>
      <c r="K318" s="204"/>
      <c r="L318" s="209"/>
      <c r="M318" s="210"/>
      <c r="N318" s="211"/>
      <c r="O318" s="211"/>
      <c r="P318" s="211"/>
      <c r="Q318" s="211"/>
      <c r="R318" s="211"/>
      <c r="S318" s="211"/>
      <c r="T318" s="212"/>
      <c r="AT318" s="213" t="s">
        <v>193</v>
      </c>
      <c r="AU318" s="213" t="s">
        <v>90</v>
      </c>
      <c r="AV318" s="14" t="s">
        <v>90</v>
      </c>
      <c r="AW318" s="14" t="s">
        <v>41</v>
      </c>
      <c r="AX318" s="14" t="s">
        <v>80</v>
      </c>
      <c r="AY318" s="213" t="s">
        <v>182</v>
      </c>
    </row>
    <row r="319" spans="1:65" s="13" customFormat="1" ht="22.5">
      <c r="B319" s="192"/>
      <c r="C319" s="193"/>
      <c r="D319" s="194" t="s">
        <v>193</v>
      </c>
      <c r="E319" s="195" t="s">
        <v>43</v>
      </c>
      <c r="F319" s="196" t="s">
        <v>2517</v>
      </c>
      <c r="G319" s="193"/>
      <c r="H319" s="195" t="s">
        <v>43</v>
      </c>
      <c r="I319" s="197"/>
      <c r="J319" s="193"/>
      <c r="K319" s="193"/>
      <c r="L319" s="198"/>
      <c r="M319" s="199"/>
      <c r="N319" s="200"/>
      <c r="O319" s="200"/>
      <c r="P319" s="200"/>
      <c r="Q319" s="200"/>
      <c r="R319" s="200"/>
      <c r="S319" s="200"/>
      <c r="T319" s="201"/>
      <c r="AT319" s="202" t="s">
        <v>193</v>
      </c>
      <c r="AU319" s="202" t="s">
        <v>90</v>
      </c>
      <c r="AV319" s="13" t="s">
        <v>88</v>
      </c>
      <c r="AW319" s="13" t="s">
        <v>41</v>
      </c>
      <c r="AX319" s="13" t="s">
        <v>80</v>
      </c>
      <c r="AY319" s="202" t="s">
        <v>182</v>
      </c>
    </row>
    <row r="320" spans="1:65" s="14" customFormat="1" ht="11.25">
      <c r="B320" s="203"/>
      <c r="C320" s="204"/>
      <c r="D320" s="194" t="s">
        <v>193</v>
      </c>
      <c r="E320" s="205" t="s">
        <v>43</v>
      </c>
      <c r="F320" s="206" t="s">
        <v>1555</v>
      </c>
      <c r="G320" s="204"/>
      <c r="H320" s="207">
        <v>4.59</v>
      </c>
      <c r="I320" s="208"/>
      <c r="J320" s="204"/>
      <c r="K320" s="204"/>
      <c r="L320" s="209"/>
      <c r="M320" s="210"/>
      <c r="N320" s="211"/>
      <c r="O320" s="211"/>
      <c r="P320" s="211"/>
      <c r="Q320" s="211"/>
      <c r="R320" s="211"/>
      <c r="S320" s="211"/>
      <c r="T320" s="212"/>
      <c r="AT320" s="213" t="s">
        <v>193</v>
      </c>
      <c r="AU320" s="213" t="s">
        <v>90</v>
      </c>
      <c r="AV320" s="14" t="s">
        <v>90</v>
      </c>
      <c r="AW320" s="14" t="s">
        <v>41</v>
      </c>
      <c r="AX320" s="14" t="s">
        <v>80</v>
      </c>
      <c r="AY320" s="213" t="s">
        <v>182</v>
      </c>
    </row>
    <row r="321" spans="1:65" s="13" customFormat="1" ht="11.25">
      <c r="B321" s="192"/>
      <c r="C321" s="193"/>
      <c r="D321" s="194" t="s">
        <v>193</v>
      </c>
      <c r="E321" s="195" t="s">
        <v>43</v>
      </c>
      <c r="F321" s="196" t="s">
        <v>362</v>
      </c>
      <c r="G321" s="193"/>
      <c r="H321" s="195" t="s">
        <v>43</v>
      </c>
      <c r="I321" s="197"/>
      <c r="J321" s="193"/>
      <c r="K321" s="193"/>
      <c r="L321" s="198"/>
      <c r="M321" s="199"/>
      <c r="N321" s="200"/>
      <c r="O321" s="200"/>
      <c r="P321" s="200"/>
      <c r="Q321" s="200"/>
      <c r="R321" s="200"/>
      <c r="S321" s="200"/>
      <c r="T321" s="201"/>
      <c r="AT321" s="202" t="s">
        <v>193</v>
      </c>
      <c r="AU321" s="202" t="s">
        <v>90</v>
      </c>
      <c r="AV321" s="13" t="s">
        <v>88</v>
      </c>
      <c r="AW321" s="13" t="s">
        <v>41</v>
      </c>
      <c r="AX321" s="13" t="s">
        <v>80</v>
      </c>
      <c r="AY321" s="202" t="s">
        <v>182</v>
      </c>
    </row>
    <row r="322" spans="1:65" s="13" customFormat="1" ht="22.5">
      <c r="B322" s="192"/>
      <c r="C322" s="193"/>
      <c r="D322" s="194" t="s">
        <v>193</v>
      </c>
      <c r="E322" s="195" t="s">
        <v>43</v>
      </c>
      <c r="F322" s="196" t="s">
        <v>1556</v>
      </c>
      <c r="G322" s="193"/>
      <c r="H322" s="195" t="s">
        <v>43</v>
      </c>
      <c r="I322" s="197"/>
      <c r="J322" s="193"/>
      <c r="K322" s="193"/>
      <c r="L322" s="198"/>
      <c r="M322" s="199"/>
      <c r="N322" s="200"/>
      <c r="O322" s="200"/>
      <c r="P322" s="200"/>
      <c r="Q322" s="200"/>
      <c r="R322" s="200"/>
      <c r="S322" s="200"/>
      <c r="T322" s="201"/>
      <c r="AT322" s="202" t="s">
        <v>193</v>
      </c>
      <c r="AU322" s="202" t="s">
        <v>90</v>
      </c>
      <c r="AV322" s="13" t="s">
        <v>88</v>
      </c>
      <c r="AW322" s="13" t="s">
        <v>41</v>
      </c>
      <c r="AX322" s="13" t="s">
        <v>80</v>
      </c>
      <c r="AY322" s="202" t="s">
        <v>182</v>
      </c>
    </row>
    <row r="323" spans="1:65" s="14" customFormat="1" ht="11.25">
      <c r="B323" s="203"/>
      <c r="C323" s="204"/>
      <c r="D323" s="194" t="s">
        <v>193</v>
      </c>
      <c r="E323" s="205" t="s">
        <v>43</v>
      </c>
      <c r="F323" s="206" t="s">
        <v>2518</v>
      </c>
      <c r="G323" s="204"/>
      <c r="H323" s="207">
        <v>130.05000000000001</v>
      </c>
      <c r="I323" s="208"/>
      <c r="J323" s="204"/>
      <c r="K323" s="204"/>
      <c r="L323" s="209"/>
      <c r="M323" s="210"/>
      <c r="N323" s="211"/>
      <c r="O323" s="211"/>
      <c r="P323" s="211"/>
      <c r="Q323" s="211"/>
      <c r="R323" s="211"/>
      <c r="S323" s="211"/>
      <c r="T323" s="212"/>
      <c r="AT323" s="213" t="s">
        <v>193</v>
      </c>
      <c r="AU323" s="213" t="s">
        <v>90</v>
      </c>
      <c r="AV323" s="14" t="s">
        <v>90</v>
      </c>
      <c r="AW323" s="14" t="s">
        <v>41</v>
      </c>
      <c r="AX323" s="14" t="s">
        <v>80</v>
      </c>
      <c r="AY323" s="213" t="s">
        <v>182</v>
      </c>
    </row>
    <row r="324" spans="1:65" s="13" customFormat="1" ht="22.5">
      <c r="B324" s="192"/>
      <c r="C324" s="193"/>
      <c r="D324" s="194" t="s">
        <v>193</v>
      </c>
      <c r="E324" s="195" t="s">
        <v>43</v>
      </c>
      <c r="F324" s="196" t="s">
        <v>1558</v>
      </c>
      <c r="G324" s="193"/>
      <c r="H324" s="195" t="s">
        <v>43</v>
      </c>
      <c r="I324" s="197"/>
      <c r="J324" s="193"/>
      <c r="K324" s="193"/>
      <c r="L324" s="198"/>
      <c r="M324" s="199"/>
      <c r="N324" s="200"/>
      <c r="O324" s="200"/>
      <c r="P324" s="200"/>
      <c r="Q324" s="200"/>
      <c r="R324" s="200"/>
      <c r="S324" s="200"/>
      <c r="T324" s="201"/>
      <c r="AT324" s="202" t="s">
        <v>193</v>
      </c>
      <c r="AU324" s="202" t="s">
        <v>90</v>
      </c>
      <c r="AV324" s="13" t="s">
        <v>88</v>
      </c>
      <c r="AW324" s="13" t="s">
        <v>41</v>
      </c>
      <c r="AX324" s="13" t="s">
        <v>80</v>
      </c>
      <c r="AY324" s="202" t="s">
        <v>182</v>
      </c>
    </row>
    <row r="325" spans="1:65" s="14" customFormat="1" ht="11.25">
      <c r="B325" s="203"/>
      <c r="C325" s="204"/>
      <c r="D325" s="194" t="s">
        <v>193</v>
      </c>
      <c r="E325" s="205" t="s">
        <v>43</v>
      </c>
      <c r="F325" s="206" t="s">
        <v>1568</v>
      </c>
      <c r="G325" s="204"/>
      <c r="H325" s="207">
        <v>13.218999999999999</v>
      </c>
      <c r="I325" s="208"/>
      <c r="J325" s="204"/>
      <c r="K325" s="204"/>
      <c r="L325" s="209"/>
      <c r="M325" s="210"/>
      <c r="N325" s="211"/>
      <c r="O325" s="211"/>
      <c r="P325" s="211"/>
      <c r="Q325" s="211"/>
      <c r="R325" s="211"/>
      <c r="S325" s="211"/>
      <c r="T325" s="212"/>
      <c r="AT325" s="213" t="s">
        <v>193</v>
      </c>
      <c r="AU325" s="213" t="s">
        <v>90</v>
      </c>
      <c r="AV325" s="14" t="s">
        <v>90</v>
      </c>
      <c r="AW325" s="14" t="s">
        <v>41</v>
      </c>
      <c r="AX325" s="14" t="s">
        <v>80</v>
      </c>
      <c r="AY325" s="213" t="s">
        <v>182</v>
      </c>
    </row>
    <row r="326" spans="1:65" s="15" customFormat="1" ht="11.25">
      <c r="B326" s="227"/>
      <c r="C326" s="228"/>
      <c r="D326" s="194" t="s">
        <v>193</v>
      </c>
      <c r="E326" s="229" t="s">
        <v>43</v>
      </c>
      <c r="F326" s="230" t="s">
        <v>436</v>
      </c>
      <c r="G326" s="228"/>
      <c r="H326" s="231">
        <v>469.92400000000004</v>
      </c>
      <c r="I326" s="232"/>
      <c r="J326" s="228"/>
      <c r="K326" s="228"/>
      <c r="L326" s="233"/>
      <c r="M326" s="234"/>
      <c r="N326" s="235"/>
      <c r="O326" s="235"/>
      <c r="P326" s="235"/>
      <c r="Q326" s="235"/>
      <c r="R326" s="235"/>
      <c r="S326" s="235"/>
      <c r="T326" s="236"/>
      <c r="AT326" s="237" t="s">
        <v>193</v>
      </c>
      <c r="AU326" s="237" t="s">
        <v>90</v>
      </c>
      <c r="AV326" s="15" t="s">
        <v>205</v>
      </c>
      <c r="AW326" s="15" t="s">
        <v>41</v>
      </c>
      <c r="AX326" s="15" t="s">
        <v>88</v>
      </c>
      <c r="AY326" s="237" t="s">
        <v>182</v>
      </c>
    </row>
    <row r="327" spans="1:65" s="2" customFormat="1" ht="37.9" customHeight="1">
      <c r="A327" s="35"/>
      <c r="B327" s="36"/>
      <c r="C327" s="179" t="s">
        <v>514</v>
      </c>
      <c r="D327" s="179" t="s">
        <v>187</v>
      </c>
      <c r="E327" s="180" t="s">
        <v>529</v>
      </c>
      <c r="F327" s="181" t="s">
        <v>530</v>
      </c>
      <c r="G327" s="182" t="s">
        <v>439</v>
      </c>
      <c r="H327" s="183">
        <v>16.939</v>
      </c>
      <c r="I327" s="184"/>
      <c r="J327" s="185">
        <f>ROUND(I327*H327,2)</f>
        <v>0</v>
      </c>
      <c r="K327" s="181" t="s">
        <v>191</v>
      </c>
      <c r="L327" s="40"/>
      <c r="M327" s="186" t="s">
        <v>43</v>
      </c>
      <c r="N327" s="187" t="s">
        <v>51</v>
      </c>
      <c r="O327" s="65"/>
      <c r="P327" s="188">
        <f>O327*H327</f>
        <v>0</v>
      </c>
      <c r="Q327" s="188">
        <v>0</v>
      </c>
      <c r="R327" s="188">
        <f>Q327*H327</f>
        <v>0</v>
      </c>
      <c r="S327" s="188">
        <v>0</v>
      </c>
      <c r="T327" s="189">
        <f>S327*H327</f>
        <v>0</v>
      </c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R327" s="190" t="s">
        <v>205</v>
      </c>
      <c r="AT327" s="190" t="s">
        <v>187</v>
      </c>
      <c r="AU327" s="190" t="s">
        <v>90</v>
      </c>
      <c r="AY327" s="17" t="s">
        <v>182</v>
      </c>
      <c r="BE327" s="191">
        <f>IF(N327="základní",J327,0)</f>
        <v>0</v>
      </c>
      <c r="BF327" s="191">
        <f>IF(N327="snížená",J327,0)</f>
        <v>0</v>
      </c>
      <c r="BG327" s="191">
        <f>IF(N327="zákl. přenesená",J327,0)</f>
        <v>0</v>
      </c>
      <c r="BH327" s="191">
        <f>IF(N327="sníž. přenesená",J327,0)</f>
        <v>0</v>
      </c>
      <c r="BI327" s="191">
        <f>IF(N327="nulová",J327,0)</f>
        <v>0</v>
      </c>
      <c r="BJ327" s="17" t="s">
        <v>88</v>
      </c>
      <c r="BK327" s="191">
        <f>ROUND(I327*H327,2)</f>
        <v>0</v>
      </c>
      <c r="BL327" s="17" t="s">
        <v>205</v>
      </c>
      <c r="BM327" s="190" t="s">
        <v>1560</v>
      </c>
    </row>
    <row r="328" spans="1:65" s="13" customFormat="1" ht="11.25">
      <c r="B328" s="192"/>
      <c r="C328" s="193"/>
      <c r="D328" s="194" t="s">
        <v>193</v>
      </c>
      <c r="E328" s="195" t="s">
        <v>43</v>
      </c>
      <c r="F328" s="196" t="s">
        <v>532</v>
      </c>
      <c r="G328" s="193"/>
      <c r="H328" s="195" t="s">
        <v>43</v>
      </c>
      <c r="I328" s="197"/>
      <c r="J328" s="193"/>
      <c r="K328" s="193"/>
      <c r="L328" s="198"/>
      <c r="M328" s="199"/>
      <c r="N328" s="200"/>
      <c r="O328" s="200"/>
      <c r="P328" s="200"/>
      <c r="Q328" s="200"/>
      <c r="R328" s="200"/>
      <c r="S328" s="200"/>
      <c r="T328" s="201"/>
      <c r="AT328" s="202" t="s">
        <v>193</v>
      </c>
      <c r="AU328" s="202" t="s">
        <v>90</v>
      </c>
      <c r="AV328" s="13" t="s">
        <v>88</v>
      </c>
      <c r="AW328" s="13" t="s">
        <v>41</v>
      </c>
      <c r="AX328" s="13" t="s">
        <v>80</v>
      </c>
      <c r="AY328" s="202" t="s">
        <v>182</v>
      </c>
    </row>
    <row r="329" spans="1:65" s="13" customFormat="1" ht="11.25">
      <c r="B329" s="192"/>
      <c r="C329" s="193"/>
      <c r="D329" s="194" t="s">
        <v>193</v>
      </c>
      <c r="E329" s="195" t="s">
        <v>43</v>
      </c>
      <c r="F329" s="196" t="s">
        <v>362</v>
      </c>
      <c r="G329" s="193"/>
      <c r="H329" s="195" t="s">
        <v>43</v>
      </c>
      <c r="I329" s="197"/>
      <c r="J329" s="193"/>
      <c r="K329" s="193"/>
      <c r="L329" s="198"/>
      <c r="M329" s="199"/>
      <c r="N329" s="200"/>
      <c r="O329" s="200"/>
      <c r="P329" s="200"/>
      <c r="Q329" s="200"/>
      <c r="R329" s="200"/>
      <c r="S329" s="200"/>
      <c r="T329" s="201"/>
      <c r="AT329" s="202" t="s">
        <v>193</v>
      </c>
      <c r="AU329" s="202" t="s">
        <v>90</v>
      </c>
      <c r="AV329" s="13" t="s">
        <v>88</v>
      </c>
      <c r="AW329" s="13" t="s">
        <v>41</v>
      </c>
      <c r="AX329" s="13" t="s">
        <v>80</v>
      </c>
      <c r="AY329" s="202" t="s">
        <v>182</v>
      </c>
    </row>
    <row r="330" spans="1:65" s="13" customFormat="1" ht="22.5">
      <c r="B330" s="192"/>
      <c r="C330" s="193"/>
      <c r="D330" s="194" t="s">
        <v>193</v>
      </c>
      <c r="E330" s="195" t="s">
        <v>43</v>
      </c>
      <c r="F330" s="196" t="s">
        <v>1561</v>
      </c>
      <c r="G330" s="193"/>
      <c r="H330" s="195" t="s">
        <v>43</v>
      </c>
      <c r="I330" s="197"/>
      <c r="J330" s="193"/>
      <c r="K330" s="193"/>
      <c r="L330" s="198"/>
      <c r="M330" s="199"/>
      <c r="N330" s="200"/>
      <c r="O330" s="200"/>
      <c r="P330" s="200"/>
      <c r="Q330" s="200"/>
      <c r="R330" s="200"/>
      <c r="S330" s="200"/>
      <c r="T330" s="201"/>
      <c r="AT330" s="202" t="s">
        <v>193</v>
      </c>
      <c r="AU330" s="202" t="s">
        <v>90</v>
      </c>
      <c r="AV330" s="13" t="s">
        <v>88</v>
      </c>
      <c r="AW330" s="13" t="s">
        <v>41</v>
      </c>
      <c r="AX330" s="13" t="s">
        <v>80</v>
      </c>
      <c r="AY330" s="202" t="s">
        <v>182</v>
      </c>
    </row>
    <row r="331" spans="1:65" s="14" customFormat="1" ht="11.25">
      <c r="B331" s="203"/>
      <c r="C331" s="204"/>
      <c r="D331" s="194" t="s">
        <v>193</v>
      </c>
      <c r="E331" s="205" t="s">
        <v>43</v>
      </c>
      <c r="F331" s="206" t="s">
        <v>1562</v>
      </c>
      <c r="G331" s="204"/>
      <c r="H331" s="207">
        <v>1.4690000000000001</v>
      </c>
      <c r="I331" s="208"/>
      <c r="J331" s="204"/>
      <c r="K331" s="204"/>
      <c r="L331" s="209"/>
      <c r="M331" s="210"/>
      <c r="N331" s="211"/>
      <c r="O331" s="211"/>
      <c r="P331" s="211"/>
      <c r="Q331" s="211"/>
      <c r="R331" s="211"/>
      <c r="S331" s="211"/>
      <c r="T331" s="212"/>
      <c r="AT331" s="213" t="s">
        <v>193</v>
      </c>
      <c r="AU331" s="213" t="s">
        <v>90</v>
      </c>
      <c r="AV331" s="14" t="s">
        <v>90</v>
      </c>
      <c r="AW331" s="14" t="s">
        <v>41</v>
      </c>
      <c r="AX331" s="14" t="s">
        <v>80</v>
      </c>
      <c r="AY331" s="213" t="s">
        <v>182</v>
      </c>
    </row>
    <row r="332" spans="1:65" s="13" customFormat="1" ht="22.5">
      <c r="B332" s="192"/>
      <c r="C332" s="193"/>
      <c r="D332" s="194" t="s">
        <v>193</v>
      </c>
      <c r="E332" s="195" t="s">
        <v>43</v>
      </c>
      <c r="F332" s="196" t="s">
        <v>1565</v>
      </c>
      <c r="G332" s="193"/>
      <c r="H332" s="195" t="s">
        <v>43</v>
      </c>
      <c r="I332" s="197"/>
      <c r="J332" s="193"/>
      <c r="K332" s="193"/>
      <c r="L332" s="198"/>
      <c r="M332" s="199"/>
      <c r="N332" s="200"/>
      <c r="O332" s="200"/>
      <c r="P332" s="200"/>
      <c r="Q332" s="200"/>
      <c r="R332" s="200"/>
      <c r="S332" s="200"/>
      <c r="T332" s="201"/>
      <c r="AT332" s="202" t="s">
        <v>193</v>
      </c>
      <c r="AU332" s="202" t="s">
        <v>90</v>
      </c>
      <c r="AV332" s="13" t="s">
        <v>88</v>
      </c>
      <c r="AW332" s="13" t="s">
        <v>41</v>
      </c>
      <c r="AX332" s="13" t="s">
        <v>80</v>
      </c>
      <c r="AY332" s="202" t="s">
        <v>182</v>
      </c>
    </row>
    <row r="333" spans="1:65" s="14" customFormat="1" ht="11.25">
      <c r="B333" s="203"/>
      <c r="C333" s="204"/>
      <c r="D333" s="194" t="s">
        <v>193</v>
      </c>
      <c r="E333" s="205" t="s">
        <v>43</v>
      </c>
      <c r="F333" s="206" t="s">
        <v>2489</v>
      </c>
      <c r="G333" s="204"/>
      <c r="H333" s="207">
        <v>14.45</v>
      </c>
      <c r="I333" s="208"/>
      <c r="J333" s="204"/>
      <c r="K333" s="204"/>
      <c r="L333" s="209"/>
      <c r="M333" s="210"/>
      <c r="N333" s="211"/>
      <c r="O333" s="211"/>
      <c r="P333" s="211"/>
      <c r="Q333" s="211"/>
      <c r="R333" s="211"/>
      <c r="S333" s="211"/>
      <c r="T333" s="212"/>
      <c r="AT333" s="213" t="s">
        <v>193</v>
      </c>
      <c r="AU333" s="213" t="s">
        <v>90</v>
      </c>
      <c r="AV333" s="14" t="s">
        <v>90</v>
      </c>
      <c r="AW333" s="14" t="s">
        <v>41</v>
      </c>
      <c r="AX333" s="14" t="s">
        <v>80</v>
      </c>
      <c r="AY333" s="213" t="s">
        <v>182</v>
      </c>
    </row>
    <row r="334" spans="1:65" s="13" customFormat="1" ht="22.5">
      <c r="B334" s="192"/>
      <c r="C334" s="193"/>
      <c r="D334" s="194" t="s">
        <v>193</v>
      </c>
      <c r="E334" s="195" t="s">
        <v>43</v>
      </c>
      <c r="F334" s="196" t="s">
        <v>2519</v>
      </c>
      <c r="G334" s="193"/>
      <c r="H334" s="195" t="s">
        <v>43</v>
      </c>
      <c r="I334" s="197"/>
      <c r="J334" s="193"/>
      <c r="K334" s="193"/>
      <c r="L334" s="198"/>
      <c r="M334" s="199"/>
      <c r="N334" s="200"/>
      <c r="O334" s="200"/>
      <c r="P334" s="200"/>
      <c r="Q334" s="200"/>
      <c r="R334" s="200"/>
      <c r="S334" s="200"/>
      <c r="T334" s="201"/>
      <c r="AT334" s="202" t="s">
        <v>193</v>
      </c>
      <c r="AU334" s="202" t="s">
        <v>90</v>
      </c>
      <c r="AV334" s="13" t="s">
        <v>88</v>
      </c>
      <c r="AW334" s="13" t="s">
        <v>41</v>
      </c>
      <c r="AX334" s="13" t="s">
        <v>80</v>
      </c>
      <c r="AY334" s="202" t="s">
        <v>182</v>
      </c>
    </row>
    <row r="335" spans="1:65" s="14" customFormat="1" ht="11.25">
      <c r="B335" s="203"/>
      <c r="C335" s="204"/>
      <c r="D335" s="194" t="s">
        <v>193</v>
      </c>
      <c r="E335" s="205" t="s">
        <v>43</v>
      </c>
      <c r="F335" s="206" t="s">
        <v>2520</v>
      </c>
      <c r="G335" s="204"/>
      <c r="H335" s="207">
        <v>1.02</v>
      </c>
      <c r="I335" s="208"/>
      <c r="J335" s="204"/>
      <c r="K335" s="204"/>
      <c r="L335" s="209"/>
      <c r="M335" s="210"/>
      <c r="N335" s="211"/>
      <c r="O335" s="211"/>
      <c r="P335" s="211"/>
      <c r="Q335" s="211"/>
      <c r="R335" s="211"/>
      <c r="S335" s="211"/>
      <c r="T335" s="212"/>
      <c r="AT335" s="213" t="s">
        <v>193</v>
      </c>
      <c r="AU335" s="213" t="s">
        <v>90</v>
      </c>
      <c r="AV335" s="14" t="s">
        <v>90</v>
      </c>
      <c r="AW335" s="14" t="s">
        <v>41</v>
      </c>
      <c r="AX335" s="14" t="s">
        <v>80</v>
      </c>
      <c r="AY335" s="213" t="s">
        <v>182</v>
      </c>
    </row>
    <row r="336" spans="1:65" s="15" customFormat="1" ht="11.25">
      <c r="B336" s="227"/>
      <c r="C336" s="228"/>
      <c r="D336" s="194" t="s">
        <v>193</v>
      </c>
      <c r="E336" s="229" t="s">
        <v>43</v>
      </c>
      <c r="F336" s="230" t="s">
        <v>436</v>
      </c>
      <c r="G336" s="228"/>
      <c r="H336" s="231">
        <v>16.939</v>
      </c>
      <c r="I336" s="232"/>
      <c r="J336" s="228"/>
      <c r="K336" s="228"/>
      <c r="L336" s="233"/>
      <c r="M336" s="234"/>
      <c r="N336" s="235"/>
      <c r="O336" s="235"/>
      <c r="P336" s="235"/>
      <c r="Q336" s="235"/>
      <c r="R336" s="235"/>
      <c r="S336" s="235"/>
      <c r="T336" s="236"/>
      <c r="AT336" s="237" t="s">
        <v>193</v>
      </c>
      <c r="AU336" s="237" t="s">
        <v>90</v>
      </c>
      <c r="AV336" s="15" t="s">
        <v>205</v>
      </c>
      <c r="AW336" s="15" t="s">
        <v>41</v>
      </c>
      <c r="AX336" s="15" t="s">
        <v>88</v>
      </c>
      <c r="AY336" s="237" t="s">
        <v>182</v>
      </c>
    </row>
    <row r="337" spans="1:65" s="2" customFormat="1" ht="37.9" customHeight="1">
      <c r="A337" s="35"/>
      <c r="B337" s="36"/>
      <c r="C337" s="179" t="s">
        <v>528</v>
      </c>
      <c r="D337" s="179" t="s">
        <v>187</v>
      </c>
      <c r="E337" s="180" t="s">
        <v>538</v>
      </c>
      <c r="F337" s="181" t="s">
        <v>516</v>
      </c>
      <c r="G337" s="182" t="s">
        <v>439</v>
      </c>
      <c r="H337" s="183">
        <v>152.44900000000001</v>
      </c>
      <c r="I337" s="184"/>
      <c r="J337" s="185">
        <f>ROUND(I337*H337,2)</f>
        <v>0</v>
      </c>
      <c r="K337" s="181" t="s">
        <v>191</v>
      </c>
      <c r="L337" s="40"/>
      <c r="M337" s="186" t="s">
        <v>43</v>
      </c>
      <c r="N337" s="187" t="s">
        <v>51</v>
      </c>
      <c r="O337" s="65"/>
      <c r="P337" s="188">
        <f>O337*H337</f>
        <v>0</v>
      </c>
      <c r="Q337" s="188">
        <v>0</v>
      </c>
      <c r="R337" s="188">
        <f>Q337*H337</f>
        <v>0</v>
      </c>
      <c r="S337" s="188">
        <v>0</v>
      </c>
      <c r="T337" s="189">
        <f>S337*H337</f>
        <v>0</v>
      </c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R337" s="190" t="s">
        <v>205</v>
      </c>
      <c r="AT337" s="190" t="s">
        <v>187</v>
      </c>
      <c r="AU337" s="190" t="s">
        <v>90</v>
      </c>
      <c r="AY337" s="17" t="s">
        <v>182</v>
      </c>
      <c r="BE337" s="191">
        <f>IF(N337="základní",J337,0)</f>
        <v>0</v>
      </c>
      <c r="BF337" s="191">
        <f>IF(N337="snížená",J337,0)</f>
        <v>0</v>
      </c>
      <c r="BG337" s="191">
        <f>IF(N337="zákl. přenesená",J337,0)</f>
        <v>0</v>
      </c>
      <c r="BH337" s="191">
        <f>IF(N337="sníž. přenesená",J337,0)</f>
        <v>0</v>
      </c>
      <c r="BI337" s="191">
        <f>IF(N337="nulová",J337,0)</f>
        <v>0</v>
      </c>
      <c r="BJ337" s="17" t="s">
        <v>88</v>
      </c>
      <c r="BK337" s="191">
        <f>ROUND(I337*H337,2)</f>
        <v>0</v>
      </c>
      <c r="BL337" s="17" t="s">
        <v>205</v>
      </c>
      <c r="BM337" s="190" t="s">
        <v>1566</v>
      </c>
    </row>
    <row r="338" spans="1:65" s="13" customFormat="1" ht="11.25">
      <c r="B338" s="192"/>
      <c r="C338" s="193"/>
      <c r="D338" s="194" t="s">
        <v>193</v>
      </c>
      <c r="E338" s="195" t="s">
        <v>43</v>
      </c>
      <c r="F338" s="196" t="s">
        <v>532</v>
      </c>
      <c r="G338" s="193"/>
      <c r="H338" s="195" t="s">
        <v>43</v>
      </c>
      <c r="I338" s="197"/>
      <c r="J338" s="193"/>
      <c r="K338" s="193"/>
      <c r="L338" s="198"/>
      <c r="M338" s="199"/>
      <c r="N338" s="200"/>
      <c r="O338" s="200"/>
      <c r="P338" s="200"/>
      <c r="Q338" s="200"/>
      <c r="R338" s="200"/>
      <c r="S338" s="200"/>
      <c r="T338" s="201"/>
      <c r="AT338" s="202" t="s">
        <v>193</v>
      </c>
      <c r="AU338" s="202" t="s">
        <v>90</v>
      </c>
      <c r="AV338" s="13" t="s">
        <v>88</v>
      </c>
      <c r="AW338" s="13" t="s">
        <v>41</v>
      </c>
      <c r="AX338" s="13" t="s">
        <v>80</v>
      </c>
      <c r="AY338" s="202" t="s">
        <v>182</v>
      </c>
    </row>
    <row r="339" spans="1:65" s="13" customFormat="1" ht="11.25">
      <c r="B339" s="192"/>
      <c r="C339" s="193"/>
      <c r="D339" s="194" t="s">
        <v>193</v>
      </c>
      <c r="E339" s="195" t="s">
        <v>43</v>
      </c>
      <c r="F339" s="196" t="s">
        <v>362</v>
      </c>
      <c r="G339" s="193"/>
      <c r="H339" s="195" t="s">
        <v>43</v>
      </c>
      <c r="I339" s="197"/>
      <c r="J339" s="193"/>
      <c r="K339" s="193"/>
      <c r="L339" s="198"/>
      <c r="M339" s="199"/>
      <c r="N339" s="200"/>
      <c r="O339" s="200"/>
      <c r="P339" s="200"/>
      <c r="Q339" s="200"/>
      <c r="R339" s="200"/>
      <c r="S339" s="200"/>
      <c r="T339" s="201"/>
      <c r="AT339" s="202" t="s">
        <v>193</v>
      </c>
      <c r="AU339" s="202" t="s">
        <v>90</v>
      </c>
      <c r="AV339" s="13" t="s">
        <v>88</v>
      </c>
      <c r="AW339" s="13" t="s">
        <v>41</v>
      </c>
      <c r="AX339" s="13" t="s">
        <v>80</v>
      </c>
      <c r="AY339" s="202" t="s">
        <v>182</v>
      </c>
    </row>
    <row r="340" spans="1:65" s="13" customFormat="1" ht="22.5">
      <c r="B340" s="192"/>
      <c r="C340" s="193"/>
      <c r="D340" s="194" t="s">
        <v>193</v>
      </c>
      <c r="E340" s="195" t="s">
        <v>43</v>
      </c>
      <c r="F340" s="196" t="s">
        <v>1567</v>
      </c>
      <c r="G340" s="193"/>
      <c r="H340" s="195" t="s">
        <v>43</v>
      </c>
      <c r="I340" s="197"/>
      <c r="J340" s="193"/>
      <c r="K340" s="193"/>
      <c r="L340" s="198"/>
      <c r="M340" s="199"/>
      <c r="N340" s="200"/>
      <c r="O340" s="200"/>
      <c r="P340" s="200"/>
      <c r="Q340" s="200"/>
      <c r="R340" s="200"/>
      <c r="S340" s="200"/>
      <c r="T340" s="201"/>
      <c r="AT340" s="202" t="s">
        <v>193</v>
      </c>
      <c r="AU340" s="202" t="s">
        <v>90</v>
      </c>
      <c r="AV340" s="13" t="s">
        <v>88</v>
      </c>
      <c r="AW340" s="13" t="s">
        <v>41</v>
      </c>
      <c r="AX340" s="13" t="s">
        <v>80</v>
      </c>
      <c r="AY340" s="202" t="s">
        <v>182</v>
      </c>
    </row>
    <row r="341" spans="1:65" s="14" customFormat="1" ht="11.25">
      <c r="B341" s="203"/>
      <c r="C341" s="204"/>
      <c r="D341" s="194" t="s">
        <v>193</v>
      </c>
      <c r="E341" s="205" t="s">
        <v>43</v>
      </c>
      <c r="F341" s="206" t="s">
        <v>1568</v>
      </c>
      <c r="G341" s="204"/>
      <c r="H341" s="207">
        <v>13.218999999999999</v>
      </c>
      <c r="I341" s="208"/>
      <c r="J341" s="204"/>
      <c r="K341" s="204"/>
      <c r="L341" s="209"/>
      <c r="M341" s="210"/>
      <c r="N341" s="211"/>
      <c r="O341" s="211"/>
      <c r="P341" s="211"/>
      <c r="Q341" s="211"/>
      <c r="R341" s="211"/>
      <c r="S341" s="211"/>
      <c r="T341" s="212"/>
      <c r="AT341" s="213" t="s">
        <v>193</v>
      </c>
      <c r="AU341" s="213" t="s">
        <v>90</v>
      </c>
      <c r="AV341" s="14" t="s">
        <v>90</v>
      </c>
      <c r="AW341" s="14" t="s">
        <v>41</v>
      </c>
      <c r="AX341" s="14" t="s">
        <v>80</v>
      </c>
      <c r="AY341" s="213" t="s">
        <v>182</v>
      </c>
    </row>
    <row r="342" spans="1:65" s="13" customFormat="1" ht="22.5">
      <c r="B342" s="192"/>
      <c r="C342" s="193"/>
      <c r="D342" s="194" t="s">
        <v>193</v>
      </c>
      <c r="E342" s="195" t="s">
        <v>43</v>
      </c>
      <c r="F342" s="196" t="s">
        <v>1571</v>
      </c>
      <c r="G342" s="193"/>
      <c r="H342" s="195" t="s">
        <v>43</v>
      </c>
      <c r="I342" s="197"/>
      <c r="J342" s="193"/>
      <c r="K342" s="193"/>
      <c r="L342" s="198"/>
      <c r="M342" s="199"/>
      <c r="N342" s="200"/>
      <c r="O342" s="200"/>
      <c r="P342" s="200"/>
      <c r="Q342" s="200"/>
      <c r="R342" s="200"/>
      <c r="S342" s="200"/>
      <c r="T342" s="201"/>
      <c r="AT342" s="202" t="s">
        <v>193</v>
      </c>
      <c r="AU342" s="202" t="s">
        <v>90</v>
      </c>
      <c r="AV342" s="13" t="s">
        <v>88</v>
      </c>
      <c r="AW342" s="13" t="s">
        <v>41</v>
      </c>
      <c r="AX342" s="13" t="s">
        <v>80</v>
      </c>
      <c r="AY342" s="202" t="s">
        <v>182</v>
      </c>
    </row>
    <row r="343" spans="1:65" s="14" customFormat="1" ht="11.25">
      <c r="B343" s="203"/>
      <c r="C343" s="204"/>
      <c r="D343" s="194" t="s">
        <v>193</v>
      </c>
      <c r="E343" s="205" t="s">
        <v>43</v>
      </c>
      <c r="F343" s="206" t="s">
        <v>2518</v>
      </c>
      <c r="G343" s="204"/>
      <c r="H343" s="207">
        <v>130.05000000000001</v>
      </c>
      <c r="I343" s="208"/>
      <c r="J343" s="204"/>
      <c r="K343" s="204"/>
      <c r="L343" s="209"/>
      <c r="M343" s="210"/>
      <c r="N343" s="211"/>
      <c r="O343" s="211"/>
      <c r="P343" s="211"/>
      <c r="Q343" s="211"/>
      <c r="R343" s="211"/>
      <c r="S343" s="211"/>
      <c r="T343" s="212"/>
      <c r="AT343" s="213" t="s">
        <v>193</v>
      </c>
      <c r="AU343" s="213" t="s">
        <v>90</v>
      </c>
      <c r="AV343" s="14" t="s">
        <v>90</v>
      </c>
      <c r="AW343" s="14" t="s">
        <v>41</v>
      </c>
      <c r="AX343" s="14" t="s">
        <v>80</v>
      </c>
      <c r="AY343" s="213" t="s">
        <v>182</v>
      </c>
    </row>
    <row r="344" spans="1:65" s="13" customFormat="1" ht="33.75">
      <c r="B344" s="192"/>
      <c r="C344" s="193"/>
      <c r="D344" s="194" t="s">
        <v>193</v>
      </c>
      <c r="E344" s="195" t="s">
        <v>43</v>
      </c>
      <c r="F344" s="196" t="s">
        <v>2521</v>
      </c>
      <c r="G344" s="193"/>
      <c r="H344" s="195" t="s">
        <v>43</v>
      </c>
      <c r="I344" s="197"/>
      <c r="J344" s="193"/>
      <c r="K344" s="193"/>
      <c r="L344" s="198"/>
      <c r="M344" s="199"/>
      <c r="N344" s="200"/>
      <c r="O344" s="200"/>
      <c r="P344" s="200"/>
      <c r="Q344" s="200"/>
      <c r="R344" s="200"/>
      <c r="S344" s="200"/>
      <c r="T344" s="201"/>
      <c r="AT344" s="202" t="s">
        <v>193</v>
      </c>
      <c r="AU344" s="202" t="s">
        <v>90</v>
      </c>
      <c r="AV344" s="13" t="s">
        <v>88</v>
      </c>
      <c r="AW344" s="13" t="s">
        <v>41</v>
      </c>
      <c r="AX344" s="13" t="s">
        <v>80</v>
      </c>
      <c r="AY344" s="202" t="s">
        <v>182</v>
      </c>
    </row>
    <row r="345" spans="1:65" s="14" customFormat="1" ht="11.25">
      <c r="B345" s="203"/>
      <c r="C345" s="204"/>
      <c r="D345" s="194" t="s">
        <v>193</v>
      </c>
      <c r="E345" s="205" t="s">
        <v>43</v>
      </c>
      <c r="F345" s="206" t="s">
        <v>2522</v>
      </c>
      <c r="G345" s="204"/>
      <c r="H345" s="207">
        <v>9.18</v>
      </c>
      <c r="I345" s="208"/>
      <c r="J345" s="204"/>
      <c r="K345" s="204"/>
      <c r="L345" s="209"/>
      <c r="M345" s="210"/>
      <c r="N345" s="211"/>
      <c r="O345" s="211"/>
      <c r="P345" s="211"/>
      <c r="Q345" s="211"/>
      <c r="R345" s="211"/>
      <c r="S345" s="211"/>
      <c r="T345" s="212"/>
      <c r="AT345" s="213" t="s">
        <v>193</v>
      </c>
      <c r="AU345" s="213" t="s">
        <v>90</v>
      </c>
      <c r="AV345" s="14" t="s">
        <v>90</v>
      </c>
      <c r="AW345" s="14" t="s">
        <v>41</v>
      </c>
      <c r="AX345" s="14" t="s">
        <v>80</v>
      </c>
      <c r="AY345" s="213" t="s">
        <v>182</v>
      </c>
    </row>
    <row r="346" spans="1:65" s="15" customFormat="1" ht="11.25">
      <c r="B346" s="227"/>
      <c r="C346" s="228"/>
      <c r="D346" s="194" t="s">
        <v>193</v>
      </c>
      <c r="E346" s="229" t="s">
        <v>43</v>
      </c>
      <c r="F346" s="230" t="s">
        <v>436</v>
      </c>
      <c r="G346" s="228"/>
      <c r="H346" s="231">
        <v>152.44900000000001</v>
      </c>
      <c r="I346" s="232"/>
      <c r="J346" s="228"/>
      <c r="K346" s="228"/>
      <c r="L346" s="233"/>
      <c r="M346" s="234"/>
      <c r="N346" s="235"/>
      <c r="O346" s="235"/>
      <c r="P346" s="235"/>
      <c r="Q346" s="235"/>
      <c r="R346" s="235"/>
      <c r="S346" s="235"/>
      <c r="T346" s="236"/>
      <c r="AT346" s="237" t="s">
        <v>193</v>
      </c>
      <c r="AU346" s="237" t="s">
        <v>90</v>
      </c>
      <c r="AV346" s="15" t="s">
        <v>205</v>
      </c>
      <c r="AW346" s="15" t="s">
        <v>41</v>
      </c>
      <c r="AX346" s="15" t="s">
        <v>88</v>
      </c>
      <c r="AY346" s="237" t="s">
        <v>182</v>
      </c>
    </row>
    <row r="347" spans="1:65" s="2" customFormat="1" ht="37.9" customHeight="1">
      <c r="A347" s="35"/>
      <c r="B347" s="36"/>
      <c r="C347" s="179" t="s">
        <v>537</v>
      </c>
      <c r="D347" s="179" t="s">
        <v>187</v>
      </c>
      <c r="E347" s="180" t="s">
        <v>545</v>
      </c>
      <c r="F347" s="181" t="s">
        <v>546</v>
      </c>
      <c r="G347" s="182" t="s">
        <v>439</v>
      </c>
      <c r="H347" s="183">
        <v>16.939</v>
      </c>
      <c r="I347" s="184"/>
      <c r="J347" s="185">
        <f>ROUND(I347*H347,2)</f>
        <v>0</v>
      </c>
      <c r="K347" s="181" t="s">
        <v>191</v>
      </c>
      <c r="L347" s="40"/>
      <c r="M347" s="186" t="s">
        <v>43</v>
      </c>
      <c r="N347" s="187" t="s">
        <v>51</v>
      </c>
      <c r="O347" s="65"/>
      <c r="P347" s="188">
        <f>O347*H347</f>
        <v>0</v>
      </c>
      <c r="Q347" s="188">
        <v>0</v>
      </c>
      <c r="R347" s="188">
        <f>Q347*H347</f>
        <v>0</v>
      </c>
      <c r="S347" s="188">
        <v>0</v>
      </c>
      <c r="T347" s="189">
        <f>S347*H347</f>
        <v>0</v>
      </c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R347" s="190" t="s">
        <v>205</v>
      </c>
      <c r="AT347" s="190" t="s">
        <v>187</v>
      </c>
      <c r="AU347" s="190" t="s">
        <v>90</v>
      </c>
      <c r="AY347" s="17" t="s">
        <v>182</v>
      </c>
      <c r="BE347" s="191">
        <f>IF(N347="základní",J347,0)</f>
        <v>0</v>
      </c>
      <c r="BF347" s="191">
        <f>IF(N347="snížená",J347,0)</f>
        <v>0</v>
      </c>
      <c r="BG347" s="191">
        <f>IF(N347="zákl. přenesená",J347,0)</f>
        <v>0</v>
      </c>
      <c r="BH347" s="191">
        <f>IF(N347="sníž. přenesená",J347,0)</f>
        <v>0</v>
      </c>
      <c r="BI347" s="191">
        <f>IF(N347="nulová",J347,0)</f>
        <v>0</v>
      </c>
      <c r="BJ347" s="17" t="s">
        <v>88</v>
      </c>
      <c r="BK347" s="191">
        <f>ROUND(I347*H347,2)</f>
        <v>0</v>
      </c>
      <c r="BL347" s="17" t="s">
        <v>205</v>
      </c>
      <c r="BM347" s="190" t="s">
        <v>1572</v>
      </c>
    </row>
    <row r="348" spans="1:65" s="13" customFormat="1" ht="11.25">
      <c r="B348" s="192"/>
      <c r="C348" s="193"/>
      <c r="D348" s="194" t="s">
        <v>193</v>
      </c>
      <c r="E348" s="195" t="s">
        <v>43</v>
      </c>
      <c r="F348" s="196" t="s">
        <v>532</v>
      </c>
      <c r="G348" s="193"/>
      <c r="H348" s="195" t="s">
        <v>43</v>
      </c>
      <c r="I348" s="197"/>
      <c r="J348" s="193"/>
      <c r="K348" s="193"/>
      <c r="L348" s="198"/>
      <c r="M348" s="199"/>
      <c r="N348" s="200"/>
      <c r="O348" s="200"/>
      <c r="P348" s="200"/>
      <c r="Q348" s="200"/>
      <c r="R348" s="200"/>
      <c r="S348" s="200"/>
      <c r="T348" s="201"/>
      <c r="AT348" s="202" t="s">
        <v>193</v>
      </c>
      <c r="AU348" s="202" t="s">
        <v>90</v>
      </c>
      <c r="AV348" s="13" t="s">
        <v>88</v>
      </c>
      <c r="AW348" s="13" t="s">
        <v>41</v>
      </c>
      <c r="AX348" s="13" t="s">
        <v>80</v>
      </c>
      <c r="AY348" s="202" t="s">
        <v>182</v>
      </c>
    </row>
    <row r="349" spans="1:65" s="13" customFormat="1" ht="11.25">
      <c r="B349" s="192"/>
      <c r="C349" s="193"/>
      <c r="D349" s="194" t="s">
        <v>193</v>
      </c>
      <c r="E349" s="195" t="s">
        <v>43</v>
      </c>
      <c r="F349" s="196" t="s">
        <v>362</v>
      </c>
      <c r="G349" s="193"/>
      <c r="H349" s="195" t="s">
        <v>43</v>
      </c>
      <c r="I349" s="197"/>
      <c r="J349" s="193"/>
      <c r="K349" s="193"/>
      <c r="L349" s="198"/>
      <c r="M349" s="199"/>
      <c r="N349" s="200"/>
      <c r="O349" s="200"/>
      <c r="P349" s="200"/>
      <c r="Q349" s="200"/>
      <c r="R349" s="200"/>
      <c r="S349" s="200"/>
      <c r="T349" s="201"/>
      <c r="AT349" s="202" t="s">
        <v>193</v>
      </c>
      <c r="AU349" s="202" t="s">
        <v>90</v>
      </c>
      <c r="AV349" s="13" t="s">
        <v>88</v>
      </c>
      <c r="AW349" s="13" t="s">
        <v>41</v>
      </c>
      <c r="AX349" s="13" t="s">
        <v>80</v>
      </c>
      <c r="AY349" s="202" t="s">
        <v>182</v>
      </c>
    </row>
    <row r="350" spans="1:65" s="13" customFormat="1" ht="22.5">
      <c r="B350" s="192"/>
      <c r="C350" s="193"/>
      <c r="D350" s="194" t="s">
        <v>193</v>
      </c>
      <c r="E350" s="195" t="s">
        <v>43</v>
      </c>
      <c r="F350" s="196" t="s">
        <v>1561</v>
      </c>
      <c r="G350" s="193"/>
      <c r="H350" s="195" t="s">
        <v>43</v>
      </c>
      <c r="I350" s="197"/>
      <c r="J350" s="193"/>
      <c r="K350" s="193"/>
      <c r="L350" s="198"/>
      <c r="M350" s="199"/>
      <c r="N350" s="200"/>
      <c r="O350" s="200"/>
      <c r="P350" s="200"/>
      <c r="Q350" s="200"/>
      <c r="R350" s="200"/>
      <c r="S350" s="200"/>
      <c r="T350" s="201"/>
      <c r="AT350" s="202" t="s">
        <v>193</v>
      </c>
      <c r="AU350" s="202" t="s">
        <v>90</v>
      </c>
      <c r="AV350" s="13" t="s">
        <v>88</v>
      </c>
      <c r="AW350" s="13" t="s">
        <v>41</v>
      </c>
      <c r="AX350" s="13" t="s">
        <v>80</v>
      </c>
      <c r="AY350" s="202" t="s">
        <v>182</v>
      </c>
    </row>
    <row r="351" spans="1:65" s="14" customFormat="1" ht="11.25">
      <c r="B351" s="203"/>
      <c r="C351" s="204"/>
      <c r="D351" s="194" t="s">
        <v>193</v>
      </c>
      <c r="E351" s="205" t="s">
        <v>43</v>
      </c>
      <c r="F351" s="206" t="s">
        <v>1562</v>
      </c>
      <c r="G351" s="204"/>
      <c r="H351" s="207">
        <v>1.4690000000000001</v>
      </c>
      <c r="I351" s="208"/>
      <c r="J351" s="204"/>
      <c r="K351" s="204"/>
      <c r="L351" s="209"/>
      <c r="M351" s="210"/>
      <c r="N351" s="211"/>
      <c r="O351" s="211"/>
      <c r="P351" s="211"/>
      <c r="Q351" s="211"/>
      <c r="R351" s="211"/>
      <c r="S351" s="211"/>
      <c r="T351" s="212"/>
      <c r="AT351" s="213" t="s">
        <v>193</v>
      </c>
      <c r="AU351" s="213" t="s">
        <v>90</v>
      </c>
      <c r="AV351" s="14" t="s">
        <v>90</v>
      </c>
      <c r="AW351" s="14" t="s">
        <v>41</v>
      </c>
      <c r="AX351" s="14" t="s">
        <v>80</v>
      </c>
      <c r="AY351" s="213" t="s">
        <v>182</v>
      </c>
    </row>
    <row r="352" spans="1:65" s="13" customFormat="1" ht="22.5">
      <c r="B352" s="192"/>
      <c r="C352" s="193"/>
      <c r="D352" s="194" t="s">
        <v>193</v>
      </c>
      <c r="E352" s="195" t="s">
        <v>43</v>
      </c>
      <c r="F352" s="196" t="s">
        <v>1565</v>
      </c>
      <c r="G352" s="193"/>
      <c r="H352" s="195" t="s">
        <v>43</v>
      </c>
      <c r="I352" s="197"/>
      <c r="J352" s="193"/>
      <c r="K352" s="193"/>
      <c r="L352" s="198"/>
      <c r="M352" s="199"/>
      <c r="N352" s="200"/>
      <c r="O352" s="200"/>
      <c r="P352" s="200"/>
      <c r="Q352" s="200"/>
      <c r="R352" s="200"/>
      <c r="S352" s="200"/>
      <c r="T352" s="201"/>
      <c r="AT352" s="202" t="s">
        <v>193</v>
      </c>
      <c r="AU352" s="202" t="s">
        <v>90</v>
      </c>
      <c r="AV352" s="13" t="s">
        <v>88</v>
      </c>
      <c r="AW352" s="13" t="s">
        <v>41</v>
      </c>
      <c r="AX352" s="13" t="s">
        <v>80</v>
      </c>
      <c r="AY352" s="202" t="s">
        <v>182</v>
      </c>
    </row>
    <row r="353" spans="1:65" s="14" customFormat="1" ht="11.25">
      <c r="B353" s="203"/>
      <c r="C353" s="204"/>
      <c r="D353" s="194" t="s">
        <v>193</v>
      </c>
      <c r="E353" s="205" t="s">
        <v>43</v>
      </c>
      <c r="F353" s="206" t="s">
        <v>2489</v>
      </c>
      <c r="G353" s="204"/>
      <c r="H353" s="207">
        <v>14.45</v>
      </c>
      <c r="I353" s="208"/>
      <c r="J353" s="204"/>
      <c r="K353" s="204"/>
      <c r="L353" s="209"/>
      <c r="M353" s="210"/>
      <c r="N353" s="211"/>
      <c r="O353" s="211"/>
      <c r="P353" s="211"/>
      <c r="Q353" s="211"/>
      <c r="R353" s="211"/>
      <c r="S353" s="211"/>
      <c r="T353" s="212"/>
      <c r="AT353" s="213" t="s">
        <v>193</v>
      </c>
      <c r="AU353" s="213" t="s">
        <v>90</v>
      </c>
      <c r="AV353" s="14" t="s">
        <v>90</v>
      </c>
      <c r="AW353" s="14" t="s">
        <v>41</v>
      </c>
      <c r="AX353" s="14" t="s">
        <v>80</v>
      </c>
      <c r="AY353" s="213" t="s">
        <v>182</v>
      </c>
    </row>
    <row r="354" spans="1:65" s="13" customFormat="1" ht="22.5">
      <c r="B354" s="192"/>
      <c r="C354" s="193"/>
      <c r="D354" s="194" t="s">
        <v>193</v>
      </c>
      <c r="E354" s="195" t="s">
        <v>43</v>
      </c>
      <c r="F354" s="196" t="s">
        <v>2519</v>
      </c>
      <c r="G354" s="193"/>
      <c r="H354" s="195" t="s">
        <v>43</v>
      </c>
      <c r="I354" s="197"/>
      <c r="J354" s="193"/>
      <c r="K354" s="193"/>
      <c r="L354" s="198"/>
      <c r="M354" s="199"/>
      <c r="N354" s="200"/>
      <c r="O354" s="200"/>
      <c r="P354" s="200"/>
      <c r="Q354" s="200"/>
      <c r="R354" s="200"/>
      <c r="S354" s="200"/>
      <c r="T354" s="201"/>
      <c r="AT354" s="202" t="s">
        <v>193</v>
      </c>
      <c r="AU354" s="202" t="s">
        <v>90</v>
      </c>
      <c r="AV354" s="13" t="s">
        <v>88</v>
      </c>
      <c r="AW354" s="13" t="s">
        <v>41</v>
      </c>
      <c r="AX354" s="13" t="s">
        <v>80</v>
      </c>
      <c r="AY354" s="202" t="s">
        <v>182</v>
      </c>
    </row>
    <row r="355" spans="1:65" s="14" customFormat="1" ht="11.25">
      <c r="B355" s="203"/>
      <c r="C355" s="204"/>
      <c r="D355" s="194" t="s">
        <v>193</v>
      </c>
      <c r="E355" s="205" t="s">
        <v>43</v>
      </c>
      <c r="F355" s="206" t="s">
        <v>2520</v>
      </c>
      <c r="G355" s="204"/>
      <c r="H355" s="207">
        <v>1.02</v>
      </c>
      <c r="I355" s="208"/>
      <c r="J355" s="204"/>
      <c r="K355" s="204"/>
      <c r="L355" s="209"/>
      <c r="M355" s="210"/>
      <c r="N355" s="211"/>
      <c r="O355" s="211"/>
      <c r="P355" s="211"/>
      <c r="Q355" s="211"/>
      <c r="R355" s="211"/>
      <c r="S355" s="211"/>
      <c r="T355" s="212"/>
      <c r="AT355" s="213" t="s">
        <v>193</v>
      </c>
      <c r="AU355" s="213" t="s">
        <v>90</v>
      </c>
      <c r="AV355" s="14" t="s">
        <v>90</v>
      </c>
      <c r="AW355" s="14" t="s">
        <v>41</v>
      </c>
      <c r="AX355" s="14" t="s">
        <v>80</v>
      </c>
      <c r="AY355" s="213" t="s">
        <v>182</v>
      </c>
    </row>
    <row r="356" spans="1:65" s="15" customFormat="1" ht="11.25">
      <c r="B356" s="227"/>
      <c r="C356" s="228"/>
      <c r="D356" s="194" t="s">
        <v>193</v>
      </c>
      <c r="E356" s="229" t="s">
        <v>43</v>
      </c>
      <c r="F356" s="230" t="s">
        <v>436</v>
      </c>
      <c r="G356" s="228"/>
      <c r="H356" s="231">
        <v>16.939</v>
      </c>
      <c r="I356" s="232"/>
      <c r="J356" s="228"/>
      <c r="K356" s="228"/>
      <c r="L356" s="233"/>
      <c r="M356" s="234"/>
      <c r="N356" s="235"/>
      <c r="O356" s="235"/>
      <c r="P356" s="235"/>
      <c r="Q356" s="235"/>
      <c r="R356" s="235"/>
      <c r="S356" s="235"/>
      <c r="T356" s="236"/>
      <c r="AT356" s="237" t="s">
        <v>193</v>
      </c>
      <c r="AU356" s="237" t="s">
        <v>90</v>
      </c>
      <c r="AV356" s="15" t="s">
        <v>205</v>
      </c>
      <c r="AW356" s="15" t="s">
        <v>41</v>
      </c>
      <c r="AX356" s="15" t="s">
        <v>88</v>
      </c>
      <c r="AY356" s="237" t="s">
        <v>182</v>
      </c>
    </row>
    <row r="357" spans="1:65" s="12" customFormat="1" ht="25.9" customHeight="1">
      <c r="B357" s="163"/>
      <c r="C357" s="164"/>
      <c r="D357" s="165" t="s">
        <v>79</v>
      </c>
      <c r="E357" s="166" t="s">
        <v>179</v>
      </c>
      <c r="F357" s="166" t="s">
        <v>180</v>
      </c>
      <c r="G357" s="164"/>
      <c r="H357" s="164"/>
      <c r="I357" s="167"/>
      <c r="J357" s="168">
        <f>BK357</f>
        <v>0</v>
      </c>
      <c r="K357" s="164"/>
      <c r="L357" s="169"/>
      <c r="M357" s="170"/>
      <c r="N357" s="171"/>
      <c r="O357" s="171"/>
      <c r="P357" s="172">
        <f>P358+P607+P1810</f>
        <v>0</v>
      </c>
      <c r="Q357" s="171"/>
      <c r="R357" s="172">
        <f>R358+R607+R1810</f>
        <v>111.71574077000001</v>
      </c>
      <c r="S357" s="171"/>
      <c r="T357" s="173">
        <f>T358+T607+T1810</f>
        <v>0</v>
      </c>
      <c r="AR357" s="174" t="s">
        <v>181</v>
      </c>
      <c r="AT357" s="175" t="s">
        <v>79</v>
      </c>
      <c r="AU357" s="175" t="s">
        <v>80</v>
      </c>
      <c r="AY357" s="174" t="s">
        <v>182</v>
      </c>
      <c r="BK357" s="176">
        <f>BK358+BK607+BK1810</f>
        <v>0</v>
      </c>
    </row>
    <row r="358" spans="1:65" s="12" customFormat="1" ht="22.9" customHeight="1">
      <c r="B358" s="163"/>
      <c r="C358" s="164"/>
      <c r="D358" s="165" t="s">
        <v>79</v>
      </c>
      <c r="E358" s="177" t="s">
        <v>548</v>
      </c>
      <c r="F358" s="177" t="s">
        <v>549</v>
      </c>
      <c r="G358" s="164"/>
      <c r="H358" s="164"/>
      <c r="I358" s="167"/>
      <c r="J358" s="178">
        <f>BK358</f>
        <v>0</v>
      </c>
      <c r="K358" s="164"/>
      <c r="L358" s="169"/>
      <c r="M358" s="170"/>
      <c r="N358" s="171"/>
      <c r="O358" s="171"/>
      <c r="P358" s="172">
        <f>SUM(P359:P606)</f>
        <v>0</v>
      </c>
      <c r="Q358" s="171"/>
      <c r="R358" s="172">
        <f>SUM(R359:R606)</f>
        <v>0.24222500000000002</v>
      </c>
      <c r="S358" s="171"/>
      <c r="T358" s="173">
        <f>SUM(T359:T606)</f>
        <v>0</v>
      </c>
      <c r="AR358" s="174" t="s">
        <v>181</v>
      </c>
      <c r="AT358" s="175" t="s">
        <v>79</v>
      </c>
      <c r="AU358" s="175" t="s">
        <v>88</v>
      </c>
      <c r="AY358" s="174" t="s">
        <v>182</v>
      </c>
      <c r="BK358" s="176">
        <f>SUM(BK359:BK606)</f>
        <v>0</v>
      </c>
    </row>
    <row r="359" spans="1:65" s="2" customFormat="1" ht="24.2" customHeight="1">
      <c r="A359" s="35"/>
      <c r="B359" s="36"/>
      <c r="C359" s="179" t="s">
        <v>544</v>
      </c>
      <c r="D359" s="179" t="s">
        <v>187</v>
      </c>
      <c r="E359" s="180" t="s">
        <v>551</v>
      </c>
      <c r="F359" s="181" t="s">
        <v>552</v>
      </c>
      <c r="G359" s="182" t="s">
        <v>190</v>
      </c>
      <c r="H359" s="183">
        <v>36</v>
      </c>
      <c r="I359" s="184"/>
      <c r="J359" s="185">
        <f>ROUND(I359*H359,2)</f>
        <v>0</v>
      </c>
      <c r="K359" s="181" t="s">
        <v>191</v>
      </c>
      <c r="L359" s="40"/>
      <c r="M359" s="186" t="s">
        <v>43</v>
      </c>
      <c r="N359" s="187" t="s">
        <v>51</v>
      </c>
      <c r="O359" s="65"/>
      <c r="P359" s="188">
        <f>O359*H359</f>
        <v>0</v>
      </c>
      <c r="Q359" s="188">
        <v>0</v>
      </c>
      <c r="R359" s="188">
        <f>Q359*H359</f>
        <v>0</v>
      </c>
      <c r="S359" s="188">
        <v>0</v>
      </c>
      <c r="T359" s="189">
        <f>S359*H359</f>
        <v>0</v>
      </c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R359" s="190" t="s">
        <v>88</v>
      </c>
      <c r="AT359" s="190" t="s">
        <v>187</v>
      </c>
      <c r="AU359" s="190" t="s">
        <v>90</v>
      </c>
      <c r="AY359" s="17" t="s">
        <v>182</v>
      </c>
      <c r="BE359" s="191">
        <f>IF(N359="základní",J359,0)</f>
        <v>0</v>
      </c>
      <c r="BF359" s="191">
        <f>IF(N359="snížená",J359,0)</f>
        <v>0</v>
      </c>
      <c r="BG359" s="191">
        <f>IF(N359="zákl. přenesená",J359,0)</f>
        <v>0</v>
      </c>
      <c r="BH359" s="191">
        <f>IF(N359="sníž. přenesená",J359,0)</f>
        <v>0</v>
      </c>
      <c r="BI359" s="191">
        <f>IF(N359="nulová",J359,0)</f>
        <v>0</v>
      </c>
      <c r="BJ359" s="17" t="s">
        <v>88</v>
      </c>
      <c r="BK359" s="191">
        <f>ROUND(I359*H359,2)</f>
        <v>0</v>
      </c>
      <c r="BL359" s="17" t="s">
        <v>88</v>
      </c>
      <c r="BM359" s="190" t="s">
        <v>1573</v>
      </c>
    </row>
    <row r="360" spans="1:65" s="13" customFormat="1" ht="11.25">
      <c r="B360" s="192"/>
      <c r="C360" s="193"/>
      <c r="D360" s="194" t="s">
        <v>193</v>
      </c>
      <c r="E360" s="195" t="s">
        <v>43</v>
      </c>
      <c r="F360" s="196" t="s">
        <v>554</v>
      </c>
      <c r="G360" s="193"/>
      <c r="H360" s="195" t="s">
        <v>43</v>
      </c>
      <c r="I360" s="197"/>
      <c r="J360" s="193"/>
      <c r="K360" s="193"/>
      <c r="L360" s="198"/>
      <c r="M360" s="199"/>
      <c r="N360" s="200"/>
      <c r="O360" s="200"/>
      <c r="P360" s="200"/>
      <c r="Q360" s="200"/>
      <c r="R360" s="200"/>
      <c r="S360" s="200"/>
      <c r="T360" s="201"/>
      <c r="AT360" s="202" t="s">
        <v>193</v>
      </c>
      <c r="AU360" s="202" t="s">
        <v>90</v>
      </c>
      <c r="AV360" s="13" t="s">
        <v>88</v>
      </c>
      <c r="AW360" s="13" t="s">
        <v>41</v>
      </c>
      <c r="AX360" s="13" t="s">
        <v>80</v>
      </c>
      <c r="AY360" s="202" t="s">
        <v>182</v>
      </c>
    </row>
    <row r="361" spans="1:65" s="13" customFormat="1" ht="11.25">
      <c r="B361" s="192"/>
      <c r="C361" s="193"/>
      <c r="D361" s="194" t="s">
        <v>193</v>
      </c>
      <c r="E361" s="195" t="s">
        <v>43</v>
      </c>
      <c r="F361" s="196" t="s">
        <v>1574</v>
      </c>
      <c r="G361" s="193"/>
      <c r="H361" s="195" t="s">
        <v>43</v>
      </c>
      <c r="I361" s="197"/>
      <c r="J361" s="193"/>
      <c r="K361" s="193"/>
      <c r="L361" s="198"/>
      <c r="M361" s="199"/>
      <c r="N361" s="200"/>
      <c r="O361" s="200"/>
      <c r="P361" s="200"/>
      <c r="Q361" s="200"/>
      <c r="R361" s="200"/>
      <c r="S361" s="200"/>
      <c r="T361" s="201"/>
      <c r="AT361" s="202" t="s">
        <v>193</v>
      </c>
      <c r="AU361" s="202" t="s">
        <v>90</v>
      </c>
      <c r="AV361" s="13" t="s">
        <v>88</v>
      </c>
      <c r="AW361" s="13" t="s">
        <v>41</v>
      </c>
      <c r="AX361" s="13" t="s">
        <v>80</v>
      </c>
      <c r="AY361" s="202" t="s">
        <v>182</v>
      </c>
    </row>
    <row r="362" spans="1:65" s="14" customFormat="1" ht="11.25">
      <c r="B362" s="203"/>
      <c r="C362" s="204"/>
      <c r="D362" s="194" t="s">
        <v>193</v>
      </c>
      <c r="E362" s="205" t="s">
        <v>43</v>
      </c>
      <c r="F362" s="206" t="s">
        <v>2523</v>
      </c>
      <c r="G362" s="204"/>
      <c r="H362" s="207">
        <v>36</v>
      </c>
      <c r="I362" s="208"/>
      <c r="J362" s="204"/>
      <c r="K362" s="204"/>
      <c r="L362" s="209"/>
      <c r="M362" s="210"/>
      <c r="N362" s="211"/>
      <c r="O362" s="211"/>
      <c r="P362" s="211"/>
      <c r="Q362" s="211"/>
      <c r="R362" s="211"/>
      <c r="S362" s="211"/>
      <c r="T362" s="212"/>
      <c r="AT362" s="213" t="s">
        <v>193</v>
      </c>
      <c r="AU362" s="213" t="s">
        <v>90</v>
      </c>
      <c r="AV362" s="14" t="s">
        <v>90</v>
      </c>
      <c r="AW362" s="14" t="s">
        <v>41</v>
      </c>
      <c r="AX362" s="14" t="s">
        <v>88</v>
      </c>
      <c r="AY362" s="213" t="s">
        <v>182</v>
      </c>
    </row>
    <row r="363" spans="1:65" s="2" customFormat="1" ht="24.2" customHeight="1">
      <c r="A363" s="35"/>
      <c r="B363" s="36"/>
      <c r="C363" s="179" t="s">
        <v>550</v>
      </c>
      <c r="D363" s="179" t="s">
        <v>187</v>
      </c>
      <c r="E363" s="180" t="s">
        <v>567</v>
      </c>
      <c r="F363" s="181" t="s">
        <v>568</v>
      </c>
      <c r="G363" s="182" t="s">
        <v>190</v>
      </c>
      <c r="H363" s="183">
        <v>16</v>
      </c>
      <c r="I363" s="184"/>
      <c r="J363" s="185">
        <f>ROUND(I363*H363,2)</f>
        <v>0</v>
      </c>
      <c r="K363" s="181" t="s">
        <v>191</v>
      </c>
      <c r="L363" s="40"/>
      <c r="M363" s="186" t="s">
        <v>43</v>
      </c>
      <c r="N363" s="187" t="s">
        <v>51</v>
      </c>
      <c r="O363" s="65"/>
      <c r="P363" s="188">
        <f>O363*H363</f>
        <v>0</v>
      </c>
      <c r="Q363" s="188">
        <v>0</v>
      </c>
      <c r="R363" s="188">
        <f>Q363*H363</f>
        <v>0</v>
      </c>
      <c r="S363" s="188">
        <v>0</v>
      </c>
      <c r="T363" s="189">
        <f>S363*H363</f>
        <v>0</v>
      </c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R363" s="190" t="s">
        <v>88</v>
      </c>
      <c r="AT363" s="190" t="s">
        <v>187</v>
      </c>
      <c r="AU363" s="190" t="s">
        <v>90</v>
      </c>
      <c r="AY363" s="17" t="s">
        <v>182</v>
      </c>
      <c r="BE363" s="191">
        <f>IF(N363="základní",J363,0)</f>
        <v>0</v>
      </c>
      <c r="BF363" s="191">
        <f>IF(N363="snížená",J363,0)</f>
        <v>0</v>
      </c>
      <c r="BG363" s="191">
        <f>IF(N363="zákl. přenesená",J363,0)</f>
        <v>0</v>
      </c>
      <c r="BH363" s="191">
        <f>IF(N363="sníž. přenesená",J363,0)</f>
        <v>0</v>
      </c>
      <c r="BI363" s="191">
        <f>IF(N363="nulová",J363,0)</f>
        <v>0</v>
      </c>
      <c r="BJ363" s="17" t="s">
        <v>88</v>
      </c>
      <c r="BK363" s="191">
        <f>ROUND(I363*H363,2)</f>
        <v>0</v>
      </c>
      <c r="BL363" s="17" t="s">
        <v>88</v>
      </c>
      <c r="BM363" s="190" t="s">
        <v>1576</v>
      </c>
    </row>
    <row r="364" spans="1:65" s="13" customFormat="1" ht="11.25">
      <c r="B364" s="192"/>
      <c r="C364" s="193"/>
      <c r="D364" s="194" t="s">
        <v>193</v>
      </c>
      <c r="E364" s="195" t="s">
        <v>43</v>
      </c>
      <c r="F364" s="196" t="s">
        <v>554</v>
      </c>
      <c r="G364" s="193"/>
      <c r="H364" s="195" t="s">
        <v>43</v>
      </c>
      <c r="I364" s="197"/>
      <c r="J364" s="193"/>
      <c r="K364" s="193"/>
      <c r="L364" s="198"/>
      <c r="M364" s="199"/>
      <c r="N364" s="200"/>
      <c r="O364" s="200"/>
      <c r="P364" s="200"/>
      <c r="Q364" s="200"/>
      <c r="R364" s="200"/>
      <c r="S364" s="200"/>
      <c r="T364" s="201"/>
      <c r="AT364" s="202" t="s">
        <v>193</v>
      </c>
      <c r="AU364" s="202" t="s">
        <v>90</v>
      </c>
      <c r="AV364" s="13" t="s">
        <v>88</v>
      </c>
      <c r="AW364" s="13" t="s">
        <v>41</v>
      </c>
      <c r="AX364" s="13" t="s">
        <v>80</v>
      </c>
      <c r="AY364" s="202" t="s">
        <v>182</v>
      </c>
    </row>
    <row r="365" spans="1:65" s="13" customFormat="1" ht="11.25">
      <c r="B365" s="192"/>
      <c r="C365" s="193"/>
      <c r="D365" s="194" t="s">
        <v>193</v>
      </c>
      <c r="E365" s="195" t="s">
        <v>43</v>
      </c>
      <c r="F365" s="196" t="s">
        <v>570</v>
      </c>
      <c r="G365" s="193"/>
      <c r="H365" s="195" t="s">
        <v>43</v>
      </c>
      <c r="I365" s="197"/>
      <c r="J365" s="193"/>
      <c r="K365" s="193"/>
      <c r="L365" s="198"/>
      <c r="M365" s="199"/>
      <c r="N365" s="200"/>
      <c r="O365" s="200"/>
      <c r="P365" s="200"/>
      <c r="Q365" s="200"/>
      <c r="R365" s="200"/>
      <c r="S365" s="200"/>
      <c r="T365" s="201"/>
      <c r="AT365" s="202" t="s">
        <v>193</v>
      </c>
      <c r="AU365" s="202" t="s">
        <v>90</v>
      </c>
      <c r="AV365" s="13" t="s">
        <v>88</v>
      </c>
      <c r="AW365" s="13" t="s">
        <v>41</v>
      </c>
      <c r="AX365" s="13" t="s">
        <v>80</v>
      </c>
      <c r="AY365" s="202" t="s">
        <v>182</v>
      </c>
    </row>
    <row r="366" spans="1:65" s="13" customFormat="1" ht="11.25">
      <c r="B366" s="192"/>
      <c r="C366" s="193"/>
      <c r="D366" s="194" t="s">
        <v>193</v>
      </c>
      <c r="E366" s="195" t="s">
        <v>43</v>
      </c>
      <c r="F366" s="196" t="s">
        <v>1574</v>
      </c>
      <c r="G366" s="193"/>
      <c r="H366" s="195" t="s">
        <v>43</v>
      </c>
      <c r="I366" s="197"/>
      <c r="J366" s="193"/>
      <c r="K366" s="193"/>
      <c r="L366" s="198"/>
      <c r="M366" s="199"/>
      <c r="N366" s="200"/>
      <c r="O366" s="200"/>
      <c r="P366" s="200"/>
      <c r="Q366" s="200"/>
      <c r="R366" s="200"/>
      <c r="S366" s="200"/>
      <c r="T366" s="201"/>
      <c r="AT366" s="202" t="s">
        <v>193</v>
      </c>
      <c r="AU366" s="202" t="s">
        <v>90</v>
      </c>
      <c r="AV366" s="13" t="s">
        <v>88</v>
      </c>
      <c r="AW366" s="13" t="s">
        <v>41</v>
      </c>
      <c r="AX366" s="13" t="s">
        <v>80</v>
      </c>
      <c r="AY366" s="202" t="s">
        <v>182</v>
      </c>
    </row>
    <row r="367" spans="1:65" s="14" customFormat="1" ht="11.25">
      <c r="B367" s="203"/>
      <c r="C367" s="204"/>
      <c r="D367" s="194" t="s">
        <v>193</v>
      </c>
      <c r="E367" s="205" t="s">
        <v>43</v>
      </c>
      <c r="F367" s="206" t="s">
        <v>1577</v>
      </c>
      <c r="G367" s="204"/>
      <c r="H367" s="207">
        <v>16</v>
      </c>
      <c r="I367" s="208"/>
      <c r="J367" s="204"/>
      <c r="K367" s="204"/>
      <c r="L367" s="209"/>
      <c r="M367" s="210"/>
      <c r="N367" s="211"/>
      <c r="O367" s="211"/>
      <c r="P367" s="211"/>
      <c r="Q367" s="211"/>
      <c r="R367" s="211"/>
      <c r="S367" s="211"/>
      <c r="T367" s="212"/>
      <c r="AT367" s="213" t="s">
        <v>193</v>
      </c>
      <c r="AU367" s="213" t="s">
        <v>90</v>
      </c>
      <c r="AV367" s="14" t="s">
        <v>90</v>
      </c>
      <c r="AW367" s="14" t="s">
        <v>41</v>
      </c>
      <c r="AX367" s="14" t="s">
        <v>88</v>
      </c>
      <c r="AY367" s="213" t="s">
        <v>182</v>
      </c>
    </row>
    <row r="368" spans="1:65" s="2" customFormat="1" ht="49.15" customHeight="1">
      <c r="A368" s="35"/>
      <c r="B368" s="36"/>
      <c r="C368" s="179" t="s">
        <v>557</v>
      </c>
      <c r="D368" s="179" t="s">
        <v>187</v>
      </c>
      <c r="E368" s="180" t="s">
        <v>558</v>
      </c>
      <c r="F368" s="181" t="s">
        <v>559</v>
      </c>
      <c r="G368" s="182" t="s">
        <v>190</v>
      </c>
      <c r="H368" s="183">
        <v>16</v>
      </c>
      <c r="I368" s="184"/>
      <c r="J368" s="185">
        <f>ROUND(I368*H368,2)</f>
        <v>0</v>
      </c>
      <c r="K368" s="181" t="s">
        <v>191</v>
      </c>
      <c r="L368" s="40"/>
      <c r="M368" s="186" t="s">
        <v>43</v>
      </c>
      <c r="N368" s="187" t="s">
        <v>51</v>
      </c>
      <c r="O368" s="65"/>
      <c r="P368" s="188">
        <f>O368*H368</f>
        <v>0</v>
      </c>
      <c r="Q368" s="188">
        <v>0</v>
      </c>
      <c r="R368" s="188">
        <f>Q368*H368</f>
        <v>0</v>
      </c>
      <c r="S368" s="188">
        <v>0</v>
      </c>
      <c r="T368" s="189">
        <f>S368*H368</f>
        <v>0</v>
      </c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R368" s="190" t="s">
        <v>88</v>
      </c>
      <c r="AT368" s="190" t="s">
        <v>187</v>
      </c>
      <c r="AU368" s="190" t="s">
        <v>90</v>
      </c>
      <c r="AY368" s="17" t="s">
        <v>182</v>
      </c>
      <c r="BE368" s="191">
        <f>IF(N368="základní",J368,0)</f>
        <v>0</v>
      </c>
      <c r="BF368" s="191">
        <f>IF(N368="snížená",J368,0)</f>
        <v>0</v>
      </c>
      <c r="BG368" s="191">
        <f>IF(N368="zákl. přenesená",J368,0)</f>
        <v>0</v>
      </c>
      <c r="BH368" s="191">
        <f>IF(N368="sníž. přenesená",J368,0)</f>
        <v>0</v>
      </c>
      <c r="BI368" s="191">
        <f>IF(N368="nulová",J368,0)</f>
        <v>0</v>
      </c>
      <c r="BJ368" s="17" t="s">
        <v>88</v>
      </c>
      <c r="BK368" s="191">
        <f>ROUND(I368*H368,2)</f>
        <v>0</v>
      </c>
      <c r="BL368" s="17" t="s">
        <v>88</v>
      </c>
      <c r="BM368" s="190" t="s">
        <v>1578</v>
      </c>
    </row>
    <row r="369" spans="1:65" s="13" customFormat="1" ht="11.25">
      <c r="B369" s="192"/>
      <c r="C369" s="193"/>
      <c r="D369" s="194" t="s">
        <v>193</v>
      </c>
      <c r="E369" s="195" t="s">
        <v>43</v>
      </c>
      <c r="F369" s="196" t="s">
        <v>554</v>
      </c>
      <c r="G369" s="193"/>
      <c r="H369" s="195" t="s">
        <v>43</v>
      </c>
      <c r="I369" s="197"/>
      <c r="J369" s="193"/>
      <c r="K369" s="193"/>
      <c r="L369" s="198"/>
      <c r="M369" s="199"/>
      <c r="N369" s="200"/>
      <c r="O369" s="200"/>
      <c r="P369" s="200"/>
      <c r="Q369" s="200"/>
      <c r="R369" s="200"/>
      <c r="S369" s="200"/>
      <c r="T369" s="201"/>
      <c r="AT369" s="202" t="s">
        <v>193</v>
      </c>
      <c r="AU369" s="202" t="s">
        <v>90</v>
      </c>
      <c r="AV369" s="13" t="s">
        <v>88</v>
      </c>
      <c r="AW369" s="13" t="s">
        <v>41</v>
      </c>
      <c r="AX369" s="13" t="s">
        <v>80</v>
      </c>
      <c r="AY369" s="202" t="s">
        <v>182</v>
      </c>
    </row>
    <row r="370" spans="1:65" s="13" customFormat="1" ht="11.25">
      <c r="B370" s="192"/>
      <c r="C370" s="193"/>
      <c r="D370" s="194" t="s">
        <v>193</v>
      </c>
      <c r="E370" s="195" t="s">
        <v>43</v>
      </c>
      <c r="F370" s="196" t="s">
        <v>570</v>
      </c>
      <c r="G370" s="193"/>
      <c r="H370" s="195" t="s">
        <v>43</v>
      </c>
      <c r="I370" s="197"/>
      <c r="J370" s="193"/>
      <c r="K370" s="193"/>
      <c r="L370" s="198"/>
      <c r="M370" s="199"/>
      <c r="N370" s="200"/>
      <c r="O370" s="200"/>
      <c r="P370" s="200"/>
      <c r="Q370" s="200"/>
      <c r="R370" s="200"/>
      <c r="S370" s="200"/>
      <c r="T370" s="201"/>
      <c r="AT370" s="202" t="s">
        <v>193</v>
      </c>
      <c r="AU370" s="202" t="s">
        <v>90</v>
      </c>
      <c r="AV370" s="13" t="s">
        <v>88</v>
      </c>
      <c r="AW370" s="13" t="s">
        <v>41</v>
      </c>
      <c r="AX370" s="13" t="s">
        <v>80</v>
      </c>
      <c r="AY370" s="202" t="s">
        <v>182</v>
      </c>
    </row>
    <row r="371" spans="1:65" s="13" customFormat="1" ht="11.25">
      <c r="B371" s="192"/>
      <c r="C371" s="193"/>
      <c r="D371" s="194" t="s">
        <v>193</v>
      </c>
      <c r="E371" s="195" t="s">
        <v>43</v>
      </c>
      <c r="F371" s="196" t="s">
        <v>1574</v>
      </c>
      <c r="G371" s="193"/>
      <c r="H371" s="195" t="s">
        <v>43</v>
      </c>
      <c r="I371" s="197"/>
      <c r="J371" s="193"/>
      <c r="K371" s="193"/>
      <c r="L371" s="198"/>
      <c r="M371" s="199"/>
      <c r="N371" s="200"/>
      <c r="O371" s="200"/>
      <c r="P371" s="200"/>
      <c r="Q371" s="200"/>
      <c r="R371" s="200"/>
      <c r="S371" s="200"/>
      <c r="T371" s="201"/>
      <c r="AT371" s="202" t="s">
        <v>193</v>
      </c>
      <c r="AU371" s="202" t="s">
        <v>90</v>
      </c>
      <c r="AV371" s="13" t="s">
        <v>88</v>
      </c>
      <c r="AW371" s="13" t="s">
        <v>41</v>
      </c>
      <c r="AX371" s="13" t="s">
        <v>80</v>
      </c>
      <c r="AY371" s="202" t="s">
        <v>182</v>
      </c>
    </row>
    <row r="372" spans="1:65" s="14" customFormat="1" ht="11.25">
      <c r="B372" s="203"/>
      <c r="C372" s="204"/>
      <c r="D372" s="194" t="s">
        <v>193</v>
      </c>
      <c r="E372" s="205" t="s">
        <v>43</v>
      </c>
      <c r="F372" s="206" t="s">
        <v>906</v>
      </c>
      <c r="G372" s="204"/>
      <c r="H372" s="207">
        <v>4</v>
      </c>
      <c r="I372" s="208"/>
      <c r="J372" s="204"/>
      <c r="K372" s="204"/>
      <c r="L372" s="209"/>
      <c r="M372" s="210"/>
      <c r="N372" s="211"/>
      <c r="O372" s="211"/>
      <c r="P372" s="211"/>
      <c r="Q372" s="211"/>
      <c r="R372" s="211"/>
      <c r="S372" s="211"/>
      <c r="T372" s="212"/>
      <c r="AT372" s="213" t="s">
        <v>193</v>
      </c>
      <c r="AU372" s="213" t="s">
        <v>90</v>
      </c>
      <c r="AV372" s="14" t="s">
        <v>90</v>
      </c>
      <c r="AW372" s="14" t="s">
        <v>41</v>
      </c>
      <c r="AX372" s="14" t="s">
        <v>80</v>
      </c>
      <c r="AY372" s="213" t="s">
        <v>182</v>
      </c>
    </row>
    <row r="373" spans="1:65" s="13" customFormat="1" ht="11.25">
      <c r="B373" s="192"/>
      <c r="C373" s="193"/>
      <c r="D373" s="194" t="s">
        <v>193</v>
      </c>
      <c r="E373" s="195" t="s">
        <v>43</v>
      </c>
      <c r="F373" s="196" t="s">
        <v>1574</v>
      </c>
      <c r="G373" s="193"/>
      <c r="H373" s="195" t="s">
        <v>43</v>
      </c>
      <c r="I373" s="197"/>
      <c r="J373" s="193"/>
      <c r="K373" s="193"/>
      <c r="L373" s="198"/>
      <c r="M373" s="199"/>
      <c r="N373" s="200"/>
      <c r="O373" s="200"/>
      <c r="P373" s="200"/>
      <c r="Q373" s="200"/>
      <c r="R373" s="200"/>
      <c r="S373" s="200"/>
      <c r="T373" s="201"/>
      <c r="AT373" s="202" t="s">
        <v>193</v>
      </c>
      <c r="AU373" s="202" t="s">
        <v>90</v>
      </c>
      <c r="AV373" s="13" t="s">
        <v>88</v>
      </c>
      <c r="AW373" s="13" t="s">
        <v>41</v>
      </c>
      <c r="AX373" s="13" t="s">
        <v>80</v>
      </c>
      <c r="AY373" s="202" t="s">
        <v>182</v>
      </c>
    </row>
    <row r="374" spans="1:65" s="14" customFormat="1" ht="11.25">
      <c r="B374" s="203"/>
      <c r="C374" s="204"/>
      <c r="D374" s="194" t="s">
        <v>193</v>
      </c>
      <c r="E374" s="205" t="s">
        <v>43</v>
      </c>
      <c r="F374" s="206" t="s">
        <v>1782</v>
      </c>
      <c r="G374" s="204"/>
      <c r="H374" s="207">
        <v>12</v>
      </c>
      <c r="I374" s="208"/>
      <c r="J374" s="204"/>
      <c r="K374" s="204"/>
      <c r="L374" s="209"/>
      <c r="M374" s="210"/>
      <c r="N374" s="211"/>
      <c r="O374" s="211"/>
      <c r="P374" s="211"/>
      <c r="Q374" s="211"/>
      <c r="R374" s="211"/>
      <c r="S374" s="211"/>
      <c r="T374" s="212"/>
      <c r="AT374" s="213" t="s">
        <v>193</v>
      </c>
      <c r="AU374" s="213" t="s">
        <v>90</v>
      </c>
      <c r="AV374" s="14" t="s">
        <v>90</v>
      </c>
      <c r="AW374" s="14" t="s">
        <v>41</v>
      </c>
      <c r="AX374" s="14" t="s">
        <v>80</v>
      </c>
      <c r="AY374" s="213" t="s">
        <v>182</v>
      </c>
    </row>
    <row r="375" spans="1:65" s="15" customFormat="1" ht="11.25">
      <c r="B375" s="227"/>
      <c r="C375" s="228"/>
      <c r="D375" s="194" t="s">
        <v>193</v>
      </c>
      <c r="E375" s="229" t="s">
        <v>43</v>
      </c>
      <c r="F375" s="230" t="s">
        <v>436</v>
      </c>
      <c r="G375" s="228"/>
      <c r="H375" s="231">
        <v>16</v>
      </c>
      <c r="I375" s="232"/>
      <c r="J375" s="228"/>
      <c r="K375" s="228"/>
      <c r="L375" s="233"/>
      <c r="M375" s="234"/>
      <c r="N375" s="235"/>
      <c r="O375" s="235"/>
      <c r="P375" s="235"/>
      <c r="Q375" s="235"/>
      <c r="R375" s="235"/>
      <c r="S375" s="235"/>
      <c r="T375" s="236"/>
      <c r="AT375" s="237" t="s">
        <v>193</v>
      </c>
      <c r="AU375" s="237" t="s">
        <v>90</v>
      </c>
      <c r="AV375" s="15" t="s">
        <v>205</v>
      </c>
      <c r="AW375" s="15" t="s">
        <v>41</v>
      </c>
      <c r="AX375" s="15" t="s">
        <v>88</v>
      </c>
      <c r="AY375" s="237" t="s">
        <v>182</v>
      </c>
    </row>
    <row r="376" spans="1:65" s="2" customFormat="1" ht="24.2" customHeight="1">
      <c r="A376" s="35"/>
      <c r="B376" s="36"/>
      <c r="C376" s="214" t="s">
        <v>562</v>
      </c>
      <c r="D376" s="214" t="s">
        <v>179</v>
      </c>
      <c r="E376" s="215" t="s">
        <v>563</v>
      </c>
      <c r="F376" s="216" t="s">
        <v>564</v>
      </c>
      <c r="G376" s="217" t="s">
        <v>190</v>
      </c>
      <c r="H376" s="218">
        <v>16</v>
      </c>
      <c r="I376" s="219"/>
      <c r="J376" s="220">
        <f>ROUND(I376*H376,2)</f>
        <v>0</v>
      </c>
      <c r="K376" s="216" t="s">
        <v>191</v>
      </c>
      <c r="L376" s="221"/>
      <c r="M376" s="222" t="s">
        <v>43</v>
      </c>
      <c r="N376" s="223" t="s">
        <v>51</v>
      </c>
      <c r="O376" s="65"/>
      <c r="P376" s="188">
        <f>O376*H376</f>
        <v>0</v>
      </c>
      <c r="Q376" s="188">
        <v>3.7000000000000002E-3</v>
      </c>
      <c r="R376" s="188">
        <f>Q376*H376</f>
        <v>5.9200000000000003E-2</v>
      </c>
      <c r="S376" s="188">
        <v>0</v>
      </c>
      <c r="T376" s="189">
        <f>S376*H376</f>
        <v>0</v>
      </c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R376" s="190" t="s">
        <v>90</v>
      </c>
      <c r="AT376" s="190" t="s">
        <v>179</v>
      </c>
      <c r="AU376" s="190" t="s">
        <v>90</v>
      </c>
      <c r="AY376" s="17" t="s">
        <v>182</v>
      </c>
      <c r="BE376" s="191">
        <f>IF(N376="základní",J376,0)</f>
        <v>0</v>
      </c>
      <c r="BF376" s="191">
        <f>IF(N376="snížená",J376,0)</f>
        <v>0</v>
      </c>
      <c r="BG376" s="191">
        <f>IF(N376="zákl. přenesená",J376,0)</f>
        <v>0</v>
      </c>
      <c r="BH376" s="191">
        <f>IF(N376="sníž. přenesená",J376,0)</f>
        <v>0</v>
      </c>
      <c r="BI376" s="191">
        <f>IF(N376="nulová",J376,0)</f>
        <v>0</v>
      </c>
      <c r="BJ376" s="17" t="s">
        <v>88</v>
      </c>
      <c r="BK376" s="191">
        <f>ROUND(I376*H376,2)</f>
        <v>0</v>
      </c>
      <c r="BL376" s="17" t="s">
        <v>88</v>
      </c>
      <c r="BM376" s="190" t="s">
        <v>1580</v>
      </c>
    </row>
    <row r="377" spans="1:65" s="13" customFormat="1" ht="11.25">
      <c r="B377" s="192"/>
      <c r="C377" s="193"/>
      <c r="D377" s="194" t="s">
        <v>193</v>
      </c>
      <c r="E377" s="195" t="s">
        <v>43</v>
      </c>
      <c r="F377" s="196" t="s">
        <v>554</v>
      </c>
      <c r="G377" s="193"/>
      <c r="H377" s="195" t="s">
        <v>43</v>
      </c>
      <c r="I377" s="197"/>
      <c r="J377" s="193"/>
      <c r="K377" s="193"/>
      <c r="L377" s="198"/>
      <c r="M377" s="199"/>
      <c r="N377" s="200"/>
      <c r="O377" s="200"/>
      <c r="P377" s="200"/>
      <c r="Q377" s="200"/>
      <c r="R377" s="200"/>
      <c r="S377" s="200"/>
      <c r="T377" s="201"/>
      <c r="AT377" s="202" t="s">
        <v>193</v>
      </c>
      <c r="AU377" s="202" t="s">
        <v>90</v>
      </c>
      <c r="AV377" s="13" t="s">
        <v>88</v>
      </c>
      <c r="AW377" s="13" t="s">
        <v>41</v>
      </c>
      <c r="AX377" s="13" t="s">
        <v>80</v>
      </c>
      <c r="AY377" s="202" t="s">
        <v>182</v>
      </c>
    </row>
    <row r="378" spans="1:65" s="13" customFormat="1" ht="11.25">
      <c r="B378" s="192"/>
      <c r="C378" s="193"/>
      <c r="D378" s="194" t="s">
        <v>193</v>
      </c>
      <c r="E378" s="195" t="s">
        <v>43</v>
      </c>
      <c r="F378" s="196" t="s">
        <v>570</v>
      </c>
      <c r="G378" s="193"/>
      <c r="H378" s="195" t="s">
        <v>43</v>
      </c>
      <c r="I378" s="197"/>
      <c r="J378" s="193"/>
      <c r="K378" s="193"/>
      <c r="L378" s="198"/>
      <c r="M378" s="199"/>
      <c r="N378" s="200"/>
      <c r="O378" s="200"/>
      <c r="P378" s="200"/>
      <c r="Q378" s="200"/>
      <c r="R378" s="200"/>
      <c r="S378" s="200"/>
      <c r="T378" s="201"/>
      <c r="AT378" s="202" t="s">
        <v>193</v>
      </c>
      <c r="AU378" s="202" t="s">
        <v>90</v>
      </c>
      <c r="AV378" s="13" t="s">
        <v>88</v>
      </c>
      <c r="AW378" s="13" t="s">
        <v>41</v>
      </c>
      <c r="AX378" s="13" t="s">
        <v>80</v>
      </c>
      <c r="AY378" s="202" t="s">
        <v>182</v>
      </c>
    </row>
    <row r="379" spans="1:65" s="13" customFormat="1" ht="11.25">
      <c r="B379" s="192"/>
      <c r="C379" s="193"/>
      <c r="D379" s="194" t="s">
        <v>193</v>
      </c>
      <c r="E379" s="195" t="s">
        <v>43</v>
      </c>
      <c r="F379" s="196" t="s">
        <v>1574</v>
      </c>
      <c r="G379" s="193"/>
      <c r="H379" s="195" t="s">
        <v>43</v>
      </c>
      <c r="I379" s="197"/>
      <c r="J379" s="193"/>
      <c r="K379" s="193"/>
      <c r="L379" s="198"/>
      <c r="M379" s="199"/>
      <c r="N379" s="200"/>
      <c r="O379" s="200"/>
      <c r="P379" s="200"/>
      <c r="Q379" s="200"/>
      <c r="R379" s="200"/>
      <c r="S379" s="200"/>
      <c r="T379" s="201"/>
      <c r="AT379" s="202" t="s">
        <v>193</v>
      </c>
      <c r="AU379" s="202" t="s">
        <v>90</v>
      </c>
      <c r="AV379" s="13" t="s">
        <v>88</v>
      </c>
      <c r="AW379" s="13" t="s">
        <v>41</v>
      </c>
      <c r="AX379" s="13" t="s">
        <v>80</v>
      </c>
      <c r="AY379" s="202" t="s">
        <v>182</v>
      </c>
    </row>
    <row r="380" spans="1:65" s="14" customFormat="1" ht="11.25">
      <c r="B380" s="203"/>
      <c r="C380" s="204"/>
      <c r="D380" s="194" t="s">
        <v>193</v>
      </c>
      <c r="E380" s="205" t="s">
        <v>43</v>
      </c>
      <c r="F380" s="206" t="s">
        <v>906</v>
      </c>
      <c r="G380" s="204"/>
      <c r="H380" s="207">
        <v>4</v>
      </c>
      <c r="I380" s="208"/>
      <c r="J380" s="204"/>
      <c r="K380" s="204"/>
      <c r="L380" s="209"/>
      <c r="M380" s="210"/>
      <c r="N380" s="211"/>
      <c r="O380" s="211"/>
      <c r="P380" s="211"/>
      <c r="Q380" s="211"/>
      <c r="R380" s="211"/>
      <c r="S380" s="211"/>
      <c r="T380" s="212"/>
      <c r="AT380" s="213" t="s">
        <v>193</v>
      </c>
      <c r="AU380" s="213" t="s">
        <v>90</v>
      </c>
      <c r="AV380" s="14" t="s">
        <v>90</v>
      </c>
      <c r="AW380" s="14" t="s">
        <v>41</v>
      </c>
      <c r="AX380" s="14" t="s">
        <v>80</v>
      </c>
      <c r="AY380" s="213" t="s">
        <v>182</v>
      </c>
    </row>
    <row r="381" spans="1:65" s="13" customFormat="1" ht="11.25">
      <c r="B381" s="192"/>
      <c r="C381" s="193"/>
      <c r="D381" s="194" t="s">
        <v>193</v>
      </c>
      <c r="E381" s="195" t="s">
        <v>43</v>
      </c>
      <c r="F381" s="196" t="s">
        <v>1574</v>
      </c>
      <c r="G381" s="193"/>
      <c r="H381" s="195" t="s">
        <v>43</v>
      </c>
      <c r="I381" s="197"/>
      <c r="J381" s="193"/>
      <c r="K381" s="193"/>
      <c r="L381" s="198"/>
      <c r="M381" s="199"/>
      <c r="N381" s="200"/>
      <c r="O381" s="200"/>
      <c r="P381" s="200"/>
      <c r="Q381" s="200"/>
      <c r="R381" s="200"/>
      <c r="S381" s="200"/>
      <c r="T381" s="201"/>
      <c r="AT381" s="202" t="s">
        <v>193</v>
      </c>
      <c r="AU381" s="202" t="s">
        <v>90</v>
      </c>
      <c r="AV381" s="13" t="s">
        <v>88</v>
      </c>
      <c r="AW381" s="13" t="s">
        <v>41</v>
      </c>
      <c r="AX381" s="13" t="s">
        <v>80</v>
      </c>
      <c r="AY381" s="202" t="s">
        <v>182</v>
      </c>
    </row>
    <row r="382" spans="1:65" s="14" customFormat="1" ht="11.25">
      <c r="B382" s="203"/>
      <c r="C382" s="204"/>
      <c r="D382" s="194" t="s">
        <v>193</v>
      </c>
      <c r="E382" s="205" t="s">
        <v>43</v>
      </c>
      <c r="F382" s="206" t="s">
        <v>1782</v>
      </c>
      <c r="G382" s="204"/>
      <c r="H382" s="207">
        <v>12</v>
      </c>
      <c r="I382" s="208"/>
      <c r="J382" s="204"/>
      <c r="K382" s="204"/>
      <c r="L382" s="209"/>
      <c r="M382" s="210"/>
      <c r="N382" s="211"/>
      <c r="O382" s="211"/>
      <c r="P382" s="211"/>
      <c r="Q382" s="211"/>
      <c r="R382" s="211"/>
      <c r="S382" s="211"/>
      <c r="T382" s="212"/>
      <c r="AT382" s="213" t="s">
        <v>193</v>
      </c>
      <c r="AU382" s="213" t="s">
        <v>90</v>
      </c>
      <c r="AV382" s="14" t="s">
        <v>90</v>
      </c>
      <c r="AW382" s="14" t="s">
        <v>41</v>
      </c>
      <c r="AX382" s="14" t="s">
        <v>80</v>
      </c>
      <c r="AY382" s="213" t="s">
        <v>182</v>
      </c>
    </row>
    <row r="383" spans="1:65" s="15" customFormat="1" ht="11.25">
      <c r="B383" s="227"/>
      <c r="C383" s="228"/>
      <c r="D383" s="194" t="s">
        <v>193</v>
      </c>
      <c r="E383" s="229" t="s">
        <v>43</v>
      </c>
      <c r="F383" s="230" t="s">
        <v>436</v>
      </c>
      <c r="G383" s="228"/>
      <c r="H383" s="231">
        <v>16</v>
      </c>
      <c r="I383" s="232"/>
      <c r="J383" s="228"/>
      <c r="K383" s="228"/>
      <c r="L383" s="233"/>
      <c r="M383" s="234"/>
      <c r="N383" s="235"/>
      <c r="O383" s="235"/>
      <c r="P383" s="235"/>
      <c r="Q383" s="235"/>
      <c r="R383" s="235"/>
      <c r="S383" s="235"/>
      <c r="T383" s="236"/>
      <c r="AT383" s="237" t="s">
        <v>193</v>
      </c>
      <c r="AU383" s="237" t="s">
        <v>90</v>
      </c>
      <c r="AV383" s="15" t="s">
        <v>205</v>
      </c>
      <c r="AW383" s="15" t="s">
        <v>41</v>
      </c>
      <c r="AX383" s="15" t="s">
        <v>88</v>
      </c>
      <c r="AY383" s="237" t="s">
        <v>182</v>
      </c>
    </row>
    <row r="384" spans="1:65" s="2" customFormat="1" ht="24.2" customHeight="1">
      <c r="A384" s="35"/>
      <c r="B384" s="36"/>
      <c r="C384" s="179" t="s">
        <v>566</v>
      </c>
      <c r="D384" s="179" t="s">
        <v>187</v>
      </c>
      <c r="E384" s="180" t="s">
        <v>1581</v>
      </c>
      <c r="F384" s="181" t="s">
        <v>1582</v>
      </c>
      <c r="G384" s="182" t="s">
        <v>190</v>
      </c>
      <c r="H384" s="183">
        <v>1</v>
      </c>
      <c r="I384" s="184"/>
      <c r="J384" s="185">
        <f>ROUND(I384*H384,2)</f>
        <v>0</v>
      </c>
      <c r="K384" s="181" t="s">
        <v>191</v>
      </c>
      <c r="L384" s="40"/>
      <c r="M384" s="186" t="s">
        <v>43</v>
      </c>
      <c r="N384" s="187" t="s">
        <v>51</v>
      </c>
      <c r="O384" s="65"/>
      <c r="P384" s="188">
        <f>O384*H384</f>
        <v>0</v>
      </c>
      <c r="Q384" s="188">
        <v>0</v>
      </c>
      <c r="R384" s="188">
        <f>Q384*H384</f>
        <v>0</v>
      </c>
      <c r="S384" s="188">
        <v>0</v>
      </c>
      <c r="T384" s="189">
        <f>S384*H384</f>
        <v>0</v>
      </c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R384" s="190" t="s">
        <v>88</v>
      </c>
      <c r="AT384" s="190" t="s">
        <v>187</v>
      </c>
      <c r="AU384" s="190" t="s">
        <v>90</v>
      </c>
      <c r="AY384" s="17" t="s">
        <v>182</v>
      </c>
      <c r="BE384" s="191">
        <f>IF(N384="základní",J384,0)</f>
        <v>0</v>
      </c>
      <c r="BF384" s="191">
        <f>IF(N384="snížená",J384,0)</f>
        <v>0</v>
      </c>
      <c r="BG384" s="191">
        <f>IF(N384="zákl. přenesená",J384,0)</f>
        <v>0</v>
      </c>
      <c r="BH384" s="191">
        <f>IF(N384="sníž. přenesená",J384,0)</f>
        <v>0</v>
      </c>
      <c r="BI384" s="191">
        <f>IF(N384="nulová",J384,0)</f>
        <v>0</v>
      </c>
      <c r="BJ384" s="17" t="s">
        <v>88</v>
      </c>
      <c r="BK384" s="191">
        <f>ROUND(I384*H384,2)</f>
        <v>0</v>
      </c>
      <c r="BL384" s="17" t="s">
        <v>88</v>
      </c>
      <c r="BM384" s="190" t="s">
        <v>1583</v>
      </c>
    </row>
    <row r="385" spans="1:65" s="13" customFormat="1" ht="11.25">
      <c r="B385" s="192"/>
      <c r="C385" s="193"/>
      <c r="D385" s="194" t="s">
        <v>193</v>
      </c>
      <c r="E385" s="195" t="s">
        <v>43</v>
      </c>
      <c r="F385" s="196" t="s">
        <v>570</v>
      </c>
      <c r="G385" s="193"/>
      <c r="H385" s="195" t="s">
        <v>43</v>
      </c>
      <c r="I385" s="197"/>
      <c r="J385" s="193"/>
      <c r="K385" s="193"/>
      <c r="L385" s="198"/>
      <c r="M385" s="199"/>
      <c r="N385" s="200"/>
      <c r="O385" s="200"/>
      <c r="P385" s="200"/>
      <c r="Q385" s="200"/>
      <c r="R385" s="200"/>
      <c r="S385" s="200"/>
      <c r="T385" s="201"/>
      <c r="AT385" s="202" t="s">
        <v>193</v>
      </c>
      <c r="AU385" s="202" t="s">
        <v>90</v>
      </c>
      <c r="AV385" s="13" t="s">
        <v>88</v>
      </c>
      <c r="AW385" s="13" t="s">
        <v>41</v>
      </c>
      <c r="AX385" s="13" t="s">
        <v>80</v>
      </c>
      <c r="AY385" s="202" t="s">
        <v>182</v>
      </c>
    </row>
    <row r="386" spans="1:65" s="13" customFormat="1" ht="22.5">
      <c r="B386" s="192"/>
      <c r="C386" s="193"/>
      <c r="D386" s="194" t="s">
        <v>193</v>
      </c>
      <c r="E386" s="195" t="s">
        <v>43</v>
      </c>
      <c r="F386" s="196" t="s">
        <v>1584</v>
      </c>
      <c r="G386" s="193"/>
      <c r="H386" s="195" t="s">
        <v>43</v>
      </c>
      <c r="I386" s="197"/>
      <c r="J386" s="193"/>
      <c r="K386" s="193"/>
      <c r="L386" s="198"/>
      <c r="M386" s="199"/>
      <c r="N386" s="200"/>
      <c r="O386" s="200"/>
      <c r="P386" s="200"/>
      <c r="Q386" s="200"/>
      <c r="R386" s="200"/>
      <c r="S386" s="200"/>
      <c r="T386" s="201"/>
      <c r="AT386" s="202" t="s">
        <v>193</v>
      </c>
      <c r="AU386" s="202" t="s">
        <v>90</v>
      </c>
      <c r="AV386" s="13" t="s">
        <v>88</v>
      </c>
      <c r="AW386" s="13" t="s">
        <v>41</v>
      </c>
      <c r="AX386" s="13" t="s">
        <v>80</v>
      </c>
      <c r="AY386" s="202" t="s">
        <v>182</v>
      </c>
    </row>
    <row r="387" spans="1:65" s="14" customFormat="1" ht="11.25">
      <c r="B387" s="203"/>
      <c r="C387" s="204"/>
      <c r="D387" s="194" t="s">
        <v>193</v>
      </c>
      <c r="E387" s="205" t="s">
        <v>43</v>
      </c>
      <c r="F387" s="206" t="s">
        <v>88</v>
      </c>
      <c r="G387" s="204"/>
      <c r="H387" s="207">
        <v>1</v>
      </c>
      <c r="I387" s="208"/>
      <c r="J387" s="204"/>
      <c r="K387" s="204"/>
      <c r="L387" s="209"/>
      <c r="M387" s="210"/>
      <c r="N387" s="211"/>
      <c r="O387" s="211"/>
      <c r="P387" s="211"/>
      <c r="Q387" s="211"/>
      <c r="R387" s="211"/>
      <c r="S387" s="211"/>
      <c r="T387" s="212"/>
      <c r="AT387" s="213" t="s">
        <v>193</v>
      </c>
      <c r="AU387" s="213" t="s">
        <v>90</v>
      </c>
      <c r="AV387" s="14" t="s">
        <v>90</v>
      </c>
      <c r="AW387" s="14" t="s">
        <v>41</v>
      </c>
      <c r="AX387" s="14" t="s">
        <v>88</v>
      </c>
      <c r="AY387" s="213" t="s">
        <v>182</v>
      </c>
    </row>
    <row r="388" spans="1:65" s="2" customFormat="1" ht="24.2" customHeight="1">
      <c r="A388" s="35"/>
      <c r="B388" s="36"/>
      <c r="C388" s="214" t="s">
        <v>572</v>
      </c>
      <c r="D388" s="214" t="s">
        <v>179</v>
      </c>
      <c r="E388" s="215" t="s">
        <v>1585</v>
      </c>
      <c r="F388" s="216" t="s">
        <v>1586</v>
      </c>
      <c r="G388" s="217" t="s">
        <v>190</v>
      </c>
      <c r="H388" s="218">
        <v>1</v>
      </c>
      <c r="I388" s="219"/>
      <c r="J388" s="220">
        <f>ROUND(I388*H388,2)</f>
        <v>0</v>
      </c>
      <c r="K388" s="216" t="s">
        <v>191</v>
      </c>
      <c r="L388" s="221"/>
      <c r="M388" s="222" t="s">
        <v>43</v>
      </c>
      <c r="N388" s="223" t="s">
        <v>51</v>
      </c>
      <c r="O388" s="65"/>
      <c r="P388" s="188">
        <f>O388*H388</f>
        <v>0</v>
      </c>
      <c r="Q388" s="188">
        <v>1.2999999999999999E-4</v>
      </c>
      <c r="R388" s="188">
        <f>Q388*H388</f>
        <v>1.2999999999999999E-4</v>
      </c>
      <c r="S388" s="188">
        <v>0</v>
      </c>
      <c r="T388" s="189">
        <f>S388*H388</f>
        <v>0</v>
      </c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R388" s="190" t="s">
        <v>90</v>
      </c>
      <c r="AT388" s="190" t="s">
        <v>179</v>
      </c>
      <c r="AU388" s="190" t="s">
        <v>90</v>
      </c>
      <c r="AY388" s="17" t="s">
        <v>182</v>
      </c>
      <c r="BE388" s="191">
        <f>IF(N388="základní",J388,0)</f>
        <v>0</v>
      </c>
      <c r="BF388" s="191">
        <f>IF(N388="snížená",J388,0)</f>
        <v>0</v>
      </c>
      <c r="BG388" s="191">
        <f>IF(N388="zákl. přenesená",J388,0)</f>
        <v>0</v>
      </c>
      <c r="BH388" s="191">
        <f>IF(N388="sníž. přenesená",J388,0)</f>
        <v>0</v>
      </c>
      <c r="BI388" s="191">
        <f>IF(N388="nulová",J388,0)</f>
        <v>0</v>
      </c>
      <c r="BJ388" s="17" t="s">
        <v>88</v>
      </c>
      <c r="BK388" s="191">
        <f>ROUND(I388*H388,2)</f>
        <v>0</v>
      </c>
      <c r="BL388" s="17" t="s">
        <v>88</v>
      </c>
      <c r="BM388" s="190" t="s">
        <v>1587</v>
      </c>
    </row>
    <row r="389" spans="1:65" s="13" customFormat="1" ht="11.25">
      <c r="B389" s="192"/>
      <c r="C389" s="193"/>
      <c r="D389" s="194" t="s">
        <v>193</v>
      </c>
      <c r="E389" s="195" t="s">
        <v>43</v>
      </c>
      <c r="F389" s="196" t="s">
        <v>570</v>
      </c>
      <c r="G389" s="193"/>
      <c r="H389" s="195" t="s">
        <v>43</v>
      </c>
      <c r="I389" s="197"/>
      <c r="J389" s="193"/>
      <c r="K389" s="193"/>
      <c r="L389" s="198"/>
      <c r="M389" s="199"/>
      <c r="N389" s="200"/>
      <c r="O389" s="200"/>
      <c r="P389" s="200"/>
      <c r="Q389" s="200"/>
      <c r="R389" s="200"/>
      <c r="S389" s="200"/>
      <c r="T389" s="201"/>
      <c r="AT389" s="202" t="s">
        <v>193</v>
      </c>
      <c r="AU389" s="202" t="s">
        <v>90</v>
      </c>
      <c r="AV389" s="13" t="s">
        <v>88</v>
      </c>
      <c r="AW389" s="13" t="s">
        <v>41</v>
      </c>
      <c r="AX389" s="13" t="s">
        <v>80</v>
      </c>
      <c r="AY389" s="202" t="s">
        <v>182</v>
      </c>
    </row>
    <row r="390" spans="1:65" s="13" customFormat="1" ht="22.5">
      <c r="B390" s="192"/>
      <c r="C390" s="193"/>
      <c r="D390" s="194" t="s">
        <v>193</v>
      </c>
      <c r="E390" s="195" t="s">
        <v>43</v>
      </c>
      <c r="F390" s="196" t="s">
        <v>1584</v>
      </c>
      <c r="G390" s="193"/>
      <c r="H390" s="195" t="s">
        <v>43</v>
      </c>
      <c r="I390" s="197"/>
      <c r="J390" s="193"/>
      <c r="K390" s="193"/>
      <c r="L390" s="198"/>
      <c r="M390" s="199"/>
      <c r="N390" s="200"/>
      <c r="O390" s="200"/>
      <c r="P390" s="200"/>
      <c r="Q390" s="200"/>
      <c r="R390" s="200"/>
      <c r="S390" s="200"/>
      <c r="T390" s="201"/>
      <c r="AT390" s="202" t="s">
        <v>193</v>
      </c>
      <c r="AU390" s="202" t="s">
        <v>90</v>
      </c>
      <c r="AV390" s="13" t="s">
        <v>88</v>
      </c>
      <c r="AW390" s="13" t="s">
        <v>41</v>
      </c>
      <c r="AX390" s="13" t="s">
        <v>80</v>
      </c>
      <c r="AY390" s="202" t="s">
        <v>182</v>
      </c>
    </row>
    <row r="391" spans="1:65" s="14" customFormat="1" ht="11.25">
      <c r="B391" s="203"/>
      <c r="C391" s="204"/>
      <c r="D391" s="194" t="s">
        <v>193</v>
      </c>
      <c r="E391" s="205" t="s">
        <v>43</v>
      </c>
      <c r="F391" s="206" t="s">
        <v>88</v>
      </c>
      <c r="G391" s="204"/>
      <c r="H391" s="207">
        <v>1</v>
      </c>
      <c r="I391" s="208"/>
      <c r="J391" s="204"/>
      <c r="K391" s="204"/>
      <c r="L391" s="209"/>
      <c r="M391" s="210"/>
      <c r="N391" s="211"/>
      <c r="O391" s="211"/>
      <c r="P391" s="211"/>
      <c r="Q391" s="211"/>
      <c r="R391" s="211"/>
      <c r="S391" s="211"/>
      <c r="T391" s="212"/>
      <c r="AT391" s="213" t="s">
        <v>193</v>
      </c>
      <c r="AU391" s="213" t="s">
        <v>90</v>
      </c>
      <c r="AV391" s="14" t="s">
        <v>90</v>
      </c>
      <c r="AW391" s="14" t="s">
        <v>41</v>
      </c>
      <c r="AX391" s="14" t="s">
        <v>88</v>
      </c>
      <c r="AY391" s="213" t="s">
        <v>182</v>
      </c>
    </row>
    <row r="392" spans="1:65" s="2" customFormat="1" ht="14.45" customHeight="1">
      <c r="A392" s="35"/>
      <c r="B392" s="36"/>
      <c r="C392" s="179" t="s">
        <v>574</v>
      </c>
      <c r="D392" s="179" t="s">
        <v>187</v>
      </c>
      <c r="E392" s="180" t="s">
        <v>1588</v>
      </c>
      <c r="F392" s="181" t="s">
        <v>1589</v>
      </c>
      <c r="G392" s="182" t="s">
        <v>190</v>
      </c>
      <c r="H392" s="183">
        <v>1</v>
      </c>
      <c r="I392" s="184"/>
      <c r="J392" s="185">
        <f>ROUND(I392*H392,2)</f>
        <v>0</v>
      </c>
      <c r="K392" s="181" t="s">
        <v>198</v>
      </c>
      <c r="L392" s="40"/>
      <c r="M392" s="186" t="s">
        <v>43</v>
      </c>
      <c r="N392" s="187" t="s">
        <v>51</v>
      </c>
      <c r="O392" s="65"/>
      <c r="P392" s="188">
        <f>O392*H392</f>
        <v>0</v>
      </c>
      <c r="Q392" s="188">
        <v>0</v>
      </c>
      <c r="R392" s="188">
        <f>Q392*H392</f>
        <v>0</v>
      </c>
      <c r="S392" s="188">
        <v>0</v>
      </c>
      <c r="T392" s="189">
        <f>S392*H392</f>
        <v>0</v>
      </c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R392" s="190" t="s">
        <v>88</v>
      </c>
      <c r="AT392" s="190" t="s">
        <v>187</v>
      </c>
      <c r="AU392" s="190" t="s">
        <v>90</v>
      </c>
      <c r="AY392" s="17" t="s">
        <v>182</v>
      </c>
      <c r="BE392" s="191">
        <f>IF(N392="základní",J392,0)</f>
        <v>0</v>
      </c>
      <c r="BF392" s="191">
        <f>IF(N392="snížená",J392,0)</f>
        <v>0</v>
      </c>
      <c r="BG392" s="191">
        <f>IF(N392="zákl. přenesená",J392,0)</f>
        <v>0</v>
      </c>
      <c r="BH392" s="191">
        <f>IF(N392="sníž. přenesená",J392,0)</f>
        <v>0</v>
      </c>
      <c r="BI392" s="191">
        <f>IF(N392="nulová",J392,0)</f>
        <v>0</v>
      </c>
      <c r="BJ392" s="17" t="s">
        <v>88</v>
      </c>
      <c r="BK392" s="191">
        <f>ROUND(I392*H392,2)</f>
        <v>0</v>
      </c>
      <c r="BL392" s="17" t="s">
        <v>88</v>
      </c>
      <c r="BM392" s="190" t="s">
        <v>1590</v>
      </c>
    </row>
    <row r="393" spans="1:65" s="13" customFormat="1" ht="11.25">
      <c r="B393" s="192"/>
      <c r="C393" s="193"/>
      <c r="D393" s="194" t="s">
        <v>193</v>
      </c>
      <c r="E393" s="195" t="s">
        <v>43</v>
      </c>
      <c r="F393" s="196" t="s">
        <v>532</v>
      </c>
      <c r="G393" s="193"/>
      <c r="H393" s="195" t="s">
        <v>43</v>
      </c>
      <c r="I393" s="197"/>
      <c r="J393" s="193"/>
      <c r="K393" s="193"/>
      <c r="L393" s="198"/>
      <c r="M393" s="199"/>
      <c r="N393" s="200"/>
      <c r="O393" s="200"/>
      <c r="P393" s="200"/>
      <c r="Q393" s="200"/>
      <c r="R393" s="200"/>
      <c r="S393" s="200"/>
      <c r="T393" s="201"/>
      <c r="AT393" s="202" t="s">
        <v>193</v>
      </c>
      <c r="AU393" s="202" t="s">
        <v>90</v>
      </c>
      <c r="AV393" s="13" t="s">
        <v>88</v>
      </c>
      <c r="AW393" s="13" t="s">
        <v>41</v>
      </c>
      <c r="AX393" s="13" t="s">
        <v>80</v>
      </c>
      <c r="AY393" s="202" t="s">
        <v>182</v>
      </c>
    </row>
    <row r="394" spans="1:65" s="13" customFormat="1" ht="11.25">
      <c r="B394" s="192"/>
      <c r="C394" s="193"/>
      <c r="D394" s="194" t="s">
        <v>193</v>
      </c>
      <c r="E394" s="195" t="s">
        <v>43</v>
      </c>
      <c r="F394" s="196" t="s">
        <v>362</v>
      </c>
      <c r="G394" s="193"/>
      <c r="H394" s="195" t="s">
        <v>43</v>
      </c>
      <c r="I394" s="197"/>
      <c r="J394" s="193"/>
      <c r="K394" s="193"/>
      <c r="L394" s="198"/>
      <c r="M394" s="199"/>
      <c r="N394" s="200"/>
      <c r="O394" s="200"/>
      <c r="P394" s="200"/>
      <c r="Q394" s="200"/>
      <c r="R394" s="200"/>
      <c r="S394" s="200"/>
      <c r="T394" s="201"/>
      <c r="AT394" s="202" t="s">
        <v>193</v>
      </c>
      <c r="AU394" s="202" t="s">
        <v>90</v>
      </c>
      <c r="AV394" s="13" t="s">
        <v>88</v>
      </c>
      <c r="AW394" s="13" t="s">
        <v>41</v>
      </c>
      <c r="AX394" s="13" t="s">
        <v>80</v>
      </c>
      <c r="AY394" s="202" t="s">
        <v>182</v>
      </c>
    </row>
    <row r="395" spans="1:65" s="14" customFormat="1" ht="11.25">
      <c r="B395" s="203"/>
      <c r="C395" s="204"/>
      <c r="D395" s="194" t="s">
        <v>193</v>
      </c>
      <c r="E395" s="205" t="s">
        <v>43</v>
      </c>
      <c r="F395" s="206" t="s">
        <v>88</v>
      </c>
      <c r="G395" s="204"/>
      <c r="H395" s="207">
        <v>1</v>
      </c>
      <c r="I395" s="208"/>
      <c r="J395" s="204"/>
      <c r="K395" s="204"/>
      <c r="L395" s="209"/>
      <c r="M395" s="210"/>
      <c r="N395" s="211"/>
      <c r="O395" s="211"/>
      <c r="P395" s="211"/>
      <c r="Q395" s="211"/>
      <c r="R395" s="211"/>
      <c r="S395" s="211"/>
      <c r="T395" s="212"/>
      <c r="AT395" s="213" t="s">
        <v>193</v>
      </c>
      <c r="AU395" s="213" t="s">
        <v>90</v>
      </c>
      <c r="AV395" s="14" t="s">
        <v>90</v>
      </c>
      <c r="AW395" s="14" t="s">
        <v>41</v>
      </c>
      <c r="AX395" s="14" t="s">
        <v>88</v>
      </c>
      <c r="AY395" s="213" t="s">
        <v>182</v>
      </c>
    </row>
    <row r="396" spans="1:65" s="2" customFormat="1" ht="14.45" customHeight="1">
      <c r="A396" s="35"/>
      <c r="B396" s="36"/>
      <c r="C396" s="179" t="s">
        <v>578</v>
      </c>
      <c r="D396" s="179" t="s">
        <v>187</v>
      </c>
      <c r="E396" s="180" t="s">
        <v>1591</v>
      </c>
      <c r="F396" s="181" t="s">
        <v>1592</v>
      </c>
      <c r="G396" s="182" t="s">
        <v>190</v>
      </c>
      <c r="H396" s="183">
        <v>1</v>
      </c>
      <c r="I396" s="184"/>
      <c r="J396" s="185">
        <f>ROUND(I396*H396,2)</f>
        <v>0</v>
      </c>
      <c r="K396" s="181" t="s">
        <v>198</v>
      </c>
      <c r="L396" s="40"/>
      <c r="M396" s="186" t="s">
        <v>43</v>
      </c>
      <c r="N396" s="187" t="s">
        <v>51</v>
      </c>
      <c r="O396" s="65"/>
      <c r="P396" s="188">
        <f>O396*H396</f>
        <v>0</v>
      </c>
      <c r="Q396" s="188">
        <v>0</v>
      </c>
      <c r="R396" s="188">
        <f>Q396*H396</f>
        <v>0</v>
      </c>
      <c r="S396" s="188">
        <v>0</v>
      </c>
      <c r="T396" s="189">
        <f>S396*H396</f>
        <v>0</v>
      </c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R396" s="190" t="s">
        <v>88</v>
      </c>
      <c r="AT396" s="190" t="s">
        <v>187</v>
      </c>
      <c r="AU396" s="190" t="s">
        <v>90</v>
      </c>
      <c r="AY396" s="17" t="s">
        <v>182</v>
      </c>
      <c r="BE396" s="191">
        <f>IF(N396="základní",J396,0)</f>
        <v>0</v>
      </c>
      <c r="BF396" s="191">
        <f>IF(N396="snížená",J396,0)</f>
        <v>0</v>
      </c>
      <c r="BG396" s="191">
        <f>IF(N396="zákl. přenesená",J396,0)</f>
        <v>0</v>
      </c>
      <c r="BH396" s="191">
        <f>IF(N396="sníž. přenesená",J396,0)</f>
        <v>0</v>
      </c>
      <c r="BI396" s="191">
        <f>IF(N396="nulová",J396,0)</f>
        <v>0</v>
      </c>
      <c r="BJ396" s="17" t="s">
        <v>88</v>
      </c>
      <c r="BK396" s="191">
        <f>ROUND(I396*H396,2)</f>
        <v>0</v>
      </c>
      <c r="BL396" s="17" t="s">
        <v>88</v>
      </c>
      <c r="BM396" s="190" t="s">
        <v>1593</v>
      </c>
    </row>
    <row r="397" spans="1:65" s="13" customFormat="1" ht="11.25">
      <c r="B397" s="192"/>
      <c r="C397" s="193"/>
      <c r="D397" s="194" t="s">
        <v>193</v>
      </c>
      <c r="E397" s="195" t="s">
        <v>43</v>
      </c>
      <c r="F397" s="196" t="s">
        <v>570</v>
      </c>
      <c r="G397" s="193"/>
      <c r="H397" s="195" t="s">
        <v>43</v>
      </c>
      <c r="I397" s="197"/>
      <c r="J397" s="193"/>
      <c r="K397" s="193"/>
      <c r="L397" s="198"/>
      <c r="M397" s="199"/>
      <c r="N397" s="200"/>
      <c r="O397" s="200"/>
      <c r="P397" s="200"/>
      <c r="Q397" s="200"/>
      <c r="R397" s="200"/>
      <c r="S397" s="200"/>
      <c r="T397" s="201"/>
      <c r="AT397" s="202" t="s">
        <v>193</v>
      </c>
      <c r="AU397" s="202" t="s">
        <v>90</v>
      </c>
      <c r="AV397" s="13" t="s">
        <v>88</v>
      </c>
      <c r="AW397" s="13" t="s">
        <v>41</v>
      </c>
      <c r="AX397" s="13" t="s">
        <v>80</v>
      </c>
      <c r="AY397" s="202" t="s">
        <v>182</v>
      </c>
    </row>
    <row r="398" spans="1:65" s="13" customFormat="1" ht="11.25">
      <c r="B398" s="192"/>
      <c r="C398" s="193"/>
      <c r="D398" s="194" t="s">
        <v>193</v>
      </c>
      <c r="E398" s="195" t="s">
        <v>43</v>
      </c>
      <c r="F398" s="196" t="s">
        <v>1594</v>
      </c>
      <c r="G398" s="193"/>
      <c r="H398" s="195" t="s">
        <v>43</v>
      </c>
      <c r="I398" s="197"/>
      <c r="J398" s="193"/>
      <c r="K398" s="193"/>
      <c r="L398" s="198"/>
      <c r="M398" s="199"/>
      <c r="N398" s="200"/>
      <c r="O398" s="200"/>
      <c r="P398" s="200"/>
      <c r="Q398" s="200"/>
      <c r="R398" s="200"/>
      <c r="S398" s="200"/>
      <c r="T398" s="201"/>
      <c r="AT398" s="202" t="s">
        <v>193</v>
      </c>
      <c r="AU398" s="202" t="s">
        <v>90</v>
      </c>
      <c r="AV398" s="13" t="s">
        <v>88</v>
      </c>
      <c r="AW398" s="13" t="s">
        <v>41</v>
      </c>
      <c r="AX398" s="13" t="s">
        <v>80</v>
      </c>
      <c r="AY398" s="202" t="s">
        <v>182</v>
      </c>
    </row>
    <row r="399" spans="1:65" s="14" customFormat="1" ht="11.25">
      <c r="B399" s="203"/>
      <c r="C399" s="204"/>
      <c r="D399" s="194" t="s">
        <v>193</v>
      </c>
      <c r="E399" s="205" t="s">
        <v>43</v>
      </c>
      <c r="F399" s="206" t="s">
        <v>88</v>
      </c>
      <c r="G399" s="204"/>
      <c r="H399" s="207">
        <v>1</v>
      </c>
      <c r="I399" s="208"/>
      <c r="J399" s="204"/>
      <c r="K399" s="204"/>
      <c r="L399" s="209"/>
      <c r="M399" s="210"/>
      <c r="N399" s="211"/>
      <c r="O399" s="211"/>
      <c r="P399" s="211"/>
      <c r="Q399" s="211"/>
      <c r="R399" s="211"/>
      <c r="S399" s="211"/>
      <c r="T399" s="212"/>
      <c r="AT399" s="213" t="s">
        <v>193</v>
      </c>
      <c r="AU399" s="213" t="s">
        <v>90</v>
      </c>
      <c r="AV399" s="14" t="s">
        <v>90</v>
      </c>
      <c r="AW399" s="14" t="s">
        <v>41</v>
      </c>
      <c r="AX399" s="14" t="s">
        <v>88</v>
      </c>
      <c r="AY399" s="213" t="s">
        <v>182</v>
      </c>
    </row>
    <row r="400" spans="1:65" s="2" customFormat="1" ht="14.45" customHeight="1">
      <c r="A400" s="35"/>
      <c r="B400" s="36"/>
      <c r="C400" s="214" t="s">
        <v>583</v>
      </c>
      <c r="D400" s="214" t="s">
        <v>179</v>
      </c>
      <c r="E400" s="215" t="s">
        <v>1595</v>
      </c>
      <c r="F400" s="216" t="s">
        <v>1596</v>
      </c>
      <c r="G400" s="217" t="s">
        <v>190</v>
      </c>
      <c r="H400" s="218">
        <v>1</v>
      </c>
      <c r="I400" s="219"/>
      <c r="J400" s="220">
        <f>ROUND(I400*H400,2)</f>
        <v>0</v>
      </c>
      <c r="K400" s="216" t="s">
        <v>198</v>
      </c>
      <c r="L400" s="221"/>
      <c r="M400" s="222" t="s">
        <v>43</v>
      </c>
      <c r="N400" s="223" t="s">
        <v>51</v>
      </c>
      <c r="O400" s="65"/>
      <c r="P400" s="188">
        <f>O400*H400</f>
        <v>0</v>
      </c>
      <c r="Q400" s="188">
        <v>0</v>
      </c>
      <c r="R400" s="188">
        <f>Q400*H400</f>
        <v>0</v>
      </c>
      <c r="S400" s="188">
        <v>0</v>
      </c>
      <c r="T400" s="189">
        <f>S400*H400</f>
        <v>0</v>
      </c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R400" s="190" t="s">
        <v>90</v>
      </c>
      <c r="AT400" s="190" t="s">
        <v>179</v>
      </c>
      <c r="AU400" s="190" t="s">
        <v>90</v>
      </c>
      <c r="AY400" s="17" t="s">
        <v>182</v>
      </c>
      <c r="BE400" s="191">
        <f>IF(N400="základní",J400,0)</f>
        <v>0</v>
      </c>
      <c r="BF400" s="191">
        <f>IF(N400="snížená",J400,0)</f>
        <v>0</v>
      </c>
      <c r="BG400" s="191">
        <f>IF(N400="zákl. přenesená",J400,0)</f>
        <v>0</v>
      </c>
      <c r="BH400" s="191">
        <f>IF(N400="sníž. přenesená",J400,0)</f>
        <v>0</v>
      </c>
      <c r="BI400" s="191">
        <f>IF(N400="nulová",J400,0)</f>
        <v>0</v>
      </c>
      <c r="BJ400" s="17" t="s">
        <v>88</v>
      </c>
      <c r="BK400" s="191">
        <f>ROUND(I400*H400,2)</f>
        <v>0</v>
      </c>
      <c r="BL400" s="17" t="s">
        <v>88</v>
      </c>
      <c r="BM400" s="190" t="s">
        <v>1597</v>
      </c>
    </row>
    <row r="401" spans="1:65" s="13" customFormat="1" ht="11.25">
      <c r="B401" s="192"/>
      <c r="C401" s="193"/>
      <c r="D401" s="194" t="s">
        <v>193</v>
      </c>
      <c r="E401" s="195" t="s">
        <v>43</v>
      </c>
      <c r="F401" s="196" t="s">
        <v>570</v>
      </c>
      <c r="G401" s="193"/>
      <c r="H401" s="195" t="s">
        <v>43</v>
      </c>
      <c r="I401" s="197"/>
      <c r="J401" s="193"/>
      <c r="K401" s="193"/>
      <c r="L401" s="198"/>
      <c r="M401" s="199"/>
      <c r="N401" s="200"/>
      <c r="O401" s="200"/>
      <c r="P401" s="200"/>
      <c r="Q401" s="200"/>
      <c r="R401" s="200"/>
      <c r="S401" s="200"/>
      <c r="T401" s="201"/>
      <c r="AT401" s="202" t="s">
        <v>193</v>
      </c>
      <c r="AU401" s="202" t="s">
        <v>90</v>
      </c>
      <c r="AV401" s="13" t="s">
        <v>88</v>
      </c>
      <c r="AW401" s="13" t="s">
        <v>41</v>
      </c>
      <c r="AX401" s="13" t="s">
        <v>80</v>
      </c>
      <c r="AY401" s="202" t="s">
        <v>182</v>
      </c>
    </row>
    <row r="402" spans="1:65" s="13" customFormat="1" ht="11.25">
      <c r="B402" s="192"/>
      <c r="C402" s="193"/>
      <c r="D402" s="194" t="s">
        <v>193</v>
      </c>
      <c r="E402" s="195" t="s">
        <v>43</v>
      </c>
      <c r="F402" s="196" t="s">
        <v>1594</v>
      </c>
      <c r="G402" s="193"/>
      <c r="H402" s="195" t="s">
        <v>43</v>
      </c>
      <c r="I402" s="197"/>
      <c r="J402" s="193"/>
      <c r="K402" s="193"/>
      <c r="L402" s="198"/>
      <c r="M402" s="199"/>
      <c r="N402" s="200"/>
      <c r="O402" s="200"/>
      <c r="P402" s="200"/>
      <c r="Q402" s="200"/>
      <c r="R402" s="200"/>
      <c r="S402" s="200"/>
      <c r="T402" s="201"/>
      <c r="AT402" s="202" t="s">
        <v>193</v>
      </c>
      <c r="AU402" s="202" t="s">
        <v>90</v>
      </c>
      <c r="AV402" s="13" t="s">
        <v>88</v>
      </c>
      <c r="AW402" s="13" t="s">
        <v>41</v>
      </c>
      <c r="AX402" s="13" t="s">
        <v>80</v>
      </c>
      <c r="AY402" s="202" t="s">
        <v>182</v>
      </c>
    </row>
    <row r="403" spans="1:65" s="14" customFormat="1" ht="11.25">
      <c r="B403" s="203"/>
      <c r="C403" s="204"/>
      <c r="D403" s="194" t="s">
        <v>193</v>
      </c>
      <c r="E403" s="205" t="s">
        <v>43</v>
      </c>
      <c r="F403" s="206" t="s">
        <v>88</v>
      </c>
      <c r="G403" s="204"/>
      <c r="H403" s="207">
        <v>1</v>
      </c>
      <c r="I403" s="208"/>
      <c r="J403" s="204"/>
      <c r="K403" s="204"/>
      <c r="L403" s="209"/>
      <c r="M403" s="210"/>
      <c r="N403" s="211"/>
      <c r="O403" s="211"/>
      <c r="P403" s="211"/>
      <c r="Q403" s="211"/>
      <c r="R403" s="211"/>
      <c r="S403" s="211"/>
      <c r="T403" s="212"/>
      <c r="AT403" s="213" t="s">
        <v>193</v>
      </c>
      <c r="AU403" s="213" t="s">
        <v>90</v>
      </c>
      <c r="AV403" s="14" t="s">
        <v>90</v>
      </c>
      <c r="AW403" s="14" t="s">
        <v>41</v>
      </c>
      <c r="AX403" s="14" t="s">
        <v>88</v>
      </c>
      <c r="AY403" s="213" t="s">
        <v>182</v>
      </c>
    </row>
    <row r="404" spans="1:65" s="2" customFormat="1" ht="14.45" customHeight="1">
      <c r="A404" s="35"/>
      <c r="B404" s="36"/>
      <c r="C404" s="179" t="s">
        <v>587</v>
      </c>
      <c r="D404" s="179" t="s">
        <v>187</v>
      </c>
      <c r="E404" s="180" t="s">
        <v>579</v>
      </c>
      <c r="F404" s="181" t="s">
        <v>580</v>
      </c>
      <c r="G404" s="182" t="s">
        <v>190</v>
      </c>
      <c r="H404" s="183">
        <v>10</v>
      </c>
      <c r="I404" s="184"/>
      <c r="J404" s="185">
        <f>ROUND(I404*H404,2)</f>
        <v>0</v>
      </c>
      <c r="K404" s="181" t="s">
        <v>191</v>
      </c>
      <c r="L404" s="40"/>
      <c r="M404" s="186" t="s">
        <v>43</v>
      </c>
      <c r="N404" s="187" t="s">
        <v>51</v>
      </c>
      <c r="O404" s="65"/>
      <c r="P404" s="188">
        <f>O404*H404</f>
        <v>0</v>
      </c>
      <c r="Q404" s="188">
        <v>0</v>
      </c>
      <c r="R404" s="188">
        <f>Q404*H404</f>
        <v>0</v>
      </c>
      <c r="S404" s="188">
        <v>0</v>
      </c>
      <c r="T404" s="189">
        <f>S404*H404</f>
        <v>0</v>
      </c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R404" s="190" t="s">
        <v>88</v>
      </c>
      <c r="AT404" s="190" t="s">
        <v>187</v>
      </c>
      <c r="AU404" s="190" t="s">
        <v>90</v>
      </c>
      <c r="AY404" s="17" t="s">
        <v>182</v>
      </c>
      <c r="BE404" s="191">
        <f>IF(N404="základní",J404,0)</f>
        <v>0</v>
      </c>
      <c r="BF404" s="191">
        <f>IF(N404="snížená",J404,0)</f>
        <v>0</v>
      </c>
      <c r="BG404" s="191">
        <f>IF(N404="zákl. přenesená",J404,0)</f>
        <v>0</v>
      </c>
      <c r="BH404" s="191">
        <f>IF(N404="sníž. přenesená",J404,0)</f>
        <v>0</v>
      </c>
      <c r="BI404" s="191">
        <f>IF(N404="nulová",J404,0)</f>
        <v>0</v>
      </c>
      <c r="BJ404" s="17" t="s">
        <v>88</v>
      </c>
      <c r="BK404" s="191">
        <f>ROUND(I404*H404,2)</f>
        <v>0</v>
      </c>
      <c r="BL404" s="17" t="s">
        <v>88</v>
      </c>
      <c r="BM404" s="190" t="s">
        <v>581</v>
      </c>
    </row>
    <row r="405" spans="1:65" s="13" customFormat="1" ht="22.5">
      <c r="B405" s="192"/>
      <c r="C405" s="193"/>
      <c r="D405" s="194" t="s">
        <v>193</v>
      </c>
      <c r="E405" s="195" t="s">
        <v>43</v>
      </c>
      <c r="F405" s="196" t="s">
        <v>582</v>
      </c>
      <c r="G405" s="193"/>
      <c r="H405" s="195" t="s">
        <v>43</v>
      </c>
      <c r="I405" s="197"/>
      <c r="J405" s="193"/>
      <c r="K405" s="193"/>
      <c r="L405" s="198"/>
      <c r="M405" s="199"/>
      <c r="N405" s="200"/>
      <c r="O405" s="200"/>
      <c r="P405" s="200"/>
      <c r="Q405" s="200"/>
      <c r="R405" s="200"/>
      <c r="S405" s="200"/>
      <c r="T405" s="201"/>
      <c r="AT405" s="202" t="s">
        <v>193</v>
      </c>
      <c r="AU405" s="202" t="s">
        <v>90</v>
      </c>
      <c r="AV405" s="13" t="s">
        <v>88</v>
      </c>
      <c r="AW405" s="13" t="s">
        <v>41</v>
      </c>
      <c r="AX405" s="13" t="s">
        <v>80</v>
      </c>
      <c r="AY405" s="202" t="s">
        <v>182</v>
      </c>
    </row>
    <row r="406" spans="1:65" s="14" customFormat="1" ht="11.25">
      <c r="B406" s="203"/>
      <c r="C406" s="204"/>
      <c r="D406" s="194" t="s">
        <v>193</v>
      </c>
      <c r="E406" s="205" t="s">
        <v>43</v>
      </c>
      <c r="F406" s="206" t="s">
        <v>235</v>
      </c>
      <c r="G406" s="204"/>
      <c r="H406" s="207">
        <v>10</v>
      </c>
      <c r="I406" s="208"/>
      <c r="J406" s="204"/>
      <c r="K406" s="204"/>
      <c r="L406" s="209"/>
      <c r="M406" s="210"/>
      <c r="N406" s="211"/>
      <c r="O406" s="211"/>
      <c r="P406" s="211"/>
      <c r="Q406" s="211"/>
      <c r="R406" s="211"/>
      <c r="S406" s="211"/>
      <c r="T406" s="212"/>
      <c r="AT406" s="213" t="s">
        <v>193</v>
      </c>
      <c r="AU406" s="213" t="s">
        <v>90</v>
      </c>
      <c r="AV406" s="14" t="s">
        <v>90</v>
      </c>
      <c r="AW406" s="14" t="s">
        <v>41</v>
      </c>
      <c r="AX406" s="14" t="s">
        <v>88</v>
      </c>
      <c r="AY406" s="213" t="s">
        <v>182</v>
      </c>
    </row>
    <row r="407" spans="1:65" s="2" customFormat="1" ht="14.45" customHeight="1">
      <c r="A407" s="35"/>
      <c r="B407" s="36"/>
      <c r="C407" s="214" t="s">
        <v>593</v>
      </c>
      <c r="D407" s="214" t="s">
        <v>179</v>
      </c>
      <c r="E407" s="215" t="s">
        <v>584</v>
      </c>
      <c r="F407" s="216" t="s">
        <v>585</v>
      </c>
      <c r="G407" s="217" t="s">
        <v>190</v>
      </c>
      <c r="H407" s="218">
        <v>10</v>
      </c>
      <c r="I407" s="219"/>
      <c r="J407" s="220">
        <f>ROUND(I407*H407,2)</f>
        <v>0</v>
      </c>
      <c r="K407" s="216" t="s">
        <v>191</v>
      </c>
      <c r="L407" s="221"/>
      <c r="M407" s="222" t="s">
        <v>43</v>
      </c>
      <c r="N407" s="223" t="s">
        <v>51</v>
      </c>
      <c r="O407" s="65"/>
      <c r="P407" s="188">
        <f>O407*H407</f>
        <v>0</v>
      </c>
      <c r="Q407" s="188">
        <v>2.3000000000000001E-4</v>
      </c>
      <c r="R407" s="188">
        <f>Q407*H407</f>
        <v>2.3E-3</v>
      </c>
      <c r="S407" s="188">
        <v>0</v>
      </c>
      <c r="T407" s="189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90" t="s">
        <v>90</v>
      </c>
      <c r="AT407" s="190" t="s">
        <v>179</v>
      </c>
      <c r="AU407" s="190" t="s">
        <v>90</v>
      </c>
      <c r="AY407" s="17" t="s">
        <v>182</v>
      </c>
      <c r="BE407" s="191">
        <f>IF(N407="základní",J407,0)</f>
        <v>0</v>
      </c>
      <c r="BF407" s="191">
        <f>IF(N407="snížená",J407,0)</f>
        <v>0</v>
      </c>
      <c r="BG407" s="191">
        <f>IF(N407="zákl. přenesená",J407,0)</f>
        <v>0</v>
      </c>
      <c r="BH407" s="191">
        <f>IF(N407="sníž. přenesená",J407,0)</f>
        <v>0</v>
      </c>
      <c r="BI407" s="191">
        <f>IF(N407="nulová",J407,0)</f>
        <v>0</v>
      </c>
      <c r="BJ407" s="17" t="s">
        <v>88</v>
      </c>
      <c r="BK407" s="191">
        <f>ROUND(I407*H407,2)</f>
        <v>0</v>
      </c>
      <c r="BL407" s="17" t="s">
        <v>88</v>
      </c>
      <c r="BM407" s="190" t="s">
        <v>586</v>
      </c>
    </row>
    <row r="408" spans="1:65" s="13" customFormat="1" ht="22.5">
      <c r="B408" s="192"/>
      <c r="C408" s="193"/>
      <c r="D408" s="194" t="s">
        <v>193</v>
      </c>
      <c r="E408" s="195" t="s">
        <v>43</v>
      </c>
      <c r="F408" s="196" t="s">
        <v>582</v>
      </c>
      <c r="G408" s="193"/>
      <c r="H408" s="195" t="s">
        <v>43</v>
      </c>
      <c r="I408" s="197"/>
      <c r="J408" s="193"/>
      <c r="K408" s="193"/>
      <c r="L408" s="198"/>
      <c r="M408" s="199"/>
      <c r="N408" s="200"/>
      <c r="O408" s="200"/>
      <c r="P408" s="200"/>
      <c r="Q408" s="200"/>
      <c r="R408" s="200"/>
      <c r="S408" s="200"/>
      <c r="T408" s="201"/>
      <c r="AT408" s="202" t="s">
        <v>193</v>
      </c>
      <c r="AU408" s="202" t="s">
        <v>90</v>
      </c>
      <c r="AV408" s="13" t="s">
        <v>88</v>
      </c>
      <c r="AW408" s="13" t="s">
        <v>41</v>
      </c>
      <c r="AX408" s="13" t="s">
        <v>80</v>
      </c>
      <c r="AY408" s="202" t="s">
        <v>182</v>
      </c>
    </row>
    <row r="409" spans="1:65" s="14" customFormat="1" ht="11.25">
      <c r="B409" s="203"/>
      <c r="C409" s="204"/>
      <c r="D409" s="194" t="s">
        <v>193</v>
      </c>
      <c r="E409" s="205" t="s">
        <v>43</v>
      </c>
      <c r="F409" s="206" t="s">
        <v>235</v>
      </c>
      <c r="G409" s="204"/>
      <c r="H409" s="207">
        <v>10</v>
      </c>
      <c r="I409" s="208"/>
      <c r="J409" s="204"/>
      <c r="K409" s="204"/>
      <c r="L409" s="209"/>
      <c r="M409" s="210"/>
      <c r="N409" s="211"/>
      <c r="O409" s="211"/>
      <c r="P409" s="211"/>
      <c r="Q409" s="211"/>
      <c r="R409" s="211"/>
      <c r="S409" s="211"/>
      <c r="T409" s="212"/>
      <c r="AT409" s="213" t="s">
        <v>193</v>
      </c>
      <c r="AU409" s="213" t="s">
        <v>90</v>
      </c>
      <c r="AV409" s="14" t="s">
        <v>90</v>
      </c>
      <c r="AW409" s="14" t="s">
        <v>41</v>
      </c>
      <c r="AX409" s="14" t="s">
        <v>88</v>
      </c>
      <c r="AY409" s="213" t="s">
        <v>182</v>
      </c>
    </row>
    <row r="410" spans="1:65" s="2" customFormat="1" ht="24.2" customHeight="1">
      <c r="A410" s="35"/>
      <c r="B410" s="36"/>
      <c r="C410" s="179" t="s">
        <v>598</v>
      </c>
      <c r="D410" s="179" t="s">
        <v>187</v>
      </c>
      <c r="E410" s="180" t="s">
        <v>588</v>
      </c>
      <c r="F410" s="181" t="s">
        <v>589</v>
      </c>
      <c r="G410" s="182" t="s">
        <v>481</v>
      </c>
      <c r="H410" s="183">
        <v>170</v>
      </c>
      <c r="I410" s="184"/>
      <c r="J410" s="185">
        <f>ROUND(I410*H410,2)</f>
        <v>0</v>
      </c>
      <c r="K410" s="181" t="s">
        <v>191</v>
      </c>
      <c r="L410" s="40"/>
      <c r="M410" s="186" t="s">
        <v>43</v>
      </c>
      <c r="N410" s="187" t="s">
        <v>51</v>
      </c>
      <c r="O410" s="65"/>
      <c r="P410" s="188">
        <f>O410*H410</f>
        <v>0</v>
      </c>
      <c r="Q410" s="188">
        <v>0</v>
      </c>
      <c r="R410" s="188">
        <f>Q410*H410</f>
        <v>0</v>
      </c>
      <c r="S410" s="188">
        <v>0</v>
      </c>
      <c r="T410" s="189">
        <f>S410*H410</f>
        <v>0</v>
      </c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R410" s="190" t="s">
        <v>88</v>
      </c>
      <c r="AT410" s="190" t="s">
        <v>187</v>
      </c>
      <c r="AU410" s="190" t="s">
        <v>90</v>
      </c>
      <c r="AY410" s="17" t="s">
        <v>182</v>
      </c>
      <c r="BE410" s="191">
        <f>IF(N410="základní",J410,0)</f>
        <v>0</v>
      </c>
      <c r="BF410" s="191">
        <f>IF(N410="snížená",J410,0)</f>
        <v>0</v>
      </c>
      <c r="BG410" s="191">
        <f>IF(N410="zákl. přenesená",J410,0)</f>
        <v>0</v>
      </c>
      <c r="BH410" s="191">
        <f>IF(N410="sníž. přenesená",J410,0)</f>
        <v>0</v>
      </c>
      <c r="BI410" s="191">
        <f>IF(N410="nulová",J410,0)</f>
        <v>0</v>
      </c>
      <c r="BJ410" s="17" t="s">
        <v>88</v>
      </c>
      <c r="BK410" s="191">
        <f>ROUND(I410*H410,2)</f>
        <v>0</v>
      </c>
      <c r="BL410" s="17" t="s">
        <v>88</v>
      </c>
      <c r="BM410" s="190" t="s">
        <v>590</v>
      </c>
    </row>
    <row r="411" spans="1:65" s="13" customFormat="1" ht="11.25">
      <c r="B411" s="192"/>
      <c r="C411" s="193"/>
      <c r="D411" s="194" t="s">
        <v>193</v>
      </c>
      <c r="E411" s="195" t="s">
        <v>43</v>
      </c>
      <c r="F411" s="196" t="s">
        <v>362</v>
      </c>
      <c r="G411" s="193"/>
      <c r="H411" s="195" t="s">
        <v>43</v>
      </c>
      <c r="I411" s="197"/>
      <c r="J411" s="193"/>
      <c r="K411" s="193"/>
      <c r="L411" s="198"/>
      <c r="M411" s="199"/>
      <c r="N411" s="200"/>
      <c r="O411" s="200"/>
      <c r="P411" s="200"/>
      <c r="Q411" s="200"/>
      <c r="R411" s="200"/>
      <c r="S411" s="200"/>
      <c r="T411" s="201"/>
      <c r="AT411" s="202" t="s">
        <v>193</v>
      </c>
      <c r="AU411" s="202" t="s">
        <v>90</v>
      </c>
      <c r="AV411" s="13" t="s">
        <v>88</v>
      </c>
      <c r="AW411" s="13" t="s">
        <v>41</v>
      </c>
      <c r="AX411" s="13" t="s">
        <v>80</v>
      </c>
      <c r="AY411" s="202" t="s">
        <v>182</v>
      </c>
    </row>
    <row r="412" spans="1:65" s="13" customFormat="1" ht="11.25">
      <c r="B412" s="192"/>
      <c r="C412" s="193"/>
      <c r="D412" s="194" t="s">
        <v>193</v>
      </c>
      <c r="E412" s="195" t="s">
        <v>43</v>
      </c>
      <c r="F412" s="196" t="s">
        <v>591</v>
      </c>
      <c r="G412" s="193"/>
      <c r="H412" s="195" t="s">
        <v>43</v>
      </c>
      <c r="I412" s="197"/>
      <c r="J412" s="193"/>
      <c r="K412" s="193"/>
      <c r="L412" s="198"/>
      <c r="M412" s="199"/>
      <c r="N412" s="200"/>
      <c r="O412" s="200"/>
      <c r="P412" s="200"/>
      <c r="Q412" s="200"/>
      <c r="R412" s="200"/>
      <c r="S412" s="200"/>
      <c r="T412" s="201"/>
      <c r="AT412" s="202" t="s">
        <v>193</v>
      </c>
      <c r="AU412" s="202" t="s">
        <v>90</v>
      </c>
      <c r="AV412" s="13" t="s">
        <v>88</v>
      </c>
      <c r="AW412" s="13" t="s">
        <v>41</v>
      </c>
      <c r="AX412" s="13" t="s">
        <v>80</v>
      </c>
      <c r="AY412" s="202" t="s">
        <v>182</v>
      </c>
    </row>
    <row r="413" spans="1:65" s="13" customFormat="1" ht="11.25">
      <c r="B413" s="192"/>
      <c r="C413" s="193"/>
      <c r="D413" s="194" t="s">
        <v>193</v>
      </c>
      <c r="E413" s="195" t="s">
        <v>43</v>
      </c>
      <c r="F413" s="196" t="s">
        <v>1598</v>
      </c>
      <c r="G413" s="193"/>
      <c r="H413" s="195" t="s">
        <v>43</v>
      </c>
      <c r="I413" s="197"/>
      <c r="J413" s="193"/>
      <c r="K413" s="193"/>
      <c r="L413" s="198"/>
      <c r="M413" s="199"/>
      <c r="N413" s="200"/>
      <c r="O413" s="200"/>
      <c r="P413" s="200"/>
      <c r="Q413" s="200"/>
      <c r="R413" s="200"/>
      <c r="S413" s="200"/>
      <c r="T413" s="201"/>
      <c r="AT413" s="202" t="s">
        <v>193</v>
      </c>
      <c r="AU413" s="202" t="s">
        <v>90</v>
      </c>
      <c r="AV413" s="13" t="s">
        <v>88</v>
      </c>
      <c r="AW413" s="13" t="s">
        <v>41</v>
      </c>
      <c r="AX413" s="13" t="s">
        <v>80</v>
      </c>
      <c r="AY413" s="202" t="s">
        <v>182</v>
      </c>
    </row>
    <row r="414" spans="1:65" s="14" customFormat="1" ht="11.25">
      <c r="B414" s="203"/>
      <c r="C414" s="204"/>
      <c r="D414" s="194" t="s">
        <v>193</v>
      </c>
      <c r="E414" s="205" t="s">
        <v>43</v>
      </c>
      <c r="F414" s="206" t="s">
        <v>2524</v>
      </c>
      <c r="G414" s="204"/>
      <c r="H414" s="207">
        <v>170</v>
      </c>
      <c r="I414" s="208"/>
      <c r="J414" s="204"/>
      <c r="K414" s="204"/>
      <c r="L414" s="209"/>
      <c r="M414" s="210"/>
      <c r="N414" s="211"/>
      <c r="O414" s="211"/>
      <c r="P414" s="211"/>
      <c r="Q414" s="211"/>
      <c r="R414" s="211"/>
      <c r="S414" s="211"/>
      <c r="T414" s="212"/>
      <c r="AT414" s="213" t="s">
        <v>193</v>
      </c>
      <c r="AU414" s="213" t="s">
        <v>90</v>
      </c>
      <c r="AV414" s="14" t="s">
        <v>90</v>
      </c>
      <c r="AW414" s="14" t="s">
        <v>41</v>
      </c>
      <c r="AX414" s="14" t="s">
        <v>88</v>
      </c>
      <c r="AY414" s="213" t="s">
        <v>182</v>
      </c>
    </row>
    <row r="415" spans="1:65" s="2" customFormat="1" ht="14.45" customHeight="1">
      <c r="A415" s="35"/>
      <c r="B415" s="36"/>
      <c r="C415" s="214" t="s">
        <v>604</v>
      </c>
      <c r="D415" s="214" t="s">
        <v>179</v>
      </c>
      <c r="E415" s="215" t="s">
        <v>594</v>
      </c>
      <c r="F415" s="216" t="s">
        <v>595</v>
      </c>
      <c r="G415" s="217" t="s">
        <v>378</v>
      </c>
      <c r="H415" s="218">
        <v>68</v>
      </c>
      <c r="I415" s="219"/>
      <c r="J415" s="220">
        <f>ROUND(I415*H415,2)</f>
        <v>0</v>
      </c>
      <c r="K415" s="216" t="s">
        <v>191</v>
      </c>
      <c r="L415" s="221"/>
      <c r="M415" s="222" t="s">
        <v>43</v>
      </c>
      <c r="N415" s="223" t="s">
        <v>51</v>
      </c>
      <c r="O415" s="65"/>
      <c r="P415" s="188">
        <f>O415*H415</f>
        <v>0</v>
      </c>
      <c r="Q415" s="188">
        <v>1E-3</v>
      </c>
      <c r="R415" s="188">
        <f>Q415*H415</f>
        <v>6.8000000000000005E-2</v>
      </c>
      <c r="S415" s="188">
        <v>0</v>
      </c>
      <c r="T415" s="189">
        <f>S415*H415</f>
        <v>0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R415" s="190" t="s">
        <v>90</v>
      </c>
      <c r="AT415" s="190" t="s">
        <v>179</v>
      </c>
      <c r="AU415" s="190" t="s">
        <v>90</v>
      </c>
      <c r="AY415" s="17" t="s">
        <v>182</v>
      </c>
      <c r="BE415" s="191">
        <f>IF(N415="základní",J415,0)</f>
        <v>0</v>
      </c>
      <c r="BF415" s="191">
        <f>IF(N415="snížená",J415,0)</f>
        <v>0</v>
      </c>
      <c r="BG415" s="191">
        <f>IF(N415="zákl. přenesená",J415,0)</f>
        <v>0</v>
      </c>
      <c r="BH415" s="191">
        <f>IF(N415="sníž. přenesená",J415,0)</f>
        <v>0</v>
      </c>
      <c r="BI415" s="191">
        <f>IF(N415="nulová",J415,0)</f>
        <v>0</v>
      </c>
      <c r="BJ415" s="17" t="s">
        <v>88</v>
      </c>
      <c r="BK415" s="191">
        <f>ROUND(I415*H415,2)</f>
        <v>0</v>
      </c>
      <c r="BL415" s="17" t="s">
        <v>88</v>
      </c>
      <c r="BM415" s="190" t="s">
        <v>596</v>
      </c>
    </row>
    <row r="416" spans="1:65" s="13" customFormat="1" ht="11.25">
      <c r="B416" s="192"/>
      <c r="C416" s="193"/>
      <c r="D416" s="194" t="s">
        <v>193</v>
      </c>
      <c r="E416" s="195" t="s">
        <v>43</v>
      </c>
      <c r="F416" s="196" t="s">
        <v>362</v>
      </c>
      <c r="G416" s="193"/>
      <c r="H416" s="195" t="s">
        <v>43</v>
      </c>
      <c r="I416" s="197"/>
      <c r="J416" s="193"/>
      <c r="K416" s="193"/>
      <c r="L416" s="198"/>
      <c r="M416" s="199"/>
      <c r="N416" s="200"/>
      <c r="O416" s="200"/>
      <c r="P416" s="200"/>
      <c r="Q416" s="200"/>
      <c r="R416" s="200"/>
      <c r="S416" s="200"/>
      <c r="T416" s="201"/>
      <c r="AT416" s="202" t="s">
        <v>193</v>
      </c>
      <c r="AU416" s="202" t="s">
        <v>90</v>
      </c>
      <c r="AV416" s="13" t="s">
        <v>88</v>
      </c>
      <c r="AW416" s="13" t="s">
        <v>41</v>
      </c>
      <c r="AX416" s="13" t="s">
        <v>80</v>
      </c>
      <c r="AY416" s="202" t="s">
        <v>182</v>
      </c>
    </row>
    <row r="417" spans="1:65" s="13" customFormat="1" ht="11.25">
      <c r="B417" s="192"/>
      <c r="C417" s="193"/>
      <c r="D417" s="194" t="s">
        <v>193</v>
      </c>
      <c r="E417" s="195" t="s">
        <v>43</v>
      </c>
      <c r="F417" s="196" t="s">
        <v>591</v>
      </c>
      <c r="G417" s="193"/>
      <c r="H417" s="195" t="s">
        <v>43</v>
      </c>
      <c r="I417" s="197"/>
      <c r="J417" s="193"/>
      <c r="K417" s="193"/>
      <c r="L417" s="198"/>
      <c r="M417" s="199"/>
      <c r="N417" s="200"/>
      <c r="O417" s="200"/>
      <c r="P417" s="200"/>
      <c r="Q417" s="200"/>
      <c r="R417" s="200"/>
      <c r="S417" s="200"/>
      <c r="T417" s="201"/>
      <c r="AT417" s="202" t="s">
        <v>193</v>
      </c>
      <c r="AU417" s="202" t="s">
        <v>90</v>
      </c>
      <c r="AV417" s="13" t="s">
        <v>88</v>
      </c>
      <c r="AW417" s="13" t="s">
        <v>41</v>
      </c>
      <c r="AX417" s="13" t="s">
        <v>80</v>
      </c>
      <c r="AY417" s="202" t="s">
        <v>182</v>
      </c>
    </row>
    <row r="418" spans="1:65" s="13" customFormat="1" ht="11.25">
      <c r="B418" s="192"/>
      <c r="C418" s="193"/>
      <c r="D418" s="194" t="s">
        <v>193</v>
      </c>
      <c r="E418" s="195" t="s">
        <v>43</v>
      </c>
      <c r="F418" s="196" t="s">
        <v>1598</v>
      </c>
      <c r="G418" s="193"/>
      <c r="H418" s="195" t="s">
        <v>43</v>
      </c>
      <c r="I418" s="197"/>
      <c r="J418" s="193"/>
      <c r="K418" s="193"/>
      <c r="L418" s="198"/>
      <c r="M418" s="199"/>
      <c r="N418" s="200"/>
      <c r="O418" s="200"/>
      <c r="P418" s="200"/>
      <c r="Q418" s="200"/>
      <c r="R418" s="200"/>
      <c r="S418" s="200"/>
      <c r="T418" s="201"/>
      <c r="AT418" s="202" t="s">
        <v>193</v>
      </c>
      <c r="AU418" s="202" t="s">
        <v>90</v>
      </c>
      <c r="AV418" s="13" t="s">
        <v>88</v>
      </c>
      <c r="AW418" s="13" t="s">
        <v>41</v>
      </c>
      <c r="AX418" s="13" t="s">
        <v>80</v>
      </c>
      <c r="AY418" s="202" t="s">
        <v>182</v>
      </c>
    </row>
    <row r="419" spans="1:65" s="14" customFormat="1" ht="22.5">
      <c r="B419" s="203"/>
      <c r="C419" s="204"/>
      <c r="D419" s="194" t="s">
        <v>193</v>
      </c>
      <c r="E419" s="205" t="s">
        <v>43</v>
      </c>
      <c r="F419" s="206" t="s">
        <v>2525</v>
      </c>
      <c r="G419" s="204"/>
      <c r="H419" s="207">
        <v>68</v>
      </c>
      <c r="I419" s="208"/>
      <c r="J419" s="204"/>
      <c r="K419" s="204"/>
      <c r="L419" s="209"/>
      <c r="M419" s="210"/>
      <c r="N419" s="211"/>
      <c r="O419" s="211"/>
      <c r="P419" s="211"/>
      <c r="Q419" s="211"/>
      <c r="R419" s="211"/>
      <c r="S419" s="211"/>
      <c r="T419" s="212"/>
      <c r="AT419" s="213" t="s">
        <v>193</v>
      </c>
      <c r="AU419" s="213" t="s">
        <v>90</v>
      </c>
      <c r="AV419" s="14" t="s">
        <v>90</v>
      </c>
      <c r="AW419" s="14" t="s">
        <v>41</v>
      </c>
      <c r="AX419" s="14" t="s">
        <v>88</v>
      </c>
      <c r="AY419" s="213" t="s">
        <v>182</v>
      </c>
    </row>
    <row r="420" spans="1:65" s="2" customFormat="1" ht="62.65" customHeight="1">
      <c r="A420" s="35"/>
      <c r="B420" s="36"/>
      <c r="C420" s="179" t="s">
        <v>608</v>
      </c>
      <c r="D420" s="179" t="s">
        <v>187</v>
      </c>
      <c r="E420" s="180" t="s">
        <v>599</v>
      </c>
      <c r="F420" s="181" t="s">
        <v>600</v>
      </c>
      <c r="G420" s="182" t="s">
        <v>481</v>
      </c>
      <c r="H420" s="183">
        <v>5</v>
      </c>
      <c r="I420" s="184"/>
      <c r="J420" s="185">
        <f>ROUND(I420*H420,2)</f>
        <v>0</v>
      </c>
      <c r="K420" s="181" t="s">
        <v>191</v>
      </c>
      <c r="L420" s="40"/>
      <c r="M420" s="186" t="s">
        <v>43</v>
      </c>
      <c r="N420" s="187" t="s">
        <v>51</v>
      </c>
      <c r="O420" s="65"/>
      <c r="P420" s="188">
        <f>O420*H420</f>
        <v>0</v>
      </c>
      <c r="Q420" s="188">
        <v>0</v>
      </c>
      <c r="R420" s="188">
        <f>Q420*H420</f>
        <v>0</v>
      </c>
      <c r="S420" s="188">
        <v>0</v>
      </c>
      <c r="T420" s="189">
        <f>S420*H420</f>
        <v>0</v>
      </c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R420" s="190" t="s">
        <v>88</v>
      </c>
      <c r="AT420" s="190" t="s">
        <v>187</v>
      </c>
      <c r="AU420" s="190" t="s">
        <v>90</v>
      </c>
      <c r="AY420" s="17" t="s">
        <v>182</v>
      </c>
      <c r="BE420" s="191">
        <f>IF(N420="základní",J420,0)</f>
        <v>0</v>
      </c>
      <c r="BF420" s="191">
        <f>IF(N420="snížená",J420,0)</f>
        <v>0</v>
      </c>
      <c r="BG420" s="191">
        <f>IF(N420="zákl. přenesená",J420,0)</f>
        <v>0</v>
      </c>
      <c r="BH420" s="191">
        <f>IF(N420="sníž. přenesená",J420,0)</f>
        <v>0</v>
      </c>
      <c r="BI420" s="191">
        <f>IF(N420="nulová",J420,0)</f>
        <v>0</v>
      </c>
      <c r="BJ420" s="17" t="s">
        <v>88</v>
      </c>
      <c r="BK420" s="191">
        <f>ROUND(I420*H420,2)</f>
        <v>0</v>
      </c>
      <c r="BL420" s="17" t="s">
        <v>88</v>
      </c>
      <c r="BM420" s="190" t="s">
        <v>601</v>
      </c>
    </row>
    <row r="421" spans="1:65" s="13" customFormat="1" ht="11.25">
      <c r="B421" s="192"/>
      <c r="C421" s="193"/>
      <c r="D421" s="194" t="s">
        <v>193</v>
      </c>
      <c r="E421" s="195" t="s">
        <v>43</v>
      </c>
      <c r="F421" s="196" t="s">
        <v>591</v>
      </c>
      <c r="G421" s="193"/>
      <c r="H421" s="195" t="s">
        <v>43</v>
      </c>
      <c r="I421" s="197"/>
      <c r="J421" s="193"/>
      <c r="K421" s="193"/>
      <c r="L421" s="198"/>
      <c r="M421" s="199"/>
      <c r="N421" s="200"/>
      <c r="O421" s="200"/>
      <c r="P421" s="200"/>
      <c r="Q421" s="200"/>
      <c r="R421" s="200"/>
      <c r="S421" s="200"/>
      <c r="T421" s="201"/>
      <c r="AT421" s="202" t="s">
        <v>193</v>
      </c>
      <c r="AU421" s="202" t="s">
        <v>90</v>
      </c>
      <c r="AV421" s="13" t="s">
        <v>88</v>
      </c>
      <c r="AW421" s="13" t="s">
        <v>41</v>
      </c>
      <c r="AX421" s="13" t="s">
        <v>80</v>
      </c>
      <c r="AY421" s="202" t="s">
        <v>182</v>
      </c>
    </row>
    <row r="422" spans="1:65" s="13" customFormat="1" ht="11.25">
      <c r="B422" s="192"/>
      <c r="C422" s="193"/>
      <c r="D422" s="194" t="s">
        <v>193</v>
      </c>
      <c r="E422" s="195" t="s">
        <v>43</v>
      </c>
      <c r="F422" s="196" t="s">
        <v>602</v>
      </c>
      <c r="G422" s="193"/>
      <c r="H422" s="195" t="s">
        <v>43</v>
      </c>
      <c r="I422" s="197"/>
      <c r="J422" s="193"/>
      <c r="K422" s="193"/>
      <c r="L422" s="198"/>
      <c r="M422" s="199"/>
      <c r="N422" s="200"/>
      <c r="O422" s="200"/>
      <c r="P422" s="200"/>
      <c r="Q422" s="200"/>
      <c r="R422" s="200"/>
      <c r="S422" s="200"/>
      <c r="T422" s="201"/>
      <c r="AT422" s="202" t="s">
        <v>193</v>
      </c>
      <c r="AU422" s="202" t="s">
        <v>90</v>
      </c>
      <c r="AV422" s="13" t="s">
        <v>88</v>
      </c>
      <c r="AW422" s="13" t="s">
        <v>41</v>
      </c>
      <c r="AX422" s="13" t="s">
        <v>80</v>
      </c>
      <c r="AY422" s="202" t="s">
        <v>182</v>
      </c>
    </row>
    <row r="423" spans="1:65" s="14" customFormat="1" ht="11.25">
      <c r="B423" s="203"/>
      <c r="C423" s="204"/>
      <c r="D423" s="194" t="s">
        <v>193</v>
      </c>
      <c r="E423" s="205" t="s">
        <v>43</v>
      </c>
      <c r="F423" s="206" t="s">
        <v>2526</v>
      </c>
      <c r="G423" s="204"/>
      <c r="H423" s="207">
        <v>5</v>
      </c>
      <c r="I423" s="208"/>
      <c r="J423" s="204"/>
      <c r="K423" s="204"/>
      <c r="L423" s="209"/>
      <c r="M423" s="210"/>
      <c r="N423" s="211"/>
      <c r="O423" s="211"/>
      <c r="P423" s="211"/>
      <c r="Q423" s="211"/>
      <c r="R423" s="211"/>
      <c r="S423" s="211"/>
      <c r="T423" s="212"/>
      <c r="AT423" s="213" t="s">
        <v>193</v>
      </c>
      <c r="AU423" s="213" t="s">
        <v>90</v>
      </c>
      <c r="AV423" s="14" t="s">
        <v>90</v>
      </c>
      <c r="AW423" s="14" t="s">
        <v>41</v>
      </c>
      <c r="AX423" s="14" t="s">
        <v>88</v>
      </c>
      <c r="AY423" s="213" t="s">
        <v>182</v>
      </c>
    </row>
    <row r="424" spans="1:65" s="2" customFormat="1" ht="14.45" customHeight="1">
      <c r="A424" s="35"/>
      <c r="B424" s="36"/>
      <c r="C424" s="214" t="s">
        <v>614</v>
      </c>
      <c r="D424" s="214" t="s">
        <v>179</v>
      </c>
      <c r="E424" s="215" t="s">
        <v>605</v>
      </c>
      <c r="F424" s="216" t="s">
        <v>606</v>
      </c>
      <c r="G424" s="217" t="s">
        <v>481</v>
      </c>
      <c r="H424" s="218">
        <v>5</v>
      </c>
      <c r="I424" s="219"/>
      <c r="J424" s="220">
        <f>ROUND(I424*H424,2)</f>
        <v>0</v>
      </c>
      <c r="K424" s="216" t="s">
        <v>191</v>
      </c>
      <c r="L424" s="221"/>
      <c r="M424" s="222" t="s">
        <v>43</v>
      </c>
      <c r="N424" s="223" t="s">
        <v>51</v>
      </c>
      <c r="O424" s="65"/>
      <c r="P424" s="188">
        <f>O424*H424</f>
        <v>0</v>
      </c>
      <c r="Q424" s="188">
        <v>6.9999999999999994E-5</v>
      </c>
      <c r="R424" s="188">
        <f>Q424*H424</f>
        <v>3.4999999999999994E-4</v>
      </c>
      <c r="S424" s="188">
        <v>0</v>
      </c>
      <c r="T424" s="189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90" t="s">
        <v>90</v>
      </c>
      <c r="AT424" s="190" t="s">
        <v>179</v>
      </c>
      <c r="AU424" s="190" t="s">
        <v>90</v>
      </c>
      <c r="AY424" s="17" t="s">
        <v>182</v>
      </c>
      <c r="BE424" s="191">
        <f>IF(N424="základní",J424,0)</f>
        <v>0</v>
      </c>
      <c r="BF424" s="191">
        <f>IF(N424="snížená",J424,0)</f>
        <v>0</v>
      </c>
      <c r="BG424" s="191">
        <f>IF(N424="zákl. přenesená",J424,0)</f>
        <v>0</v>
      </c>
      <c r="BH424" s="191">
        <f>IF(N424="sníž. přenesená",J424,0)</f>
        <v>0</v>
      </c>
      <c r="BI424" s="191">
        <f>IF(N424="nulová",J424,0)</f>
        <v>0</v>
      </c>
      <c r="BJ424" s="17" t="s">
        <v>88</v>
      </c>
      <c r="BK424" s="191">
        <f>ROUND(I424*H424,2)</f>
        <v>0</v>
      </c>
      <c r="BL424" s="17" t="s">
        <v>88</v>
      </c>
      <c r="BM424" s="190" t="s">
        <v>607</v>
      </c>
    </row>
    <row r="425" spans="1:65" s="13" customFormat="1" ht="11.25">
      <c r="B425" s="192"/>
      <c r="C425" s="193"/>
      <c r="D425" s="194" t="s">
        <v>193</v>
      </c>
      <c r="E425" s="195" t="s">
        <v>43</v>
      </c>
      <c r="F425" s="196" t="s">
        <v>591</v>
      </c>
      <c r="G425" s="193"/>
      <c r="H425" s="195" t="s">
        <v>43</v>
      </c>
      <c r="I425" s="197"/>
      <c r="J425" s="193"/>
      <c r="K425" s="193"/>
      <c r="L425" s="198"/>
      <c r="M425" s="199"/>
      <c r="N425" s="200"/>
      <c r="O425" s="200"/>
      <c r="P425" s="200"/>
      <c r="Q425" s="200"/>
      <c r="R425" s="200"/>
      <c r="S425" s="200"/>
      <c r="T425" s="201"/>
      <c r="AT425" s="202" t="s">
        <v>193</v>
      </c>
      <c r="AU425" s="202" t="s">
        <v>90</v>
      </c>
      <c r="AV425" s="13" t="s">
        <v>88</v>
      </c>
      <c r="AW425" s="13" t="s">
        <v>41</v>
      </c>
      <c r="AX425" s="13" t="s">
        <v>80</v>
      </c>
      <c r="AY425" s="202" t="s">
        <v>182</v>
      </c>
    </row>
    <row r="426" spans="1:65" s="13" customFormat="1" ht="11.25">
      <c r="B426" s="192"/>
      <c r="C426" s="193"/>
      <c r="D426" s="194" t="s">
        <v>193</v>
      </c>
      <c r="E426" s="195" t="s">
        <v>43</v>
      </c>
      <c r="F426" s="196" t="s">
        <v>602</v>
      </c>
      <c r="G426" s="193"/>
      <c r="H426" s="195" t="s">
        <v>43</v>
      </c>
      <c r="I426" s="197"/>
      <c r="J426" s="193"/>
      <c r="K426" s="193"/>
      <c r="L426" s="198"/>
      <c r="M426" s="199"/>
      <c r="N426" s="200"/>
      <c r="O426" s="200"/>
      <c r="P426" s="200"/>
      <c r="Q426" s="200"/>
      <c r="R426" s="200"/>
      <c r="S426" s="200"/>
      <c r="T426" s="201"/>
      <c r="AT426" s="202" t="s">
        <v>193</v>
      </c>
      <c r="AU426" s="202" t="s">
        <v>90</v>
      </c>
      <c r="AV426" s="13" t="s">
        <v>88</v>
      </c>
      <c r="AW426" s="13" t="s">
        <v>41</v>
      </c>
      <c r="AX426" s="13" t="s">
        <v>80</v>
      </c>
      <c r="AY426" s="202" t="s">
        <v>182</v>
      </c>
    </row>
    <row r="427" spans="1:65" s="14" customFormat="1" ht="11.25">
      <c r="B427" s="203"/>
      <c r="C427" s="204"/>
      <c r="D427" s="194" t="s">
        <v>193</v>
      </c>
      <c r="E427" s="205" t="s">
        <v>43</v>
      </c>
      <c r="F427" s="206" t="s">
        <v>2526</v>
      </c>
      <c r="G427" s="204"/>
      <c r="H427" s="207">
        <v>5</v>
      </c>
      <c r="I427" s="208"/>
      <c r="J427" s="204"/>
      <c r="K427" s="204"/>
      <c r="L427" s="209"/>
      <c r="M427" s="210"/>
      <c r="N427" s="211"/>
      <c r="O427" s="211"/>
      <c r="P427" s="211"/>
      <c r="Q427" s="211"/>
      <c r="R427" s="211"/>
      <c r="S427" s="211"/>
      <c r="T427" s="212"/>
      <c r="AT427" s="213" t="s">
        <v>193</v>
      </c>
      <c r="AU427" s="213" t="s">
        <v>90</v>
      </c>
      <c r="AV427" s="14" t="s">
        <v>90</v>
      </c>
      <c r="AW427" s="14" t="s">
        <v>41</v>
      </c>
      <c r="AX427" s="14" t="s">
        <v>88</v>
      </c>
      <c r="AY427" s="213" t="s">
        <v>182</v>
      </c>
    </row>
    <row r="428" spans="1:65" s="2" customFormat="1" ht="49.15" customHeight="1">
      <c r="A428" s="35"/>
      <c r="B428" s="36"/>
      <c r="C428" s="179" t="s">
        <v>620</v>
      </c>
      <c r="D428" s="179" t="s">
        <v>187</v>
      </c>
      <c r="E428" s="180" t="s">
        <v>1602</v>
      </c>
      <c r="F428" s="181" t="s">
        <v>1603</v>
      </c>
      <c r="G428" s="182" t="s">
        <v>481</v>
      </c>
      <c r="H428" s="183">
        <v>275</v>
      </c>
      <c r="I428" s="184"/>
      <c r="J428" s="185">
        <f>ROUND(I428*H428,2)</f>
        <v>0</v>
      </c>
      <c r="K428" s="181" t="s">
        <v>191</v>
      </c>
      <c r="L428" s="40"/>
      <c r="M428" s="186" t="s">
        <v>43</v>
      </c>
      <c r="N428" s="187" t="s">
        <v>51</v>
      </c>
      <c r="O428" s="65"/>
      <c r="P428" s="188">
        <f>O428*H428</f>
        <v>0</v>
      </c>
      <c r="Q428" s="188">
        <v>0</v>
      </c>
      <c r="R428" s="188">
        <f>Q428*H428</f>
        <v>0</v>
      </c>
      <c r="S428" s="188">
        <v>0</v>
      </c>
      <c r="T428" s="189">
        <f>S428*H428</f>
        <v>0</v>
      </c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R428" s="190" t="s">
        <v>88</v>
      </c>
      <c r="AT428" s="190" t="s">
        <v>187</v>
      </c>
      <c r="AU428" s="190" t="s">
        <v>90</v>
      </c>
      <c r="AY428" s="17" t="s">
        <v>182</v>
      </c>
      <c r="BE428" s="191">
        <f>IF(N428="základní",J428,0)</f>
        <v>0</v>
      </c>
      <c r="BF428" s="191">
        <f>IF(N428="snížená",J428,0)</f>
        <v>0</v>
      </c>
      <c r="BG428" s="191">
        <f>IF(N428="zákl. přenesená",J428,0)</f>
        <v>0</v>
      </c>
      <c r="BH428" s="191">
        <f>IF(N428="sníž. přenesená",J428,0)</f>
        <v>0</v>
      </c>
      <c r="BI428" s="191">
        <f>IF(N428="nulová",J428,0)</f>
        <v>0</v>
      </c>
      <c r="BJ428" s="17" t="s">
        <v>88</v>
      </c>
      <c r="BK428" s="191">
        <f>ROUND(I428*H428,2)</f>
        <v>0</v>
      </c>
      <c r="BL428" s="17" t="s">
        <v>88</v>
      </c>
      <c r="BM428" s="190" t="s">
        <v>1604</v>
      </c>
    </row>
    <row r="429" spans="1:65" s="13" customFormat="1" ht="11.25">
      <c r="B429" s="192"/>
      <c r="C429" s="193"/>
      <c r="D429" s="194" t="s">
        <v>193</v>
      </c>
      <c r="E429" s="195" t="s">
        <v>43</v>
      </c>
      <c r="F429" s="196" t="s">
        <v>362</v>
      </c>
      <c r="G429" s="193"/>
      <c r="H429" s="195" t="s">
        <v>43</v>
      </c>
      <c r="I429" s="197"/>
      <c r="J429" s="193"/>
      <c r="K429" s="193"/>
      <c r="L429" s="198"/>
      <c r="M429" s="199"/>
      <c r="N429" s="200"/>
      <c r="O429" s="200"/>
      <c r="P429" s="200"/>
      <c r="Q429" s="200"/>
      <c r="R429" s="200"/>
      <c r="S429" s="200"/>
      <c r="T429" s="201"/>
      <c r="AT429" s="202" t="s">
        <v>193</v>
      </c>
      <c r="AU429" s="202" t="s">
        <v>90</v>
      </c>
      <c r="AV429" s="13" t="s">
        <v>88</v>
      </c>
      <c r="AW429" s="13" t="s">
        <v>41</v>
      </c>
      <c r="AX429" s="13" t="s">
        <v>80</v>
      </c>
      <c r="AY429" s="202" t="s">
        <v>182</v>
      </c>
    </row>
    <row r="430" spans="1:65" s="13" customFormat="1" ht="11.25">
      <c r="B430" s="192"/>
      <c r="C430" s="193"/>
      <c r="D430" s="194" t="s">
        <v>193</v>
      </c>
      <c r="E430" s="195" t="s">
        <v>43</v>
      </c>
      <c r="F430" s="196" t="s">
        <v>1605</v>
      </c>
      <c r="G430" s="193"/>
      <c r="H430" s="195" t="s">
        <v>43</v>
      </c>
      <c r="I430" s="197"/>
      <c r="J430" s="193"/>
      <c r="K430" s="193"/>
      <c r="L430" s="198"/>
      <c r="M430" s="199"/>
      <c r="N430" s="200"/>
      <c r="O430" s="200"/>
      <c r="P430" s="200"/>
      <c r="Q430" s="200"/>
      <c r="R430" s="200"/>
      <c r="S430" s="200"/>
      <c r="T430" s="201"/>
      <c r="AT430" s="202" t="s">
        <v>193</v>
      </c>
      <c r="AU430" s="202" t="s">
        <v>90</v>
      </c>
      <c r="AV430" s="13" t="s">
        <v>88</v>
      </c>
      <c r="AW430" s="13" t="s">
        <v>41</v>
      </c>
      <c r="AX430" s="13" t="s">
        <v>80</v>
      </c>
      <c r="AY430" s="202" t="s">
        <v>182</v>
      </c>
    </row>
    <row r="431" spans="1:65" s="14" customFormat="1" ht="11.25">
      <c r="B431" s="203"/>
      <c r="C431" s="204"/>
      <c r="D431" s="194" t="s">
        <v>193</v>
      </c>
      <c r="E431" s="205" t="s">
        <v>43</v>
      </c>
      <c r="F431" s="206" t="s">
        <v>2527</v>
      </c>
      <c r="G431" s="204"/>
      <c r="H431" s="207">
        <v>275</v>
      </c>
      <c r="I431" s="208"/>
      <c r="J431" s="204"/>
      <c r="K431" s="204"/>
      <c r="L431" s="209"/>
      <c r="M431" s="210"/>
      <c r="N431" s="211"/>
      <c r="O431" s="211"/>
      <c r="P431" s="211"/>
      <c r="Q431" s="211"/>
      <c r="R431" s="211"/>
      <c r="S431" s="211"/>
      <c r="T431" s="212"/>
      <c r="AT431" s="213" t="s">
        <v>193</v>
      </c>
      <c r="AU431" s="213" t="s">
        <v>90</v>
      </c>
      <c r="AV431" s="14" t="s">
        <v>90</v>
      </c>
      <c r="AW431" s="14" t="s">
        <v>41</v>
      </c>
      <c r="AX431" s="14" t="s">
        <v>88</v>
      </c>
      <c r="AY431" s="213" t="s">
        <v>182</v>
      </c>
    </row>
    <row r="432" spans="1:65" s="2" customFormat="1" ht="14.45" customHeight="1">
      <c r="A432" s="35"/>
      <c r="B432" s="36"/>
      <c r="C432" s="214" t="s">
        <v>613</v>
      </c>
      <c r="D432" s="214" t="s">
        <v>179</v>
      </c>
      <c r="E432" s="215" t="s">
        <v>1607</v>
      </c>
      <c r="F432" s="216" t="s">
        <v>1608</v>
      </c>
      <c r="G432" s="217" t="s">
        <v>481</v>
      </c>
      <c r="H432" s="218">
        <v>288.75</v>
      </c>
      <c r="I432" s="219"/>
      <c r="J432" s="220">
        <f>ROUND(I432*H432,2)</f>
        <v>0</v>
      </c>
      <c r="K432" s="216" t="s">
        <v>476</v>
      </c>
      <c r="L432" s="221"/>
      <c r="M432" s="222" t="s">
        <v>43</v>
      </c>
      <c r="N432" s="223" t="s">
        <v>51</v>
      </c>
      <c r="O432" s="65"/>
      <c r="P432" s="188">
        <f>O432*H432</f>
        <v>0</v>
      </c>
      <c r="Q432" s="188">
        <v>0</v>
      </c>
      <c r="R432" s="188">
        <f>Q432*H432</f>
        <v>0</v>
      </c>
      <c r="S432" s="188">
        <v>0</v>
      </c>
      <c r="T432" s="189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90" t="s">
        <v>90</v>
      </c>
      <c r="AT432" s="190" t="s">
        <v>179</v>
      </c>
      <c r="AU432" s="190" t="s">
        <v>90</v>
      </c>
      <c r="AY432" s="17" t="s">
        <v>182</v>
      </c>
      <c r="BE432" s="191">
        <f>IF(N432="základní",J432,0)</f>
        <v>0</v>
      </c>
      <c r="BF432" s="191">
        <f>IF(N432="snížená",J432,0)</f>
        <v>0</v>
      </c>
      <c r="BG432" s="191">
        <f>IF(N432="zákl. přenesená",J432,0)</f>
        <v>0</v>
      </c>
      <c r="BH432" s="191">
        <f>IF(N432="sníž. přenesená",J432,0)</f>
        <v>0</v>
      </c>
      <c r="BI432" s="191">
        <f>IF(N432="nulová",J432,0)</f>
        <v>0</v>
      </c>
      <c r="BJ432" s="17" t="s">
        <v>88</v>
      </c>
      <c r="BK432" s="191">
        <f>ROUND(I432*H432,2)</f>
        <v>0</v>
      </c>
      <c r="BL432" s="17" t="s">
        <v>88</v>
      </c>
      <c r="BM432" s="190" t="s">
        <v>1609</v>
      </c>
    </row>
    <row r="433" spans="1:65" s="13" customFormat="1" ht="11.25">
      <c r="B433" s="192"/>
      <c r="C433" s="193"/>
      <c r="D433" s="194" t="s">
        <v>193</v>
      </c>
      <c r="E433" s="195" t="s">
        <v>43</v>
      </c>
      <c r="F433" s="196" t="s">
        <v>362</v>
      </c>
      <c r="G433" s="193"/>
      <c r="H433" s="195" t="s">
        <v>43</v>
      </c>
      <c r="I433" s="197"/>
      <c r="J433" s="193"/>
      <c r="K433" s="193"/>
      <c r="L433" s="198"/>
      <c r="M433" s="199"/>
      <c r="N433" s="200"/>
      <c r="O433" s="200"/>
      <c r="P433" s="200"/>
      <c r="Q433" s="200"/>
      <c r="R433" s="200"/>
      <c r="S433" s="200"/>
      <c r="T433" s="201"/>
      <c r="AT433" s="202" t="s">
        <v>193</v>
      </c>
      <c r="AU433" s="202" t="s">
        <v>90</v>
      </c>
      <c r="AV433" s="13" t="s">
        <v>88</v>
      </c>
      <c r="AW433" s="13" t="s">
        <v>41</v>
      </c>
      <c r="AX433" s="13" t="s">
        <v>80</v>
      </c>
      <c r="AY433" s="202" t="s">
        <v>182</v>
      </c>
    </row>
    <row r="434" spans="1:65" s="13" customFormat="1" ht="11.25">
      <c r="B434" s="192"/>
      <c r="C434" s="193"/>
      <c r="D434" s="194" t="s">
        <v>193</v>
      </c>
      <c r="E434" s="195" t="s">
        <v>43</v>
      </c>
      <c r="F434" s="196" t="s">
        <v>1610</v>
      </c>
      <c r="G434" s="193"/>
      <c r="H434" s="195" t="s">
        <v>43</v>
      </c>
      <c r="I434" s="197"/>
      <c r="J434" s="193"/>
      <c r="K434" s="193"/>
      <c r="L434" s="198"/>
      <c r="M434" s="199"/>
      <c r="N434" s="200"/>
      <c r="O434" s="200"/>
      <c r="P434" s="200"/>
      <c r="Q434" s="200"/>
      <c r="R434" s="200"/>
      <c r="S434" s="200"/>
      <c r="T434" s="201"/>
      <c r="AT434" s="202" t="s">
        <v>193</v>
      </c>
      <c r="AU434" s="202" t="s">
        <v>90</v>
      </c>
      <c r="AV434" s="13" t="s">
        <v>88</v>
      </c>
      <c r="AW434" s="13" t="s">
        <v>41</v>
      </c>
      <c r="AX434" s="13" t="s">
        <v>80</v>
      </c>
      <c r="AY434" s="202" t="s">
        <v>182</v>
      </c>
    </row>
    <row r="435" spans="1:65" s="14" customFormat="1" ht="22.5">
      <c r="B435" s="203"/>
      <c r="C435" s="204"/>
      <c r="D435" s="194" t="s">
        <v>193</v>
      </c>
      <c r="E435" s="205" t="s">
        <v>43</v>
      </c>
      <c r="F435" s="206" t="s">
        <v>2528</v>
      </c>
      <c r="G435" s="204"/>
      <c r="H435" s="207">
        <v>288.75</v>
      </c>
      <c r="I435" s="208"/>
      <c r="J435" s="204"/>
      <c r="K435" s="204"/>
      <c r="L435" s="209"/>
      <c r="M435" s="210"/>
      <c r="N435" s="211"/>
      <c r="O435" s="211"/>
      <c r="P435" s="211"/>
      <c r="Q435" s="211"/>
      <c r="R435" s="211"/>
      <c r="S435" s="211"/>
      <c r="T435" s="212"/>
      <c r="AT435" s="213" t="s">
        <v>193</v>
      </c>
      <c r="AU435" s="213" t="s">
        <v>90</v>
      </c>
      <c r="AV435" s="14" t="s">
        <v>90</v>
      </c>
      <c r="AW435" s="14" t="s">
        <v>41</v>
      </c>
      <c r="AX435" s="14" t="s">
        <v>88</v>
      </c>
      <c r="AY435" s="213" t="s">
        <v>182</v>
      </c>
    </row>
    <row r="436" spans="1:65" s="2" customFormat="1" ht="37.9" customHeight="1">
      <c r="A436" s="35"/>
      <c r="B436" s="36"/>
      <c r="C436" s="179" t="s">
        <v>630</v>
      </c>
      <c r="D436" s="179" t="s">
        <v>187</v>
      </c>
      <c r="E436" s="180" t="s">
        <v>609</v>
      </c>
      <c r="F436" s="181" t="s">
        <v>610</v>
      </c>
      <c r="G436" s="182" t="s">
        <v>481</v>
      </c>
      <c r="H436" s="183">
        <v>435</v>
      </c>
      <c r="I436" s="184"/>
      <c r="J436" s="185">
        <f>ROUND(I436*H436,2)</f>
        <v>0</v>
      </c>
      <c r="K436" s="181" t="s">
        <v>191</v>
      </c>
      <c r="L436" s="40"/>
      <c r="M436" s="186" t="s">
        <v>43</v>
      </c>
      <c r="N436" s="187" t="s">
        <v>51</v>
      </c>
      <c r="O436" s="65"/>
      <c r="P436" s="188">
        <f>O436*H436</f>
        <v>0</v>
      </c>
      <c r="Q436" s="188">
        <v>0</v>
      </c>
      <c r="R436" s="188">
        <f>Q436*H436</f>
        <v>0</v>
      </c>
      <c r="S436" s="188">
        <v>0</v>
      </c>
      <c r="T436" s="189">
        <f>S436*H436</f>
        <v>0</v>
      </c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R436" s="190" t="s">
        <v>88</v>
      </c>
      <c r="AT436" s="190" t="s">
        <v>187</v>
      </c>
      <c r="AU436" s="190" t="s">
        <v>90</v>
      </c>
      <c r="AY436" s="17" t="s">
        <v>182</v>
      </c>
      <c r="BE436" s="191">
        <f>IF(N436="základní",J436,0)</f>
        <v>0</v>
      </c>
      <c r="BF436" s="191">
        <f>IF(N436="snížená",J436,0)</f>
        <v>0</v>
      </c>
      <c r="BG436" s="191">
        <f>IF(N436="zákl. přenesená",J436,0)</f>
        <v>0</v>
      </c>
      <c r="BH436" s="191">
        <f>IF(N436="sníž. přenesená",J436,0)</f>
        <v>0</v>
      </c>
      <c r="BI436" s="191">
        <f>IF(N436="nulová",J436,0)</f>
        <v>0</v>
      </c>
      <c r="BJ436" s="17" t="s">
        <v>88</v>
      </c>
      <c r="BK436" s="191">
        <f>ROUND(I436*H436,2)</f>
        <v>0</v>
      </c>
      <c r="BL436" s="17" t="s">
        <v>88</v>
      </c>
      <c r="BM436" s="190" t="s">
        <v>1612</v>
      </c>
    </row>
    <row r="437" spans="1:65" s="13" customFormat="1" ht="11.25">
      <c r="B437" s="192"/>
      <c r="C437" s="193"/>
      <c r="D437" s="194" t="s">
        <v>193</v>
      </c>
      <c r="E437" s="195" t="s">
        <v>43</v>
      </c>
      <c r="F437" s="196" t="s">
        <v>554</v>
      </c>
      <c r="G437" s="193"/>
      <c r="H437" s="195" t="s">
        <v>43</v>
      </c>
      <c r="I437" s="197"/>
      <c r="J437" s="193"/>
      <c r="K437" s="193"/>
      <c r="L437" s="198"/>
      <c r="M437" s="199"/>
      <c r="N437" s="200"/>
      <c r="O437" s="200"/>
      <c r="P437" s="200"/>
      <c r="Q437" s="200"/>
      <c r="R437" s="200"/>
      <c r="S437" s="200"/>
      <c r="T437" s="201"/>
      <c r="AT437" s="202" t="s">
        <v>193</v>
      </c>
      <c r="AU437" s="202" t="s">
        <v>90</v>
      </c>
      <c r="AV437" s="13" t="s">
        <v>88</v>
      </c>
      <c r="AW437" s="13" t="s">
        <v>41</v>
      </c>
      <c r="AX437" s="13" t="s">
        <v>80</v>
      </c>
      <c r="AY437" s="202" t="s">
        <v>182</v>
      </c>
    </row>
    <row r="438" spans="1:65" s="13" customFormat="1" ht="11.25">
      <c r="B438" s="192"/>
      <c r="C438" s="193"/>
      <c r="D438" s="194" t="s">
        <v>193</v>
      </c>
      <c r="E438" s="195" t="s">
        <v>43</v>
      </c>
      <c r="F438" s="196" t="s">
        <v>570</v>
      </c>
      <c r="G438" s="193"/>
      <c r="H438" s="195" t="s">
        <v>43</v>
      </c>
      <c r="I438" s="197"/>
      <c r="J438" s="193"/>
      <c r="K438" s="193"/>
      <c r="L438" s="198"/>
      <c r="M438" s="199"/>
      <c r="N438" s="200"/>
      <c r="O438" s="200"/>
      <c r="P438" s="200"/>
      <c r="Q438" s="200"/>
      <c r="R438" s="200"/>
      <c r="S438" s="200"/>
      <c r="T438" s="201"/>
      <c r="AT438" s="202" t="s">
        <v>193</v>
      </c>
      <c r="AU438" s="202" t="s">
        <v>90</v>
      </c>
      <c r="AV438" s="13" t="s">
        <v>88</v>
      </c>
      <c r="AW438" s="13" t="s">
        <v>41</v>
      </c>
      <c r="AX438" s="13" t="s">
        <v>80</v>
      </c>
      <c r="AY438" s="202" t="s">
        <v>182</v>
      </c>
    </row>
    <row r="439" spans="1:65" s="13" customFormat="1" ht="11.25">
      <c r="B439" s="192"/>
      <c r="C439" s="193"/>
      <c r="D439" s="194" t="s">
        <v>193</v>
      </c>
      <c r="E439" s="195" t="s">
        <v>43</v>
      </c>
      <c r="F439" s="196" t="s">
        <v>1613</v>
      </c>
      <c r="G439" s="193"/>
      <c r="H439" s="195" t="s">
        <v>43</v>
      </c>
      <c r="I439" s="197"/>
      <c r="J439" s="193"/>
      <c r="K439" s="193"/>
      <c r="L439" s="198"/>
      <c r="M439" s="199"/>
      <c r="N439" s="200"/>
      <c r="O439" s="200"/>
      <c r="P439" s="200"/>
      <c r="Q439" s="200"/>
      <c r="R439" s="200"/>
      <c r="S439" s="200"/>
      <c r="T439" s="201"/>
      <c r="AT439" s="202" t="s">
        <v>193</v>
      </c>
      <c r="AU439" s="202" t="s">
        <v>90</v>
      </c>
      <c r="AV439" s="13" t="s">
        <v>88</v>
      </c>
      <c r="AW439" s="13" t="s">
        <v>41</v>
      </c>
      <c r="AX439" s="13" t="s">
        <v>80</v>
      </c>
      <c r="AY439" s="202" t="s">
        <v>182</v>
      </c>
    </row>
    <row r="440" spans="1:65" s="14" customFormat="1" ht="11.25">
      <c r="B440" s="203"/>
      <c r="C440" s="204"/>
      <c r="D440" s="194" t="s">
        <v>193</v>
      </c>
      <c r="E440" s="205" t="s">
        <v>43</v>
      </c>
      <c r="F440" s="206" t="s">
        <v>235</v>
      </c>
      <c r="G440" s="204"/>
      <c r="H440" s="207">
        <v>10</v>
      </c>
      <c r="I440" s="208"/>
      <c r="J440" s="204"/>
      <c r="K440" s="204"/>
      <c r="L440" s="209"/>
      <c r="M440" s="210"/>
      <c r="N440" s="211"/>
      <c r="O440" s="211"/>
      <c r="P440" s="211"/>
      <c r="Q440" s="211"/>
      <c r="R440" s="211"/>
      <c r="S440" s="211"/>
      <c r="T440" s="212"/>
      <c r="AT440" s="213" t="s">
        <v>193</v>
      </c>
      <c r="AU440" s="213" t="s">
        <v>90</v>
      </c>
      <c r="AV440" s="14" t="s">
        <v>90</v>
      </c>
      <c r="AW440" s="14" t="s">
        <v>41</v>
      </c>
      <c r="AX440" s="14" t="s">
        <v>80</v>
      </c>
      <c r="AY440" s="213" t="s">
        <v>182</v>
      </c>
    </row>
    <row r="441" spans="1:65" s="13" customFormat="1" ht="11.25">
      <c r="B441" s="192"/>
      <c r="C441" s="193"/>
      <c r="D441" s="194" t="s">
        <v>193</v>
      </c>
      <c r="E441" s="195" t="s">
        <v>43</v>
      </c>
      <c r="F441" s="196" t="s">
        <v>554</v>
      </c>
      <c r="G441" s="193"/>
      <c r="H441" s="195" t="s">
        <v>43</v>
      </c>
      <c r="I441" s="197"/>
      <c r="J441" s="193"/>
      <c r="K441" s="193"/>
      <c r="L441" s="198"/>
      <c r="M441" s="199"/>
      <c r="N441" s="200"/>
      <c r="O441" s="200"/>
      <c r="P441" s="200"/>
      <c r="Q441" s="200"/>
      <c r="R441" s="200"/>
      <c r="S441" s="200"/>
      <c r="T441" s="201"/>
      <c r="AT441" s="202" t="s">
        <v>193</v>
      </c>
      <c r="AU441" s="202" t="s">
        <v>90</v>
      </c>
      <c r="AV441" s="13" t="s">
        <v>88</v>
      </c>
      <c r="AW441" s="13" t="s">
        <v>41</v>
      </c>
      <c r="AX441" s="13" t="s">
        <v>80</v>
      </c>
      <c r="AY441" s="202" t="s">
        <v>182</v>
      </c>
    </row>
    <row r="442" spans="1:65" s="13" customFormat="1" ht="11.25">
      <c r="B442" s="192"/>
      <c r="C442" s="193"/>
      <c r="D442" s="194" t="s">
        <v>193</v>
      </c>
      <c r="E442" s="195" t="s">
        <v>43</v>
      </c>
      <c r="F442" s="196" t="s">
        <v>1614</v>
      </c>
      <c r="G442" s="193"/>
      <c r="H442" s="195" t="s">
        <v>43</v>
      </c>
      <c r="I442" s="197"/>
      <c r="J442" s="193"/>
      <c r="K442" s="193"/>
      <c r="L442" s="198"/>
      <c r="M442" s="199"/>
      <c r="N442" s="200"/>
      <c r="O442" s="200"/>
      <c r="P442" s="200"/>
      <c r="Q442" s="200"/>
      <c r="R442" s="200"/>
      <c r="S442" s="200"/>
      <c r="T442" s="201"/>
      <c r="AT442" s="202" t="s">
        <v>193</v>
      </c>
      <c r="AU442" s="202" t="s">
        <v>90</v>
      </c>
      <c r="AV442" s="13" t="s">
        <v>88</v>
      </c>
      <c r="AW442" s="13" t="s">
        <v>41</v>
      </c>
      <c r="AX442" s="13" t="s">
        <v>80</v>
      </c>
      <c r="AY442" s="202" t="s">
        <v>182</v>
      </c>
    </row>
    <row r="443" spans="1:65" s="14" customFormat="1" ht="11.25">
      <c r="B443" s="203"/>
      <c r="C443" s="204"/>
      <c r="D443" s="194" t="s">
        <v>193</v>
      </c>
      <c r="E443" s="205" t="s">
        <v>43</v>
      </c>
      <c r="F443" s="206" t="s">
        <v>2529</v>
      </c>
      <c r="G443" s="204"/>
      <c r="H443" s="207">
        <v>370</v>
      </c>
      <c r="I443" s="208"/>
      <c r="J443" s="204"/>
      <c r="K443" s="204"/>
      <c r="L443" s="209"/>
      <c r="M443" s="210"/>
      <c r="N443" s="211"/>
      <c r="O443" s="211"/>
      <c r="P443" s="211"/>
      <c r="Q443" s="211"/>
      <c r="R443" s="211"/>
      <c r="S443" s="211"/>
      <c r="T443" s="212"/>
      <c r="AT443" s="213" t="s">
        <v>193</v>
      </c>
      <c r="AU443" s="213" t="s">
        <v>90</v>
      </c>
      <c r="AV443" s="14" t="s">
        <v>90</v>
      </c>
      <c r="AW443" s="14" t="s">
        <v>41</v>
      </c>
      <c r="AX443" s="14" t="s">
        <v>80</v>
      </c>
      <c r="AY443" s="213" t="s">
        <v>182</v>
      </c>
    </row>
    <row r="444" spans="1:65" s="13" customFormat="1" ht="11.25">
      <c r="B444" s="192"/>
      <c r="C444" s="193"/>
      <c r="D444" s="194" t="s">
        <v>193</v>
      </c>
      <c r="E444" s="195" t="s">
        <v>43</v>
      </c>
      <c r="F444" s="196" t="s">
        <v>612</v>
      </c>
      <c r="G444" s="193"/>
      <c r="H444" s="195" t="s">
        <v>43</v>
      </c>
      <c r="I444" s="197"/>
      <c r="J444" s="193"/>
      <c r="K444" s="193"/>
      <c r="L444" s="198"/>
      <c r="M444" s="199"/>
      <c r="N444" s="200"/>
      <c r="O444" s="200"/>
      <c r="P444" s="200"/>
      <c r="Q444" s="200"/>
      <c r="R444" s="200"/>
      <c r="S444" s="200"/>
      <c r="T444" s="201"/>
      <c r="AT444" s="202" t="s">
        <v>193</v>
      </c>
      <c r="AU444" s="202" t="s">
        <v>90</v>
      </c>
      <c r="AV444" s="13" t="s">
        <v>88</v>
      </c>
      <c r="AW444" s="13" t="s">
        <v>41</v>
      </c>
      <c r="AX444" s="13" t="s">
        <v>80</v>
      </c>
      <c r="AY444" s="202" t="s">
        <v>182</v>
      </c>
    </row>
    <row r="445" spans="1:65" s="14" customFormat="1" ht="11.25">
      <c r="B445" s="203"/>
      <c r="C445" s="204"/>
      <c r="D445" s="194" t="s">
        <v>193</v>
      </c>
      <c r="E445" s="205" t="s">
        <v>43</v>
      </c>
      <c r="F445" s="206" t="s">
        <v>613</v>
      </c>
      <c r="G445" s="204"/>
      <c r="H445" s="207">
        <v>55</v>
      </c>
      <c r="I445" s="208"/>
      <c r="J445" s="204"/>
      <c r="K445" s="204"/>
      <c r="L445" s="209"/>
      <c r="M445" s="210"/>
      <c r="N445" s="211"/>
      <c r="O445" s="211"/>
      <c r="P445" s="211"/>
      <c r="Q445" s="211"/>
      <c r="R445" s="211"/>
      <c r="S445" s="211"/>
      <c r="T445" s="212"/>
      <c r="AT445" s="213" t="s">
        <v>193</v>
      </c>
      <c r="AU445" s="213" t="s">
        <v>90</v>
      </c>
      <c r="AV445" s="14" t="s">
        <v>90</v>
      </c>
      <c r="AW445" s="14" t="s">
        <v>41</v>
      </c>
      <c r="AX445" s="14" t="s">
        <v>80</v>
      </c>
      <c r="AY445" s="213" t="s">
        <v>182</v>
      </c>
    </row>
    <row r="446" spans="1:65" s="15" customFormat="1" ht="11.25">
      <c r="B446" s="227"/>
      <c r="C446" s="228"/>
      <c r="D446" s="194" t="s">
        <v>193</v>
      </c>
      <c r="E446" s="229" t="s">
        <v>43</v>
      </c>
      <c r="F446" s="230" t="s">
        <v>436</v>
      </c>
      <c r="G446" s="228"/>
      <c r="H446" s="231">
        <v>435</v>
      </c>
      <c r="I446" s="232"/>
      <c r="J446" s="228"/>
      <c r="K446" s="228"/>
      <c r="L446" s="233"/>
      <c r="M446" s="234"/>
      <c r="N446" s="235"/>
      <c r="O446" s="235"/>
      <c r="P446" s="235"/>
      <c r="Q446" s="235"/>
      <c r="R446" s="235"/>
      <c r="S446" s="235"/>
      <c r="T446" s="236"/>
      <c r="AT446" s="237" t="s">
        <v>193</v>
      </c>
      <c r="AU446" s="237" t="s">
        <v>90</v>
      </c>
      <c r="AV446" s="15" t="s">
        <v>205</v>
      </c>
      <c r="AW446" s="15" t="s">
        <v>41</v>
      </c>
      <c r="AX446" s="15" t="s">
        <v>88</v>
      </c>
      <c r="AY446" s="237" t="s">
        <v>182</v>
      </c>
    </row>
    <row r="447" spans="1:65" s="2" customFormat="1" ht="14.45" customHeight="1">
      <c r="A447" s="35"/>
      <c r="B447" s="36"/>
      <c r="C447" s="214" t="s">
        <v>634</v>
      </c>
      <c r="D447" s="214" t="s">
        <v>179</v>
      </c>
      <c r="E447" s="215" t="s">
        <v>615</v>
      </c>
      <c r="F447" s="216" t="s">
        <v>616</v>
      </c>
      <c r="G447" s="217" t="s">
        <v>481</v>
      </c>
      <c r="H447" s="218">
        <v>446.25</v>
      </c>
      <c r="I447" s="219"/>
      <c r="J447" s="220">
        <f>ROUND(I447*H447,2)</f>
        <v>0</v>
      </c>
      <c r="K447" s="216" t="s">
        <v>191</v>
      </c>
      <c r="L447" s="221"/>
      <c r="M447" s="222" t="s">
        <v>43</v>
      </c>
      <c r="N447" s="223" t="s">
        <v>51</v>
      </c>
      <c r="O447" s="65"/>
      <c r="P447" s="188">
        <f>O447*H447</f>
        <v>0</v>
      </c>
      <c r="Q447" s="188">
        <v>1.7000000000000001E-4</v>
      </c>
      <c r="R447" s="188">
        <f>Q447*H447</f>
        <v>7.5862499999999999E-2</v>
      </c>
      <c r="S447" s="188">
        <v>0</v>
      </c>
      <c r="T447" s="189">
        <f>S447*H447</f>
        <v>0</v>
      </c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R447" s="190" t="s">
        <v>90</v>
      </c>
      <c r="AT447" s="190" t="s">
        <v>179</v>
      </c>
      <c r="AU447" s="190" t="s">
        <v>90</v>
      </c>
      <c r="AY447" s="17" t="s">
        <v>182</v>
      </c>
      <c r="BE447" s="191">
        <f>IF(N447="základní",J447,0)</f>
        <v>0</v>
      </c>
      <c r="BF447" s="191">
        <f>IF(N447="snížená",J447,0)</f>
        <v>0</v>
      </c>
      <c r="BG447" s="191">
        <f>IF(N447="zákl. přenesená",J447,0)</f>
        <v>0</v>
      </c>
      <c r="BH447" s="191">
        <f>IF(N447="sníž. přenesená",J447,0)</f>
        <v>0</v>
      </c>
      <c r="BI447" s="191">
        <f>IF(N447="nulová",J447,0)</f>
        <v>0</v>
      </c>
      <c r="BJ447" s="17" t="s">
        <v>88</v>
      </c>
      <c r="BK447" s="191">
        <f>ROUND(I447*H447,2)</f>
        <v>0</v>
      </c>
      <c r="BL447" s="17" t="s">
        <v>88</v>
      </c>
      <c r="BM447" s="190" t="s">
        <v>2530</v>
      </c>
    </row>
    <row r="448" spans="1:65" s="13" customFormat="1" ht="11.25">
      <c r="B448" s="192"/>
      <c r="C448" s="193"/>
      <c r="D448" s="194" t="s">
        <v>193</v>
      </c>
      <c r="E448" s="195" t="s">
        <v>43</v>
      </c>
      <c r="F448" s="196" t="s">
        <v>554</v>
      </c>
      <c r="G448" s="193"/>
      <c r="H448" s="195" t="s">
        <v>43</v>
      </c>
      <c r="I448" s="197"/>
      <c r="J448" s="193"/>
      <c r="K448" s="193"/>
      <c r="L448" s="198"/>
      <c r="M448" s="199"/>
      <c r="N448" s="200"/>
      <c r="O448" s="200"/>
      <c r="P448" s="200"/>
      <c r="Q448" s="200"/>
      <c r="R448" s="200"/>
      <c r="S448" s="200"/>
      <c r="T448" s="201"/>
      <c r="AT448" s="202" t="s">
        <v>193</v>
      </c>
      <c r="AU448" s="202" t="s">
        <v>90</v>
      </c>
      <c r="AV448" s="13" t="s">
        <v>88</v>
      </c>
      <c r="AW448" s="13" t="s">
        <v>41</v>
      </c>
      <c r="AX448" s="13" t="s">
        <v>80</v>
      </c>
      <c r="AY448" s="202" t="s">
        <v>182</v>
      </c>
    </row>
    <row r="449" spans="1:65" s="13" customFormat="1" ht="11.25">
      <c r="B449" s="192"/>
      <c r="C449" s="193"/>
      <c r="D449" s="194" t="s">
        <v>193</v>
      </c>
      <c r="E449" s="195" t="s">
        <v>43</v>
      </c>
      <c r="F449" s="196" t="s">
        <v>1617</v>
      </c>
      <c r="G449" s="193"/>
      <c r="H449" s="195" t="s">
        <v>43</v>
      </c>
      <c r="I449" s="197"/>
      <c r="J449" s="193"/>
      <c r="K449" s="193"/>
      <c r="L449" s="198"/>
      <c r="M449" s="199"/>
      <c r="N449" s="200"/>
      <c r="O449" s="200"/>
      <c r="P449" s="200"/>
      <c r="Q449" s="200"/>
      <c r="R449" s="200"/>
      <c r="S449" s="200"/>
      <c r="T449" s="201"/>
      <c r="AT449" s="202" t="s">
        <v>193</v>
      </c>
      <c r="AU449" s="202" t="s">
        <v>90</v>
      </c>
      <c r="AV449" s="13" t="s">
        <v>88</v>
      </c>
      <c r="AW449" s="13" t="s">
        <v>41</v>
      </c>
      <c r="AX449" s="13" t="s">
        <v>80</v>
      </c>
      <c r="AY449" s="202" t="s">
        <v>182</v>
      </c>
    </row>
    <row r="450" spans="1:65" s="14" customFormat="1" ht="11.25">
      <c r="B450" s="203"/>
      <c r="C450" s="204"/>
      <c r="D450" s="194" t="s">
        <v>193</v>
      </c>
      <c r="E450" s="205" t="s">
        <v>43</v>
      </c>
      <c r="F450" s="206" t="s">
        <v>2531</v>
      </c>
      <c r="G450" s="204"/>
      <c r="H450" s="207">
        <v>388.5</v>
      </c>
      <c r="I450" s="208"/>
      <c r="J450" s="204"/>
      <c r="K450" s="204"/>
      <c r="L450" s="209"/>
      <c r="M450" s="210"/>
      <c r="N450" s="211"/>
      <c r="O450" s="211"/>
      <c r="P450" s="211"/>
      <c r="Q450" s="211"/>
      <c r="R450" s="211"/>
      <c r="S450" s="211"/>
      <c r="T450" s="212"/>
      <c r="AT450" s="213" t="s">
        <v>193</v>
      </c>
      <c r="AU450" s="213" t="s">
        <v>90</v>
      </c>
      <c r="AV450" s="14" t="s">
        <v>90</v>
      </c>
      <c r="AW450" s="14" t="s">
        <v>41</v>
      </c>
      <c r="AX450" s="14" t="s">
        <v>80</v>
      </c>
      <c r="AY450" s="213" t="s">
        <v>182</v>
      </c>
    </row>
    <row r="451" spans="1:65" s="13" customFormat="1" ht="22.5">
      <c r="B451" s="192"/>
      <c r="C451" s="193"/>
      <c r="D451" s="194" t="s">
        <v>193</v>
      </c>
      <c r="E451" s="195" t="s">
        <v>43</v>
      </c>
      <c r="F451" s="196" t="s">
        <v>1619</v>
      </c>
      <c r="G451" s="193"/>
      <c r="H451" s="195" t="s">
        <v>43</v>
      </c>
      <c r="I451" s="197"/>
      <c r="J451" s="193"/>
      <c r="K451" s="193"/>
      <c r="L451" s="198"/>
      <c r="M451" s="199"/>
      <c r="N451" s="200"/>
      <c r="O451" s="200"/>
      <c r="P451" s="200"/>
      <c r="Q451" s="200"/>
      <c r="R451" s="200"/>
      <c r="S451" s="200"/>
      <c r="T451" s="201"/>
      <c r="AT451" s="202" t="s">
        <v>193</v>
      </c>
      <c r="AU451" s="202" t="s">
        <v>90</v>
      </c>
      <c r="AV451" s="13" t="s">
        <v>88</v>
      </c>
      <c r="AW451" s="13" t="s">
        <v>41</v>
      </c>
      <c r="AX451" s="13" t="s">
        <v>80</v>
      </c>
      <c r="AY451" s="202" t="s">
        <v>182</v>
      </c>
    </row>
    <row r="452" spans="1:65" s="14" customFormat="1" ht="11.25">
      <c r="B452" s="203"/>
      <c r="C452" s="204"/>
      <c r="D452" s="194" t="s">
        <v>193</v>
      </c>
      <c r="E452" s="205" t="s">
        <v>43</v>
      </c>
      <c r="F452" s="206" t="s">
        <v>619</v>
      </c>
      <c r="G452" s="204"/>
      <c r="H452" s="207">
        <v>57.75</v>
      </c>
      <c r="I452" s="208"/>
      <c r="J452" s="204"/>
      <c r="K452" s="204"/>
      <c r="L452" s="209"/>
      <c r="M452" s="210"/>
      <c r="N452" s="211"/>
      <c r="O452" s="211"/>
      <c r="P452" s="211"/>
      <c r="Q452" s="211"/>
      <c r="R452" s="211"/>
      <c r="S452" s="211"/>
      <c r="T452" s="212"/>
      <c r="AT452" s="213" t="s">
        <v>193</v>
      </c>
      <c r="AU452" s="213" t="s">
        <v>90</v>
      </c>
      <c r="AV452" s="14" t="s">
        <v>90</v>
      </c>
      <c r="AW452" s="14" t="s">
        <v>41</v>
      </c>
      <c r="AX452" s="14" t="s">
        <v>80</v>
      </c>
      <c r="AY452" s="213" t="s">
        <v>182</v>
      </c>
    </row>
    <row r="453" spans="1:65" s="15" customFormat="1" ht="11.25">
      <c r="B453" s="227"/>
      <c r="C453" s="228"/>
      <c r="D453" s="194" t="s">
        <v>193</v>
      </c>
      <c r="E453" s="229" t="s">
        <v>43</v>
      </c>
      <c r="F453" s="230" t="s">
        <v>436</v>
      </c>
      <c r="G453" s="228"/>
      <c r="H453" s="231">
        <v>446.25</v>
      </c>
      <c r="I453" s="232"/>
      <c r="J453" s="228"/>
      <c r="K453" s="228"/>
      <c r="L453" s="233"/>
      <c r="M453" s="234"/>
      <c r="N453" s="235"/>
      <c r="O453" s="235"/>
      <c r="P453" s="235"/>
      <c r="Q453" s="235"/>
      <c r="R453" s="235"/>
      <c r="S453" s="235"/>
      <c r="T453" s="236"/>
      <c r="AT453" s="237" t="s">
        <v>193</v>
      </c>
      <c r="AU453" s="237" t="s">
        <v>90</v>
      </c>
      <c r="AV453" s="15" t="s">
        <v>205</v>
      </c>
      <c r="AW453" s="15" t="s">
        <v>41</v>
      </c>
      <c r="AX453" s="15" t="s">
        <v>88</v>
      </c>
      <c r="AY453" s="237" t="s">
        <v>182</v>
      </c>
    </row>
    <row r="454" spans="1:65" s="2" customFormat="1" ht="14.45" customHeight="1">
      <c r="A454" s="35"/>
      <c r="B454" s="36"/>
      <c r="C454" s="214" t="s">
        <v>642</v>
      </c>
      <c r="D454" s="214" t="s">
        <v>179</v>
      </c>
      <c r="E454" s="215" t="s">
        <v>1621</v>
      </c>
      <c r="F454" s="216" t="s">
        <v>1622</v>
      </c>
      <c r="G454" s="217" t="s">
        <v>481</v>
      </c>
      <c r="H454" s="218">
        <v>10.5</v>
      </c>
      <c r="I454" s="219"/>
      <c r="J454" s="220">
        <f>ROUND(I454*H454,2)</f>
        <v>0</v>
      </c>
      <c r="K454" s="216" t="s">
        <v>191</v>
      </c>
      <c r="L454" s="221"/>
      <c r="M454" s="222" t="s">
        <v>43</v>
      </c>
      <c r="N454" s="223" t="s">
        <v>51</v>
      </c>
      <c r="O454" s="65"/>
      <c r="P454" s="188">
        <f>O454*H454</f>
        <v>0</v>
      </c>
      <c r="Q454" s="188">
        <v>3.5E-4</v>
      </c>
      <c r="R454" s="188">
        <f>Q454*H454</f>
        <v>3.6749999999999999E-3</v>
      </c>
      <c r="S454" s="188">
        <v>0</v>
      </c>
      <c r="T454" s="189">
        <f>S454*H454</f>
        <v>0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R454" s="190" t="s">
        <v>90</v>
      </c>
      <c r="AT454" s="190" t="s">
        <v>179</v>
      </c>
      <c r="AU454" s="190" t="s">
        <v>90</v>
      </c>
      <c r="AY454" s="17" t="s">
        <v>182</v>
      </c>
      <c r="BE454" s="191">
        <f>IF(N454="základní",J454,0)</f>
        <v>0</v>
      </c>
      <c r="BF454" s="191">
        <f>IF(N454="snížená",J454,0)</f>
        <v>0</v>
      </c>
      <c r="BG454" s="191">
        <f>IF(N454="zákl. přenesená",J454,0)</f>
        <v>0</v>
      </c>
      <c r="BH454" s="191">
        <f>IF(N454="sníž. přenesená",J454,0)</f>
        <v>0</v>
      </c>
      <c r="BI454" s="191">
        <f>IF(N454="nulová",J454,0)</f>
        <v>0</v>
      </c>
      <c r="BJ454" s="17" t="s">
        <v>88</v>
      </c>
      <c r="BK454" s="191">
        <f>ROUND(I454*H454,2)</f>
        <v>0</v>
      </c>
      <c r="BL454" s="17" t="s">
        <v>88</v>
      </c>
      <c r="BM454" s="190" t="s">
        <v>1623</v>
      </c>
    </row>
    <row r="455" spans="1:65" s="13" customFormat="1" ht="11.25">
      <c r="B455" s="192"/>
      <c r="C455" s="193"/>
      <c r="D455" s="194" t="s">
        <v>193</v>
      </c>
      <c r="E455" s="195" t="s">
        <v>43</v>
      </c>
      <c r="F455" s="196" t="s">
        <v>554</v>
      </c>
      <c r="G455" s="193"/>
      <c r="H455" s="195" t="s">
        <v>43</v>
      </c>
      <c r="I455" s="197"/>
      <c r="J455" s="193"/>
      <c r="K455" s="193"/>
      <c r="L455" s="198"/>
      <c r="M455" s="199"/>
      <c r="N455" s="200"/>
      <c r="O455" s="200"/>
      <c r="P455" s="200"/>
      <c r="Q455" s="200"/>
      <c r="R455" s="200"/>
      <c r="S455" s="200"/>
      <c r="T455" s="201"/>
      <c r="AT455" s="202" t="s">
        <v>193</v>
      </c>
      <c r="AU455" s="202" t="s">
        <v>90</v>
      </c>
      <c r="AV455" s="13" t="s">
        <v>88</v>
      </c>
      <c r="AW455" s="13" t="s">
        <v>41</v>
      </c>
      <c r="AX455" s="13" t="s">
        <v>80</v>
      </c>
      <c r="AY455" s="202" t="s">
        <v>182</v>
      </c>
    </row>
    <row r="456" spans="1:65" s="13" customFormat="1" ht="11.25">
      <c r="B456" s="192"/>
      <c r="C456" s="193"/>
      <c r="D456" s="194" t="s">
        <v>193</v>
      </c>
      <c r="E456" s="195" t="s">
        <v>43</v>
      </c>
      <c r="F456" s="196" t="s">
        <v>1624</v>
      </c>
      <c r="G456" s="193"/>
      <c r="H456" s="195" t="s">
        <v>43</v>
      </c>
      <c r="I456" s="197"/>
      <c r="J456" s="193"/>
      <c r="K456" s="193"/>
      <c r="L456" s="198"/>
      <c r="M456" s="199"/>
      <c r="N456" s="200"/>
      <c r="O456" s="200"/>
      <c r="P456" s="200"/>
      <c r="Q456" s="200"/>
      <c r="R456" s="200"/>
      <c r="S456" s="200"/>
      <c r="T456" s="201"/>
      <c r="AT456" s="202" t="s">
        <v>193</v>
      </c>
      <c r="AU456" s="202" t="s">
        <v>90</v>
      </c>
      <c r="AV456" s="13" t="s">
        <v>88</v>
      </c>
      <c r="AW456" s="13" t="s">
        <v>41</v>
      </c>
      <c r="AX456" s="13" t="s">
        <v>80</v>
      </c>
      <c r="AY456" s="202" t="s">
        <v>182</v>
      </c>
    </row>
    <row r="457" spans="1:65" s="13" customFormat="1" ht="11.25">
      <c r="B457" s="192"/>
      <c r="C457" s="193"/>
      <c r="D457" s="194" t="s">
        <v>193</v>
      </c>
      <c r="E457" s="195" t="s">
        <v>43</v>
      </c>
      <c r="F457" s="196" t="s">
        <v>1625</v>
      </c>
      <c r="G457" s="193"/>
      <c r="H457" s="195" t="s">
        <v>43</v>
      </c>
      <c r="I457" s="197"/>
      <c r="J457" s="193"/>
      <c r="K457" s="193"/>
      <c r="L457" s="198"/>
      <c r="M457" s="199"/>
      <c r="N457" s="200"/>
      <c r="O457" s="200"/>
      <c r="P457" s="200"/>
      <c r="Q457" s="200"/>
      <c r="R457" s="200"/>
      <c r="S457" s="200"/>
      <c r="T457" s="201"/>
      <c r="AT457" s="202" t="s">
        <v>193</v>
      </c>
      <c r="AU457" s="202" t="s">
        <v>90</v>
      </c>
      <c r="AV457" s="13" t="s">
        <v>88</v>
      </c>
      <c r="AW457" s="13" t="s">
        <v>41</v>
      </c>
      <c r="AX457" s="13" t="s">
        <v>80</v>
      </c>
      <c r="AY457" s="202" t="s">
        <v>182</v>
      </c>
    </row>
    <row r="458" spans="1:65" s="14" customFormat="1" ht="11.25">
      <c r="B458" s="203"/>
      <c r="C458" s="204"/>
      <c r="D458" s="194" t="s">
        <v>193</v>
      </c>
      <c r="E458" s="205" t="s">
        <v>43</v>
      </c>
      <c r="F458" s="206" t="s">
        <v>1661</v>
      </c>
      <c r="G458" s="204"/>
      <c r="H458" s="207">
        <v>10.5</v>
      </c>
      <c r="I458" s="208"/>
      <c r="J458" s="204"/>
      <c r="K458" s="204"/>
      <c r="L458" s="209"/>
      <c r="M458" s="210"/>
      <c r="N458" s="211"/>
      <c r="O458" s="211"/>
      <c r="P458" s="211"/>
      <c r="Q458" s="211"/>
      <c r="R458" s="211"/>
      <c r="S458" s="211"/>
      <c r="T458" s="212"/>
      <c r="AT458" s="213" t="s">
        <v>193</v>
      </c>
      <c r="AU458" s="213" t="s">
        <v>90</v>
      </c>
      <c r="AV458" s="14" t="s">
        <v>90</v>
      </c>
      <c r="AW458" s="14" t="s">
        <v>41</v>
      </c>
      <c r="AX458" s="14" t="s">
        <v>88</v>
      </c>
      <c r="AY458" s="213" t="s">
        <v>182</v>
      </c>
    </row>
    <row r="459" spans="1:65" s="2" customFormat="1" ht="37.9" customHeight="1">
      <c r="A459" s="35"/>
      <c r="B459" s="36"/>
      <c r="C459" s="179" t="s">
        <v>649</v>
      </c>
      <c r="D459" s="179" t="s">
        <v>187</v>
      </c>
      <c r="E459" s="180" t="s">
        <v>631</v>
      </c>
      <c r="F459" s="181" t="s">
        <v>632</v>
      </c>
      <c r="G459" s="182" t="s">
        <v>481</v>
      </c>
      <c r="H459" s="183">
        <v>15</v>
      </c>
      <c r="I459" s="184"/>
      <c r="J459" s="185">
        <f>ROUND(I459*H459,2)</f>
        <v>0</v>
      </c>
      <c r="K459" s="181" t="s">
        <v>191</v>
      </c>
      <c r="L459" s="40"/>
      <c r="M459" s="186" t="s">
        <v>43</v>
      </c>
      <c r="N459" s="187" t="s">
        <v>51</v>
      </c>
      <c r="O459" s="65"/>
      <c r="P459" s="188">
        <f>O459*H459</f>
        <v>0</v>
      </c>
      <c r="Q459" s="188">
        <v>0</v>
      </c>
      <c r="R459" s="188">
        <f>Q459*H459</f>
        <v>0</v>
      </c>
      <c r="S459" s="188">
        <v>0</v>
      </c>
      <c r="T459" s="189">
        <f>S459*H459</f>
        <v>0</v>
      </c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R459" s="190" t="s">
        <v>88</v>
      </c>
      <c r="AT459" s="190" t="s">
        <v>187</v>
      </c>
      <c r="AU459" s="190" t="s">
        <v>90</v>
      </c>
      <c r="AY459" s="17" t="s">
        <v>182</v>
      </c>
      <c r="BE459" s="191">
        <f>IF(N459="základní",J459,0)</f>
        <v>0</v>
      </c>
      <c r="BF459" s="191">
        <f>IF(N459="snížená",J459,0)</f>
        <v>0</v>
      </c>
      <c r="BG459" s="191">
        <f>IF(N459="zákl. přenesená",J459,0)</f>
        <v>0</v>
      </c>
      <c r="BH459" s="191">
        <f>IF(N459="sníž. přenesená",J459,0)</f>
        <v>0</v>
      </c>
      <c r="BI459" s="191">
        <f>IF(N459="nulová",J459,0)</f>
        <v>0</v>
      </c>
      <c r="BJ459" s="17" t="s">
        <v>88</v>
      </c>
      <c r="BK459" s="191">
        <f>ROUND(I459*H459,2)</f>
        <v>0</v>
      </c>
      <c r="BL459" s="17" t="s">
        <v>88</v>
      </c>
      <c r="BM459" s="190" t="s">
        <v>1626</v>
      </c>
    </row>
    <row r="460" spans="1:65" s="13" customFormat="1" ht="11.25">
      <c r="B460" s="192"/>
      <c r="C460" s="193"/>
      <c r="D460" s="194" t="s">
        <v>193</v>
      </c>
      <c r="E460" s="195" t="s">
        <v>43</v>
      </c>
      <c r="F460" s="196" t="s">
        <v>532</v>
      </c>
      <c r="G460" s="193"/>
      <c r="H460" s="195" t="s">
        <v>43</v>
      </c>
      <c r="I460" s="197"/>
      <c r="J460" s="193"/>
      <c r="K460" s="193"/>
      <c r="L460" s="198"/>
      <c r="M460" s="199"/>
      <c r="N460" s="200"/>
      <c r="O460" s="200"/>
      <c r="P460" s="200"/>
      <c r="Q460" s="200"/>
      <c r="R460" s="200"/>
      <c r="S460" s="200"/>
      <c r="T460" s="201"/>
      <c r="AT460" s="202" t="s">
        <v>193</v>
      </c>
      <c r="AU460" s="202" t="s">
        <v>90</v>
      </c>
      <c r="AV460" s="13" t="s">
        <v>88</v>
      </c>
      <c r="AW460" s="13" t="s">
        <v>41</v>
      </c>
      <c r="AX460" s="13" t="s">
        <v>80</v>
      </c>
      <c r="AY460" s="202" t="s">
        <v>182</v>
      </c>
    </row>
    <row r="461" spans="1:65" s="13" customFormat="1" ht="11.25">
      <c r="B461" s="192"/>
      <c r="C461" s="193"/>
      <c r="D461" s="194" t="s">
        <v>193</v>
      </c>
      <c r="E461" s="195" t="s">
        <v>43</v>
      </c>
      <c r="F461" s="196" t="s">
        <v>362</v>
      </c>
      <c r="G461" s="193"/>
      <c r="H461" s="195" t="s">
        <v>43</v>
      </c>
      <c r="I461" s="197"/>
      <c r="J461" s="193"/>
      <c r="K461" s="193"/>
      <c r="L461" s="198"/>
      <c r="M461" s="199"/>
      <c r="N461" s="200"/>
      <c r="O461" s="200"/>
      <c r="P461" s="200"/>
      <c r="Q461" s="200"/>
      <c r="R461" s="200"/>
      <c r="S461" s="200"/>
      <c r="T461" s="201"/>
      <c r="AT461" s="202" t="s">
        <v>193</v>
      </c>
      <c r="AU461" s="202" t="s">
        <v>90</v>
      </c>
      <c r="AV461" s="13" t="s">
        <v>88</v>
      </c>
      <c r="AW461" s="13" t="s">
        <v>41</v>
      </c>
      <c r="AX461" s="13" t="s">
        <v>80</v>
      </c>
      <c r="AY461" s="202" t="s">
        <v>182</v>
      </c>
    </row>
    <row r="462" spans="1:65" s="14" customFormat="1" ht="11.25">
      <c r="B462" s="203"/>
      <c r="C462" s="204"/>
      <c r="D462" s="194" t="s">
        <v>193</v>
      </c>
      <c r="E462" s="205" t="s">
        <v>43</v>
      </c>
      <c r="F462" s="206" t="s">
        <v>8</v>
      </c>
      <c r="G462" s="204"/>
      <c r="H462" s="207">
        <v>15</v>
      </c>
      <c r="I462" s="208"/>
      <c r="J462" s="204"/>
      <c r="K462" s="204"/>
      <c r="L462" s="209"/>
      <c r="M462" s="210"/>
      <c r="N462" s="211"/>
      <c r="O462" s="211"/>
      <c r="P462" s="211"/>
      <c r="Q462" s="211"/>
      <c r="R462" s="211"/>
      <c r="S462" s="211"/>
      <c r="T462" s="212"/>
      <c r="AT462" s="213" t="s">
        <v>193</v>
      </c>
      <c r="AU462" s="213" t="s">
        <v>90</v>
      </c>
      <c r="AV462" s="14" t="s">
        <v>90</v>
      </c>
      <c r="AW462" s="14" t="s">
        <v>41</v>
      </c>
      <c r="AX462" s="14" t="s">
        <v>88</v>
      </c>
      <c r="AY462" s="213" t="s">
        <v>182</v>
      </c>
    </row>
    <row r="463" spans="1:65" s="2" customFormat="1" ht="37.9" customHeight="1">
      <c r="A463" s="35"/>
      <c r="B463" s="36"/>
      <c r="C463" s="179" t="s">
        <v>655</v>
      </c>
      <c r="D463" s="179" t="s">
        <v>187</v>
      </c>
      <c r="E463" s="180" t="s">
        <v>621</v>
      </c>
      <c r="F463" s="181" t="s">
        <v>622</v>
      </c>
      <c r="G463" s="182" t="s">
        <v>481</v>
      </c>
      <c r="H463" s="183">
        <v>15</v>
      </c>
      <c r="I463" s="184"/>
      <c r="J463" s="185">
        <f>ROUND(I463*H463,2)</f>
        <v>0</v>
      </c>
      <c r="K463" s="181" t="s">
        <v>191</v>
      </c>
      <c r="L463" s="40"/>
      <c r="M463" s="186" t="s">
        <v>43</v>
      </c>
      <c r="N463" s="187" t="s">
        <v>51</v>
      </c>
      <c r="O463" s="65"/>
      <c r="P463" s="188">
        <f>O463*H463</f>
        <v>0</v>
      </c>
      <c r="Q463" s="188">
        <v>0</v>
      </c>
      <c r="R463" s="188">
        <f>Q463*H463</f>
        <v>0</v>
      </c>
      <c r="S463" s="188">
        <v>0</v>
      </c>
      <c r="T463" s="189">
        <f>S463*H463</f>
        <v>0</v>
      </c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R463" s="190" t="s">
        <v>88</v>
      </c>
      <c r="AT463" s="190" t="s">
        <v>187</v>
      </c>
      <c r="AU463" s="190" t="s">
        <v>90</v>
      </c>
      <c r="AY463" s="17" t="s">
        <v>182</v>
      </c>
      <c r="BE463" s="191">
        <f>IF(N463="základní",J463,0)</f>
        <v>0</v>
      </c>
      <c r="BF463" s="191">
        <f>IF(N463="snížená",J463,0)</f>
        <v>0</v>
      </c>
      <c r="BG463" s="191">
        <f>IF(N463="zákl. přenesená",J463,0)</f>
        <v>0</v>
      </c>
      <c r="BH463" s="191">
        <f>IF(N463="sníž. přenesená",J463,0)</f>
        <v>0</v>
      </c>
      <c r="BI463" s="191">
        <f>IF(N463="nulová",J463,0)</f>
        <v>0</v>
      </c>
      <c r="BJ463" s="17" t="s">
        <v>88</v>
      </c>
      <c r="BK463" s="191">
        <f>ROUND(I463*H463,2)</f>
        <v>0</v>
      </c>
      <c r="BL463" s="17" t="s">
        <v>88</v>
      </c>
      <c r="BM463" s="190" t="s">
        <v>1627</v>
      </c>
    </row>
    <row r="464" spans="1:65" s="13" customFormat="1" ht="11.25">
      <c r="B464" s="192"/>
      <c r="C464" s="193"/>
      <c r="D464" s="194" t="s">
        <v>193</v>
      </c>
      <c r="E464" s="195" t="s">
        <v>43</v>
      </c>
      <c r="F464" s="196" t="s">
        <v>554</v>
      </c>
      <c r="G464" s="193"/>
      <c r="H464" s="195" t="s">
        <v>43</v>
      </c>
      <c r="I464" s="197"/>
      <c r="J464" s="193"/>
      <c r="K464" s="193"/>
      <c r="L464" s="198"/>
      <c r="M464" s="199"/>
      <c r="N464" s="200"/>
      <c r="O464" s="200"/>
      <c r="P464" s="200"/>
      <c r="Q464" s="200"/>
      <c r="R464" s="200"/>
      <c r="S464" s="200"/>
      <c r="T464" s="201"/>
      <c r="AT464" s="202" t="s">
        <v>193</v>
      </c>
      <c r="AU464" s="202" t="s">
        <v>90</v>
      </c>
      <c r="AV464" s="13" t="s">
        <v>88</v>
      </c>
      <c r="AW464" s="13" t="s">
        <v>41</v>
      </c>
      <c r="AX464" s="13" t="s">
        <v>80</v>
      </c>
      <c r="AY464" s="202" t="s">
        <v>182</v>
      </c>
    </row>
    <row r="465" spans="1:65" s="13" customFormat="1" ht="11.25">
      <c r="B465" s="192"/>
      <c r="C465" s="193"/>
      <c r="D465" s="194" t="s">
        <v>193</v>
      </c>
      <c r="E465" s="195" t="s">
        <v>43</v>
      </c>
      <c r="F465" s="196" t="s">
        <v>570</v>
      </c>
      <c r="G465" s="193"/>
      <c r="H465" s="195" t="s">
        <v>43</v>
      </c>
      <c r="I465" s="197"/>
      <c r="J465" s="193"/>
      <c r="K465" s="193"/>
      <c r="L465" s="198"/>
      <c r="M465" s="199"/>
      <c r="N465" s="200"/>
      <c r="O465" s="200"/>
      <c r="P465" s="200"/>
      <c r="Q465" s="200"/>
      <c r="R465" s="200"/>
      <c r="S465" s="200"/>
      <c r="T465" s="201"/>
      <c r="AT465" s="202" t="s">
        <v>193</v>
      </c>
      <c r="AU465" s="202" t="s">
        <v>90</v>
      </c>
      <c r="AV465" s="13" t="s">
        <v>88</v>
      </c>
      <c r="AW465" s="13" t="s">
        <v>41</v>
      </c>
      <c r="AX465" s="13" t="s">
        <v>80</v>
      </c>
      <c r="AY465" s="202" t="s">
        <v>182</v>
      </c>
    </row>
    <row r="466" spans="1:65" s="13" customFormat="1" ht="11.25">
      <c r="B466" s="192"/>
      <c r="C466" s="193"/>
      <c r="D466" s="194" t="s">
        <v>193</v>
      </c>
      <c r="E466" s="195" t="s">
        <v>43</v>
      </c>
      <c r="F466" s="196" t="s">
        <v>1628</v>
      </c>
      <c r="G466" s="193"/>
      <c r="H466" s="195" t="s">
        <v>43</v>
      </c>
      <c r="I466" s="197"/>
      <c r="J466" s="193"/>
      <c r="K466" s="193"/>
      <c r="L466" s="198"/>
      <c r="M466" s="199"/>
      <c r="N466" s="200"/>
      <c r="O466" s="200"/>
      <c r="P466" s="200"/>
      <c r="Q466" s="200"/>
      <c r="R466" s="200"/>
      <c r="S466" s="200"/>
      <c r="T466" s="201"/>
      <c r="AT466" s="202" t="s">
        <v>193</v>
      </c>
      <c r="AU466" s="202" t="s">
        <v>90</v>
      </c>
      <c r="AV466" s="13" t="s">
        <v>88</v>
      </c>
      <c r="AW466" s="13" t="s">
        <v>41</v>
      </c>
      <c r="AX466" s="13" t="s">
        <v>80</v>
      </c>
      <c r="AY466" s="202" t="s">
        <v>182</v>
      </c>
    </row>
    <row r="467" spans="1:65" s="14" customFormat="1" ht="11.25">
      <c r="B467" s="203"/>
      <c r="C467" s="204"/>
      <c r="D467" s="194" t="s">
        <v>193</v>
      </c>
      <c r="E467" s="205" t="s">
        <v>43</v>
      </c>
      <c r="F467" s="206" t="s">
        <v>2532</v>
      </c>
      <c r="G467" s="204"/>
      <c r="H467" s="207">
        <v>15</v>
      </c>
      <c r="I467" s="208"/>
      <c r="J467" s="204"/>
      <c r="K467" s="204"/>
      <c r="L467" s="209"/>
      <c r="M467" s="210"/>
      <c r="N467" s="211"/>
      <c r="O467" s="211"/>
      <c r="P467" s="211"/>
      <c r="Q467" s="211"/>
      <c r="R467" s="211"/>
      <c r="S467" s="211"/>
      <c r="T467" s="212"/>
      <c r="AT467" s="213" t="s">
        <v>193</v>
      </c>
      <c r="AU467" s="213" t="s">
        <v>90</v>
      </c>
      <c r="AV467" s="14" t="s">
        <v>90</v>
      </c>
      <c r="AW467" s="14" t="s">
        <v>41</v>
      </c>
      <c r="AX467" s="14" t="s">
        <v>88</v>
      </c>
      <c r="AY467" s="213" t="s">
        <v>182</v>
      </c>
    </row>
    <row r="468" spans="1:65" s="2" customFormat="1" ht="14.45" customHeight="1">
      <c r="A468" s="35"/>
      <c r="B468" s="36"/>
      <c r="C468" s="214" t="s">
        <v>661</v>
      </c>
      <c r="D468" s="214" t="s">
        <v>179</v>
      </c>
      <c r="E468" s="215" t="s">
        <v>625</v>
      </c>
      <c r="F468" s="216" t="s">
        <v>626</v>
      </c>
      <c r="G468" s="217" t="s">
        <v>481</v>
      </c>
      <c r="H468" s="218">
        <v>15.75</v>
      </c>
      <c r="I468" s="219"/>
      <c r="J468" s="220">
        <f>ROUND(I468*H468,2)</f>
        <v>0</v>
      </c>
      <c r="K468" s="216" t="s">
        <v>191</v>
      </c>
      <c r="L468" s="221"/>
      <c r="M468" s="222" t="s">
        <v>43</v>
      </c>
      <c r="N468" s="223" t="s">
        <v>51</v>
      </c>
      <c r="O468" s="65"/>
      <c r="P468" s="188">
        <f>O468*H468</f>
        <v>0</v>
      </c>
      <c r="Q468" s="188">
        <v>6.3000000000000003E-4</v>
      </c>
      <c r="R468" s="188">
        <f>Q468*H468</f>
        <v>9.9225000000000008E-3</v>
      </c>
      <c r="S468" s="188">
        <v>0</v>
      </c>
      <c r="T468" s="189">
        <f>S468*H468</f>
        <v>0</v>
      </c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R468" s="190" t="s">
        <v>90</v>
      </c>
      <c r="AT468" s="190" t="s">
        <v>179</v>
      </c>
      <c r="AU468" s="190" t="s">
        <v>90</v>
      </c>
      <c r="AY468" s="17" t="s">
        <v>182</v>
      </c>
      <c r="BE468" s="191">
        <f>IF(N468="základní",J468,0)</f>
        <v>0</v>
      </c>
      <c r="BF468" s="191">
        <f>IF(N468="snížená",J468,0)</f>
        <v>0</v>
      </c>
      <c r="BG468" s="191">
        <f>IF(N468="zákl. přenesená",J468,0)</f>
        <v>0</v>
      </c>
      <c r="BH468" s="191">
        <f>IF(N468="sníž. přenesená",J468,0)</f>
        <v>0</v>
      </c>
      <c r="BI468" s="191">
        <f>IF(N468="nulová",J468,0)</f>
        <v>0</v>
      </c>
      <c r="BJ468" s="17" t="s">
        <v>88</v>
      </c>
      <c r="BK468" s="191">
        <f>ROUND(I468*H468,2)</f>
        <v>0</v>
      </c>
      <c r="BL468" s="17" t="s">
        <v>88</v>
      </c>
      <c r="BM468" s="190" t="s">
        <v>1630</v>
      </c>
    </row>
    <row r="469" spans="1:65" s="13" customFormat="1" ht="11.25">
      <c r="B469" s="192"/>
      <c r="C469" s="193"/>
      <c r="D469" s="194" t="s">
        <v>193</v>
      </c>
      <c r="E469" s="195" t="s">
        <v>43</v>
      </c>
      <c r="F469" s="196" t="s">
        <v>554</v>
      </c>
      <c r="G469" s="193"/>
      <c r="H469" s="195" t="s">
        <v>43</v>
      </c>
      <c r="I469" s="197"/>
      <c r="J469" s="193"/>
      <c r="K469" s="193"/>
      <c r="L469" s="198"/>
      <c r="M469" s="199"/>
      <c r="N469" s="200"/>
      <c r="O469" s="200"/>
      <c r="P469" s="200"/>
      <c r="Q469" s="200"/>
      <c r="R469" s="200"/>
      <c r="S469" s="200"/>
      <c r="T469" s="201"/>
      <c r="AT469" s="202" t="s">
        <v>193</v>
      </c>
      <c r="AU469" s="202" t="s">
        <v>90</v>
      </c>
      <c r="AV469" s="13" t="s">
        <v>88</v>
      </c>
      <c r="AW469" s="13" t="s">
        <v>41</v>
      </c>
      <c r="AX469" s="13" t="s">
        <v>80</v>
      </c>
      <c r="AY469" s="202" t="s">
        <v>182</v>
      </c>
    </row>
    <row r="470" spans="1:65" s="13" customFormat="1" ht="11.25">
      <c r="B470" s="192"/>
      <c r="C470" s="193"/>
      <c r="D470" s="194" t="s">
        <v>193</v>
      </c>
      <c r="E470" s="195" t="s">
        <v>43</v>
      </c>
      <c r="F470" s="196" t="s">
        <v>1624</v>
      </c>
      <c r="G470" s="193"/>
      <c r="H470" s="195" t="s">
        <v>43</v>
      </c>
      <c r="I470" s="197"/>
      <c r="J470" s="193"/>
      <c r="K470" s="193"/>
      <c r="L470" s="198"/>
      <c r="M470" s="199"/>
      <c r="N470" s="200"/>
      <c r="O470" s="200"/>
      <c r="P470" s="200"/>
      <c r="Q470" s="200"/>
      <c r="R470" s="200"/>
      <c r="S470" s="200"/>
      <c r="T470" s="201"/>
      <c r="AT470" s="202" t="s">
        <v>193</v>
      </c>
      <c r="AU470" s="202" t="s">
        <v>90</v>
      </c>
      <c r="AV470" s="13" t="s">
        <v>88</v>
      </c>
      <c r="AW470" s="13" t="s">
        <v>41</v>
      </c>
      <c r="AX470" s="13" t="s">
        <v>80</v>
      </c>
      <c r="AY470" s="202" t="s">
        <v>182</v>
      </c>
    </row>
    <row r="471" spans="1:65" s="13" customFormat="1" ht="11.25">
      <c r="B471" s="192"/>
      <c r="C471" s="193"/>
      <c r="D471" s="194" t="s">
        <v>193</v>
      </c>
      <c r="E471" s="195" t="s">
        <v>43</v>
      </c>
      <c r="F471" s="196" t="s">
        <v>1631</v>
      </c>
      <c r="G471" s="193"/>
      <c r="H471" s="195" t="s">
        <v>43</v>
      </c>
      <c r="I471" s="197"/>
      <c r="J471" s="193"/>
      <c r="K471" s="193"/>
      <c r="L471" s="198"/>
      <c r="M471" s="199"/>
      <c r="N471" s="200"/>
      <c r="O471" s="200"/>
      <c r="P471" s="200"/>
      <c r="Q471" s="200"/>
      <c r="R471" s="200"/>
      <c r="S471" s="200"/>
      <c r="T471" s="201"/>
      <c r="AT471" s="202" t="s">
        <v>193</v>
      </c>
      <c r="AU471" s="202" t="s">
        <v>90</v>
      </c>
      <c r="AV471" s="13" t="s">
        <v>88</v>
      </c>
      <c r="AW471" s="13" t="s">
        <v>41</v>
      </c>
      <c r="AX471" s="13" t="s">
        <v>80</v>
      </c>
      <c r="AY471" s="202" t="s">
        <v>182</v>
      </c>
    </row>
    <row r="472" spans="1:65" s="14" customFormat="1" ht="11.25">
      <c r="B472" s="203"/>
      <c r="C472" s="204"/>
      <c r="D472" s="194" t="s">
        <v>193</v>
      </c>
      <c r="E472" s="205" t="s">
        <v>43</v>
      </c>
      <c r="F472" s="206" t="s">
        <v>2533</v>
      </c>
      <c r="G472" s="204"/>
      <c r="H472" s="207">
        <v>15.75</v>
      </c>
      <c r="I472" s="208"/>
      <c r="J472" s="204"/>
      <c r="K472" s="204"/>
      <c r="L472" s="209"/>
      <c r="M472" s="210"/>
      <c r="N472" s="211"/>
      <c r="O472" s="211"/>
      <c r="P472" s="211"/>
      <c r="Q472" s="211"/>
      <c r="R472" s="211"/>
      <c r="S472" s="211"/>
      <c r="T472" s="212"/>
      <c r="AT472" s="213" t="s">
        <v>193</v>
      </c>
      <c r="AU472" s="213" t="s">
        <v>90</v>
      </c>
      <c r="AV472" s="14" t="s">
        <v>90</v>
      </c>
      <c r="AW472" s="14" t="s">
        <v>41</v>
      </c>
      <c r="AX472" s="14" t="s">
        <v>88</v>
      </c>
      <c r="AY472" s="213" t="s">
        <v>182</v>
      </c>
    </row>
    <row r="473" spans="1:65" s="2" customFormat="1" ht="37.9" customHeight="1">
      <c r="A473" s="35"/>
      <c r="B473" s="36"/>
      <c r="C473" s="179" t="s">
        <v>666</v>
      </c>
      <c r="D473" s="179" t="s">
        <v>187</v>
      </c>
      <c r="E473" s="180" t="s">
        <v>1633</v>
      </c>
      <c r="F473" s="181" t="s">
        <v>1634</v>
      </c>
      <c r="G473" s="182" t="s">
        <v>481</v>
      </c>
      <c r="H473" s="183">
        <v>60</v>
      </c>
      <c r="I473" s="184"/>
      <c r="J473" s="185">
        <f>ROUND(I473*H473,2)</f>
        <v>0</v>
      </c>
      <c r="K473" s="181" t="s">
        <v>191</v>
      </c>
      <c r="L473" s="40"/>
      <c r="M473" s="186" t="s">
        <v>43</v>
      </c>
      <c r="N473" s="187" t="s">
        <v>51</v>
      </c>
      <c r="O473" s="65"/>
      <c r="P473" s="188">
        <f>O473*H473</f>
        <v>0</v>
      </c>
      <c r="Q473" s="188">
        <v>0</v>
      </c>
      <c r="R473" s="188">
        <f>Q473*H473</f>
        <v>0</v>
      </c>
      <c r="S473" s="188">
        <v>0</v>
      </c>
      <c r="T473" s="189">
        <f>S473*H473</f>
        <v>0</v>
      </c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R473" s="190" t="s">
        <v>88</v>
      </c>
      <c r="AT473" s="190" t="s">
        <v>187</v>
      </c>
      <c r="AU473" s="190" t="s">
        <v>90</v>
      </c>
      <c r="AY473" s="17" t="s">
        <v>182</v>
      </c>
      <c r="BE473" s="191">
        <f>IF(N473="základní",J473,0)</f>
        <v>0</v>
      </c>
      <c r="BF473" s="191">
        <f>IF(N473="snížená",J473,0)</f>
        <v>0</v>
      </c>
      <c r="BG473" s="191">
        <f>IF(N473="zákl. přenesená",J473,0)</f>
        <v>0</v>
      </c>
      <c r="BH473" s="191">
        <f>IF(N473="sníž. přenesená",J473,0)</f>
        <v>0</v>
      </c>
      <c r="BI473" s="191">
        <f>IF(N473="nulová",J473,0)</f>
        <v>0</v>
      </c>
      <c r="BJ473" s="17" t="s">
        <v>88</v>
      </c>
      <c r="BK473" s="191">
        <f>ROUND(I473*H473,2)</f>
        <v>0</v>
      </c>
      <c r="BL473" s="17" t="s">
        <v>88</v>
      </c>
      <c r="BM473" s="190" t="s">
        <v>1635</v>
      </c>
    </row>
    <row r="474" spans="1:65" s="13" customFormat="1" ht="11.25">
      <c r="B474" s="192"/>
      <c r="C474" s="193"/>
      <c r="D474" s="194" t="s">
        <v>193</v>
      </c>
      <c r="E474" s="195" t="s">
        <v>43</v>
      </c>
      <c r="F474" s="196" t="s">
        <v>532</v>
      </c>
      <c r="G474" s="193"/>
      <c r="H474" s="195" t="s">
        <v>43</v>
      </c>
      <c r="I474" s="197"/>
      <c r="J474" s="193"/>
      <c r="K474" s="193"/>
      <c r="L474" s="198"/>
      <c r="M474" s="199"/>
      <c r="N474" s="200"/>
      <c r="O474" s="200"/>
      <c r="P474" s="200"/>
      <c r="Q474" s="200"/>
      <c r="R474" s="200"/>
      <c r="S474" s="200"/>
      <c r="T474" s="201"/>
      <c r="AT474" s="202" t="s">
        <v>193</v>
      </c>
      <c r="AU474" s="202" t="s">
        <v>90</v>
      </c>
      <c r="AV474" s="13" t="s">
        <v>88</v>
      </c>
      <c r="AW474" s="13" t="s">
        <v>41</v>
      </c>
      <c r="AX474" s="13" t="s">
        <v>80</v>
      </c>
      <c r="AY474" s="202" t="s">
        <v>182</v>
      </c>
    </row>
    <row r="475" spans="1:65" s="13" customFormat="1" ht="11.25">
      <c r="B475" s="192"/>
      <c r="C475" s="193"/>
      <c r="D475" s="194" t="s">
        <v>193</v>
      </c>
      <c r="E475" s="195" t="s">
        <v>43</v>
      </c>
      <c r="F475" s="196" t="s">
        <v>362</v>
      </c>
      <c r="G475" s="193"/>
      <c r="H475" s="195" t="s">
        <v>43</v>
      </c>
      <c r="I475" s="197"/>
      <c r="J475" s="193"/>
      <c r="K475" s="193"/>
      <c r="L475" s="198"/>
      <c r="M475" s="199"/>
      <c r="N475" s="200"/>
      <c r="O475" s="200"/>
      <c r="P475" s="200"/>
      <c r="Q475" s="200"/>
      <c r="R475" s="200"/>
      <c r="S475" s="200"/>
      <c r="T475" s="201"/>
      <c r="AT475" s="202" t="s">
        <v>193</v>
      </c>
      <c r="AU475" s="202" t="s">
        <v>90</v>
      </c>
      <c r="AV475" s="13" t="s">
        <v>88</v>
      </c>
      <c r="AW475" s="13" t="s">
        <v>41</v>
      </c>
      <c r="AX475" s="13" t="s">
        <v>80</v>
      </c>
      <c r="AY475" s="202" t="s">
        <v>182</v>
      </c>
    </row>
    <row r="476" spans="1:65" s="14" customFormat="1" ht="11.25">
      <c r="B476" s="203"/>
      <c r="C476" s="204"/>
      <c r="D476" s="194" t="s">
        <v>193</v>
      </c>
      <c r="E476" s="205" t="s">
        <v>43</v>
      </c>
      <c r="F476" s="206" t="s">
        <v>655</v>
      </c>
      <c r="G476" s="204"/>
      <c r="H476" s="207">
        <v>60</v>
      </c>
      <c r="I476" s="208"/>
      <c r="J476" s="204"/>
      <c r="K476" s="204"/>
      <c r="L476" s="209"/>
      <c r="M476" s="210"/>
      <c r="N476" s="211"/>
      <c r="O476" s="211"/>
      <c r="P476" s="211"/>
      <c r="Q476" s="211"/>
      <c r="R476" s="211"/>
      <c r="S476" s="211"/>
      <c r="T476" s="212"/>
      <c r="AT476" s="213" t="s">
        <v>193</v>
      </c>
      <c r="AU476" s="213" t="s">
        <v>90</v>
      </c>
      <c r="AV476" s="14" t="s">
        <v>90</v>
      </c>
      <c r="AW476" s="14" t="s">
        <v>41</v>
      </c>
      <c r="AX476" s="14" t="s">
        <v>88</v>
      </c>
      <c r="AY476" s="213" t="s">
        <v>182</v>
      </c>
    </row>
    <row r="477" spans="1:65" s="2" customFormat="1" ht="37.9" customHeight="1">
      <c r="A477" s="35"/>
      <c r="B477" s="36"/>
      <c r="C477" s="179" t="s">
        <v>672</v>
      </c>
      <c r="D477" s="179" t="s">
        <v>187</v>
      </c>
      <c r="E477" s="180" t="s">
        <v>635</v>
      </c>
      <c r="F477" s="181" t="s">
        <v>636</v>
      </c>
      <c r="G477" s="182" t="s">
        <v>481</v>
      </c>
      <c r="H477" s="183">
        <v>325</v>
      </c>
      <c r="I477" s="184"/>
      <c r="J477" s="185">
        <f>ROUND(I477*H477,2)</f>
        <v>0</v>
      </c>
      <c r="K477" s="181" t="s">
        <v>191</v>
      </c>
      <c r="L477" s="40"/>
      <c r="M477" s="186" t="s">
        <v>43</v>
      </c>
      <c r="N477" s="187" t="s">
        <v>51</v>
      </c>
      <c r="O477" s="65"/>
      <c r="P477" s="188">
        <f>O477*H477</f>
        <v>0</v>
      </c>
      <c r="Q477" s="188">
        <v>0</v>
      </c>
      <c r="R477" s="188">
        <f>Q477*H477</f>
        <v>0</v>
      </c>
      <c r="S477" s="188">
        <v>0</v>
      </c>
      <c r="T477" s="189">
        <f>S477*H477</f>
        <v>0</v>
      </c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R477" s="190" t="s">
        <v>88</v>
      </c>
      <c r="AT477" s="190" t="s">
        <v>187</v>
      </c>
      <c r="AU477" s="190" t="s">
        <v>90</v>
      </c>
      <c r="AY477" s="17" t="s">
        <v>182</v>
      </c>
      <c r="BE477" s="191">
        <f>IF(N477="základní",J477,0)</f>
        <v>0</v>
      </c>
      <c r="BF477" s="191">
        <f>IF(N477="snížená",J477,0)</f>
        <v>0</v>
      </c>
      <c r="BG477" s="191">
        <f>IF(N477="zákl. přenesená",J477,0)</f>
        <v>0</v>
      </c>
      <c r="BH477" s="191">
        <f>IF(N477="sníž. přenesená",J477,0)</f>
        <v>0</v>
      </c>
      <c r="BI477" s="191">
        <f>IF(N477="nulová",J477,0)</f>
        <v>0</v>
      </c>
      <c r="BJ477" s="17" t="s">
        <v>88</v>
      </c>
      <c r="BK477" s="191">
        <f>ROUND(I477*H477,2)</f>
        <v>0</v>
      </c>
      <c r="BL477" s="17" t="s">
        <v>88</v>
      </c>
      <c r="BM477" s="190" t="s">
        <v>637</v>
      </c>
    </row>
    <row r="478" spans="1:65" s="13" customFormat="1" ht="11.25">
      <c r="B478" s="192"/>
      <c r="C478" s="193"/>
      <c r="D478" s="194" t="s">
        <v>193</v>
      </c>
      <c r="E478" s="195" t="s">
        <v>43</v>
      </c>
      <c r="F478" s="196" t="s">
        <v>431</v>
      </c>
      <c r="G478" s="193"/>
      <c r="H478" s="195" t="s">
        <v>43</v>
      </c>
      <c r="I478" s="197"/>
      <c r="J478" s="193"/>
      <c r="K478" s="193"/>
      <c r="L478" s="198"/>
      <c r="M478" s="199"/>
      <c r="N478" s="200"/>
      <c r="O478" s="200"/>
      <c r="P478" s="200"/>
      <c r="Q478" s="200"/>
      <c r="R478" s="200"/>
      <c r="S478" s="200"/>
      <c r="T478" s="201"/>
      <c r="AT478" s="202" t="s">
        <v>193</v>
      </c>
      <c r="AU478" s="202" t="s">
        <v>90</v>
      </c>
      <c r="AV478" s="13" t="s">
        <v>88</v>
      </c>
      <c r="AW478" s="13" t="s">
        <v>41</v>
      </c>
      <c r="AX478" s="13" t="s">
        <v>80</v>
      </c>
      <c r="AY478" s="202" t="s">
        <v>182</v>
      </c>
    </row>
    <row r="479" spans="1:65" s="13" customFormat="1" ht="11.25">
      <c r="B479" s="192"/>
      <c r="C479" s="193"/>
      <c r="D479" s="194" t="s">
        <v>193</v>
      </c>
      <c r="E479" s="195" t="s">
        <v>43</v>
      </c>
      <c r="F479" s="196" t="s">
        <v>638</v>
      </c>
      <c r="G479" s="193"/>
      <c r="H479" s="195" t="s">
        <v>43</v>
      </c>
      <c r="I479" s="197"/>
      <c r="J479" s="193"/>
      <c r="K479" s="193"/>
      <c r="L479" s="198"/>
      <c r="M479" s="199"/>
      <c r="N479" s="200"/>
      <c r="O479" s="200"/>
      <c r="P479" s="200"/>
      <c r="Q479" s="200"/>
      <c r="R479" s="200"/>
      <c r="S479" s="200"/>
      <c r="T479" s="201"/>
      <c r="AT479" s="202" t="s">
        <v>193</v>
      </c>
      <c r="AU479" s="202" t="s">
        <v>90</v>
      </c>
      <c r="AV479" s="13" t="s">
        <v>88</v>
      </c>
      <c r="AW479" s="13" t="s">
        <v>41</v>
      </c>
      <c r="AX479" s="13" t="s">
        <v>80</v>
      </c>
      <c r="AY479" s="202" t="s">
        <v>182</v>
      </c>
    </row>
    <row r="480" spans="1:65" s="14" customFormat="1" ht="11.25">
      <c r="B480" s="203"/>
      <c r="C480" s="204"/>
      <c r="D480" s="194" t="s">
        <v>193</v>
      </c>
      <c r="E480" s="205" t="s">
        <v>43</v>
      </c>
      <c r="F480" s="206" t="s">
        <v>639</v>
      </c>
      <c r="G480" s="204"/>
      <c r="H480" s="207">
        <v>45</v>
      </c>
      <c r="I480" s="208"/>
      <c r="J480" s="204"/>
      <c r="K480" s="204"/>
      <c r="L480" s="209"/>
      <c r="M480" s="210"/>
      <c r="N480" s="211"/>
      <c r="O480" s="211"/>
      <c r="P480" s="211"/>
      <c r="Q480" s="211"/>
      <c r="R480" s="211"/>
      <c r="S480" s="211"/>
      <c r="T480" s="212"/>
      <c r="AT480" s="213" t="s">
        <v>193</v>
      </c>
      <c r="AU480" s="213" t="s">
        <v>90</v>
      </c>
      <c r="AV480" s="14" t="s">
        <v>90</v>
      </c>
      <c r="AW480" s="14" t="s">
        <v>41</v>
      </c>
      <c r="AX480" s="14" t="s">
        <v>80</v>
      </c>
      <c r="AY480" s="213" t="s">
        <v>182</v>
      </c>
    </row>
    <row r="481" spans="2:51" s="13" customFormat="1" ht="11.25">
      <c r="B481" s="192"/>
      <c r="C481" s="193"/>
      <c r="D481" s="194" t="s">
        <v>193</v>
      </c>
      <c r="E481" s="195" t="s">
        <v>43</v>
      </c>
      <c r="F481" s="196" t="s">
        <v>640</v>
      </c>
      <c r="G481" s="193"/>
      <c r="H481" s="195" t="s">
        <v>43</v>
      </c>
      <c r="I481" s="197"/>
      <c r="J481" s="193"/>
      <c r="K481" s="193"/>
      <c r="L481" s="198"/>
      <c r="M481" s="199"/>
      <c r="N481" s="200"/>
      <c r="O481" s="200"/>
      <c r="P481" s="200"/>
      <c r="Q481" s="200"/>
      <c r="R481" s="200"/>
      <c r="S481" s="200"/>
      <c r="T481" s="201"/>
      <c r="AT481" s="202" t="s">
        <v>193</v>
      </c>
      <c r="AU481" s="202" t="s">
        <v>90</v>
      </c>
      <c r="AV481" s="13" t="s">
        <v>88</v>
      </c>
      <c r="AW481" s="13" t="s">
        <v>41</v>
      </c>
      <c r="AX481" s="13" t="s">
        <v>80</v>
      </c>
      <c r="AY481" s="202" t="s">
        <v>182</v>
      </c>
    </row>
    <row r="482" spans="2:51" s="14" customFormat="1" ht="11.25">
      <c r="B482" s="203"/>
      <c r="C482" s="204"/>
      <c r="D482" s="194" t="s">
        <v>193</v>
      </c>
      <c r="E482" s="205" t="s">
        <v>43</v>
      </c>
      <c r="F482" s="206" t="s">
        <v>1775</v>
      </c>
      <c r="G482" s="204"/>
      <c r="H482" s="207">
        <v>20</v>
      </c>
      <c r="I482" s="208"/>
      <c r="J482" s="204"/>
      <c r="K482" s="204"/>
      <c r="L482" s="209"/>
      <c r="M482" s="210"/>
      <c r="N482" s="211"/>
      <c r="O482" s="211"/>
      <c r="P482" s="211"/>
      <c r="Q482" s="211"/>
      <c r="R482" s="211"/>
      <c r="S482" s="211"/>
      <c r="T482" s="212"/>
      <c r="AT482" s="213" t="s">
        <v>193</v>
      </c>
      <c r="AU482" s="213" t="s">
        <v>90</v>
      </c>
      <c r="AV482" s="14" t="s">
        <v>90</v>
      </c>
      <c r="AW482" s="14" t="s">
        <v>41</v>
      </c>
      <c r="AX482" s="14" t="s">
        <v>80</v>
      </c>
      <c r="AY482" s="213" t="s">
        <v>182</v>
      </c>
    </row>
    <row r="483" spans="2:51" s="13" customFormat="1" ht="11.25">
      <c r="B483" s="192"/>
      <c r="C483" s="193"/>
      <c r="D483" s="194" t="s">
        <v>193</v>
      </c>
      <c r="E483" s="195" t="s">
        <v>43</v>
      </c>
      <c r="F483" s="196" t="s">
        <v>1636</v>
      </c>
      <c r="G483" s="193"/>
      <c r="H483" s="195" t="s">
        <v>43</v>
      </c>
      <c r="I483" s="197"/>
      <c r="J483" s="193"/>
      <c r="K483" s="193"/>
      <c r="L483" s="198"/>
      <c r="M483" s="199"/>
      <c r="N483" s="200"/>
      <c r="O483" s="200"/>
      <c r="P483" s="200"/>
      <c r="Q483" s="200"/>
      <c r="R483" s="200"/>
      <c r="S483" s="200"/>
      <c r="T483" s="201"/>
      <c r="AT483" s="202" t="s">
        <v>193</v>
      </c>
      <c r="AU483" s="202" t="s">
        <v>90</v>
      </c>
      <c r="AV483" s="13" t="s">
        <v>88</v>
      </c>
      <c r="AW483" s="13" t="s">
        <v>41</v>
      </c>
      <c r="AX483" s="13" t="s">
        <v>80</v>
      </c>
      <c r="AY483" s="202" t="s">
        <v>182</v>
      </c>
    </row>
    <row r="484" spans="2:51" s="14" customFormat="1" ht="11.25">
      <c r="B484" s="203"/>
      <c r="C484" s="204"/>
      <c r="D484" s="194" t="s">
        <v>193</v>
      </c>
      <c r="E484" s="205" t="s">
        <v>43</v>
      </c>
      <c r="F484" s="206" t="s">
        <v>2534</v>
      </c>
      <c r="G484" s="204"/>
      <c r="H484" s="207">
        <v>55</v>
      </c>
      <c r="I484" s="208"/>
      <c r="J484" s="204"/>
      <c r="K484" s="204"/>
      <c r="L484" s="209"/>
      <c r="M484" s="210"/>
      <c r="N484" s="211"/>
      <c r="O484" s="211"/>
      <c r="P484" s="211"/>
      <c r="Q484" s="211"/>
      <c r="R484" s="211"/>
      <c r="S484" s="211"/>
      <c r="T484" s="212"/>
      <c r="AT484" s="213" t="s">
        <v>193</v>
      </c>
      <c r="AU484" s="213" t="s">
        <v>90</v>
      </c>
      <c r="AV484" s="14" t="s">
        <v>90</v>
      </c>
      <c r="AW484" s="14" t="s">
        <v>41</v>
      </c>
      <c r="AX484" s="14" t="s">
        <v>80</v>
      </c>
      <c r="AY484" s="213" t="s">
        <v>182</v>
      </c>
    </row>
    <row r="485" spans="2:51" s="13" customFormat="1" ht="11.25">
      <c r="B485" s="192"/>
      <c r="C485" s="193"/>
      <c r="D485" s="194" t="s">
        <v>193</v>
      </c>
      <c r="E485" s="195" t="s">
        <v>43</v>
      </c>
      <c r="F485" s="196" t="s">
        <v>1637</v>
      </c>
      <c r="G485" s="193"/>
      <c r="H485" s="195" t="s">
        <v>43</v>
      </c>
      <c r="I485" s="197"/>
      <c r="J485" s="193"/>
      <c r="K485" s="193"/>
      <c r="L485" s="198"/>
      <c r="M485" s="199"/>
      <c r="N485" s="200"/>
      <c r="O485" s="200"/>
      <c r="P485" s="200"/>
      <c r="Q485" s="200"/>
      <c r="R485" s="200"/>
      <c r="S485" s="200"/>
      <c r="T485" s="201"/>
      <c r="AT485" s="202" t="s">
        <v>193</v>
      </c>
      <c r="AU485" s="202" t="s">
        <v>90</v>
      </c>
      <c r="AV485" s="13" t="s">
        <v>88</v>
      </c>
      <c r="AW485" s="13" t="s">
        <v>41</v>
      </c>
      <c r="AX485" s="13" t="s">
        <v>80</v>
      </c>
      <c r="AY485" s="202" t="s">
        <v>182</v>
      </c>
    </row>
    <row r="486" spans="2:51" s="14" customFormat="1" ht="11.25">
      <c r="B486" s="203"/>
      <c r="C486" s="204"/>
      <c r="D486" s="194" t="s">
        <v>193</v>
      </c>
      <c r="E486" s="205" t="s">
        <v>43</v>
      </c>
      <c r="F486" s="206" t="s">
        <v>2535</v>
      </c>
      <c r="G486" s="204"/>
      <c r="H486" s="207">
        <v>15</v>
      </c>
      <c r="I486" s="208"/>
      <c r="J486" s="204"/>
      <c r="K486" s="204"/>
      <c r="L486" s="209"/>
      <c r="M486" s="210"/>
      <c r="N486" s="211"/>
      <c r="O486" s="211"/>
      <c r="P486" s="211"/>
      <c r="Q486" s="211"/>
      <c r="R486" s="211"/>
      <c r="S486" s="211"/>
      <c r="T486" s="212"/>
      <c r="AT486" s="213" t="s">
        <v>193</v>
      </c>
      <c r="AU486" s="213" t="s">
        <v>90</v>
      </c>
      <c r="AV486" s="14" t="s">
        <v>90</v>
      </c>
      <c r="AW486" s="14" t="s">
        <v>41</v>
      </c>
      <c r="AX486" s="14" t="s">
        <v>80</v>
      </c>
      <c r="AY486" s="213" t="s">
        <v>182</v>
      </c>
    </row>
    <row r="487" spans="2:51" s="13" customFormat="1" ht="11.25">
      <c r="B487" s="192"/>
      <c r="C487" s="193"/>
      <c r="D487" s="194" t="s">
        <v>193</v>
      </c>
      <c r="E487" s="195" t="s">
        <v>43</v>
      </c>
      <c r="F487" s="196" t="s">
        <v>1638</v>
      </c>
      <c r="G487" s="193"/>
      <c r="H487" s="195" t="s">
        <v>43</v>
      </c>
      <c r="I487" s="197"/>
      <c r="J487" s="193"/>
      <c r="K487" s="193"/>
      <c r="L487" s="198"/>
      <c r="M487" s="199"/>
      <c r="N487" s="200"/>
      <c r="O487" s="200"/>
      <c r="P487" s="200"/>
      <c r="Q487" s="200"/>
      <c r="R487" s="200"/>
      <c r="S487" s="200"/>
      <c r="T487" s="201"/>
      <c r="AT487" s="202" t="s">
        <v>193</v>
      </c>
      <c r="AU487" s="202" t="s">
        <v>90</v>
      </c>
      <c r="AV487" s="13" t="s">
        <v>88</v>
      </c>
      <c r="AW487" s="13" t="s">
        <v>41</v>
      </c>
      <c r="AX487" s="13" t="s">
        <v>80</v>
      </c>
      <c r="AY487" s="202" t="s">
        <v>182</v>
      </c>
    </row>
    <row r="488" spans="2:51" s="14" customFormat="1" ht="11.25">
      <c r="B488" s="203"/>
      <c r="C488" s="204"/>
      <c r="D488" s="194" t="s">
        <v>193</v>
      </c>
      <c r="E488" s="205" t="s">
        <v>43</v>
      </c>
      <c r="F488" s="206" t="s">
        <v>2536</v>
      </c>
      <c r="G488" s="204"/>
      <c r="H488" s="207">
        <v>50</v>
      </c>
      <c r="I488" s="208"/>
      <c r="J488" s="204"/>
      <c r="K488" s="204"/>
      <c r="L488" s="209"/>
      <c r="M488" s="210"/>
      <c r="N488" s="211"/>
      <c r="O488" s="211"/>
      <c r="P488" s="211"/>
      <c r="Q488" s="211"/>
      <c r="R488" s="211"/>
      <c r="S488" s="211"/>
      <c r="T488" s="212"/>
      <c r="AT488" s="213" t="s">
        <v>193</v>
      </c>
      <c r="AU488" s="213" t="s">
        <v>90</v>
      </c>
      <c r="AV488" s="14" t="s">
        <v>90</v>
      </c>
      <c r="AW488" s="14" t="s">
        <v>41</v>
      </c>
      <c r="AX488" s="14" t="s">
        <v>80</v>
      </c>
      <c r="AY488" s="213" t="s">
        <v>182</v>
      </c>
    </row>
    <row r="489" spans="2:51" s="13" customFormat="1" ht="11.25">
      <c r="B489" s="192"/>
      <c r="C489" s="193"/>
      <c r="D489" s="194" t="s">
        <v>193</v>
      </c>
      <c r="E489" s="195" t="s">
        <v>43</v>
      </c>
      <c r="F489" s="196" t="s">
        <v>1639</v>
      </c>
      <c r="G489" s="193"/>
      <c r="H489" s="195" t="s">
        <v>43</v>
      </c>
      <c r="I489" s="197"/>
      <c r="J489" s="193"/>
      <c r="K489" s="193"/>
      <c r="L489" s="198"/>
      <c r="M489" s="199"/>
      <c r="N489" s="200"/>
      <c r="O489" s="200"/>
      <c r="P489" s="200"/>
      <c r="Q489" s="200"/>
      <c r="R489" s="200"/>
      <c r="S489" s="200"/>
      <c r="T489" s="201"/>
      <c r="AT489" s="202" t="s">
        <v>193</v>
      </c>
      <c r="AU489" s="202" t="s">
        <v>90</v>
      </c>
      <c r="AV489" s="13" t="s">
        <v>88</v>
      </c>
      <c r="AW489" s="13" t="s">
        <v>41</v>
      </c>
      <c r="AX489" s="13" t="s">
        <v>80</v>
      </c>
      <c r="AY489" s="202" t="s">
        <v>182</v>
      </c>
    </row>
    <row r="490" spans="2:51" s="14" customFormat="1" ht="11.25">
      <c r="B490" s="203"/>
      <c r="C490" s="204"/>
      <c r="D490" s="194" t="s">
        <v>193</v>
      </c>
      <c r="E490" s="205" t="s">
        <v>43</v>
      </c>
      <c r="F490" s="206" t="s">
        <v>1645</v>
      </c>
      <c r="G490" s="204"/>
      <c r="H490" s="207">
        <v>35</v>
      </c>
      <c r="I490" s="208"/>
      <c r="J490" s="204"/>
      <c r="K490" s="204"/>
      <c r="L490" s="209"/>
      <c r="M490" s="210"/>
      <c r="N490" s="211"/>
      <c r="O490" s="211"/>
      <c r="P490" s="211"/>
      <c r="Q490" s="211"/>
      <c r="R490" s="211"/>
      <c r="S490" s="211"/>
      <c r="T490" s="212"/>
      <c r="AT490" s="213" t="s">
        <v>193</v>
      </c>
      <c r="AU490" s="213" t="s">
        <v>90</v>
      </c>
      <c r="AV490" s="14" t="s">
        <v>90</v>
      </c>
      <c r="AW490" s="14" t="s">
        <v>41</v>
      </c>
      <c r="AX490" s="14" t="s">
        <v>80</v>
      </c>
      <c r="AY490" s="213" t="s">
        <v>182</v>
      </c>
    </row>
    <row r="491" spans="2:51" s="13" customFormat="1" ht="11.25">
      <c r="B491" s="192"/>
      <c r="C491" s="193"/>
      <c r="D491" s="194" t="s">
        <v>193</v>
      </c>
      <c r="E491" s="195" t="s">
        <v>43</v>
      </c>
      <c r="F491" s="196" t="s">
        <v>1641</v>
      </c>
      <c r="G491" s="193"/>
      <c r="H491" s="195" t="s">
        <v>43</v>
      </c>
      <c r="I491" s="197"/>
      <c r="J491" s="193"/>
      <c r="K491" s="193"/>
      <c r="L491" s="198"/>
      <c r="M491" s="199"/>
      <c r="N491" s="200"/>
      <c r="O491" s="200"/>
      <c r="P491" s="200"/>
      <c r="Q491" s="200"/>
      <c r="R491" s="200"/>
      <c r="S491" s="200"/>
      <c r="T491" s="201"/>
      <c r="AT491" s="202" t="s">
        <v>193</v>
      </c>
      <c r="AU491" s="202" t="s">
        <v>90</v>
      </c>
      <c r="AV491" s="13" t="s">
        <v>88</v>
      </c>
      <c r="AW491" s="13" t="s">
        <v>41</v>
      </c>
      <c r="AX491" s="13" t="s">
        <v>80</v>
      </c>
      <c r="AY491" s="202" t="s">
        <v>182</v>
      </c>
    </row>
    <row r="492" spans="2:51" s="14" customFormat="1" ht="11.25">
      <c r="B492" s="203"/>
      <c r="C492" s="204"/>
      <c r="D492" s="194" t="s">
        <v>193</v>
      </c>
      <c r="E492" s="205" t="s">
        <v>43</v>
      </c>
      <c r="F492" s="206" t="s">
        <v>2537</v>
      </c>
      <c r="G492" s="204"/>
      <c r="H492" s="207">
        <v>45</v>
      </c>
      <c r="I492" s="208"/>
      <c r="J492" s="204"/>
      <c r="K492" s="204"/>
      <c r="L492" s="209"/>
      <c r="M492" s="210"/>
      <c r="N492" s="211"/>
      <c r="O492" s="211"/>
      <c r="P492" s="211"/>
      <c r="Q492" s="211"/>
      <c r="R492" s="211"/>
      <c r="S492" s="211"/>
      <c r="T492" s="212"/>
      <c r="AT492" s="213" t="s">
        <v>193</v>
      </c>
      <c r="AU492" s="213" t="s">
        <v>90</v>
      </c>
      <c r="AV492" s="14" t="s">
        <v>90</v>
      </c>
      <c r="AW492" s="14" t="s">
        <v>41</v>
      </c>
      <c r="AX492" s="14" t="s">
        <v>80</v>
      </c>
      <c r="AY492" s="213" t="s">
        <v>182</v>
      </c>
    </row>
    <row r="493" spans="2:51" s="13" customFormat="1" ht="11.25">
      <c r="B493" s="192"/>
      <c r="C493" s="193"/>
      <c r="D493" s="194" t="s">
        <v>193</v>
      </c>
      <c r="E493" s="195" t="s">
        <v>43</v>
      </c>
      <c r="F493" s="196" t="s">
        <v>1643</v>
      </c>
      <c r="G493" s="193"/>
      <c r="H493" s="195" t="s">
        <v>43</v>
      </c>
      <c r="I493" s="197"/>
      <c r="J493" s="193"/>
      <c r="K493" s="193"/>
      <c r="L493" s="198"/>
      <c r="M493" s="199"/>
      <c r="N493" s="200"/>
      <c r="O493" s="200"/>
      <c r="P493" s="200"/>
      <c r="Q493" s="200"/>
      <c r="R493" s="200"/>
      <c r="S493" s="200"/>
      <c r="T493" s="201"/>
      <c r="AT493" s="202" t="s">
        <v>193</v>
      </c>
      <c r="AU493" s="202" t="s">
        <v>90</v>
      </c>
      <c r="AV493" s="13" t="s">
        <v>88</v>
      </c>
      <c r="AW493" s="13" t="s">
        <v>41</v>
      </c>
      <c r="AX493" s="13" t="s">
        <v>80</v>
      </c>
      <c r="AY493" s="202" t="s">
        <v>182</v>
      </c>
    </row>
    <row r="494" spans="2:51" s="14" customFormat="1" ht="11.25">
      <c r="B494" s="203"/>
      <c r="C494" s="204"/>
      <c r="D494" s="194" t="s">
        <v>193</v>
      </c>
      <c r="E494" s="205" t="s">
        <v>43</v>
      </c>
      <c r="F494" s="206" t="s">
        <v>1642</v>
      </c>
      <c r="G494" s="204"/>
      <c r="H494" s="207">
        <v>30</v>
      </c>
      <c r="I494" s="208"/>
      <c r="J494" s="204"/>
      <c r="K494" s="204"/>
      <c r="L494" s="209"/>
      <c r="M494" s="210"/>
      <c r="N494" s="211"/>
      <c r="O494" s="211"/>
      <c r="P494" s="211"/>
      <c r="Q494" s="211"/>
      <c r="R494" s="211"/>
      <c r="S494" s="211"/>
      <c r="T494" s="212"/>
      <c r="AT494" s="213" t="s">
        <v>193</v>
      </c>
      <c r="AU494" s="213" t="s">
        <v>90</v>
      </c>
      <c r="AV494" s="14" t="s">
        <v>90</v>
      </c>
      <c r="AW494" s="14" t="s">
        <v>41</v>
      </c>
      <c r="AX494" s="14" t="s">
        <v>80</v>
      </c>
      <c r="AY494" s="213" t="s">
        <v>182</v>
      </c>
    </row>
    <row r="495" spans="2:51" s="13" customFormat="1" ht="11.25">
      <c r="B495" s="192"/>
      <c r="C495" s="193"/>
      <c r="D495" s="194" t="s">
        <v>193</v>
      </c>
      <c r="E495" s="195" t="s">
        <v>43</v>
      </c>
      <c r="F495" s="196" t="s">
        <v>1644</v>
      </c>
      <c r="G495" s="193"/>
      <c r="H495" s="195" t="s">
        <v>43</v>
      </c>
      <c r="I495" s="197"/>
      <c r="J495" s="193"/>
      <c r="K495" s="193"/>
      <c r="L495" s="198"/>
      <c r="M495" s="199"/>
      <c r="N495" s="200"/>
      <c r="O495" s="200"/>
      <c r="P495" s="200"/>
      <c r="Q495" s="200"/>
      <c r="R495" s="200"/>
      <c r="S495" s="200"/>
      <c r="T495" s="201"/>
      <c r="AT495" s="202" t="s">
        <v>193</v>
      </c>
      <c r="AU495" s="202" t="s">
        <v>90</v>
      </c>
      <c r="AV495" s="13" t="s">
        <v>88</v>
      </c>
      <c r="AW495" s="13" t="s">
        <v>41</v>
      </c>
      <c r="AX495" s="13" t="s">
        <v>80</v>
      </c>
      <c r="AY495" s="202" t="s">
        <v>182</v>
      </c>
    </row>
    <row r="496" spans="2:51" s="14" customFormat="1" ht="11.25">
      <c r="B496" s="203"/>
      <c r="C496" s="204"/>
      <c r="D496" s="194" t="s">
        <v>193</v>
      </c>
      <c r="E496" s="205" t="s">
        <v>43</v>
      </c>
      <c r="F496" s="206" t="s">
        <v>2535</v>
      </c>
      <c r="G496" s="204"/>
      <c r="H496" s="207">
        <v>15</v>
      </c>
      <c r="I496" s="208"/>
      <c r="J496" s="204"/>
      <c r="K496" s="204"/>
      <c r="L496" s="209"/>
      <c r="M496" s="210"/>
      <c r="N496" s="211"/>
      <c r="O496" s="211"/>
      <c r="P496" s="211"/>
      <c r="Q496" s="211"/>
      <c r="R496" s="211"/>
      <c r="S496" s="211"/>
      <c r="T496" s="212"/>
      <c r="AT496" s="213" t="s">
        <v>193</v>
      </c>
      <c r="AU496" s="213" t="s">
        <v>90</v>
      </c>
      <c r="AV496" s="14" t="s">
        <v>90</v>
      </c>
      <c r="AW496" s="14" t="s">
        <v>41</v>
      </c>
      <c r="AX496" s="14" t="s">
        <v>80</v>
      </c>
      <c r="AY496" s="213" t="s">
        <v>182</v>
      </c>
    </row>
    <row r="497" spans="1:65" s="13" customFormat="1" ht="11.25">
      <c r="B497" s="192"/>
      <c r="C497" s="193"/>
      <c r="D497" s="194" t="s">
        <v>193</v>
      </c>
      <c r="E497" s="195" t="s">
        <v>43</v>
      </c>
      <c r="F497" s="196" t="s">
        <v>1646</v>
      </c>
      <c r="G497" s="193"/>
      <c r="H497" s="195" t="s">
        <v>43</v>
      </c>
      <c r="I497" s="197"/>
      <c r="J497" s="193"/>
      <c r="K497" s="193"/>
      <c r="L497" s="198"/>
      <c r="M497" s="199"/>
      <c r="N497" s="200"/>
      <c r="O497" s="200"/>
      <c r="P497" s="200"/>
      <c r="Q497" s="200"/>
      <c r="R497" s="200"/>
      <c r="S497" s="200"/>
      <c r="T497" s="201"/>
      <c r="AT497" s="202" t="s">
        <v>193</v>
      </c>
      <c r="AU497" s="202" t="s">
        <v>90</v>
      </c>
      <c r="AV497" s="13" t="s">
        <v>88</v>
      </c>
      <c r="AW497" s="13" t="s">
        <v>41</v>
      </c>
      <c r="AX497" s="13" t="s">
        <v>80</v>
      </c>
      <c r="AY497" s="202" t="s">
        <v>182</v>
      </c>
    </row>
    <row r="498" spans="1:65" s="14" customFormat="1" ht="11.25">
      <c r="B498" s="203"/>
      <c r="C498" s="204"/>
      <c r="D498" s="194" t="s">
        <v>193</v>
      </c>
      <c r="E498" s="205" t="s">
        <v>43</v>
      </c>
      <c r="F498" s="206" t="s">
        <v>2535</v>
      </c>
      <c r="G498" s="204"/>
      <c r="H498" s="207">
        <v>15</v>
      </c>
      <c r="I498" s="208"/>
      <c r="J498" s="204"/>
      <c r="K498" s="204"/>
      <c r="L498" s="209"/>
      <c r="M498" s="210"/>
      <c r="N498" s="211"/>
      <c r="O498" s="211"/>
      <c r="P498" s="211"/>
      <c r="Q498" s="211"/>
      <c r="R498" s="211"/>
      <c r="S498" s="211"/>
      <c r="T498" s="212"/>
      <c r="AT498" s="213" t="s">
        <v>193</v>
      </c>
      <c r="AU498" s="213" t="s">
        <v>90</v>
      </c>
      <c r="AV498" s="14" t="s">
        <v>90</v>
      </c>
      <c r="AW498" s="14" t="s">
        <v>41</v>
      </c>
      <c r="AX498" s="14" t="s">
        <v>80</v>
      </c>
      <c r="AY498" s="213" t="s">
        <v>182</v>
      </c>
    </row>
    <row r="499" spans="1:65" s="15" customFormat="1" ht="11.25">
      <c r="B499" s="227"/>
      <c r="C499" s="228"/>
      <c r="D499" s="194" t="s">
        <v>193</v>
      </c>
      <c r="E499" s="229" t="s">
        <v>43</v>
      </c>
      <c r="F499" s="230" t="s">
        <v>436</v>
      </c>
      <c r="G499" s="228"/>
      <c r="H499" s="231">
        <v>325</v>
      </c>
      <c r="I499" s="232"/>
      <c r="J499" s="228"/>
      <c r="K499" s="228"/>
      <c r="L499" s="233"/>
      <c r="M499" s="234"/>
      <c r="N499" s="235"/>
      <c r="O499" s="235"/>
      <c r="P499" s="235"/>
      <c r="Q499" s="235"/>
      <c r="R499" s="235"/>
      <c r="S499" s="235"/>
      <c r="T499" s="236"/>
      <c r="AT499" s="237" t="s">
        <v>193</v>
      </c>
      <c r="AU499" s="237" t="s">
        <v>90</v>
      </c>
      <c r="AV499" s="15" t="s">
        <v>205</v>
      </c>
      <c r="AW499" s="15" t="s">
        <v>41</v>
      </c>
      <c r="AX499" s="15" t="s">
        <v>88</v>
      </c>
      <c r="AY499" s="237" t="s">
        <v>182</v>
      </c>
    </row>
    <row r="500" spans="1:65" s="2" customFormat="1" ht="14.45" customHeight="1">
      <c r="A500" s="35"/>
      <c r="B500" s="36"/>
      <c r="C500" s="214" t="s">
        <v>676</v>
      </c>
      <c r="D500" s="214" t="s">
        <v>179</v>
      </c>
      <c r="E500" s="215" t="s">
        <v>643</v>
      </c>
      <c r="F500" s="216" t="s">
        <v>644</v>
      </c>
      <c r="G500" s="217" t="s">
        <v>481</v>
      </c>
      <c r="H500" s="218">
        <v>341.25</v>
      </c>
      <c r="I500" s="219"/>
      <c r="J500" s="220">
        <f>ROUND(I500*H500,2)</f>
        <v>0</v>
      </c>
      <c r="K500" s="216" t="s">
        <v>198</v>
      </c>
      <c r="L500" s="221"/>
      <c r="M500" s="222" t="s">
        <v>43</v>
      </c>
      <c r="N500" s="223" t="s">
        <v>51</v>
      </c>
      <c r="O500" s="65"/>
      <c r="P500" s="188">
        <f>O500*H500</f>
        <v>0</v>
      </c>
      <c r="Q500" s="188">
        <v>0</v>
      </c>
      <c r="R500" s="188">
        <f>Q500*H500</f>
        <v>0</v>
      </c>
      <c r="S500" s="188">
        <v>0</v>
      </c>
      <c r="T500" s="189">
        <f>S500*H500</f>
        <v>0</v>
      </c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R500" s="190" t="s">
        <v>90</v>
      </c>
      <c r="AT500" s="190" t="s">
        <v>179</v>
      </c>
      <c r="AU500" s="190" t="s">
        <v>90</v>
      </c>
      <c r="AY500" s="17" t="s">
        <v>182</v>
      </c>
      <c r="BE500" s="191">
        <f>IF(N500="základní",J500,0)</f>
        <v>0</v>
      </c>
      <c r="BF500" s="191">
        <f>IF(N500="snížená",J500,0)</f>
        <v>0</v>
      </c>
      <c r="BG500" s="191">
        <f>IF(N500="zákl. přenesená",J500,0)</f>
        <v>0</v>
      </c>
      <c r="BH500" s="191">
        <f>IF(N500="sníž. přenesená",J500,0)</f>
        <v>0</v>
      </c>
      <c r="BI500" s="191">
        <f>IF(N500="nulová",J500,0)</f>
        <v>0</v>
      </c>
      <c r="BJ500" s="17" t="s">
        <v>88</v>
      </c>
      <c r="BK500" s="191">
        <f>ROUND(I500*H500,2)</f>
        <v>0</v>
      </c>
      <c r="BL500" s="17" t="s">
        <v>88</v>
      </c>
      <c r="BM500" s="190" t="s">
        <v>645</v>
      </c>
    </row>
    <row r="501" spans="1:65" s="13" customFormat="1" ht="11.25">
      <c r="B501" s="192"/>
      <c r="C501" s="193"/>
      <c r="D501" s="194" t="s">
        <v>193</v>
      </c>
      <c r="E501" s="195" t="s">
        <v>43</v>
      </c>
      <c r="F501" s="196" t="s">
        <v>431</v>
      </c>
      <c r="G501" s="193"/>
      <c r="H501" s="195" t="s">
        <v>43</v>
      </c>
      <c r="I501" s="197"/>
      <c r="J501" s="193"/>
      <c r="K501" s="193"/>
      <c r="L501" s="198"/>
      <c r="M501" s="199"/>
      <c r="N501" s="200"/>
      <c r="O501" s="200"/>
      <c r="P501" s="200"/>
      <c r="Q501" s="200"/>
      <c r="R501" s="200"/>
      <c r="S501" s="200"/>
      <c r="T501" s="201"/>
      <c r="AT501" s="202" t="s">
        <v>193</v>
      </c>
      <c r="AU501" s="202" t="s">
        <v>90</v>
      </c>
      <c r="AV501" s="13" t="s">
        <v>88</v>
      </c>
      <c r="AW501" s="13" t="s">
        <v>41</v>
      </c>
      <c r="AX501" s="13" t="s">
        <v>80</v>
      </c>
      <c r="AY501" s="202" t="s">
        <v>182</v>
      </c>
    </row>
    <row r="502" spans="1:65" s="13" customFormat="1" ht="11.25">
      <c r="B502" s="192"/>
      <c r="C502" s="193"/>
      <c r="D502" s="194" t="s">
        <v>193</v>
      </c>
      <c r="E502" s="195" t="s">
        <v>43</v>
      </c>
      <c r="F502" s="196" t="s">
        <v>646</v>
      </c>
      <c r="G502" s="193"/>
      <c r="H502" s="195" t="s">
        <v>43</v>
      </c>
      <c r="I502" s="197"/>
      <c r="J502" s="193"/>
      <c r="K502" s="193"/>
      <c r="L502" s="198"/>
      <c r="M502" s="199"/>
      <c r="N502" s="200"/>
      <c r="O502" s="200"/>
      <c r="P502" s="200"/>
      <c r="Q502" s="200"/>
      <c r="R502" s="200"/>
      <c r="S502" s="200"/>
      <c r="T502" s="201"/>
      <c r="AT502" s="202" t="s">
        <v>193</v>
      </c>
      <c r="AU502" s="202" t="s">
        <v>90</v>
      </c>
      <c r="AV502" s="13" t="s">
        <v>88</v>
      </c>
      <c r="AW502" s="13" t="s">
        <v>41</v>
      </c>
      <c r="AX502" s="13" t="s">
        <v>80</v>
      </c>
      <c r="AY502" s="202" t="s">
        <v>182</v>
      </c>
    </row>
    <row r="503" spans="1:65" s="13" customFormat="1" ht="11.25">
      <c r="B503" s="192"/>
      <c r="C503" s="193"/>
      <c r="D503" s="194" t="s">
        <v>193</v>
      </c>
      <c r="E503" s="195" t="s">
        <v>43</v>
      </c>
      <c r="F503" s="196" t="s">
        <v>638</v>
      </c>
      <c r="G503" s="193"/>
      <c r="H503" s="195" t="s">
        <v>43</v>
      </c>
      <c r="I503" s="197"/>
      <c r="J503" s="193"/>
      <c r="K503" s="193"/>
      <c r="L503" s="198"/>
      <c r="M503" s="199"/>
      <c r="N503" s="200"/>
      <c r="O503" s="200"/>
      <c r="P503" s="200"/>
      <c r="Q503" s="200"/>
      <c r="R503" s="200"/>
      <c r="S503" s="200"/>
      <c r="T503" s="201"/>
      <c r="AT503" s="202" t="s">
        <v>193</v>
      </c>
      <c r="AU503" s="202" t="s">
        <v>90</v>
      </c>
      <c r="AV503" s="13" t="s">
        <v>88</v>
      </c>
      <c r="AW503" s="13" t="s">
        <v>41</v>
      </c>
      <c r="AX503" s="13" t="s">
        <v>80</v>
      </c>
      <c r="AY503" s="202" t="s">
        <v>182</v>
      </c>
    </row>
    <row r="504" spans="1:65" s="14" customFormat="1" ht="11.25">
      <c r="B504" s="203"/>
      <c r="C504" s="204"/>
      <c r="D504" s="194" t="s">
        <v>193</v>
      </c>
      <c r="E504" s="205" t="s">
        <v>43</v>
      </c>
      <c r="F504" s="206" t="s">
        <v>647</v>
      </c>
      <c r="G504" s="204"/>
      <c r="H504" s="207">
        <v>47.25</v>
      </c>
      <c r="I504" s="208"/>
      <c r="J504" s="204"/>
      <c r="K504" s="204"/>
      <c r="L504" s="209"/>
      <c r="M504" s="210"/>
      <c r="N504" s="211"/>
      <c r="O504" s="211"/>
      <c r="P504" s="211"/>
      <c r="Q504" s="211"/>
      <c r="R504" s="211"/>
      <c r="S504" s="211"/>
      <c r="T504" s="212"/>
      <c r="AT504" s="213" t="s">
        <v>193</v>
      </c>
      <c r="AU504" s="213" t="s">
        <v>90</v>
      </c>
      <c r="AV504" s="14" t="s">
        <v>90</v>
      </c>
      <c r="AW504" s="14" t="s">
        <v>41</v>
      </c>
      <c r="AX504" s="14" t="s">
        <v>80</v>
      </c>
      <c r="AY504" s="213" t="s">
        <v>182</v>
      </c>
    </row>
    <row r="505" spans="1:65" s="13" customFormat="1" ht="11.25">
      <c r="B505" s="192"/>
      <c r="C505" s="193"/>
      <c r="D505" s="194" t="s">
        <v>193</v>
      </c>
      <c r="E505" s="195" t="s">
        <v>43</v>
      </c>
      <c r="F505" s="196" t="s">
        <v>640</v>
      </c>
      <c r="G505" s="193"/>
      <c r="H505" s="195" t="s">
        <v>43</v>
      </c>
      <c r="I505" s="197"/>
      <c r="J505" s="193"/>
      <c r="K505" s="193"/>
      <c r="L505" s="198"/>
      <c r="M505" s="199"/>
      <c r="N505" s="200"/>
      <c r="O505" s="200"/>
      <c r="P505" s="200"/>
      <c r="Q505" s="200"/>
      <c r="R505" s="200"/>
      <c r="S505" s="200"/>
      <c r="T505" s="201"/>
      <c r="AT505" s="202" t="s">
        <v>193</v>
      </c>
      <c r="AU505" s="202" t="s">
        <v>90</v>
      </c>
      <c r="AV505" s="13" t="s">
        <v>88</v>
      </c>
      <c r="AW505" s="13" t="s">
        <v>41</v>
      </c>
      <c r="AX505" s="13" t="s">
        <v>80</v>
      </c>
      <c r="AY505" s="202" t="s">
        <v>182</v>
      </c>
    </row>
    <row r="506" spans="1:65" s="14" customFormat="1" ht="11.25">
      <c r="B506" s="203"/>
      <c r="C506" s="204"/>
      <c r="D506" s="194" t="s">
        <v>193</v>
      </c>
      <c r="E506" s="205" t="s">
        <v>43</v>
      </c>
      <c r="F506" s="206" t="s">
        <v>2538</v>
      </c>
      <c r="G506" s="204"/>
      <c r="H506" s="207">
        <v>21</v>
      </c>
      <c r="I506" s="208"/>
      <c r="J506" s="204"/>
      <c r="K506" s="204"/>
      <c r="L506" s="209"/>
      <c r="M506" s="210"/>
      <c r="N506" s="211"/>
      <c r="O506" s="211"/>
      <c r="P506" s="211"/>
      <c r="Q506" s="211"/>
      <c r="R506" s="211"/>
      <c r="S506" s="211"/>
      <c r="T506" s="212"/>
      <c r="AT506" s="213" t="s">
        <v>193</v>
      </c>
      <c r="AU506" s="213" t="s">
        <v>90</v>
      </c>
      <c r="AV506" s="14" t="s">
        <v>90</v>
      </c>
      <c r="AW506" s="14" t="s">
        <v>41</v>
      </c>
      <c r="AX506" s="14" t="s">
        <v>80</v>
      </c>
      <c r="AY506" s="213" t="s">
        <v>182</v>
      </c>
    </row>
    <row r="507" spans="1:65" s="13" customFormat="1" ht="11.25">
      <c r="B507" s="192"/>
      <c r="C507" s="193"/>
      <c r="D507" s="194" t="s">
        <v>193</v>
      </c>
      <c r="E507" s="195" t="s">
        <v>43</v>
      </c>
      <c r="F507" s="196" t="s">
        <v>1636</v>
      </c>
      <c r="G507" s="193"/>
      <c r="H507" s="195" t="s">
        <v>43</v>
      </c>
      <c r="I507" s="197"/>
      <c r="J507" s="193"/>
      <c r="K507" s="193"/>
      <c r="L507" s="198"/>
      <c r="M507" s="199"/>
      <c r="N507" s="200"/>
      <c r="O507" s="200"/>
      <c r="P507" s="200"/>
      <c r="Q507" s="200"/>
      <c r="R507" s="200"/>
      <c r="S507" s="200"/>
      <c r="T507" s="201"/>
      <c r="AT507" s="202" t="s">
        <v>193</v>
      </c>
      <c r="AU507" s="202" t="s">
        <v>90</v>
      </c>
      <c r="AV507" s="13" t="s">
        <v>88</v>
      </c>
      <c r="AW507" s="13" t="s">
        <v>41</v>
      </c>
      <c r="AX507" s="13" t="s">
        <v>80</v>
      </c>
      <c r="AY507" s="202" t="s">
        <v>182</v>
      </c>
    </row>
    <row r="508" spans="1:65" s="14" customFormat="1" ht="11.25">
      <c r="B508" s="203"/>
      <c r="C508" s="204"/>
      <c r="D508" s="194" t="s">
        <v>193</v>
      </c>
      <c r="E508" s="205" t="s">
        <v>43</v>
      </c>
      <c r="F508" s="206" t="s">
        <v>2539</v>
      </c>
      <c r="G508" s="204"/>
      <c r="H508" s="207">
        <v>57.75</v>
      </c>
      <c r="I508" s="208"/>
      <c r="J508" s="204"/>
      <c r="K508" s="204"/>
      <c r="L508" s="209"/>
      <c r="M508" s="210"/>
      <c r="N508" s="211"/>
      <c r="O508" s="211"/>
      <c r="P508" s="211"/>
      <c r="Q508" s="211"/>
      <c r="R508" s="211"/>
      <c r="S508" s="211"/>
      <c r="T508" s="212"/>
      <c r="AT508" s="213" t="s">
        <v>193</v>
      </c>
      <c r="AU508" s="213" t="s">
        <v>90</v>
      </c>
      <c r="AV508" s="14" t="s">
        <v>90</v>
      </c>
      <c r="AW508" s="14" t="s">
        <v>41</v>
      </c>
      <c r="AX508" s="14" t="s">
        <v>80</v>
      </c>
      <c r="AY508" s="213" t="s">
        <v>182</v>
      </c>
    </row>
    <row r="509" spans="1:65" s="13" customFormat="1" ht="11.25">
      <c r="B509" s="192"/>
      <c r="C509" s="193"/>
      <c r="D509" s="194" t="s">
        <v>193</v>
      </c>
      <c r="E509" s="195" t="s">
        <v>43</v>
      </c>
      <c r="F509" s="196" t="s">
        <v>1637</v>
      </c>
      <c r="G509" s="193"/>
      <c r="H509" s="195" t="s">
        <v>43</v>
      </c>
      <c r="I509" s="197"/>
      <c r="J509" s="193"/>
      <c r="K509" s="193"/>
      <c r="L509" s="198"/>
      <c r="M509" s="199"/>
      <c r="N509" s="200"/>
      <c r="O509" s="200"/>
      <c r="P509" s="200"/>
      <c r="Q509" s="200"/>
      <c r="R509" s="200"/>
      <c r="S509" s="200"/>
      <c r="T509" s="201"/>
      <c r="AT509" s="202" t="s">
        <v>193</v>
      </c>
      <c r="AU509" s="202" t="s">
        <v>90</v>
      </c>
      <c r="AV509" s="13" t="s">
        <v>88</v>
      </c>
      <c r="AW509" s="13" t="s">
        <v>41</v>
      </c>
      <c r="AX509" s="13" t="s">
        <v>80</v>
      </c>
      <c r="AY509" s="202" t="s">
        <v>182</v>
      </c>
    </row>
    <row r="510" spans="1:65" s="14" customFormat="1" ht="11.25">
      <c r="B510" s="203"/>
      <c r="C510" s="204"/>
      <c r="D510" s="194" t="s">
        <v>193</v>
      </c>
      <c r="E510" s="205" t="s">
        <v>43</v>
      </c>
      <c r="F510" s="206" t="s">
        <v>2540</v>
      </c>
      <c r="G510" s="204"/>
      <c r="H510" s="207">
        <v>15.75</v>
      </c>
      <c r="I510" s="208"/>
      <c r="J510" s="204"/>
      <c r="K510" s="204"/>
      <c r="L510" s="209"/>
      <c r="M510" s="210"/>
      <c r="N510" s="211"/>
      <c r="O510" s="211"/>
      <c r="P510" s="211"/>
      <c r="Q510" s="211"/>
      <c r="R510" s="211"/>
      <c r="S510" s="211"/>
      <c r="T510" s="212"/>
      <c r="AT510" s="213" t="s">
        <v>193</v>
      </c>
      <c r="AU510" s="213" t="s">
        <v>90</v>
      </c>
      <c r="AV510" s="14" t="s">
        <v>90</v>
      </c>
      <c r="AW510" s="14" t="s">
        <v>41</v>
      </c>
      <c r="AX510" s="14" t="s">
        <v>80</v>
      </c>
      <c r="AY510" s="213" t="s">
        <v>182</v>
      </c>
    </row>
    <row r="511" spans="1:65" s="13" customFormat="1" ht="11.25">
      <c r="B511" s="192"/>
      <c r="C511" s="193"/>
      <c r="D511" s="194" t="s">
        <v>193</v>
      </c>
      <c r="E511" s="195" t="s">
        <v>43</v>
      </c>
      <c r="F511" s="196" t="s">
        <v>1638</v>
      </c>
      <c r="G511" s="193"/>
      <c r="H511" s="195" t="s">
        <v>43</v>
      </c>
      <c r="I511" s="197"/>
      <c r="J511" s="193"/>
      <c r="K511" s="193"/>
      <c r="L511" s="198"/>
      <c r="M511" s="199"/>
      <c r="N511" s="200"/>
      <c r="O511" s="200"/>
      <c r="P511" s="200"/>
      <c r="Q511" s="200"/>
      <c r="R511" s="200"/>
      <c r="S511" s="200"/>
      <c r="T511" s="201"/>
      <c r="AT511" s="202" t="s">
        <v>193</v>
      </c>
      <c r="AU511" s="202" t="s">
        <v>90</v>
      </c>
      <c r="AV511" s="13" t="s">
        <v>88</v>
      </c>
      <c r="AW511" s="13" t="s">
        <v>41</v>
      </c>
      <c r="AX511" s="13" t="s">
        <v>80</v>
      </c>
      <c r="AY511" s="202" t="s">
        <v>182</v>
      </c>
    </row>
    <row r="512" spans="1:65" s="14" customFormat="1" ht="11.25">
      <c r="B512" s="203"/>
      <c r="C512" s="204"/>
      <c r="D512" s="194" t="s">
        <v>193</v>
      </c>
      <c r="E512" s="205" t="s">
        <v>43</v>
      </c>
      <c r="F512" s="206" t="s">
        <v>2541</v>
      </c>
      <c r="G512" s="204"/>
      <c r="H512" s="207">
        <v>52.5</v>
      </c>
      <c r="I512" s="208"/>
      <c r="J512" s="204"/>
      <c r="K512" s="204"/>
      <c r="L512" s="209"/>
      <c r="M512" s="210"/>
      <c r="N512" s="211"/>
      <c r="O512" s="211"/>
      <c r="P512" s="211"/>
      <c r="Q512" s="211"/>
      <c r="R512" s="211"/>
      <c r="S512" s="211"/>
      <c r="T512" s="212"/>
      <c r="AT512" s="213" t="s">
        <v>193</v>
      </c>
      <c r="AU512" s="213" t="s">
        <v>90</v>
      </c>
      <c r="AV512" s="14" t="s">
        <v>90</v>
      </c>
      <c r="AW512" s="14" t="s">
        <v>41</v>
      </c>
      <c r="AX512" s="14" t="s">
        <v>80</v>
      </c>
      <c r="AY512" s="213" t="s">
        <v>182</v>
      </c>
    </row>
    <row r="513" spans="1:65" s="13" customFormat="1" ht="11.25">
      <c r="B513" s="192"/>
      <c r="C513" s="193"/>
      <c r="D513" s="194" t="s">
        <v>193</v>
      </c>
      <c r="E513" s="195" t="s">
        <v>43</v>
      </c>
      <c r="F513" s="196" t="s">
        <v>1639</v>
      </c>
      <c r="G513" s="193"/>
      <c r="H513" s="195" t="s">
        <v>43</v>
      </c>
      <c r="I513" s="197"/>
      <c r="J513" s="193"/>
      <c r="K513" s="193"/>
      <c r="L513" s="198"/>
      <c r="M513" s="199"/>
      <c r="N513" s="200"/>
      <c r="O513" s="200"/>
      <c r="P513" s="200"/>
      <c r="Q513" s="200"/>
      <c r="R513" s="200"/>
      <c r="S513" s="200"/>
      <c r="T513" s="201"/>
      <c r="AT513" s="202" t="s">
        <v>193</v>
      </c>
      <c r="AU513" s="202" t="s">
        <v>90</v>
      </c>
      <c r="AV513" s="13" t="s">
        <v>88</v>
      </c>
      <c r="AW513" s="13" t="s">
        <v>41</v>
      </c>
      <c r="AX513" s="13" t="s">
        <v>80</v>
      </c>
      <c r="AY513" s="202" t="s">
        <v>182</v>
      </c>
    </row>
    <row r="514" spans="1:65" s="14" customFormat="1" ht="11.25">
      <c r="B514" s="203"/>
      <c r="C514" s="204"/>
      <c r="D514" s="194" t="s">
        <v>193</v>
      </c>
      <c r="E514" s="205" t="s">
        <v>43</v>
      </c>
      <c r="F514" s="206" t="s">
        <v>1650</v>
      </c>
      <c r="G514" s="204"/>
      <c r="H514" s="207">
        <v>36.75</v>
      </c>
      <c r="I514" s="208"/>
      <c r="J514" s="204"/>
      <c r="K514" s="204"/>
      <c r="L514" s="209"/>
      <c r="M514" s="210"/>
      <c r="N514" s="211"/>
      <c r="O514" s="211"/>
      <c r="P514" s="211"/>
      <c r="Q514" s="211"/>
      <c r="R514" s="211"/>
      <c r="S514" s="211"/>
      <c r="T514" s="212"/>
      <c r="AT514" s="213" t="s">
        <v>193</v>
      </c>
      <c r="AU514" s="213" t="s">
        <v>90</v>
      </c>
      <c r="AV514" s="14" t="s">
        <v>90</v>
      </c>
      <c r="AW514" s="14" t="s">
        <v>41</v>
      </c>
      <c r="AX514" s="14" t="s">
        <v>80</v>
      </c>
      <c r="AY514" s="213" t="s">
        <v>182</v>
      </c>
    </row>
    <row r="515" spans="1:65" s="13" customFormat="1" ht="11.25">
      <c r="B515" s="192"/>
      <c r="C515" s="193"/>
      <c r="D515" s="194" t="s">
        <v>193</v>
      </c>
      <c r="E515" s="195" t="s">
        <v>43</v>
      </c>
      <c r="F515" s="196" t="s">
        <v>1641</v>
      </c>
      <c r="G515" s="193"/>
      <c r="H515" s="195" t="s">
        <v>43</v>
      </c>
      <c r="I515" s="197"/>
      <c r="J515" s="193"/>
      <c r="K515" s="193"/>
      <c r="L515" s="198"/>
      <c r="M515" s="199"/>
      <c r="N515" s="200"/>
      <c r="O515" s="200"/>
      <c r="P515" s="200"/>
      <c r="Q515" s="200"/>
      <c r="R515" s="200"/>
      <c r="S515" s="200"/>
      <c r="T515" s="201"/>
      <c r="AT515" s="202" t="s">
        <v>193</v>
      </c>
      <c r="AU515" s="202" t="s">
        <v>90</v>
      </c>
      <c r="AV515" s="13" t="s">
        <v>88</v>
      </c>
      <c r="AW515" s="13" t="s">
        <v>41</v>
      </c>
      <c r="AX515" s="13" t="s">
        <v>80</v>
      </c>
      <c r="AY515" s="202" t="s">
        <v>182</v>
      </c>
    </row>
    <row r="516" spans="1:65" s="14" customFormat="1" ht="11.25">
      <c r="B516" s="203"/>
      <c r="C516" s="204"/>
      <c r="D516" s="194" t="s">
        <v>193</v>
      </c>
      <c r="E516" s="205" t="s">
        <v>43</v>
      </c>
      <c r="F516" s="206" t="s">
        <v>2542</v>
      </c>
      <c r="G516" s="204"/>
      <c r="H516" s="207">
        <v>47.25</v>
      </c>
      <c r="I516" s="208"/>
      <c r="J516" s="204"/>
      <c r="K516" s="204"/>
      <c r="L516" s="209"/>
      <c r="M516" s="210"/>
      <c r="N516" s="211"/>
      <c r="O516" s="211"/>
      <c r="P516" s="211"/>
      <c r="Q516" s="211"/>
      <c r="R516" s="211"/>
      <c r="S516" s="211"/>
      <c r="T516" s="212"/>
      <c r="AT516" s="213" t="s">
        <v>193</v>
      </c>
      <c r="AU516" s="213" t="s">
        <v>90</v>
      </c>
      <c r="AV516" s="14" t="s">
        <v>90</v>
      </c>
      <c r="AW516" s="14" t="s">
        <v>41</v>
      </c>
      <c r="AX516" s="14" t="s">
        <v>80</v>
      </c>
      <c r="AY516" s="213" t="s">
        <v>182</v>
      </c>
    </row>
    <row r="517" spans="1:65" s="13" customFormat="1" ht="11.25">
      <c r="B517" s="192"/>
      <c r="C517" s="193"/>
      <c r="D517" s="194" t="s">
        <v>193</v>
      </c>
      <c r="E517" s="195" t="s">
        <v>43</v>
      </c>
      <c r="F517" s="196" t="s">
        <v>1643</v>
      </c>
      <c r="G517" s="193"/>
      <c r="H517" s="195" t="s">
        <v>43</v>
      </c>
      <c r="I517" s="197"/>
      <c r="J517" s="193"/>
      <c r="K517" s="193"/>
      <c r="L517" s="198"/>
      <c r="M517" s="199"/>
      <c r="N517" s="200"/>
      <c r="O517" s="200"/>
      <c r="P517" s="200"/>
      <c r="Q517" s="200"/>
      <c r="R517" s="200"/>
      <c r="S517" s="200"/>
      <c r="T517" s="201"/>
      <c r="AT517" s="202" t="s">
        <v>193</v>
      </c>
      <c r="AU517" s="202" t="s">
        <v>90</v>
      </c>
      <c r="AV517" s="13" t="s">
        <v>88</v>
      </c>
      <c r="AW517" s="13" t="s">
        <v>41</v>
      </c>
      <c r="AX517" s="13" t="s">
        <v>80</v>
      </c>
      <c r="AY517" s="202" t="s">
        <v>182</v>
      </c>
    </row>
    <row r="518" spans="1:65" s="14" customFormat="1" ht="11.25">
      <c r="B518" s="203"/>
      <c r="C518" s="204"/>
      <c r="D518" s="194" t="s">
        <v>193</v>
      </c>
      <c r="E518" s="205" t="s">
        <v>43</v>
      </c>
      <c r="F518" s="206" t="s">
        <v>1649</v>
      </c>
      <c r="G518" s="204"/>
      <c r="H518" s="207">
        <v>31.5</v>
      </c>
      <c r="I518" s="208"/>
      <c r="J518" s="204"/>
      <c r="K518" s="204"/>
      <c r="L518" s="209"/>
      <c r="M518" s="210"/>
      <c r="N518" s="211"/>
      <c r="O518" s="211"/>
      <c r="P518" s="211"/>
      <c r="Q518" s="211"/>
      <c r="R518" s="211"/>
      <c r="S518" s="211"/>
      <c r="T518" s="212"/>
      <c r="AT518" s="213" t="s">
        <v>193</v>
      </c>
      <c r="AU518" s="213" t="s">
        <v>90</v>
      </c>
      <c r="AV518" s="14" t="s">
        <v>90</v>
      </c>
      <c r="AW518" s="14" t="s">
        <v>41</v>
      </c>
      <c r="AX518" s="14" t="s">
        <v>80</v>
      </c>
      <c r="AY518" s="213" t="s">
        <v>182</v>
      </c>
    </row>
    <row r="519" spans="1:65" s="13" customFormat="1" ht="11.25">
      <c r="B519" s="192"/>
      <c r="C519" s="193"/>
      <c r="D519" s="194" t="s">
        <v>193</v>
      </c>
      <c r="E519" s="195" t="s">
        <v>43</v>
      </c>
      <c r="F519" s="196" t="s">
        <v>1644</v>
      </c>
      <c r="G519" s="193"/>
      <c r="H519" s="195" t="s">
        <v>43</v>
      </c>
      <c r="I519" s="197"/>
      <c r="J519" s="193"/>
      <c r="K519" s="193"/>
      <c r="L519" s="198"/>
      <c r="M519" s="199"/>
      <c r="N519" s="200"/>
      <c r="O519" s="200"/>
      <c r="P519" s="200"/>
      <c r="Q519" s="200"/>
      <c r="R519" s="200"/>
      <c r="S519" s="200"/>
      <c r="T519" s="201"/>
      <c r="AT519" s="202" t="s">
        <v>193</v>
      </c>
      <c r="AU519" s="202" t="s">
        <v>90</v>
      </c>
      <c r="AV519" s="13" t="s">
        <v>88</v>
      </c>
      <c r="AW519" s="13" t="s">
        <v>41</v>
      </c>
      <c r="AX519" s="13" t="s">
        <v>80</v>
      </c>
      <c r="AY519" s="202" t="s">
        <v>182</v>
      </c>
    </row>
    <row r="520" spans="1:65" s="14" customFormat="1" ht="11.25">
      <c r="B520" s="203"/>
      <c r="C520" s="204"/>
      <c r="D520" s="194" t="s">
        <v>193</v>
      </c>
      <c r="E520" s="205" t="s">
        <v>43</v>
      </c>
      <c r="F520" s="206" t="s">
        <v>2540</v>
      </c>
      <c r="G520" s="204"/>
      <c r="H520" s="207">
        <v>15.75</v>
      </c>
      <c r="I520" s="208"/>
      <c r="J520" s="204"/>
      <c r="K520" s="204"/>
      <c r="L520" s="209"/>
      <c r="M520" s="210"/>
      <c r="N520" s="211"/>
      <c r="O520" s="211"/>
      <c r="P520" s="211"/>
      <c r="Q520" s="211"/>
      <c r="R520" s="211"/>
      <c r="S520" s="211"/>
      <c r="T520" s="212"/>
      <c r="AT520" s="213" t="s">
        <v>193</v>
      </c>
      <c r="AU520" s="213" t="s">
        <v>90</v>
      </c>
      <c r="AV520" s="14" t="s">
        <v>90</v>
      </c>
      <c r="AW520" s="14" t="s">
        <v>41</v>
      </c>
      <c r="AX520" s="14" t="s">
        <v>80</v>
      </c>
      <c r="AY520" s="213" t="s">
        <v>182</v>
      </c>
    </row>
    <row r="521" spans="1:65" s="13" customFormat="1" ht="11.25">
      <c r="B521" s="192"/>
      <c r="C521" s="193"/>
      <c r="D521" s="194" t="s">
        <v>193</v>
      </c>
      <c r="E521" s="195" t="s">
        <v>43</v>
      </c>
      <c r="F521" s="196" t="s">
        <v>1646</v>
      </c>
      <c r="G521" s="193"/>
      <c r="H521" s="195" t="s">
        <v>43</v>
      </c>
      <c r="I521" s="197"/>
      <c r="J521" s="193"/>
      <c r="K521" s="193"/>
      <c r="L521" s="198"/>
      <c r="M521" s="199"/>
      <c r="N521" s="200"/>
      <c r="O521" s="200"/>
      <c r="P521" s="200"/>
      <c r="Q521" s="200"/>
      <c r="R521" s="200"/>
      <c r="S521" s="200"/>
      <c r="T521" s="201"/>
      <c r="AT521" s="202" t="s">
        <v>193</v>
      </c>
      <c r="AU521" s="202" t="s">
        <v>90</v>
      </c>
      <c r="AV521" s="13" t="s">
        <v>88</v>
      </c>
      <c r="AW521" s="13" t="s">
        <v>41</v>
      </c>
      <c r="AX521" s="13" t="s">
        <v>80</v>
      </c>
      <c r="AY521" s="202" t="s">
        <v>182</v>
      </c>
    </row>
    <row r="522" spans="1:65" s="14" customFormat="1" ht="11.25">
      <c r="B522" s="203"/>
      <c r="C522" s="204"/>
      <c r="D522" s="194" t="s">
        <v>193</v>
      </c>
      <c r="E522" s="205" t="s">
        <v>43</v>
      </c>
      <c r="F522" s="206" t="s">
        <v>2540</v>
      </c>
      <c r="G522" s="204"/>
      <c r="H522" s="207">
        <v>15.75</v>
      </c>
      <c r="I522" s="208"/>
      <c r="J522" s="204"/>
      <c r="K522" s="204"/>
      <c r="L522" s="209"/>
      <c r="M522" s="210"/>
      <c r="N522" s="211"/>
      <c r="O522" s="211"/>
      <c r="P522" s="211"/>
      <c r="Q522" s="211"/>
      <c r="R522" s="211"/>
      <c r="S522" s="211"/>
      <c r="T522" s="212"/>
      <c r="AT522" s="213" t="s">
        <v>193</v>
      </c>
      <c r="AU522" s="213" t="s">
        <v>90</v>
      </c>
      <c r="AV522" s="14" t="s">
        <v>90</v>
      </c>
      <c r="AW522" s="14" t="s">
        <v>41</v>
      </c>
      <c r="AX522" s="14" t="s">
        <v>80</v>
      </c>
      <c r="AY522" s="213" t="s">
        <v>182</v>
      </c>
    </row>
    <row r="523" spans="1:65" s="15" customFormat="1" ht="11.25">
      <c r="B523" s="227"/>
      <c r="C523" s="228"/>
      <c r="D523" s="194" t="s">
        <v>193</v>
      </c>
      <c r="E523" s="229" t="s">
        <v>43</v>
      </c>
      <c r="F523" s="230" t="s">
        <v>436</v>
      </c>
      <c r="G523" s="228"/>
      <c r="H523" s="231">
        <v>341.25</v>
      </c>
      <c r="I523" s="232"/>
      <c r="J523" s="228"/>
      <c r="K523" s="228"/>
      <c r="L523" s="233"/>
      <c r="M523" s="234"/>
      <c r="N523" s="235"/>
      <c r="O523" s="235"/>
      <c r="P523" s="235"/>
      <c r="Q523" s="235"/>
      <c r="R523" s="235"/>
      <c r="S523" s="235"/>
      <c r="T523" s="236"/>
      <c r="AT523" s="237" t="s">
        <v>193</v>
      </c>
      <c r="AU523" s="237" t="s">
        <v>90</v>
      </c>
      <c r="AV523" s="15" t="s">
        <v>205</v>
      </c>
      <c r="AW523" s="15" t="s">
        <v>41</v>
      </c>
      <c r="AX523" s="15" t="s">
        <v>88</v>
      </c>
      <c r="AY523" s="237" t="s">
        <v>182</v>
      </c>
    </row>
    <row r="524" spans="1:65" s="2" customFormat="1" ht="37.9" customHeight="1">
      <c r="A524" s="35"/>
      <c r="B524" s="36"/>
      <c r="C524" s="179" t="s">
        <v>680</v>
      </c>
      <c r="D524" s="179" t="s">
        <v>187</v>
      </c>
      <c r="E524" s="180" t="s">
        <v>650</v>
      </c>
      <c r="F524" s="181" t="s">
        <v>651</v>
      </c>
      <c r="G524" s="182" t="s">
        <v>481</v>
      </c>
      <c r="H524" s="183">
        <v>185</v>
      </c>
      <c r="I524" s="184"/>
      <c r="J524" s="185">
        <f>ROUND(I524*H524,2)</f>
        <v>0</v>
      </c>
      <c r="K524" s="181" t="s">
        <v>191</v>
      </c>
      <c r="L524" s="40"/>
      <c r="M524" s="186" t="s">
        <v>43</v>
      </c>
      <c r="N524" s="187" t="s">
        <v>51</v>
      </c>
      <c r="O524" s="65"/>
      <c r="P524" s="188">
        <f>O524*H524</f>
        <v>0</v>
      </c>
      <c r="Q524" s="188">
        <v>0</v>
      </c>
      <c r="R524" s="188">
        <f>Q524*H524</f>
        <v>0</v>
      </c>
      <c r="S524" s="188">
        <v>0</v>
      </c>
      <c r="T524" s="189">
        <f>S524*H524</f>
        <v>0</v>
      </c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R524" s="190" t="s">
        <v>88</v>
      </c>
      <c r="AT524" s="190" t="s">
        <v>187</v>
      </c>
      <c r="AU524" s="190" t="s">
        <v>90</v>
      </c>
      <c r="AY524" s="17" t="s">
        <v>182</v>
      </c>
      <c r="BE524" s="191">
        <f>IF(N524="základní",J524,0)</f>
        <v>0</v>
      </c>
      <c r="BF524" s="191">
        <f>IF(N524="snížená",J524,0)</f>
        <v>0</v>
      </c>
      <c r="BG524" s="191">
        <f>IF(N524="zákl. přenesená",J524,0)</f>
        <v>0</v>
      </c>
      <c r="BH524" s="191">
        <f>IF(N524="sníž. přenesená",J524,0)</f>
        <v>0</v>
      </c>
      <c r="BI524" s="191">
        <f>IF(N524="nulová",J524,0)</f>
        <v>0</v>
      </c>
      <c r="BJ524" s="17" t="s">
        <v>88</v>
      </c>
      <c r="BK524" s="191">
        <f>ROUND(I524*H524,2)</f>
        <v>0</v>
      </c>
      <c r="BL524" s="17" t="s">
        <v>88</v>
      </c>
      <c r="BM524" s="190" t="s">
        <v>652</v>
      </c>
    </row>
    <row r="525" spans="1:65" s="13" customFormat="1" ht="11.25">
      <c r="B525" s="192"/>
      <c r="C525" s="193"/>
      <c r="D525" s="194" t="s">
        <v>193</v>
      </c>
      <c r="E525" s="195" t="s">
        <v>43</v>
      </c>
      <c r="F525" s="196" t="s">
        <v>431</v>
      </c>
      <c r="G525" s="193"/>
      <c r="H525" s="195" t="s">
        <v>43</v>
      </c>
      <c r="I525" s="197"/>
      <c r="J525" s="193"/>
      <c r="K525" s="193"/>
      <c r="L525" s="198"/>
      <c r="M525" s="199"/>
      <c r="N525" s="200"/>
      <c r="O525" s="200"/>
      <c r="P525" s="200"/>
      <c r="Q525" s="200"/>
      <c r="R525" s="200"/>
      <c r="S525" s="200"/>
      <c r="T525" s="201"/>
      <c r="AT525" s="202" t="s">
        <v>193</v>
      </c>
      <c r="AU525" s="202" t="s">
        <v>90</v>
      </c>
      <c r="AV525" s="13" t="s">
        <v>88</v>
      </c>
      <c r="AW525" s="13" t="s">
        <v>41</v>
      </c>
      <c r="AX525" s="13" t="s">
        <v>80</v>
      </c>
      <c r="AY525" s="202" t="s">
        <v>182</v>
      </c>
    </row>
    <row r="526" spans="1:65" s="13" customFormat="1" ht="11.25">
      <c r="B526" s="192"/>
      <c r="C526" s="193"/>
      <c r="D526" s="194" t="s">
        <v>193</v>
      </c>
      <c r="E526" s="195" t="s">
        <v>43</v>
      </c>
      <c r="F526" s="196" t="s">
        <v>638</v>
      </c>
      <c r="G526" s="193"/>
      <c r="H526" s="195" t="s">
        <v>43</v>
      </c>
      <c r="I526" s="197"/>
      <c r="J526" s="193"/>
      <c r="K526" s="193"/>
      <c r="L526" s="198"/>
      <c r="M526" s="199"/>
      <c r="N526" s="200"/>
      <c r="O526" s="200"/>
      <c r="P526" s="200"/>
      <c r="Q526" s="200"/>
      <c r="R526" s="200"/>
      <c r="S526" s="200"/>
      <c r="T526" s="201"/>
      <c r="AT526" s="202" t="s">
        <v>193</v>
      </c>
      <c r="AU526" s="202" t="s">
        <v>90</v>
      </c>
      <c r="AV526" s="13" t="s">
        <v>88</v>
      </c>
      <c r="AW526" s="13" t="s">
        <v>41</v>
      </c>
      <c r="AX526" s="13" t="s">
        <v>80</v>
      </c>
      <c r="AY526" s="202" t="s">
        <v>182</v>
      </c>
    </row>
    <row r="527" spans="1:65" s="14" customFormat="1" ht="11.25">
      <c r="B527" s="203"/>
      <c r="C527" s="204"/>
      <c r="D527" s="194" t="s">
        <v>193</v>
      </c>
      <c r="E527" s="205" t="s">
        <v>43</v>
      </c>
      <c r="F527" s="206" t="s">
        <v>2543</v>
      </c>
      <c r="G527" s="204"/>
      <c r="H527" s="207">
        <v>50</v>
      </c>
      <c r="I527" s="208"/>
      <c r="J527" s="204"/>
      <c r="K527" s="204"/>
      <c r="L527" s="209"/>
      <c r="M527" s="210"/>
      <c r="N527" s="211"/>
      <c r="O527" s="211"/>
      <c r="P527" s="211"/>
      <c r="Q527" s="211"/>
      <c r="R527" s="211"/>
      <c r="S527" s="211"/>
      <c r="T527" s="212"/>
      <c r="AT527" s="213" t="s">
        <v>193</v>
      </c>
      <c r="AU527" s="213" t="s">
        <v>90</v>
      </c>
      <c r="AV527" s="14" t="s">
        <v>90</v>
      </c>
      <c r="AW527" s="14" t="s">
        <v>41</v>
      </c>
      <c r="AX527" s="14" t="s">
        <v>80</v>
      </c>
      <c r="AY527" s="213" t="s">
        <v>182</v>
      </c>
    </row>
    <row r="528" spans="1:65" s="13" customFormat="1" ht="11.25">
      <c r="B528" s="192"/>
      <c r="C528" s="193"/>
      <c r="D528" s="194" t="s">
        <v>193</v>
      </c>
      <c r="E528" s="195" t="s">
        <v>43</v>
      </c>
      <c r="F528" s="196" t="s">
        <v>640</v>
      </c>
      <c r="G528" s="193"/>
      <c r="H528" s="195" t="s">
        <v>43</v>
      </c>
      <c r="I528" s="197"/>
      <c r="J528" s="193"/>
      <c r="K528" s="193"/>
      <c r="L528" s="198"/>
      <c r="M528" s="199"/>
      <c r="N528" s="200"/>
      <c r="O528" s="200"/>
      <c r="P528" s="200"/>
      <c r="Q528" s="200"/>
      <c r="R528" s="200"/>
      <c r="S528" s="200"/>
      <c r="T528" s="201"/>
      <c r="AT528" s="202" t="s">
        <v>193</v>
      </c>
      <c r="AU528" s="202" t="s">
        <v>90</v>
      </c>
      <c r="AV528" s="13" t="s">
        <v>88</v>
      </c>
      <c r="AW528" s="13" t="s">
        <v>41</v>
      </c>
      <c r="AX528" s="13" t="s">
        <v>80</v>
      </c>
      <c r="AY528" s="202" t="s">
        <v>182</v>
      </c>
    </row>
    <row r="529" spans="2:51" s="14" customFormat="1" ht="11.25">
      <c r="B529" s="203"/>
      <c r="C529" s="204"/>
      <c r="D529" s="194" t="s">
        <v>193</v>
      </c>
      <c r="E529" s="205" t="s">
        <v>43</v>
      </c>
      <c r="F529" s="206" t="s">
        <v>654</v>
      </c>
      <c r="G529" s="204"/>
      <c r="H529" s="207">
        <v>5</v>
      </c>
      <c r="I529" s="208"/>
      <c r="J529" s="204"/>
      <c r="K529" s="204"/>
      <c r="L529" s="209"/>
      <c r="M529" s="210"/>
      <c r="N529" s="211"/>
      <c r="O529" s="211"/>
      <c r="P529" s="211"/>
      <c r="Q529" s="211"/>
      <c r="R529" s="211"/>
      <c r="S529" s="211"/>
      <c r="T529" s="212"/>
      <c r="AT529" s="213" t="s">
        <v>193</v>
      </c>
      <c r="AU529" s="213" t="s">
        <v>90</v>
      </c>
      <c r="AV529" s="14" t="s">
        <v>90</v>
      </c>
      <c r="AW529" s="14" t="s">
        <v>41</v>
      </c>
      <c r="AX529" s="14" t="s">
        <v>80</v>
      </c>
      <c r="AY529" s="213" t="s">
        <v>182</v>
      </c>
    </row>
    <row r="530" spans="2:51" s="13" customFormat="1" ht="11.25">
      <c r="B530" s="192"/>
      <c r="C530" s="193"/>
      <c r="D530" s="194" t="s">
        <v>193</v>
      </c>
      <c r="E530" s="195" t="s">
        <v>43</v>
      </c>
      <c r="F530" s="196" t="s">
        <v>1636</v>
      </c>
      <c r="G530" s="193"/>
      <c r="H530" s="195" t="s">
        <v>43</v>
      </c>
      <c r="I530" s="197"/>
      <c r="J530" s="193"/>
      <c r="K530" s="193"/>
      <c r="L530" s="198"/>
      <c r="M530" s="199"/>
      <c r="N530" s="200"/>
      <c r="O530" s="200"/>
      <c r="P530" s="200"/>
      <c r="Q530" s="200"/>
      <c r="R530" s="200"/>
      <c r="S530" s="200"/>
      <c r="T530" s="201"/>
      <c r="AT530" s="202" t="s">
        <v>193</v>
      </c>
      <c r="AU530" s="202" t="s">
        <v>90</v>
      </c>
      <c r="AV530" s="13" t="s">
        <v>88</v>
      </c>
      <c r="AW530" s="13" t="s">
        <v>41</v>
      </c>
      <c r="AX530" s="13" t="s">
        <v>80</v>
      </c>
      <c r="AY530" s="202" t="s">
        <v>182</v>
      </c>
    </row>
    <row r="531" spans="2:51" s="14" customFormat="1" ht="11.25">
      <c r="B531" s="203"/>
      <c r="C531" s="204"/>
      <c r="D531" s="194" t="s">
        <v>193</v>
      </c>
      <c r="E531" s="205" t="s">
        <v>43</v>
      </c>
      <c r="F531" s="206" t="s">
        <v>653</v>
      </c>
      <c r="G531" s="204"/>
      <c r="H531" s="207">
        <v>35</v>
      </c>
      <c r="I531" s="208"/>
      <c r="J531" s="204"/>
      <c r="K531" s="204"/>
      <c r="L531" s="209"/>
      <c r="M531" s="210"/>
      <c r="N531" s="211"/>
      <c r="O531" s="211"/>
      <c r="P531" s="211"/>
      <c r="Q531" s="211"/>
      <c r="R531" s="211"/>
      <c r="S531" s="211"/>
      <c r="T531" s="212"/>
      <c r="AT531" s="213" t="s">
        <v>193</v>
      </c>
      <c r="AU531" s="213" t="s">
        <v>90</v>
      </c>
      <c r="AV531" s="14" t="s">
        <v>90</v>
      </c>
      <c r="AW531" s="14" t="s">
        <v>41</v>
      </c>
      <c r="AX531" s="14" t="s">
        <v>80</v>
      </c>
      <c r="AY531" s="213" t="s">
        <v>182</v>
      </c>
    </row>
    <row r="532" spans="2:51" s="13" customFormat="1" ht="11.25">
      <c r="B532" s="192"/>
      <c r="C532" s="193"/>
      <c r="D532" s="194" t="s">
        <v>193</v>
      </c>
      <c r="E532" s="195" t="s">
        <v>43</v>
      </c>
      <c r="F532" s="196" t="s">
        <v>1637</v>
      </c>
      <c r="G532" s="193"/>
      <c r="H532" s="195" t="s">
        <v>43</v>
      </c>
      <c r="I532" s="197"/>
      <c r="J532" s="193"/>
      <c r="K532" s="193"/>
      <c r="L532" s="198"/>
      <c r="M532" s="199"/>
      <c r="N532" s="200"/>
      <c r="O532" s="200"/>
      <c r="P532" s="200"/>
      <c r="Q532" s="200"/>
      <c r="R532" s="200"/>
      <c r="S532" s="200"/>
      <c r="T532" s="201"/>
      <c r="AT532" s="202" t="s">
        <v>193</v>
      </c>
      <c r="AU532" s="202" t="s">
        <v>90</v>
      </c>
      <c r="AV532" s="13" t="s">
        <v>88</v>
      </c>
      <c r="AW532" s="13" t="s">
        <v>41</v>
      </c>
      <c r="AX532" s="13" t="s">
        <v>80</v>
      </c>
      <c r="AY532" s="202" t="s">
        <v>182</v>
      </c>
    </row>
    <row r="533" spans="2:51" s="14" customFormat="1" ht="11.25">
      <c r="B533" s="203"/>
      <c r="C533" s="204"/>
      <c r="D533" s="194" t="s">
        <v>193</v>
      </c>
      <c r="E533" s="205" t="s">
        <v>43</v>
      </c>
      <c r="F533" s="206" t="s">
        <v>654</v>
      </c>
      <c r="G533" s="204"/>
      <c r="H533" s="207">
        <v>5</v>
      </c>
      <c r="I533" s="208"/>
      <c r="J533" s="204"/>
      <c r="K533" s="204"/>
      <c r="L533" s="209"/>
      <c r="M533" s="210"/>
      <c r="N533" s="211"/>
      <c r="O533" s="211"/>
      <c r="P533" s="211"/>
      <c r="Q533" s="211"/>
      <c r="R533" s="211"/>
      <c r="S533" s="211"/>
      <c r="T533" s="212"/>
      <c r="AT533" s="213" t="s">
        <v>193</v>
      </c>
      <c r="AU533" s="213" t="s">
        <v>90</v>
      </c>
      <c r="AV533" s="14" t="s">
        <v>90</v>
      </c>
      <c r="AW533" s="14" t="s">
        <v>41</v>
      </c>
      <c r="AX533" s="14" t="s">
        <v>80</v>
      </c>
      <c r="AY533" s="213" t="s">
        <v>182</v>
      </c>
    </row>
    <row r="534" spans="2:51" s="13" customFormat="1" ht="11.25">
      <c r="B534" s="192"/>
      <c r="C534" s="193"/>
      <c r="D534" s="194" t="s">
        <v>193</v>
      </c>
      <c r="E534" s="195" t="s">
        <v>43</v>
      </c>
      <c r="F534" s="196" t="s">
        <v>1638</v>
      </c>
      <c r="G534" s="193"/>
      <c r="H534" s="195" t="s">
        <v>43</v>
      </c>
      <c r="I534" s="197"/>
      <c r="J534" s="193"/>
      <c r="K534" s="193"/>
      <c r="L534" s="198"/>
      <c r="M534" s="199"/>
      <c r="N534" s="200"/>
      <c r="O534" s="200"/>
      <c r="P534" s="200"/>
      <c r="Q534" s="200"/>
      <c r="R534" s="200"/>
      <c r="S534" s="200"/>
      <c r="T534" s="201"/>
      <c r="AT534" s="202" t="s">
        <v>193</v>
      </c>
      <c r="AU534" s="202" t="s">
        <v>90</v>
      </c>
      <c r="AV534" s="13" t="s">
        <v>88</v>
      </c>
      <c r="AW534" s="13" t="s">
        <v>41</v>
      </c>
      <c r="AX534" s="13" t="s">
        <v>80</v>
      </c>
      <c r="AY534" s="202" t="s">
        <v>182</v>
      </c>
    </row>
    <row r="535" spans="2:51" s="14" customFormat="1" ht="11.25">
      <c r="B535" s="203"/>
      <c r="C535" s="204"/>
      <c r="D535" s="194" t="s">
        <v>193</v>
      </c>
      <c r="E535" s="205" t="s">
        <v>43</v>
      </c>
      <c r="F535" s="206" t="s">
        <v>653</v>
      </c>
      <c r="G535" s="204"/>
      <c r="H535" s="207">
        <v>35</v>
      </c>
      <c r="I535" s="208"/>
      <c r="J535" s="204"/>
      <c r="K535" s="204"/>
      <c r="L535" s="209"/>
      <c r="M535" s="210"/>
      <c r="N535" s="211"/>
      <c r="O535" s="211"/>
      <c r="P535" s="211"/>
      <c r="Q535" s="211"/>
      <c r="R535" s="211"/>
      <c r="S535" s="211"/>
      <c r="T535" s="212"/>
      <c r="AT535" s="213" t="s">
        <v>193</v>
      </c>
      <c r="AU535" s="213" t="s">
        <v>90</v>
      </c>
      <c r="AV535" s="14" t="s">
        <v>90</v>
      </c>
      <c r="AW535" s="14" t="s">
        <v>41</v>
      </c>
      <c r="AX535" s="14" t="s">
        <v>80</v>
      </c>
      <c r="AY535" s="213" t="s">
        <v>182</v>
      </c>
    </row>
    <row r="536" spans="2:51" s="13" customFormat="1" ht="11.25">
      <c r="B536" s="192"/>
      <c r="C536" s="193"/>
      <c r="D536" s="194" t="s">
        <v>193</v>
      </c>
      <c r="E536" s="195" t="s">
        <v>43</v>
      </c>
      <c r="F536" s="196" t="s">
        <v>1639</v>
      </c>
      <c r="G536" s="193"/>
      <c r="H536" s="195" t="s">
        <v>43</v>
      </c>
      <c r="I536" s="197"/>
      <c r="J536" s="193"/>
      <c r="K536" s="193"/>
      <c r="L536" s="198"/>
      <c r="M536" s="199"/>
      <c r="N536" s="200"/>
      <c r="O536" s="200"/>
      <c r="P536" s="200"/>
      <c r="Q536" s="200"/>
      <c r="R536" s="200"/>
      <c r="S536" s="200"/>
      <c r="T536" s="201"/>
      <c r="AT536" s="202" t="s">
        <v>193</v>
      </c>
      <c r="AU536" s="202" t="s">
        <v>90</v>
      </c>
      <c r="AV536" s="13" t="s">
        <v>88</v>
      </c>
      <c r="AW536" s="13" t="s">
        <v>41</v>
      </c>
      <c r="AX536" s="13" t="s">
        <v>80</v>
      </c>
      <c r="AY536" s="202" t="s">
        <v>182</v>
      </c>
    </row>
    <row r="537" spans="2:51" s="14" customFormat="1" ht="11.25">
      <c r="B537" s="203"/>
      <c r="C537" s="204"/>
      <c r="D537" s="194" t="s">
        <v>193</v>
      </c>
      <c r="E537" s="205" t="s">
        <v>43</v>
      </c>
      <c r="F537" s="206" t="s">
        <v>654</v>
      </c>
      <c r="G537" s="204"/>
      <c r="H537" s="207">
        <v>5</v>
      </c>
      <c r="I537" s="208"/>
      <c r="J537" s="204"/>
      <c r="K537" s="204"/>
      <c r="L537" s="209"/>
      <c r="M537" s="210"/>
      <c r="N537" s="211"/>
      <c r="O537" s="211"/>
      <c r="P537" s="211"/>
      <c r="Q537" s="211"/>
      <c r="R537" s="211"/>
      <c r="S537" s="211"/>
      <c r="T537" s="212"/>
      <c r="AT537" s="213" t="s">
        <v>193</v>
      </c>
      <c r="AU537" s="213" t="s">
        <v>90</v>
      </c>
      <c r="AV537" s="14" t="s">
        <v>90</v>
      </c>
      <c r="AW537" s="14" t="s">
        <v>41</v>
      </c>
      <c r="AX537" s="14" t="s">
        <v>80</v>
      </c>
      <c r="AY537" s="213" t="s">
        <v>182</v>
      </c>
    </row>
    <row r="538" spans="2:51" s="13" customFormat="1" ht="11.25">
      <c r="B538" s="192"/>
      <c r="C538" s="193"/>
      <c r="D538" s="194" t="s">
        <v>193</v>
      </c>
      <c r="E538" s="195" t="s">
        <v>43</v>
      </c>
      <c r="F538" s="196" t="s">
        <v>1641</v>
      </c>
      <c r="G538" s="193"/>
      <c r="H538" s="195" t="s">
        <v>43</v>
      </c>
      <c r="I538" s="197"/>
      <c r="J538" s="193"/>
      <c r="K538" s="193"/>
      <c r="L538" s="198"/>
      <c r="M538" s="199"/>
      <c r="N538" s="200"/>
      <c r="O538" s="200"/>
      <c r="P538" s="200"/>
      <c r="Q538" s="200"/>
      <c r="R538" s="200"/>
      <c r="S538" s="200"/>
      <c r="T538" s="201"/>
      <c r="AT538" s="202" t="s">
        <v>193</v>
      </c>
      <c r="AU538" s="202" t="s">
        <v>90</v>
      </c>
      <c r="AV538" s="13" t="s">
        <v>88</v>
      </c>
      <c r="AW538" s="13" t="s">
        <v>41</v>
      </c>
      <c r="AX538" s="13" t="s">
        <v>80</v>
      </c>
      <c r="AY538" s="202" t="s">
        <v>182</v>
      </c>
    </row>
    <row r="539" spans="2:51" s="14" customFormat="1" ht="11.25">
      <c r="B539" s="203"/>
      <c r="C539" s="204"/>
      <c r="D539" s="194" t="s">
        <v>193</v>
      </c>
      <c r="E539" s="205" t="s">
        <v>43</v>
      </c>
      <c r="F539" s="206" t="s">
        <v>653</v>
      </c>
      <c r="G539" s="204"/>
      <c r="H539" s="207">
        <v>35</v>
      </c>
      <c r="I539" s="208"/>
      <c r="J539" s="204"/>
      <c r="K539" s="204"/>
      <c r="L539" s="209"/>
      <c r="M539" s="210"/>
      <c r="N539" s="211"/>
      <c r="O539" s="211"/>
      <c r="P539" s="211"/>
      <c r="Q539" s="211"/>
      <c r="R539" s="211"/>
      <c r="S539" s="211"/>
      <c r="T539" s="212"/>
      <c r="AT539" s="213" t="s">
        <v>193</v>
      </c>
      <c r="AU539" s="213" t="s">
        <v>90</v>
      </c>
      <c r="AV539" s="14" t="s">
        <v>90</v>
      </c>
      <c r="AW539" s="14" t="s">
        <v>41</v>
      </c>
      <c r="AX539" s="14" t="s">
        <v>80</v>
      </c>
      <c r="AY539" s="213" t="s">
        <v>182</v>
      </c>
    </row>
    <row r="540" spans="2:51" s="13" customFormat="1" ht="11.25">
      <c r="B540" s="192"/>
      <c r="C540" s="193"/>
      <c r="D540" s="194" t="s">
        <v>193</v>
      </c>
      <c r="E540" s="195" t="s">
        <v>43</v>
      </c>
      <c r="F540" s="196" t="s">
        <v>1643</v>
      </c>
      <c r="G540" s="193"/>
      <c r="H540" s="195" t="s">
        <v>43</v>
      </c>
      <c r="I540" s="197"/>
      <c r="J540" s="193"/>
      <c r="K540" s="193"/>
      <c r="L540" s="198"/>
      <c r="M540" s="199"/>
      <c r="N540" s="200"/>
      <c r="O540" s="200"/>
      <c r="P540" s="200"/>
      <c r="Q540" s="200"/>
      <c r="R540" s="200"/>
      <c r="S540" s="200"/>
      <c r="T540" s="201"/>
      <c r="AT540" s="202" t="s">
        <v>193</v>
      </c>
      <c r="AU540" s="202" t="s">
        <v>90</v>
      </c>
      <c r="AV540" s="13" t="s">
        <v>88</v>
      </c>
      <c r="AW540" s="13" t="s">
        <v>41</v>
      </c>
      <c r="AX540" s="13" t="s">
        <v>80</v>
      </c>
      <c r="AY540" s="202" t="s">
        <v>182</v>
      </c>
    </row>
    <row r="541" spans="2:51" s="14" customFormat="1" ht="11.25">
      <c r="B541" s="203"/>
      <c r="C541" s="204"/>
      <c r="D541" s="194" t="s">
        <v>193</v>
      </c>
      <c r="E541" s="205" t="s">
        <v>43</v>
      </c>
      <c r="F541" s="206" t="s">
        <v>654</v>
      </c>
      <c r="G541" s="204"/>
      <c r="H541" s="207">
        <v>5</v>
      </c>
      <c r="I541" s="208"/>
      <c r="J541" s="204"/>
      <c r="K541" s="204"/>
      <c r="L541" s="209"/>
      <c r="M541" s="210"/>
      <c r="N541" s="211"/>
      <c r="O541" s="211"/>
      <c r="P541" s="211"/>
      <c r="Q541" s="211"/>
      <c r="R541" s="211"/>
      <c r="S541" s="211"/>
      <c r="T541" s="212"/>
      <c r="AT541" s="213" t="s">
        <v>193</v>
      </c>
      <c r="AU541" s="213" t="s">
        <v>90</v>
      </c>
      <c r="AV541" s="14" t="s">
        <v>90</v>
      </c>
      <c r="AW541" s="14" t="s">
        <v>41</v>
      </c>
      <c r="AX541" s="14" t="s">
        <v>80</v>
      </c>
      <c r="AY541" s="213" t="s">
        <v>182</v>
      </c>
    </row>
    <row r="542" spans="2:51" s="13" customFormat="1" ht="11.25">
      <c r="B542" s="192"/>
      <c r="C542" s="193"/>
      <c r="D542" s="194" t="s">
        <v>193</v>
      </c>
      <c r="E542" s="195" t="s">
        <v>43</v>
      </c>
      <c r="F542" s="196" t="s">
        <v>1644</v>
      </c>
      <c r="G542" s="193"/>
      <c r="H542" s="195" t="s">
        <v>43</v>
      </c>
      <c r="I542" s="197"/>
      <c r="J542" s="193"/>
      <c r="K542" s="193"/>
      <c r="L542" s="198"/>
      <c r="M542" s="199"/>
      <c r="N542" s="200"/>
      <c r="O542" s="200"/>
      <c r="P542" s="200"/>
      <c r="Q542" s="200"/>
      <c r="R542" s="200"/>
      <c r="S542" s="200"/>
      <c r="T542" s="201"/>
      <c r="AT542" s="202" t="s">
        <v>193</v>
      </c>
      <c r="AU542" s="202" t="s">
        <v>90</v>
      </c>
      <c r="AV542" s="13" t="s">
        <v>88</v>
      </c>
      <c r="AW542" s="13" t="s">
        <v>41</v>
      </c>
      <c r="AX542" s="13" t="s">
        <v>80</v>
      </c>
      <c r="AY542" s="202" t="s">
        <v>182</v>
      </c>
    </row>
    <row r="543" spans="2:51" s="14" customFormat="1" ht="11.25">
      <c r="B543" s="203"/>
      <c r="C543" s="204"/>
      <c r="D543" s="194" t="s">
        <v>193</v>
      </c>
      <c r="E543" s="205" t="s">
        <v>43</v>
      </c>
      <c r="F543" s="206" t="s">
        <v>654</v>
      </c>
      <c r="G543" s="204"/>
      <c r="H543" s="207">
        <v>5</v>
      </c>
      <c r="I543" s="208"/>
      <c r="J543" s="204"/>
      <c r="K543" s="204"/>
      <c r="L543" s="209"/>
      <c r="M543" s="210"/>
      <c r="N543" s="211"/>
      <c r="O543" s="211"/>
      <c r="P543" s="211"/>
      <c r="Q543" s="211"/>
      <c r="R543" s="211"/>
      <c r="S543" s="211"/>
      <c r="T543" s="212"/>
      <c r="AT543" s="213" t="s">
        <v>193</v>
      </c>
      <c r="AU543" s="213" t="s">
        <v>90</v>
      </c>
      <c r="AV543" s="14" t="s">
        <v>90</v>
      </c>
      <c r="AW543" s="14" t="s">
        <v>41</v>
      </c>
      <c r="AX543" s="14" t="s">
        <v>80</v>
      </c>
      <c r="AY543" s="213" t="s">
        <v>182</v>
      </c>
    </row>
    <row r="544" spans="2:51" s="13" customFormat="1" ht="11.25">
      <c r="B544" s="192"/>
      <c r="C544" s="193"/>
      <c r="D544" s="194" t="s">
        <v>193</v>
      </c>
      <c r="E544" s="195" t="s">
        <v>43</v>
      </c>
      <c r="F544" s="196" t="s">
        <v>1646</v>
      </c>
      <c r="G544" s="193"/>
      <c r="H544" s="195" t="s">
        <v>43</v>
      </c>
      <c r="I544" s="197"/>
      <c r="J544" s="193"/>
      <c r="K544" s="193"/>
      <c r="L544" s="198"/>
      <c r="M544" s="199"/>
      <c r="N544" s="200"/>
      <c r="O544" s="200"/>
      <c r="P544" s="200"/>
      <c r="Q544" s="200"/>
      <c r="R544" s="200"/>
      <c r="S544" s="200"/>
      <c r="T544" s="201"/>
      <c r="AT544" s="202" t="s">
        <v>193</v>
      </c>
      <c r="AU544" s="202" t="s">
        <v>90</v>
      </c>
      <c r="AV544" s="13" t="s">
        <v>88</v>
      </c>
      <c r="AW544" s="13" t="s">
        <v>41</v>
      </c>
      <c r="AX544" s="13" t="s">
        <v>80</v>
      </c>
      <c r="AY544" s="202" t="s">
        <v>182</v>
      </c>
    </row>
    <row r="545" spans="1:65" s="14" customFormat="1" ht="11.25">
      <c r="B545" s="203"/>
      <c r="C545" s="204"/>
      <c r="D545" s="194" t="s">
        <v>193</v>
      </c>
      <c r="E545" s="205" t="s">
        <v>43</v>
      </c>
      <c r="F545" s="206" t="s">
        <v>654</v>
      </c>
      <c r="G545" s="204"/>
      <c r="H545" s="207">
        <v>5</v>
      </c>
      <c r="I545" s="208"/>
      <c r="J545" s="204"/>
      <c r="K545" s="204"/>
      <c r="L545" s="209"/>
      <c r="M545" s="210"/>
      <c r="N545" s="211"/>
      <c r="O545" s="211"/>
      <c r="P545" s="211"/>
      <c r="Q545" s="211"/>
      <c r="R545" s="211"/>
      <c r="S545" s="211"/>
      <c r="T545" s="212"/>
      <c r="AT545" s="213" t="s">
        <v>193</v>
      </c>
      <c r="AU545" s="213" t="s">
        <v>90</v>
      </c>
      <c r="AV545" s="14" t="s">
        <v>90</v>
      </c>
      <c r="AW545" s="14" t="s">
        <v>41</v>
      </c>
      <c r="AX545" s="14" t="s">
        <v>80</v>
      </c>
      <c r="AY545" s="213" t="s">
        <v>182</v>
      </c>
    </row>
    <row r="546" spans="1:65" s="15" customFormat="1" ht="11.25">
      <c r="B546" s="227"/>
      <c r="C546" s="228"/>
      <c r="D546" s="194" t="s">
        <v>193</v>
      </c>
      <c r="E546" s="229" t="s">
        <v>43</v>
      </c>
      <c r="F546" s="230" t="s">
        <v>436</v>
      </c>
      <c r="G546" s="228"/>
      <c r="H546" s="231">
        <v>185</v>
      </c>
      <c r="I546" s="232"/>
      <c r="J546" s="228"/>
      <c r="K546" s="228"/>
      <c r="L546" s="233"/>
      <c r="M546" s="234"/>
      <c r="N546" s="235"/>
      <c r="O546" s="235"/>
      <c r="P546" s="235"/>
      <c r="Q546" s="235"/>
      <c r="R546" s="235"/>
      <c r="S546" s="235"/>
      <c r="T546" s="236"/>
      <c r="AT546" s="237" t="s">
        <v>193</v>
      </c>
      <c r="AU546" s="237" t="s">
        <v>90</v>
      </c>
      <c r="AV546" s="15" t="s">
        <v>205</v>
      </c>
      <c r="AW546" s="15" t="s">
        <v>41</v>
      </c>
      <c r="AX546" s="15" t="s">
        <v>88</v>
      </c>
      <c r="AY546" s="237" t="s">
        <v>182</v>
      </c>
    </row>
    <row r="547" spans="1:65" s="2" customFormat="1" ht="14.45" customHeight="1">
      <c r="A547" s="35"/>
      <c r="B547" s="36"/>
      <c r="C547" s="214" t="s">
        <v>685</v>
      </c>
      <c r="D547" s="214" t="s">
        <v>179</v>
      </c>
      <c r="E547" s="215" t="s">
        <v>656</v>
      </c>
      <c r="F547" s="216" t="s">
        <v>657</v>
      </c>
      <c r="G547" s="217" t="s">
        <v>481</v>
      </c>
      <c r="H547" s="218">
        <v>194.25</v>
      </c>
      <c r="I547" s="219"/>
      <c r="J547" s="220">
        <f>ROUND(I547*H547,2)</f>
        <v>0</v>
      </c>
      <c r="K547" s="216" t="s">
        <v>198</v>
      </c>
      <c r="L547" s="221"/>
      <c r="M547" s="222" t="s">
        <v>43</v>
      </c>
      <c r="N547" s="223" t="s">
        <v>51</v>
      </c>
      <c r="O547" s="65"/>
      <c r="P547" s="188">
        <f>O547*H547</f>
        <v>0</v>
      </c>
      <c r="Q547" s="188">
        <v>0</v>
      </c>
      <c r="R547" s="188">
        <f>Q547*H547</f>
        <v>0</v>
      </c>
      <c r="S547" s="188">
        <v>0</v>
      </c>
      <c r="T547" s="189">
        <f>S547*H547</f>
        <v>0</v>
      </c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R547" s="190" t="s">
        <v>90</v>
      </c>
      <c r="AT547" s="190" t="s">
        <v>179</v>
      </c>
      <c r="AU547" s="190" t="s">
        <v>90</v>
      </c>
      <c r="AY547" s="17" t="s">
        <v>182</v>
      </c>
      <c r="BE547" s="191">
        <f>IF(N547="základní",J547,0)</f>
        <v>0</v>
      </c>
      <c r="BF547" s="191">
        <f>IF(N547="snížená",J547,0)</f>
        <v>0</v>
      </c>
      <c r="BG547" s="191">
        <f>IF(N547="zákl. přenesená",J547,0)</f>
        <v>0</v>
      </c>
      <c r="BH547" s="191">
        <f>IF(N547="sníž. přenesená",J547,0)</f>
        <v>0</v>
      </c>
      <c r="BI547" s="191">
        <f>IF(N547="nulová",J547,0)</f>
        <v>0</v>
      </c>
      <c r="BJ547" s="17" t="s">
        <v>88</v>
      </c>
      <c r="BK547" s="191">
        <f>ROUND(I547*H547,2)</f>
        <v>0</v>
      </c>
      <c r="BL547" s="17" t="s">
        <v>88</v>
      </c>
      <c r="BM547" s="190" t="s">
        <v>658</v>
      </c>
    </row>
    <row r="548" spans="1:65" s="13" customFormat="1" ht="11.25">
      <c r="B548" s="192"/>
      <c r="C548" s="193"/>
      <c r="D548" s="194" t="s">
        <v>193</v>
      </c>
      <c r="E548" s="195" t="s">
        <v>43</v>
      </c>
      <c r="F548" s="196" t="s">
        <v>431</v>
      </c>
      <c r="G548" s="193"/>
      <c r="H548" s="195" t="s">
        <v>43</v>
      </c>
      <c r="I548" s="197"/>
      <c r="J548" s="193"/>
      <c r="K548" s="193"/>
      <c r="L548" s="198"/>
      <c r="M548" s="199"/>
      <c r="N548" s="200"/>
      <c r="O548" s="200"/>
      <c r="P548" s="200"/>
      <c r="Q548" s="200"/>
      <c r="R548" s="200"/>
      <c r="S548" s="200"/>
      <c r="T548" s="201"/>
      <c r="AT548" s="202" t="s">
        <v>193</v>
      </c>
      <c r="AU548" s="202" t="s">
        <v>90</v>
      </c>
      <c r="AV548" s="13" t="s">
        <v>88</v>
      </c>
      <c r="AW548" s="13" t="s">
        <v>41</v>
      </c>
      <c r="AX548" s="13" t="s">
        <v>80</v>
      </c>
      <c r="AY548" s="202" t="s">
        <v>182</v>
      </c>
    </row>
    <row r="549" spans="1:65" s="13" customFormat="1" ht="11.25">
      <c r="B549" s="192"/>
      <c r="C549" s="193"/>
      <c r="D549" s="194" t="s">
        <v>193</v>
      </c>
      <c r="E549" s="195" t="s">
        <v>43</v>
      </c>
      <c r="F549" s="196" t="s">
        <v>646</v>
      </c>
      <c r="G549" s="193"/>
      <c r="H549" s="195" t="s">
        <v>43</v>
      </c>
      <c r="I549" s="197"/>
      <c r="J549" s="193"/>
      <c r="K549" s="193"/>
      <c r="L549" s="198"/>
      <c r="M549" s="199"/>
      <c r="N549" s="200"/>
      <c r="O549" s="200"/>
      <c r="P549" s="200"/>
      <c r="Q549" s="200"/>
      <c r="R549" s="200"/>
      <c r="S549" s="200"/>
      <c r="T549" s="201"/>
      <c r="AT549" s="202" t="s">
        <v>193</v>
      </c>
      <c r="AU549" s="202" t="s">
        <v>90</v>
      </c>
      <c r="AV549" s="13" t="s">
        <v>88</v>
      </c>
      <c r="AW549" s="13" t="s">
        <v>41</v>
      </c>
      <c r="AX549" s="13" t="s">
        <v>80</v>
      </c>
      <c r="AY549" s="202" t="s">
        <v>182</v>
      </c>
    </row>
    <row r="550" spans="1:65" s="13" customFormat="1" ht="11.25">
      <c r="B550" s="192"/>
      <c r="C550" s="193"/>
      <c r="D550" s="194" t="s">
        <v>193</v>
      </c>
      <c r="E550" s="195" t="s">
        <v>43</v>
      </c>
      <c r="F550" s="196" t="s">
        <v>638</v>
      </c>
      <c r="G550" s="193"/>
      <c r="H550" s="195" t="s">
        <v>43</v>
      </c>
      <c r="I550" s="197"/>
      <c r="J550" s="193"/>
      <c r="K550" s="193"/>
      <c r="L550" s="198"/>
      <c r="M550" s="199"/>
      <c r="N550" s="200"/>
      <c r="O550" s="200"/>
      <c r="P550" s="200"/>
      <c r="Q550" s="200"/>
      <c r="R550" s="200"/>
      <c r="S550" s="200"/>
      <c r="T550" s="201"/>
      <c r="AT550" s="202" t="s">
        <v>193</v>
      </c>
      <c r="AU550" s="202" t="s">
        <v>90</v>
      </c>
      <c r="AV550" s="13" t="s">
        <v>88</v>
      </c>
      <c r="AW550" s="13" t="s">
        <v>41</v>
      </c>
      <c r="AX550" s="13" t="s">
        <v>80</v>
      </c>
      <c r="AY550" s="202" t="s">
        <v>182</v>
      </c>
    </row>
    <row r="551" spans="1:65" s="14" customFormat="1" ht="11.25">
      <c r="B551" s="203"/>
      <c r="C551" s="204"/>
      <c r="D551" s="194" t="s">
        <v>193</v>
      </c>
      <c r="E551" s="205" t="s">
        <v>43</v>
      </c>
      <c r="F551" s="206" t="s">
        <v>2544</v>
      </c>
      <c r="G551" s="204"/>
      <c r="H551" s="207">
        <v>52.5</v>
      </c>
      <c r="I551" s="208"/>
      <c r="J551" s="204"/>
      <c r="K551" s="204"/>
      <c r="L551" s="209"/>
      <c r="M551" s="210"/>
      <c r="N551" s="211"/>
      <c r="O551" s="211"/>
      <c r="P551" s="211"/>
      <c r="Q551" s="211"/>
      <c r="R551" s="211"/>
      <c r="S551" s="211"/>
      <c r="T551" s="212"/>
      <c r="AT551" s="213" t="s">
        <v>193</v>
      </c>
      <c r="AU551" s="213" t="s">
        <v>90</v>
      </c>
      <c r="AV551" s="14" t="s">
        <v>90</v>
      </c>
      <c r="AW551" s="14" t="s">
        <v>41</v>
      </c>
      <c r="AX551" s="14" t="s">
        <v>80</v>
      </c>
      <c r="AY551" s="213" t="s">
        <v>182</v>
      </c>
    </row>
    <row r="552" spans="1:65" s="13" customFormat="1" ht="11.25">
      <c r="B552" s="192"/>
      <c r="C552" s="193"/>
      <c r="D552" s="194" t="s">
        <v>193</v>
      </c>
      <c r="E552" s="195" t="s">
        <v>43</v>
      </c>
      <c r="F552" s="196" t="s">
        <v>640</v>
      </c>
      <c r="G552" s="193"/>
      <c r="H552" s="195" t="s">
        <v>43</v>
      </c>
      <c r="I552" s="197"/>
      <c r="J552" s="193"/>
      <c r="K552" s="193"/>
      <c r="L552" s="198"/>
      <c r="M552" s="199"/>
      <c r="N552" s="200"/>
      <c r="O552" s="200"/>
      <c r="P552" s="200"/>
      <c r="Q552" s="200"/>
      <c r="R552" s="200"/>
      <c r="S552" s="200"/>
      <c r="T552" s="201"/>
      <c r="AT552" s="202" t="s">
        <v>193</v>
      </c>
      <c r="AU552" s="202" t="s">
        <v>90</v>
      </c>
      <c r="AV552" s="13" t="s">
        <v>88</v>
      </c>
      <c r="AW552" s="13" t="s">
        <v>41</v>
      </c>
      <c r="AX552" s="13" t="s">
        <v>80</v>
      </c>
      <c r="AY552" s="202" t="s">
        <v>182</v>
      </c>
    </row>
    <row r="553" spans="1:65" s="14" customFormat="1" ht="11.25">
      <c r="B553" s="203"/>
      <c r="C553" s="204"/>
      <c r="D553" s="194" t="s">
        <v>193</v>
      </c>
      <c r="E553" s="205" t="s">
        <v>43</v>
      </c>
      <c r="F553" s="206" t="s">
        <v>660</v>
      </c>
      <c r="G553" s="204"/>
      <c r="H553" s="207">
        <v>5.25</v>
      </c>
      <c r="I553" s="208"/>
      <c r="J553" s="204"/>
      <c r="K553" s="204"/>
      <c r="L553" s="209"/>
      <c r="M553" s="210"/>
      <c r="N553" s="211"/>
      <c r="O553" s="211"/>
      <c r="P553" s="211"/>
      <c r="Q553" s="211"/>
      <c r="R553" s="211"/>
      <c r="S553" s="211"/>
      <c r="T553" s="212"/>
      <c r="AT553" s="213" t="s">
        <v>193</v>
      </c>
      <c r="AU553" s="213" t="s">
        <v>90</v>
      </c>
      <c r="AV553" s="14" t="s">
        <v>90</v>
      </c>
      <c r="AW553" s="14" t="s">
        <v>41</v>
      </c>
      <c r="AX553" s="14" t="s">
        <v>80</v>
      </c>
      <c r="AY553" s="213" t="s">
        <v>182</v>
      </c>
    </row>
    <row r="554" spans="1:65" s="13" customFormat="1" ht="11.25">
      <c r="B554" s="192"/>
      <c r="C554" s="193"/>
      <c r="D554" s="194" t="s">
        <v>193</v>
      </c>
      <c r="E554" s="195" t="s">
        <v>43</v>
      </c>
      <c r="F554" s="196" t="s">
        <v>1636</v>
      </c>
      <c r="G554" s="193"/>
      <c r="H554" s="195" t="s">
        <v>43</v>
      </c>
      <c r="I554" s="197"/>
      <c r="J554" s="193"/>
      <c r="K554" s="193"/>
      <c r="L554" s="198"/>
      <c r="M554" s="199"/>
      <c r="N554" s="200"/>
      <c r="O554" s="200"/>
      <c r="P554" s="200"/>
      <c r="Q554" s="200"/>
      <c r="R554" s="200"/>
      <c r="S554" s="200"/>
      <c r="T554" s="201"/>
      <c r="AT554" s="202" t="s">
        <v>193</v>
      </c>
      <c r="AU554" s="202" t="s">
        <v>90</v>
      </c>
      <c r="AV554" s="13" t="s">
        <v>88</v>
      </c>
      <c r="AW554" s="13" t="s">
        <v>41</v>
      </c>
      <c r="AX554" s="13" t="s">
        <v>80</v>
      </c>
      <c r="AY554" s="202" t="s">
        <v>182</v>
      </c>
    </row>
    <row r="555" spans="1:65" s="14" customFormat="1" ht="11.25">
      <c r="B555" s="203"/>
      <c r="C555" s="204"/>
      <c r="D555" s="194" t="s">
        <v>193</v>
      </c>
      <c r="E555" s="205" t="s">
        <v>43</v>
      </c>
      <c r="F555" s="206" t="s">
        <v>659</v>
      </c>
      <c r="G555" s="204"/>
      <c r="H555" s="207">
        <v>36.75</v>
      </c>
      <c r="I555" s="208"/>
      <c r="J555" s="204"/>
      <c r="K555" s="204"/>
      <c r="L555" s="209"/>
      <c r="M555" s="210"/>
      <c r="N555" s="211"/>
      <c r="O555" s="211"/>
      <c r="P555" s="211"/>
      <c r="Q555" s="211"/>
      <c r="R555" s="211"/>
      <c r="S555" s="211"/>
      <c r="T555" s="212"/>
      <c r="AT555" s="213" t="s">
        <v>193</v>
      </c>
      <c r="AU555" s="213" t="s">
        <v>90</v>
      </c>
      <c r="AV555" s="14" t="s">
        <v>90</v>
      </c>
      <c r="AW555" s="14" t="s">
        <v>41</v>
      </c>
      <c r="AX555" s="14" t="s">
        <v>80</v>
      </c>
      <c r="AY555" s="213" t="s">
        <v>182</v>
      </c>
    </row>
    <row r="556" spans="1:65" s="13" customFormat="1" ht="11.25">
      <c r="B556" s="192"/>
      <c r="C556" s="193"/>
      <c r="D556" s="194" t="s">
        <v>193</v>
      </c>
      <c r="E556" s="195" t="s">
        <v>43</v>
      </c>
      <c r="F556" s="196" t="s">
        <v>1637</v>
      </c>
      <c r="G556" s="193"/>
      <c r="H556" s="195" t="s">
        <v>43</v>
      </c>
      <c r="I556" s="197"/>
      <c r="J556" s="193"/>
      <c r="K556" s="193"/>
      <c r="L556" s="198"/>
      <c r="M556" s="199"/>
      <c r="N556" s="200"/>
      <c r="O556" s="200"/>
      <c r="P556" s="200"/>
      <c r="Q556" s="200"/>
      <c r="R556" s="200"/>
      <c r="S556" s="200"/>
      <c r="T556" s="201"/>
      <c r="AT556" s="202" t="s">
        <v>193</v>
      </c>
      <c r="AU556" s="202" t="s">
        <v>90</v>
      </c>
      <c r="AV556" s="13" t="s">
        <v>88</v>
      </c>
      <c r="AW556" s="13" t="s">
        <v>41</v>
      </c>
      <c r="AX556" s="13" t="s">
        <v>80</v>
      </c>
      <c r="AY556" s="202" t="s">
        <v>182</v>
      </c>
    </row>
    <row r="557" spans="1:65" s="14" customFormat="1" ht="11.25">
      <c r="B557" s="203"/>
      <c r="C557" s="204"/>
      <c r="D557" s="194" t="s">
        <v>193</v>
      </c>
      <c r="E557" s="205" t="s">
        <v>43</v>
      </c>
      <c r="F557" s="206" t="s">
        <v>660</v>
      </c>
      <c r="G557" s="204"/>
      <c r="H557" s="207">
        <v>5.25</v>
      </c>
      <c r="I557" s="208"/>
      <c r="J557" s="204"/>
      <c r="K557" s="204"/>
      <c r="L557" s="209"/>
      <c r="M557" s="210"/>
      <c r="N557" s="211"/>
      <c r="O557" s="211"/>
      <c r="P557" s="211"/>
      <c r="Q557" s="211"/>
      <c r="R557" s="211"/>
      <c r="S557" s="211"/>
      <c r="T557" s="212"/>
      <c r="AT557" s="213" t="s">
        <v>193</v>
      </c>
      <c r="AU557" s="213" t="s">
        <v>90</v>
      </c>
      <c r="AV557" s="14" t="s">
        <v>90</v>
      </c>
      <c r="AW557" s="14" t="s">
        <v>41</v>
      </c>
      <c r="AX557" s="14" t="s">
        <v>80</v>
      </c>
      <c r="AY557" s="213" t="s">
        <v>182</v>
      </c>
    </row>
    <row r="558" spans="1:65" s="13" customFormat="1" ht="11.25">
      <c r="B558" s="192"/>
      <c r="C558" s="193"/>
      <c r="D558" s="194" t="s">
        <v>193</v>
      </c>
      <c r="E558" s="195" t="s">
        <v>43</v>
      </c>
      <c r="F558" s="196" t="s">
        <v>1638</v>
      </c>
      <c r="G558" s="193"/>
      <c r="H558" s="195" t="s">
        <v>43</v>
      </c>
      <c r="I558" s="197"/>
      <c r="J558" s="193"/>
      <c r="K558" s="193"/>
      <c r="L558" s="198"/>
      <c r="M558" s="199"/>
      <c r="N558" s="200"/>
      <c r="O558" s="200"/>
      <c r="P558" s="200"/>
      <c r="Q558" s="200"/>
      <c r="R558" s="200"/>
      <c r="S558" s="200"/>
      <c r="T558" s="201"/>
      <c r="AT558" s="202" t="s">
        <v>193</v>
      </c>
      <c r="AU558" s="202" t="s">
        <v>90</v>
      </c>
      <c r="AV558" s="13" t="s">
        <v>88</v>
      </c>
      <c r="AW558" s="13" t="s">
        <v>41</v>
      </c>
      <c r="AX558" s="13" t="s">
        <v>80</v>
      </c>
      <c r="AY558" s="202" t="s">
        <v>182</v>
      </c>
    </row>
    <row r="559" spans="1:65" s="14" customFormat="1" ht="11.25">
      <c r="B559" s="203"/>
      <c r="C559" s="204"/>
      <c r="D559" s="194" t="s">
        <v>193</v>
      </c>
      <c r="E559" s="205" t="s">
        <v>43</v>
      </c>
      <c r="F559" s="206" t="s">
        <v>659</v>
      </c>
      <c r="G559" s="204"/>
      <c r="H559" s="207">
        <v>36.75</v>
      </c>
      <c r="I559" s="208"/>
      <c r="J559" s="204"/>
      <c r="K559" s="204"/>
      <c r="L559" s="209"/>
      <c r="M559" s="210"/>
      <c r="N559" s="211"/>
      <c r="O559" s="211"/>
      <c r="P559" s="211"/>
      <c r="Q559" s="211"/>
      <c r="R559" s="211"/>
      <c r="S559" s="211"/>
      <c r="T559" s="212"/>
      <c r="AT559" s="213" t="s">
        <v>193</v>
      </c>
      <c r="AU559" s="213" t="s">
        <v>90</v>
      </c>
      <c r="AV559" s="14" t="s">
        <v>90</v>
      </c>
      <c r="AW559" s="14" t="s">
        <v>41</v>
      </c>
      <c r="AX559" s="14" t="s">
        <v>80</v>
      </c>
      <c r="AY559" s="213" t="s">
        <v>182</v>
      </c>
    </row>
    <row r="560" spans="1:65" s="13" customFormat="1" ht="11.25">
      <c r="B560" s="192"/>
      <c r="C560" s="193"/>
      <c r="D560" s="194" t="s">
        <v>193</v>
      </c>
      <c r="E560" s="195" t="s">
        <v>43</v>
      </c>
      <c r="F560" s="196" t="s">
        <v>1639</v>
      </c>
      <c r="G560" s="193"/>
      <c r="H560" s="195" t="s">
        <v>43</v>
      </c>
      <c r="I560" s="197"/>
      <c r="J560" s="193"/>
      <c r="K560" s="193"/>
      <c r="L560" s="198"/>
      <c r="M560" s="199"/>
      <c r="N560" s="200"/>
      <c r="O560" s="200"/>
      <c r="P560" s="200"/>
      <c r="Q560" s="200"/>
      <c r="R560" s="200"/>
      <c r="S560" s="200"/>
      <c r="T560" s="201"/>
      <c r="AT560" s="202" t="s">
        <v>193</v>
      </c>
      <c r="AU560" s="202" t="s">
        <v>90</v>
      </c>
      <c r="AV560" s="13" t="s">
        <v>88</v>
      </c>
      <c r="AW560" s="13" t="s">
        <v>41</v>
      </c>
      <c r="AX560" s="13" t="s">
        <v>80</v>
      </c>
      <c r="AY560" s="202" t="s">
        <v>182</v>
      </c>
    </row>
    <row r="561" spans="1:65" s="14" customFormat="1" ht="11.25">
      <c r="B561" s="203"/>
      <c r="C561" s="204"/>
      <c r="D561" s="194" t="s">
        <v>193</v>
      </c>
      <c r="E561" s="205" t="s">
        <v>43</v>
      </c>
      <c r="F561" s="206" t="s">
        <v>660</v>
      </c>
      <c r="G561" s="204"/>
      <c r="H561" s="207">
        <v>5.25</v>
      </c>
      <c r="I561" s="208"/>
      <c r="J561" s="204"/>
      <c r="K561" s="204"/>
      <c r="L561" s="209"/>
      <c r="M561" s="210"/>
      <c r="N561" s="211"/>
      <c r="O561" s="211"/>
      <c r="P561" s="211"/>
      <c r="Q561" s="211"/>
      <c r="R561" s="211"/>
      <c r="S561" s="211"/>
      <c r="T561" s="212"/>
      <c r="AT561" s="213" t="s">
        <v>193</v>
      </c>
      <c r="AU561" s="213" t="s">
        <v>90</v>
      </c>
      <c r="AV561" s="14" t="s">
        <v>90</v>
      </c>
      <c r="AW561" s="14" t="s">
        <v>41</v>
      </c>
      <c r="AX561" s="14" t="s">
        <v>80</v>
      </c>
      <c r="AY561" s="213" t="s">
        <v>182</v>
      </c>
    </row>
    <row r="562" spans="1:65" s="13" customFormat="1" ht="11.25">
      <c r="B562" s="192"/>
      <c r="C562" s="193"/>
      <c r="D562" s="194" t="s">
        <v>193</v>
      </c>
      <c r="E562" s="195" t="s">
        <v>43</v>
      </c>
      <c r="F562" s="196" t="s">
        <v>1641</v>
      </c>
      <c r="G562" s="193"/>
      <c r="H562" s="195" t="s">
        <v>43</v>
      </c>
      <c r="I562" s="197"/>
      <c r="J562" s="193"/>
      <c r="K562" s="193"/>
      <c r="L562" s="198"/>
      <c r="M562" s="199"/>
      <c r="N562" s="200"/>
      <c r="O562" s="200"/>
      <c r="P562" s="200"/>
      <c r="Q562" s="200"/>
      <c r="R562" s="200"/>
      <c r="S562" s="200"/>
      <c r="T562" s="201"/>
      <c r="AT562" s="202" t="s">
        <v>193</v>
      </c>
      <c r="AU562" s="202" t="s">
        <v>90</v>
      </c>
      <c r="AV562" s="13" t="s">
        <v>88</v>
      </c>
      <c r="AW562" s="13" t="s">
        <v>41</v>
      </c>
      <c r="AX562" s="13" t="s">
        <v>80</v>
      </c>
      <c r="AY562" s="202" t="s">
        <v>182</v>
      </c>
    </row>
    <row r="563" spans="1:65" s="14" customFormat="1" ht="11.25">
      <c r="B563" s="203"/>
      <c r="C563" s="204"/>
      <c r="D563" s="194" t="s">
        <v>193</v>
      </c>
      <c r="E563" s="205" t="s">
        <v>43</v>
      </c>
      <c r="F563" s="206" t="s">
        <v>659</v>
      </c>
      <c r="G563" s="204"/>
      <c r="H563" s="207">
        <v>36.75</v>
      </c>
      <c r="I563" s="208"/>
      <c r="J563" s="204"/>
      <c r="K563" s="204"/>
      <c r="L563" s="209"/>
      <c r="M563" s="210"/>
      <c r="N563" s="211"/>
      <c r="O563" s="211"/>
      <c r="P563" s="211"/>
      <c r="Q563" s="211"/>
      <c r="R563" s="211"/>
      <c r="S563" s="211"/>
      <c r="T563" s="212"/>
      <c r="AT563" s="213" t="s">
        <v>193</v>
      </c>
      <c r="AU563" s="213" t="s">
        <v>90</v>
      </c>
      <c r="AV563" s="14" t="s">
        <v>90</v>
      </c>
      <c r="AW563" s="14" t="s">
        <v>41</v>
      </c>
      <c r="AX563" s="14" t="s">
        <v>80</v>
      </c>
      <c r="AY563" s="213" t="s">
        <v>182</v>
      </c>
    </row>
    <row r="564" spans="1:65" s="13" customFormat="1" ht="11.25">
      <c r="B564" s="192"/>
      <c r="C564" s="193"/>
      <c r="D564" s="194" t="s">
        <v>193</v>
      </c>
      <c r="E564" s="195" t="s">
        <v>43</v>
      </c>
      <c r="F564" s="196" t="s">
        <v>1643</v>
      </c>
      <c r="G564" s="193"/>
      <c r="H564" s="195" t="s">
        <v>43</v>
      </c>
      <c r="I564" s="197"/>
      <c r="J564" s="193"/>
      <c r="K564" s="193"/>
      <c r="L564" s="198"/>
      <c r="M564" s="199"/>
      <c r="N564" s="200"/>
      <c r="O564" s="200"/>
      <c r="P564" s="200"/>
      <c r="Q564" s="200"/>
      <c r="R564" s="200"/>
      <c r="S564" s="200"/>
      <c r="T564" s="201"/>
      <c r="AT564" s="202" t="s">
        <v>193</v>
      </c>
      <c r="AU564" s="202" t="s">
        <v>90</v>
      </c>
      <c r="AV564" s="13" t="s">
        <v>88</v>
      </c>
      <c r="AW564" s="13" t="s">
        <v>41</v>
      </c>
      <c r="AX564" s="13" t="s">
        <v>80</v>
      </c>
      <c r="AY564" s="202" t="s">
        <v>182</v>
      </c>
    </row>
    <row r="565" spans="1:65" s="14" customFormat="1" ht="11.25">
      <c r="B565" s="203"/>
      <c r="C565" s="204"/>
      <c r="D565" s="194" t="s">
        <v>193</v>
      </c>
      <c r="E565" s="205" t="s">
        <v>43</v>
      </c>
      <c r="F565" s="206" t="s">
        <v>660</v>
      </c>
      <c r="G565" s="204"/>
      <c r="H565" s="207">
        <v>5.25</v>
      </c>
      <c r="I565" s="208"/>
      <c r="J565" s="204"/>
      <c r="K565" s="204"/>
      <c r="L565" s="209"/>
      <c r="M565" s="210"/>
      <c r="N565" s="211"/>
      <c r="O565" s="211"/>
      <c r="P565" s="211"/>
      <c r="Q565" s="211"/>
      <c r="R565" s="211"/>
      <c r="S565" s="211"/>
      <c r="T565" s="212"/>
      <c r="AT565" s="213" t="s">
        <v>193</v>
      </c>
      <c r="AU565" s="213" t="s">
        <v>90</v>
      </c>
      <c r="AV565" s="14" t="s">
        <v>90</v>
      </c>
      <c r="AW565" s="14" t="s">
        <v>41</v>
      </c>
      <c r="AX565" s="14" t="s">
        <v>80</v>
      </c>
      <c r="AY565" s="213" t="s">
        <v>182</v>
      </c>
    </row>
    <row r="566" spans="1:65" s="13" customFormat="1" ht="11.25">
      <c r="B566" s="192"/>
      <c r="C566" s="193"/>
      <c r="D566" s="194" t="s">
        <v>193</v>
      </c>
      <c r="E566" s="195" t="s">
        <v>43</v>
      </c>
      <c r="F566" s="196" t="s">
        <v>1644</v>
      </c>
      <c r="G566" s="193"/>
      <c r="H566" s="195" t="s">
        <v>43</v>
      </c>
      <c r="I566" s="197"/>
      <c r="J566" s="193"/>
      <c r="K566" s="193"/>
      <c r="L566" s="198"/>
      <c r="M566" s="199"/>
      <c r="N566" s="200"/>
      <c r="O566" s="200"/>
      <c r="P566" s="200"/>
      <c r="Q566" s="200"/>
      <c r="R566" s="200"/>
      <c r="S566" s="200"/>
      <c r="T566" s="201"/>
      <c r="AT566" s="202" t="s">
        <v>193</v>
      </c>
      <c r="AU566" s="202" t="s">
        <v>90</v>
      </c>
      <c r="AV566" s="13" t="s">
        <v>88</v>
      </c>
      <c r="AW566" s="13" t="s">
        <v>41</v>
      </c>
      <c r="AX566" s="13" t="s">
        <v>80</v>
      </c>
      <c r="AY566" s="202" t="s">
        <v>182</v>
      </c>
    </row>
    <row r="567" spans="1:65" s="14" customFormat="1" ht="11.25">
      <c r="B567" s="203"/>
      <c r="C567" s="204"/>
      <c r="D567" s="194" t="s">
        <v>193</v>
      </c>
      <c r="E567" s="205" t="s">
        <v>43</v>
      </c>
      <c r="F567" s="206" t="s">
        <v>660</v>
      </c>
      <c r="G567" s="204"/>
      <c r="H567" s="207">
        <v>5.25</v>
      </c>
      <c r="I567" s="208"/>
      <c r="J567" s="204"/>
      <c r="K567" s="204"/>
      <c r="L567" s="209"/>
      <c r="M567" s="210"/>
      <c r="N567" s="211"/>
      <c r="O567" s="211"/>
      <c r="P567" s="211"/>
      <c r="Q567" s="211"/>
      <c r="R567" s="211"/>
      <c r="S567" s="211"/>
      <c r="T567" s="212"/>
      <c r="AT567" s="213" t="s">
        <v>193</v>
      </c>
      <c r="AU567" s="213" t="s">
        <v>90</v>
      </c>
      <c r="AV567" s="14" t="s">
        <v>90</v>
      </c>
      <c r="AW567" s="14" t="s">
        <v>41</v>
      </c>
      <c r="AX567" s="14" t="s">
        <v>80</v>
      </c>
      <c r="AY567" s="213" t="s">
        <v>182</v>
      </c>
    </row>
    <row r="568" spans="1:65" s="13" customFormat="1" ht="11.25">
      <c r="B568" s="192"/>
      <c r="C568" s="193"/>
      <c r="D568" s="194" t="s">
        <v>193</v>
      </c>
      <c r="E568" s="195" t="s">
        <v>43</v>
      </c>
      <c r="F568" s="196" t="s">
        <v>1646</v>
      </c>
      <c r="G568" s="193"/>
      <c r="H568" s="195" t="s">
        <v>43</v>
      </c>
      <c r="I568" s="197"/>
      <c r="J568" s="193"/>
      <c r="K568" s="193"/>
      <c r="L568" s="198"/>
      <c r="M568" s="199"/>
      <c r="N568" s="200"/>
      <c r="O568" s="200"/>
      <c r="P568" s="200"/>
      <c r="Q568" s="200"/>
      <c r="R568" s="200"/>
      <c r="S568" s="200"/>
      <c r="T568" s="201"/>
      <c r="AT568" s="202" t="s">
        <v>193</v>
      </c>
      <c r="AU568" s="202" t="s">
        <v>90</v>
      </c>
      <c r="AV568" s="13" t="s">
        <v>88</v>
      </c>
      <c r="AW568" s="13" t="s">
        <v>41</v>
      </c>
      <c r="AX568" s="13" t="s">
        <v>80</v>
      </c>
      <c r="AY568" s="202" t="s">
        <v>182</v>
      </c>
    </row>
    <row r="569" spans="1:65" s="14" customFormat="1" ht="11.25">
      <c r="B569" s="203"/>
      <c r="C569" s="204"/>
      <c r="D569" s="194" t="s">
        <v>193</v>
      </c>
      <c r="E569" s="205" t="s">
        <v>43</v>
      </c>
      <c r="F569" s="206" t="s">
        <v>660</v>
      </c>
      <c r="G569" s="204"/>
      <c r="H569" s="207">
        <v>5.25</v>
      </c>
      <c r="I569" s="208"/>
      <c r="J569" s="204"/>
      <c r="K569" s="204"/>
      <c r="L569" s="209"/>
      <c r="M569" s="210"/>
      <c r="N569" s="211"/>
      <c r="O569" s="211"/>
      <c r="P569" s="211"/>
      <c r="Q569" s="211"/>
      <c r="R569" s="211"/>
      <c r="S569" s="211"/>
      <c r="T569" s="212"/>
      <c r="AT569" s="213" t="s">
        <v>193</v>
      </c>
      <c r="AU569" s="213" t="s">
        <v>90</v>
      </c>
      <c r="AV569" s="14" t="s">
        <v>90</v>
      </c>
      <c r="AW569" s="14" t="s">
        <v>41</v>
      </c>
      <c r="AX569" s="14" t="s">
        <v>80</v>
      </c>
      <c r="AY569" s="213" t="s">
        <v>182</v>
      </c>
    </row>
    <row r="570" spans="1:65" s="15" customFormat="1" ht="11.25">
      <c r="B570" s="227"/>
      <c r="C570" s="228"/>
      <c r="D570" s="194" t="s">
        <v>193</v>
      </c>
      <c r="E570" s="229" t="s">
        <v>43</v>
      </c>
      <c r="F570" s="230" t="s">
        <v>436</v>
      </c>
      <c r="G570" s="228"/>
      <c r="H570" s="231">
        <v>194.25</v>
      </c>
      <c r="I570" s="232"/>
      <c r="J570" s="228"/>
      <c r="K570" s="228"/>
      <c r="L570" s="233"/>
      <c r="M570" s="234"/>
      <c r="N570" s="235"/>
      <c r="O570" s="235"/>
      <c r="P570" s="235"/>
      <c r="Q570" s="235"/>
      <c r="R570" s="235"/>
      <c r="S570" s="235"/>
      <c r="T570" s="236"/>
      <c r="AT570" s="237" t="s">
        <v>193</v>
      </c>
      <c r="AU570" s="237" t="s">
        <v>90</v>
      </c>
      <c r="AV570" s="15" t="s">
        <v>205</v>
      </c>
      <c r="AW570" s="15" t="s">
        <v>41</v>
      </c>
      <c r="AX570" s="15" t="s">
        <v>88</v>
      </c>
      <c r="AY570" s="237" t="s">
        <v>182</v>
      </c>
    </row>
    <row r="571" spans="1:65" s="2" customFormat="1" ht="37.9" customHeight="1">
      <c r="A571" s="35"/>
      <c r="B571" s="36"/>
      <c r="C571" s="179" t="s">
        <v>691</v>
      </c>
      <c r="D571" s="179" t="s">
        <v>187</v>
      </c>
      <c r="E571" s="180" t="s">
        <v>1662</v>
      </c>
      <c r="F571" s="181" t="s">
        <v>1663</v>
      </c>
      <c r="G571" s="182" t="s">
        <v>481</v>
      </c>
      <c r="H571" s="183">
        <v>30</v>
      </c>
      <c r="I571" s="184"/>
      <c r="J571" s="185">
        <f>ROUND(I571*H571,2)</f>
        <v>0</v>
      </c>
      <c r="K571" s="181" t="s">
        <v>191</v>
      </c>
      <c r="L571" s="40"/>
      <c r="M571" s="186" t="s">
        <v>43</v>
      </c>
      <c r="N571" s="187" t="s">
        <v>51</v>
      </c>
      <c r="O571" s="65"/>
      <c r="P571" s="188">
        <f>O571*H571</f>
        <v>0</v>
      </c>
      <c r="Q571" s="188">
        <v>0</v>
      </c>
      <c r="R571" s="188">
        <f>Q571*H571</f>
        <v>0</v>
      </c>
      <c r="S571" s="188">
        <v>0</v>
      </c>
      <c r="T571" s="189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90" t="s">
        <v>88</v>
      </c>
      <c r="AT571" s="190" t="s">
        <v>187</v>
      </c>
      <c r="AU571" s="190" t="s">
        <v>90</v>
      </c>
      <c r="AY571" s="17" t="s">
        <v>182</v>
      </c>
      <c r="BE571" s="191">
        <f>IF(N571="základní",J571,0)</f>
        <v>0</v>
      </c>
      <c r="BF571" s="191">
        <f>IF(N571="snížená",J571,0)</f>
        <v>0</v>
      </c>
      <c r="BG571" s="191">
        <f>IF(N571="zákl. přenesená",J571,0)</f>
        <v>0</v>
      </c>
      <c r="BH571" s="191">
        <f>IF(N571="sníž. přenesená",J571,0)</f>
        <v>0</v>
      </c>
      <c r="BI571" s="191">
        <f>IF(N571="nulová",J571,0)</f>
        <v>0</v>
      </c>
      <c r="BJ571" s="17" t="s">
        <v>88</v>
      </c>
      <c r="BK571" s="191">
        <f>ROUND(I571*H571,2)</f>
        <v>0</v>
      </c>
      <c r="BL571" s="17" t="s">
        <v>88</v>
      </c>
      <c r="BM571" s="190" t="s">
        <v>1664</v>
      </c>
    </row>
    <row r="572" spans="1:65" s="13" customFormat="1" ht="11.25">
      <c r="B572" s="192"/>
      <c r="C572" s="193"/>
      <c r="D572" s="194" t="s">
        <v>193</v>
      </c>
      <c r="E572" s="195" t="s">
        <v>43</v>
      </c>
      <c r="F572" s="196" t="s">
        <v>532</v>
      </c>
      <c r="G572" s="193"/>
      <c r="H572" s="195" t="s">
        <v>43</v>
      </c>
      <c r="I572" s="197"/>
      <c r="J572" s="193"/>
      <c r="K572" s="193"/>
      <c r="L572" s="198"/>
      <c r="M572" s="199"/>
      <c r="N572" s="200"/>
      <c r="O572" s="200"/>
      <c r="P572" s="200"/>
      <c r="Q572" s="200"/>
      <c r="R572" s="200"/>
      <c r="S572" s="200"/>
      <c r="T572" s="201"/>
      <c r="AT572" s="202" t="s">
        <v>193</v>
      </c>
      <c r="AU572" s="202" t="s">
        <v>90</v>
      </c>
      <c r="AV572" s="13" t="s">
        <v>88</v>
      </c>
      <c r="AW572" s="13" t="s">
        <v>41</v>
      </c>
      <c r="AX572" s="13" t="s">
        <v>80</v>
      </c>
      <c r="AY572" s="202" t="s">
        <v>182</v>
      </c>
    </row>
    <row r="573" spans="1:65" s="13" customFormat="1" ht="11.25">
      <c r="B573" s="192"/>
      <c r="C573" s="193"/>
      <c r="D573" s="194" t="s">
        <v>193</v>
      </c>
      <c r="E573" s="195" t="s">
        <v>43</v>
      </c>
      <c r="F573" s="196" t="s">
        <v>362</v>
      </c>
      <c r="G573" s="193"/>
      <c r="H573" s="195" t="s">
        <v>43</v>
      </c>
      <c r="I573" s="197"/>
      <c r="J573" s="193"/>
      <c r="K573" s="193"/>
      <c r="L573" s="198"/>
      <c r="M573" s="199"/>
      <c r="N573" s="200"/>
      <c r="O573" s="200"/>
      <c r="P573" s="200"/>
      <c r="Q573" s="200"/>
      <c r="R573" s="200"/>
      <c r="S573" s="200"/>
      <c r="T573" s="201"/>
      <c r="AT573" s="202" t="s">
        <v>193</v>
      </c>
      <c r="AU573" s="202" t="s">
        <v>90</v>
      </c>
      <c r="AV573" s="13" t="s">
        <v>88</v>
      </c>
      <c r="AW573" s="13" t="s">
        <v>41</v>
      </c>
      <c r="AX573" s="13" t="s">
        <v>80</v>
      </c>
      <c r="AY573" s="202" t="s">
        <v>182</v>
      </c>
    </row>
    <row r="574" spans="1:65" s="14" customFormat="1" ht="11.25">
      <c r="B574" s="203"/>
      <c r="C574" s="204"/>
      <c r="D574" s="194" t="s">
        <v>193</v>
      </c>
      <c r="E574" s="205" t="s">
        <v>43</v>
      </c>
      <c r="F574" s="206" t="s">
        <v>326</v>
      </c>
      <c r="G574" s="204"/>
      <c r="H574" s="207">
        <v>30</v>
      </c>
      <c r="I574" s="208"/>
      <c r="J574" s="204"/>
      <c r="K574" s="204"/>
      <c r="L574" s="209"/>
      <c r="M574" s="210"/>
      <c r="N574" s="211"/>
      <c r="O574" s="211"/>
      <c r="P574" s="211"/>
      <c r="Q574" s="211"/>
      <c r="R574" s="211"/>
      <c r="S574" s="211"/>
      <c r="T574" s="212"/>
      <c r="AT574" s="213" t="s">
        <v>193</v>
      </c>
      <c r="AU574" s="213" t="s">
        <v>90</v>
      </c>
      <c r="AV574" s="14" t="s">
        <v>90</v>
      </c>
      <c r="AW574" s="14" t="s">
        <v>41</v>
      </c>
      <c r="AX574" s="14" t="s">
        <v>88</v>
      </c>
      <c r="AY574" s="213" t="s">
        <v>182</v>
      </c>
    </row>
    <row r="575" spans="1:65" s="2" customFormat="1" ht="37.9" customHeight="1">
      <c r="A575" s="35"/>
      <c r="B575" s="36"/>
      <c r="C575" s="179" t="s">
        <v>698</v>
      </c>
      <c r="D575" s="179" t="s">
        <v>187</v>
      </c>
      <c r="E575" s="180" t="s">
        <v>673</v>
      </c>
      <c r="F575" s="181" t="s">
        <v>674</v>
      </c>
      <c r="G575" s="182" t="s">
        <v>481</v>
      </c>
      <c r="H575" s="183">
        <v>210</v>
      </c>
      <c r="I575" s="184"/>
      <c r="J575" s="185">
        <f>ROUND(I575*H575,2)</f>
        <v>0</v>
      </c>
      <c r="K575" s="181" t="s">
        <v>191</v>
      </c>
      <c r="L575" s="40"/>
      <c r="M575" s="186" t="s">
        <v>43</v>
      </c>
      <c r="N575" s="187" t="s">
        <v>51</v>
      </c>
      <c r="O575" s="65"/>
      <c r="P575" s="188">
        <f>O575*H575</f>
        <v>0</v>
      </c>
      <c r="Q575" s="188">
        <v>0</v>
      </c>
      <c r="R575" s="188">
        <f>Q575*H575</f>
        <v>0</v>
      </c>
      <c r="S575" s="188">
        <v>0</v>
      </c>
      <c r="T575" s="189">
        <f>S575*H575</f>
        <v>0</v>
      </c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R575" s="190" t="s">
        <v>88</v>
      </c>
      <c r="AT575" s="190" t="s">
        <v>187</v>
      </c>
      <c r="AU575" s="190" t="s">
        <v>90</v>
      </c>
      <c r="AY575" s="17" t="s">
        <v>182</v>
      </c>
      <c r="BE575" s="191">
        <f>IF(N575="základní",J575,0)</f>
        <v>0</v>
      </c>
      <c r="BF575" s="191">
        <f>IF(N575="snížená",J575,0)</f>
        <v>0</v>
      </c>
      <c r="BG575" s="191">
        <f>IF(N575="zákl. přenesená",J575,0)</f>
        <v>0</v>
      </c>
      <c r="BH575" s="191">
        <f>IF(N575="sníž. přenesená",J575,0)</f>
        <v>0</v>
      </c>
      <c r="BI575" s="191">
        <f>IF(N575="nulová",J575,0)</f>
        <v>0</v>
      </c>
      <c r="BJ575" s="17" t="s">
        <v>88</v>
      </c>
      <c r="BK575" s="191">
        <f>ROUND(I575*H575,2)</f>
        <v>0</v>
      </c>
      <c r="BL575" s="17" t="s">
        <v>88</v>
      </c>
      <c r="BM575" s="190" t="s">
        <v>1674</v>
      </c>
    </row>
    <row r="576" spans="1:65" s="13" customFormat="1" ht="11.25">
      <c r="B576" s="192"/>
      <c r="C576" s="193"/>
      <c r="D576" s="194" t="s">
        <v>193</v>
      </c>
      <c r="E576" s="195" t="s">
        <v>43</v>
      </c>
      <c r="F576" s="196" t="s">
        <v>532</v>
      </c>
      <c r="G576" s="193"/>
      <c r="H576" s="195" t="s">
        <v>43</v>
      </c>
      <c r="I576" s="197"/>
      <c r="J576" s="193"/>
      <c r="K576" s="193"/>
      <c r="L576" s="198"/>
      <c r="M576" s="199"/>
      <c r="N576" s="200"/>
      <c r="O576" s="200"/>
      <c r="P576" s="200"/>
      <c r="Q576" s="200"/>
      <c r="R576" s="200"/>
      <c r="S576" s="200"/>
      <c r="T576" s="201"/>
      <c r="AT576" s="202" t="s">
        <v>193</v>
      </c>
      <c r="AU576" s="202" t="s">
        <v>90</v>
      </c>
      <c r="AV576" s="13" t="s">
        <v>88</v>
      </c>
      <c r="AW576" s="13" t="s">
        <v>41</v>
      </c>
      <c r="AX576" s="13" t="s">
        <v>80</v>
      </c>
      <c r="AY576" s="202" t="s">
        <v>182</v>
      </c>
    </row>
    <row r="577" spans="1:65" s="13" customFormat="1" ht="11.25">
      <c r="B577" s="192"/>
      <c r="C577" s="193"/>
      <c r="D577" s="194" t="s">
        <v>193</v>
      </c>
      <c r="E577" s="195" t="s">
        <v>43</v>
      </c>
      <c r="F577" s="196" t="s">
        <v>362</v>
      </c>
      <c r="G577" s="193"/>
      <c r="H577" s="195" t="s">
        <v>43</v>
      </c>
      <c r="I577" s="197"/>
      <c r="J577" s="193"/>
      <c r="K577" s="193"/>
      <c r="L577" s="198"/>
      <c r="M577" s="199"/>
      <c r="N577" s="200"/>
      <c r="O577" s="200"/>
      <c r="P577" s="200"/>
      <c r="Q577" s="200"/>
      <c r="R577" s="200"/>
      <c r="S577" s="200"/>
      <c r="T577" s="201"/>
      <c r="AT577" s="202" t="s">
        <v>193</v>
      </c>
      <c r="AU577" s="202" t="s">
        <v>90</v>
      </c>
      <c r="AV577" s="13" t="s">
        <v>88</v>
      </c>
      <c r="AW577" s="13" t="s">
        <v>41</v>
      </c>
      <c r="AX577" s="13" t="s">
        <v>80</v>
      </c>
      <c r="AY577" s="202" t="s">
        <v>182</v>
      </c>
    </row>
    <row r="578" spans="1:65" s="14" customFormat="1" ht="11.25">
      <c r="B578" s="203"/>
      <c r="C578" s="204"/>
      <c r="D578" s="194" t="s">
        <v>193</v>
      </c>
      <c r="E578" s="205" t="s">
        <v>43</v>
      </c>
      <c r="F578" s="206" t="s">
        <v>2545</v>
      </c>
      <c r="G578" s="204"/>
      <c r="H578" s="207">
        <v>210</v>
      </c>
      <c r="I578" s="208"/>
      <c r="J578" s="204"/>
      <c r="K578" s="204"/>
      <c r="L578" s="209"/>
      <c r="M578" s="210"/>
      <c r="N578" s="211"/>
      <c r="O578" s="211"/>
      <c r="P578" s="211"/>
      <c r="Q578" s="211"/>
      <c r="R578" s="211"/>
      <c r="S578" s="211"/>
      <c r="T578" s="212"/>
      <c r="AT578" s="213" t="s">
        <v>193</v>
      </c>
      <c r="AU578" s="213" t="s">
        <v>90</v>
      </c>
      <c r="AV578" s="14" t="s">
        <v>90</v>
      </c>
      <c r="AW578" s="14" t="s">
        <v>41</v>
      </c>
      <c r="AX578" s="14" t="s">
        <v>88</v>
      </c>
      <c r="AY578" s="213" t="s">
        <v>182</v>
      </c>
    </row>
    <row r="579" spans="1:65" s="2" customFormat="1" ht="37.9" customHeight="1">
      <c r="A579" s="35"/>
      <c r="B579" s="36"/>
      <c r="C579" s="179" t="s">
        <v>703</v>
      </c>
      <c r="D579" s="179" t="s">
        <v>187</v>
      </c>
      <c r="E579" s="180" t="s">
        <v>662</v>
      </c>
      <c r="F579" s="181" t="s">
        <v>663</v>
      </c>
      <c r="G579" s="182" t="s">
        <v>481</v>
      </c>
      <c r="H579" s="183">
        <v>35</v>
      </c>
      <c r="I579" s="184"/>
      <c r="J579" s="185">
        <f>ROUND(I579*H579,2)</f>
        <v>0</v>
      </c>
      <c r="K579" s="181" t="s">
        <v>191</v>
      </c>
      <c r="L579" s="40"/>
      <c r="M579" s="186" t="s">
        <v>43</v>
      </c>
      <c r="N579" s="187" t="s">
        <v>51</v>
      </c>
      <c r="O579" s="65"/>
      <c r="P579" s="188">
        <f>O579*H579</f>
        <v>0</v>
      </c>
      <c r="Q579" s="188">
        <v>0</v>
      </c>
      <c r="R579" s="188">
        <f>Q579*H579</f>
        <v>0</v>
      </c>
      <c r="S579" s="188">
        <v>0</v>
      </c>
      <c r="T579" s="189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90" t="s">
        <v>88</v>
      </c>
      <c r="AT579" s="190" t="s">
        <v>187</v>
      </c>
      <c r="AU579" s="190" t="s">
        <v>90</v>
      </c>
      <c r="AY579" s="17" t="s">
        <v>182</v>
      </c>
      <c r="BE579" s="191">
        <f>IF(N579="základní",J579,0)</f>
        <v>0</v>
      </c>
      <c r="BF579" s="191">
        <f>IF(N579="snížená",J579,0)</f>
        <v>0</v>
      </c>
      <c r="BG579" s="191">
        <f>IF(N579="zákl. přenesená",J579,0)</f>
        <v>0</v>
      </c>
      <c r="BH579" s="191">
        <f>IF(N579="sníž. přenesená",J579,0)</f>
        <v>0</v>
      </c>
      <c r="BI579" s="191">
        <f>IF(N579="nulová",J579,0)</f>
        <v>0</v>
      </c>
      <c r="BJ579" s="17" t="s">
        <v>88</v>
      </c>
      <c r="BK579" s="191">
        <f>ROUND(I579*H579,2)</f>
        <v>0</v>
      </c>
      <c r="BL579" s="17" t="s">
        <v>88</v>
      </c>
      <c r="BM579" s="190" t="s">
        <v>1676</v>
      </c>
    </row>
    <row r="580" spans="1:65" s="13" customFormat="1" ht="11.25">
      <c r="B580" s="192"/>
      <c r="C580" s="193"/>
      <c r="D580" s="194" t="s">
        <v>193</v>
      </c>
      <c r="E580" s="195" t="s">
        <v>43</v>
      </c>
      <c r="F580" s="196" t="s">
        <v>554</v>
      </c>
      <c r="G580" s="193"/>
      <c r="H580" s="195" t="s">
        <v>43</v>
      </c>
      <c r="I580" s="197"/>
      <c r="J580" s="193"/>
      <c r="K580" s="193"/>
      <c r="L580" s="198"/>
      <c r="M580" s="199"/>
      <c r="N580" s="200"/>
      <c r="O580" s="200"/>
      <c r="P580" s="200"/>
      <c r="Q580" s="200"/>
      <c r="R580" s="200"/>
      <c r="S580" s="200"/>
      <c r="T580" s="201"/>
      <c r="AT580" s="202" t="s">
        <v>193</v>
      </c>
      <c r="AU580" s="202" t="s">
        <v>90</v>
      </c>
      <c r="AV580" s="13" t="s">
        <v>88</v>
      </c>
      <c r="AW580" s="13" t="s">
        <v>41</v>
      </c>
      <c r="AX580" s="13" t="s">
        <v>80</v>
      </c>
      <c r="AY580" s="202" t="s">
        <v>182</v>
      </c>
    </row>
    <row r="581" spans="1:65" s="13" customFormat="1" ht="11.25">
      <c r="B581" s="192"/>
      <c r="C581" s="193"/>
      <c r="D581" s="194" t="s">
        <v>193</v>
      </c>
      <c r="E581" s="195" t="s">
        <v>43</v>
      </c>
      <c r="F581" s="196" t="s">
        <v>1677</v>
      </c>
      <c r="G581" s="193"/>
      <c r="H581" s="195" t="s">
        <v>43</v>
      </c>
      <c r="I581" s="197"/>
      <c r="J581" s="193"/>
      <c r="K581" s="193"/>
      <c r="L581" s="198"/>
      <c r="M581" s="199"/>
      <c r="N581" s="200"/>
      <c r="O581" s="200"/>
      <c r="P581" s="200"/>
      <c r="Q581" s="200"/>
      <c r="R581" s="200"/>
      <c r="S581" s="200"/>
      <c r="T581" s="201"/>
      <c r="AT581" s="202" t="s">
        <v>193</v>
      </c>
      <c r="AU581" s="202" t="s">
        <v>90</v>
      </c>
      <c r="AV581" s="13" t="s">
        <v>88</v>
      </c>
      <c r="AW581" s="13" t="s">
        <v>41</v>
      </c>
      <c r="AX581" s="13" t="s">
        <v>80</v>
      </c>
      <c r="AY581" s="202" t="s">
        <v>182</v>
      </c>
    </row>
    <row r="582" spans="1:65" s="14" customFormat="1" ht="11.25">
      <c r="B582" s="203"/>
      <c r="C582" s="204"/>
      <c r="D582" s="194" t="s">
        <v>193</v>
      </c>
      <c r="E582" s="205" t="s">
        <v>43</v>
      </c>
      <c r="F582" s="206" t="s">
        <v>510</v>
      </c>
      <c r="G582" s="204"/>
      <c r="H582" s="207">
        <v>35</v>
      </c>
      <c r="I582" s="208"/>
      <c r="J582" s="204"/>
      <c r="K582" s="204"/>
      <c r="L582" s="209"/>
      <c r="M582" s="210"/>
      <c r="N582" s="211"/>
      <c r="O582" s="211"/>
      <c r="P582" s="211"/>
      <c r="Q582" s="211"/>
      <c r="R582" s="211"/>
      <c r="S582" s="211"/>
      <c r="T582" s="212"/>
      <c r="AT582" s="213" t="s">
        <v>193</v>
      </c>
      <c r="AU582" s="213" t="s">
        <v>90</v>
      </c>
      <c r="AV582" s="14" t="s">
        <v>90</v>
      </c>
      <c r="AW582" s="14" t="s">
        <v>41</v>
      </c>
      <c r="AX582" s="14" t="s">
        <v>88</v>
      </c>
      <c r="AY582" s="213" t="s">
        <v>182</v>
      </c>
    </row>
    <row r="583" spans="1:65" s="2" customFormat="1" ht="14.45" customHeight="1">
      <c r="A583" s="35"/>
      <c r="B583" s="36"/>
      <c r="C583" s="214" t="s">
        <v>707</v>
      </c>
      <c r="D583" s="214" t="s">
        <v>179</v>
      </c>
      <c r="E583" s="215" t="s">
        <v>667</v>
      </c>
      <c r="F583" s="216" t="s">
        <v>668</v>
      </c>
      <c r="G583" s="217" t="s">
        <v>481</v>
      </c>
      <c r="H583" s="218">
        <v>36.75</v>
      </c>
      <c r="I583" s="219"/>
      <c r="J583" s="220">
        <f>ROUND(I583*H583,2)</f>
        <v>0</v>
      </c>
      <c r="K583" s="216" t="s">
        <v>191</v>
      </c>
      <c r="L583" s="221"/>
      <c r="M583" s="222" t="s">
        <v>43</v>
      </c>
      <c r="N583" s="223" t="s">
        <v>51</v>
      </c>
      <c r="O583" s="65"/>
      <c r="P583" s="188">
        <f>O583*H583</f>
        <v>0</v>
      </c>
      <c r="Q583" s="188">
        <v>6.2E-4</v>
      </c>
      <c r="R583" s="188">
        <f>Q583*H583</f>
        <v>2.2785E-2</v>
      </c>
      <c r="S583" s="188">
        <v>0</v>
      </c>
      <c r="T583" s="189">
        <f>S583*H583</f>
        <v>0</v>
      </c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R583" s="190" t="s">
        <v>90</v>
      </c>
      <c r="AT583" s="190" t="s">
        <v>179</v>
      </c>
      <c r="AU583" s="190" t="s">
        <v>90</v>
      </c>
      <c r="AY583" s="17" t="s">
        <v>182</v>
      </c>
      <c r="BE583" s="191">
        <f>IF(N583="základní",J583,0)</f>
        <v>0</v>
      </c>
      <c r="BF583" s="191">
        <f>IF(N583="snížená",J583,0)</f>
        <v>0</v>
      </c>
      <c r="BG583" s="191">
        <f>IF(N583="zákl. přenesená",J583,0)</f>
        <v>0</v>
      </c>
      <c r="BH583" s="191">
        <f>IF(N583="sníž. přenesená",J583,0)</f>
        <v>0</v>
      </c>
      <c r="BI583" s="191">
        <f>IF(N583="nulová",J583,0)</f>
        <v>0</v>
      </c>
      <c r="BJ583" s="17" t="s">
        <v>88</v>
      </c>
      <c r="BK583" s="191">
        <f>ROUND(I583*H583,2)</f>
        <v>0</v>
      </c>
      <c r="BL583" s="17" t="s">
        <v>88</v>
      </c>
      <c r="BM583" s="190" t="s">
        <v>1679</v>
      </c>
    </row>
    <row r="584" spans="1:65" s="13" customFormat="1" ht="11.25">
      <c r="B584" s="192"/>
      <c r="C584" s="193"/>
      <c r="D584" s="194" t="s">
        <v>193</v>
      </c>
      <c r="E584" s="195" t="s">
        <v>43</v>
      </c>
      <c r="F584" s="196" t="s">
        <v>554</v>
      </c>
      <c r="G584" s="193"/>
      <c r="H584" s="195" t="s">
        <v>43</v>
      </c>
      <c r="I584" s="197"/>
      <c r="J584" s="193"/>
      <c r="K584" s="193"/>
      <c r="L584" s="198"/>
      <c r="M584" s="199"/>
      <c r="N584" s="200"/>
      <c r="O584" s="200"/>
      <c r="P584" s="200"/>
      <c r="Q584" s="200"/>
      <c r="R584" s="200"/>
      <c r="S584" s="200"/>
      <c r="T584" s="201"/>
      <c r="AT584" s="202" t="s">
        <v>193</v>
      </c>
      <c r="AU584" s="202" t="s">
        <v>90</v>
      </c>
      <c r="AV584" s="13" t="s">
        <v>88</v>
      </c>
      <c r="AW584" s="13" t="s">
        <v>41</v>
      </c>
      <c r="AX584" s="13" t="s">
        <v>80</v>
      </c>
      <c r="AY584" s="202" t="s">
        <v>182</v>
      </c>
    </row>
    <row r="585" spans="1:65" s="13" customFormat="1" ht="11.25">
      <c r="B585" s="192"/>
      <c r="C585" s="193"/>
      <c r="D585" s="194" t="s">
        <v>193</v>
      </c>
      <c r="E585" s="195" t="s">
        <v>43</v>
      </c>
      <c r="F585" s="196" t="s">
        <v>1680</v>
      </c>
      <c r="G585" s="193"/>
      <c r="H585" s="195" t="s">
        <v>43</v>
      </c>
      <c r="I585" s="197"/>
      <c r="J585" s="193"/>
      <c r="K585" s="193"/>
      <c r="L585" s="198"/>
      <c r="M585" s="199"/>
      <c r="N585" s="200"/>
      <c r="O585" s="200"/>
      <c r="P585" s="200"/>
      <c r="Q585" s="200"/>
      <c r="R585" s="200"/>
      <c r="S585" s="200"/>
      <c r="T585" s="201"/>
      <c r="AT585" s="202" t="s">
        <v>193</v>
      </c>
      <c r="AU585" s="202" t="s">
        <v>90</v>
      </c>
      <c r="AV585" s="13" t="s">
        <v>88</v>
      </c>
      <c r="AW585" s="13" t="s">
        <v>41</v>
      </c>
      <c r="AX585" s="13" t="s">
        <v>80</v>
      </c>
      <c r="AY585" s="202" t="s">
        <v>182</v>
      </c>
    </row>
    <row r="586" spans="1:65" s="14" customFormat="1" ht="11.25">
      <c r="B586" s="203"/>
      <c r="C586" s="204"/>
      <c r="D586" s="194" t="s">
        <v>193</v>
      </c>
      <c r="E586" s="205" t="s">
        <v>43</v>
      </c>
      <c r="F586" s="206" t="s">
        <v>2546</v>
      </c>
      <c r="G586" s="204"/>
      <c r="H586" s="207">
        <v>36.75</v>
      </c>
      <c r="I586" s="208"/>
      <c r="J586" s="204"/>
      <c r="K586" s="204"/>
      <c r="L586" s="209"/>
      <c r="M586" s="210"/>
      <c r="N586" s="211"/>
      <c r="O586" s="211"/>
      <c r="P586" s="211"/>
      <c r="Q586" s="211"/>
      <c r="R586" s="211"/>
      <c r="S586" s="211"/>
      <c r="T586" s="212"/>
      <c r="AT586" s="213" t="s">
        <v>193</v>
      </c>
      <c r="AU586" s="213" t="s">
        <v>90</v>
      </c>
      <c r="AV586" s="14" t="s">
        <v>90</v>
      </c>
      <c r="AW586" s="14" t="s">
        <v>41</v>
      </c>
      <c r="AX586" s="14" t="s">
        <v>88</v>
      </c>
      <c r="AY586" s="213" t="s">
        <v>182</v>
      </c>
    </row>
    <row r="587" spans="1:65" s="2" customFormat="1" ht="37.9" customHeight="1">
      <c r="A587" s="35"/>
      <c r="B587" s="36"/>
      <c r="C587" s="179" t="s">
        <v>713</v>
      </c>
      <c r="D587" s="179" t="s">
        <v>187</v>
      </c>
      <c r="E587" s="180" t="s">
        <v>677</v>
      </c>
      <c r="F587" s="181" t="s">
        <v>678</v>
      </c>
      <c r="G587" s="182" t="s">
        <v>481</v>
      </c>
      <c r="H587" s="183">
        <v>285</v>
      </c>
      <c r="I587" s="184"/>
      <c r="J587" s="185">
        <f>ROUND(I587*H587,2)</f>
        <v>0</v>
      </c>
      <c r="K587" s="181" t="s">
        <v>191</v>
      </c>
      <c r="L587" s="40"/>
      <c r="M587" s="186" t="s">
        <v>43</v>
      </c>
      <c r="N587" s="187" t="s">
        <v>51</v>
      </c>
      <c r="O587" s="65"/>
      <c r="P587" s="188">
        <f>O587*H587</f>
        <v>0</v>
      </c>
      <c r="Q587" s="188">
        <v>0</v>
      </c>
      <c r="R587" s="188">
        <f>Q587*H587</f>
        <v>0</v>
      </c>
      <c r="S587" s="188">
        <v>0</v>
      </c>
      <c r="T587" s="189">
        <f>S587*H587</f>
        <v>0</v>
      </c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R587" s="190" t="s">
        <v>88</v>
      </c>
      <c r="AT587" s="190" t="s">
        <v>187</v>
      </c>
      <c r="AU587" s="190" t="s">
        <v>90</v>
      </c>
      <c r="AY587" s="17" t="s">
        <v>182</v>
      </c>
      <c r="BE587" s="191">
        <f>IF(N587="základní",J587,0)</f>
        <v>0</v>
      </c>
      <c r="BF587" s="191">
        <f>IF(N587="snížená",J587,0)</f>
        <v>0</v>
      </c>
      <c r="BG587" s="191">
        <f>IF(N587="zákl. přenesená",J587,0)</f>
        <v>0</v>
      </c>
      <c r="BH587" s="191">
        <f>IF(N587="sníž. přenesená",J587,0)</f>
        <v>0</v>
      </c>
      <c r="BI587" s="191">
        <f>IF(N587="nulová",J587,0)</f>
        <v>0</v>
      </c>
      <c r="BJ587" s="17" t="s">
        <v>88</v>
      </c>
      <c r="BK587" s="191">
        <f>ROUND(I587*H587,2)</f>
        <v>0</v>
      </c>
      <c r="BL587" s="17" t="s">
        <v>88</v>
      </c>
      <c r="BM587" s="190" t="s">
        <v>1682</v>
      </c>
    </row>
    <row r="588" spans="1:65" s="13" customFormat="1" ht="11.25">
      <c r="B588" s="192"/>
      <c r="C588" s="193"/>
      <c r="D588" s="194" t="s">
        <v>193</v>
      </c>
      <c r="E588" s="195" t="s">
        <v>43</v>
      </c>
      <c r="F588" s="196" t="s">
        <v>532</v>
      </c>
      <c r="G588" s="193"/>
      <c r="H588" s="195" t="s">
        <v>43</v>
      </c>
      <c r="I588" s="197"/>
      <c r="J588" s="193"/>
      <c r="K588" s="193"/>
      <c r="L588" s="198"/>
      <c r="M588" s="199"/>
      <c r="N588" s="200"/>
      <c r="O588" s="200"/>
      <c r="P588" s="200"/>
      <c r="Q588" s="200"/>
      <c r="R588" s="200"/>
      <c r="S588" s="200"/>
      <c r="T588" s="201"/>
      <c r="AT588" s="202" t="s">
        <v>193</v>
      </c>
      <c r="AU588" s="202" t="s">
        <v>90</v>
      </c>
      <c r="AV588" s="13" t="s">
        <v>88</v>
      </c>
      <c r="AW588" s="13" t="s">
        <v>41</v>
      </c>
      <c r="AX588" s="13" t="s">
        <v>80</v>
      </c>
      <c r="AY588" s="202" t="s">
        <v>182</v>
      </c>
    </row>
    <row r="589" spans="1:65" s="13" customFormat="1" ht="11.25">
      <c r="B589" s="192"/>
      <c r="C589" s="193"/>
      <c r="D589" s="194" t="s">
        <v>193</v>
      </c>
      <c r="E589" s="195" t="s">
        <v>43</v>
      </c>
      <c r="F589" s="196" t="s">
        <v>362</v>
      </c>
      <c r="G589" s="193"/>
      <c r="H589" s="195" t="s">
        <v>43</v>
      </c>
      <c r="I589" s="197"/>
      <c r="J589" s="193"/>
      <c r="K589" s="193"/>
      <c r="L589" s="198"/>
      <c r="M589" s="199"/>
      <c r="N589" s="200"/>
      <c r="O589" s="200"/>
      <c r="P589" s="200"/>
      <c r="Q589" s="200"/>
      <c r="R589" s="200"/>
      <c r="S589" s="200"/>
      <c r="T589" s="201"/>
      <c r="AT589" s="202" t="s">
        <v>193</v>
      </c>
      <c r="AU589" s="202" t="s">
        <v>90</v>
      </c>
      <c r="AV589" s="13" t="s">
        <v>88</v>
      </c>
      <c r="AW589" s="13" t="s">
        <v>41</v>
      </c>
      <c r="AX589" s="13" t="s">
        <v>80</v>
      </c>
      <c r="AY589" s="202" t="s">
        <v>182</v>
      </c>
    </row>
    <row r="590" spans="1:65" s="14" customFormat="1" ht="11.25">
      <c r="B590" s="203"/>
      <c r="C590" s="204"/>
      <c r="D590" s="194" t="s">
        <v>193</v>
      </c>
      <c r="E590" s="205" t="s">
        <v>43</v>
      </c>
      <c r="F590" s="206" t="s">
        <v>2547</v>
      </c>
      <c r="G590" s="204"/>
      <c r="H590" s="207">
        <v>285</v>
      </c>
      <c r="I590" s="208"/>
      <c r="J590" s="204"/>
      <c r="K590" s="204"/>
      <c r="L590" s="209"/>
      <c r="M590" s="210"/>
      <c r="N590" s="211"/>
      <c r="O590" s="211"/>
      <c r="P590" s="211"/>
      <c r="Q590" s="211"/>
      <c r="R590" s="211"/>
      <c r="S590" s="211"/>
      <c r="T590" s="212"/>
      <c r="AT590" s="213" t="s">
        <v>193</v>
      </c>
      <c r="AU590" s="213" t="s">
        <v>90</v>
      </c>
      <c r="AV590" s="14" t="s">
        <v>90</v>
      </c>
      <c r="AW590" s="14" t="s">
        <v>41</v>
      </c>
      <c r="AX590" s="14" t="s">
        <v>88</v>
      </c>
      <c r="AY590" s="213" t="s">
        <v>182</v>
      </c>
    </row>
    <row r="591" spans="1:65" s="2" customFormat="1" ht="37.9" customHeight="1">
      <c r="A591" s="35"/>
      <c r="B591" s="36"/>
      <c r="C591" s="179" t="s">
        <v>719</v>
      </c>
      <c r="D591" s="179" t="s">
        <v>187</v>
      </c>
      <c r="E591" s="180" t="s">
        <v>1684</v>
      </c>
      <c r="F591" s="181" t="s">
        <v>1685</v>
      </c>
      <c r="G591" s="182" t="s">
        <v>481</v>
      </c>
      <c r="H591" s="183">
        <v>465</v>
      </c>
      <c r="I591" s="184"/>
      <c r="J591" s="185">
        <f>ROUND(I591*H591,2)</f>
        <v>0</v>
      </c>
      <c r="K591" s="181" t="s">
        <v>191</v>
      </c>
      <c r="L591" s="40"/>
      <c r="M591" s="186" t="s">
        <v>43</v>
      </c>
      <c r="N591" s="187" t="s">
        <v>51</v>
      </c>
      <c r="O591" s="65"/>
      <c r="P591" s="188">
        <f>O591*H591</f>
        <v>0</v>
      </c>
      <c r="Q591" s="188">
        <v>0</v>
      </c>
      <c r="R591" s="188">
        <f>Q591*H591</f>
        <v>0</v>
      </c>
      <c r="S591" s="188">
        <v>0</v>
      </c>
      <c r="T591" s="189">
        <f>S591*H591</f>
        <v>0</v>
      </c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R591" s="190" t="s">
        <v>88</v>
      </c>
      <c r="AT591" s="190" t="s">
        <v>187</v>
      </c>
      <c r="AU591" s="190" t="s">
        <v>90</v>
      </c>
      <c r="AY591" s="17" t="s">
        <v>182</v>
      </c>
      <c r="BE591" s="191">
        <f>IF(N591="základní",J591,0)</f>
        <v>0</v>
      </c>
      <c r="BF591" s="191">
        <f>IF(N591="snížená",J591,0)</f>
        <v>0</v>
      </c>
      <c r="BG591" s="191">
        <f>IF(N591="zákl. přenesená",J591,0)</f>
        <v>0</v>
      </c>
      <c r="BH591" s="191">
        <f>IF(N591="sníž. přenesená",J591,0)</f>
        <v>0</v>
      </c>
      <c r="BI591" s="191">
        <f>IF(N591="nulová",J591,0)</f>
        <v>0</v>
      </c>
      <c r="BJ591" s="17" t="s">
        <v>88</v>
      </c>
      <c r="BK591" s="191">
        <f>ROUND(I591*H591,2)</f>
        <v>0</v>
      </c>
      <c r="BL591" s="17" t="s">
        <v>88</v>
      </c>
      <c r="BM591" s="190" t="s">
        <v>1686</v>
      </c>
    </row>
    <row r="592" spans="1:65" s="13" customFormat="1" ht="11.25">
      <c r="B592" s="192"/>
      <c r="C592" s="193"/>
      <c r="D592" s="194" t="s">
        <v>193</v>
      </c>
      <c r="E592" s="195" t="s">
        <v>43</v>
      </c>
      <c r="F592" s="196" t="s">
        <v>1687</v>
      </c>
      <c r="G592" s="193"/>
      <c r="H592" s="195" t="s">
        <v>43</v>
      </c>
      <c r="I592" s="197"/>
      <c r="J592" s="193"/>
      <c r="K592" s="193"/>
      <c r="L592" s="198"/>
      <c r="M592" s="199"/>
      <c r="N592" s="200"/>
      <c r="O592" s="200"/>
      <c r="P592" s="200"/>
      <c r="Q592" s="200"/>
      <c r="R592" s="200"/>
      <c r="S592" s="200"/>
      <c r="T592" s="201"/>
      <c r="AT592" s="202" t="s">
        <v>193</v>
      </c>
      <c r="AU592" s="202" t="s">
        <v>90</v>
      </c>
      <c r="AV592" s="13" t="s">
        <v>88</v>
      </c>
      <c r="AW592" s="13" t="s">
        <v>41</v>
      </c>
      <c r="AX592" s="13" t="s">
        <v>80</v>
      </c>
      <c r="AY592" s="202" t="s">
        <v>182</v>
      </c>
    </row>
    <row r="593" spans="1:65" s="13" customFormat="1" ht="11.25">
      <c r="B593" s="192"/>
      <c r="C593" s="193"/>
      <c r="D593" s="194" t="s">
        <v>193</v>
      </c>
      <c r="E593" s="195" t="s">
        <v>43</v>
      </c>
      <c r="F593" s="196" t="s">
        <v>1688</v>
      </c>
      <c r="G593" s="193"/>
      <c r="H593" s="195" t="s">
        <v>43</v>
      </c>
      <c r="I593" s="197"/>
      <c r="J593" s="193"/>
      <c r="K593" s="193"/>
      <c r="L593" s="198"/>
      <c r="M593" s="199"/>
      <c r="N593" s="200"/>
      <c r="O593" s="200"/>
      <c r="P593" s="200"/>
      <c r="Q593" s="200"/>
      <c r="R593" s="200"/>
      <c r="S593" s="200"/>
      <c r="T593" s="201"/>
      <c r="AT593" s="202" t="s">
        <v>193</v>
      </c>
      <c r="AU593" s="202" t="s">
        <v>90</v>
      </c>
      <c r="AV593" s="13" t="s">
        <v>88</v>
      </c>
      <c r="AW593" s="13" t="s">
        <v>41</v>
      </c>
      <c r="AX593" s="13" t="s">
        <v>80</v>
      </c>
      <c r="AY593" s="202" t="s">
        <v>182</v>
      </c>
    </row>
    <row r="594" spans="1:65" s="14" customFormat="1" ht="11.25">
      <c r="B594" s="203"/>
      <c r="C594" s="204"/>
      <c r="D594" s="194" t="s">
        <v>193</v>
      </c>
      <c r="E594" s="205" t="s">
        <v>43</v>
      </c>
      <c r="F594" s="206" t="s">
        <v>2548</v>
      </c>
      <c r="G594" s="204"/>
      <c r="H594" s="207">
        <v>465</v>
      </c>
      <c r="I594" s="208"/>
      <c r="J594" s="204"/>
      <c r="K594" s="204"/>
      <c r="L594" s="209"/>
      <c r="M594" s="210"/>
      <c r="N594" s="211"/>
      <c r="O594" s="211"/>
      <c r="P594" s="211"/>
      <c r="Q594" s="211"/>
      <c r="R594" s="211"/>
      <c r="S594" s="211"/>
      <c r="T594" s="212"/>
      <c r="AT594" s="213" t="s">
        <v>193</v>
      </c>
      <c r="AU594" s="213" t="s">
        <v>90</v>
      </c>
      <c r="AV594" s="14" t="s">
        <v>90</v>
      </c>
      <c r="AW594" s="14" t="s">
        <v>41</v>
      </c>
      <c r="AX594" s="14" t="s">
        <v>88</v>
      </c>
      <c r="AY594" s="213" t="s">
        <v>182</v>
      </c>
    </row>
    <row r="595" spans="1:65" s="2" customFormat="1" ht="14.45" customHeight="1">
      <c r="A595" s="35"/>
      <c r="B595" s="36"/>
      <c r="C595" s="214" t="s">
        <v>723</v>
      </c>
      <c r="D595" s="214" t="s">
        <v>179</v>
      </c>
      <c r="E595" s="215" t="s">
        <v>1690</v>
      </c>
      <c r="F595" s="216" t="s">
        <v>1691</v>
      </c>
      <c r="G595" s="217" t="s">
        <v>481</v>
      </c>
      <c r="H595" s="218">
        <v>488.25</v>
      </c>
      <c r="I595" s="219"/>
      <c r="J595" s="220">
        <f>ROUND(I595*H595,2)</f>
        <v>0</v>
      </c>
      <c r="K595" s="216" t="s">
        <v>198</v>
      </c>
      <c r="L595" s="221"/>
      <c r="M595" s="222" t="s">
        <v>43</v>
      </c>
      <c r="N595" s="223" t="s">
        <v>51</v>
      </c>
      <c r="O595" s="65"/>
      <c r="P595" s="188">
        <f>O595*H595</f>
        <v>0</v>
      </c>
      <c r="Q595" s="188">
        <v>0</v>
      </c>
      <c r="R595" s="188">
        <f>Q595*H595</f>
        <v>0</v>
      </c>
      <c r="S595" s="188">
        <v>0</v>
      </c>
      <c r="T595" s="189">
        <f>S595*H595</f>
        <v>0</v>
      </c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R595" s="190" t="s">
        <v>90</v>
      </c>
      <c r="AT595" s="190" t="s">
        <v>179</v>
      </c>
      <c r="AU595" s="190" t="s">
        <v>90</v>
      </c>
      <c r="AY595" s="17" t="s">
        <v>182</v>
      </c>
      <c r="BE595" s="191">
        <f>IF(N595="základní",J595,0)</f>
        <v>0</v>
      </c>
      <c r="BF595" s="191">
        <f>IF(N595="snížená",J595,0)</f>
        <v>0</v>
      </c>
      <c r="BG595" s="191">
        <f>IF(N595="zákl. přenesená",J595,0)</f>
        <v>0</v>
      </c>
      <c r="BH595" s="191">
        <f>IF(N595="sníž. přenesená",J595,0)</f>
        <v>0</v>
      </c>
      <c r="BI595" s="191">
        <f>IF(N595="nulová",J595,0)</f>
        <v>0</v>
      </c>
      <c r="BJ595" s="17" t="s">
        <v>88</v>
      </c>
      <c r="BK595" s="191">
        <f>ROUND(I595*H595,2)</f>
        <v>0</v>
      </c>
      <c r="BL595" s="17" t="s">
        <v>88</v>
      </c>
      <c r="BM595" s="190" t="s">
        <v>1692</v>
      </c>
    </row>
    <row r="596" spans="1:65" s="13" customFormat="1" ht="11.25">
      <c r="B596" s="192"/>
      <c r="C596" s="193"/>
      <c r="D596" s="194" t="s">
        <v>193</v>
      </c>
      <c r="E596" s="195" t="s">
        <v>43</v>
      </c>
      <c r="F596" s="196" t="s">
        <v>554</v>
      </c>
      <c r="G596" s="193"/>
      <c r="H596" s="195" t="s">
        <v>43</v>
      </c>
      <c r="I596" s="197"/>
      <c r="J596" s="193"/>
      <c r="K596" s="193"/>
      <c r="L596" s="198"/>
      <c r="M596" s="199"/>
      <c r="N596" s="200"/>
      <c r="O596" s="200"/>
      <c r="P596" s="200"/>
      <c r="Q596" s="200"/>
      <c r="R596" s="200"/>
      <c r="S596" s="200"/>
      <c r="T596" s="201"/>
      <c r="AT596" s="202" t="s">
        <v>193</v>
      </c>
      <c r="AU596" s="202" t="s">
        <v>90</v>
      </c>
      <c r="AV596" s="13" t="s">
        <v>88</v>
      </c>
      <c r="AW596" s="13" t="s">
        <v>41</v>
      </c>
      <c r="AX596" s="13" t="s">
        <v>80</v>
      </c>
      <c r="AY596" s="202" t="s">
        <v>182</v>
      </c>
    </row>
    <row r="597" spans="1:65" s="13" customFormat="1" ht="11.25">
      <c r="B597" s="192"/>
      <c r="C597" s="193"/>
      <c r="D597" s="194" t="s">
        <v>193</v>
      </c>
      <c r="E597" s="195" t="s">
        <v>43</v>
      </c>
      <c r="F597" s="196" t="s">
        <v>1693</v>
      </c>
      <c r="G597" s="193"/>
      <c r="H597" s="195" t="s">
        <v>43</v>
      </c>
      <c r="I597" s="197"/>
      <c r="J597" s="193"/>
      <c r="K597" s="193"/>
      <c r="L597" s="198"/>
      <c r="M597" s="199"/>
      <c r="N597" s="200"/>
      <c r="O597" s="200"/>
      <c r="P597" s="200"/>
      <c r="Q597" s="200"/>
      <c r="R597" s="200"/>
      <c r="S597" s="200"/>
      <c r="T597" s="201"/>
      <c r="AT597" s="202" t="s">
        <v>193</v>
      </c>
      <c r="AU597" s="202" t="s">
        <v>90</v>
      </c>
      <c r="AV597" s="13" t="s">
        <v>88</v>
      </c>
      <c r="AW597" s="13" t="s">
        <v>41</v>
      </c>
      <c r="AX597" s="13" t="s">
        <v>80</v>
      </c>
      <c r="AY597" s="202" t="s">
        <v>182</v>
      </c>
    </row>
    <row r="598" spans="1:65" s="14" customFormat="1" ht="11.25">
      <c r="B598" s="203"/>
      <c r="C598" s="204"/>
      <c r="D598" s="194" t="s">
        <v>193</v>
      </c>
      <c r="E598" s="205" t="s">
        <v>43</v>
      </c>
      <c r="F598" s="206" t="s">
        <v>2549</v>
      </c>
      <c r="G598" s="204"/>
      <c r="H598" s="207">
        <v>488.25</v>
      </c>
      <c r="I598" s="208"/>
      <c r="J598" s="204"/>
      <c r="K598" s="204"/>
      <c r="L598" s="209"/>
      <c r="M598" s="210"/>
      <c r="N598" s="211"/>
      <c r="O598" s="211"/>
      <c r="P598" s="211"/>
      <c r="Q598" s="211"/>
      <c r="R598" s="211"/>
      <c r="S598" s="211"/>
      <c r="T598" s="212"/>
      <c r="AT598" s="213" t="s">
        <v>193</v>
      </c>
      <c r="AU598" s="213" t="s">
        <v>90</v>
      </c>
      <c r="AV598" s="14" t="s">
        <v>90</v>
      </c>
      <c r="AW598" s="14" t="s">
        <v>41</v>
      </c>
      <c r="AX598" s="14" t="s">
        <v>88</v>
      </c>
      <c r="AY598" s="213" t="s">
        <v>182</v>
      </c>
    </row>
    <row r="599" spans="1:65" s="2" customFormat="1" ht="37.9" customHeight="1">
      <c r="A599" s="35"/>
      <c r="B599" s="36"/>
      <c r="C599" s="179" t="s">
        <v>728</v>
      </c>
      <c r="D599" s="179" t="s">
        <v>187</v>
      </c>
      <c r="E599" s="180" t="s">
        <v>681</v>
      </c>
      <c r="F599" s="181" t="s">
        <v>682</v>
      </c>
      <c r="G599" s="182" t="s">
        <v>481</v>
      </c>
      <c r="H599" s="183">
        <v>330</v>
      </c>
      <c r="I599" s="184"/>
      <c r="J599" s="185">
        <f>ROUND(I599*H599,2)</f>
        <v>0</v>
      </c>
      <c r="K599" s="181" t="s">
        <v>191</v>
      </c>
      <c r="L599" s="40"/>
      <c r="M599" s="186" t="s">
        <v>43</v>
      </c>
      <c r="N599" s="187" t="s">
        <v>51</v>
      </c>
      <c r="O599" s="65"/>
      <c r="P599" s="188">
        <f>O599*H599</f>
        <v>0</v>
      </c>
      <c r="Q599" s="188">
        <v>0</v>
      </c>
      <c r="R599" s="188">
        <f>Q599*H599</f>
        <v>0</v>
      </c>
      <c r="S599" s="188">
        <v>0</v>
      </c>
      <c r="T599" s="189">
        <f>S599*H599</f>
        <v>0</v>
      </c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R599" s="190" t="s">
        <v>88</v>
      </c>
      <c r="AT599" s="190" t="s">
        <v>187</v>
      </c>
      <c r="AU599" s="190" t="s">
        <v>90</v>
      </c>
      <c r="AY599" s="17" t="s">
        <v>182</v>
      </c>
      <c r="BE599" s="191">
        <f>IF(N599="základní",J599,0)</f>
        <v>0</v>
      </c>
      <c r="BF599" s="191">
        <f>IF(N599="snížená",J599,0)</f>
        <v>0</v>
      </c>
      <c r="BG599" s="191">
        <f>IF(N599="zákl. přenesená",J599,0)</f>
        <v>0</v>
      </c>
      <c r="BH599" s="191">
        <f>IF(N599="sníž. přenesená",J599,0)</f>
        <v>0</v>
      </c>
      <c r="BI599" s="191">
        <f>IF(N599="nulová",J599,0)</f>
        <v>0</v>
      </c>
      <c r="BJ599" s="17" t="s">
        <v>88</v>
      </c>
      <c r="BK599" s="191">
        <f>ROUND(I599*H599,2)</f>
        <v>0</v>
      </c>
      <c r="BL599" s="17" t="s">
        <v>88</v>
      </c>
      <c r="BM599" s="190" t="s">
        <v>1695</v>
      </c>
    </row>
    <row r="600" spans="1:65" s="13" customFormat="1" ht="11.25">
      <c r="B600" s="192"/>
      <c r="C600" s="193"/>
      <c r="D600" s="194" t="s">
        <v>193</v>
      </c>
      <c r="E600" s="195" t="s">
        <v>43</v>
      </c>
      <c r="F600" s="196" t="s">
        <v>1687</v>
      </c>
      <c r="G600" s="193"/>
      <c r="H600" s="195" t="s">
        <v>43</v>
      </c>
      <c r="I600" s="197"/>
      <c r="J600" s="193"/>
      <c r="K600" s="193"/>
      <c r="L600" s="198"/>
      <c r="M600" s="199"/>
      <c r="N600" s="200"/>
      <c r="O600" s="200"/>
      <c r="P600" s="200"/>
      <c r="Q600" s="200"/>
      <c r="R600" s="200"/>
      <c r="S600" s="200"/>
      <c r="T600" s="201"/>
      <c r="AT600" s="202" t="s">
        <v>193</v>
      </c>
      <c r="AU600" s="202" t="s">
        <v>90</v>
      </c>
      <c r="AV600" s="13" t="s">
        <v>88</v>
      </c>
      <c r="AW600" s="13" t="s">
        <v>41</v>
      </c>
      <c r="AX600" s="13" t="s">
        <v>80</v>
      </c>
      <c r="AY600" s="202" t="s">
        <v>182</v>
      </c>
    </row>
    <row r="601" spans="1:65" s="13" customFormat="1" ht="11.25">
      <c r="B601" s="192"/>
      <c r="C601" s="193"/>
      <c r="D601" s="194" t="s">
        <v>193</v>
      </c>
      <c r="E601" s="195" t="s">
        <v>43</v>
      </c>
      <c r="F601" s="196" t="s">
        <v>1696</v>
      </c>
      <c r="G601" s="193"/>
      <c r="H601" s="195" t="s">
        <v>43</v>
      </c>
      <c r="I601" s="197"/>
      <c r="J601" s="193"/>
      <c r="K601" s="193"/>
      <c r="L601" s="198"/>
      <c r="M601" s="199"/>
      <c r="N601" s="200"/>
      <c r="O601" s="200"/>
      <c r="P601" s="200"/>
      <c r="Q601" s="200"/>
      <c r="R601" s="200"/>
      <c r="S601" s="200"/>
      <c r="T601" s="201"/>
      <c r="AT601" s="202" t="s">
        <v>193</v>
      </c>
      <c r="AU601" s="202" t="s">
        <v>90</v>
      </c>
      <c r="AV601" s="13" t="s">
        <v>88</v>
      </c>
      <c r="AW601" s="13" t="s">
        <v>41</v>
      </c>
      <c r="AX601" s="13" t="s">
        <v>80</v>
      </c>
      <c r="AY601" s="202" t="s">
        <v>182</v>
      </c>
    </row>
    <row r="602" spans="1:65" s="14" customFormat="1" ht="11.25">
      <c r="B602" s="203"/>
      <c r="C602" s="204"/>
      <c r="D602" s="194" t="s">
        <v>193</v>
      </c>
      <c r="E602" s="205" t="s">
        <v>43</v>
      </c>
      <c r="F602" s="206" t="s">
        <v>2550</v>
      </c>
      <c r="G602" s="204"/>
      <c r="H602" s="207">
        <v>330</v>
      </c>
      <c r="I602" s="208"/>
      <c r="J602" s="204"/>
      <c r="K602" s="204"/>
      <c r="L602" s="209"/>
      <c r="M602" s="210"/>
      <c r="N602" s="211"/>
      <c r="O602" s="211"/>
      <c r="P602" s="211"/>
      <c r="Q602" s="211"/>
      <c r="R602" s="211"/>
      <c r="S602" s="211"/>
      <c r="T602" s="212"/>
      <c r="AT602" s="213" t="s">
        <v>193</v>
      </c>
      <c r="AU602" s="213" t="s">
        <v>90</v>
      </c>
      <c r="AV602" s="14" t="s">
        <v>90</v>
      </c>
      <c r="AW602" s="14" t="s">
        <v>41</v>
      </c>
      <c r="AX602" s="14" t="s">
        <v>88</v>
      </c>
      <c r="AY602" s="213" t="s">
        <v>182</v>
      </c>
    </row>
    <row r="603" spans="1:65" s="2" customFormat="1" ht="14.45" customHeight="1">
      <c r="A603" s="35"/>
      <c r="B603" s="36"/>
      <c r="C603" s="214" t="s">
        <v>732</v>
      </c>
      <c r="D603" s="214" t="s">
        <v>179</v>
      </c>
      <c r="E603" s="215" t="s">
        <v>686</v>
      </c>
      <c r="F603" s="216" t="s">
        <v>687</v>
      </c>
      <c r="G603" s="217" t="s">
        <v>481</v>
      </c>
      <c r="H603" s="218">
        <v>346.5</v>
      </c>
      <c r="I603" s="219"/>
      <c r="J603" s="220">
        <f>ROUND(I603*H603,2)</f>
        <v>0</v>
      </c>
      <c r="K603" s="216" t="s">
        <v>198</v>
      </c>
      <c r="L603" s="221"/>
      <c r="M603" s="222" t="s">
        <v>43</v>
      </c>
      <c r="N603" s="223" t="s">
        <v>51</v>
      </c>
      <c r="O603" s="65"/>
      <c r="P603" s="188">
        <f>O603*H603</f>
        <v>0</v>
      </c>
      <c r="Q603" s="188">
        <v>0</v>
      </c>
      <c r="R603" s="188">
        <f>Q603*H603</f>
        <v>0</v>
      </c>
      <c r="S603" s="188">
        <v>0</v>
      </c>
      <c r="T603" s="189">
        <f>S603*H603</f>
        <v>0</v>
      </c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R603" s="190" t="s">
        <v>90</v>
      </c>
      <c r="AT603" s="190" t="s">
        <v>179</v>
      </c>
      <c r="AU603" s="190" t="s">
        <v>90</v>
      </c>
      <c r="AY603" s="17" t="s">
        <v>182</v>
      </c>
      <c r="BE603" s="191">
        <f>IF(N603="základní",J603,0)</f>
        <v>0</v>
      </c>
      <c r="BF603" s="191">
        <f>IF(N603="snížená",J603,0)</f>
        <v>0</v>
      </c>
      <c r="BG603" s="191">
        <f>IF(N603="zákl. přenesená",J603,0)</f>
        <v>0</v>
      </c>
      <c r="BH603" s="191">
        <f>IF(N603="sníž. přenesená",J603,0)</f>
        <v>0</v>
      </c>
      <c r="BI603" s="191">
        <f>IF(N603="nulová",J603,0)</f>
        <v>0</v>
      </c>
      <c r="BJ603" s="17" t="s">
        <v>88</v>
      </c>
      <c r="BK603" s="191">
        <f>ROUND(I603*H603,2)</f>
        <v>0</v>
      </c>
      <c r="BL603" s="17" t="s">
        <v>88</v>
      </c>
      <c r="BM603" s="190" t="s">
        <v>1698</v>
      </c>
    </row>
    <row r="604" spans="1:65" s="13" customFormat="1" ht="11.25">
      <c r="B604" s="192"/>
      <c r="C604" s="193"/>
      <c r="D604" s="194" t="s">
        <v>193</v>
      </c>
      <c r="E604" s="195" t="s">
        <v>43</v>
      </c>
      <c r="F604" s="196" t="s">
        <v>554</v>
      </c>
      <c r="G604" s="193"/>
      <c r="H604" s="195" t="s">
        <v>43</v>
      </c>
      <c r="I604" s="197"/>
      <c r="J604" s="193"/>
      <c r="K604" s="193"/>
      <c r="L604" s="198"/>
      <c r="M604" s="199"/>
      <c r="N604" s="200"/>
      <c r="O604" s="200"/>
      <c r="P604" s="200"/>
      <c r="Q604" s="200"/>
      <c r="R604" s="200"/>
      <c r="S604" s="200"/>
      <c r="T604" s="201"/>
      <c r="AT604" s="202" t="s">
        <v>193</v>
      </c>
      <c r="AU604" s="202" t="s">
        <v>90</v>
      </c>
      <c r="AV604" s="13" t="s">
        <v>88</v>
      </c>
      <c r="AW604" s="13" t="s">
        <v>41</v>
      </c>
      <c r="AX604" s="13" t="s">
        <v>80</v>
      </c>
      <c r="AY604" s="202" t="s">
        <v>182</v>
      </c>
    </row>
    <row r="605" spans="1:65" s="13" customFormat="1" ht="11.25">
      <c r="B605" s="192"/>
      <c r="C605" s="193"/>
      <c r="D605" s="194" t="s">
        <v>193</v>
      </c>
      <c r="E605" s="195" t="s">
        <v>43</v>
      </c>
      <c r="F605" s="196" t="s">
        <v>1699</v>
      </c>
      <c r="G605" s="193"/>
      <c r="H605" s="195" t="s">
        <v>43</v>
      </c>
      <c r="I605" s="197"/>
      <c r="J605" s="193"/>
      <c r="K605" s="193"/>
      <c r="L605" s="198"/>
      <c r="M605" s="199"/>
      <c r="N605" s="200"/>
      <c r="O605" s="200"/>
      <c r="P605" s="200"/>
      <c r="Q605" s="200"/>
      <c r="R605" s="200"/>
      <c r="S605" s="200"/>
      <c r="T605" s="201"/>
      <c r="AT605" s="202" t="s">
        <v>193</v>
      </c>
      <c r="AU605" s="202" t="s">
        <v>90</v>
      </c>
      <c r="AV605" s="13" t="s">
        <v>88</v>
      </c>
      <c r="AW605" s="13" t="s">
        <v>41</v>
      </c>
      <c r="AX605" s="13" t="s">
        <v>80</v>
      </c>
      <c r="AY605" s="202" t="s">
        <v>182</v>
      </c>
    </row>
    <row r="606" spans="1:65" s="14" customFormat="1" ht="11.25">
      <c r="B606" s="203"/>
      <c r="C606" s="204"/>
      <c r="D606" s="194" t="s">
        <v>193</v>
      </c>
      <c r="E606" s="205" t="s">
        <v>43</v>
      </c>
      <c r="F606" s="206" t="s">
        <v>2551</v>
      </c>
      <c r="G606" s="204"/>
      <c r="H606" s="207">
        <v>346.5</v>
      </c>
      <c r="I606" s="208"/>
      <c r="J606" s="204"/>
      <c r="K606" s="204"/>
      <c r="L606" s="209"/>
      <c r="M606" s="210"/>
      <c r="N606" s="211"/>
      <c r="O606" s="211"/>
      <c r="P606" s="211"/>
      <c r="Q606" s="211"/>
      <c r="R606" s="211"/>
      <c r="S606" s="211"/>
      <c r="T606" s="212"/>
      <c r="AT606" s="213" t="s">
        <v>193</v>
      </c>
      <c r="AU606" s="213" t="s">
        <v>90</v>
      </c>
      <c r="AV606" s="14" t="s">
        <v>90</v>
      </c>
      <c r="AW606" s="14" t="s">
        <v>41</v>
      </c>
      <c r="AX606" s="14" t="s">
        <v>88</v>
      </c>
      <c r="AY606" s="213" t="s">
        <v>182</v>
      </c>
    </row>
    <row r="607" spans="1:65" s="12" customFormat="1" ht="22.9" customHeight="1">
      <c r="B607" s="163"/>
      <c r="C607" s="164"/>
      <c r="D607" s="165" t="s">
        <v>79</v>
      </c>
      <c r="E607" s="177" t="s">
        <v>183</v>
      </c>
      <c r="F607" s="177" t="s">
        <v>184</v>
      </c>
      <c r="G607" s="164"/>
      <c r="H607" s="164"/>
      <c r="I607" s="167"/>
      <c r="J607" s="178">
        <f>BK607</f>
        <v>0</v>
      </c>
      <c r="K607" s="164"/>
      <c r="L607" s="169"/>
      <c r="M607" s="170"/>
      <c r="N607" s="171"/>
      <c r="O607" s="171"/>
      <c r="P607" s="172">
        <f>SUM(P608:P1809)</f>
        <v>0</v>
      </c>
      <c r="Q607" s="171"/>
      <c r="R607" s="172">
        <f>SUM(R608:R1809)</f>
        <v>29.450217039999998</v>
      </c>
      <c r="S607" s="171"/>
      <c r="T607" s="173">
        <f>SUM(T608:T1809)</f>
        <v>0</v>
      </c>
      <c r="AR607" s="174" t="s">
        <v>181</v>
      </c>
      <c r="AT607" s="175" t="s">
        <v>79</v>
      </c>
      <c r="AU607" s="175" t="s">
        <v>88</v>
      </c>
      <c r="AY607" s="174" t="s">
        <v>182</v>
      </c>
      <c r="BK607" s="176">
        <f>SUM(BK608:BK1809)</f>
        <v>0</v>
      </c>
    </row>
    <row r="608" spans="1:65" s="2" customFormat="1" ht="101.25" customHeight="1">
      <c r="A608" s="35"/>
      <c r="B608" s="36"/>
      <c r="C608" s="179" t="s">
        <v>737</v>
      </c>
      <c r="D608" s="179" t="s">
        <v>187</v>
      </c>
      <c r="E608" s="180" t="s">
        <v>1701</v>
      </c>
      <c r="F608" s="181" t="s">
        <v>1702</v>
      </c>
      <c r="G608" s="182" t="s">
        <v>481</v>
      </c>
      <c r="H608" s="183">
        <v>1385</v>
      </c>
      <c r="I608" s="184"/>
      <c r="J608" s="185">
        <f>ROUND(I608*H608,2)</f>
        <v>0</v>
      </c>
      <c r="K608" s="181" t="s">
        <v>191</v>
      </c>
      <c r="L608" s="40"/>
      <c r="M608" s="186" t="s">
        <v>43</v>
      </c>
      <c r="N608" s="187" t="s">
        <v>51</v>
      </c>
      <c r="O608" s="65"/>
      <c r="P608" s="188">
        <f>O608*H608</f>
        <v>0</v>
      </c>
      <c r="Q608" s="188">
        <v>0</v>
      </c>
      <c r="R608" s="188">
        <f>Q608*H608</f>
        <v>0</v>
      </c>
      <c r="S608" s="188">
        <v>0</v>
      </c>
      <c r="T608" s="189">
        <f>S608*H608</f>
        <v>0</v>
      </c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R608" s="190" t="s">
        <v>88</v>
      </c>
      <c r="AT608" s="190" t="s">
        <v>187</v>
      </c>
      <c r="AU608" s="190" t="s">
        <v>90</v>
      </c>
      <c r="AY608" s="17" t="s">
        <v>182</v>
      </c>
      <c r="BE608" s="191">
        <f>IF(N608="základní",J608,0)</f>
        <v>0</v>
      </c>
      <c r="BF608" s="191">
        <f>IF(N608="snížená",J608,0)</f>
        <v>0</v>
      </c>
      <c r="BG608" s="191">
        <f>IF(N608="zákl. přenesená",J608,0)</f>
        <v>0</v>
      </c>
      <c r="BH608" s="191">
        <f>IF(N608="sníž. přenesená",J608,0)</f>
        <v>0</v>
      </c>
      <c r="BI608" s="191">
        <f>IF(N608="nulová",J608,0)</f>
        <v>0</v>
      </c>
      <c r="BJ608" s="17" t="s">
        <v>88</v>
      </c>
      <c r="BK608" s="191">
        <f>ROUND(I608*H608,2)</f>
        <v>0</v>
      </c>
      <c r="BL608" s="17" t="s">
        <v>88</v>
      </c>
      <c r="BM608" s="190" t="s">
        <v>1703</v>
      </c>
    </row>
    <row r="609" spans="1:65" s="13" customFormat="1" ht="11.25">
      <c r="B609" s="192"/>
      <c r="C609" s="193"/>
      <c r="D609" s="194" t="s">
        <v>193</v>
      </c>
      <c r="E609" s="195" t="s">
        <v>43</v>
      </c>
      <c r="F609" s="196" t="s">
        <v>532</v>
      </c>
      <c r="G609" s="193"/>
      <c r="H609" s="195" t="s">
        <v>43</v>
      </c>
      <c r="I609" s="197"/>
      <c r="J609" s="193"/>
      <c r="K609" s="193"/>
      <c r="L609" s="198"/>
      <c r="M609" s="199"/>
      <c r="N609" s="200"/>
      <c r="O609" s="200"/>
      <c r="P609" s="200"/>
      <c r="Q609" s="200"/>
      <c r="R609" s="200"/>
      <c r="S609" s="200"/>
      <c r="T609" s="201"/>
      <c r="AT609" s="202" t="s">
        <v>193</v>
      </c>
      <c r="AU609" s="202" t="s">
        <v>90</v>
      </c>
      <c r="AV609" s="13" t="s">
        <v>88</v>
      </c>
      <c r="AW609" s="13" t="s">
        <v>41</v>
      </c>
      <c r="AX609" s="13" t="s">
        <v>80</v>
      </c>
      <c r="AY609" s="202" t="s">
        <v>182</v>
      </c>
    </row>
    <row r="610" spans="1:65" s="13" customFormat="1" ht="11.25">
      <c r="B610" s="192"/>
      <c r="C610" s="193"/>
      <c r="D610" s="194" t="s">
        <v>193</v>
      </c>
      <c r="E610" s="195" t="s">
        <v>43</v>
      </c>
      <c r="F610" s="196" t="s">
        <v>362</v>
      </c>
      <c r="G610" s="193"/>
      <c r="H610" s="195" t="s">
        <v>43</v>
      </c>
      <c r="I610" s="197"/>
      <c r="J610" s="193"/>
      <c r="K610" s="193"/>
      <c r="L610" s="198"/>
      <c r="M610" s="199"/>
      <c r="N610" s="200"/>
      <c r="O610" s="200"/>
      <c r="P610" s="200"/>
      <c r="Q610" s="200"/>
      <c r="R610" s="200"/>
      <c r="S610" s="200"/>
      <c r="T610" s="201"/>
      <c r="AT610" s="202" t="s">
        <v>193</v>
      </c>
      <c r="AU610" s="202" t="s">
        <v>90</v>
      </c>
      <c r="AV610" s="13" t="s">
        <v>88</v>
      </c>
      <c r="AW610" s="13" t="s">
        <v>41</v>
      </c>
      <c r="AX610" s="13" t="s">
        <v>80</v>
      </c>
      <c r="AY610" s="202" t="s">
        <v>182</v>
      </c>
    </row>
    <row r="611" spans="1:65" s="14" customFormat="1" ht="22.5">
      <c r="B611" s="203"/>
      <c r="C611" s="204"/>
      <c r="D611" s="194" t="s">
        <v>193</v>
      </c>
      <c r="E611" s="205" t="s">
        <v>43</v>
      </c>
      <c r="F611" s="206" t="s">
        <v>2552</v>
      </c>
      <c r="G611" s="204"/>
      <c r="H611" s="207">
        <v>1385</v>
      </c>
      <c r="I611" s="208"/>
      <c r="J611" s="204"/>
      <c r="K611" s="204"/>
      <c r="L611" s="209"/>
      <c r="M611" s="210"/>
      <c r="N611" s="211"/>
      <c r="O611" s="211"/>
      <c r="P611" s="211"/>
      <c r="Q611" s="211"/>
      <c r="R611" s="211"/>
      <c r="S611" s="211"/>
      <c r="T611" s="212"/>
      <c r="AT611" s="213" t="s">
        <v>193</v>
      </c>
      <c r="AU611" s="213" t="s">
        <v>90</v>
      </c>
      <c r="AV611" s="14" t="s">
        <v>90</v>
      </c>
      <c r="AW611" s="14" t="s">
        <v>41</v>
      </c>
      <c r="AX611" s="14" t="s">
        <v>88</v>
      </c>
      <c r="AY611" s="213" t="s">
        <v>182</v>
      </c>
    </row>
    <row r="612" spans="1:65" s="2" customFormat="1" ht="101.25" customHeight="1">
      <c r="A612" s="35"/>
      <c r="B612" s="36"/>
      <c r="C612" s="179" t="s">
        <v>743</v>
      </c>
      <c r="D612" s="179" t="s">
        <v>187</v>
      </c>
      <c r="E612" s="180" t="s">
        <v>1705</v>
      </c>
      <c r="F612" s="181" t="s">
        <v>1706</v>
      </c>
      <c r="G612" s="182" t="s">
        <v>481</v>
      </c>
      <c r="H612" s="183">
        <v>1530</v>
      </c>
      <c r="I612" s="184"/>
      <c r="J612" s="185">
        <f>ROUND(I612*H612,2)</f>
        <v>0</v>
      </c>
      <c r="K612" s="181" t="s">
        <v>191</v>
      </c>
      <c r="L612" s="40"/>
      <c r="M612" s="186" t="s">
        <v>43</v>
      </c>
      <c r="N612" s="187" t="s">
        <v>51</v>
      </c>
      <c r="O612" s="65"/>
      <c r="P612" s="188">
        <f>O612*H612</f>
        <v>0</v>
      </c>
      <c r="Q612" s="188">
        <v>0</v>
      </c>
      <c r="R612" s="188">
        <f>Q612*H612</f>
        <v>0</v>
      </c>
      <c r="S612" s="188">
        <v>0</v>
      </c>
      <c r="T612" s="189">
        <f>S612*H612</f>
        <v>0</v>
      </c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R612" s="190" t="s">
        <v>88</v>
      </c>
      <c r="AT612" s="190" t="s">
        <v>187</v>
      </c>
      <c r="AU612" s="190" t="s">
        <v>90</v>
      </c>
      <c r="AY612" s="17" t="s">
        <v>182</v>
      </c>
      <c r="BE612" s="191">
        <f>IF(N612="základní",J612,0)</f>
        <v>0</v>
      </c>
      <c r="BF612" s="191">
        <f>IF(N612="snížená",J612,0)</f>
        <v>0</v>
      </c>
      <c r="BG612" s="191">
        <f>IF(N612="zákl. přenesená",J612,0)</f>
        <v>0</v>
      </c>
      <c r="BH612" s="191">
        <f>IF(N612="sníž. přenesená",J612,0)</f>
        <v>0</v>
      </c>
      <c r="BI612" s="191">
        <f>IF(N612="nulová",J612,0)</f>
        <v>0</v>
      </c>
      <c r="BJ612" s="17" t="s">
        <v>88</v>
      </c>
      <c r="BK612" s="191">
        <f>ROUND(I612*H612,2)</f>
        <v>0</v>
      </c>
      <c r="BL612" s="17" t="s">
        <v>88</v>
      </c>
      <c r="BM612" s="190" t="s">
        <v>1707</v>
      </c>
    </row>
    <row r="613" spans="1:65" s="13" customFormat="1" ht="11.25">
      <c r="B613" s="192"/>
      <c r="C613" s="193"/>
      <c r="D613" s="194" t="s">
        <v>193</v>
      </c>
      <c r="E613" s="195" t="s">
        <v>43</v>
      </c>
      <c r="F613" s="196" t="s">
        <v>554</v>
      </c>
      <c r="G613" s="193"/>
      <c r="H613" s="195" t="s">
        <v>43</v>
      </c>
      <c r="I613" s="197"/>
      <c r="J613" s="193"/>
      <c r="K613" s="193"/>
      <c r="L613" s="198"/>
      <c r="M613" s="199"/>
      <c r="N613" s="200"/>
      <c r="O613" s="200"/>
      <c r="P613" s="200"/>
      <c r="Q613" s="200"/>
      <c r="R613" s="200"/>
      <c r="S613" s="200"/>
      <c r="T613" s="201"/>
      <c r="AT613" s="202" t="s">
        <v>193</v>
      </c>
      <c r="AU613" s="202" t="s">
        <v>90</v>
      </c>
      <c r="AV613" s="13" t="s">
        <v>88</v>
      </c>
      <c r="AW613" s="13" t="s">
        <v>41</v>
      </c>
      <c r="AX613" s="13" t="s">
        <v>80</v>
      </c>
      <c r="AY613" s="202" t="s">
        <v>182</v>
      </c>
    </row>
    <row r="614" spans="1:65" s="13" customFormat="1" ht="11.25">
      <c r="B614" s="192"/>
      <c r="C614" s="193"/>
      <c r="D614" s="194" t="s">
        <v>193</v>
      </c>
      <c r="E614" s="195" t="s">
        <v>43</v>
      </c>
      <c r="F614" s="196" t="s">
        <v>1708</v>
      </c>
      <c r="G614" s="193"/>
      <c r="H614" s="195" t="s">
        <v>43</v>
      </c>
      <c r="I614" s="197"/>
      <c r="J614" s="193"/>
      <c r="K614" s="193"/>
      <c r="L614" s="198"/>
      <c r="M614" s="199"/>
      <c r="N614" s="200"/>
      <c r="O614" s="200"/>
      <c r="P614" s="200"/>
      <c r="Q614" s="200"/>
      <c r="R614" s="200"/>
      <c r="S614" s="200"/>
      <c r="T614" s="201"/>
      <c r="AT614" s="202" t="s">
        <v>193</v>
      </c>
      <c r="AU614" s="202" t="s">
        <v>90</v>
      </c>
      <c r="AV614" s="13" t="s">
        <v>88</v>
      </c>
      <c r="AW614" s="13" t="s">
        <v>41</v>
      </c>
      <c r="AX614" s="13" t="s">
        <v>80</v>
      </c>
      <c r="AY614" s="202" t="s">
        <v>182</v>
      </c>
    </row>
    <row r="615" spans="1:65" s="14" customFormat="1" ht="22.5">
      <c r="B615" s="203"/>
      <c r="C615" s="204"/>
      <c r="D615" s="194" t="s">
        <v>193</v>
      </c>
      <c r="E615" s="205" t="s">
        <v>43</v>
      </c>
      <c r="F615" s="206" t="s">
        <v>2553</v>
      </c>
      <c r="G615" s="204"/>
      <c r="H615" s="207">
        <v>1530</v>
      </c>
      <c r="I615" s="208"/>
      <c r="J615" s="204"/>
      <c r="K615" s="204"/>
      <c r="L615" s="209"/>
      <c r="M615" s="210"/>
      <c r="N615" s="211"/>
      <c r="O615" s="211"/>
      <c r="P615" s="211"/>
      <c r="Q615" s="211"/>
      <c r="R615" s="211"/>
      <c r="S615" s="211"/>
      <c r="T615" s="212"/>
      <c r="AT615" s="213" t="s">
        <v>193</v>
      </c>
      <c r="AU615" s="213" t="s">
        <v>90</v>
      </c>
      <c r="AV615" s="14" t="s">
        <v>90</v>
      </c>
      <c r="AW615" s="14" t="s">
        <v>41</v>
      </c>
      <c r="AX615" s="14" t="s">
        <v>88</v>
      </c>
      <c r="AY615" s="213" t="s">
        <v>182</v>
      </c>
    </row>
    <row r="616" spans="1:65" s="2" customFormat="1" ht="14.45" customHeight="1">
      <c r="A616" s="35"/>
      <c r="B616" s="36"/>
      <c r="C616" s="214" t="s">
        <v>747</v>
      </c>
      <c r="D616" s="214" t="s">
        <v>179</v>
      </c>
      <c r="E616" s="215" t="s">
        <v>1710</v>
      </c>
      <c r="F616" s="216" t="s">
        <v>1711</v>
      </c>
      <c r="G616" s="217" t="s">
        <v>481</v>
      </c>
      <c r="H616" s="218">
        <v>1606.5</v>
      </c>
      <c r="I616" s="219"/>
      <c r="J616" s="220">
        <f>ROUND(I616*H616,2)</f>
        <v>0</v>
      </c>
      <c r="K616" s="216" t="s">
        <v>191</v>
      </c>
      <c r="L616" s="221"/>
      <c r="M616" s="222" t="s">
        <v>43</v>
      </c>
      <c r="N616" s="223" t="s">
        <v>51</v>
      </c>
      <c r="O616" s="65"/>
      <c r="P616" s="188">
        <f>O616*H616</f>
        <v>0</v>
      </c>
      <c r="Q616" s="188">
        <v>1.3999999999999999E-4</v>
      </c>
      <c r="R616" s="188">
        <f>Q616*H616</f>
        <v>0.22490999999999997</v>
      </c>
      <c r="S616" s="188">
        <v>0</v>
      </c>
      <c r="T616" s="189">
        <f>S616*H616</f>
        <v>0</v>
      </c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R616" s="190" t="s">
        <v>90</v>
      </c>
      <c r="AT616" s="190" t="s">
        <v>179</v>
      </c>
      <c r="AU616" s="190" t="s">
        <v>90</v>
      </c>
      <c r="AY616" s="17" t="s">
        <v>182</v>
      </c>
      <c r="BE616" s="191">
        <f>IF(N616="základní",J616,0)</f>
        <v>0</v>
      </c>
      <c r="BF616" s="191">
        <f>IF(N616="snížená",J616,0)</f>
        <v>0</v>
      </c>
      <c r="BG616" s="191">
        <f>IF(N616="zákl. přenesená",J616,0)</f>
        <v>0</v>
      </c>
      <c r="BH616" s="191">
        <f>IF(N616="sníž. přenesená",J616,0)</f>
        <v>0</v>
      </c>
      <c r="BI616" s="191">
        <f>IF(N616="nulová",J616,0)</f>
        <v>0</v>
      </c>
      <c r="BJ616" s="17" t="s">
        <v>88</v>
      </c>
      <c r="BK616" s="191">
        <f>ROUND(I616*H616,2)</f>
        <v>0</v>
      </c>
      <c r="BL616" s="17" t="s">
        <v>88</v>
      </c>
      <c r="BM616" s="190" t="s">
        <v>1712</v>
      </c>
    </row>
    <row r="617" spans="1:65" s="13" customFormat="1" ht="11.25">
      <c r="B617" s="192"/>
      <c r="C617" s="193"/>
      <c r="D617" s="194" t="s">
        <v>193</v>
      </c>
      <c r="E617" s="195" t="s">
        <v>43</v>
      </c>
      <c r="F617" s="196" t="s">
        <v>554</v>
      </c>
      <c r="G617" s="193"/>
      <c r="H617" s="195" t="s">
        <v>43</v>
      </c>
      <c r="I617" s="197"/>
      <c r="J617" s="193"/>
      <c r="K617" s="193"/>
      <c r="L617" s="198"/>
      <c r="M617" s="199"/>
      <c r="N617" s="200"/>
      <c r="O617" s="200"/>
      <c r="P617" s="200"/>
      <c r="Q617" s="200"/>
      <c r="R617" s="200"/>
      <c r="S617" s="200"/>
      <c r="T617" s="201"/>
      <c r="AT617" s="202" t="s">
        <v>193</v>
      </c>
      <c r="AU617" s="202" t="s">
        <v>90</v>
      </c>
      <c r="AV617" s="13" t="s">
        <v>88</v>
      </c>
      <c r="AW617" s="13" t="s">
        <v>41</v>
      </c>
      <c r="AX617" s="13" t="s">
        <v>80</v>
      </c>
      <c r="AY617" s="202" t="s">
        <v>182</v>
      </c>
    </row>
    <row r="618" spans="1:65" s="13" customFormat="1" ht="11.25">
      <c r="B618" s="192"/>
      <c r="C618" s="193"/>
      <c r="D618" s="194" t="s">
        <v>193</v>
      </c>
      <c r="E618" s="195" t="s">
        <v>43</v>
      </c>
      <c r="F618" s="196" t="s">
        <v>1713</v>
      </c>
      <c r="G618" s="193"/>
      <c r="H618" s="195" t="s">
        <v>43</v>
      </c>
      <c r="I618" s="197"/>
      <c r="J618" s="193"/>
      <c r="K618" s="193"/>
      <c r="L618" s="198"/>
      <c r="M618" s="199"/>
      <c r="N618" s="200"/>
      <c r="O618" s="200"/>
      <c r="P618" s="200"/>
      <c r="Q618" s="200"/>
      <c r="R618" s="200"/>
      <c r="S618" s="200"/>
      <c r="T618" s="201"/>
      <c r="AT618" s="202" t="s">
        <v>193</v>
      </c>
      <c r="AU618" s="202" t="s">
        <v>90</v>
      </c>
      <c r="AV618" s="13" t="s">
        <v>88</v>
      </c>
      <c r="AW618" s="13" t="s">
        <v>41</v>
      </c>
      <c r="AX618" s="13" t="s">
        <v>80</v>
      </c>
      <c r="AY618" s="202" t="s">
        <v>182</v>
      </c>
    </row>
    <row r="619" spans="1:65" s="14" customFormat="1" ht="22.5">
      <c r="B619" s="203"/>
      <c r="C619" s="204"/>
      <c r="D619" s="194" t="s">
        <v>193</v>
      </c>
      <c r="E619" s="205" t="s">
        <v>43</v>
      </c>
      <c r="F619" s="206" t="s">
        <v>2554</v>
      </c>
      <c r="G619" s="204"/>
      <c r="H619" s="207">
        <v>1606.5</v>
      </c>
      <c r="I619" s="208"/>
      <c r="J619" s="204"/>
      <c r="K619" s="204"/>
      <c r="L619" s="209"/>
      <c r="M619" s="210"/>
      <c r="N619" s="211"/>
      <c r="O619" s="211"/>
      <c r="P619" s="211"/>
      <c r="Q619" s="211"/>
      <c r="R619" s="211"/>
      <c r="S619" s="211"/>
      <c r="T619" s="212"/>
      <c r="AT619" s="213" t="s">
        <v>193</v>
      </c>
      <c r="AU619" s="213" t="s">
        <v>90</v>
      </c>
      <c r="AV619" s="14" t="s">
        <v>90</v>
      </c>
      <c r="AW619" s="14" t="s">
        <v>41</v>
      </c>
      <c r="AX619" s="14" t="s">
        <v>88</v>
      </c>
      <c r="AY619" s="213" t="s">
        <v>182</v>
      </c>
    </row>
    <row r="620" spans="1:65" s="2" customFormat="1" ht="37.9" customHeight="1">
      <c r="A620" s="35"/>
      <c r="B620" s="36"/>
      <c r="C620" s="179" t="s">
        <v>751</v>
      </c>
      <c r="D620" s="179" t="s">
        <v>187</v>
      </c>
      <c r="E620" s="180" t="s">
        <v>692</v>
      </c>
      <c r="F620" s="181" t="s">
        <v>693</v>
      </c>
      <c r="G620" s="182" t="s">
        <v>481</v>
      </c>
      <c r="H620" s="183">
        <v>76</v>
      </c>
      <c r="I620" s="184"/>
      <c r="J620" s="185">
        <f>ROUND(I620*H620,2)</f>
        <v>0</v>
      </c>
      <c r="K620" s="181" t="s">
        <v>191</v>
      </c>
      <c r="L620" s="40"/>
      <c r="M620" s="186" t="s">
        <v>43</v>
      </c>
      <c r="N620" s="187" t="s">
        <v>51</v>
      </c>
      <c r="O620" s="65"/>
      <c r="P620" s="188">
        <f>O620*H620</f>
        <v>0</v>
      </c>
      <c r="Q620" s="188">
        <v>0</v>
      </c>
      <c r="R620" s="188">
        <f>Q620*H620</f>
        <v>0</v>
      </c>
      <c r="S620" s="188">
        <v>0</v>
      </c>
      <c r="T620" s="189">
        <f>S620*H620</f>
        <v>0</v>
      </c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R620" s="190" t="s">
        <v>88</v>
      </c>
      <c r="AT620" s="190" t="s">
        <v>187</v>
      </c>
      <c r="AU620" s="190" t="s">
        <v>90</v>
      </c>
      <c r="AY620" s="17" t="s">
        <v>182</v>
      </c>
      <c r="BE620" s="191">
        <f>IF(N620="základní",J620,0)</f>
        <v>0</v>
      </c>
      <c r="BF620" s="191">
        <f>IF(N620="snížená",J620,0)</f>
        <v>0</v>
      </c>
      <c r="BG620" s="191">
        <f>IF(N620="zákl. přenesená",J620,0)</f>
        <v>0</v>
      </c>
      <c r="BH620" s="191">
        <f>IF(N620="sníž. přenesená",J620,0)</f>
        <v>0</v>
      </c>
      <c r="BI620" s="191">
        <f>IF(N620="nulová",J620,0)</f>
        <v>0</v>
      </c>
      <c r="BJ620" s="17" t="s">
        <v>88</v>
      </c>
      <c r="BK620" s="191">
        <f>ROUND(I620*H620,2)</f>
        <v>0</v>
      </c>
      <c r="BL620" s="17" t="s">
        <v>88</v>
      </c>
      <c r="BM620" s="190" t="s">
        <v>694</v>
      </c>
    </row>
    <row r="621" spans="1:65" s="13" customFormat="1" ht="11.25">
      <c r="B621" s="192"/>
      <c r="C621" s="193"/>
      <c r="D621" s="194" t="s">
        <v>193</v>
      </c>
      <c r="E621" s="195" t="s">
        <v>43</v>
      </c>
      <c r="F621" s="196" t="s">
        <v>554</v>
      </c>
      <c r="G621" s="193"/>
      <c r="H621" s="195" t="s">
        <v>43</v>
      </c>
      <c r="I621" s="197"/>
      <c r="J621" s="193"/>
      <c r="K621" s="193"/>
      <c r="L621" s="198"/>
      <c r="M621" s="199"/>
      <c r="N621" s="200"/>
      <c r="O621" s="200"/>
      <c r="P621" s="200"/>
      <c r="Q621" s="200"/>
      <c r="R621" s="200"/>
      <c r="S621" s="200"/>
      <c r="T621" s="201"/>
      <c r="AT621" s="202" t="s">
        <v>193</v>
      </c>
      <c r="AU621" s="202" t="s">
        <v>90</v>
      </c>
      <c r="AV621" s="13" t="s">
        <v>88</v>
      </c>
      <c r="AW621" s="13" t="s">
        <v>41</v>
      </c>
      <c r="AX621" s="13" t="s">
        <v>80</v>
      </c>
      <c r="AY621" s="202" t="s">
        <v>182</v>
      </c>
    </row>
    <row r="622" spans="1:65" s="13" customFormat="1" ht="11.25">
      <c r="B622" s="192"/>
      <c r="C622" s="193"/>
      <c r="D622" s="194" t="s">
        <v>193</v>
      </c>
      <c r="E622" s="195" t="s">
        <v>43</v>
      </c>
      <c r="F622" s="196" t="s">
        <v>570</v>
      </c>
      <c r="G622" s="193"/>
      <c r="H622" s="195" t="s">
        <v>43</v>
      </c>
      <c r="I622" s="197"/>
      <c r="J622" s="193"/>
      <c r="K622" s="193"/>
      <c r="L622" s="198"/>
      <c r="M622" s="199"/>
      <c r="N622" s="200"/>
      <c r="O622" s="200"/>
      <c r="P622" s="200"/>
      <c r="Q622" s="200"/>
      <c r="R622" s="200"/>
      <c r="S622" s="200"/>
      <c r="T622" s="201"/>
      <c r="AT622" s="202" t="s">
        <v>193</v>
      </c>
      <c r="AU622" s="202" t="s">
        <v>90</v>
      </c>
      <c r="AV622" s="13" t="s">
        <v>88</v>
      </c>
      <c r="AW622" s="13" t="s">
        <v>41</v>
      </c>
      <c r="AX622" s="13" t="s">
        <v>80</v>
      </c>
      <c r="AY622" s="202" t="s">
        <v>182</v>
      </c>
    </row>
    <row r="623" spans="1:65" s="13" customFormat="1" ht="11.25">
      <c r="B623" s="192"/>
      <c r="C623" s="193"/>
      <c r="D623" s="194" t="s">
        <v>193</v>
      </c>
      <c r="E623" s="195" t="s">
        <v>43</v>
      </c>
      <c r="F623" s="196" t="s">
        <v>1715</v>
      </c>
      <c r="G623" s="193"/>
      <c r="H623" s="195" t="s">
        <v>43</v>
      </c>
      <c r="I623" s="197"/>
      <c r="J623" s="193"/>
      <c r="K623" s="193"/>
      <c r="L623" s="198"/>
      <c r="M623" s="199"/>
      <c r="N623" s="200"/>
      <c r="O623" s="200"/>
      <c r="P623" s="200"/>
      <c r="Q623" s="200"/>
      <c r="R623" s="200"/>
      <c r="S623" s="200"/>
      <c r="T623" s="201"/>
      <c r="AT623" s="202" t="s">
        <v>193</v>
      </c>
      <c r="AU623" s="202" t="s">
        <v>90</v>
      </c>
      <c r="AV623" s="13" t="s">
        <v>88</v>
      </c>
      <c r="AW623" s="13" t="s">
        <v>41</v>
      </c>
      <c r="AX623" s="13" t="s">
        <v>80</v>
      </c>
      <c r="AY623" s="202" t="s">
        <v>182</v>
      </c>
    </row>
    <row r="624" spans="1:65" s="14" customFormat="1" ht="11.25">
      <c r="B624" s="203"/>
      <c r="C624" s="204"/>
      <c r="D624" s="194" t="s">
        <v>193</v>
      </c>
      <c r="E624" s="205" t="s">
        <v>43</v>
      </c>
      <c r="F624" s="206" t="s">
        <v>2555</v>
      </c>
      <c r="G624" s="204"/>
      <c r="H624" s="207">
        <v>55</v>
      </c>
      <c r="I624" s="208"/>
      <c r="J624" s="204"/>
      <c r="K624" s="204"/>
      <c r="L624" s="209"/>
      <c r="M624" s="210"/>
      <c r="N624" s="211"/>
      <c r="O624" s="211"/>
      <c r="P624" s="211"/>
      <c r="Q624" s="211"/>
      <c r="R624" s="211"/>
      <c r="S624" s="211"/>
      <c r="T624" s="212"/>
      <c r="AT624" s="213" t="s">
        <v>193</v>
      </c>
      <c r="AU624" s="213" t="s">
        <v>90</v>
      </c>
      <c r="AV624" s="14" t="s">
        <v>90</v>
      </c>
      <c r="AW624" s="14" t="s">
        <v>41</v>
      </c>
      <c r="AX624" s="14" t="s">
        <v>80</v>
      </c>
      <c r="AY624" s="213" t="s">
        <v>182</v>
      </c>
    </row>
    <row r="625" spans="1:65" s="13" customFormat="1" ht="11.25">
      <c r="B625" s="192"/>
      <c r="C625" s="193"/>
      <c r="D625" s="194" t="s">
        <v>193</v>
      </c>
      <c r="E625" s="195" t="s">
        <v>43</v>
      </c>
      <c r="F625" s="196" t="s">
        <v>1717</v>
      </c>
      <c r="G625" s="193"/>
      <c r="H625" s="195" t="s">
        <v>43</v>
      </c>
      <c r="I625" s="197"/>
      <c r="J625" s="193"/>
      <c r="K625" s="193"/>
      <c r="L625" s="198"/>
      <c r="M625" s="199"/>
      <c r="N625" s="200"/>
      <c r="O625" s="200"/>
      <c r="P625" s="200"/>
      <c r="Q625" s="200"/>
      <c r="R625" s="200"/>
      <c r="S625" s="200"/>
      <c r="T625" s="201"/>
      <c r="AT625" s="202" t="s">
        <v>193</v>
      </c>
      <c r="AU625" s="202" t="s">
        <v>90</v>
      </c>
      <c r="AV625" s="13" t="s">
        <v>88</v>
      </c>
      <c r="AW625" s="13" t="s">
        <v>41</v>
      </c>
      <c r="AX625" s="13" t="s">
        <v>80</v>
      </c>
      <c r="AY625" s="202" t="s">
        <v>182</v>
      </c>
    </row>
    <row r="626" spans="1:65" s="14" customFormat="1" ht="11.25">
      <c r="B626" s="203"/>
      <c r="C626" s="204"/>
      <c r="D626" s="194" t="s">
        <v>193</v>
      </c>
      <c r="E626" s="205" t="s">
        <v>43</v>
      </c>
      <c r="F626" s="206" t="s">
        <v>2556</v>
      </c>
      <c r="G626" s="204"/>
      <c r="H626" s="207">
        <v>17</v>
      </c>
      <c r="I626" s="208"/>
      <c r="J626" s="204"/>
      <c r="K626" s="204"/>
      <c r="L626" s="209"/>
      <c r="M626" s="210"/>
      <c r="N626" s="211"/>
      <c r="O626" s="211"/>
      <c r="P626" s="211"/>
      <c r="Q626" s="211"/>
      <c r="R626" s="211"/>
      <c r="S626" s="211"/>
      <c r="T626" s="212"/>
      <c r="AT626" s="213" t="s">
        <v>193</v>
      </c>
      <c r="AU626" s="213" t="s">
        <v>90</v>
      </c>
      <c r="AV626" s="14" t="s">
        <v>90</v>
      </c>
      <c r="AW626" s="14" t="s">
        <v>41</v>
      </c>
      <c r="AX626" s="14" t="s">
        <v>80</v>
      </c>
      <c r="AY626" s="213" t="s">
        <v>182</v>
      </c>
    </row>
    <row r="627" spans="1:65" s="13" customFormat="1" ht="11.25">
      <c r="B627" s="192"/>
      <c r="C627" s="193"/>
      <c r="D627" s="194" t="s">
        <v>193</v>
      </c>
      <c r="E627" s="195" t="s">
        <v>43</v>
      </c>
      <c r="F627" s="196" t="s">
        <v>1719</v>
      </c>
      <c r="G627" s="193"/>
      <c r="H627" s="195" t="s">
        <v>43</v>
      </c>
      <c r="I627" s="197"/>
      <c r="J627" s="193"/>
      <c r="K627" s="193"/>
      <c r="L627" s="198"/>
      <c r="M627" s="199"/>
      <c r="N627" s="200"/>
      <c r="O627" s="200"/>
      <c r="P627" s="200"/>
      <c r="Q627" s="200"/>
      <c r="R627" s="200"/>
      <c r="S627" s="200"/>
      <c r="T627" s="201"/>
      <c r="AT627" s="202" t="s">
        <v>193</v>
      </c>
      <c r="AU627" s="202" t="s">
        <v>90</v>
      </c>
      <c r="AV627" s="13" t="s">
        <v>88</v>
      </c>
      <c r="AW627" s="13" t="s">
        <v>41</v>
      </c>
      <c r="AX627" s="13" t="s">
        <v>80</v>
      </c>
      <c r="AY627" s="202" t="s">
        <v>182</v>
      </c>
    </row>
    <row r="628" spans="1:65" s="14" customFormat="1" ht="11.25">
      <c r="B628" s="203"/>
      <c r="C628" s="204"/>
      <c r="D628" s="194" t="s">
        <v>193</v>
      </c>
      <c r="E628" s="205" t="s">
        <v>43</v>
      </c>
      <c r="F628" s="206" t="s">
        <v>718</v>
      </c>
      <c r="G628" s="204"/>
      <c r="H628" s="207">
        <v>4</v>
      </c>
      <c r="I628" s="208"/>
      <c r="J628" s="204"/>
      <c r="K628" s="204"/>
      <c r="L628" s="209"/>
      <c r="M628" s="210"/>
      <c r="N628" s="211"/>
      <c r="O628" s="211"/>
      <c r="P628" s="211"/>
      <c r="Q628" s="211"/>
      <c r="R628" s="211"/>
      <c r="S628" s="211"/>
      <c r="T628" s="212"/>
      <c r="AT628" s="213" t="s">
        <v>193</v>
      </c>
      <c r="AU628" s="213" t="s">
        <v>90</v>
      </c>
      <c r="AV628" s="14" t="s">
        <v>90</v>
      </c>
      <c r="AW628" s="14" t="s">
        <v>41</v>
      </c>
      <c r="AX628" s="14" t="s">
        <v>80</v>
      </c>
      <c r="AY628" s="213" t="s">
        <v>182</v>
      </c>
    </row>
    <row r="629" spans="1:65" s="15" customFormat="1" ht="11.25">
      <c r="B629" s="227"/>
      <c r="C629" s="228"/>
      <c r="D629" s="194" t="s">
        <v>193</v>
      </c>
      <c r="E629" s="229" t="s">
        <v>43</v>
      </c>
      <c r="F629" s="230" t="s">
        <v>436</v>
      </c>
      <c r="G629" s="228"/>
      <c r="H629" s="231">
        <v>76</v>
      </c>
      <c r="I629" s="232"/>
      <c r="J629" s="228"/>
      <c r="K629" s="228"/>
      <c r="L629" s="233"/>
      <c r="M629" s="234"/>
      <c r="N629" s="235"/>
      <c r="O629" s="235"/>
      <c r="P629" s="235"/>
      <c r="Q629" s="235"/>
      <c r="R629" s="235"/>
      <c r="S629" s="235"/>
      <c r="T629" s="236"/>
      <c r="AT629" s="237" t="s">
        <v>193</v>
      </c>
      <c r="AU629" s="237" t="s">
        <v>90</v>
      </c>
      <c r="AV629" s="15" t="s">
        <v>205</v>
      </c>
      <c r="AW629" s="15" t="s">
        <v>41</v>
      </c>
      <c r="AX629" s="15" t="s">
        <v>88</v>
      </c>
      <c r="AY629" s="237" t="s">
        <v>182</v>
      </c>
    </row>
    <row r="630" spans="1:65" s="2" customFormat="1" ht="24.2" customHeight="1">
      <c r="A630" s="35"/>
      <c r="B630" s="36"/>
      <c r="C630" s="179" t="s">
        <v>755</v>
      </c>
      <c r="D630" s="179" t="s">
        <v>187</v>
      </c>
      <c r="E630" s="180" t="s">
        <v>1721</v>
      </c>
      <c r="F630" s="181" t="s">
        <v>1722</v>
      </c>
      <c r="G630" s="182" t="s">
        <v>190</v>
      </c>
      <c r="H630" s="183">
        <v>15</v>
      </c>
      <c r="I630" s="184"/>
      <c r="J630" s="185">
        <f>ROUND(I630*H630,2)</f>
        <v>0</v>
      </c>
      <c r="K630" s="181" t="s">
        <v>191</v>
      </c>
      <c r="L630" s="40"/>
      <c r="M630" s="186" t="s">
        <v>43</v>
      </c>
      <c r="N630" s="187" t="s">
        <v>51</v>
      </c>
      <c r="O630" s="65"/>
      <c r="P630" s="188">
        <f>O630*H630</f>
        <v>0</v>
      </c>
      <c r="Q630" s="188">
        <v>1.2999999999999999E-4</v>
      </c>
      <c r="R630" s="188">
        <f>Q630*H630</f>
        <v>1.9499999999999999E-3</v>
      </c>
      <c r="S630" s="188">
        <v>0</v>
      </c>
      <c r="T630" s="189">
        <f>S630*H630</f>
        <v>0</v>
      </c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R630" s="190" t="s">
        <v>88</v>
      </c>
      <c r="AT630" s="190" t="s">
        <v>187</v>
      </c>
      <c r="AU630" s="190" t="s">
        <v>90</v>
      </c>
      <c r="AY630" s="17" t="s">
        <v>182</v>
      </c>
      <c r="BE630" s="191">
        <f>IF(N630="základní",J630,0)</f>
        <v>0</v>
      </c>
      <c r="BF630" s="191">
        <f>IF(N630="snížená",J630,0)</f>
        <v>0</v>
      </c>
      <c r="BG630" s="191">
        <f>IF(N630="zákl. přenesená",J630,0)</f>
        <v>0</v>
      </c>
      <c r="BH630" s="191">
        <f>IF(N630="sníž. přenesená",J630,0)</f>
        <v>0</v>
      </c>
      <c r="BI630" s="191">
        <f>IF(N630="nulová",J630,0)</f>
        <v>0</v>
      </c>
      <c r="BJ630" s="17" t="s">
        <v>88</v>
      </c>
      <c r="BK630" s="191">
        <f>ROUND(I630*H630,2)</f>
        <v>0</v>
      </c>
      <c r="BL630" s="17" t="s">
        <v>88</v>
      </c>
      <c r="BM630" s="190" t="s">
        <v>1723</v>
      </c>
    </row>
    <row r="631" spans="1:65" s="13" customFormat="1" ht="11.25">
      <c r="B631" s="192"/>
      <c r="C631" s="193"/>
      <c r="D631" s="194" t="s">
        <v>193</v>
      </c>
      <c r="E631" s="195" t="s">
        <v>43</v>
      </c>
      <c r="F631" s="196" t="s">
        <v>554</v>
      </c>
      <c r="G631" s="193"/>
      <c r="H631" s="195" t="s">
        <v>43</v>
      </c>
      <c r="I631" s="197"/>
      <c r="J631" s="193"/>
      <c r="K631" s="193"/>
      <c r="L631" s="198"/>
      <c r="M631" s="199"/>
      <c r="N631" s="200"/>
      <c r="O631" s="200"/>
      <c r="P631" s="200"/>
      <c r="Q631" s="200"/>
      <c r="R631" s="200"/>
      <c r="S631" s="200"/>
      <c r="T631" s="201"/>
      <c r="AT631" s="202" t="s">
        <v>193</v>
      </c>
      <c r="AU631" s="202" t="s">
        <v>90</v>
      </c>
      <c r="AV631" s="13" t="s">
        <v>88</v>
      </c>
      <c r="AW631" s="13" t="s">
        <v>41</v>
      </c>
      <c r="AX631" s="13" t="s">
        <v>80</v>
      </c>
      <c r="AY631" s="202" t="s">
        <v>182</v>
      </c>
    </row>
    <row r="632" spans="1:65" s="13" customFormat="1" ht="11.25">
      <c r="B632" s="192"/>
      <c r="C632" s="193"/>
      <c r="D632" s="194" t="s">
        <v>193</v>
      </c>
      <c r="E632" s="195" t="s">
        <v>43</v>
      </c>
      <c r="F632" s="196" t="s">
        <v>1724</v>
      </c>
      <c r="G632" s="193"/>
      <c r="H632" s="195" t="s">
        <v>43</v>
      </c>
      <c r="I632" s="197"/>
      <c r="J632" s="193"/>
      <c r="K632" s="193"/>
      <c r="L632" s="198"/>
      <c r="M632" s="199"/>
      <c r="N632" s="200"/>
      <c r="O632" s="200"/>
      <c r="P632" s="200"/>
      <c r="Q632" s="200"/>
      <c r="R632" s="200"/>
      <c r="S632" s="200"/>
      <c r="T632" s="201"/>
      <c r="AT632" s="202" t="s">
        <v>193</v>
      </c>
      <c r="AU632" s="202" t="s">
        <v>90</v>
      </c>
      <c r="AV632" s="13" t="s">
        <v>88</v>
      </c>
      <c r="AW632" s="13" t="s">
        <v>41</v>
      </c>
      <c r="AX632" s="13" t="s">
        <v>80</v>
      </c>
      <c r="AY632" s="202" t="s">
        <v>182</v>
      </c>
    </row>
    <row r="633" spans="1:65" s="14" customFormat="1" ht="11.25">
      <c r="B633" s="203"/>
      <c r="C633" s="204"/>
      <c r="D633" s="194" t="s">
        <v>193</v>
      </c>
      <c r="E633" s="205" t="s">
        <v>43</v>
      </c>
      <c r="F633" s="206" t="s">
        <v>8</v>
      </c>
      <c r="G633" s="204"/>
      <c r="H633" s="207">
        <v>15</v>
      </c>
      <c r="I633" s="208"/>
      <c r="J633" s="204"/>
      <c r="K633" s="204"/>
      <c r="L633" s="209"/>
      <c r="M633" s="210"/>
      <c r="N633" s="211"/>
      <c r="O633" s="211"/>
      <c r="P633" s="211"/>
      <c r="Q633" s="211"/>
      <c r="R633" s="211"/>
      <c r="S633" s="211"/>
      <c r="T633" s="212"/>
      <c r="AT633" s="213" t="s">
        <v>193</v>
      </c>
      <c r="AU633" s="213" t="s">
        <v>90</v>
      </c>
      <c r="AV633" s="14" t="s">
        <v>90</v>
      </c>
      <c r="AW633" s="14" t="s">
        <v>41</v>
      </c>
      <c r="AX633" s="14" t="s">
        <v>88</v>
      </c>
      <c r="AY633" s="213" t="s">
        <v>182</v>
      </c>
    </row>
    <row r="634" spans="1:65" s="2" customFormat="1" ht="14.45" customHeight="1">
      <c r="A634" s="35"/>
      <c r="B634" s="36"/>
      <c r="C634" s="214" t="s">
        <v>760</v>
      </c>
      <c r="D634" s="214" t="s">
        <v>179</v>
      </c>
      <c r="E634" s="215" t="s">
        <v>1725</v>
      </c>
      <c r="F634" s="216" t="s">
        <v>1726</v>
      </c>
      <c r="G634" s="217" t="s">
        <v>190</v>
      </c>
      <c r="H634" s="218">
        <v>15</v>
      </c>
      <c r="I634" s="219"/>
      <c r="J634" s="220">
        <f>ROUND(I634*H634,2)</f>
        <v>0</v>
      </c>
      <c r="K634" s="216" t="s">
        <v>198</v>
      </c>
      <c r="L634" s="221"/>
      <c r="M634" s="222" t="s">
        <v>43</v>
      </c>
      <c r="N634" s="223" t="s">
        <v>51</v>
      </c>
      <c r="O634" s="65"/>
      <c r="P634" s="188">
        <f>O634*H634</f>
        <v>0</v>
      </c>
      <c r="Q634" s="188">
        <v>0</v>
      </c>
      <c r="R634" s="188">
        <f>Q634*H634</f>
        <v>0</v>
      </c>
      <c r="S634" s="188">
        <v>0</v>
      </c>
      <c r="T634" s="189">
        <f>S634*H634</f>
        <v>0</v>
      </c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R634" s="190" t="s">
        <v>90</v>
      </c>
      <c r="AT634" s="190" t="s">
        <v>179</v>
      </c>
      <c r="AU634" s="190" t="s">
        <v>90</v>
      </c>
      <c r="AY634" s="17" t="s">
        <v>182</v>
      </c>
      <c r="BE634" s="191">
        <f>IF(N634="základní",J634,0)</f>
        <v>0</v>
      </c>
      <c r="BF634" s="191">
        <f>IF(N634="snížená",J634,0)</f>
        <v>0</v>
      </c>
      <c r="BG634" s="191">
        <f>IF(N634="zákl. přenesená",J634,0)</f>
        <v>0</v>
      </c>
      <c r="BH634" s="191">
        <f>IF(N634="sníž. přenesená",J634,0)</f>
        <v>0</v>
      </c>
      <c r="BI634" s="191">
        <f>IF(N634="nulová",J634,0)</f>
        <v>0</v>
      </c>
      <c r="BJ634" s="17" t="s">
        <v>88</v>
      </c>
      <c r="BK634" s="191">
        <f>ROUND(I634*H634,2)</f>
        <v>0</v>
      </c>
      <c r="BL634" s="17" t="s">
        <v>88</v>
      </c>
      <c r="BM634" s="190" t="s">
        <v>1727</v>
      </c>
    </row>
    <row r="635" spans="1:65" s="13" customFormat="1" ht="11.25">
      <c r="B635" s="192"/>
      <c r="C635" s="193"/>
      <c r="D635" s="194" t="s">
        <v>193</v>
      </c>
      <c r="E635" s="195" t="s">
        <v>43</v>
      </c>
      <c r="F635" s="196" t="s">
        <v>554</v>
      </c>
      <c r="G635" s="193"/>
      <c r="H635" s="195" t="s">
        <v>43</v>
      </c>
      <c r="I635" s="197"/>
      <c r="J635" s="193"/>
      <c r="K635" s="193"/>
      <c r="L635" s="198"/>
      <c r="M635" s="199"/>
      <c r="N635" s="200"/>
      <c r="O635" s="200"/>
      <c r="P635" s="200"/>
      <c r="Q635" s="200"/>
      <c r="R635" s="200"/>
      <c r="S635" s="200"/>
      <c r="T635" s="201"/>
      <c r="AT635" s="202" t="s">
        <v>193</v>
      </c>
      <c r="AU635" s="202" t="s">
        <v>90</v>
      </c>
      <c r="AV635" s="13" t="s">
        <v>88</v>
      </c>
      <c r="AW635" s="13" t="s">
        <v>41</v>
      </c>
      <c r="AX635" s="13" t="s">
        <v>80</v>
      </c>
      <c r="AY635" s="202" t="s">
        <v>182</v>
      </c>
    </row>
    <row r="636" spans="1:65" s="13" customFormat="1" ht="11.25">
      <c r="B636" s="192"/>
      <c r="C636" s="193"/>
      <c r="D636" s="194" t="s">
        <v>193</v>
      </c>
      <c r="E636" s="195" t="s">
        <v>43</v>
      </c>
      <c r="F636" s="196" t="s">
        <v>1724</v>
      </c>
      <c r="G636" s="193"/>
      <c r="H636" s="195" t="s">
        <v>43</v>
      </c>
      <c r="I636" s="197"/>
      <c r="J636" s="193"/>
      <c r="K636" s="193"/>
      <c r="L636" s="198"/>
      <c r="M636" s="199"/>
      <c r="N636" s="200"/>
      <c r="O636" s="200"/>
      <c r="P636" s="200"/>
      <c r="Q636" s="200"/>
      <c r="R636" s="200"/>
      <c r="S636" s="200"/>
      <c r="T636" s="201"/>
      <c r="AT636" s="202" t="s">
        <v>193</v>
      </c>
      <c r="AU636" s="202" t="s">
        <v>90</v>
      </c>
      <c r="AV636" s="13" t="s">
        <v>88</v>
      </c>
      <c r="AW636" s="13" t="s">
        <v>41</v>
      </c>
      <c r="AX636" s="13" t="s">
        <v>80</v>
      </c>
      <c r="AY636" s="202" t="s">
        <v>182</v>
      </c>
    </row>
    <row r="637" spans="1:65" s="14" customFormat="1" ht="11.25">
      <c r="B637" s="203"/>
      <c r="C637" s="204"/>
      <c r="D637" s="194" t="s">
        <v>193</v>
      </c>
      <c r="E637" s="205" t="s">
        <v>43</v>
      </c>
      <c r="F637" s="206" t="s">
        <v>8</v>
      </c>
      <c r="G637" s="204"/>
      <c r="H637" s="207">
        <v>15</v>
      </c>
      <c r="I637" s="208"/>
      <c r="J637" s="204"/>
      <c r="K637" s="204"/>
      <c r="L637" s="209"/>
      <c r="M637" s="210"/>
      <c r="N637" s="211"/>
      <c r="O637" s="211"/>
      <c r="P637" s="211"/>
      <c r="Q637" s="211"/>
      <c r="R637" s="211"/>
      <c r="S637" s="211"/>
      <c r="T637" s="212"/>
      <c r="AT637" s="213" t="s">
        <v>193</v>
      </c>
      <c r="AU637" s="213" t="s">
        <v>90</v>
      </c>
      <c r="AV637" s="14" t="s">
        <v>90</v>
      </c>
      <c r="AW637" s="14" t="s">
        <v>41</v>
      </c>
      <c r="AX637" s="14" t="s">
        <v>88</v>
      </c>
      <c r="AY637" s="213" t="s">
        <v>182</v>
      </c>
    </row>
    <row r="638" spans="1:65" s="2" customFormat="1" ht="37.9" customHeight="1">
      <c r="A638" s="35"/>
      <c r="B638" s="36"/>
      <c r="C638" s="179" t="s">
        <v>765</v>
      </c>
      <c r="D638" s="179" t="s">
        <v>187</v>
      </c>
      <c r="E638" s="180" t="s">
        <v>699</v>
      </c>
      <c r="F638" s="181" t="s">
        <v>700</v>
      </c>
      <c r="G638" s="182" t="s">
        <v>190</v>
      </c>
      <c r="H638" s="183">
        <v>78</v>
      </c>
      <c r="I638" s="184"/>
      <c r="J638" s="185">
        <f>ROUND(I638*H638,2)</f>
        <v>0</v>
      </c>
      <c r="K638" s="181" t="s">
        <v>191</v>
      </c>
      <c r="L638" s="40"/>
      <c r="M638" s="186" t="s">
        <v>43</v>
      </c>
      <c r="N638" s="187" t="s">
        <v>51</v>
      </c>
      <c r="O638" s="65"/>
      <c r="P638" s="188">
        <f>O638*H638</f>
        <v>0</v>
      </c>
      <c r="Q638" s="188">
        <v>0</v>
      </c>
      <c r="R638" s="188">
        <f>Q638*H638</f>
        <v>0</v>
      </c>
      <c r="S638" s="188">
        <v>0</v>
      </c>
      <c r="T638" s="189">
        <f>S638*H638</f>
        <v>0</v>
      </c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R638" s="190" t="s">
        <v>88</v>
      </c>
      <c r="AT638" s="190" t="s">
        <v>187</v>
      </c>
      <c r="AU638" s="190" t="s">
        <v>90</v>
      </c>
      <c r="AY638" s="17" t="s">
        <v>182</v>
      </c>
      <c r="BE638" s="191">
        <f>IF(N638="základní",J638,0)</f>
        <v>0</v>
      </c>
      <c r="BF638" s="191">
        <f>IF(N638="snížená",J638,0)</f>
        <v>0</v>
      </c>
      <c r="BG638" s="191">
        <f>IF(N638="zákl. přenesená",J638,0)</f>
        <v>0</v>
      </c>
      <c r="BH638" s="191">
        <f>IF(N638="sníž. přenesená",J638,0)</f>
        <v>0</v>
      </c>
      <c r="BI638" s="191">
        <f>IF(N638="nulová",J638,0)</f>
        <v>0</v>
      </c>
      <c r="BJ638" s="17" t="s">
        <v>88</v>
      </c>
      <c r="BK638" s="191">
        <f>ROUND(I638*H638,2)</f>
        <v>0</v>
      </c>
      <c r="BL638" s="17" t="s">
        <v>88</v>
      </c>
      <c r="BM638" s="190" t="s">
        <v>701</v>
      </c>
    </row>
    <row r="639" spans="1:65" s="13" customFormat="1" ht="11.25">
      <c r="B639" s="192"/>
      <c r="C639" s="193"/>
      <c r="D639" s="194" t="s">
        <v>193</v>
      </c>
      <c r="E639" s="195" t="s">
        <v>43</v>
      </c>
      <c r="F639" s="196" t="s">
        <v>554</v>
      </c>
      <c r="G639" s="193"/>
      <c r="H639" s="195" t="s">
        <v>43</v>
      </c>
      <c r="I639" s="197"/>
      <c r="J639" s="193"/>
      <c r="K639" s="193"/>
      <c r="L639" s="198"/>
      <c r="M639" s="199"/>
      <c r="N639" s="200"/>
      <c r="O639" s="200"/>
      <c r="P639" s="200"/>
      <c r="Q639" s="200"/>
      <c r="R639" s="200"/>
      <c r="S639" s="200"/>
      <c r="T639" s="201"/>
      <c r="AT639" s="202" t="s">
        <v>193</v>
      </c>
      <c r="AU639" s="202" t="s">
        <v>90</v>
      </c>
      <c r="AV639" s="13" t="s">
        <v>88</v>
      </c>
      <c r="AW639" s="13" t="s">
        <v>41</v>
      </c>
      <c r="AX639" s="13" t="s">
        <v>80</v>
      </c>
      <c r="AY639" s="202" t="s">
        <v>182</v>
      </c>
    </row>
    <row r="640" spans="1:65" s="13" customFormat="1" ht="11.25">
      <c r="B640" s="192"/>
      <c r="C640" s="193"/>
      <c r="D640" s="194" t="s">
        <v>193</v>
      </c>
      <c r="E640" s="195" t="s">
        <v>43</v>
      </c>
      <c r="F640" s="196" t="s">
        <v>1728</v>
      </c>
      <c r="G640" s="193"/>
      <c r="H640" s="195" t="s">
        <v>43</v>
      </c>
      <c r="I640" s="197"/>
      <c r="J640" s="193"/>
      <c r="K640" s="193"/>
      <c r="L640" s="198"/>
      <c r="M640" s="199"/>
      <c r="N640" s="200"/>
      <c r="O640" s="200"/>
      <c r="P640" s="200"/>
      <c r="Q640" s="200"/>
      <c r="R640" s="200"/>
      <c r="S640" s="200"/>
      <c r="T640" s="201"/>
      <c r="AT640" s="202" t="s">
        <v>193</v>
      </c>
      <c r="AU640" s="202" t="s">
        <v>90</v>
      </c>
      <c r="AV640" s="13" t="s">
        <v>88</v>
      </c>
      <c r="AW640" s="13" t="s">
        <v>41</v>
      </c>
      <c r="AX640" s="13" t="s">
        <v>80</v>
      </c>
      <c r="AY640" s="202" t="s">
        <v>182</v>
      </c>
    </row>
    <row r="641" spans="1:65" s="14" customFormat="1" ht="11.25">
      <c r="B641" s="203"/>
      <c r="C641" s="204"/>
      <c r="D641" s="194" t="s">
        <v>193</v>
      </c>
      <c r="E641" s="205" t="s">
        <v>43</v>
      </c>
      <c r="F641" s="206" t="s">
        <v>2557</v>
      </c>
      <c r="G641" s="204"/>
      <c r="H641" s="207">
        <v>55</v>
      </c>
      <c r="I641" s="208"/>
      <c r="J641" s="204"/>
      <c r="K641" s="204"/>
      <c r="L641" s="209"/>
      <c r="M641" s="210"/>
      <c r="N641" s="211"/>
      <c r="O641" s="211"/>
      <c r="P641" s="211"/>
      <c r="Q641" s="211"/>
      <c r="R641" s="211"/>
      <c r="S641" s="211"/>
      <c r="T641" s="212"/>
      <c r="AT641" s="213" t="s">
        <v>193</v>
      </c>
      <c r="AU641" s="213" t="s">
        <v>90</v>
      </c>
      <c r="AV641" s="14" t="s">
        <v>90</v>
      </c>
      <c r="AW641" s="14" t="s">
        <v>41</v>
      </c>
      <c r="AX641" s="14" t="s">
        <v>80</v>
      </c>
      <c r="AY641" s="213" t="s">
        <v>182</v>
      </c>
    </row>
    <row r="642" spans="1:65" s="13" customFormat="1" ht="11.25">
      <c r="B642" s="192"/>
      <c r="C642" s="193"/>
      <c r="D642" s="194" t="s">
        <v>193</v>
      </c>
      <c r="E642" s="195" t="s">
        <v>43</v>
      </c>
      <c r="F642" s="196" t="s">
        <v>1730</v>
      </c>
      <c r="G642" s="193"/>
      <c r="H642" s="195" t="s">
        <v>43</v>
      </c>
      <c r="I642" s="197"/>
      <c r="J642" s="193"/>
      <c r="K642" s="193"/>
      <c r="L642" s="198"/>
      <c r="M642" s="199"/>
      <c r="N642" s="200"/>
      <c r="O642" s="200"/>
      <c r="P642" s="200"/>
      <c r="Q642" s="200"/>
      <c r="R642" s="200"/>
      <c r="S642" s="200"/>
      <c r="T642" s="201"/>
      <c r="AT642" s="202" t="s">
        <v>193</v>
      </c>
      <c r="AU642" s="202" t="s">
        <v>90</v>
      </c>
      <c r="AV642" s="13" t="s">
        <v>88</v>
      </c>
      <c r="AW642" s="13" t="s">
        <v>41</v>
      </c>
      <c r="AX642" s="13" t="s">
        <v>80</v>
      </c>
      <c r="AY642" s="202" t="s">
        <v>182</v>
      </c>
    </row>
    <row r="643" spans="1:65" s="14" customFormat="1" ht="11.25">
      <c r="B643" s="203"/>
      <c r="C643" s="204"/>
      <c r="D643" s="194" t="s">
        <v>193</v>
      </c>
      <c r="E643" s="205" t="s">
        <v>43</v>
      </c>
      <c r="F643" s="206" t="s">
        <v>2558</v>
      </c>
      <c r="G643" s="204"/>
      <c r="H643" s="207">
        <v>17</v>
      </c>
      <c r="I643" s="208"/>
      <c r="J643" s="204"/>
      <c r="K643" s="204"/>
      <c r="L643" s="209"/>
      <c r="M643" s="210"/>
      <c r="N643" s="211"/>
      <c r="O643" s="211"/>
      <c r="P643" s="211"/>
      <c r="Q643" s="211"/>
      <c r="R643" s="211"/>
      <c r="S643" s="211"/>
      <c r="T643" s="212"/>
      <c r="AT643" s="213" t="s">
        <v>193</v>
      </c>
      <c r="AU643" s="213" t="s">
        <v>90</v>
      </c>
      <c r="AV643" s="14" t="s">
        <v>90</v>
      </c>
      <c r="AW643" s="14" t="s">
        <v>41</v>
      </c>
      <c r="AX643" s="14" t="s">
        <v>80</v>
      </c>
      <c r="AY643" s="213" t="s">
        <v>182</v>
      </c>
    </row>
    <row r="644" spans="1:65" s="13" customFormat="1" ht="11.25">
      <c r="B644" s="192"/>
      <c r="C644" s="193"/>
      <c r="D644" s="194" t="s">
        <v>193</v>
      </c>
      <c r="E644" s="195" t="s">
        <v>43</v>
      </c>
      <c r="F644" s="196" t="s">
        <v>570</v>
      </c>
      <c r="G644" s="193"/>
      <c r="H644" s="195" t="s">
        <v>43</v>
      </c>
      <c r="I644" s="197"/>
      <c r="J644" s="193"/>
      <c r="K644" s="193"/>
      <c r="L644" s="198"/>
      <c r="M644" s="199"/>
      <c r="N644" s="200"/>
      <c r="O644" s="200"/>
      <c r="P644" s="200"/>
      <c r="Q644" s="200"/>
      <c r="R644" s="200"/>
      <c r="S644" s="200"/>
      <c r="T644" s="201"/>
      <c r="AT644" s="202" t="s">
        <v>193</v>
      </c>
      <c r="AU644" s="202" t="s">
        <v>90</v>
      </c>
      <c r="AV644" s="13" t="s">
        <v>88</v>
      </c>
      <c r="AW644" s="13" t="s">
        <v>41</v>
      </c>
      <c r="AX644" s="13" t="s">
        <v>80</v>
      </c>
      <c r="AY644" s="202" t="s">
        <v>182</v>
      </c>
    </row>
    <row r="645" spans="1:65" s="13" customFormat="1" ht="11.25">
      <c r="B645" s="192"/>
      <c r="C645" s="193"/>
      <c r="D645" s="194" t="s">
        <v>193</v>
      </c>
      <c r="E645" s="195" t="s">
        <v>43</v>
      </c>
      <c r="F645" s="196" t="s">
        <v>1732</v>
      </c>
      <c r="G645" s="193"/>
      <c r="H645" s="195" t="s">
        <v>43</v>
      </c>
      <c r="I645" s="197"/>
      <c r="J645" s="193"/>
      <c r="K645" s="193"/>
      <c r="L645" s="198"/>
      <c r="M645" s="199"/>
      <c r="N645" s="200"/>
      <c r="O645" s="200"/>
      <c r="P645" s="200"/>
      <c r="Q645" s="200"/>
      <c r="R645" s="200"/>
      <c r="S645" s="200"/>
      <c r="T645" s="201"/>
      <c r="AT645" s="202" t="s">
        <v>193</v>
      </c>
      <c r="AU645" s="202" t="s">
        <v>90</v>
      </c>
      <c r="AV645" s="13" t="s">
        <v>88</v>
      </c>
      <c r="AW645" s="13" t="s">
        <v>41</v>
      </c>
      <c r="AX645" s="13" t="s">
        <v>80</v>
      </c>
      <c r="AY645" s="202" t="s">
        <v>182</v>
      </c>
    </row>
    <row r="646" spans="1:65" s="14" customFormat="1" ht="11.25">
      <c r="B646" s="203"/>
      <c r="C646" s="204"/>
      <c r="D646" s="194" t="s">
        <v>193</v>
      </c>
      <c r="E646" s="205" t="s">
        <v>43</v>
      </c>
      <c r="F646" s="206" t="s">
        <v>2559</v>
      </c>
      <c r="G646" s="204"/>
      <c r="H646" s="207">
        <v>6</v>
      </c>
      <c r="I646" s="208"/>
      <c r="J646" s="204"/>
      <c r="K646" s="204"/>
      <c r="L646" s="209"/>
      <c r="M646" s="210"/>
      <c r="N646" s="211"/>
      <c r="O646" s="211"/>
      <c r="P646" s="211"/>
      <c r="Q646" s="211"/>
      <c r="R646" s="211"/>
      <c r="S646" s="211"/>
      <c r="T646" s="212"/>
      <c r="AT646" s="213" t="s">
        <v>193</v>
      </c>
      <c r="AU646" s="213" t="s">
        <v>90</v>
      </c>
      <c r="AV646" s="14" t="s">
        <v>90</v>
      </c>
      <c r="AW646" s="14" t="s">
        <v>41</v>
      </c>
      <c r="AX646" s="14" t="s">
        <v>80</v>
      </c>
      <c r="AY646" s="213" t="s">
        <v>182</v>
      </c>
    </row>
    <row r="647" spans="1:65" s="15" customFormat="1" ht="11.25">
      <c r="B647" s="227"/>
      <c r="C647" s="228"/>
      <c r="D647" s="194" t="s">
        <v>193</v>
      </c>
      <c r="E647" s="229" t="s">
        <v>43</v>
      </c>
      <c r="F647" s="230" t="s">
        <v>436</v>
      </c>
      <c r="G647" s="228"/>
      <c r="H647" s="231">
        <v>78</v>
      </c>
      <c r="I647" s="232"/>
      <c r="J647" s="228"/>
      <c r="K647" s="228"/>
      <c r="L647" s="233"/>
      <c r="M647" s="234"/>
      <c r="N647" s="235"/>
      <c r="O647" s="235"/>
      <c r="P647" s="235"/>
      <c r="Q647" s="235"/>
      <c r="R647" s="235"/>
      <c r="S647" s="235"/>
      <c r="T647" s="236"/>
      <c r="AT647" s="237" t="s">
        <v>193</v>
      </c>
      <c r="AU647" s="237" t="s">
        <v>90</v>
      </c>
      <c r="AV647" s="15" t="s">
        <v>205</v>
      </c>
      <c r="AW647" s="15" t="s">
        <v>41</v>
      </c>
      <c r="AX647" s="15" t="s">
        <v>88</v>
      </c>
      <c r="AY647" s="237" t="s">
        <v>182</v>
      </c>
    </row>
    <row r="648" spans="1:65" s="2" customFormat="1" ht="14.45" customHeight="1">
      <c r="A648" s="35"/>
      <c r="B648" s="36"/>
      <c r="C648" s="214" t="s">
        <v>770</v>
      </c>
      <c r="D648" s="214" t="s">
        <v>179</v>
      </c>
      <c r="E648" s="215" t="s">
        <v>704</v>
      </c>
      <c r="F648" s="216" t="s">
        <v>705</v>
      </c>
      <c r="G648" s="217" t="s">
        <v>190</v>
      </c>
      <c r="H648" s="218">
        <v>78</v>
      </c>
      <c r="I648" s="219"/>
      <c r="J648" s="220">
        <f>ROUND(I648*H648,2)</f>
        <v>0</v>
      </c>
      <c r="K648" s="216" t="s">
        <v>198</v>
      </c>
      <c r="L648" s="221"/>
      <c r="M648" s="222" t="s">
        <v>43</v>
      </c>
      <c r="N648" s="223" t="s">
        <v>51</v>
      </c>
      <c r="O648" s="65"/>
      <c r="P648" s="188">
        <f>O648*H648</f>
        <v>0</v>
      </c>
      <c r="Q648" s="188">
        <v>0</v>
      </c>
      <c r="R648" s="188">
        <f>Q648*H648</f>
        <v>0</v>
      </c>
      <c r="S648" s="188">
        <v>0</v>
      </c>
      <c r="T648" s="189">
        <f>S648*H648</f>
        <v>0</v>
      </c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R648" s="190" t="s">
        <v>90</v>
      </c>
      <c r="AT648" s="190" t="s">
        <v>179</v>
      </c>
      <c r="AU648" s="190" t="s">
        <v>90</v>
      </c>
      <c r="AY648" s="17" t="s">
        <v>182</v>
      </c>
      <c r="BE648" s="191">
        <f>IF(N648="základní",J648,0)</f>
        <v>0</v>
      </c>
      <c r="BF648" s="191">
        <f>IF(N648="snížená",J648,0)</f>
        <v>0</v>
      </c>
      <c r="BG648" s="191">
        <f>IF(N648="zákl. přenesená",J648,0)</f>
        <v>0</v>
      </c>
      <c r="BH648" s="191">
        <f>IF(N648="sníž. přenesená",J648,0)</f>
        <v>0</v>
      </c>
      <c r="BI648" s="191">
        <f>IF(N648="nulová",J648,0)</f>
        <v>0</v>
      </c>
      <c r="BJ648" s="17" t="s">
        <v>88</v>
      </c>
      <c r="BK648" s="191">
        <f>ROUND(I648*H648,2)</f>
        <v>0</v>
      </c>
      <c r="BL648" s="17" t="s">
        <v>88</v>
      </c>
      <c r="BM648" s="190" t="s">
        <v>706</v>
      </c>
    </row>
    <row r="649" spans="1:65" s="13" customFormat="1" ht="11.25">
      <c r="B649" s="192"/>
      <c r="C649" s="193"/>
      <c r="D649" s="194" t="s">
        <v>193</v>
      </c>
      <c r="E649" s="195" t="s">
        <v>43</v>
      </c>
      <c r="F649" s="196" t="s">
        <v>554</v>
      </c>
      <c r="G649" s="193"/>
      <c r="H649" s="195" t="s">
        <v>43</v>
      </c>
      <c r="I649" s="197"/>
      <c r="J649" s="193"/>
      <c r="K649" s="193"/>
      <c r="L649" s="198"/>
      <c r="M649" s="199"/>
      <c r="N649" s="200"/>
      <c r="O649" s="200"/>
      <c r="P649" s="200"/>
      <c r="Q649" s="200"/>
      <c r="R649" s="200"/>
      <c r="S649" s="200"/>
      <c r="T649" s="201"/>
      <c r="AT649" s="202" t="s">
        <v>193</v>
      </c>
      <c r="AU649" s="202" t="s">
        <v>90</v>
      </c>
      <c r="AV649" s="13" t="s">
        <v>88</v>
      </c>
      <c r="AW649" s="13" t="s">
        <v>41</v>
      </c>
      <c r="AX649" s="13" t="s">
        <v>80</v>
      </c>
      <c r="AY649" s="202" t="s">
        <v>182</v>
      </c>
    </row>
    <row r="650" spans="1:65" s="13" customFormat="1" ht="11.25">
      <c r="B650" s="192"/>
      <c r="C650" s="193"/>
      <c r="D650" s="194" t="s">
        <v>193</v>
      </c>
      <c r="E650" s="195" t="s">
        <v>43</v>
      </c>
      <c r="F650" s="196" t="s">
        <v>1728</v>
      </c>
      <c r="G650" s="193"/>
      <c r="H650" s="195" t="s">
        <v>43</v>
      </c>
      <c r="I650" s="197"/>
      <c r="J650" s="193"/>
      <c r="K650" s="193"/>
      <c r="L650" s="198"/>
      <c r="M650" s="199"/>
      <c r="N650" s="200"/>
      <c r="O650" s="200"/>
      <c r="P650" s="200"/>
      <c r="Q650" s="200"/>
      <c r="R650" s="200"/>
      <c r="S650" s="200"/>
      <c r="T650" s="201"/>
      <c r="AT650" s="202" t="s">
        <v>193</v>
      </c>
      <c r="AU650" s="202" t="s">
        <v>90</v>
      </c>
      <c r="AV650" s="13" t="s">
        <v>88</v>
      </c>
      <c r="AW650" s="13" t="s">
        <v>41</v>
      </c>
      <c r="AX650" s="13" t="s">
        <v>80</v>
      </c>
      <c r="AY650" s="202" t="s">
        <v>182</v>
      </c>
    </row>
    <row r="651" spans="1:65" s="14" customFormat="1" ht="11.25">
      <c r="B651" s="203"/>
      <c r="C651" s="204"/>
      <c r="D651" s="194" t="s">
        <v>193</v>
      </c>
      <c r="E651" s="205" t="s">
        <v>43</v>
      </c>
      <c r="F651" s="206" t="s">
        <v>2557</v>
      </c>
      <c r="G651" s="204"/>
      <c r="H651" s="207">
        <v>55</v>
      </c>
      <c r="I651" s="208"/>
      <c r="J651" s="204"/>
      <c r="K651" s="204"/>
      <c r="L651" s="209"/>
      <c r="M651" s="210"/>
      <c r="N651" s="211"/>
      <c r="O651" s="211"/>
      <c r="P651" s="211"/>
      <c r="Q651" s="211"/>
      <c r="R651" s="211"/>
      <c r="S651" s="211"/>
      <c r="T651" s="212"/>
      <c r="AT651" s="213" t="s">
        <v>193</v>
      </c>
      <c r="AU651" s="213" t="s">
        <v>90</v>
      </c>
      <c r="AV651" s="14" t="s">
        <v>90</v>
      </c>
      <c r="AW651" s="14" t="s">
        <v>41</v>
      </c>
      <c r="AX651" s="14" t="s">
        <v>80</v>
      </c>
      <c r="AY651" s="213" t="s">
        <v>182</v>
      </c>
    </row>
    <row r="652" spans="1:65" s="13" customFormat="1" ht="11.25">
      <c r="B652" s="192"/>
      <c r="C652" s="193"/>
      <c r="D652" s="194" t="s">
        <v>193</v>
      </c>
      <c r="E652" s="195" t="s">
        <v>43</v>
      </c>
      <c r="F652" s="196" t="s">
        <v>1730</v>
      </c>
      <c r="G652" s="193"/>
      <c r="H652" s="195" t="s">
        <v>43</v>
      </c>
      <c r="I652" s="197"/>
      <c r="J652" s="193"/>
      <c r="K652" s="193"/>
      <c r="L652" s="198"/>
      <c r="M652" s="199"/>
      <c r="N652" s="200"/>
      <c r="O652" s="200"/>
      <c r="P652" s="200"/>
      <c r="Q652" s="200"/>
      <c r="R652" s="200"/>
      <c r="S652" s="200"/>
      <c r="T652" s="201"/>
      <c r="AT652" s="202" t="s">
        <v>193</v>
      </c>
      <c r="AU652" s="202" t="s">
        <v>90</v>
      </c>
      <c r="AV652" s="13" t="s">
        <v>88</v>
      </c>
      <c r="AW652" s="13" t="s">
        <v>41</v>
      </c>
      <c r="AX652" s="13" t="s">
        <v>80</v>
      </c>
      <c r="AY652" s="202" t="s">
        <v>182</v>
      </c>
    </row>
    <row r="653" spans="1:65" s="14" customFormat="1" ht="11.25">
      <c r="B653" s="203"/>
      <c r="C653" s="204"/>
      <c r="D653" s="194" t="s">
        <v>193</v>
      </c>
      <c r="E653" s="205" t="s">
        <v>43</v>
      </c>
      <c r="F653" s="206" t="s">
        <v>2558</v>
      </c>
      <c r="G653" s="204"/>
      <c r="H653" s="207">
        <v>17</v>
      </c>
      <c r="I653" s="208"/>
      <c r="J653" s="204"/>
      <c r="K653" s="204"/>
      <c r="L653" s="209"/>
      <c r="M653" s="210"/>
      <c r="N653" s="211"/>
      <c r="O653" s="211"/>
      <c r="P653" s="211"/>
      <c r="Q653" s="211"/>
      <c r="R653" s="211"/>
      <c r="S653" s="211"/>
      <c r="T653" s="212"/>
      <c r="AT653" s="213" t="s">
        <v>193</v>
      </c>
      <c r="AU653" s="213" t="s">
        <v>90</v>
      </c>
      <c r="AV653" s="14" t="s">
        <v>90</v>
      </c>
      <c r="AW653" s="14" t="s">
        <v>41</v>
      </c>
      <c r="AX653" s="14" t="s">
        <v>80</v>
      </c>
      <c r="AY653" s="213" t="s">
        <v>182</v>
      </c>
    </row>
    <row r="654" spans="1:65" s="13" customFormat="1" ht="11.25">
      <c r="B654" s="192"/>
      <c r="C654" s="193"/>
      <c r="D654" s="194" t="s">
        <v>193</v>
      </c>
      <c r="E654" s="195" t="s">
        <v>43</v>
      </c>
      <c r="F654" s="196" t="s">
        <v>570</v>
      </c>
      <c r="G654" s="193"/>
      <c r="H654" s="195" t="s">
        <v>43</v>
      </c>
      <c r="I654" s="197"/>
      <c r="J654" s="193"/>
      <c r="K654" s="193"/>
      <c r="L654" s="198"/>
      <c r="M654" s="199"/>
      <c r="N654" s="200"/>
      <c r="O654" s="200"/>
      <c r="P654" s="200"/>
      <c r="Q654" s="200"/>
      <c r="R654" s="200"/>
      <c r="S654" s="200"/>
      <c r="T654" s="201"/>
      <c r="AT654" s="202" t="s">
        <v>193</v>
      </c>
      <c r="AU654" s="202" t="s">
        <v>90</v>
      </c>
      <c r="AV654" s="13" t="s">
        <v>88</v>
      </c>
      <c r="AW654" s="13" t="s">
        <v>41</v>
      </c>
      <c r="AX654" s="13" t="s">
        <v>80</v>
      </c>
      <c r="AY654" s="202" t="s">
        <v>182</v>
      </c>
    </row>
    <row r="655" spans="1:65" s="13" customFormat="1" ht="11.25">
      <c r="B655" s="192"/>
      <c r="C655" s="193"/>
      <c r="D655" s="194" t="s">
        <v>193</v>
      </c>
      <c r="E655" s="195" t="s">
        <v>43</v>
      </c>
      <c r="F655" s="196" t="s">
        <v>1732</v>
      </c>
      <c r="G655" s="193"/>
      <c r="H655" s="195" t="s">
        <v>43</v>
      </c>
      <c r="I655" s="197"/>
      <c r="J655" s="193"/>
      <c r="K655" s="193"/>
      <c r="L655" s="198"/>
      <c r="M655" s="199"/>
      <c r="N655" s="200"/>
      <c r="O655" s="200"/>
      <c r="P655" s="200"/>
      <c r="Q655" s="200"/>
      <c r="R655" s="200"/>
      <c r="S655" s="200"/>
      <c r="T655" s="201"/>
      <c r="AT655" s="202" t="s">
        <v>193</v>
      </c>
      <c r="AU655" s="202" t="s">
        <v>90</v>
      </c>
      <c r="AV655" s="13" t="s">
        <v>88</v>
      </c>
      <c r="AW655" s="13" t="s">
        <v>41</v>
      </c>
      <c r="AX655" s="13" t="s">
        <v>80</v>
      </c>
      <c r="AY655" s="202" t="s">
        <v>182</v>
      </c>
    </row>
    <row r="656" spans="1:65" s="14" customFormat="1" ht="11.25">
      <c r="B656" s="203"/>
      <c r="C656" s="204"/>
      <c r="D656" s="194" t="s">
        <v>193</v>
      </c>
      <c r="E656" s="205" t="s">
        <v>43</v>
      </c>
      <c r="F656" s="206" t="s">
        <v>2559</v>
      </c>
      <c r="G656" s="204"/>
      <c r="H656" s="207">
        <v>6</v>
      </c>
      <c r="I656" s="208"/>
      <c r="J656" s="204"/>
      <c r="K656" s="204"/>
      <c r="L656" s="209"/>
      <c r="M656" s="210"/>
      <c r="N656" s="211"/>
      <c r="O656" s="211"/>
      <c r="P656" s="211"/>
      <c r="Q656" s="211"/>
      <c r="R656" s="211"/>
      <c r="S656" s="211"/>
      <c r="T656" s="212"/>
      <c r="AT656" s="213" t="s">
        <v>193</v>
      </c>
      <c r="AU656" s="213" t="s">
        <v>90</v>
      </c>
      <c r="AV656" s="14" t="s">
        <v>90</v>
      </c>
      <c r="AW656" s="14" t="s">
        <v>41</v>
      </c>
      <c r="AX656" s="14" t="s">
        <v>80</v>
      </c>
      <c r="AY656" s="213" t="s">
        <v>182</v>
      </c>
    </row>
    <row r="657" spans="1:65" s="15" customFormat="1" ht="11.25">
      <c r="B657" s="227"/>
      <c r="C657" s="228"/>
      <c r="D657" s="194" t="s">
        <v>193</v>
      </c>
      <c r="E657" s="229" t="s">
        <v>43</v>
      </c>
      <c r="F657" s="230" t="s">
        <v>436</v>
      </c>
      <c r="G657" s="228"/>
      <c r="H657" s="231">
        <v>78</v>
      </c>
      <c r="I657" s="232"/>
      <c r="J657" s="228"/>
      <c r="K657" s="228"/>
      <c r="L657" s="233"/>
      <c r="M657" s="234"/>
      <c r="N657" s="235"/>
      <c r="O657" s="235"/>
      <c r="P657" s="235"/>
      <c r="Q657" s="235"/>
      <c r="R657" s="235"/>
      <c r="S657" s="235"/>
      <c r="T657" s="236"/>
      <c r="AT657" s="237" t="s">
        <v>193</v>
      </c>
      <c r="AU657" s="237" t="s">
        <v>90</v>
      </c>
      <c r="AV657" s="15" t="s">
        <v>205</v>
      </c>
      <c r="AW657" s="15" t="s">
        <v>41</v>
      </c>
      <c r="AX657" s="15" t="s">
        <v>88</v>
      </c>
      <c r="AY657" s="237" t="s">
        <v>182</v>
      </c>
    </row>
    <row r="658" spans="1:65" s="2" customFormat="1" ht="62.65" customHeight="1">
      <c r="A658" s="35"/>
      <c r="B658" s="36"/>
      <c r="C658" s="179" t="s">
        <v>776</v>
      </c>
      <c r="D658" s="179" t="s">
        <v>187</v>
      </c>
      <c r="E658" s="180" t="s">
        <v>708</v>
      </c>
      <c r="F658" s="181" t="s">
        <v>709</v>
      </c>
      <c r="G658" s="182" t="s">
        <v>190</v>
      </c>
      <c r="H658" s="183">
        <v>360</v>
      </c>
      <c r="I658" s="184"/>
      <c r="J658" s="185">
        <f>ROUND(I658*H658,2)</f>
        <v>0</v>
      </c>
      <c r="K658" s="181" t="s">
        <v>191</v>
      </c>
      <c r="L658" s="40"/>
      <c r="M658" s="186" t="s">
        <v>43</v>
      </c>
      <c r="N658" s="187" t="s">
        <v>51</v>
      </c>
      <c r="O658" s="65"/>
      <c r="P658" s="188">
        <f>O658*H658</f>
        <v>0</v>
      </c>
      <c r="Q658" s="188">
        <v>0</v>
      </c>
      <c r="R658" s="188">
        <f>Q658*H658</f>
        <v>0</v>
      </c>
      <c r="S658" s="188">
        <v>0</v>
      </c>
      <c r="T658" s="189">
        <f>S658*H658</f>
        <v>0</v>
      </c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R658" s="190" t="s">
        <v>88</v>
      </c>
      <c r="AT658" s="190" t="s">
        <v>187</v>
      </c>
      <c r="AU658" s="190" t="s">
        <v>90</v>
      </c>
      <c r="AY658" s="17" t="s">
        <v>182</v>
      </c>
      <c r="BE658" s="191">
        <f>IF(N658="základní",J658,0)</f>
        <v>0</v>
      </c>
      <c r="BF658" s="191">
        <f>IF(N658="snížená",J658,0)</f>
        <v>0</v>
      </c>
      <c r="BG658" s="191">
        <f>IF(N658="zákl. přenesená",J658,0)</f>
        <v>0</v>
      </c>
      <c r="BH658" s="191">
        <f>IF(N658="sníž. přenesená",J658,0)</f>
        <v>0</v>
      </c>
      <c r="BI658" s="191">
        <f>IF(N658="nulová",J658,0)</f>
        <v>0</v>
      </c>
      <c r="BJ658" s="17" t="s">
        <v>88</v>
      </c>
      <c r="BK658" s="191">
        <f>ROUND(I658*H658,2)</f>
        <v>0</v>
      </c>
      <c r="BL658" s="17" t="s">
        <v>88</v>
      </c>
      <c r="BM658" s="190" t="s">
        <v>710</v>
      </c>
    </row>
    <row r="659" spans="1:65" s="13" customFormat="1" ht="11.25">
      <c r="B659" s="192"/>
      <c r="C659" s="193"/>
      <c r="D659" s="194" t="s">
        <v>193</v>
      </c>
      <c r="E659" s="195" t="s">
        <v>43</v>
      </c>
      <c r="F659" s="196" t="s">
        <v>554</v>
      </c>
      <c r="G659" s="193"/>
      <c r="H659" s="195" t="s">
        <v>43</v>
      </c>
      <c r="I659" s="197"/>
      <c r="J659" s="193"/>
      <c r="K659" s="193"/>
      <c r="L659" s="198"/>
      <c r="M659" s="199"/>
      <c r="N659" s="200"/>
      <c r="O659" s="200"/>
      <c r="P659" s="200"/>
      <c r="Q659" s="200"/>
      <c r="R659" s="200"/>
      <c r="S659" s="200"/>
      <c r="T659" s="201"/>
      <c r="AT659" s="202" t="s">
        <v>193</v>
      </c>
      <c r="AU659" s="202" t="s">
        <v>90</v>
      </c>
      <c r="AV659" s="13" t="s">
        <v>88</v>
      </c>
      <c r="AW659" s="13" t="s">
        <v>41</v>
      </c>
      <c r="AX659" s="13" t="s">
        <v>80</v>
      </c>
      <c r="AY659" s="202" t="s">
        <v>182</v>
      </c>
    </row>
    <row r="660" spans="1:65" s="13" customFormat="1" ht="11.25">
      <c r="B660" s="192"/>
      <c r="C660" s="193"/>
      <c r="D660" s="194" t="s">
        <v>193</v>
      </c>
      <c r="E660" s="195" t="s">
        <v>43</v>
      </c>
      <c r="F660" s="196" t="s">
        <v>1734</v>
      </c>
      <c r="G660" s="193"/>
      <c r="H660" s="195" t="s">
        <v>43</v>
      </c>
      <c r="I660" s="197"/>
      <c r="J660" s="193"/>
      <c r="K660" s="193"/>
      <c r="L660" s="198"/>
      <c r="M660" s="199"/>
      <c r="N660" s="200"/>
      <c r="O660" s="200"/>
      <c r="P660" s="200"/>
      <c r="Q660" s="200"/>
      <c r="R660" s="200"/>
      <c r="S660" s="200"/>
      <c r="T660" s="201"/>
      <c r="AT660" s="202" t="s">
        <v>193</v>
      </c>
      <c r="AU660" s="202" t="s">
        <v>90</v>
      </c>
      <c r="AV660" s="13" t="s">
        <v>88</v>
      </c>
      <c r="AW660" s="13" t="s">
        <v>41</v>
      </c>
      <c r="AX660" s="13" t="s">
        <v>80</v>
      </c>
      <c r="AY660" s="202" t="s">
        <v>182</v>
      </c>
    </row>
    <row r="661" spans="1:65" s="14" customFormat="1" ht="11.25">
      <c r="B661" s="203"/>
      <c r="C661" s="204"/>
      <c r="D661" s="194" t="s">
        <v>193</v>
      </c>
      <c r="E661" s="205" t="s">
        <v>43</v>
      </c>
      <c r="F661" s="206" t="s">
        <v>2560</v>
      </c>
      <c r="G661" s="204"/>
      <c r="H661" s="207">
        <v>334</v>
      </c>
      <c r="I661" s="208"/>
      <c r="J661" s="204"/>
      <c r="K661" s="204"/>
      <c r="L661" s="209"/>
      <c r="M661" s="210"/>
      <c r="N661" s="211"/>
      <c r="O661" s="211"/>
      <c r="P661" s="211"/>
      <c r="Q661" s="211"/>
      <c r="R661" s="211"/>
      <c r="S661" s="211"/>
      <c r="T661" s="212"/>
      <c r="AT661" s="213" t="s">
        <v>193</v>
      </c>
      <c r="AU661" s="213" t="s">
        <v>90</v>
      </c>
      <c r="AV661" s="14" t="s">
        <v>90</v>
      </c>
      <c r="AW661" s="14" t="s">
        <v>41</v>
      </c>
      <c r="AX661" s="14" t="s">
        <v>80</v>
      </c>
      <c r="AY661" s="213" t="s">
        <v>182</v>
      </c>
    </row>
    <row r="662" spans="1:65" s="13" customFormat="1" ht="11.25">
      <c r="B662" s="192"/>
      <c r="C662" s="193"/>
      <c r="D662" s="194" t="s">
        <v>193</v>
      </c>
      <c r="E662" s="195" t="s">
        <v>43</v>
      </c>
      <c r="F662" s="196" t="s">
        <v>1736</v>
      </c>
      <c r="G662" s="193"/>
      <c r="H662" s="195" t="s">
        <v>43</v>
      </c>
      <c r="I662" s="197"/>
      <c r="J662" s="193"/>
      <c r="K662" s="193"/>
      <c r="L662" s="198"/>
      <c r="M662" s="199"/>
      <c r="N662" s="200"/>
      <c r="O662" s="200"/>
      <c r="P662" s="200"/>
      <c r="Q662" s="200"/>
      <c r="R662" s="200"/>
      <c r="S662" s="200"/>
      <c r="T662" s="201"/>
      <c r="AT662" s="202" t="s">
        <v>193</v>
      </c>
      <c r="AU662" s="202" t="s">
        <v>90</v>
      </c>
      <c r="AV662" s="13" t="s">
        <v>88</v>
      </c>
      <c r="AW662" s="13" t="s">
        <v>41</v>
      </c>
      <c r="AX662" s="13" t="s">
        <v>80</v>
      </c>
      <c r="AY662" s="202" t="s">
        <v>182</v>
      </c>
    </row>
    <row r="663" spans="1:65" s="14" customFormat="1" ht="11.25">
      <c r="B663" s="203"/>
      <c r="C663" s="204"/>
      <c r="D663" s="194" t="s">
        <v>193</v>
      </c>
      <c r="E663" s="205" t="s">
        <v>43</v>
      </c>
      <c r="F663" s="206" t="s">
        <v>1737</v>
      </c>
      <c r="G663" s="204"/>
      <c r="H663" s="207">
        <v>3</v>
      </c>
      <c r="I663" s="208"/>
      <c r="J663" s="204"/>
      <c r="K663" s="204"/>
      <c r="L663" s="209"/>
      <c r="M663" s="210"/>
      <c r="N663" s="211"/>
      <c r="O663" s="211"/>
      <c r="P663" s="211"/>
      <c r="Q663" s="211"/>
      <c r="R663" s="211"/>
      <c r="S663" s="211"/>
      <c r="T663" s="212"/>
      <c r="AT663" s="213" t="s">
        <v>193</v>
      </c>
      <c r="AU663" s="213" t="s">
        <v>90</v>
      </c>
      <c r="AV663" s="14" t="s">
        <v>90</v>
      </c>
      <c r="AW663" s="14" t="s">
        <v>41</v>
      </c>
      <c r="AX663" s="14" t="s">
        <v>80</v>
      </c>
      <c r="AY663" s="213" t="s">
        <v>182</v>
      </c>
    </row>
    <row r="664" spans="1:65" s="13" customFormat="1" ht="11.25">
      <c r="B664" s="192"/>
      <c r="C664" s="193"/>
      <c r="D664" s="194" t="s">
        <v>193</v>
      </c>
      <c r="E664" s="195" t="s">
        <v>43</v>
      </c>
      <c r="F664" s="196" t="s">
        <v>570</v>
      </c>
      <c r="G664" s="193"/>
      <c r="H664" s="195" t="s">
        <v>43</v>
      </c>
      <c r="I664" s="197"/>
      <c r="J664" s="193"/>
      <c r="K664" s="193"/>
      <c r="L664" s="198"/>
      <c r="M664" s="199"/>
      <c r="N664" s="200"/>
      <c r="O664" s="200"/>
      <c r="P664" s="200"/>
      <c r="Q664" s="200"/>
      <c r="R664" s="200"/>
      <c r="S664" s="200"/>
      <c r="T664" s="201"/>
      <c r="AT664" s="202" t="s">
        <v>193</v>
      </c>
      <c r="AU664" s="202" t="s">
        <v>90</v>
      </c>
      <c r="AV664" s="13" t="s">
        <v>88</v>
      </c>
      <c r="AW664" s="13" t="s">
        <v>41</v>
      </c>
      <c r="AX664" s="13" t="s">
        <v>80</v>
      </c>
      <c r="AY664" s="202" t="s">
        <v>182</v>
      </c>
    </row>
    <row r="665" spans="1:65" s="13" customFormat="1" ht="11.25">
      <c r="B665" s="192"/>
      <c r="C665" s="193"/>
      <c r="D665" s="194" t="s">
        <v>193</v>
      </c>
      <c r="E665" s="195" t="s">
        <v>43</v>
      </c>
      <c r="F665" s="196" t="s">
        <v>1738</v>
      </c>
      <c r="G665" s="193"/>
      <c r="H665" s="195" t="s">
        <v>43</v>
      </c>
      <c r="I665" s="197"/>
      <c r="J665" s="193"/>
      <c r="K665" s="193"/>
      <c r="L665" s="198"/>
      <c r="M665" s="199"/>
      <c r="N665" s="200"/>
      <c r="O665" s="200"/>
      <c r="P665" s="200"/>
      <c r="Q665" s="200"/>
      <c r="R665" s="200"/>
      <c r="S665" s="200"/>
      <c r="T665" s="201"/>
      <c r="AT665" s="202" t="s">
        <v>193</v>
      </c>
      <c r="AU665" s="202" t="s">
        <v>90</v>
      </c>
      <c r="AV665" s="13" t="s">
        <v>88</v>
      </c>
      <c r="AW665" s="13" t="s">
        <v>41</v>
      </c>
      <c r="AX665" s="13" t="s">
        <v>80</v>
      </c>
      <c r="AY665" s="202" t="s">
        <v>182</v>
      </c>
    </row>
    <row r="666" spans="1:65" s="14" customFormat="1" ht="11.25">
      <c r="B666" s="203"/>
      <c r="C666" s="204"/>
      <c r="D666" s="194" t="s">
        <v>193</v>
      </c>
      <c r="E666" s="205" t="s">
        <v>43</v>
      </c>
      <c r="F666" s="206" t="s">
        <v>2561</v>
      </c>
      <c r="G666" s="204"/>
      <c r="H666" s="207">
        <v>23</v>
      </c>
      <c r="I666" s="208"/>
      <c r="J666" s="204"/>
      <c r="K666" s="204"/>
      <c r="L666" s="209"/>
      <c r="M666" s="210"/>
      <c r="N666" s="211"/>
      <c r="O666" s="211"/>
      <c r="P666" s="211"/>
      <c r="Q666" s="211"/>
      <c r="R666" s="211"/>
      <c r="S666" s="211"/>
      <c r="T666" s="212"/>
      <c r="AT666" s="213" t="s">
        <v>193</v>
      </c>
      <c r="AU666" s="213" t="s">
        <v>90</v>
      </c>
      <c r="AV666" s="14" t="s">
        <v>90</v>
      </c>
      <c r="AW666" s="14" t="s">
        <v>41</v>
      </c>
      <c r="AX666" s="14" t="s">
        <v>80</v>
      </c>
      <c r="AY666" s="213" t="s">
        <v>182</v>
      </c>
    </row>
    <row r="667" spans="1:65" s="15" customFormat="1" ht="11.25">
      <c r="B667" s="227"/>
      <c r="C667" s="228"/>
      <c r="D667" s="194" t="s">
        <v>193</v>
      </c>
      <c r="E667" s="229" t="s">
        <v>43</v>
      </c>
      <c r="F667" s="230" t="s">
        <v>436</v>
      </c>
      <c r="G667" s="228"/>
      <c r="H667" s="231">
        <v>360</v>
      </c>
      <c r="I667" s="232"/>
      <c r="J667" s="228"/>
      <c r="K667" s="228"/>
      <c r="L667" s="233"/>
      <c r="M667" s="234"/>
      <c r="N667" s="235"/>
      <c r="O667" s="235"/>
      <c r="P667" s="235"/>
      <c r="Q667" s="235"/>
      <c r="R667" s="235"/>
      <c r="S667" s="235"/>
      <c r="T667" s="236"/>
      <c r="AT667" s="237" t="s">
        <v>193</v>
      </c>
      <c r="AU667" s="237" t="s">
        <v>90</v>
      </c>
      <c r="AV667" s="15" t="s">
        <v>205</v>
      </c>
      <c r="AW667" s="15" t="s">
        <v>41</v>
      </c>
      <c r="AX667" s="15" t="s">
        <v>88</v>
      </c>
      <c r="AY667" s="237" t="s">
        <v>182</v>
      </c>
    </row>
    <row r="668" spans="1:65" s="2" customFormat="1" ht="37.9" customHeight="1">
      <c r="A668" s="35"/>
      <c r="B668" s="36"/>
      <c r="C668" s="179" t="s">
        <v>781</v>
      </c>
      <c r="D668" s="179" t="s">
        <v>187</v>
      </c>
      <c r="E668" s="180" t="s">
        <v>714</v>
      </c>
      <c r="F668" s="181" t="s">
        <v>715</v>
      </c>
      <c r="G668" s="182" t="s">
        <v>190</v>
      </c>
      <c r="H668" s="183">
        <v>13</v>
      </c>
      <c r="I668" s="184"/>
      <c r="J668" s="185">
        <f>ROUND(I668*H668,2)</f>
        <v>0</v>
      </c>
      <c r="K668" s="181" t="s">
        <v>191</v>
      </c>
      <c r="L668" s="40"/>
      <c r="M668" s="186" t="s">
        <v>43</v>
      </c>
      <c r="N668" s="187" t="s">
        <v>51</v>
      </c>
      <c r="O668" s="65"/>
      <c r="P668" s="188">
        <f>O668*H668</f>
        <v>0</v>
      </c>
      <c r="Q668" s="188">
        <v>0</v>
      </c>
      <c r="R668" s="188">
        <f>Q668*H668</f>
        <v>0</v>
      </c>
      <c r="S668" s="188">
        <v>0</v>
      </c>
      <c r="T668" s="189">
        <f>S668*H668</f>
        <v>0</v>
      </c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R668" s="190" t="s">
        <v>88</v>
      </c>
      <c r="AT668" s="190" t="s">
        <v>187</v>
      </c>
      <c r="AU668" s="190" t="s">
        <v>90</v>
      </c>
      <c r="AY668" s="17" t="s">
        <v>182</v>
      </c>
      <c r="BE668" s="191">
        <f>IF(N668="základní",J668,0)</f>
        <v>0</v>
      </c>
      <c r="BF668" s="191">
        <f>IF(N668="snížená",J668,0)</f>
        <v>0</v>
      </c>
      <c r="BG668" s="191">
        <f>IF(N668="zákl. přenesená",J668,0)</f>
        <v>0</v>
      </c>
      <c r="BH668" s="191">
        <f>IF(N668="sníž. přenesená",J668,0)</f>
        <v>0</v>
      </c>
      <c r="BI668" s="191">
        <f>IF(N668="nulová",J668,0)</f>
        <v>0</v>
      </c>
      <c r="BJ668" s="17" t="s">
        <v>88</v>
      </c>
      <c r="BK668" s="191">
        <f>ROUND(I668*H668,2)</f>
        <v>0</v>
      </c>
      <c r="BL668" s="17" t="s">
        <v>88</v>
      </c>
      <c r="BM668" s="190" t="s">
        <v>716</v>
      </c>
    </row>
    <row r="669" spans="1:65" s="13" customFormat="1" ht="11.25">
      <c r="B669" s="192"/>
      <c r="C669" s="193"/>
      <c r="D669" s="194" t="s">
        <v>193</v>
      </c>
      <c r="E669" s="195" t="s">
        <v>43</v>
      </c>
      <c r="F669" s="196" t="s">
        <v>591</v>
      </c>
      <c r="G669" s="193"/>
      <c r="H669" s="195" t="s">
        <v>43</v>
      </c>
      <c r="I669" s="197"/>
      <c r="J669" s="193"/>
      <c r="K669" s="193"/>
      <c r="L669" s="198"/>
      <c r="M669" s="199"/>
      <c r="N669" s="200"/>
      <c r="O669" s="200"/>
      <c r="P669" s="200"/>
      <c r="Q669" s="200"/>
      <c r="R669" s="200"/>
      <c r="S669" s="200"/>
      <c r="T669" s="201"/>
      <c r="AT669" s="202" t="s">
        <v>193</v>
      </c>
      <c r="AU669" s="202" t="s">
        <v>90</v>
      </c>
      <c r="AV669" s="13" t="s">
        <v>88</v>
      </c>
      <c r="AW669" s="13" t="s">
        <v>41</v>
      </c>
      <c r="AX669" s="13" t="s">
        <v>80</v>
      </c>
      <c r="AY669" s="202" t="s">
        <v>182</v>
      </c>
    </row>
    <row r="670" spans="1:65" s="13" customFormat="1" ht="22.5">
      <c r="B670" s="192"/>
      <c r="C670" s="193"/>
      <c r="D670" s="194" t="s">
        <v>193</v>
      </c>
      <c r="E670" s="195" t="s">
        <v>43</v>
      </c>
      <c r="F670" s="196" t="s">
        <v>1740</v>
      </c>
      <c r="G670" s="193"/>
      <c r="H670" s="195" t="s">
        <v>43</v>
      </c>
      <c r="I670" s="197"/>
      <c r="J670" s="193"/>
      <c r="K670" s="193"/>
      <c r="L670" s="198"/>
      <c r="M670" s="199"/>
      <c r="N670" s="200"/>
      <c r="O670" s="200"/>
      <c r="P670" s="200"/>
      <c r="Q670" s="200"/>
      <c r="R670" s="200"/>
      <c r="S670" s="200"/>
      <c r="T670" s="201"/>
      <c r="AT670" s="202" t="s">
        <v>193</v>
      </c>
      <c r="AU670" s="202" t="s">
        <v>90</v>
      </c>
      <c r="AV670" s="13" t="s">
        <v>88</v>
      </c>
      <c r="AW670" s="13" t="s">
        <v>41</v>
      </c>
      <c r="AX670" s="13" t="s">
        <v>80</v>
      </c>
      <c r="AY670" s="202" t="s">
        <v>182</v>
      </c>
    </row>
    <row r="671" spans="1:65" s="14" customFormat="1" ht="11.25">
      <c r="B671" s="203"/>
      <c r="C671" s="204"/>
      <c r="D671" s="194" t="s">
        <v>193</v>
      </c>
      <c r="E671" s="205" t="s">
        <v>43</v>
      </c>
      <c r="F671" s="206" t="s">
        <v>2562</v>
      </c>
      <c r="G671" s="204"/>
      <c r="H671" s="207">
        <v>13</v>
      </c>
      <c r="I671" s="208"/>
      <c r="J671" s="204"/>
      <c r="K671" s="204"/>
      <c r="L671" s="209"/>
      <c r="M671" s="210"/>
      <c r="N671" s="211"/>
      <c r="O671" s="211"/>
      <c r="P671" s="211"/>
      <c r="Q671" s="211"/>
      <c r="R671" s="211"/>
      <c r="S671" s="211"/>
      <c r="T671" s="212"/>
      <c r="AT671" s="213" t="s">
        <v>193</v>
      </c>
      <c r="AU671" s="213" t="s">
        <v>90</v>
      </c>
      <c r="AV671" s="14" t="s">
        <v>90</v>
      </c>
      <c r="AW671" s="14" t="s">
        <v>41</v>
      </c>
      <c r="AX671" s="14" t="s">
        <v>88</v>
      </c>
      <c r="AY671" s="213" t="s">
        <v>182</v>
      </c>
    </row>
    <row r="672" spans="1:65" s="2" customFormat="1" ht="14.45" customHeight="1">
      <c r="A672" s="35"/>
      <c r="B672" s="36"/>
      <c r="C672" s="214" t="s">
        <v>785</v>
      </c>
      <c r="D672" s="214" t="s">
        <v>179</v>
      </c>
      <c r="E672" s="215" t="s">
        <v>720</v>
      </c>
      <c r="F672" s="216" t="s">
        <v>721</v>
      </c>
      <c r="G672" s="217" t="s">
        <v>190</v>
      </c>
      <c r="H672" s="218">
        <v>13</v>
      </c>
      <c r="I672" s="219"/>
      <c r="J672" s="220">
        <f>ROUND(I672*H672,2)</f>
        <v>0</v>
      </c>
      <c r="K672" s="216" t="s">
        <v>191</v>
      </c>
      <c r="L672" s="221"/>
      <c r="M672" s="222" t="s">
        <v>43</v>
      </c>
      <c r="N672" s="223" t="s">
        <v>51</v>
      </c>
      <c r="O672" s="65"/>
      <c r="P672" s="188">
        <f>O672*H672</f>
        <v>0</v>
      </c>
      <c r="Q672" s="188">
        <v>2.0000000000000001E-4</v>
      </c>
      <c r="R672" s="188">
        <f>Q672*H672</f>
        <v>2.6000000000000003E-3</v>
      </c>
      <c r="S672" s="188">
        <v>0</v>
      </c>
      <c r="T672" s="189">
        <f>S672*H672</f>
        <v>0</v>
      </c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R672" s="190" t="s">
        <v>90</v>
      </c>
      <c r="AT672" s="190" t="s">
        <v>179</v>
      </c>
      <c r="AU672" s="190" t="s">
        <v>90</v>
      </c>
      <c r="AY672" s="17" t="s">
        <v>182</v>
      </c>
      <c r="BE672" s="191">
        <f>IF(N672="základní",J672,0)</f>
        <v>0</v>
      </c>
      <c r="BF672" s="191">
        <f>IF(N672="snížená",J672,0)</f>
        <v>0</v>
      </c>
      <c r="BG672" s="191">
        <f>IF(N672="zákl. přenesená",J672,0)</f>
        <v>0</v>
      </c>
      <c r="BH672" s="191">
        <f>IF(N672="sníž. přenesená",J672,0)</f>
        <v>0</v>
      </c>
      <c r="BI672" s="191">
        <f>IF(N672="nulová",J672,0)</f>
        <v>0</v>
      </c>
      <c r="BJ672" s="17" t="s">
        <v>88</v>
      </c>
      <c r="BK672" s="191">
        <f>ROUND(I672*H672,2)</f>
        <v>0</v>
      </c>
      <c r="BL672" s="17" t="s">
        <v>88</v>
      </c>
      <c r="BM672" s="190" t="s">
        <v>722</v>
      </c>
    </row>
    <row r="673" spans="1:65" s="13" customFormat="1" ht="11.25">
      <c r="B673" s="192"/>
      <c r="C673" s="193"/>
      <c r="D673" s="194" t="s">
        <v>193</v>
      </c>
      <c r="E673" s="195" t="s">
        <v>43</v>
      </c>
      <c r="F673" s="196" t="s">
        <v>591</v>
      </c>
      <c r="G673" s="193"/>
      <c r="H673" s="195" t="s">
        <v>43</v>
      </c>
      <c r="I673" s="197"/>
      <c r="J673" s="193"/>
      <c r="K673" s="193"/>
      <c r="L673" s="198"/>
      <c r="M673" s="199"/>
      <c r="N673" s="200"/>
      <c r="O673" s="200"/>
      <c r="P673" s="200"/>
      <c r="Q673" s="200"/>
      <c r="R673" s="200"/>
      <c r="S673" s="200"/>
      <c r="T673" s="201"/>
      <c r="AT673" s="202" t="s">
        <v>193</v>
      </c>
      <c r="AU673" s="202" t="s">
        <v>90</v>
      </c>
      <c r="AV673" s="13" t="s">
        <v>88</v>
      </c>
      <c r="AW673" s="13" t="s">
        <v>41</v>
      </c>
      <c r="AX673" s="13" t="s">
        <v>80</v>
      </c>
      <c r="AY673" s="202" t="s">
        <v>182</v>
      </c>
    </row>
    <row r="674" spans="1:65" s="13" customFormat="1" ht="22.5">
      <c r="B674" s="192"/>
      <c r="C674" s="193"/>
      <c r="D674" s="194" t="s">
        <v>193</v>
      </c>
      <c r="E674" s="195" t="s">
        <v>43</v>
      </c>
      <c r="F674" s="196" t="s">
        <v>1740</v>
      </c>
      <c r="G674" s="193"/>
      <c r="H674" s="195" t="s">
        <v>43</v>
      </c>
      <c r="I674" s="197"/>
      <c r="J674" s="193"/>
      <c r="K674" s="193"/>
      <c r="L674" s="198"/>
      <c r="M674" s="199"/>
      <c r="N674" s="200"/>
      <c r="O674" s="200"/>
      <c r="P674" s="200"/>
      <c r="Q674" s="200"/>
      <c r="R674" s="200"/>
      <c r="S674" s="200"/>
      <c r="T674" s="201"/>
      <c r="AT674" s="202" t="s">
        <v>193</v>
      </c>
      <c r="AU674" s="202" t="s">
        <v>90</v>
      </c>
      <c r="AV674" s="13" t="s">
        <v>88</v>
      </c>
      <c r="AW674" s="13" t="s">
        <v>41</v>
      </c>
      <c r="AX674" s="13" t="s">
        <v>80</v>
      </c>
      <c r="AY674" s="202" t="s">
        <v>182</v>
      </c>
    </row>
    <row r="675" spans="1:65" s="14" customFormat="1" ht="11.25">
      <c r="B675" s="203"/>
      <c r="C675" s="204"/>
      <c r="D675" s="194" t="s">
        <v>193</v>
      </c>
      <c r="E675" s="205" t="s">
        <v>43</v>
      </c>
      <c r="F675" s="206" t="s">
        <v>2562</v>
      </c>
      <c r="G675" s="204"/>
      <c r="H675" s="207">
        <v>13</v>
      </c>
      <c r="I675" s="208"/>
      <c r="J675" s="204"/>
      <c r="K675" s="204"/>
      <c r="L675" s="209"/>
      <c r="M675" s="210"/>
      <c r="N675" s="211"/>
      <c r="O675" s="211"/>
      <c r="P675" s="211"/>
      <c r="Q675" s="211"/>
      <c r="R675" s="211"/>
      <c r="S675" s="211"/>
      <c r="T675" s="212"/>
      <c r="AT675" s="213" t="s">
        <v>193</v>
      </c>
      <c r="AU675" s="213" t="s">
        <v>90</v>
      </c>
      <c r="AV675" s="14" t="s">
        <v>90</v>
      </c>
      <c r="AW675" s="14" t="s">
        <v>41</v>
      </c>
      <c r="AX675" s="14" t="s">
        <v>88</v>
      </c>
      <c r="AY675" s="213" t="s">
        <v>182</v>
      </c>
    </row>
    <row r="676" spans="1:65" s="2" customFormat="1" ht="24.2" customHeight="1">
      <c r="A676" s="35"/>
      <c r="B676" s="36"/>
      <c r="C676" s="179" t="s">
        <v>790</v>
      </c>
      <c r="D676" s="179" t="s">
        <v>187</v>
      </c>
      <c r="E676" s="180" t="s">
        <v>724</v>
      </c>
      <c r="F676" s="181" t="s">
        <v>725</v>
      </c>
      <c r="G676" s="182" t="s">
        <v>481</v>
      </c>
      <c r="H676" s="183">
        <v>385</v>
      </c>
      <c r="I676" s="184"/>
      <c r="J676" s="185">
        <f>ROUND(I676*H676,2)</f>
        <v>0</v>
      </c>
      <c r="K676" s="181" t="s">
        <v>191</v>
      </c>
      <c r="L676" s="40"/>
      <c r="M676" s="186" t="s">
        <v>43</v>
      </c>
      <c r="N676" s="187" t="s">
        <v>51</v>
      </c>
      <c r="O676" s="65"/>
      <c r="P676" s="188">
        <f>O676*H676</f>
        <v>0</v>
      </c>
      <c r="Q676" s="188">
        <v>0</v>
      </c>
      <c r="R676" s="188">
        <f>Q676*H676</f>
        <v>0</v>
      </c>
      <c r="S676" s="188">
        <v>0</v>
      </c>
      <c r="T676" s="189">
        <f>S676*H676</f>
        <v>0</v>
      </c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R676" s="190" t="s">
        <v>88</v>
      </c>
      <c r="AT676" s="190" t="s">
        <v>187</v>
      </c>
      <c r="AU676" s="190" t="s">
        <v>90</v>
      </c>
      <c r="AY676" s="17" t="s">
        <v>182</v>
      </c>
      <c r="BE676" s="191">
        <f>IF(N676="základní",J676,0)</f>
        <v>0</v>
      </c>
      <c r="BF676" s="191">
        <f>IF(N676="snížená",J676,0)</f>
        <v>0</v>
      </c>
      <c r="BG676" s="191">
        <f>IF(N676="zákl. přenesená",J676,0)</f>
        <v>0</v>
      </c>
      <c r="BH676" s="191">
        <f>IF(N676="sníž. přenesená",J676,0)</f>
        <v>0</v>
      </c>
      <c r="BI676" s="191">
        <f>IF(N676="nulová",J676,0)</f>
        <v>0</v>
      </c>
      <c r="BJ676" s="17" t="s">
        <v>88</v>
      </c>
      <c r="BK676" s="191">
        <f>ROUND(I676*H676,2)</f>
        <v>0</v>
      </c>
      <c r="BL676" s="17" t="s">
        <v>88</v>
      </c>
      <c r="BM676" s="190" t="s">
        <v>1742</v>
      </c>
    </row>
    <row r="677" spans="1:65" s="13" customFormat="1" ht="11.25">
      <c r="B677" s="192"/>
      <c r="C677" s="193"/>
      <c r="D677" s="194" t="s">
        <v>193</v>
      </c>
      <c r="E677" s="195" t="s">
        <v>43</v>
      </c>
      <c r="F677" s="196" t="s">
        <v>554</v>
      </c>
      <c r="G677" s="193"/>
      <c r="H677" s="195" t="s">
        <v>43</v>
      </c>
      <c r="I677" s="197"/>
      <c r="J677" s="193"/>
      <c r="K677" s="193"/>
      <c r="L677" s="198"/>
      <c r="M677" s="199"/>
      <c r="N677" s="200"/>
      <c r="O677" s="200"/>
      <c r="P677" s="200"/>
      <c r="Q677" s="200"/>
      <c r="R677" s="200"/>
      <c r="S677" s="200"/>
      <c r="T677" s="201"/>
      <c r="AT677" s="202" t="s">
        <v>193</v>
      </c>
      <c r="AU677" s="202" t="s">
        <v>90</v>
      </c>
      <c r="AV677" s="13" t="s">
        <v>88</v>
      </c>
      <c r="AW677" s="13" t="s">
        <v>41</v>
      </c>
      <c r="AX677" s="13" t="s">
        <v>80</v>
      </c>
      <c r="AY677" s="202" t="s">
        <v>182</v>
      </c>
    </row>
    <row r="678" spans="1:65" s="13" customFormat="1" ht="22.5">
      <c r="B678" s="192"/>
      <c r="C678" s="193"/>
      <c r="D678" s="194" t="s">
        <v>193</v>
      </c>
      <c r="E678" s="195" t="s">
        <v>43</v>
      </c>
      <c r="F678" s="196" t="s">
        <v>727</v>
      </c>
      <c r="G678" s="193"/>
      <c r="H678" s="195" t="s">
        <v>43</v>
      </c>
      <c r="I678" s="197"/>
      <c r="J678" s="193"/>
      <c r="K678" s="193"/>
      <c r="L678" s="198"/>
      <c r="M678" s="199"/>
      <c r="N678" s="200"/>
      <c r="O678" s="200"/>
      <c r="P678" s="200"/>
      <c r="Q678" s="200"/>
      <c r="R678" s="200"/>
      <c r="S678" s="200"/>
      <c r="T678" s="201"/>
      <c r="AT678" s="202" t="s">
        <v>193</v>
      </c>
      <c r="AU678" s="202" t="s">
        <v>90</v>
      </c>
      <c r="AV678" s="13" t="s">
        <v>88</v>
      </c>
      <c r="AW678" s="13" t="s">
        <v>41</v>
      </c>
      <c r="AX678" s="13" t="s">
        <v>80</v>
      </c>
      <c r="AY678" s="202" t="s">
        <v>182</v>
      </c>
    </row>
    <row r="679" spans="1:65" s="14" customFormat="1" ht="11.25">
      <c r="B679" s="203"/>
      <c r="C679" s="204"/>
      <c r="D679" s="194" t="s">
        <v>193</v>
      </c>
      <c r="E679" s="205" t="s">
        <v>43</v>
      </c>
      <c r="F679" s="206" t="s">
        <v>613</v>
      </c>
      <c r="G679" s="204"/>
      <c r="H679" s="207">
        <v>55</v>
      </c>
      <c r="I679" s="208"/>
      <c r="J679" s="204"/>
      <c r="K679" s="204"/>
      <c r="L679" s="209"/>
      <c r="M679" s="210"/>
      <c r="N679" s="211"/>
      <c r="O679" s="211"/>
      <c r="P679" s="211"/>
      <c r="Q679" s="211"/>
      <c r="R679" s="211"/>
      <c r="S679" s="211"/>
      <c r="T679" s="212"/>
      <c r="AT679" s="213" t="s">
        <v>193</v>
      </c>
      <c r="AU679" s="213" t="s">
        <v>90</v>
      </c>
      <c r="AV679" s="14" t="s">
        <v>90</v>
      </c>
      <c r="AW679" s="14" t="s">
        <v>41</v>
      </c>
      <c r="AX679" s="14" t="s">
        <v>80</v>
      </c>
      <c r="AY679" s="213" t="s">
        <v>182</v>
      </c>
    </row>
    <row r="680" spans="1:65" s="13" customFormat="1" ht="11.25">
      <c r="B680" s="192"/>
      <c r="C680" s="193"/>
      <c r="D680" s="194" t="s">
        <v>193</v>
      </c>
      <c r="E680" s="195" t="s">
        <v>43</v>
      </c>
      <c r="F680" s="196" t="s">
        <v>1743</v>
      </c>
      <c r="G680" s="193"/>
      <c r="H680" s="195" t="s">
        <v>43</v>
      </c>
      <c r="I680" s="197"/>
      <c r="J680" s="193"/>
      <c r="K680" s="193"/>
      <c r="L680" s="198"/>
      <c r="M680" s="199"/>
      <c r="N680" s="200"/>
      <c r="O680" s="200"/>
      <c r="P680" s="200"/>
      <c r="Q680" s="200"/>
      <c r="R680" s="200"/>
      <c r="S680" s="200"/>
      <c r="T680" s="201"/>
      <c r="AT680" s="202" t="s">
        <v>193</v>
      </c>
      <c r="AU680" s="202" t="s">
        <v>90</v>
      </c>
      <c r="AV680" s="13" t="s">
        <v>88</v>
      </c>
      <c r="AW680" s="13" t="s">
        <v>41</v>
      </c>
      <c r="AX680" s="13" t="s">
        <v>80</v>
      </c>
      <c r="AY680" s="202" t="s">
        <v>182</v>
      </c>
    </row>
    <row r="681" spans="1:65" s="14" customFormat="1" ht="11.25">
      <c r="B681" s="203"/>
      <c r="C681" s="204"/>
      <c r="D681" s="194" t="s">
        <v>193</v>
      </c>
      <c r="E681" s="205" t="s">
        <v>43</v>
      </c>
      <c r="F681" s="206" t="s">
        <v>2550</v>
      </c>
      <c r="G681" s="204"/>
      <c r="H681" s="207">
        <v>330</v>
      </c>
      <c r="I681" s="208"/>
      <c r="J681" s="204"/>
      <c r="K681" s="204"/>
      <c r="L681" s="209"/>
      <c r="M681" s="210"/>
      <c r="N681" s="211"/>
      <c r="O681" s="211"/>
      <c r="P681" s="211"/>
      <c r="Q681" s="211"/>
      <c r="R681" s="211"/>
      <c r="S681" s="211"/>
      <c r="T681" s="212"/>
      <c r="AT681" s="213" t="s">
        <v>193</v>
      </c>
      <c r="AU681" s="213" t="s">
        <v>90</v>
      </c>
      <c r="AV681" s="14" t="s">
        <v>90</v>
      </c>
      <c r="AW681" s="14" t="s">
        <v>41</v>
      </c>
      <c r="AX681" s="14" t="s">
        <v>80</v>
      </c>
      <c r="AY681" s="213" t="s">
        <v>182</v>
      </c>
    </row>
    <row r="682" spans="1:65" s="15" customFormat="1" ht="11.25">
      <c r="B682" s="227"/>
      <c r="C682" s="228"/>
      <c r="D682" s="194" t="s">
        <v>193</v>
      </c>
      <c r="E682" s="229" t="s">
        <v>43</v>
      </c>
      <c r="F682" s="230" t="s">
        <v>436</v>
      </c>
      <c r="G682" s="228"/>
      <c r="H682" s="231">
        <v>385</v>
      </c>
      <c r="I682" s="232"/>
      <c r="J682" s="228"/>
      <c r="K682" s="228"/>
      <c r="L682" s="233"/>
      <c r="M682" s="234"/>
      <c r="N682" s="235"/>
      <c r="O682" s="235"/>
      <c r="P682" s="235"/>
      <c r="Q682" s="235"/>
      <c r="R682" s="235"/>
      <c r="S682" s="235"/>
      <c r="T682" s="236"/>
      <c r="AT682" s="237" t="s">
        <v>193</v>
      </c>
      <c r="AU682" s="237" t="s">
        <v>90</v>
      </c>
      <c r="AV682" s="15" t="s">
        <v>205</v>
      </c>
      <c r="AW682" s="15" t="s">
        <v>41</v>
      </c>
      <c r="AX682" s="15" t="s">
        <v>88</v>
      </c>
      <c r="AY682" s="237" t="s">
        <v>182</v>
      </c>
    </row>
    <row r="683" spans="1:65" s="2" customFormat="1" ht="14.45" customHeight="1">
      <c r="A683" s="35"/>
      <c r="B683" s="36"/>
      <c r="C683" s="214" t="s">
        <v>793</v>
      </c>
      <c r="D683" s="214" t="s">
        <v>179</v>
      </c>
      <c r="E683" s="215" t="s">
        <v>1745</v>
      </c>
      <c r="F683" s="216" t="s">
        <v>730</v>
      </c>
      <c r="G683" s="217" t="s">
        <v>481</v>
      </c>
      <c r="H683" s="218">
        <v>55</v>
      </c>
      <c r="I683" s="219"/>
      <c r="J683" s="220">
        <f>ROUND(I683*H683,2)</f>
        <v>0</v>
      </c>
      <c r="K683" s="216" t="s">
        <v>198</v>
      </c>
      <c r="L683" s="221"/>
      <c r="M683" s="222" t="s">
        <v>43</v>
      </c>
      <c r="N683" s="223" t="s">
        <v>51</v>
      </c>
      <c r="O683" s="65"/>
      <c r="P683" s="188">
        <f>O683*H683</f>
        <v>0</v>
      </c>
      <c r="Q683" s="188">
        <v>0</v>
      </c>
      <c r="R683" s="188">
        <f>Q683*H683</f>
        <v>0</v>
      </c>
      <c r="S683" s="188">
        <v>0</v>
      </c>
      <c r="T683" s="189">
        <f>S683*H683</f>
        <v>0</v>
      </c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R683" s="190" t="s">
        <v>90</v>
      </c>
      <c r="AT683" s="190" t="s">
        <v>179</v>
      </c>
      <c r="AU683" s="190" t="s">
        <v>90</v>
      </c>
      <c r="AY683" s="17" t="s">
        <v>182</v>
      </c>
      <c r="BE683" s="191">
        <f>IF(N683="základní",J683,0)</f>
        <v>0</v>
      </c>
      <c r="BF683" s="191">
        <f>IF(N683="snížená",J683,0)</f>
        <v>0</v>
      </c>
      <c r="BG683" s="191">
        <f>IF(N683="zákl. přenesená",J683,0)</f>
        <v>0</v>
      </c>
      <c r="BH683" s="191">
        <f>IF(N683="sníž. přenesená",J683,0)</f>
        <v>0</v>
      </c>
      <c r="BI683" s="191">
        <f>IF(N683="nulová",J683,0)</f>
        <v>0</v>
      </c>
      <c r="BJ683" s="17" t="s">
        <v>88</v>
      </c>
      <c r="BK683" s="191">
        <f>ROUND(I683*H683,2)</f>
        <v>0</v>
      </c>
      <c r="BL683" s="17" t="s">
        <v>88</v>
      </c>
      <c r="BM683" s="190" t="s">
        <v>2563</v>
      </c>
    </row>
    <row r="684" spans="1:65" s="13" customFormat="1" ht="11.25">
      <c r="B684" s="192"/>
      <c r="C684" s="193"/>
      <c r="D684" s="194" t="s">
        <v>193</v>
      </c>
      <c r="E684" s="195" t="s">
        <v>43</v>
      </c>
      <c r="F684" s="196" t="s">
        <v>554</v>
      </c>
      <c r="G684" s="193"/>
      <c r="H684" s="195" t="s">
        <v>43</v>
      </c>
      <c r="I684" s="197"/>
      <c r="J684" s="193"/>
      <c r="K684" s="193"/>
      <c r="L684" s="198"/>
      <c r="M684" s="199"/>
      <c r="N684" s="200"/>
      <c r="O684" s="200"/>
      <c r="P684" s="200"/>
      <c r="Q684" s="200"/>
      <c r="R684" s="200"/>
      <c r="S684" s="200"/>
      <c r="T684" s="201"/>
      <c r="AT684" s="202" t="s">
        <v>193</v>
      </c>
      <c r="AU684" s="202" t="s">
        <v>90</v>
      </c>
      <c r="AV684" s="13" t="s">
        <v>88</v>
      </c>
      <c r="AW684" s="13" t="s">
        <v>41</v>
      </c>
      <c r="AX684" s="13" t="s">
        <v>80</v>
      </c>
      <c r="AY684" s="202" t="s">
        <v>182</v>
      </c>
    </row>
    <row r="685" spans="1:65" s="13" customFormat="1" ht="22.5">
      <c r="B685" s="192"/>
      <c r="C685" s="193"/>
      <c r="D685" s="194" t="s">
        <v>193</v>
      </c>
      <c r="E685" s="195" t="s">
        <v>43</v>
      </c>
      <c r="F685" s="196" t="s">
        <v>727</v>
      </c>
      <c r="G685" s="193"/>
      <c r="H685" s="195" t="s">
        <v>43</v>
      </c>
      <c r="I685" s="197"/>
      <c r="J685" s="193"/>
      <c r="K685" s="193"/>
      <c r="L685" s="198"/>
      <c r="M685" s="199"/>
      <c r="N685" s="200"/>
      <c r="O685" s="200"/>
      <c r="P685" s="200"/>
      <c r="Q685" s="200"/>
      <c r="R685" s="200"/>
      <c r="S685" s="200"/>
      <c r="T685" s="201"/>
      <c r="AT685" s="202" t="s">
        <v>193</v>
      </c>
      <c r="AU685" s="202" t="s">
        <v>90</v>
      </c>
      <c r="AV685" s="13" t="s">
        <v>88</v>
      </c>
      <c r="AW685" s="13" t="s">
        <v>41</v>
      </c>
      <c r="AX685" s="13" t="s">
        <v>80</v>
      </c>
      <c r="AY685" s="202" t="s">
        <v>182</v>
      </c>
    </row>
    <row r="686" spans="1:65" s="14" customFormat="1" ht="11.25">
      <c r="B686" s="203"/>
      <c r="C686" s="204"/>
      <c r="D686" s="194" t="s">
        <v>193</v>
      </c>
      <c r="E686" s="205" t="s">
        <v>43</v>
      </c>
      <c r="F686" s="206" t="s">
        <v>613</v>
      </c>
      <c r="G686" s="204"/>
      <c r="H686" s="207">
        <v>55</v>
      </c>
      <c r="I686" s="208"/>
      <c r="J686" s="204"/>
      <c r="K686" s="204"/>
      <c r="L686" s="209"/>
      <c r="M686" s="210"/>
      <c r="N686" s="211"/>
      <c r="O686" s="211"/>
      <c r="P686" s="211"/>
      <c r="Q686" s="211"/>
      <c r="R686" s="211"/>
      <c r="S686" s="211"/>
      <c r="T686" s="212"/>
      <c r="AT686" s="213" t="s">
        <v>193</v>
      </c>
      <c r="AU686" s="213" t="s">
        <v>90</v>
      </c>
      <c r="AV686" s="14" t="s">
        <v>90</v>
      </c>
      <c r="AW686" s="14" t="s">
        <v>41</v>
      </c>
      <c r="AX686" s="14" t="s">
        <v>88</v>
      </c>
      <c r="AY686" s="213" t="s">
        <v>182</v>
      </c>
    </row>
    <row r="687" spans="1:65" s="2" customFormat="1" ht="14.45" customHeight="1">
      <c r="A687" s="35"/>
      <c r="B687" s="36"/>
      <c r="C687" s="214" t="s">
        <v>797</v>
      </c>
      <c r="D687" s="214" t="s">
        <v>179</v>
      </c>
      <c r="E687" s="215" t="s">
        <v>1747</v>
      </c>
      <c r="F687" s="216" t="s">
        <v>1748</v>
      </c>
      <c r="G687" s="217" t="s">
        <v>481</v>
      </c>
      <c r="H687" s="218">
        <v>330</v>
      </c>
      <c r="I687" s="219"/>
      <c r="J687" s="220">
        <f>ROUND(I687*H687,2)</f>
        <v>0</v>
      </c>
      <c r="K687" s="216" t="s">
        <v>198</v>
      </c>
      <c r="L687" s="221"/>
      <c r="M687" s="222" t="s">
        <v>43</v>
      </c>
      <c r="N687" s="223" t="s">
        <v>51</v>
      </c>
      <c r="O687" s="65"/>
      <c r="P687" s="188">
        <f>O687*H687</f>
        <v>0</v>
      </c>
      <c r="Q687" s="188">
        <v>0</v>
      </c>
      <c r="R687" s="188">
        <f>Q687*H687</f>
        <v>0</v>
      </c>
      <c r="S687" s="188">
        <v>0</v>
      </c>
      <c r="T687" s="189">
        <f>S687*H687</f>
        <v>0</v>
      </c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R687" s="190" t="s">
        <v>90</v>
      </c>
      <c r="AT687" s="190" t="s">
        <v>179</v>
      </c>
      <c r="AU687" s="190" t="s">
        <v>90</v>
      </c>
      <c r="AY687" s="17" t="s">
        <v>182</v>
      </c>
      <c r="BE687" s="191">
        <f>IF(N687="základní",J687,0)</f>
        <v>0</v>
      </c>
      <c r="BF687" s="191">
        <f>IF(N687="snížená",J687,0)</f>
        <v>0</v>
      </c>
      <c r="BG687" s="191">
        <f>IF(N687="zákl. přenesená",J687,0)</f>
        <v>0</v>
      </c>
      <c r="BH687" s="191">
        <f>IF(N687="sníž. přenesená",J687,0)</f>
        <v>0</v>
      </c>
      <c r="BI687" s="191">
        <f>IF(N687="nulová",J687,0)</f>
        <v>0</v>
      </c>
      <c r="BJ687" s="17" t="s">
        <v>88</v>
      </c>
      <c r="BK687" s="191">
        <f>ROUND(I687*H687,2)</f>
        <v>0</v>
      </c>
      <c r="BL687" s="17" t="s">
        <v>88</v>
      </c>
      <c r="BM687" s="190" t="s">
        <v>1749</v>
      </c>
    </row>
    <row r="688" spans="1:65" s="13" customFormat="1" ht="11.25">
      <c r="B688" s="192"/>
      <c r="C688" s="193"/>
      <c r="D688" s="194" t="s">
        <v>193</v>
      </c>
      <c r="E688" s="195" t="s">
        <v>43</v>
      </c>
      <c r="F688" s="196" t="s">
        <v>554</v>
      </c>
      <c r="G688" s="193"/>
      <c r="H688" s="195" t="s">
        <v>43</v>
      </c>
      <c r="I688" s="197"/>
      <c r="J688" s="193"/>
      <c r="K688" s="193"/>
      <c r="L688" s="198"/>
      <c r="M688" s="199"/>
      <c r="N688" s="200"/>
      <c r="O688" s="200"/>
      <c r="P688" s="200"/>
      <c r="Q688" s="200"/>
      <c r="R688" s="200"/>
      <c r="S688" s="200"/>
      <c r="T688" s="201"/>
      <c r="AT688" s="202" t="s">
        <v>193</v>
      </c>
      <c r="AU688" s="202" t="s">
        <v>90</v>
      </c>
      <c r="AV688" s="13" t="s">
        <v>88</v>
      </c>
      <c r="AW688" s="13" t="s">
        <v>41</v>
      </c>
      <c r="AX688" s="13" t="s">
        <v>80</v>
      </c>
      <c r="AY688" s="202" t="s">
        <v>182</v>
      </c>
    </row>
    <row r="689" spans="1:65" s="13" customFormat="1" ht="11.25">
      <c r="B689" s="192"/>
      <c r="C689" s="193"/>
      <c r="D689" s="194" t="s">
        <v>193</v>
      </c>
      <c r="E689" s="195" t="s">
        <v>43</v>
      </c>
      <c r="F689" s="196" t="s">
        <v>1743</v>
      </c>
      <c r="G689" s="193"/>
      <c r="H689" s="195" t="s">
        <v>43</v>
      </c>
      <c r="I689" s="197"/>
      <c r="J689" s="193"/>
      <c r="K689" s="193"/>
      <c r="L689" s="198"/>
      <c r="M689" s="199"/>
      <c r="N689" s="200"/>
      <c r="O689" s="200"/>
      <c r="P689" s="200"/>
      <c r="Q689" s="200"/>
      <c r="R689" s="200"/>
      <c r="S689" s="200"/>
      <c r="T689" s="201"/>
      <c r="AT689" s="202" t="s">
        <v>193</v>
      </c>
      <c r="AU689" s="202" t="s">
        <v>90</v>
      </c>
      <c r="AV689" s="13" t="s">
        <v>88</v>
      </c>
      <c r="AW689" s="13" t="s">
        <v>41</v>
      </c>
      <c r="AX689" s="13" t="s">
        <v>80</v>
      </c>
      <c r="AY689" s="202" t="s">
        <v>182</v>
      </c>
    </row>
    <row r="690" spans="1:65" s="14" customFormat="1" ht="11.25">
      <c r="B690" s="203"/>
      <c r="C690" s="204"/>
      <c r="D690" s="194" t="s">
        <v>193</v>
      </c>
      <c r="E690" s="205" t="s">
        <v>43</v>
      </c>
      <c r="F690" s="206" t="s">
        <v>2550</v>
      </c>
      <c r="G690" s="204"/>
      <c r="H690" s="207">
        <v>330</v>
      </c>
      <c r="I690" s="208"/>
      <c r="J690" s="204"/>
      <c r="K690" s="204"/>
      <c r="L690" s="209"/>
      <c r="M690" s="210"/>
      <c r="N690" s="211"/>
      <c r="O690" s="211"/>
      <c r="P690" s="211"/>
      <c r="Q690" s="211"/>
      <c r="R690" s="211"/>
      <c r="S690" s="211"/>
      <c r="T690" s="212"/>
      <c r="AT690" s="213" t="s">
        <v>193</v>
      </c>
      <c r="AU690" s="213" t="s">
        <v>90</v>
      </c>
      <c r="AV690" s="14" t="s">
        <v>90</v>
      </c>
      <c r="AW690" s="14" t="s">
        <v>41</v>
      </c>
      <c r="AX690" s="14" t="s">
        <v>88</v>
      </c>
      <c r="AY690" s="213" t="s">
        <v>182</v>
      </c>
    </row>
    <row r="691" spans="1:65" s="2" customFormat="1" ht="14.45" customHeight="1">
      <c r="A691" s="35"/>
      <c r="B691" s="36"/>
      <c r="C691" s="179" t="s">
        <v>801</v>
      </c>
      <c r="D691" s="179" t="s">
        <v>187</v>
      </c>
      <c r="E691" s="180" t="s">
        <v>733</v>
      </c>
      <c r="F691" s="181" t="s">
        <v>734</v>
      </c>
      <c r="G691" s="182" t="s">
        <v>190</v>
      </c>
      <c r="H691" s="183">
        <v>5</v>
      </c>
      <c r="I691" s="184"/>
      <c r="J691" s="185">
        <f>ROUND(I691*H691,2)</f>
        <v>0</v>
      </c>
      <c r="K691" s="181" t="s">
        <v>191</v>
      </c>
      <c r="L691" s="40"/>
      <c r="M691" s="186" t="s">
        <v>43</v>
      </c>
      <c r="N691" s="187" t="s">
        <v>51</v>
      </c>
      <c r="O691" s="65"/>
      <c r="P691" s="188">
        <f>O691*H691</f>
        <v>0</v>
      </c>
      <c r="Q691" s="188">
        <v>0</v>
      </c>
      <c r="R691" s="188">
        <f>Q691*H691</f>
        <v>0</v>
      </c>
      <c r="S691" s="188">
        <v>0</v>
      </c>
      <c r="T691" s="189">
        <f>S691*H691</f>
        <v>0</v>
      </c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R691" s="190" t="s">
        <v>88</v>
      </c>
      <c r="AT691" s="190" t="s">
        <v>187</v>
      </c>
      <c r="AU691" s="190" t="s">
        <v>90</v>
      </c>
      <c r="AY691" s="17" t="s">
        <v>182</v>
      </c>
      <c r="BE691" s="191">
        <f>IF(N691="základní",J691,0)</f>
        <v>0</v>
      </c>
      <c r="BF691" s="191">
        <f>IF(N691="snížená",J691,0)</f>
        <v>0</v>
      </c>
      <c r="BG691" s="191">
        <f>IF(N691="zákl. přenesená",J691,0)</f>
        <v>0</v>
      </c>
      <c r="BH691" s="191">
        <f>IF(N691="sníž. přenesená",J691,0)</f>
        <v>0</v>
      </c>
      <c r="BI691" s="191">
        <f>IF(N691="nulová",J691,0)</f>
        <v>0</v>
      </c>
      <c r="BJ691" s="17" t="s">
        <v>88</v>
      </c>
      <c r="BK691" s="191">
        <f>ROUND(I691*H691,2)</f>
        <v>0</v>
      </c>
      <c r="BL691" s="17" t="s">
        <v>88</v>
      </c>
      <c r="BM691" s="190" t="s">
        <v>1750</v>
      </c>
    </row>
    <row r="692" spans="1:65" s="13" customFormat="1" ht="11.25">
      <c r="B692" s="192"/>
      <c r="C692" s="193"/>
      <c r="D692" s="194" t="s">
        <v>193</v>
      </c>
      <c r="E692" s="195" t="s">
        <v>43</v>
      </c>
      <c r="F692" s="196" t="s">
        <v>554</v>
      </c>
      <c r="G692" s="193"/>
      <c r="H692" s="195" t="s">
        <v>43</v>
      </c>
      <c r="I692" s="197"/>
      <c r="J692" s="193"/>
      <c r="K692" s="193"/>
      <c r="L692" s="198"/>
      <c r="M692" s="199"/>
      <c r="N692" s="200"/>
      <c r="O692" s="200"/>
      <c r="P692" s="200"/>
      <c r="Q692" s="200"/>
      <c r="R692" s="200"/>
      <c r="S692" s="200"/>
      <c r="T692" s="201"/>
      <c r="AT692" s="202" t="s">
        <v>193</v>
      </c>
      <c r="AU692" s="202" t="s">
        <v>90</v>
      </c>
      <c r="AV692" s="13" t="s">
        <v>88</v>
      </c>
      <c r="AW692" s="13" t="s">
        <v>41</v>
      </c>
      <c r="AX692" s="13" t="s">
        <v>80</v>
      </c>
      <c r="AY692" s="202" t="s">
        <v>182</v>
      </c>
    </row>
    <row r="693" spans="1:65" s="13" customFormat="1" ht="11.25">
      <c r="B693" s="192"/>
      <c r="C693" s="193"/>
      <c r="D693" s="194" t="s">
        <v>193</v>
      </c>
      <c r="E693" s="195" t="s">
        <v>43</v>
      </c>
      <c r="F693" s="196" t="s">
        <v>736</v>
      </c>
      <c r="G693" s="193"/>
      <c r="H693" s="195" t="s">
        <v>43</v>
      </c>
      <c r="I693" s="197"/>
      <c r="J693" s="193"/>
      <c r="K693" s="193"/>
      <c r="L693" s="198"/>
      <c r="M693" s="199"/>
      <c r="N693" s="200"/>
      <c r="O693" s="200"/>
      <c r="P693" s="200"/>
      <c r="Q693" s="200"/>
      <c r="R693" s="200"/>
      <c r="S693" s="200"/>
      <c r="T693" s="201"/>
      <c r="AT693" s="202" t="s">
        <v>193</v>
      </c>
      <c r="AU693" s="202" t="s">
        <v>90</v>
      </c>
      <c r="AV693" s="13" t="s">
        <v>88</v>
      </c>
      <c r="AW693" s="13" t="s">
        <v>41</v>
      </c>
      <c r="AX693" s="13" t="s">
        <v>80</v>
      </c>
      <c r="AY693" s="202" t="s">
        <v>182</v>
      </c>
    </row>
    <row r="694" spans="1:65" s="14" customFormat="1" ht="11.25">
      <c r="B694" s="203"/>
      <c r="C694" s="204"/>
      <c r="D694" s="194" t="s">
        <v>193</v>
      </c>
      <c r="E694" s="205" t="s">
        <v>43</v>
      </c>
      <c r="F694" s="206" t="s">
        <v>88</v>
      </c>
      <c r="G694" s="204"/>
      <c r="H694" s="207">
        <v>1</v>
      </c>
      <c r="I694" s="208"/>
      <c r="J694" s="204"/>
      <c r="K694" s="204"/>
      <c r="L694" s="209"/>
      <c r="M694" s="210"/>
      <c r="N694" s="211"/>
      <c r="O694" s="211"/>
      <c r="P694" s="211"/>
      <c r="Q694" s="211"/>
      <c r="R694" s="211"/>
      <c r="S694" s="211"/>
      <c r="T694" s="212"/>
      <c r="AT694" s="213" t="s">
        <v>193</v>
      </c>
      <c r="AU694" s="213" t="s">
        <v>90</v>
      </c>
      <c r="AV694" s="14" t="s">
        <v>90</v>
      </c>
      <c r="AW694" s="14" t="s">
        <v>41</v>
      </c>
      <c r="AX694" s="14" t="s">
        <v>80</v>
      </c>
      <c r="AY694" s="213" t="s">
        <v>182</v>
      </c>
    </row>
    <row r="695" spans="1:65" s="13" customFormat="1" ht="11.25">
      <c r="B695" s="192"/>
      <c r="C695" s="193"/>
      <c r="D695" s="194" t="s">
        <v>193</v>
      </c>
      <c r="E695" s="195" t="s">
        <v>43</v>
      </c>
      <c r="F695" s="196" t="s">
        <v>1751</v>
      </c>
      <c r="G695" s="193"/>
      <c r="H695" s="195" t="s">
        <v>43</v>
      </c>
      <c r="I695" s="197"/>
      <c r="J695" s="193"/>
      <c r="K695" s="193"/>
      <c r="L695" s="198"/>
      <c r="M695" s="199"/>
      <c r="N695" s="200"/>
      <c r="O695" s="200"/>
      <c r="P695" s="200"/>
      <c r="Q695" s="200"/>
      <c r="R695" s="200"/>
      <c r="S695" s="200"/>
      <c r="T695" s="201"/>
      <c r="AT695" s="202" t="s">
        <v>193</v>
      </c>
      <c r="AU695" s="202" t="s">
        <v>90</v>
      </c>
      <c r="AV695" s="13" t="s">
        <v>88</v>
      </c>
      <c r="AW695" s="13" t="s">
        <v>41</v>
      </c>
      <c r="AX695" s="13" t="s">
        <v>80</v>
      </c>
      <c r="AY695" s="202" t="s">
        <v>182</v>
      </c>
    </row>
    <row r="696" spans="1:65" s="14" customFormat="1" ht="11.25">
      <c r="B696" s="203"/>
      <c r="C696" s="204"/>
      <c r="D696" s="194" t="s">
        <v>193</v>
      </c>
      <c r="E696" s="205" t="s">
        <v>43</v>
      </c>
      <c r="F696" s="206" t="s">
        <v>205</v>
      </c>
      <c r="G696" s="204"/>
      <c r="H696" s="207">
        <v>4</v>
      </c>
      <c r="I696" s="208"/>
      <c r="J696" s="204"/>
      <c r="K696" s="204"/>
      <c r="L696" s="209"/>
      <c r="M696" s="210"/>
      <c r="N696" s="211"/>
      <c r="O696" s="211"/>
      <c r="P696" s="211"/>
      <c r="Q696" s="211"/>
      <c r="R696" s="211"/>
      <c r="S696" s="211"/>
      <c r="T696" s="212"/>
      <c r="AT696" s="213" t="s">
        <v>193</v>
      </c>
      <c r="AU696" s="213" t="s">
        <v>90</v>
      </c>
      <c r="AV696" s="14" t="s">
        <v>90</v>
      </c>
      <c r="AW696" s="14" t="s">
        <v>41</v>
      </c>
      <c r="AX696" s="14" t="s">
        <v>80</v>
      </c>
      <c r="AY696" s="213" t="s">
        <v>182</v>
      </c>
    </row>
    <row r="697" spans="1:65" s="15" customFormat="1" ht="11.25">
      <c r="B697" s="227"/>
      <c r="C697" s="228"/>
      <c r="D697" s="194" t="s">
        <v>193</v>
      </c>
      <c r="E697" s="229" t="s">
        <v>43</v>
      </c>
      <c r="F697" s="230" t="s">
        <v>436</v>
      </c>
      <c r="G697" s="228"/>
      <c r="H697" s="231">
        <v>5</v>
      </c>
      <c r="I697" s="232"/>
      <c r="J697" s="228"/>
      <c r="K697" s="228"/>
      <c r="L697" s="233"/>
      <c r="M697" s="234"/>
      <c r="N697" s="235"/>
      <c r="O697" s="235"/>
      <c r="P697" s="235"/>
      <c r="Q697" s="235"/>
      <c r="R697" s="235"/>
      <c r="S697" s="235"/>
      <c r="T697" s="236"/>
      <c r="AT697" s="237" t="s">
        <v>193</v>
      </c>
      <c r="AU697" s="237" t="s">
        <v>90</v>
      </c>
      <c r="AV697" s="15" t="s">
        <v>205</v>
      </c>
      <c r="AW697" s="15" t="s">
        <v>41</v>
      </c>
      <c r="AX697" s="15" t="s">
        <v>88</v>
      </c>
      <c r="AY697" s="237" t="s">
        <v>182</v>
      </c>
    </row>
    <row r="698" spans="1:65" s="2" customFormat="1" ht="14.45" customHeight="1">
      <c r="A698" s="35"/>
      <c r="B698" s="36"/>
      <c r="C698" s="179" t="s">
        <v>807</v>
      </c>
      <c r="D698" s="179" t="s">
        <v>187</v>
      </c>
      <c r="E698" s="180" t="s">
        <v>738</v>
      </c>
      <c r="F698" s="181" t="s">
        <v>739</v>
      </c>
      <c r="G698" s="182" t="s">
        <v>740</v>
      </c>
      <c r="H698" s="183">
        <v>0.38500000000000001</v>
      </c>
      <c r="I698" s="184"/>
      <c r="J698" s="185">
        <f>ROUND(I698*H698,2)</f>
        <v>0</v>
      </c>
      <c r="K698" s="181" t="s">
        <v>191</v>
      </c>
      <c r="L698" s="40"/>
      <c r="M698" s="186" t="s">
        <v>43</v>
      </c>
      <c r="N698" s="187" t="s">
        <v>51</v>
      </c>
      <c r="O698" s="65"/>
      <c r="P698" s="188">
        <f>O698*H698</f>
        <v>0</v>
      </c>
      <c r="Q698" s="188">
        <v>0</v>
      </c>
      <c r="R698" s="188">
        <f>Q698*H698</f>
        <v>0</v>
      </c>
      <c r="S698" s="188">
        <v>0</v>
      </c>
      <c r="T698" s="189">
        <f>S698*H698</f>
        <v>0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90" t="s">
        <v>88</v>
      </c>
      <c r="AT698" s="190" t="s">
        <v>187</v>
      </c>
      <c r="AU698" s="190" t="s">
        <v>90</v>
      </c>
      <c r="AY698" s="17" t="s">
        <v>182</v>
      </c>
      <c r="BE698" s="191">
        <f>IF(N698="základní",J698,0)</f>
        <v>0</v>
      </c>
      <c r="BF698" s="191">
        <f>IF(N698="snížená",J698,0)</f>
        <v>0</v>
      </c>
      <c r="BG698" s="191">
        <f>IF(N698="zákl. přenesená",J698,0)</f>
        <v>0</v>
      </c>
      <c r="BH698" s="191">
        <f>IF(N698="sníž. přenesená",J698,0)</f>
        <v>0</v>
      </c>
      <c r="BI698" s="191">
        <f>IF(N698="nulová",J698,0)</f>
        <v>0</v>
      </c>
      <c r="BJ698" s="17" t="s">
        <v>88</v>
      </c>
      <c r="BK698" s="191">
        <f>ROUND(I698*H698,2)</f>
        <v>0</v>
      </c>
      <c r="BL698" s="17" t="s">
        <v>88</v>
      </c>
      <c r="BM698" s="190" t="s">
        <v>1752</v>
      </c>
    </row>
    <row r="699" spans="1:65" s="13" customFormat="1" ht="11.25">
      <c r="B699" s="192"/>
      <c r="C699" s="193"/>
      <c r="D699" s="194" t="s">
        <v>193</v>
      </c>
      <c r="E699" s="195" t="s">
        <v>43</v>
      </c>
      <c r="F699" s="196" t="s">
        <v>554</v>
      </c>
      <c r="G699" s="193"/>
      <c r="H699" s="195" t="s">
        <v>43</v>
      </c>
      <c r="I699" s="197"/>
      <c r="J699" s="193"/>
      <c r="K699" s="193"/>
      <c r="L699" s="198"/>
      <c r="M699" s="199"/>
      <c r="N699" s="200"/>
      <c r="O699" s="200"/>
      <c r="P699" s="200"/>
      <c r="Q699" s="200"/>
      <c r="R699" s="200"/>
      <c r="S699" s="200"/>
      <c r="T699" s="201"/>
      <c r="AT699" s="202" t="s">
        <v>193</v>
      </c>
      <c r="AU699" s="202" t="s">
        <v>90</v>
      </c>
      <c r="AV699" s="13" t="s">
        <v>88</v>
      </c>
      <c r="AW699" s="13" t="s">
        <v>41</v>
      </c>
      <c r="AX699" s="13" t="s">
        <v>80</v>
      </c>
      <c r="AY699" s="202" t="s">
        <v>182</v>
      </c>
    </row>
    <row r="700" spans="1:65" s="13" customFormat="1" ht="22.5">
      <c r="B700" s="192"/>
      <c r="C700" s="193"/>
      <c r="D700" s="194" t="s">
        <v>193</v>
      </c>
      <c r="E700" s="195" t="s">
        <v>43</v>
      </c>
      <c r="F700" s="196" t="s">
        <v>727</v>
      </c>
      <c r="G700" s="193"/>
      <c r="H700" s="195" t="s">
        <v>43</v>
      </c>
      <c r="I700" s="197"/>
      <c r="J700" s="193"/>
      <c r="K700" s="193"/>
      <c r="L700" s="198"/>
      <c r="M700" s="199"/>
      <c r="N700" s="200"/>
      <c r="O700" s="200"/>
      <c r="P700" s="200"/>
      <c r="Q700" s="200"/>
      <c r="R700" s="200"/>
      <c r="S700" s="200"/>
      <c r="T700" s="201"/>
      <c r="AT700" s="202" t="s">
        <v>193</v>
      </c>
      <c r="AU700" s="202" t="s">
        <v>90</v>
      </c>
      <c r="AV700" s="13" t="s">
        <v>88</v>
      </c>
      <c r="AW700" s="13" t="s">
        <v>41</v>
      </c>
      <c r="AX700" s="13" t="s">
        <v>80</v>
      </c>
      <c r="AY700" s="202" t="s">
        <v>182</v>
      </c>
    </row>
    <row r="701" spans="1:65" s="14" customFormat="1" ht="11.25">
      <c r="B701" s="203"/>
      <c r="C701" s="204"/>
      <c r="D701" s="194" t="s">
        <v>193</v>
      </c>
      <c r="E701" s="205" t="s">
        <v>43</v>
      </c>
      <c r="F701" s="206" t="s">
        <v>742</v>
      </c>
      <c r="G701" s="204"/>
      <c r="H701" s="207">
        <v>5.5E-2</v>
      </c>
      <c r="I701" s="208"/>
      <c r="J701" s="204"/>
      <c r="K701" s="204"/>
      <c r="L701" s="209"/>
      <c r="M701" s="210"/>
      <c r="N701" s="211"/>
      <c r="O701" s="211"/>
      <c r="P701" s="211"/>
      <c r="Q701" s="211"/>
      <c r="R701" s="211"/>
      <c r="S701" s="211"/>
      <c r="T701" s="212"/>
      <c r="AT701" s="213" t="s">
        <v>193</v>
      </c>
      <c r="AU701" s="213" t="s">
        <v>90</v>
      </c>
      <c r="AV701" s="14" t="s">
        <v>90</v>
      </c>
      <c r="AW701" s="14" t="s">
        <v>41</v>
      </c>
      <c r="AX701" s="14" t="s">
        <v>80</v>
      </c>
      <c r="AY701" s="213" t="s">
        <v>182</v>
      </c>
    </row>
    <row r="702" spans="1:65" s="13" customFormat="1" ht="11.25">
      <c r="B702" s="192"/>
      <c r="C702" s="193"/>
      <c r="D702" s="194" t="s">
        <v>193</v>
      </c>
      <c r="E702" s="195" t="s">
        <v>43</v>
      </c>
      <c r="F702" s="196" t="s">
        <v>1743</v>
      </c>
      <c r="G702" s="193"/>
      <c r="H702" s="195" t="s">
        <v>43</v>
      </c>
      <c r="I702" s="197"/>
      <c r="J702" s="193"/>
      <c r="K702" s="193"/>
      <c r="L702" s="198"/>
      <c r="M702" s="199"/>
      <c r="N702" s="200"/>
      <c r="O702" s="200"/>
      <c r="P702" s="200"/>
      <c r="Q702" s="200"/>
      <c r="R702" s="200"/>
      <c r="S702" s="200"/>
      <c r="T702" s="201"/>
      <c r="AT702" s="202" t="s">
        <v>193</v>
      </c>
      <c r="AU702" s="202" t="s">
        <v>90</v>
      </c>
      <c r="AV702" s="13" t="s">
        <v>88</v>
      </c>
      <c r="AW702" s="13" t="s">
        <v>41</v>
      </c>
      <c r="AX702" s="13" t="s">
        <v>80</v>
      </c>
      <c r="AY702" s="202" t="s">
        <v>182</v>
      </c>
    </row>
    <row r="703" spans="1:65" s="14" customFormat="1" ht="11.25">
      <c r="B703" s="203"/>
      <c r="C703" s="204"/>
      <c r="D703" s="194" t="s">
        <v>193</v>
      </c>
      <c r="E703" s="205" t="s">
        <v>43</v>
      </c>
      <c r="F703" s="206" t="s">
        <v>2564</v>
      </c>
      <c r="G703" s="204"/>
      <c r="H703" s="207">
        <v>0.33</v>
      </c>
      <c r="I703" s="208"/>
      <c r="J703" s="204"/>
      <c r="K703" s="204"/>
      <c r="L703" s="209"/>
      <c r="M703" s="210"/>
      <c r="N703" s="211"/>
      <c r="O703" s="211"/>
      <c r="P703" s="211"/>
      <c r="Q703" s="211"/>
      <c r="R703" s="211"/>
      <c r="S703" s="211"/>
      <c r="T703" s="212"/>
      <c r="AT703" s="213" t="s">
        <v>193</v>
      </c>
      <c r="AU703" s="213" t="s">
        <v>90</v>
      </c>
      <c r="AV703" s="14" t="s">
        <v>90</v>
      </c>
      <c r="AW703" s="14" t="s">
        <v>41</v>
      </c>
      <c r="AX703" s="14" t="s">
        <v>80</v>
      </c>
      <c r="AY703" s="213" t="s">
        <v>182</v>
      </c>
    </row>
    <row r="704" spans="1:65" s="15" customFormat="1" ht="11.25">
      <c r="B704" s="227"/>
      <c r="C704" s="228"/>
      <c r="D704" s="194" t="s">
        <v>193</v>
      </c>
      <c r="E704" s="229" t="s">
        <v>43</v>
      </c>
      <c r="F704" s="230" t="s">
        <v>436</v>
      </c>
      <c r="G704" s="228"/>
      <c r="H704" s="231">
        <v>0.38500000000000001</v>
      </c>
      <c r="I704" s="232"/>
      <c r="J704" s="228"/>
      <c r="K704" s="228"/>
      <c r="L704" s="233"/>
      <c r="M704" s="234"/>
      <c r="N704" s="235"/>
      <c r="O704" s="235"/>
      <c r="P704" s="235"/>
      <c r="Q704" s="235"/>
      <c r="R704" s="235"/>
      <c r="S704" s="235"/>
      <c r="T704" s="236"/>
      <c r="AT704" s="237" t="s">
        <v>193</v>
      </c>
      <c r="AU704" s="237" t="s">
        <v>90</v>
      </c>
      <c r="AV704" s="15" t="s">
        <v>205</v>
      </c>
      <c r="AW704" s="15" t="s">
        <v>41</v>
      </c>
      <c r="AX704" s="15" t="s">
        <v>88</v>
      </c>
      <c r="AY704" s="237" t="s">
        <v>182</v>
      </c>
    </row>
    <row r="705" spans="1:65" s="2" customFormat="1" ht="24.2" customHeight="1">
      <c r="A705" s="35"/>
      <c r="B705" s="36"/>
      <c r="C705" s="179" t="s">
        <v>811</v>
      </c>
      <c r="D705" s="179" t="s">
        <v>187</v>
      </c>
      <c r="E705" s="180" t="s">
        <v>744</v>
      </c>
      <c r="F705" s="181" t="s">
        <v>745</v>
      </c>
      <c r="G705" s="182" t="s">
        <v>190</v>
      </c>
      <c r="H705" s="183">
        <v>10</v>
      </c>
      <c r="I705" s="184"/>
      <c r="J705" s="185">
        <f>ROUND(I705*H705,2)</f>
        <v>0</v>
      </c>
      <c r="K705" s="181" t="s">
        <v>191</v>
      </c>
      <c r="L705" s="40"/>
      <c r="M705" s="186" t="s">
        <v>43</v>
      </c>
      <c r="N705" s="187" t="s">
        <v>51</v>
      </c>
      <c r="O705" s="65"/>
      <c r="P705" s="188">
        <f>O705*H705</f>
        <v>0</v>
      </c>
      <c r="Q705" s="188">
        <v>0</v>
      </c>
      <c r="R705" s="188">
        <f>Q705*H705</f>
        <v>0</v>
      </c>
      <c r="S705" s="188">
        <v>0</v>
      </c>
      <c r="T705" s="189">
        <f>S705*H705</f>
        <v>0</v>
      </c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R705" s="190" t="s">
        <v>88</v>
      </c>
      <c r="AT705" s="190" t="s">
        <v>187</v>
      </c>
      <c r="AU705" s="190" t="s">
        <v>90</v>
      </c>
      <c r="AY705" s="17" t="s">
        <v>182</v>
      </c>
      <c r="BE705" s="191">
        <f>IF(N705="základní",J705,0)</f>
        <v>0</v>
      </c>
      <c r="BF705" s="191">
        <f>IF(N705="snížená",J705,0)</f>
        <v>0</v>
      </c>
      <c r="BG705" s="191">
        <f>IF(N705="zákl. přenesená",J705,0)</f>
        <v>0</v>
      </c>
      <c r="BH705" s="191">
        <f>IF(N705="sníž. přenesená",J705,0)</f>
        <v>0</v>
      </c>
      <c r="BI705" s="191">
        <f>IF(N705="nulová",J705,0)</f>
        <v>0</v>
      </c>
      <c r="BJ705" s="17" t="s">
        <v>88</v>
      </c>
      <c r="BK705" s="191">
        <f>ROUND(I705*H705,2)</f>
        <v>0</v>
      </c>
      <c r="BL705" s="17" t="s">
        <v>88</v>
      </c>
      <c r="BM705" s="190" t="s">
        <v>1755</v>
      </c>
    </row>
    <row r="706" spans="1:65" s="13" customFormat="1" ht="11.25">
      <c r="B706" s="192"/>
      <c r="C706" s="193"/>
      <c r="D706" s="194" t="s">
        <v>193</v>
      </c>
      <c r="E706" s="195" t="s">
        <v>43</v>
      </c>
      <c r="F706" s="196" t="s">
        <v>554</v>
      </c>
      <c r="G706" s="193"/>
      <c r="H706" s="195" t="s">
        <v>43</v>
      </c>
      <c r="I706" s="197"/>
      <c r="J706" s="193"/>
      <c r="K706" s="193"/>
      <c r="L706" s="198"/>
      <c r="M706" s="199"/>
      <c r="N706" s="200"/>
      <c r="O706" s="200"/>
      <c r="P706" s="200"/>
      <c r="Q706" s="200"/>
      <c r="R706" s="200"/>
      <c r="S706" s="200"/>
      <c r="T706" s="201"/>
      <c r="AT706" s="202" t="s">
        <v>193</v>
      </c>
      <c r="AU706" s="202" t="s">
        <v>90</v>
      </c>
      <c r="AV706" s="13" t="s">
        <v>88</v>
      </c>
      <c r="AW706" s="13" t="s">
        <v>41</v>
      </c>
      <c r="AX706" s="13" t="s">
        <v>80</v>
      </c>
      <c r="AY706" s="202" t="s">
        <v>182</v>
      </c>
    </row>
    <row r="707" spans="1:65" s="13" customFormat="1" ht="11.25">
      <c r="B707" s="192"/>
      <c r="C707" s="193"/>
      <c r="D707" s="194" t="s">
        <v>193</v>
      </c>
      <c r="E707" s="195" t="s">
        <v>43</v>
      </c>
      <c r="F707" s="196" t="s">
        <v>736</v>
      </c>
      <c r="G707" s="193"/>
      <c r="H707" s="195" t="s">
        <v>43</v>
      </c>
      <c r="I707" s="197"/>
      <c r="J707" s="193"/>
      <c r="K707" s="193"/>
      <c r="L707" s="198"/>
      <c r="M707" s="199"/>
      <c r="N707" s="200"/>
      <c r="O707" s="200"/>
      <c r="P707" s="200"/>
      <c r="Q707" s="200"/>
      <c r="R707" s="200"/>
      <c r="S707" s="200"/>
      <c r="T707" s="201"/>
      <c r="AT707" s="202" t="s">
        <v>193</v>
      </c>
      <c r="AU707" s="202" t="s">
        <v>90</v>
      </c>
      <c r="AV707" s="13" t="s">
        <v>88</v>
      </c>
      <c r="AW707" s="13" t="s">
        <v>41</v>
      </c>
      <c r="AX707" s="13" t="s">
        <v>80</v>
      </c>
      <c r="AY707" s="202" t="s">
        <v>182</v>
      </c>
    </row>
    <row r="708" spans="1:65" s="14" customFormat="1" ht="11.25">
      <c r="B708" s="203"/>
      <c r="C708" s="204"/>
      <c r="D708" s="194" t="s">
        <v>193</v>
      </c>
      <c r="E708" s="205" t="s">
        <v>43</v>
      </c>
      <c r="F708" s="206" t="s">
        <v>478</v>
      </c>
      <c r="G708" s="204"/>
      <c r="H708" s="207">
        <v>2</v>
      </c>
      <c r="I708" s="208"/>
      <c r="J708" s="204"/>
      <c r="K708" s="204"/>
      <c r="L708" s="209"/>
      <c r="M708" s="210"/>
      <c r="N708" s="211"/>
      <c r="O708" s="211"/>
      <c r="P708" s="211"/>
      <c r="Q708" s="211"/>
      <c r="R708" s="211"/>
      <c r="S708" s="211"/>
      <c r="T708" s="212"/>
      <c r="AT708" s="213" t="s">
        <v>193</v>
      </c>
      <c r="AU708" s="213" t="s">
        <v>90</v>
      </c>
      <c r="AV708" s="14" t="s">
        <v>90</v>
      </c>
      <c r="AW708" s="14" t="s">
        <v>41</v>
      </c>
      <c r="AX708" s="14" t="s">
        <v>80</v>
      </c>
      <c r="AY708" s="213" t="s">
        <v>182</v>
      </c>
    </row>
    <row r="709" spans="1:65" s="13" customFormat="1" ht="11.25">
      <c r="B709" s="192"/>
      <c r="C709" s="193"/>
      <c r="D709" s="194" t="s">
        <v>193</v>
      </c>
      <c r="E709" s="195" t="s">
        <v>43</v>
      </c>
      <c r="F709" s="196" t="s">
        <v>1751</v>
      </c>
      <c r="G709" s="193"/>
      <c r="H709" s="195" t="s">
        <v>43</v>
      </c>
      <c r="I709" s="197"/>
      <c r="J709" s="193"/>
      <c r="K709" s="193"/>
      <c r="L709" s="198"/>
      <c r="M709" s="199"/>
      <c r="N709" s="200"/>
      <c r="O709" s="200"/>
      <c r="P709" s="200"/>
      <c r="Q709" s="200"/>
      <c r="R709" s="200"/>
      <c r="S709" s="200"/>
      <c r="T709" s="201"/>
      <c r="AT709" s="202" t="s">
        <v>193</v>
      </c>
      <c r="AU709" s="202" t="s">
        <v>90</v>
      </c>
      <c r="AV709" s="13" t="s">
        <v>88</v>
      </c>
      <c r="AW709" s="13" t="s">
        <v>41</v>
      </c>
      <c r="AX709" s="13" t="s">
        <v>80</v>
      </c>
      <c r="AY709" s="202" t="s">
        <v>182</v>
      </c>
    </row>
    <row r="710" spans="1:65" s="14" customFormat="1" ht="11.25">
      <c r="B710" s="203"/>
      <c r="C710" s="204"/>
      <c r="D710" s="194" t="s">
        <v>193</v>
      </c>
      <c r="E710" s="205" t="s">
        <v>43</v>
      </c>
      <c r="F710" s="206" t="s">
        <v>905</v>
      </c>
      <c r="G710" s="204"/>
      <c r="H710" s="207">
        <v>8</v>
      </c>
      <c r="I710" s="208"/>
      <c r="J710" s="204"/>
      <c r="K710" s="204"/>
      <c r="L710" s="209"/>
      <c r="M710" s="210"/>
      <c r="N710" s="211"/>
      <c r="O710" s="211"/>
      <c r="P710" s="211"/>
      <c r="Q710" s="211"/>
      <c r="R710" s="211"/>
      <c r="S710" s="211"/>
      <c r="T710" s="212"/>
      <c r="AT710" s="213" t="s">
        <v>193</v>
      </c>
      <c r="AU710" s="213" t="s">
        <v>90</v>
      </c>
      <c r="AV710" s="14" t="s">
        <v>90</v>
      </c>
      <c r="AW710" s="14" t="s">
        <v>41</v>
      </c>
      <c r="AX710" s="14" t="s">
        <v>80</v>
      </c>
      <c r="AY710" s="213" t="s">
        <v>182</v>
      </c>
    </row>
    <row r="711" spans="1:65" s="15" customFormat="1" ht="11.25">
      <c r="B711" s="227"/>
      <c r="C711" s="228"/>
      <c r="D711" s="194" t="s">
        <v>193</v>
      </c>
      <c r="E711" s="229" t="s">
        <v>43</v>
      </c>
      <c r="F711" s="230" t="s">
        <v>436</v>
      </c>
      <c r="G711" s="228"/>
      <c r="H711" s="231">
        <v>10</v>
      </c>
      <c r="I711" s="232"/>
      <c r="J711" s="228"/>
      <c r="K711" s="228"/>
      <c r="L711" s="233"/>
      <c r="M711" s="234"/>
      <c r="N711" s="235"/>
      <c r="O711" s="235"/>
      <c r="P711" s="235"/>
      <c r="Q711" s="235"/>
      <c r="R711" s="235"/>
      <c r="S711" s="235"/>
      <c r="T711" s="236"/>
      <c r="AT711" s="237" t="s">
        <v>193</v>
      </c>
      <c r="AU711" s="237" t="s">
        <v>90</v>
      </c>
      <c r="AV711" s="15" t="s">
        <v>205</v>
      </c>
      <c r="AW711" s="15" t="s">
        <v>41</v>
      </c>
      <c r="AX711" s="15" t="s">
        <v>88</v>
      </c>
      <c r="AY711" s="237" t="s">
        <v>182</v>
      </c>
    </row>
    <row r="712" spans="1:65" s="2" customFormat="1" ht="14.45" customHeight="1">
      <c r="A712" s="35"/>
      <c r="B712" s="36"/>
      <c r="C712" s="214" t="s">
        <v>815</v>
      </c>
      <c r="D712" s="214" t="s">
        <v>179</v>
      </c>
      <c r="E712" s="215" t="s">
        <v>1757</v>
      </c>
      <c r="F712" s="216" t="s">
        <v>1758</v>
      </c>
      <c r="G712" s="217" t="s">
        <v>190</v>
      </c>
      <c r="H712" s="218">
        <v>4</v>
      </c>
      <c r="I712" s="219"/>
      <c r="J712" s="220">
        <f>ROUND(I712*H712,2)</f>
        <v>0</v>
      </c>
      <c r="K712" s="216" t="s">
        <v>198</v>
      </c>
      <c r="L712" s="221"/>
      <c r="M712" s="222" t="s">
        <v>43</v>
      </c>
      <c r="N712" s="223" t="s">
        <v>51</v>
      </c>
      <c r="O712" s="65"/>
      <c r="P712" s="188">
        <f>O712*H712</f>
        <v>0</v>
      </c>
      <c r="Q712" s="188">
        <v>0</v>
      </c>
      <c r="R712" s="188">
        <f>Q712*H712</f>
        <v>0</v>
      </c>
      <c r="S712" s="188">
        <v>0</v>
      </c>
      <c r="T712" s="189">
        <f>S712*H712</f>
        <v>0</v>
      </c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R712" s="190" t="s">
        <v>90</v>
      </c>
      <c r="AT712" s="190" t="s">
        <v>179</v>
      </c>
      <c r="AU712" s="190" t="s">
        <v>90</v>
      </c>
      <c r="AY712" s="17" t="s">
        <v>182</v>
      </c>
      <c r="BE712" s="191">
        <f>IF(N712="základní",J712,0)</f>
        <v>0</v>
      </c>
      <c r="BF712" s="191">
        <f>IF(N712="snížená",J712,0)</f>
        <v>0</v>
      </c>
      <c r="BG712" s="191">
        <f>IF(N712="zákl. přenesená",J712,0)</f>
        <v>0</v>
      </c>
      <c r="BH712" s="191">
        <f>IF(N712="sníž. přenesená",J712,0)</f>
        <v>0</v>
      </c>
      <c r="BI712" s="191">
        <f>IF(N712="nulová",J712,0)</f>
        <v>0</v>
      </c>
      <c r="BJ712" s="17" t="s">
        <v>88</v>
      </c>
      <c r="BK712" s="191">
        <f>ROUND(I712*H712,2)</f>
        <v>0</v>
      </c>
      <c r="BL712" s="17" t="s">
        <v>88</v>
      </c>
      <c r="BM712" s="190" t="s">
        <v>1759</v>
      </c>
    </row>
    <row r="713" spans="1:65" s="13" customFormat="1" ht="11.25">
      <c r="B713" s="192"/>
      <c r="C713" s="193"/>
      <c r="D713" s="194" t="s">
        <v>193</v>
      </c>
      <c r="E713" s="195" t="s">
        <v>43</v>
      </c>
      <c r="F713" s="196" t="s">
        <v>554</v>
      </c>
      <c r="G713" s="193"/>
      <c r="H713" s="195" t="s">
        <v>43</v>
      </c>
      <c r="I713" s="197"/>
      <c r="J713" s="193"/>
      <c r="K713" s="193"/>
      <c r="L713" s="198"/>
      <c r="M713" s="199"/>
      <c r="N713" s="200"/>
      <c r="O713" s="200"/>
      <c r="P713" s="200"/>
      <c r="Q713" s="200"/>
      <c r="R713" s="200"/>
      <c r="S713" s="200"/>
      <c r="T713" s="201"/>
      <c r="AT713" s="202" t="s">
        <v>193</v>
      </c>
      <c r="AU713" s="202" t="s">
        <v>90</v>
      </c>
      <c r="AV713" s="13" t="s">
        <v>88</v>
      </c>
      <c r="AW713" s="13" t="s">
        <v>41</v>
      </c>
      <c r="AX713" s="13" t="s">
        <v>80</v>
      </c>
      <c r="AY713" s="202" t="s">
        <v>182</v>
      </c>
    </row>
    <row r="714" spans="1:65" s="13" customFormat="1" ht="11.25">
      <c r="B714" s="192"/>
      <c r="C714" s="193"/>
      <c r="D714" s="194" t="s">
        <v>193</v>
      </c>
      <c r="E714" s="195" t="s">
        <v>43</v>
      </c>
      <c r="F714" s="196" t="s">
        <v>1751</v>
      </c>
      <c r="G714" s="193"/>
      <c r="H714" s="195" t="s">
        <v>43</v>
      </c>
      <c r="I714" s="197"/>
      <c r="J714" s="193"/>
      <c r="K714" s="193"/>
      <c r="L714" s="198"/>
      <c r="M714" s="199"/>
      <c r="N714" s="200"/>
      <c r="O714" s="200"/>
      <c r="P714" s="200"/>
      <c r="Q714" s="200"/>
      <c r="R714" s="200"/>
      <c r="S714" s="200"/>
      <c r="T714" s="201"/>
      <c r="AT714" s="202" t="s">
        <v>193</v>
      </c>
      <c r="AU714" s="202" t="s">
        <v>90</v>
      </c>
      <c r="AV714" s="13" t="s">
        <v>88</v>
      </c>
      <c r="AW714" s="13" t="s">
        <v>41</v>
      </c>
      <c r="AX714" s="13" t="s">
        <v>80</v>
      </c>
      <c r="AY714" s="202" t="s">
        <v>182</v>
      </c>
    </row>
    <row r="715" spans="1:65" s="14" customFormat="1" ht="11.25">
      <c r="B715" s="203"/>
      <c r="C715" s="204"/>
      <c r="D715" s="194" t="s">
        <v>193</v>
      </c>
      <c r="E715" s="205" t="s">
        <v>43</v>
      </c>
      <c r="F715" s="206" t="s">
        <v>205</v>
      </c>
      <c r="G715" s="204"/>
      <c r="H715" s="207">
        <v>4</v>
      </c>
      <c r="I715" s="208"/>
      <c r="J715" s="204"/>
      <c r="K715" s="204"/>
      <c r="L715" s="209"/>
      <c r="M715" s="210"/>
      <c r="N715" s="211"/>
      <c r="O715" s="211"/>
      <c r="P715" s="211"/>
      <c r="Q715" s="211"/>
      <c r="R715" s="211"/>
      <c r="S715" s="211"/>
      <c r="T715" s="212"/>
      <c r="AT715" s="213" t="s">
        <v>193</v>
      </c>
      <c r="AU715" s="213" t="s">
        <v>90</v>
      </c>
      <c r="AV715" s="14" t="s">
        <v>90</v>
      </c>
      <c r="AW715" s="14" t="s">
        <v>41</v>
      </c>
      <c r="AX715" s="14" t="s">
        <v>88</v>
      </c>
      <c r="AY715" s="213" t="s">
        <v>182</v>
      </c>
    </row>
    <row r="716" spans="1:65" s="2" customFormat="1" ht="14.45" customHeight="1">
      <c r="A716" s="35"/>
      <c r="B716" s="36"/>
      <c r="C716" s="214" t="s">
        <v>819</v>
      </c>
      <c r="D716" s="214" t="s">
        <v>179</v>
      </c>
      <c r="E716" s="215" t="s">
        <v>1760</v>
      </c>
      <c r="F716" s="216" t="s">
        <v>1761</v>
      </c>
      <c r="G716" s="217" t="s">
        <v>190</v>
      </c>
      <c r="H716" s="218">
        <v>4</v>
      </c>
      <c r="I716" s="219"/>
      <c r="J716" s="220">
        <f>ROUND(I716*H716,2)</f>
        <v>0</v>
      </c>
      <c r="K716" s="216" t="s">
        <v>198</v>
      </c>
      <c r="L716" s="221"/>
      <c r="M716" s="222" t="s">
        <v>43</v>
      </c>
      <c r="N716" s="223" t="s">
        <v>51</v>
      </c>
      <c r="O716" s="65"/>
      <c r="P716" s="188">
        <f>O716*H716</f>
        <v>0</v>
      </c>
      <c r="Q716" s="188">
        <v>0</v>
      </c>
      <c r="R716" s="188">
        <f>Q716*H716</f>
        <v>0</v>
      </c>
      <c r="S716" s="188">
        <v>0</v>
      </c>
      <c r="T716" s="189">
        <f>S716*H716</f>
        <v>0</v>
      </c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R716" s="190" t="s">
        <v>90</v>
      </c>
      <c r="AT716" s="190" t="s">
        <v>179</v>
      </c>
      <c r="AU716" s="190" t="s">
        <v>90</v>
      </c>
      <c r="AY716" s="17" t="s">
        <v>182</v>
      </c>
      <c r="BE716" s="191">
        <f>IF(N716="základní",J716,0)</f>
        <v>0</v>
      </c>
      <c r="BF716" s="191">
        <f>IF(N716="snížená",J716,0)</f>
        <v>0</v>
      </c>
      <c r="BG716" s="191">
        <f>IF(N716="zákl. přenesená",J716,0)</f>
        <v>0</v>
      </c>
      <c r="BH716" s="191">
        <f>IF(N716="sníž. přenesená",J716,0)</f>
        <v>0</v>
      </c>
      <c r="BI716" s="191">
        <f>IF(N716="nulová",J716,0)</f>
        <v>0</v>
      </c>
      <c r="BJ716" s="17" t="s">
        <v>88</v>
      </c>
      <c r="BK716" s="191">
        <f>ROUND(I716*H716,2)</f>
        <v>0</v>
      </c>
      <c r="BL716" s="17" t="s">
        <v>88</v>
      </c>
      <c r="BM716" s="190" t="s">
        <v>1762</v>
      </c>
    </row>
    <row r="717" spans="1:65" s="13" customFormat="1" ht="11.25">
      <c r="B717" s="192"/>
      <c r="C717" s="193"/>
      <c r="D717" s="194" t="s">
        <v>193</v>
      </c>
      <c r="E717" s="195" t="s">
        <v>43</v>
      </c>
      <c r="F717" s="196" t="s">
        <v>554</v>
      </c>
      <c r="G717" s="193"/>
      <c r="H717" s="195" t="s">
        <v>43</v>
      </c>
      <c r="I717" s="197"/>
      <c r="J717" s="193"/>
      <c r="K717" s="193"/>
      <c r="L717" s="198"/>
      <c r="M717" s="199"/>
      <c r="N717" s="200"/>
      <c r="O717" s="200"/>
      <c r="P717" s="200"/>
      <c r="Q717" s="200"/>
      <c r="R717" s="200"/>
      <c r="S717" s="200"/>
      <c r="T717" s="201"/>
      <c r="AT717" s="202" t="s">
        <v>193</v>
      </c>
      <c r="AU717" s="202" t="s">
        <v>90</v>
      </c>
      <c r="AV717" s="13" t="s">
        <v>88</v>
      </c>
      <c r="AW717" s="13" t="s">
        <v>41</v>
      </c>
      <c r="AX717" s="13" t="s">
        <v>80</v>
      </c>
      <c r="AY717" s="202" t="s">
        <v>182</v>
      </c>
    </row>
    <row r="718" spans="1:65" s="13" customFormat="1" ht="11.25">
      <c r="B718" s="192"/>
      <c r="C718" s="193"/>
      <c r="D718" s="194" t="s">
        <v>193</v>
      </c>
      <c r="E718" s="195" t="s">
        <v>43</v>
      </c>
      <c r="F718" s="196" t="s">
        <v>1751</v>
      </c>
      <c r="G718" s="193"/>
      <c r="H718" s="195" t="s">
        <v>43</v>
      </c>
      <c r="I718" s="197"/>
      <c r="J718" s="193"/>
      <c r="K718" s="193"/>
      <c r="L718" s="198"/>
      <c r="M718" s="199"/>
      <c r="N718" s="200"/>
      <c r="O718" s="200"/>
      <c r="P718" s="200"/>
      <c r="Q718" s="200"/>
      <c r="R718" s="200"/>
      <c r="S718" s="200"/>
      <c r="T718" s="201"/>
      <c r="AT718" s="202" t="s">
        <v>193</v>
      </c>
      <c r="AU718" s="202" t="s">
        <v>90</v>
      </c>
      <c r="AV718" s="13" t="s">
        <v>88</v>
      </c>
      <c r="AW718" s="13" t="s">
        <v>41</v>
      </c>
      <c r="AX718" s="13" t="s">
        <v>80</v>
      </c>
      <c r="AY718" s="202" t="s">
        <v>182</v>
      </c>
    </row>
    <row r="719" spans="1:65" s="14" customFormat="1" ht="11.25">
      <c r="B719" s="203"/>
      <c r="C719" s="204"/>
      <c r="D719" s="194" t="s">
        <v>193</v>
      </c>
      <c r="E719" s="205" t="s">
        <v>43</v>
      </c>
      <c r="F719" s="206" t="s">
        <v>205</v>
      </c>
      <c r="G719" s="204"/>
      <c r="H719" s="207">
        <v>4</v>
      </c>
      <c r="I719" s="208"/>
      <c r="J719" s="204"/>
      <c r="K719" s="204"/>
      <c r="L719" s="209"/>
      <c r="M719" s="210"/>
      <c r="N719" s="211"/>
      <c r="O719" s="211"/>
      <c r="P719" s="211"/>
      <c r="Q719" s="211"/>
      <c r="R719" s="211"/>
      <c r="S719" s="211"/>
      <c r="T719" s="212"/>
      <c r="AT719" s="213" t="s">
        <v>193</v>
      </c>
      <c r="AU719" s="213" t="s">
        <v>90</v>
      </c>
      <c r="AV719" s="14" t="s">
        <v>90</v>
      </c>
      <c r="AW719" s="14" t="s">
        <v>41</v>
      </c>
      <c r="AX719" s="14" t="s">
        <v>88</v>
      </c>
      <c r="AY719" s="213" t="s">
        <v>182</v>
      </c>
    </row>
    <row r="720" spans="1:65" s="2" customFormat="1" ht="14.45" customHeight="1">
      <c r="A720" s="35"/>
      <c r="B720" s="36"/>
      <c r="C720" s="214" t="s">
        <v>823</v>
      </c>
      <c r="D720" s="214" t="s">
        <v>179</v>
      </c>
      <c r="E720" s="215" t="s">
        <v>748</v>
      </c>
      <c r="F720" s="216" t="s">
        <v>749</v>
      </c>
      <c r="G720" s="217" t="s">
        <v>190</v>
      </c>
      <c r="H720" s="218">
        <v>1</v>
      </c>
      <c r="I720" s="219"/>
      <c r="J720" s="220">
        <f>ROUND(I720*H720,2)</f>
        <v>0</v>
      </c>
      <c r="K720" s="216" t="s">
        <v>198</v>
      </c>
      <c r="L720" s="221"/>
      <c r="M720" s="222" t="s">
        <v>43</v>
      </c>
      <c r="N720" s="223" t="s">
        <v>51</v>
      </c>
      <c r="O720" s="65"/>
      <c r="P720" s="188">
        <f>O720*H720</f>
        <v>0</v>
      </c>
      <c r="Q720" s="188">
        <v>0</v>
      </c>
      <c r="R720" s="188">
        <f>Q720*H720</f>
        <v>0</v>
      </c>
      <c r="S720" s="188">
        <v>0</v>
      </c>
      <c r="T720" s="189">
        <f>S720*H720</f>
        <v>0</v>
      </c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R720" s="190" t="s">
        <v>90</v>
      </c>
      <c r="AT720" s="190" t="s">
        <v>179</v>
      </c>
      <c r="AU720" s="190" t="s">
        <v>90</v>
      </c>
      <c r="AY720" s="17" t="s">
        <v>182</v>
      </c>
      <c r="BE720" s="191">
        <f>IF(N720="základní",J720,0)</f>
        <v>0</v>
      </c>
      <c r="BF720" s="191">
        <f>IF(N720="snížená",J720,0)</f>
        <v>0</v>
      </c>
      <c r="BG720" s="191">
        <f>IF(N720="zákl. přenesená",J720,0)</f>
        <v>0</v>
      </c>
      <c r="BH720" s="191">
        <f>IF(N720="sníž. přenesená",J720,0)</f>
        <v>0</v>
      </c>
      <c r="BI720" s="191">
        <f>IF(N720="nulová",J720,0)</f>
        <v>0</v>
      </c>
      <c r="BJ720" s="17" t="s">
        <v>88</v>
      </c>
      <c r="BK720" s="191">
        <f>ROUND(I720*H720,2)</f>
        <v>0</v>
      </c>
      <c r="BL720" s="17" t="s">
        <v>88</v>
      </c>
      <c r="BM720" s="190" t="s">
        <v>1763</v>
      </c>
    </row>
    <row r="721" spans="1:65" s="13" customFormat="1" ht="11.25">
      <c r="B721" s="192"/>
      <c r="C721" s="193"/>
      <c r="D721" s="194" t="s">
        <v>193</v>
      </c>
      <c r="E721" s="195" t="s">
        <v>43</v>
      </c>
      <c r="F721" s="196" t="s">
        <v>554</v>
      </c>
      <c r="G721" s="193"/>
      <c r="H721" s="195" t="s">
        <v>43</v>
      </c>
      <c r="I721" s="197"/>
      <c r="J721" s="193"/>
      <c r="K721" s="193"/>
      <c r="L721" s="198"/>
      <c r="M721" s="199"/>
      <c r="N721" s="200"/>
      <c r="O721" s="200"/>
      <c r="P721" s="200"/>
      <c r="Q721" s="200"/>
      <c r="R721" s="200"/>
      <c r="S721" s="200"/>
      <c r="T721" s="201"/>
      <c r="AT721" s="202" t="s">
        <v>193</v>
      </c>
      <c r="AU721" s="202" t="s">
        <v>90</v>
      </c>
      <c r="AV721" s="13" t="s">
        <v>88</v>
      </c>
      <c r="AW721" s="13" t="s">
        <v>41</v>
      </c>
      <c r="AX721" s="13" t="s">
        <v>80</v>
      </c>
      <c r="AY721" s="202" t="s">
        <v>182</v>
      </c>
    </row>
    <row r="722" spans="1:65" s="13" customFormat="1" ht="11.25">
      <c r="B722" s="192"/>
      <c r="C722" s="193"/>
      <c r="D722" s="194" t="s">
        <v>193</v>
      </c>
      <c r="E722" s="195" t="s">
        <v>43</v>
      </c>
      <c r="F722" s="196" t="s">
        <v>736</v>
      </c>
      <c r="G722" s="193"/>
      <c r="H722" s="195" t="s">
        <v>43</v>
      </c>
      <c r="I722" s="197"/>
      <c r="J722" s="193"/>
      <c r="K722" s="193"/>
      <c r="L722" s="198"/>
      <c r="M722" s="199"/>
      <c r="N722" s="200"/>
      <c r="O722" s="200"/>
      <c r="P722" s="200"/>
      <c r="Q722" s="200"/>
      <c r="R722" s="200"/>
      <c r="S722" s="200"/>
      <c r="T722" s="201"/>
      <c r="AT722" s="202" t="s">
        <v>193</v>
      </c>
      <c r="AU722" s="202" t="s">
        <v>90</v>
      </c>
      <c r="AV722" s="13" t="s">
        <v>88</v>
      </c>
      <c r="AW722" s="13" t="s">
        <v>41</v>
      </c>
      <c r="AX722" s="13" t="s">
        <v>80</v>
      </c>
      <c r="AY722" s="202" t="s">
        <v>182</v>
      </c>
    </row>
    <row r="723" spans="1:65" s="14" customFormat="1" ht="11.25">
      <c r="B723" s="203"/>
      <c r="C723" s="204"/>
      <c r="D723" s="194" t="s">
        <v>193</v>
      </c>
      <c r="E723" s="205" t="s">
        <v>43</v>
      </c>
      <c r="F723" s="206" t="s">
        <v>88</v>
      </c>
      <c r="G723" s="204"/>
      <c r="H723" s="207">
        <v>1</v>
      </c>
      <c r="I723" s="208"/>
      <c r="J723" s="204"/>
      <c r="K723" s="204"/>
      <c r="L723" s="209"/>
      <c r="M723" s="210"/>
      <c r="N723" s="211"/>
      <c r="O723" s="211"/>
      <c r="P723" s="211"/>
      <c r="Q723" s="211"/>
      <c r="R723" s="211"/>
      <c r="S723" s="211"/>
      <c r="T723" s="212"/>
      <c r="AT723" s="213" t="s">
        <v>193</v>
      </c>
      <c r="AU723" s="213" t="s">
        <v>90</v>
      </c>
      <c r="AV723" s="14" t="s">
        <v>90</v>
      </c>
      <c r="AW723" s="14" t="s">
        <v>41</v>
      </c>
      <c r="AX723" s="14" t="s">
        <v>88</v>
      </c>
      <c r="AY723" s="213" t="s">
        <v>182</v>
      </c>
    </row>
    <row r="724" spans="1:65" s="2" customFormat="1" ht="14.45" customHeight="1">
      <c r="A724" s="35"/>
      <c r="B724" s="36"/>
      <c r="C724" s="214" t="s">
        <v>827</v>
      </c>
      <c r="D724" s="214" t="s">
        <v>179</v>
      </c>
      <c r="E724" s="215" t="s">
        <v>752</v>
      </c>
      <c r="F724" s="216" t="s">
        <v>753</v>
      </c>
      <c r="G724" s="217" t="s">
        <v>190</v>
      </c>
      <c r="H724" s="218">
        <v>1</v>
      </c>
      <c r="I724" s="219"/>
      <c r="J724" s="220">
        <f>ROUND(I724*H724,2)</f>
        <v>0</v>
      </c>
      <c r="K724" s="216" t="s">
        <v>198</v>
      </c>
      <c r="L724" s="221"/>
      <c r="M724" s="222" t="s">
        <v>43</v>
      </c>
      <c r="N724" s="223" t="s">
        <v>51</v>
      </c>
      <c r="O724" s="65"/>
      <c r="P724" s="188">
        <f>O724*H724</f>
        <v>0</v>
      </c>
      <c r="Q724" s="188">
        <v>0</v>
      </c>
      <c r="R724" s="188">
        <f>Q724*H724</f>
        <v>0</v>
      </c>
      <c r="S724" s="188">
        <v>0</v>
      </c>
      <c r="T724" s="189">
        <f>S724*H724</f>
        <v>0</v>
      </c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R724" s="190" t="s">
        <v>90</v>
      </c>
      <c r="AT724" s="190" t="s">
        <v>179</v>
      </c>
      <c r="AU724" s="190" t="s">
        <v>90</v>
      </c>
      <c r="AY724" s="17" t="s">
        <v>182</v>
      </c>
      <c r="BE724" s="191">
        <f>IF(N724="základní",J724,0)</f>
        <v>0</v>
      </c>
      <c r="BF724" s="191">
        <f>IF(N724="snížená",J724,0)</f>
        <v>0</v>
      </c>
      <c r="BG724" s="191">
        <f>IF(N724="zákl. přenesená",J724,0)</f>
        <v>0</v>
      </c>
      <c r="BH724" s="191">
        <f>IF(N724="sníž. přenesená",J724,0)</f>
        <v>0</v>
      </c>
      <c r="BI724" s="191">
        <f>IF(N724="nulová",J724,0)</f>
        <v>0</v>
      </c>
      <c r="BJ724" s="17" t="s">
        <v>88</v>
      </c>
      <c r="BK724" s="191">
        <f>ROUND(I724*H724,2)</f>
        <v>0</v>
      </c>
      <c r="BL724" s="17" t="s">
        <v>88</v>
      </c>
      <c r="BM724" s="190" t="s">
        <v>1764</v>
      </c>
    </row>
    <row r="725" spans="1:65" s="13" customFormat="1" ht="11.25">
      <c r="B725" s="192"/>
      <c r="C725" s="193"/>
      <c r="D725" s="194" t="s">
        <v>193</v>
      </c>
      <c r="E725" s="195" t="s">
        <v>43</v>
      </c>
      <c r="F725" s="196" t="s">
        <v>554</v>
      </c>
      <c r="G725" s="193"/>
      <c r="H725" s="195" t="s">
        <v>43</v>
      </c>
      <c r="I725" s="197"/>
      <c r="J725" s="193"/>
      <c r="K725" s="193"/>
      <c r="L725" s="198"/>
      <c r="M725" s="199"/>
      <c r="N725" s="200"/>
      <c r="O725" s="200"/>
      <c r="P725" s="200"/>
      <c r="Q725" s="200"/>
      <c r="R725" s="200"/>
      <c r="S725" s="200"/>
      <c r="T725" s="201"/>
      <c r="AT725" s="202" t="s">
        <v>193</v>
      </c>
      <c r="AU725" s="202" t="s">
        <v>90</v>
      </c>
      <c r="AV725" s="13" t="s">
        <v>88</v>
      </c>
      <c r="AW725" s="13" t="s">
        <v>41</v>
      </c>
      <c r="AX725" s="13" t="s">
        <v>80</v>
      </c>
      <c r="AY725" s="202" t="s">
        <v>182</v>
      </c>
    </row>
    <row r="726" spans="1:65" s="13" customFormat="1" ht="11.25">
      <c r="B726" s="192"/>
      <c r="C726" s="193"/>
      <c r="D726" s="194" t="s">
        <v>193</v>
      </c>
      <c r="E726" s="195" t="s">
        <v>43</v>
      </c>
      <c r="F726" s="196" t="s">
        <v>736</v>
      </c>
      <c r="G726" s="193"/>
      <c r="H726" s="195" t="s">
        <v>43</v>
      </c>
      <c r="I726" s="197"/>
      <c r="J726" s="193"/>
      <c r="K726" s="193"/>
      <c r="L726" s="198"/>
      <c r="M726" s="199"/>
      <c r="N726" s="200"/>
      <c r="O726" s="200"/>
      <c r="P726" s="200"/>
      <c r="Q726" s="200"/>
      <c r="R726" s="200"/>
      <c r="S726" s="200"/>
      <c r="T726" s="201"/>
      <c r="AT726" s="202" t="s">
        <v>193</v>
      </c>
      <c r="AU726" s="202" t="s">
        <v>90</v>
      </c>
      <c r="AV726" s="13" t="s">
        <v>88</v>
      </c>
      <c r="AW726" s="13" t="s">
        <v>41</v>
      </c>
      <c r="AX726" s="13" t="s">
        <v>80</v>
      </c>
      <c r="AY726" s="202" t="s">
        <v>182</v>
      </c>
    </row>
    <row r="727" spans="1:65" s="14" customFormat="1" ht="11.25">
      <c r="B727" s="203"/>
      <c r="C727" s="204"/>
      <c r="D727" s="194" t="s">
        <v>193</v>
      </c>
      <c r="E727" s="205" t="s">
        <v>43</v>
      </c>
      <c r="F727" s="206" t="s">
        <v>88</v>
      </c>
      <c r="G727" s="204"/>
      <c r="H727" s="207">
        <v>1</v>
      </c>
      <c r="I727" s="208"/>
      <c r="J727" s="204"/>
      <c r="K727" s="204"/>
      <c r="L727" s="209"/>
      <c r="M727" s="210"/>
      <c r="N727" s="211"/>
      <c r="O727" s="211"/>
      <c r="P727" s="211"/>
      <c r="Q727" s="211"/>
      <c r="R727" s="211"/>
      <c r="S727" s="211"/>
      <c r="T727" s="212"/>
      <c r="AT727" s="213" t="s">
        <v>193</v>
      </c>
      <c r="AU727" s="213" t="s">
        <v>90</v>
      </c>
      <c r="AV727" s="14" t="s">
        <v>90</v>
      </c>
      <c r="AW727" s="14" t="s">
        <v>41</v>
      </c>
      <c r="AX727" s="14" t="s">
        <v>88</v>
      </c>
      <c r="AY727" s="213" t="s">
        <v>182</v>
      </c>
    </row>
    <row r="728" spans="1:65" s="2" customFormat="1" ht="14.45" customHeight="1">
      <c r="A728" s="35"/>
      <c r="B728" s="36"/>
      <c r="C728" s="179" t="s">
        <v>831</v>
      </c>
      <c r="D728" s="179" t="s">
        <v>187</v>
      </c>
      <c r="E728" s="180" t="s">
        <v>756</v>
      </c>
      <c r="F728" s="181" t="s">
        <v>757</v>
      </c>
      <c r="G728" s="182" t="s">
        <v>481</v>
      </c>
      <c r="H728" s="183">
        <v>55</v>
      </c>
      <c r="I728" s="184"/>
      <c r="J728" s="185">
        <f>ROUND(I728*H728,2)</f>
        <v>0</v>
      </c>
      <c r="K728" s="181" t="s">
        <v>198</v>
      </c>
      <c r="L728" s="40"/>
      <c r="M728" s="186" t="s">
        <v>43</v>
      </c>
      <c r="N728" s="187" t="s">
        <v>51</v>
      </c>
      <c r="O728" s="65"/>
      <c r="P728" s="188">
        <f>O728*H728</f>
        <v>0</v>
      </c>
      <c r="Q728" s="188">
        <v>0</v>
      </c>
      <c r="R728" s="188">
        <f>Q728*H728</f>
        <v>0</v>
      </c>
      <c r="S728" s="188">
        <v>0</v>
      </c>
      <c r="T728" s="189">
        <f>S728*H728</f>
        <v>0</v>
      </c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R728" s="190" t="s">
        <v>88</v>
      </c>
      <c r="AT728" s="190" t="s">
        <v>187</v>
      </c>
      <c r="AU728" s="190" t="s">
        <v>90</v>
      </c>
      <c r="AY728" s="17" t="s">
        <v>182</v>
      </c>
      <c r="BE728" s="191">
        <f>IF(N728="základní",J728,0)</f>
        <v>0</v>
      </c>
      <c r="BF728" s="191">
        <f>IF(N728="snížená",J728,0)</f>
        <v>0</v>
      </c>
      <c r="BG728" s="191">
        <f>IF(N728="zákl. přenesená",J728,0)</f>
        <v>0</v>
      </c>
      <c r="BH728" s="191">
        <f>IF(N728="sníž. přenesená",J728,0)</f>
        <v>0</v>
      </c>
      <c r="BI728" s="191">
        <f>IF(N728="nulová",J728,0)</f>
        <v>0</v>
      </c>
      <c r="BJ728" s="17" t="s">
        <v>88</v>
      </c>
      <c r="BK728" s="191">
        <f>ROUND(I728*H728,2)</f>
        <v>0</v>
      </c>
      <c r="BL728" s="17" t="s">
        <v>88</v>
      </c>
      <c r="BM728" s="190" t="s">
        <v>1765</v>
      </c>
    </row>
    <row r="729" spans="1:65" s="13" customFormat="1" ht="11.25">
      <c r="B729" s="192"/>
      <c r="C729" s="193"/>
      <c r="D729" s="194" t="s">
        <v>193</v>
      </c>
      <c r="E729" s="195" t="s">
        <v>43</v>
      </c>
      <c r="F729" s="196" t="s">
        <v>554</v>
      </c>
      <c r="G729" s="193"/>
      <c r="H729" s="195" t="s">
        <v>43</v>
      </c>
      <c r="I729" s="197"/>
      <c r="J729" s="193"/>
      <c r="K729" s="193"/>
      <c r="L729" s="198"/>
      <c r="M729" s="199"/>
      <c r="N729" s="200"/>
      <c r="O729" s="200"/>
      <c r="P729" s="200"/>
      <c r="Q729" s="200"/>
      <c r="R729" s="200"/>
      <c r="S729" s="200"/>
      <c r="T729" s="201"/>
      <c r="AT729" s="202" t="s">
        <v>193</v>
      </c>
      <c r="AU729" s="202" t="s">
        <v>90</v>
      </c>
      <c r="AV729" s="13" t="s">
        <v>88</v>
      </c>
      <c r="AW729" s="13" t="s">
        <v>41</v>
      </c>
      <c r="AX729" s="13" t="s">
        <v>80</v>
      </c>
      <c r="AY729" s="202" t="s">
        <v>182</v>
      </c>
    </row>
    <row r="730" spans="1:65" s="13" customFormat="1" ht="11.25">
      <c r="B730" s="192"/>
      <c r="C730" s="193"/>
      <c r="D730" s="194" t="s">
        <v>193</v>
      </c>
      <c r="E730" s="195" t="s">
        <v>43</v>
      </c>
      <c r="F730" s="196" t="s">
        <v>2565</v>
      </c>
      <c r="G730" s="193"/>
      <c r="H730" s="195" t="s">
        <v>43</v>
      </c>
      <c r="I730" s="197"/>
      <c r="J730" s="193"/>
      <c r="K730" s="193"/>
      <c r="L730" s="198"/>
      <c r="M730" s="199"/>
      <c r="N730" s="200"/>
      <c r="O730" s="200"/>
      <c r="P730" s="200"/>
      <c r="Q730" s="200"/>
      <c r="R730" s="200"/>
      <c r="S730" s="200"/>
      <c r="T730" s="201"/>
      <c r="AT730" s="202" t="s">
        <v>193</v>
      </c>
      <c r="AU730" s="202" t="s">
        <v>90</v>
      </c>
      <c r="AV730" s="13" t="s">
        <v>88</v>
      </c>
      <c r="AW730" s="13" t="s">
        <v>41</v>
      </c>
      <c r="AX730" s="13" t="s">
        <v>80</v>
      </c>
      <c r="AY730" s="202" t="s">
        <v>182</v>
      </c>
    </row>
    <row r="731" spans="1:65" s="14" customFormat="1" ht="11.25">
      <c r="B731" s="203"/>
      <c r="C731" s="204"/>
      <c r="D731" s="194" t="s">
        <v>193</v>
      </c>
      <c r="E731" s="205" t="s">
        <v>43</v>
      </c>
      <c r="F731" s="206" t="s">
        <v>613</v>
      </c>
      <c r="G731" s="204"/>
      <c r="H731" s="207">
        <v>55</v>
      </c>
      <c r="I731" s="208"/>
      <c r="J731" s="204"/>
      <c r="K731" s="204"/>
      <c r="L731" s="209"/>
      <c r="M731" s="210"/>
      <c r="N731" s="211"/>
      <c r="O731" s="211"/>
      <c r="P731" s="211"/>
      <c r="Q731" s="211"/>
      <c r="R731" s="211"/>
      <c r="S731" s="211"/>
      <c r="T731" s="212"/>
      <c r="AT731" s="213" t="s">
        <v>193</v>
      </c>
      <c r="AU731" s="213" t="s">
        <v>90</v>
      </c>
      <c r="AV731" s="14" t="s">
        <v>90</v>
      </c>
      <c r="AW731" s="14" t="s">
        <v>41</v>
      </c>
      <c r="AX731" s="14" t="s">
        <v>88</v>
      </c>
      <c r="AY731" s="213" t="s">
        <v>182</v>
      </c>
    </row>
    <row r="732" spans="1:65" s="2" customFormat="1" ht="14.45" customHeight="1">
      <c r="A732" s="35"/>
      <c r="B732" s="36"/>
      <c r="C732" s="214" t="s">
        <v>835</v>
      </c>
      <c r="D732" s="214" t="s">
        <v>179</v>
      </c>
      <c r="E732" s="215" t="s">
        <v>761</v>
      </c>
      <c r="F732" s="216" t="s">
        <v>762</v>
      </c>
      <c r="G732" s="217" t="s">
        <v>481</v>
      </c>
      <c r="H732" s="218">
        <v>57.75</v>
      </c>
      <c r="I732" s="219"/>
      <c r="J732" s="220">
        <f>ROUND(I732*H732,2)</f>
        <v>0</v>
      </c>
      <c r="K732" s="216" t="s">
        <v>198</v>
      </c>
      <c r="L732" s="221"/>
      <c r="M732" s="222" t="s">
        <v>43</v>
      </c>
      <c r="N732" s="223" t="s">
        <v>51</v>
      </c>
      <c r="O732" s="65"/>
      <c r="P732" s="188">
        <f>O732*H732</f>
        <v>0</v>
      </c>
      <c r="Q732" s="188">
        <v>0</v>
      </c>
      <c r="R732" s="188">
        <f>Q732*H732</f>
        <v>0</v>
      </c>
      <c r="S732" s="188">
        <v>0</v>
      </c>
      <c r="T732" s="189">
        <f>S732*H732</f>
        <v>0</v>
      </c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R732" s="190" t="s">
        <v>90</v>
      </c>
      <c r="AT732" s="190" t="s">
        <v>179</v>
      </c>
      <c r="AU732" s="190" t="s">
        <v>90</v>
      </c>
      <c r="AY732" s="17" t="s">
        <v>182</v>
      </c>
      <c r="BE732" s="191">
        <f>IF(N732="základní",J732,0)</f>
        <v>0</v>
      </c>
      <c r="BF732" s="191">
        <f>IF(N732="snížená",J732,0)</f>
        <v>0</v>
      </c>
      <c r="BG732" s="191">
        <f>IF(N732="zákl. přenesená",J732,0)</f>
        <v>0</v>
      </c>
      <c r="BH732" s="191">
        <f>IF(N732="sníž. přenesená",J732,0)</f>
        <v>0</v>
      </c>
      <c r="BI732" s="191">
        <f>IF(N732="nulová",J732,0)</f>
        <v>0</v>
      </c>
      <c r="BJ732" s="17" t="s">
        <v>88</v>
      </c>
      <c r="BK732" s="191">
        <f>ROUND(I732*H732,2)</f>
        <v>0</v>
      </c>
      <c r="BL732" s="17" t="s">
        <v>88</v>
      </c>
      <c r="BM732" s="190" t="s">
        <v>1766</v>
      </c>
    </row>
    <row r="733" spans="1:65" s="13" customFormat="1" ht="11.25">
      <c r="B733" s="192"/>
      <c r="C733" s="193"/>
      <c r="D733" s="194" t="s">
        <v>193</v>
      </c>
      <c r="E733" s="195" t="s">
        <v>43</v>
      </c>
      <c r="F733" s="196" t="s">
        <v>554</v>
      </c>
      <c r="G733" s="193"/>
      <c r="H733" s="195" t="s">
        <v>43</v>
      </c>
      <c r="I733" s="197"/>
      <c r="J733" s="193"/>
      <c r="K733" s="193"/>
      <c r="L733" s="198"/>
      <c r="M733" s="199"/>
      <c r="N733" s="200"/>
      <c r="O733" s="200"/>
      <c r="P733" s="200"/>
      <c r="Q733" s="200"/>
      <c r="R733" s="200"/>
      <c r="S733" s="200"/>
      <c r="T733" s="201"/>
      <c r="AT733" s="202" t="s">
        <v>193</v>
      </c>
      <c r="AU733" s="202" t="s">
        <v>90</v>
      </c>
      <c r="AV733" s="13" t="s">
        <v>88</v>
      </c>
      <c r="AW733" s="13" t="s">
        <v>41</v>
      </c>
      <c r="AX733" s="13" t="s">
        <v>80</v>
      </c>
      <c r="AY733" s="202" t="s">
        <v>182</v>
      </c>
    </row>
    <row r="734" spans="1:65" s="13" customFormat="1" ht="22.5">
      <c r="B734" s="192"/>
      <c r="C734" s="193"/>
      <c r="D734" s="194" t="s">
        <v>193</v>
      </c>
      <c r="E734" s="195" t="s">
        <v>43</v>
      </c>
      <c r="F734" s="196" t="s">
        <v>2566</v>
      </c>
      <c r="G734" s="193"/>
      <c r="H734" s="195" t="s">
        <v>43</v>
      </c>
      <c r="I734" s="197"/>
      <c r="J734" s="193"/>
      <c r="K734" s="193"/>
      <c r="L734" s="198"/>
      <c r="M734" s="199"/>
      <c r="N734" s="200"/>
      <c r="O734" s="200"/>
      <c r="P734" s="200"/>
      <c r="Q734" s="200"/>
      <c r="R734" s="200"/>
      <c r="S734" s="200"/>
      <c r="T734" s="201"/>
      <c r="AT734" s="202" t="s">
        <v>193</v>
      </c>
      <c r="AU734" s="202" t="s">
        <v>90</v>
      </c>
      <c r="AV734" s="13" t="s">
        <v>88</v>
      </c>
      <c r="AW734" s="13" t="s">
        <v>41</v>
      </c>
      <c r="AX734" s="13" t="s">
        <v>80</v>
      </c>
      <c r="AY734" s="202" t="s">
        <v>182</v>
      </c>
    </row>
    <row r="735" spans="1:65" s="14" customFormat="1" ht="11.25">
      <c r="B735" s="203"/>
      <c r="C735" s="204"/>
      <c r="D735" s="194" t="s">
        <v>193</v>
      </c>
      <c r="E735" s="205" t="s">
        <v>43</v>
      </c>
      <c r="F735" s="206" t="s">
        <v>619</v>
      </c>
      <c r="G735" s="204"/>
      <c r="H735" s="207">
        <v>57.75</v>
      </c>
      <c r="I735" s="208"/>
      <c r="J735" s="204"/>
      <c r="K735" s="204"/>
      <c r="L735" s="209"/>
      <c r="M735" s="210"/>
      <c r="N735" s="211"/>
      <c r="O735" s="211"/>
      <c r="P735" s="211"/>
      <c r="Q735" s="211"/>
      <c r="R735" s="211"/>
      <c r="S735" s="211"/>
      <c r="T735" s="212"/>
      <c r="AT735" s="213" t="s">
        <v>193</v>
      </c>
      <c r="AU735" s="213" t="s">
        <v>90</v>
      </c>
      <c r="AV735" s="14" t="s">
        <v>90</v>
      </c>
      <c r="AW735" s="14" t="s">
        <v>41</v>
      </c>
      <c r="AX735" s="14" t="s">
        <v>88</v>
      </c>
      <c r="AY735" s="213" t="s">
        <v>182</v>
      </c>
    </row>
    <row r="736" spans="1:65" s="2" customFormat="1" ht="14.45" customHeight="1">
      <c r="A736" s="35"/>
      <c r="B736" s="36"/>
      <c r="C736" s="214" t="s">
        <v>839</v>
      </c>
      <c r="D736" s="214" t="s">
        <v>179</v>
      </c>
      <c r="E736" s="215" t="s">
        <v>766</v>
      </c>
      <c r="F736" s="216" t="s">
        <v>767</v>
      </c>
      <c r="G736" s="217" t="s">
        <v>190</v>
      </c>
      <c r="H736" s="218">
        <v>2</v>
      </c>
      <c r="I736" s="219"/>
      <c r="J736" s="220">
        <f>ROUND(I736*H736,2)</f>
        <v>0</v>
      </c>
      <c r="K736" s="216" t="s">
        <v>198</v>
      </c>
      <c r="L736" s="221"/>
      <c r="M736" s="222" t="s">
        <v>43</v>
      </c>
      <c r="N736" s="223" t="s">
        <v>51</v>
      </c>
      <c r="O736" s="65"/>
      <c r="P736" s="188">
        <f>O736*H736</f>
        <v>0</v>
      </c>
      <c r="Q736" s="188">
        <v>0</v>
      </c>
      <c r="R736" s="188">
        <f>Q736*H736</f>
        <v>0</v>
      </c>
      <c r="S736" s="188">
        <v>0</v>
      </c>
      <c r="T736" s="189">
        <f>S736*H736</f>
        <v>0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R736" s="190" t="s">
        <v>90</v>
      </c>
      <c r="AT736" s="190" t="s">
        <v>179</v>
      </c>
      <c r="AU736" s="190" t="s">
        <v>90</v>
      </c>
      <c r="AY736" s="17" t="s">
        <v>182</v>
      </c>
      <c r="BE736" s="191">
        <f>IF(N736="základní",J736,0)</f>
        <v>0</v>
      </c>
      <c r="BF736" s="191">
        <f>IF(N736="snížená",J736,0)</f>
        <v>0</v>
      </c>
      <c r="BG736" s="191">
        <f>IF(N736="zákl. přenesená",J736,0)</f>
        <v>0</v>
      </c>
      <c r="BH736" s="191">
        <f>IF(N736="sníž. přenesená",J736,0)</f>
        <v>0</v>
      </c>
      <c r="BI736" s="191">
        <f>IF(N736="nulová",J736,0)</f>
        <v>0</v>
      </c>
      <c r="BJ736" s="17" t="s">
        <v>88</v>
      </c>
      <c r="BK736" s="191">
        <f>ROUND(I736*H736,2)</f>
        <v>0</v>
      </c>
      <c r="BL736" s="17" t="s">
        <v>88</v>
      </c>
      <c r="BM736" s="190" t="s">
        <v>1767</v>
      </c>
    </row>
    <row r="737" spans="1:65" s="13" customFormat="1" ht="11.25">
      <c r="B737" s="192"/>
      <c r="C737" s="193"/>
      <c r="D737" s="194" t="s">
        <v>193</v>
      </c>
      <c r="E737" s="195" t="s">
        <v>43</v>
      </c>
      <c r="F737" s="196" t="s">
        <v>769</v>
      </c>
      <c r="G737" s="193"/>
      <c r="H737" s="195" t="s">
        <v>43</v>
      </c>
      <c r="I737" s="197"/>
      <c r="J737" s="193"/>
      <c r="K737" s="193"/>
      <c r="L737" s="198"/>
      <c r="M737" s="199"/>
      <c r="N737" s="200"/>
      <c r="O737" s="200"/>
      <c r="P737" s="200"/>
      <c r="Q737" s="200"/>
      <c r="R737" s="200"/>
      <c r="S737" s="200"/>
      <c r="T737" s="201"/>
      <c r="AT737" s="202" t="s">
        <v>193</v>
      </c>
      <c r="AU737" s="202" t="s">
        <v>90</v>
      </c>
      <c r="AV737" s="13" t="s">
        <v>88</v>
      </c>
      <c r="AW737" s="13" t="s">
        <v>41</v>
      </c>
      <c r="AX737" s="13" t="s">
        <v>80</v>
      </c>
      <c r="AY737" s="202" t="s">
        <v>182</v>
      </c>
    </row>
    <row r="738" spans="1:65" s="14" customFormat="1" ht="11.25">
      <c r="B738" s="203"/>
      <c r="C738" s="204"/>
      <c r="D738" s="194" t="s">
        <v>193</v>
      </c>
      <c r="E738" s="205" t="s">
        <v>43</v>
      </c>
      <c r="F738" s="206" t="s">
        <v>90</v>
      </c>
      <c r="G738" s="204"/>
      <c r="H738" s="207">
        <v>2</v>
      </c>
      <c r="I738" s="208"/>
      <c r="J738" s="204"/>
      <c r="K738" s="204"/>
      <c r="L738" s="209"/>
      <c r="M738" s="210"/>
      <c r="N738" s="211"/>
      <c r="O738" s="211"/>
      <c r="P738" s="211"/>
      <c r="Q738" s="211"/>
      <c r="R738" s="211"/>
      <c r="S738" s="211"/>
      <c r="T738" s="212"/>
      <c r="AT738" s="213" t="s">
        <v>193</v>
      </c>
      <c r="AU738" s="213" t="s">
        <v>90</v>
      </c>
      <c r="AV738" s="14" t="s">
        <v>90</v>
      </c>
      <c r="AW738" s="14" t="s">
        <v>41</v>
      </c>
      <c r="AX738" s="14" t="s">
        <v>88</v>
      </c>
      <c r="AY738" s="213" t="s">
        <v>182</v>
      </c>
    </row>
    <row r="739" spans="1:65" s="2" customFormat="1" ht="24.2" customHeight="1">
      <c r="A739" s="35"/>
      <c r="B739" s="36"/>
      <c r="C739" s="179" t="s">
        <v>843</v>
      </c>
      <c r="D739" s="179" t="s">
        <v>187</v>
      </c>
      <c r="E739" s="180" t="s">
        <v>771</v>
      </c>
      <c r="F739" s="181" t="s">
        <v>772</v>
      </c>
      <c r="G739" s="182" t="s">
        <v>190</v>
      </c>
      <c r="H739" s="183">
        <v>736</v>
      </c>
      <c r="I739" s="184"/>
      <c r="J739" s="185">
        <f>ROUND(I739*H739,2)</f>
        <v>0</v>
      </c>
      <c r="K739" s="181" t="s">
        <v>191</v>
      </c>
      <c r="L739" s="40"/>
      <c r="M739" s="186" t="s">
        <v>43</v>
      </c>
      <c r="N739" s="187" t="s">
        <v>51</v>
      </c>
      <c r="O739" s="65"/>
      <c r="P739" s="188">
        <f>O739*H739</f>
        <v>0</v>
      </c>
      <c r="Q739" s="188">
        <v>0</v>
      </c>
      <c r="R739" s="188">
        <f>Q739*H739</f>
        <v>0</v>
      </c>
      <c r="S739" s="188">
        <v>0</v>
      </c>
      <c r="T739" s="189">
        <f>S739*H739</f>
        <v>0</v>
      </c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R739" s="190" t="s">
        <v>88</v>
      </c>
      <c r="AT739" s="190" t="s">
        <v>187</v>
      </c>
      <c r="AU739" s="190" t="s">
        <v>90</v>
      </c>
      <c r="AY739" s="17" t="s">
        <v>182</v>
      </c>
      <c r="BE739" s="191">
        <f>IF(N739="základní",J739,0)</f>
        <v>0</v>
      </c>
      <c r="BF739" s="191">
        <f>IF(N739="snížená",J739,0)</f>
        <v>0</v>
      </c>
      <c r="BG739" s="191">
        <f>IF(N739="zákl. přenesená",J739,0)</f>
        <v>0</v>
      </c>
      <c r="BH739" s="191">
        <f>IF(N739="sníž. přenesená",J739,0)</f>
        <v>0</v>
      </c>
      <c r="BI739" s="191">
        <f>IF(N739="nulová",J739,0)</f>
        <v>0</v>
      </c>
      <c r="BJ739" s="17" t="s">
        <v>88</v>
      </c>
      <c r="BK739" s="191">
        <f>ROUND(I739*H739,2)</f>
        <v>0</v>
      </c>
      <c r="BL739" s="17" t="s">
        <v>88</v>
      </c>
      <c r="BM739" s="190" t="s">
        <v>773</v>
      </c>
    </row>
    <row r="740" spans="1:65" s="13" customFormat="1" ht="11.25">
      <c r="B740" s="192"/>
      <c r="C740" s="193"/>
      <c r="D740" s="194" t="s">
        <v>193</v>
      </c>
      <c r="E740" s="195" t="s">
        <v>43</v>
      </c>
      <c r="F740" s="196" t="s">
        <v>431</v>
      </c>
      <c r="G740" s="193"/>
      <c r="H740" s="195" t="s">
        <v>43</v>
      </c>
      <c r="I740" s="197"/>
      <c r="J740" s="193"/>
      <c r="K740" s="193"/>
      <c r="L740" s="198"/>
      <c r="M740" s="199"/>
      <c r="N740" s="200"/>
      <c r="O740" s="200"/>
      <c r="P740" s="200"/>
      <c r="Q740" s="200"/>
      <c r="R740" s="200"/>
      <c r="S740" s="200"/>
      <c r="T740" s="201"/>
      <c r="AT740" s="202" t="s">
        <v>193</v>
      </c>
      <c r="AU740" s="202" t="s">
        <v>90</v>
      </c>
      <c r="AV740" s="13" t="s">
        <v>88</v>
      </c>
      <c r="AW740" s="13" t="s">
        <v>41</v>
      </c>
      <c r="AX740" s="13" t="s">
        <v>80</v>
      </c>
      <c r="AY740" s="202" t="s">
        <v>182</v>
      </c>
    </row>
    <row r="741" spans="1:65" s="13" customFormat="1" ht="11.25">
      <c r="B741" s="192"/>
      <c r="C741" s="193"/>
      <c r="D741" s="194" t="s">
        <v>193</v>
      </c>
      <c r="E741" s="195" t="s">
        <v>43</v>
      </c>
      <c r="F741" s="196" t="s">
        <v>638</v>
      </c>
      <c r="G741" s="193"/>
      <c r="H741" s="195" t="s">
        <v>43</v>
      </c>
      <c r="I741" s="197"/>
      <c r="J741" s="193"/>
      <c r="K741" s="193"/>
      <c r="L741" s="198"/>
      <c r="M741" s="199"/>
      <c r="N741" s="200"/>
      <c r="O741" s="200"/>
      <c r="P741" s="200"/>
      <c r="Q741" s="200"/>
      <c r="R741" s="200"/>
      <c r="S741" s="200"/>
      <c r="T741" s="201"/>
      <c r="AT741" s="202" t="s">
        <v>193</v>
      </c>
      <c r="AU741" s="202" t="s">
        <v>90</v>
      </c>
      <c r="AV741" s="13" t="s">
        <v>88</v>
      </c>
      <c r="AW741" s="13" t="s">
        <v>41</v>
      </c>
      <c r="AX741" s="13" t="s">
        <v>80</v>
      </c>
      <c r="AY741" s="202" t="s">
        <v>182</v>
      </c>
    </row>
    <row r="742" spans="1:65" s="14" customFormat="1" ht="11.25">
      <c r="B742" s="203"/>
      <c r="C742" s="204"/>
      <c r="D742" s="194" t="s">
        <v>193</v>
      </c>
      <c r="E742" s="205" t="s">
        <v>43</v>
      </c>
      <c r="F742" s="206" t="s">
        <v>2567</v>
      </c>
      <c r="G742" s="204"/>
      <c r="H742" s="207">
        <v>106</v>
      </c>
      <c r="I742" s="208"/>
      <c r="J742" s="204"/>
      <c r="K742" s="204"/>
      <c r="L742" s="209"/>
      <c r="M742" s="210"/>
      <c r="N742" s="211"/>
      <c r="O742" s="211"/>
      <c r="P742" s="211"/>
      <c r="Q742" s="211"/>
      <c r="R742" s="211"/>
      <c r="S742" s="211"/>
      <c r="T742" s="212"/>
      <c r="AT742" s="213" t="s">
        <v>193</v>
      </c>
      <c r="AU742" s="213" t="s">
        <v>90</v>
      </c>
      <c r="AV742" s="14" t="s">
        <v>90</v>
      </c>
      <c r="AW742" s="14" t="s">
        <v>41</v>
      </c>
      <c r="AX742" s="14" t="s">
        <v>80</v>
      </c>
      <c r="AY742" s="213" t="s">
        <v>182</v>
      </c>
    </row>
    <row r="743" spans="1:65" s="13" customFormat="1" ht="11.25">
      <c r="B743" s="192"/>
      <c r="C743" s="193"/>
      <c r="D743" s="194" t="s">
        <v>193</v>
      </c>
      <c r="E743" s="195" t="s">
        <v>43</v>
      </c>
      <c r="F743" s="196" t="s">
        <v>640</v>
      </c>
      <c r="G743" s="193"/>
      <c r="H743" s="195" t="s">
        <v>43</v>
      </c>
      <c r="I743" s="197"/>
      <c r="J743" s="193"/>
      <c r="K743" s="193"/>
      <c r="L743" s="198"/>
      <c r="M743" s="199"/>
      <c r="N743" s="200"/>
      <c r="O743" s="200"/>
      <c r="P743" s="200"/>
      <c r="Q743" s="200"/>
      <c r="R743" s="200"/>
      <c r="S743" s="200"/>
      <c r="T743" s="201"/>
      <c r="AT743" s="202" t="s">
        <v>193</v>
      </c>
      <c r="AU743" s="202" t="s">
        <v>90</v>
      </c>
      <c r="AV743" s="13" t="s">
        <v>88</v>
      </c>
      <c r="AW743" s="13" t="s">
        <v>41</v>
      </c>
      <c r="AX743" s="13" t="s">
        <v>80</v>
      </c>
      <c r="AY743" s="202" t="s">
        <v>182</v>
      </c>
    </row>
    <row r="744" spans="1:65" s="14" customFormat="1" ht="11.25">
      <c r="B744" s="203"/>
      <c r="C744" s="204"/>
      <c r="D744" s="194" t="s">
        <v>193</v>
      </c>
      <c r="E744" s="205" t="s">
        <v>43</v>
      </c>
      <c r="F744" s="206" t="s">
        <v>2568</v>
      </c>
      <c r="G744" s="204"/>
      <c r="H744" s="207">
        <v>54</v>
      </c>
      <c r="I744" s="208"/>
      <c r="J744" s="204"/>
      <c r="K744" s="204"/>
      <c r="L744" s="209"/>
      <c r="M744" s="210"/>
      <c r="N744" s="211"/>
      <c r="O744" s="211"/>
      <c r="P744" s="211"/>
      <c r="Q744" s="211"/>
      <c r="R744" s="211"/>
      <c r="S744" s="211"/>
      <c r="T744" s="212"/>
      <c r="AT744" s="213" t="s">
        <v>193</v>
      </c>
      <c r="AU744" s="213" t="s">
        <v>90</v>
      </c>
      <c r="AV744" s="14" t="s">
        <v>90</v>
      </c>
      <c r="AW744" s="14" t="s">
        <v>41</v>
      </c>
      <c r="AX744" s="14" t="s">
        <v>80</v>
      </c>
      <c r="AY744" s="213" t="s">
        <v>182</v>
      </c>
    </row>
    <row r="745" spans="1:65" s="13" customFormat="1" ht="11.25">
      <c r="B745" s="192"/>
      <c r="C745" s="193"/>
      <c r="D745" s="194" t="s">
        <v>193</v>
      </c>
      <c r="E745" s="195" t="s">
        <v>43</v>
      </c>
      <c r="F745" s="196" t="s">
        <v>1636</v>
      </c>
      <c r="G745" s="193"/>
      <c r="H745" s="195" t="s">
        <v>43</v>
      </c>
      <c r="I745" s="197"/>
      <c r="J745" s="193"/>
      <c r="K745" s="193"/>
      <c r="L745" s="198"/>
      <c r="M745" s="199"/>
      <c r="N745" s="200"/>
      <c r="O745" s="200"/>
      <c r="P745" s="200"/>
      <c r="Q745" s="200"/>
      <c r="R745" s="200"/>
      <c r="S745" s="200"/>
      <c r="T745" s="201"/>
      <c r="AT745" s="202" t="s">
        <v>193</v>
      </c>
      <c r="AU745" s="202" t="s">
        <v>90</v>
      </c>
      <c r="AV745" s="13" t="s">
        <v>88</v>
      </c>
      <c r="AW745" s="13" t="s">
        <v>41</v>
      </c>
      <c r="AX745" s="13" t="s">
        <v>80</v>
      </c>
      <c r="AY745" s="202" t="s">
        <v>182</v>
      </c>
    </row>
    <row r="746" spans="1:65" s="14" customFormat="1" ht="11.25">
      <c r="B746" s="203"/>
      <c r="C746" s="204"/>
      <c r="D746" s="194" t="s">
        <v>193</v>
      </c>
      <c r="E746" s="205" t="s">
        <v>43</v>
      </c>
      <c r="F746" s="206" t="s">
        <v>2569</v>
      </c>
      <c r="G746" s="204"/>
      <c r="H746" s="207">
        <v>112</v>
      </c>
      <c r="I746" s="208"/>
      <c r="J746" s="204"/>
      <c r="K746" s="204"/>
      <c r="L746" s="209"/>
      <c r="M746" s="210"/>
      <c r="N746" s="211"/>
      <c r="O746" s="211"/>
      <c r="P746" s="211"/>
      <c r="Q746" s="211"/>
      <c r="R746" s="211"/>
      <c r="S746" s="211"/>
      <c r="T746" s="212"/>
      <c r="AT746" s="213" t="s">
        <v>193</v>
      </c>
      <c r="AU746" s="213" t="s">
        <v>90</v>
      </c>
      <c r="AV746" s="14" t="s">
        <v>90</v>
      </c>
      <c r="AW746" s="14" t="s">
        <v>41</v>
      </c>
      <c r="AX746" s="14" t="s">
        <v>80</v>
      </c>
      <c r="AY746" s="213" t="s">
        <v>182</v>
      </c>
    </row>
    <row r="747" spans="1:65" s="13" customFormat="1" ht="11.25">
      <c r="B747" s="192"/>
      <c r="C747" s="193"/>
      <c r="D747" s="194" t="s">
        <v>193</v>
      </c>
      <c r="E747" s="195" t="s">
        <v>43</v>
      </c>
      <c r="F747" s="196" t="s">
        <v>1637</v>
      </c>
      <c r="G747" s="193"/>
      <c r="H747" s="195" t="s">
        <v>43</v>
      </c>
      <c r="I747" s="197"/>
      <c r="J747" s="193"/>
      <c r="K747" s="193"/>
      <c r="L747" s="198"/>
      <c r="M747" s="199"/>
      <c r="N747" s="200"/>
      <c r="O747" s="200"/>
      <c r="P747" s="200"/>
      <c r="Q747" s="200"/>
      <c r="R747" s="200"/>
      <c r="S747" s="200"/>
      <c r="T747" s="201"/>
      <c r="AT747" s="202" t="s">
        <v>193</v>
      </c>
      <c r="AU747" s="202" t="s">
        <v>90</v>
      </c>
      <c r="AV747" s="13" t="s">
        <v>88</v>
      </c>
      <c r="AW747" s="13" t="s">
        <v>41</v>
      </c>
      <c r="AX747" s="13" t="s">
        <v>80</v>
      </c>
      <c r="AY747" s="202" t="s">
        <v>182</v>
      </c>
    </row>
    <row r="748" spans="1:65" s="14" customFormat="1" ht="11.25">
      <c r="B748" s="203"/>
      <c r="C748" s="204"/>
      <c r="D748" s="194" t="s">
        <v>193</v>
      </c>
      <c r="E748" s="205" t="s">
        <v>43</v>
      </c>
      <c r="F748" s="206" t="s">
        <v>2570</v>
      </c>
      <c r="G748" s="204"/>
      <c r="H748" s="207">
        <v>44</v>
      </c>
      <c r="I748" s="208"/>
      <c r="J748" s="204"/>
      <c r="K748" s="204"/>
      <c r="L748" s="209"/>
      <c r="M748" s="210"/>
      <c r="N748" s="211"/>
      <c r="O748" s="211"/>
      <c r="P748" s="211"/>
      <c r="Q748" s="211"/>
      <c r="R748" s="211"/>
      <c r="S748" s="211"/>
      <c r="T748" s="212"/>
      <c r="AT748" s="213" t="s">
        <v>193</v>
      </c>
      <c r="AU748" s="213" t="s">
        <v>90</v>
      </c>
      <c r="AV748" s="14" t="s">
        <v>90</v>
      </c>
      <c r="AW748" s="14" t="s">
        <v>41</v>
      </c>
      <c r="AX748" s="14" t="s">
        <v>80</v>
      </c>
      <c r="AY748" s="213" t="s">
        <v>182</v>
      </c>
    </row>
    <row r="749" spans="1:65" s="13" customFormat="1" ht="11.25">
      <c r="B749" s="192"/>
      <c r="C749" s="193"/>
      <c r="D749" s="194" t="s">
        <v>193</v>
      </c>
      <c r="E749" s="195" t="s">
        <v>43</v>
      </c>
      <c r="F749" s="196" t="s">
        <v>1638</v>
      </c>
      <c r="G749" s="193"/>
      <c r="H749" s="195" t="s">
        <v>43</v>
      </c>
      <c r="I749" s="197"/>
      <c r="J749" s="193"/>
      <c r="K749" s="193"/>
      <c r="L749" s="198"/>
      <c r="M749" s="199"/>
      <c r="N749" s="200"/>
      <c r="O749" s="200"/>
      <c r="P749" s="200"/>
      <c r="Q749" s="200"/>
      <c r="R749" s="200"/>
      <c r="S749" s="200"/>
      <c r="T749" s="201"/>
      <c r="AT749" s="202" t="s">
        <v>193</v>
      </c>
      <c r="AU749" s="202" t="s">
        <v>90</v>
      </c>
      <c r="AV749" s="13" t="s">
        <v>88</v>
      </c>
      <c r="AW749" s="13" t="s">
        <v>41</v>
      </c>
      <c r="AX749" s="13" t="s">
        <v>80</v>
      </c>
      <c r="AY749" s="202" t="s">
        <v>182</v>
      </c>
    </row>
    <row r="750" spans="1:65" s="14" customFormat="1" ht="11.25">
      <c r="B750" s="203"/>
      <c r="C750" s="204"/>
      <c r="D750" s="194" t="s">
        <v>193</v>
      </c>
      <c r="E750" s="205" t="s">
        <v>43</v>
      </c>
      <c r="F750" s="206" t="s">
        <v>2571</v>
      </c>
      <c r="G750" s="204"/>
      <c r="H750" s="207">
        <v>102</v>
      </c>
      <c r="I750" s="208"/>
      <c r="J750" s="204"/>
      <c r="K750" s="204"/>
      <c r="L750" s="209"/>
      <c r="M750" s="210"/>
      <c r="N750" s="211"/>
      <c r="O750" s="211"/>
      <c r="P750" s="211"/>
      <c r="Q750" s="211"/>
      <c r="R750" s="211"/>
      <c r="S750" s="211"/>
      <c r="T750" s="212"/>
      <c r="AT750" s="213" t="s">
        <v>193</v>
      </c>
      <c r="AU750" s="213" t="s">
        <v>90</v>
      </c>
      <c r="AV750" s="14" t="s">
        <v>90</v>
      </c>
      <c r="AW750" s="14" t="s">
        <v>41</v>
      </c>
      <c r="AX750" s="14" t="s">
        <v>80</v>
      </c>
      <c r="AY750" s="213" t="s">
        <v>182</v>
      </c>
    </row>
    <row r="751" spans="1:65" s="13" customFormat="1" ht="11.25">
      <c r="B751" s="192"/>
      <c r="C751" s="193"/>
      <c r="D751" s="194" t="s">
        <v>193</v>
      </c>
      <c r="E751" s="195" t="s">
        <v>43</v>
      </c>
      <c r="F751" s="196" t="s">
        <v>1639</v>
      </c>
      <c r="G751" s="193"/>
      <c r="H751" s="195" t="s">
        <v>43</v>
      </c>
      <c r="I751" s="197"/>
      <c r="J751" s="193"/>
      <c r="K751" s="193"/>
      <c r="L751" s="198"/>
      <c r="M751" s="199"/>
      <c r="N751" s="200"/>
      <c r="O751" s="200"/>
      <c r="P751" s="200"/>
      <c r="Q751" s="200"/>
      <c r="R751" s="200"/>
      <c r="S751" s="200"/>
      <c r="T751" s="201"/>
      <c r="AT751" s="202" t="s">
        <v>193</v>
      </c>
      <c r="AU751" s="202" t="s">
        <v>90</v>
      </c>
      <c r="AV751" s="13" t="s">
        <v>88</v>
      </c>
      <c r="AW751" s="13" t="s">
        <v>41</v>
      </c>
      <c r="AX751" s="13" t="s">
        <v>80</v>
      </c>
      <c r="AY751" s="202" t="s">
        <v>182</v>
      </c>
    </row>
    <row r="752" spans="1:65" s="14" customFormat="1" ht="11.25">
      <c r="B752" s="203"/>
      <c r="C752" s="204"/>
      <c r="D752" s="194" t="s">
        <v>193</v>
      </c>
      <c r="E752" s="205" t="s">
        <v>43</v>
      </c>
      <c r="F752" s="206" t="s">
        <v>2572</v>
      </c>
      <c r="G752" s="204"/>
      <c r="H752" s="207">
        <v>64</v>
      </c>
      <c r="I752" s="208"/>
      <c r="J752" s="204"/>
      <c r="K752" s="204"/>
      <c r="L752" s="209"/>
      <c r="M752" s="210"/>
      <c r="N752" s="211"/>
      <c r="O752" s="211"/>
      <c r="P752" s="211"/>
      <c r="Q752" s="211"/>
      <c r="R752" s="211"/>
      <c r="S752" s="211"/>
      <c r="T752" s="212"/>
      <c r="AT752" s="213" t="s">
        <v>193</v>
      </c>
      <c r="AU752" s="213" t="s">
        <v>90</v>
      </c>
      <c r="AV752" s="14" t="s">
        <v>90</v>
      </c>
      <c r="AW752" s="14" t="s">
        <v>41</v>
      </c>
      <c r="AX752" s="14" t="s">
        <v>80</v>
      </c>
      <c r="AY752" s="213" t="s">
        <v>182</v>
      </c>
    </row>
    <row r="753" spans="1:65" s="13" customFormat="1" ht="11.25">
      <c r="B753" s="192"/>
      <c r="C753" s="193"/>
      <c r="D753" s="194" t="s">
        <v>193</v>
      </c>
      <c r="E753" s="195" t="s">
        <v>43</v>
      </c>
      <c r="F753" s="196" t="s">
        <v>1641</v>
      </c>
      <c r="G753" s="193"/>
      <c r="H753" s="195" t="s">
        <v>43</v>
      </c>
      <c r="I753" s="197"/>
      <c r="J753" s="193"/>
      <c r="K753" s="193"/>
      <c r="L753" s="198"/>
      <c r="M753" s="199"/>
      <c r="N753" s="200"/>
      <c r="O753" s="200"/>
      <c r="P753" s="200"/>
      <c r="Q753" s="200"/>
      <c r="R753" s="200"/>
      <c r="S753" s="200"/>
      <c r="T753" s="201"/>
      <c r="AT753" s="202" t="s">
        <v>193</v>
      </c>
      <c r="AU753" s="202" t="s">
        <v>90</v>
      </c>
      <c r="AV753" s="13" t="s">
        <v>88</v>
      </c>
      <c r="AW753" s="13" t="s">
        <v>41</v>
      </c>
      <c r="AX753" s="13" t="s">
        <v>80</v>
      </c>
      <c r="AY753" s="202" t="s">
        <v>182</v>
      </c>
    </row>
    <row r="754" spans="1:65" s="14" customFormat="1" ht="11.25">
      <c r="B754" s="203"/>
      <c r="C754" s="204"/>
      <c r="D754" s="194" t="s">
        <v>193</v>
      </c>
      <c r="E754" s="205" t="s">
        <v>43</v>
      </c>
      <c r="F754" s="206" t="s">
        <v>2569</v>
      </c>
      <c r="G754" s="204"/>
      <c r="H754" s="207">
        <v>112</v>
      </c>
      <c r="I754" s="208"/>
      <c r="J754" s="204"/>
      <c r="K754" s="204"/>
      <c r="L754" s="209"/>
      <c r="M754" s="210"/>
      <c r="N754" s="211"/>
      <c r="O754" s="211"/>
      <c r="P754" s="211"/>
      <c r="Q754" s="211"/>
      <c r="R754" s="211"/>
      <c r="S754" s="211"/>
      <c r="T754" s="212"/>
      <c r="AT754" s="213" t="s">
        <v>193</v>
      </c>
      <c r="AU754" s="213" t="s">
        <v>90</v>
      </c>
      <c r="AV754" s="14" t="s">
        <v>90</v>
      </c>
      <c r="AW754" s="14" t="s">
        <v>41</v>
      </c>
      <c r="AX754" s="14" t="s">
        <v>80</v>
      </c>
      <c r="AY754" s="213" t="s">
        <v>182</v>
      </c>
    </row>
    <row r="755" spans="1:65" s="13" customFormat="1" ht="11.25">
      <c r="B755" s="192"/>
      <c r="C755" s="193"/>
      <c r="D755" s="194" t="s">
        <v>193</v>
      </c>
      <c r="E755" s="195" t="s">
        <v>43</v>
      </c>
      <c r="F755" s="196" t="s">
        <v>1643</v>
      </c>
      <c r="G755" s="193"/>
      <c r="H755" s="195" t="s">
        <v>43</v>
      </c>
      <c r="I755" s="197"/>
      <c r="J755" s="193"/>
      <c r="K755" s="193"/>
      <c r="L755" s="198"/>
      <c r="M755" s="199"/>
      <c r="N755" s="200"/>
      <c r="O755" s="200"/>
      <c r="P755" s="200"/>
      <c r="Q755" s="200"/>
      <c r="R755" s="200"/>
      <c r="S755" s="200"/>
      <c r="T755" s="201"/>
      <c r="AT755" s="202" t="s">
        <v>193</v>
      </c>
      <c r="AU755" s="202" t="s">
        <v>90</v>
      </c>
      <c r="AV755" s="13" t="s">
        <v>88</v>
      </c>
      <c r="AW755" s="13" t="s">
        <v>41</v>
      </c>
      <c r="AX755" s="13" t="s">
        <v>80</v>
      </c>
      <c r="AY755" s="202" t="s">
        <v>182</v>
      </c>
    </row>
    <row r="756" spans="1:65" s="14" customFormat="1" ht="11.25">
      <c r="B756" s="203"/>
      <c r="C756" s="204"/>
      <c r="D756" s="194" t="s">
        <v>193</v>
      </c>
      <c r="E756" s="205" t="s">
        <v>43</v>
      </c>
      <c r="F756" s="206" t="s">
        <v>2568</v>
      </c>
      <c r="G756" s="204"/>
      <c r="H756" s="207">
        <v>54</v>
      </c>
      <c r="I756" s="208"/>
      <c r="J756" s="204"/>
      <c r="K756" s="204"/>
      <c r="L756" s="209"/>
      <c r="M756" s="210"/>
      <c r="N756" s="211"/>
      <c r="O756" s="211"/>
      <c r="P756" s="211"/>
      <c r="Q756" s="211"/>
      <c r="R756" s="211"/>
      <c r="S756" s="211"/>
      <c r="T756" s="212"/>
      <c r="AT756" s="213" t="s">
        <v>193</v>
      </c>
      <c r="AU756" s="213" t="s">
        <v>90</v>
      </c>
      <c r="AV756" s="14" t="s">
        <v>90</v>
      </c>
      <c r="AW756" s="14" t="s">
        <v>41</v>
      </c>
      <c r="AX756" s="14" t="s">
        <v>80</v>
      </c>
      <c r="AY756" s="213" t="s">
        <v>182</v>
      </c>
    </row>
    <row r="757" spans="1:65" s="13" customFormat="1" ht="11.25">
      <c r="B757" s="192"/>
      <c r="C757" s="193"/>
      <c r="D757" s="194" t="s">
        <v>193</v>
      </c>
      <c r="E757" s="195" t="s">
        <v>43</v>
      </c>
      <c r="F757" s="196" t="s">
        <v>1644</v>
      </c>
      <c r="G757" s="193"/>
      <c r="H757" s="195" t="s">
        <v>43</v>
      </c>
      <c r="I757" s="197"/>
      <c r="J757" s="193"/>
      <c r="K757" s="193"/>
      <c r="L757" s="198"/>
      <c r="M757" s="199"/>
      <c r="N757" s="200"/>
      <c r="O757" s="200"/>
      <c r="P757" s="200"/>
      <c r="Q757" s="200"/>
      <c r="R757" s="200"/>
      <c r="S757" s="200"/>
      <c r="T757" s="201"/>
      <c r="AT757" s="202" t="s">
        <v>193</v>
      </c>
      <c r="AU757" s="202" t="s">
        <v>90</v>
      </c>
      <c r="AV757" s="13" t="s">
        <v>88</v>
      </c>
      <c r="AW757" s="13" t="s">
        <v>41</v>
      </c>
      <c r="AX757" s="13" t="s">
        <v>80</v>
      </c>
      <c r="AY757" s="202" t="s">
        <v>182</v>
      </c>
    </row>
    <row r="758" spans="1:65" s="14" customFormat="1" ht="11.25">
      <c r="B758" s="203"/>
      <c r="C758" s="204"/>
      <c r="D758" s="194" t="s">
        <v>193</v>
      </c>
      <c r="E758" s="205" t="s">
        <v>43</v>
      </c>
      <c r="F758" s="206" t="s">
        <v>2570</v>
      </c>
      <c r="G758" s="204"/>
      <c r="H758" s="207">
        <v>44</v>
      </c>
      <c r="I758" s="208"/>
      <c r="J758" s="204"/>
      <c r="K758" s="204"/>
      <c r="L758" s="209"/>
      <c r="M758" s="210"/>
      <c r="N758" s="211"/>
      <c r="O758" s="211"/>
      <c r="P758" s="211"/>
      <c r="Q758" s="211"/>
      <c r="R758" s="211"/>
      <c r="S758" s="211"/>
      <c r="T758" s="212"/>
      <c r="AT758" s="213" t="s">
        <v>193</v>
      </c>
      <c r="AU758" s="213" t="s">
        <v>90</v>
      </c>
      <c r="AV758" s="14" t="s">
        <v>90</v>
      </c>
      <c r="AW758" s="14" t="s">
        <v>41</v>
      </c>
      <c r="AX758" s="14" t="s">
        <v>80</v>
      </c>
      <c r="AY758" s="213" t="s">
        <v>182</v>
      </c>
    </row>
    <row r="759" spans="1:65" s="13" customFormat="1" ht="11.25">
      <c r="B759" s="192"/>
      <c r="C759" s="193"/>
      <c r="D759" s="194" t="s">
        <v>193</v>
      </c>
      <c r="E759" s="195" t="s">
        <v>43</v>
      </c>
      <c r="F759" s="196" t="s">
        <v>1646</v>
      </c>
      <c r="G759" s="193"/>
      <c r="H759" s="195" t="s">
        <v>43</v>
      </c>
      <c r="I759" s="197"/>
      <c r="J759" s="193"/>
      <c r="K759" s="193"/>
      <c r="L759" s="198"/>
      <c r="M759" s="199"/>
      <c r="N759" s="200"/>
      <c r="O759" s="200"/>
      <c r="P759" s="200"/>
      <c r="Q759" s="200"/>
      <c r="R759" s="200"/>
      <c r="S759" s="200"/>
      <c r="T759" s="201"/>
      <c r="AT759" s="202" t="s">
        <v>193</v>
      </c>
      <c r="AU759" s="202" t="s">
        <v>90</v>
      </c>
      <c r="AV759" s="13" t="s">
        <v>88</v>
      </c>
      <c r="AW759" s="13" t="s">
        <v>41</v>
      </c>
      <c r="AX759" s="13" t="s">
        <v>80</v>
      </c>
      <c r="AY759" s="202" t="s">
        <v>182</v>
      </c>
    </row>
    <row r="760" spans="1:65" s="14" customFormat="1" ht="11.25">
      <c r="B760" s="203"/>
      <c r="C760" s="204"/>
      <c r="D760" s="194" t="s">
        <v>193</v>
      </c>
      <c r="E760" s="205" t="s">
        <v>43</v>
      </c>
      <c r="F760" s="206" t="s">
        <v>2570</v>
      </c>
      <c r="G760" s="204"/>
      <c r="H760" s="207">
        <v>44</v>
      </c>
      <c r="I760" s="208"/>
      <c r="J760" s="204"/>
      <c r="K760" s="204"/>
      <c r="L760" s="209"/>
      <c r="M760" s="210"/>
      <c r="N760" s="211"/>
      <c r="O760" s="211"/>
      <c r="P760" s="211"/>
      <c r="Q760" s="211"/>
      <c r="R760" s="211"/>
      <c r="S760" s="211"/>
      <c r="T760" s="212"/>
      <c r="AT760" s="213" t="s">
        <v>193</v>
      </c>
      <c r="AU760" s="213" t="s">
        <v>90</v>
      </c>
      <c r="AV760" s="14" t="s">
        <v>90</v>
      </c>
      <c r="AW760" s="14" t="s">
        <v>41</v>
      </c>
      <c r="AX760" s="14" t="s">
        <v>80</v>
      </c>
      <c r="AY760" s="213" t="s">
        <v>182</v>
      </c>
    </row>
    <row r="761" spans="1:65" s="15" customFormat="1" ht="11.25">
      <c r="B761" s="227"/>
      <c r="C761" s="228"/>
      <c r="D761" s="194" t="s">
        <v>193</v>
      </c>
      <c r="E761" s="229" t="s">
        <v>43</v>
      </c>
      <c r="F761" s="230" t="s">
        <v>436</v>
      </c>
      <c r="G761" s="228"/>
      <c r="H761" s="231">
        <v>736</v>
      </c>
      <c r="I761" s="232"/>
      <c r="J761" s="228"/>
      <c r="K761" s="228"/>
      <c r="L761" s="233"/>
      <c r="M761" s="234"/>
      <c r="N761" s="235"/>
      <c r="O761" s="235"/>
      <c r="P761" s="235"/>
      <c r="Q761" s="235"/>
      <c r="R761" s="235"/>
      <c r="S761" s="235"/>
      <c r="T761" s="236"/>
      <c r="AT761" s="237" t="s">
        <v>193</v>
      </c>
      <c r="AU761" s="237" t="s">
        <v>90</v>
      </c>
      <c r="AV761" s="15" t="s">
        <v>205</v>
      </c>
      <c r="AW761" s="15" t="s">
        <v>41</v>
      </c>
      <c r="AX761" s="15" t="s">
        <v>88</v>
      </c>
      <c r="AY761" s="237" t="s">
        <v>182</v>
      </c>
    </row>
    <row r="762" spans="1:65" s="2" customFormat="1" ht="49.15" customHeight="1">
      <c r="A762" s="35"/>
      <c r="B762" s="36"/>
      <c r="C762" s="179" t="s">
        <v>847</v>
      </c>
      <c r="D762" s="179" t="s">
        <v>187</v>
      </c>
      <c r="E762" s="180" t="s">
        <v>1778</v>
      </c>
      <c r="F762" s="181" t="s">
        <v>1779</v>
      </c>
      <c r="G762" s="182" t="s">
        <v>190</v>
      </c>
      <c r="H762" s="183">
        <v>30</v>
      </c>
      <c r="I762" s="184"/>
      <c r="J762" s="185">
        <f>ROUND(I762*H762,2)</f>
        <v>0</v>
      </c>
      <c r="K762" s="181" t="s">
        <v>191</v>
      </c>
      <c r="L762" s="40"/>
      <c r="M762" s="186" t="s">
        <v>43</v>
      </c>
      <c r="N762" s="187" t="s">
        <v>51</v>
      </c>
      <c r="O762" s="65"/>
      <c r="P762" s="188">
        <f>O762*H762</f>
        <v>0</v>
      </c>
      <c r="Q762" s="188">
        <v>6.0000000000000002E-5</v>
      </c>
      <c r="R762" s="188">
        <f>Q762*H762</f>
        <v>1.8E-3</v>
      </c>
      <c r="S762" s="188">
        <v>0</v>
      </c>
      <c r="T762" s="189">
        <f>S762*H762</f>
        <v>0</v>
      </c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R762" s="190" t="s">
        <v>88</v>
      </c>
      <c r="AT762" s="190" t="s">
        <v>187</v>
      </c>
      <c r="AU762" s="190" t="s">
        <v>90</v>
      </c>
      <c r="AY762" s="17" t="s">
        <v>182</v>
      </c>
      <c r="BE762" s="191">
        <f>IF(N762="základní",J762,0)</f>
        <v>0</v>
      </c>
      <c r="BF762" s="191">
        <f>IF(N762="snížená",J762,0)</f>
        <v>0</v>
      </c>
      <c r="BG762" s="191">
        <f>IF(N762="zákl. přenesená",J762,0)</f>
        <v>0</v>
      </c>
      <c r="BH762" s="191">
        <f>IF(N762="sníž. přenesená",J762,0)</f>
        <v>0</v>
      </c>
      <c r="BI762" s="191">
        <f>IF(N762="nulová",J762,0)</f>
        <v>0</v>
      </c>
      <c r="BJ762" s="17" t="s">
        <v>88</v>
      </c>
      <c r="BK762" s="191">
        <f>ROUND(I762*H762,2)</f>
        <v>0</v>
      </c>
      <c r="BL762" s="17" t="s">
        <v>88</v>
      </c>
      <c r="BM762" s="190" t="s">
        <v>1780</v>
      </c>
    </row>
    <row r="763" spans="1:65" s="13" customFormat="1" ht="11.25">
      <c r="B763" s="192"/>
      <c r="C763" s="193"/>
      <c r="D763" s="194" t="s">
        <v>193</v>
      </c>
      <c r="E763" s="195" t="s">
        <v>43</v>
      </c>
      <c r="F763" s="196" t="s">
        <v>554</v>
      </c>
      <c r="G763" s="193"/>
      <c r="H763" s="195" t="s">
        <v>43</v>
      </c>
      <c r="I763" s="197"/>
      <c r="J763" s="193"/>
      <c r="K763" s="193"/>
      <c r="L763" s="198"/>
      <c r="M763" s="199"/>
      <c r="N763" s="200"/>
      <c r="O763" s="200"/>
      <c r="P763" s="200"/>
      <c r="Q763" s="200"/>
      <c r="R763" s="200"/>
      <c r="S763" s="200"/>
      <c r="T763" s="201"/>
      <c r="AT763" s="202" t="s">
        <v>193</v>
      </c>
      <c r="AU763" s="202" t="s">
        <v>90</v>
      </c>
      <c r="AV763" s="13" t="s">
        <v>88</v>
      </c>
      <c r="AW763" s="13" t="s">
        <v>41</v>
      </c>
      <c r="AX763" s="13" t="s">
        <v>80</v>
      </c>
      <c r="AY763" s="202" t="s">
        <v>182</v>
      </c>
    </row>
    <row r="764" spans="1:65" s="13" customFormat="1" ht="11.25">
      <c r="B764" s="192"/>
      <c r="C764" s="193"/>
      <c r="D764" s="194" t="s">
        <v>193</v>
      </c>
      <c r="E764" s="195" t="s">
        <v>43</v>
      </c>
      <c r="F764" s="196" t="s">
        <v>1781</v>
      </c>
      <c r="G764" s="193"/>
      <c r="H764" s="195" t="s">
        <v>43</v>
      </c>
      <c r="I764" s="197"/>
      <c r="J764" s="193"/>
      <c r="K764" s="193"/>
      <c r="L764" s="198"/>
      <c r="M764" s="199"/>
      <c r="N764" s="200"/>
      <c r="O764" s="200"/>
      <c r="P764" s="200"/>
      <c r="Q764" s="200"/>
      <c r="R764" s="200"/>
      <c r="S764" s="200"/>
      <c r="T764" s="201"/>
      <c r="AT764" s="202" t="s">
        <v>193</v>
      </c>
      <c r="AU764" s="202" t="s">
        <v>90</v>
      </c>
      <c r="AV764" s="13" t="s">
        <v>88</v>
      </c>
      <c r="AW764" s="13" t="s">
        <v>41</v>
      </c>
      <c r="AX764" s="13" t="s">
        <v>80</v>
      </c>
      <c r="AY764" s="202" t="s">
        <v>182</v>
      </c>
    </row>
    <row r="765" spans="1:65" s="14" customFormat="1" ht="11.25">
      <c r="B765" s="203"/>
      <c r="C765" s="204"/>
      <c r="D765" s="194" t="s">
        <v>193</v>
      </c>
      <c r="E765" s="205" t="s">
        <v>43</v>
      </c>
      <c r="F765" s="206" t="s">
        <v>2573</v>
      </c>
      <c r="G765" s="204"/>
      <c r="H765" s="207">
        <v>30</v>
      </c>
      <c r="I765" s="208"/>
      <c r="J765" s="204"/>
      <c r="K765" s="204"/>
      <c r="L765" s="209"/>
      <c r="M765" s="210"/>
      <c r="N765" s="211"/>
      <c r="O765" s="211"/>
      <c r="P765" s="211"/>
      <c r="Q765" s="211"/>
      <c r="R765" s="211"/>
      <c r="S765" s="211"/>
      <c r="T765" s="212"/>
      <c r="AT765" s="213" t="s">
        <v>193</v>
      </c>
      <c r="AU765" s="213" t="s">
        <v>90</v>
      </c>
      <c r="AV765" s="14" t="s">
        <v>90</v>
      </c>
      <c r="AW765" s="14" t="s">
        <v>41</v>
      </c>
      <c r="AX765" s="14" t="s">
        <v>88</v>
      </c>
      <c r="AY765" s="213" t="s">
        <v>182</v>
      </c>
    </row>
    <row r="766" spans="1:65" s="2" customFormat="1" ht="24.2" customHeight="1">
      <c r="A766" s="35"/>
      <c r="B766" s="36"/>
      <c r="C766" s="214" t="s">
        <v>851</v>
      </c>
      <c r="D766" s="214" t="s">
        <v>179</v>
      </c>
      <c r="E766" s="215" t="s">
        <v>1783</v>
      </c>
      <c r="F766" s="216" t="s">
        <v>1784</v>
      </c>
      <c r="G766" s="217" t="s">
        <v>481</v>
      </c>
      <c r="H766" s="218">
        <v>3</v>
      </c>
      <c r="I766" s="219"/>
      <c r="J766" s="220">
        <f>ROUND(I766*H766,2)</f>
        <v>0</v>
      </c>
      <c r="K766" s="216" t="s">
        <v>191</v>
      </c>
      <c r="L766" s="221"/>
      <c r="M766" s="222" t="s">
        <v>43</v>
      </c>
      <c r="N766" s="223" t="s">
        <v>51</v>
      </c>
      <c r="O766" s="65"/>
      <c r="P766" s="188">
        <f>O766*H766</f>
        <v>0</v>
      </c>
      <c r="Q766" s="188">
        <v>9.0000000000000006E-5</v>
      </c>
      <c r="R766" s="188">
        <f>Q766*H766</f>
        <v>2.7E-4</v>
      </c>
      <c r="S766" s="188">
        <v>0</v>
      </c>
      <c r="T766" s="189">
        <f>S766*H766</f>
        <v>0</v>
      </c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R766" s="190" t="s">
        <v>90</v>
      </c>
      <c r="AT766" s="190" t="s">
        <v>179</v>
      </c>
      <c r="AU766" s="190" t="s">
        <v>90</v>
      </c>
      <c r="AY766" s="17" t="s">
        <v>182</v>
      </c>
      <c r="BE766" s="191">
        <f>IF(N766="základní",J766,0)</f>
        <v>0</v>
      </c>
      <c r="BF766" s="191">
        <f>IF(N766="snížená",J766,0)</f>
        <v>0</v>
      </c>
      <c r="BG766" s="191">
        <f>IF(N766="zákl. přenesená",J766,0)</f>
        <v>0</v>
      </c>
      <c r="BH766" s="191">
        <f>IF(N766="sníž. přenesená",J766,0)</f>
        <v>0</v>
      </c>
      <c r="BI766" s="191">
        <f>IF(N766="nulová",J766,0)</f>
        <v>0</v>
      </c>
      <c r="BJ766" s="17" t="s">
        <v>88</v>
      </c>
      <c r="BK766" s="191">
        <f>ROUND(I766*H766,2)</f>
        <v>0</v>
      </c>
      <c r="BL766" s="17" t="s">
        <v>88</v>
      </c>
      <c r="BM766" s="190" t="s">
        <v>1785</v>
      </c>
    </row>
    <row r="767" spans="1:65" s="13" customFormat="1" ht="11.25">
      <c r="B767" s="192"/>
      <c r="C767" s="193"/>
      <c r="D767" s="194" t="s">
        <v>193</v>
      </c>
      <c r="E767" s="195" t="s">
        <v>43</v>
      </c>
      <c r="F767" s="196" t="s">
        <v>554</v>
      </c>
      <c r="G767" s="193"/>
      <c r="H767" s="195" t="s">
        <v>43</v>
      </c>
      <c r="I767" s="197"/>
      <c r="J767" s="193"/>
      <c r="K767" s="193"/>
      <c r="L767" s="198"/>
      <c r="M767" s="199"/>
      <c r="N767" s="200"/>
      <c r="O767" s="200"/>
      <c r="P767" s="200"/>
      <c r="Q767" s="200"/>
      <c r="R767" s="200"/>
      <c r="S767" s="200"/>
      <c r="T767" s="201"/>
      <c r="AT767" s="202" t="s">
        <v>193</v>
      </c>
      <c r="AU767" s="202" t="s">
        <v>90</v>
      </c>
      <c r="AV767" s="13" t="s">
        <v>88</v>
      </c>
      <c r="AW767" s="13" t="s">
        <v>41</v>
      </c>
      <c r="AX767" s="13" t="s">
        <v>80</v>
      </c>
      <c r="AY767" s="202" t="s">
        <v>182</v>
      </c>
    </row>
    <row r="768" spans="1:65" s="13" customFormat="1" ht="11.25">
      <c r="B768" s="192"/>
      <c r="C768" s="193"/>
      <c r="D768" s="194" t="s">
        <v>193</v>
      </c>
      <c r="E768" s="195" t="s">
        <v>43</v>
      </c>
      <c r="F768" s="196" t="s">
        <v>1781</v>
      </c>
      <c r="G768" s="193"/>
      <c r="H768" s="195" t="s">
        <v>43</v>
      </c>
      <c r="I768" s="197"/>
      <c r="J768" s="193"/>
      <c r="K768" s="193"/>
      <c r="L768" s="198"/>
      <c r="M768" s="199"/>
      <c r="N768" s="200"/>
      <c r="O768" s="200"/>
      <c r="P768" s="200"/>
      <c r="Q768" s="200"/>
      <c r="R768" s="200"/>
      <c r="S768" s="200"/>
      <c r="T768" s="201"/>
      <c r="AT768" s="202" t="s">
        <v>193</v>
      </c>
      <c r="AU768" s="202" t="s">
        <v>90</v>
      </c>
      <c r="AV768" s="13" t="s">
        <v>88</v>
      </c>
      <c r="AW768" s="13" t="s">
        <v>41</v>
      </c>
      <c r="AX768" s="13" t="s">
        <v>80</v>
      </c>
      <c r="AY768" s="202" t="s">
        <v>182</v>
      </c>
    </row>
    <row r="769" spans="1:65" s="14" customFormat="1" ht="11.25">
      <c r="B769" s="203"/>
      <c r="C769" s="204"/>
      <c r="D769" s="194" t="s">
        <v>193</v>
      </c>
      <c r="E769" s="205" t="s">
        <v>43</v>
      </c>
      <c r="F769" s="206" t="s">
        <v>2574</v>
      </c>
      <c r="G769" s="204"/>
      <c r="H769" s="207">
        <v>3</v>
      </c>
      <c r="I769" s="208"/>
      <c r="J769" s="204"/>
      <c r="K769" s="204"/>
      <c r="L769" s="209"/>
      <c r="M769" s="210"/>
      <c r="N769" s="211"/>
      <c r="O769" s="211"/>
      <c r="P769" s="211"/>
      <c r="Q769" s="211"/>
      <c r="R769" s="211"/>
      <c r="S769" s="211"/>
      <c r="T769" s="212"/>
      <c r="AT769" s="213" t="s">
        <v>193</v>
      </c>
      <c r="AU769" s="213" t="s">
        <v>90</v>
      </c>
      <c r="AV769" s="14" t="s">
        <v>90</v>
      </c>
      <c r="AW769" s="14" t="s">
        <v>41</v>
      </c>
      <c r="AX769" s="14" t="s">
        <v>88</v>
      </c>
      <c r="AY769" s="213" t="s">
        <v>182</v>
      </c>
    </row>
    <row r="770" spans="1:65" s="2" customFormat="1" ht="62.65" customHeight="1">
      <c r="A770" s="35"/>
      <c r="B770" s="36"/>
      <c r="C770" s="179" t="s">
        <v>855</v>
      </c>
      <c r="D770" s="179" t="s">
        <v>187</v>
      </c>
      <c r="E770" s="180" t="s">
        <v>777</v>
      </c>
      <c r="F770" s="181" t="s">
        <v>778</v>
      </c>
      <c r="G770" s="182" t="s">
        <v>190</v>
      </c>
      <c r="H770" s="183">
        <v>2</v>
      </c>
      <c r="I770" s="184"/>
      <c r="J770" s="185">
        <f>ROUND(I770*H770,2)</f>
        <v>0</v>
      </c>
      <c r="K770" s="181" t="s">
        <v>191</v>
      </c>
      <c r="L770" s="40"/>
      <c r="M770" s="186" t="s">
        <v>43</v>
      </c>
      <c r="N770" s="187" t="s">
        <v>51</v>
      </c>
      <c r="O770" s="65"/>
      <c r="P770" s="188">
        <f>O770*H770</f>
        <v>0</v>
      </c>
      <c r="Q770" s="188">
        <v>0</v>
      </c>
      <c r="R770" s="188">
        <f>Q770*H770</f>
        <v>0</v>
      </c>
      <c r="S770" s="188">
        <v>0</v>
      </c>
      <c r="T770" s="189">
        <f>S770*H770</f>
        <v>0</v>
      </c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R770" s="190" t="s">
        <v>88</v>
      </c>
      <c r="AT770" s="190" t="s">
        <v>187</v>
      </c>
      <c r="AU770" s="190" t="s">
        <v>90</v>
      </c>
      <c r="AY770" s="17" t="s">
        <v>182</v>
      </c>
      <c r="BE770" s="191">
        <f>IF(N770="základní",J770,0)</f>
        <v>0</v>
      </c>
      <c r="BF770" s="191">
        <f>IF(N770="snížená",J770,0)</f>
        <v>0</v>
      </c>
      <c r="BG770" s="191">
        <f>IF(N770="zákl. přenesená",J770,0)</f>
        <v>0</v>
      </c>
      <c r="BH770" s="191">
        <f>IF(N770="sníž. přenesená",J770,0)</f>
        <v>0</v>
      </c>
      <c r="BI770" s="191">
        <f>IF(N770="nulová",J770,0)</f>
        <v>0</v>
      </c>
      <c r="BJ770" s="17" t="s">
        <v>88</v>
      </c>
      <c r="BK770" s="191">
        <f>ROUND(I770*H770,2)</f>
        <v>0</v>
      </c>
      <c r="BL770" s="17" t="s">
        <v>88</v>
      </c>
      <c r="BM770" s="190" t="s">
        <v>1803</v>
      </c>
    </row>
    <row r="771" spans="1:65" s="13" customFormat="1" ht="11.25">
      <c r="B771" s="192"/>
      <c r="C771" s="193"/>
      <c r="D771" s="194" t="s">
        <v>193</v>
      </c>
      <c r="E771" s="195" t="s">
        <v>43</v>
      </c>
      <c r="F771" s="196" t="s">
        <v>554</v>
      </c>
      <c r="G771" s="193"/>
      <c r="H771" s="195" t="s">
        <v>43</v>
      </c>
      <c r="I771" s="197"/>
      <c r="J771" s="193"/>
      <c r="K771" s="193"/>
      <c r="L771" s="198"/>
      <c r="M771" s="199"/>
      <c r="N771" s="200"/>
      <c r="O771" s="200"/>
      <c r="P771" s="200"/>
      <c r="Q771" s="200"/>
      <c r="R771" s="200"/>
      <c r="S771" s="200"/>
      <c r="T771" s="201"/>
      <c r="AT771" s="202" t="s">
        <v>193</v>
      </c>
      <c r="AU771" s="202" t="s">
        <v>90</v>
      </c>
      <c r="AV771" s="13" t="s">
        <v>88</v>
      </c>
      <c r="AW771" s="13" t="s">
        <v>41</v>
      </c>
      <c r="AX771" s="13" t="s">
        <v>80</v>
      </c>
      <c r="AY771" s="202" t="s">
        <v>182</v>
      </c>
    </row>
    <row r="772" spans="1:65" s="13" customFormat="1" ht="11.25">
      <c r="B772" s="192"/>
      <c r="C772" s="193"/>
      <c r="D772" s="194" t="s">
        <v>193</v>
      </c>
      <c r="E772" s="195" t="s">
        <v>43</v>
      </c>
      <c r="F772" s="196" t="s">
        <v>1804</v>
      </c>
      <c r="G772" s="193"/>
      <c r="H772" s="195" t="s">
        <v>43</v>
      </c>
      <c r="I772" s="197"/>
      <c r="J772" s="193"/>
      <c r="K772" s="193"/>
      <c r="L772" s="198"/>
      <c r="M772" s="199"/>
      <c r="N772" s="200"/>
      <c r="O772" s="200"/>
      <c r="P772" s="200"/>
      <c r="Q772" s="200"/>
      <c r="R772" s="200"/>
      <c r="S772" s="200"/>
      <c r="T772" s="201"/>
      <c r="AT772" s="202" t="s">
        <v>193</v>
      </c>
      <c r="AU772" s="202" t="s">
        <v>90</v>
      </c>
      <c r="AV772" s="13" t="s">
        <v>88</v>
      </c>
      <c r="AW772" s="13" t="s">
        <v>41</v>
      </c>
      <c r="AX772" s="13" t="s">
        <v>80</v>
      </c>
      <c r="AY772" s="202" t="s">
        <v>182</v>
      </c>
    </row>
    <row r="773" spans="1:65" s="14" customFormat="1" ht="11.25">
      <c r="B773" s="203"/>
      <c r="C773" s="204"/>
      <c r="D773" s="194" t="s">
        <v>193</v>
      </c>
      <c r="E773" s="205" t="s">
        <v>43</v>
      </c>
      <c r="F773" s="206" t="s">
        <v>478</v>
      </c>
      <c r="G773" s="204"/>
      <c r="H773" s="207">
        <v>2</v>
      </c>
      <c r="I773" s="208"/>
      <c r="J773" s="204"/>
      <c r="K773" s="204"/>
      <c r="L773" s="209"/>
      <c r="M773" s="210"/>
      <c r="N773" s="211"/>
      <c r="O773" s="211"/>
      <c r="P773" s="211"/>
      <c r="Q773" s="211"/>
      <c r="R773" s="211"/>
      <c r="S773" s="211"/>
      <c r="T773" s="212"/>
      <c r="AT773" s="213" t="s">
        <v>193</v>
      </c>
      <c r="AU773" s="213" t="s">
        <v>90</v>
      </c>
      <c r="AV773" s="14" t="s">
        <v>90</v>
      </c>
      <c r="AW773" s="14" t="s">
        <v>41</v>
      </c>
      <c r="AX773" s="14" t="s">
        <v>88</v>
      </c>
      <c r="AY773" s="213" t="s">
        <v>182</v>
      </c>
    </row>
    <row r="774" spans="1:65" s="2" customFormat="1" ht="37.9" customHeight="1">
      <c r="A774" s="35"/>
      <c r="B774" s="36"/>
      <c r="C774" s="179" t="s">
        <v>859</v>
      </c>
      <c r="D774" s="179" t="s">
        <v>187</v>
      </c>
      <c r="E774" s="180" t="s">
        <v>782</v>
      </c>
      <c r="F774" s="181" t="s">
        <v>783</v>
      </c>
      <c r="G774" s="182" t="s">
        <v>190</v>
      </c>
      <c r="H774" s="183">
        <v>2</v>
      </c>
      <c r="I774" s="184"/>
      <c r="J774" s="185">
        <f>ROUND(I774*H774,2)</f>
        <v>0</v>
      </c>
      <c r="K774" s="181" t="s">
        <v>191</v>
      </c>
      <c r="L774" s="40"/>
      <c r="M774" s="186" t="s">
        <v>43</v>
      </c>
      <c r="N774" s="187" t="s">
        <v>51</v>
      </c>
      <c r="O774" s="65"/>
      <c r="P774" s="188">
        <f>O774*H774</f>
        <v>0</v>
      </c>
      <c r="Q774" s="188">
        <v>0</v>
      </c>
      <c r="R774" s="188">
        <f>Q774*H774</f>
        <v>0</v>
      </c>
      <c r="S774" s="188">
        <v>0</v>
      </c>
      <c r="T774" s="189">
        <f>S774*H774</f>
        <v>0</v>
      </c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R774" s="190" t="s">
        <v>88</v>
      </c>
      <c r="AT774" s="190" t="s">
        <v>187</v>
      </c>
      <c r="AU774" s="190" t="s">
        <v>90</v>
      </c>
      <c r="AY774" s="17" t="s">
        <v>182</v>
      </c>
      <c r="BE774" s="191">
        <f>IF(N774="základní",J774,0)</f>
        <v>0</v>
      </c>
      <c r="BF774" s="191">
        <f>IF(N774="snížená",J774,0)</f>
        <v>0</v>
      </c>
      <c r="BG774" s="191">
        <f>IF(N774="zákl. přenesená",J774,0)</f>
        <v>0</v>
      </c>
      <c r="BH774" s="191">
        <f>IF(N774="sníž. přenesená",J774,0)</f>
        <v>0</v>
      </c>
      <c r="BI774" s="191">
        <f>IF(N774="nulová",J774,0)</f>
        <v>0</v>
      </c>
      <c r="BJ774" s="17" t="s">
        <v>88</v>
      </c>
      <c r="BK774" s="191">
        <f>ROUND(I774*H774,2)</f>
        <v>0</v>
      </c>
      <c r="BL774" s="17" t="s">
        <v>88</v>
      </c>
      <c r="BM774" s="190" t="s">
        <v>1805</v>
      </c>
    </row>
    <row r="775" spans="1:65" s="13" customFormat="1" ht="11.25">
      <c r="B775" s="192"/>
      <c r="C775" s="193"/>
      <c r="D775" s="194" t="s">
        <v>193</v>
      </c>
      <c r="E775" s="195" t="s">
        <v>43</v>
      </c>
      <c r="F775" s="196" t="s">
        <v>554</v>
      </c>
      <c r="G775" s="193"/>
      <c r="H775" s="195" t="s">
        <v>43</v>
      </c>
      <c r="I775" s="197"/>
      <c r="J775" s="193"/>
      <c r="K775" s="193"/>
      <c r="L775" s="198"/>
      <c r="M775" s="199"/>
      <c r="N775" s="200"/>
      <c r="O775" s="200"/>
      <c r="P775" s="200"/>
      <c r="Q775" s="200"/>
      <c r="R775" s="200"/>
      <c r="S775" s="200"/>
      <c r="T775" s="201"/>
      <c r="AT775" s="202" t="s">
        <v>193</v>
      </c>
      <c r="AU775" s="202" t="s">
        <v>90</v>
      </c>
      <c r="AV775" s="13" t="s">
        <v>88</v>
      </c>
      <c r="AW775" s="13" t="s">
        <v>41</v>
      </c>
      <c r="AX775" s="13" t="s">
        <v>80</v>
      </c>
      <c r="AY775" s="202" t="s">
        <v>182</v>
      </c>
    </row>
    <row r="776" spans="1:65" s="13" customFormat="1" ht="11.25">
      <c r="B776" s="192"/>
      <c r="C776" s="193"/>
      <c r="D776" s="194" t="s">
        <v>193</v>
      </c>
      <c r="E776" s="195" t="s">
        <v>43</v>
      </c>
      <c r="F776" s="196" t="s">
        <v>1804</v>
      </c>
      <c r="G776" s="193"/>
      <c r="H776" s="195" t="s">
        <v>43</v>
      </c>
      <c r="I776" s="197"/>
      <c r="J776" s="193"/>
      <c r="K776" s="193"/>
      <c r="L776" s="198"/>
      <c r="M776" s="199"/>
      <c r="N776" s="200"/>
      <c r="O776" s="200"/>
      <c r="P776" s="200"/>
      <c r="Q776" s="200"/>
      <c r="R776" s="200"/>
      <c r="S776" s="200"/>
      <c r="T776" s="201"/>
      <c r="AT776" s="202" t="s">
        <v>193</v>
      </c>
      <c r="AU776" s="202" t="s">
        <v>90</v>
      </c>
      <c r="AV776" s="13" t="s">
        <v>88</v>
      </c>
      <c r="AW776" s="13" t="s">
        <v>41</v>
      </c>
      <c r="AX776" s="13" t="s">
        <v>80</v>
      </c>
      <c r="AY776" s="202" t="s">
        <v>182</v>
      </c>
    </row>
    <row r="777" spans="1:65" s="14" customFormat="1" ht="11.25">
      <c r="B777" s="203"/>
      <c r="C777" s="204"/>
      <c r="D777" s="194" t="s">
        <v>193</v>
      </c>
      <c r="E777" s="205" t="s">
        <v>43</v>
      </c>
      <c r="F777" s="206" t="s">
        <v>478</v>
      </c>
      <c r="G777" s="204"/>
      <c r="H777" s="207">
        <v>2</v>
      </c>
      <c r="I777" s="208"/>
      <c r="J777" s="204"/>
      <c r="K777" s="204"/>
      <c r="L777" s="209"/>
      <c r="M777" s="210"/>
      <c r="N777" s="211"/>
      <c r="O777" s="211"/>
      <c r="P777" s="211"/>
      <c r="Q777" s="211"/>
      <c r="R777" s="211"/>
      <c r="S777" s="211"/>
      <c r="T777" s="212"/>
      <c r="AT777" s="213" t="s">
        <v>193</v>
      </c>
      <c r="AU777" s="213" t="s">
        <v>90</v>
      </c>
      <c r="AV777" s="14" t="s">
        <v>90</v>
      </c>
      <c r="AW777" s="14" t="s">
        <v>41</v>
      </c>
      <c r="AX777" s="14" t="s">
        <v>88</v>
      </c>
      <c r="AY777" s="213" t="s">
        <v>182</v>
      </c>
    </row>
    <row r="778" spans="1:65" s="2" customFormat="1" ht="24.2" customHeight="1">
      <c r="A778" s="35"/>
      <c r="B778" s="36"/>
      <c r="C778" s="214" t="s">
        <v>863</v>
      </c>
      <c r="D778" s="214" t="s">
        <v>179</v>
      </c>
      <c r="E778" s="215" t="s">
        <v>786</v>
      </c>
      <c r="F778" s="216" t="s">
        <v>787</v>
      </c>
      <c r="G778" s="217" t="s">
        <v>481</v>
      </c>
      <c r="H778" s="218">
        <v>0.2</v>
      </c>
      <c r="I778" s="219"/>
      <c r="J778" s="220">
        <f>ROUND(I778*H778,2)</f>
        <v>0</v>
      </c>
      <c r="K778" s="216" t="s">
        <v>191</v>
      </c>
      <c r="L778" s="221"/>
      <c r="M778" s="222" t="s">
        <v>43</v>
      </c>
      <c r="N778" s="223" t="s">
        <v>51</v>
      </c>
      <c r="O778" s="65"/>
      <c r="P778" s="188">
        <f>O778*H778</f>
        <v>0</v>
      </c>
      <c r="Q778" s="188">
        <v>1E-4</v>
      </c>
      <c r="R778" s="188">
        <f>Q778*H778</f>
        <v>2.0000000000000002E-5</v>
      </c>
      <c r="S778" s="188">
        <v>0</v>
      </c>
      <c r="T778" s="189">
        <f>S778*H778</f>
        <v>0</v>
      </c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R778" s="190" t="s">
        <v>90</v>
      </c>
      <c r="AT778" s="190" t="s">
        <v>179</v>
      </c>
      <c r="AU778" s="190" t="s">
        <v>90</v>
      </c>
      <c r="AY778" s="17" t="s">
        <v>182</v>
      </c>
      <c r="BE778" s="191">
        <f>IF(N778="základní",J778,0)</f>
        <v>0</v>
      </c>
      <c r="BF778" s="191">
        <f>IF(N778="snížená",J778,0)</f>
        <v>0</v>
      </c>
      <c r="BG778" s="191">
        <f>IF(N778="zákl. přenesená",J778,0)</f>
        <v>0</v>
      </c>
      <c r="BH778" s="191">
        <f>IF(N778="sníž. přenesená",J778,0)</f>
        <v>0</v>
      </c>
      <c r="BI778" s="191">
        <f>IF(N778="nulová",J778,0)</f>
        <v>0</v>
      </c>
      <c r="BJ778" s="17" t="s">
        <v>88</v>
      </c>
      <c r="BK778" s="191">
        <f>ROUND(I778*H778,2)</f>
        <v>0</v>
      </c>
      <c r="BL778" s="17" t="s">
        <v>88</v>
      </c>
      <c r="BM778" s="190" t="s">
        <v>1806</v>
      </c>
    </row>
    <row r="779" spans="1:65" s="13" customFormat="1" ht="11.25">
      <c r="B779" s="192"/>
      <c r="C779" s="193"/>
      <c r="D779" s="194" t="s">
        <v>193</v>
      </c>
      <c r="E779" s="195" t="s">
        <v>43</v>
      </c>
      <c r="F779" s="196" t="s">
        <v>554</v>
      </c>
      <c r="G779" s="193"/>
      <c r="H779" s="195" t="s">
        <v>43</v>
      </c>
      <c r="I779" s="197"/>
      <c r="J779" s="193"/>
      <c r="K779" s="193"/>
      <c r="L779" s="198"/>
      <c r="M779" s="199"/>
      <c r="N779" s="200"/>
      <c r="O779" s="200"/>
      <c r="P779" s="200"/>
      <c r="Q779" s="200"/>
      <c r="R779" s="200"/>
      <c r="S779" s="200"/>
      <c r="T779" s="201"/>
      <c r="AT779" s="202" t="s">
        <v>193</v>
      </c>
      <c r="AU779" s="202" t="s">
        <v>90</v>
      </c>
      <c r="AV779" s="13" t="s">
        <v>88</v>
      </c>
      <c r="AW779" s="13" t="s">
        <v>41</v>
      </c>
      <c r="AX779" s="13" t="s">
        <v>80</v>
      </c>
      <c r="AY779" s="202" t="s">
        <v>182</v>
      </c>
    </row>
    <row r="780" spans="1:65" s="13" customFormat="1" ht="11.25">
      <c r="B780" s="192"/>
      <c r="C780" s="193"/>
      <c r="D780" s="194" t="s">
        <v>193</v>
      </c>
      <c r="E780" s="195" t="s">
        <v>43</v>
      </c>
      <c r="F780" s="196" t="s">
        <v>1804</v>
      </c>
      <c r="G780" s="193"/>
      <c r="H780" s="195" t="s">
        <v>43</v>
      </c>
      <c r="I780" s="197"/>
      <c r="J780" s="193"/>
      <c r="K780" s="193"/>
      <c r="L780" s="198"/>
      <c r="M780" s="199"/>
      <c r="N780" s="200"/>
      <c r="O780" s="200"/>
      <c r="P780" s="200"/>
      <c r="Q780" s="200"/>
      <c r="R780" s="200"/>
      <c r="S780" s="200"/>
      <c r="T780" s="201"/>
      <c r="AT780" s="202" t="s">
        <v>193</v>
      </c>
      <c r="AU780" s="202" t="s">
        <v>90</v>
      </c>
      <c r="AV780" s="13" t="s">
        <v>88</v>
      </c>
      <c r="AW780" s="13" t="s">
        <v>41</v>
      </c>
      <c r="AX780" s="13" t="s">
        <v>80</v>
      </c>
      <c r="AY780" s="202" t="s">
        <v>182</v>
      </c>
    </row>
    <row r="781" spans="1:65" s="14" customFormat="1" ht="11.25">
      <c r="B781" s="203"/>
      <c r="C781" s="204"/>
      <c r="D781" s="194" t="s">
        <v>193</v>
      </c>
      <c r="E781" s="205" t="s">
        <v>43</v>
      </c>
      <c r="F781" s="206" t="s">
        <v>789</v>
      </c>
      <c r="G781" s="204"/>
      <c r="H781" s="207">
        <v>0.2</v>
      </c>
      <c r="I781" s="208"/>
      <c r="J781" s="204"/>
      <c r="K781" s="204"/>
      <c r="L781" s="209"/>
      <c r="M781" s="210"/>
      <c r="N781" s="211"/>
      <c r="O781" s="211"/>
      <c r="P781" s="211"/>
      <c r="Q781" s="211"/>
      <c r="R781" s="211"/>
      <c r="S781" s="211"/>
      <c r="T781" s="212"/>
      <c r="AT781" s="213" t="s">
        <v>193</v>
      </c>
      <c r="AU781" s="213" t="s">
        <v>90</v>
      </c>
      <c r="AV781" s="14" t="s">
        <v>90</v>
      </c>
      <c r="AW781" s="14" t="s">
        <v>41</v>
      </c>
      <c r="AX781" s="14" t="s">
        <v>88</v>
      </c>
      <c r="AY781" s="213" t="s">
        <v>182</v>
      </c>
    </row>
    <row r="782" spans="1:65" s="2" customFormat="1" ht="62.65" customHeight="1">
      <c r="A782" s="35"/>
      <c r="B782" s="36"/>
      <c r="C782" s="179" t="s">
        <v>867</v>
      </c>
      <c r="D782" s="179" t="s">
        <v>187</v>
      </c>
      <c r="E782" s="180" t="s">
        <v>777</v>
      </c>
      <c r="F782" s="181" t="s">
        <v>778</v>
      </c>
      <c r="G782" s="182" t="s">
        <v>190</v>
      </c>
      <c r="H782" s="183">
        <v>10</v>
      </c>
      <c r="I782" s="184"/>
      <c r="J782" s="185">
        <f>ROUND(I782*H782,2)</f>
        <v>0</v>
      </c>
      <c r="K782" s="181" t="s">
        <v>191</v>
      </c>
      <c r="L782" s="40"/>
      <c r="M782" s="186" t="s">
        <v>43</v>
      </c>
      <c r="N782" s="187" t="s">
        <v>51</v>
      </c>
      <c r="O782" s="65"/>
      <c r="P782" s="188">
        <f>O782*H782</f>
        <v>0</v>
      </c>
      <c r="Q782" s="188">
        <v>0</v>
      </c>
      <c r="R782" s="188">
        <f>Q782*H782</f>
        <v>0</v>
      </c>
      <c r="S782" s="188">
        <v>0</v>
      </c>
      <c r="T782" s="189">
        <f>S782*H782</f>
        <v>0</v>
      </c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R782" s="190" t="s">
        <v>88</v>
      </c>
      <c r="AT782" s="190" t="s">
        <v>187</v>
      </c>
      <c r="AU782" s="190" t="s">
        <v>90</v>
      </c>
      <c r="AY782" s="17" t="s">
        <v>182</v>
      </c>
      <c r="BE782" s="191">
        <f>IF(N782="základní",J782,0)</f>
        <v>0</v>
      </c>
      <c r="BF782" s="191">
        <f>IF(N782="snížená",J782,0)</f>
        <v>0</v>
      </c>
      <c r="BG782" s="191">
        <f>IF(N782="zákl. přenesená",J782,0)</f>
        <v>0</v>
      </c>
      <c r="BH782" s="191">
        <f>IF(N782="sníž. přenesená",J782,0)</f>
        <v>0</v>
      </c>
      <c r="BI782" s="191">
        <f>IF(N782="nulová",J782,0)</f>
        <v>0</v>
      </c>
      <c r="BJ782" s="17" t="s">
        <v>88</v>
      </c>
      <c r="BK782" s="191">
        <f>ROUND(I782*H782,2)</f>
        <v>0</v>
      </c>
      <c r="BL782" s="17" t="s">
        <v>88</v>
      </c>
      <c r="BM782" s="190" t="s">
        <v>791</v>
      </c>
    </row>
    <row r="783" spans="1:65" s="13" customFormat="1" ht="11.25">
      <c r="B783" s="192"/>
      <c r="C783" s="193"/>
      <c r="D783" s="194" t="s">
        <v>193</v>
      </c>
      <c r="E783" s="195" t="s">
        <v>43</v>
      </c>
      <c r="F783" s="196" t="s">
        <v>554</v>
      </c>
      <c r="G783" s="193"/>
      <c r="H783" s="195" t="s">
        <v>43</v>
      </c>
      <c r="I783" s="197"/>
      <c r="J783" s="193"/>
      <c r="K783" s="193"/>
      <c r="L783" s="198"/>
      <c r="M783" s="199"/>
      <c r="N783" s="200"/>
      <c r="O783" s="200"/>
      <c r="P783" s="200"/>
      <c r="Q783" s="200"/>
      <c r="R783" s="200"/>
      <c r="S783" s="200"/>
      <c r="T783" s="201"/>
      <c r="AT783" s="202" t="s">
        <v>193</v>
      </c>
      <c r="AU783" s="202" t="s">
        <v>90</v>
      </c>
      <c r="AV783" s="13" t="s">
        <v>88</v>
      </c>
      <c r="AW783" s="13" t="s">
        <v>41</v>
      </c>
      <c r="AX783" s="13" t="s">
        <v>80</v>
      </c>
      <c r="AY783" s="202" t="s">
        <v>182</v>
      </c>
    </row>
    <row r="784" spans="1:65" s="13" customFormat="1" ht="11.25">
      <c r="B784" s="192"/>
      <c r="C784" s="193"/>
      <c r="D784" s="194" t="s">
        <v>193</v>
      </c>
      <c r="E784" s="195" t="s">
        <v>43</v>
      </c>
      <c r="F784" s="196" t="s">
        <v>1808</v>
      </c>
      <c r="G784" s="193"/>
      <c r="H784" s="195" t="s">
        <v>43</v>
      </c>
      <c r="I784" s="197"/>
      <c r="J784" s="193"/>
      <c r="K784" s="193"/>
      <c r="L784" s="198"/>
      <c r="M784" s="199"/>
      <c r="N784" s="200"/>
      <c r="O784" s="200"/>
      <c r="P784" s="200"/>
      <c r="Q784" s="200"/>
      <c r="R784" s="200"/>
      <c r="S784" s="200"/>
      <c r="T784" s="201"/>
      <c r="AT784" s="202" t="s">
        <v>193</v>
      </c>
      <c r="AU784" s="202" t="s">
        <v>90</v>
      </c>
      <c r="AV784" s="13" t="s">
        <v>88</v>
      </c>
      <c r="AW784" s="13" t="s">
        <v>41</v>
      </c>
      <c r="AX784" s="13" t="s">
        <v>80</v>
      </c>
      <c r="AY784" s="202" t="s">
        <v>182</v>
      </c>
    </row>
    <row r="785" spans="1:65" s="14" customFormat="1" ht="11.25">
      <c r="B785" s="203"/>
      <c r="C785" s="204"/>
      <c r="D785" s="194" t="s">
        <v>193</v>
      </c>
      <c r="E785" s="205" t="s">
        <v>43</v>
      </c>
      <c r="F785" s="206" t="s">
        <v>1756</v>
      </c>
      <c r="G785" s="204"/>
      <c r="H785" s="207">
        <v>10</v>
      </c>
      <c r="I785" s="208"/>
      <c r="J785" s="204"/>
      <c r="K785" s="204"/>
      <c r="L785" s="209"/>
      <c r="M785" s="210"/>
      <c r="N785" s="211"/>
      <c r="O785" s="211"/>
      <c r="P785" s="211"/>
      <c r="Q785" s="211"/>
      <c r="R785" s="211"/>
      <c r="S785" s="211"/>
      <c r="T785" s="212"/>
      <c r="AT785" s="213" t="s">
        <v>193</v>
      </c>
      <c r="AU785" s="213" t="s">
        <v>90</v>
      </c>
      <c r="AV785" s="14" t="s">
        <v>90</v>
      </c>
      <c r="AW785" s="14" t="s">
        <v>41</v>
      </c>
      <c r="AX785" s="14" t="s">
        <v>88</v>
      </c>
      <c r="AY785" s="213" t="s">
        <v>182</v>
      </c>
    </row>
    <row r="786" spans="1:65" s="2" customFormat="1" ht="37.9" customHeight="1">
      <c r="A786" s="35"/>
      <c r="B786" s="36"/>
      <c r="C786" s="179" t="s">
        <v>871</v>
      </c>
      <c r="D786" s="179" t="s">
        <v>187</v>
      </c>
      <c r="E786" s="180" t="s">
        <v>1810</v>
      </c>
      <c r="F786" s="181" t="s">
        <v>1811</v>
      </c>
      <c r="G786" s="182" t="s">
        <v>190</v>
      </c>
      <c r="H786" s="183">
        <v>10</v>
      </c>
      <c r="I786" s="184"/>
      <c r="J786" s="185">
        <f>ROUND(I786*H786,2)</f>
        <v>0</v>
      </c>
      <c r="K786" s="181" t="s">
        <v>191</v>
      </c>
      <c r="L786" s="40"/>
      <c r="M786" s="186" t="s">
        <v>43</v>
      </c>
      <c r="N786" s="187" t="s">
        <v>51</v>
      </c>
      <c r="O786" s="65"/>
      <c r="P786" s="188">
        <f>O786*H786</f>
        <v>0</v>
      </c>
      <c r="Q786" s="188">
        <v>0</v>
      </c>
      <c r="R786" s="188">
        <f>Q786*H786</f>
        <v>0</v>
      </c>
      <c r="S786" s="188">
        <v>0</v>
      </c>
      <c r="T786" s="189">
        <f>S786*H786</f>
        <v>0</v>
      </c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R786" s="190" t="s">
        <v>88</v>
      </c>
      <c r="AT786" s="190" t="s">
        <v>187</v>
      </c>
      <c r="AU786" s="190" t="s">
        <v>90</v>
      </c>
      <c r="AY786" s="17" t="s">
        <v>182</v>
      </c>
      <c r="BE786" s="191">
        <f>IF(N786="základní",J786,0)</f>
        <v>0</v>
      </c>
      <c r="BF786" s="191">
        <f>IF(N786="snížená",J786,0)</f>
        <v>0</v>
      </c>
      <c r="BG786" s="191">
        <f>IF(N786="zákl. přenesená",J786,0)</f>
        <v>0</v>
      </c>
      <c r="BH786" s="191">
        <f>IF(N786="sníž. přenesená",J786,0)</f>
        <v>0</v>
      </c>
      <c r="BI786" s="191">
        <f>IF(N786="nulová",J786,0)</f>
        <v>0</v>
      </c>
      <c r="BJ786" s="17" t="s">
        <v>88</v>
      </c>
      <c r="BK786" s="191">
        <f>ROUND(I786*H786,2)</f>
        <v>0</v>
      </c>
      <c r="BL786" s="17" t="s">
        <v>88</v>
      </c>
      <c r="BM786" s="190" t="s">
        <v>1812</v>
      </c>
    </row>
    <row r="787" spans="1:65" s="13" customFormat="1" ht="11.25">
      <c r="B787" s="192"/>
      <c r="C787" s="193"/>
      <c r="D787" s="194" t="s">
        <v>193</v>
      </c>
      <c r="E787" s="195" t="s">
        <v>43</v>
      </c>
      <c r="F787" s="196" t="s">
        <v>554</v>
      </c>
      <c r="G787" s="193"/>
      <c r="H787" s="195" t="s">
        <v>43</v>
      </c>
      <c r="I787" s="197"/>
      <c r="J787" s="193"/>
      <c r="K787" s="193"/>
      <c r="L787" s="198"/>
      <c r="M787" s="199"/>
      <c r="N787" s="200"/>
      <c r="O787" s="200"/>
      <c r="P787" s="200"/>
      <c r="Q787" s="200"/>
      <c r="R787" s="200"/>
      <c r="S787" s="200"/>
      <c r="T787" s="201"/>
      <c r="AT787" s="202" t="s">
        <v>193</v>
      </c>
      <c r="AU787" s="202" t="s">
        <v>90</v>
      </c>
      <c r="AV787" s="13" t="s">
        <v>88</v>
      </c>
      <c r="AW787" s="13" t="s">
        <v>41</v>
      </c>
      <c r="AX787" s="13" t="s">
        <v>80</v>
      </c>
      <c r="AY787" s="202" t="s">
        <v>182</v>
      </c>
    </row>
    <row r="788" spans="1:65" s="13" customFormat="1" ht="11.25">
      <c r="B788" s="192"/>
      <c r="C788" s="193"/>
      <c r="D788" s="194" t="s">
        <v>193</v>
      </c>
      <c r="E788" s="195" t="s">
        <v>43</v>
      </c>
      <c r="F788" s="196" t="s">
        <v>1808</v>
      </c>
      <c r="G788" s="193"/>
      <c r="H788" s="195" t="s">
        <v>43</v>
      </c>
      <c r="I788" s="197"/>
      <c r="J788" s="193"/>
      <c r="K788" s="193"/>
      <c r="L788" s="198"/>
      <c r="M788" s="199"/>
      <c r="N788" s="200"/>
      <c r="O788" s="200"/>
      <c r="P788" s="200"/>
      <c r="Q788" s="200"/>
      <c r="R788" s="200"/>
      <c r="S788" s="200"/>
      <c r="T788" s="201"/>
      <c r="AT788" s="202" t="s">
        <v>193</v>
      </c>
      <c r="AU788" s="202" t="s">
        <v>90</v>
      </c>
      <c r="AV788" s="13" t="s">
        <v>88</v>
      </c>
      <c r="AW788" s="13" t="s">
        <v>41</v>
      </c>
      <c r="AX788" s="13" t="s">
        <v>80</v>
      </c>
      <c r="AY788" s="202" t="s">
        <v>182</v>
      </c>
    </row>
    <row r="789" spans="1:65" s="14" customFormat="1" ht="11.25">
      <c r="B789" s="203"/>
      <c r="C789" s="204"/>
      <c r="D789" s="194" t="s">
        <v>193</v>
      </c>
      <c r="E789" s="205" t="s">
        <v>43</v>
      </c>
      <c r="F789" s="206" t="s">
        <v>1756</v>
      </c>
      <c r="G789" s="204"/>
      <c r="H789" s="207">
        <v>10</v>
      </c>
      <c r="I789" s="208"/>
      <c r="J789" s="204"/>
      <c r="K789" s="204"/>
      <c r="L789" s="209"/>
      <c r="M789" s="210"/>
      <c r="N789" s="211"/>
      <c r="O789" s="211"/>
      <c r="P789" s="211"/>
      <c r="Q789" s="211"/>
      <c r="R789" s="211"/>
      <c r="S789" s="211"/>
      <c r="T789" s="212"/>
      <c r="AT789" s="213" t="s">
        <v>193</v>
      </c>
      <c r="AU789" s="213" t="s">
        <v>90</v>
      </c>
      <c r="AV789" s="14" t="s">
        <v>90</v>
      </c>
      <c r="AW789" s="14" t="s">
        <v>41</v>
      </c>
      <c r="AX789" s="14" t="s">
        <v>88</v>
      </c>
      <c r="AY789" s="213" t="s">
        <v>182</v>
      </c>
    </row>
    <row r="790" spans="1:65" s="2" customFormat="1" ht="24.2" customHeight="1">
      <c r="A790" s="35"/>
      <c r="B790" s="36"/>
      <c r="C790" s="214" t="s">
        <v>875</v>
      </c>
      <c r="D790" s="214" t="s">
        <v>179</v>
      </c>
      <c r="E790" s="215" t="s">
        <v>1813</v>
      </c>
      <c r="F790" s="216" t="s">
        <v>1814</v>
      </c>
      <c r="G790" s="217" t="s">
        <v>481</v>
      </c>
      <c r="H790" s="218">
        <v>1</v>
      </c>
      <c r="I790" s="219"/>
      <c r="J790" s="220">
        <f>ROUND(I790*H790,2)</f>
        <v>0</v>
      </c>
      <c r="K790" s="216" t="s">
        <v>191</v>
      </c>
      <c r="L790" s="221"/>
      <c r="M790" s="222" t="s">
        <v>43</v>
      </c>
      <c r="N790" s="223" t="s">
        <v>51</v>
      </c>
      <c r="O790" s="65"/>
      <c r="P790" s="188">
        <f>O790*H790</f>
        <v>0</v>
      </c>
      <c r="Q790" s="188">
        <v>1.1E-4</v>
      </c>
      <c r="R790" s="188">
        <f>Q790*H790</f>
        <v>1.1E-4</v>
      </c>
      <c r="S790" s="188">
        <v>0</v>
      </c>
      <c r="T790" s="189">
        <f>S790*H790</f>
        <v>0</v>
      </c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R790" s="190" t="s">
        <v>90</v>
      </c>
      <c r="AT790" s="190" t="s">
        <v>179</v>
      </c>
      <c r="AU790" s="190" t="s">
        <v>90</v>
      </c>
      <c r="AY790" s="17" t="s">
        <v>182</v>
      </c>
      <c r="BE790" s="191">
        <f>IF(N790="základní",J790,0)</f>
        <v>0</v>
      </c>
      <c r="BF790" s="191">
        <f>IF(N790="snížená",J790,0)</f>
        <v>0</v>
      </c>
      <c r="BG790" s="191">
        <f>IF(N790="zákl. přenesená",J790,0)</f>
        <v>0</v>
      </c>
      <c r="BH790" s="191">
        <f>IF(N790="sníž. přenesená",J790,0)</f>
        <v>0</v>
      </c>
      <c r="BI790" s="191">
        <f>IF(N790="nulová",J790,0)</f>
        <v>0</v>
      </c>
      <c r="BJ790" s="17" t="s">
        <v>88</v>
      </c>
      <c r="BK790" s="191">
        <f>ROUND(I790*H790,2)</f>
        <v>0</v>
      </c>
      <c r="BL790" s="17" t="s">
        <v>88</v>
      </c>
      <c r="BM790" s="190" t="s">
        <v>1815</v>
      </c>
    </row>
    <row r="791" spans="1:65" s="13" customFormat="1" ht="11.25">
      <c r="B791" s="192"/>
      <c r="C791" s="193"/>
      <c r="D791" s="194" t="s">
        <v>193</v>
      </c>
      <c r="E791" s="195" t="s">
        <v>43</v>
      </c>
      <c r="F791" s="196" t="s">
        <v>554</v>
      </c>
      <c r="G791" s="193"/>
      <c r="H791" s="195" t="s">
        <v>43</v>
      </c>
      <c r="I791" s="197"/>
      <c r="J791" s="193"/>
      <c r="K791" s="193"/>
      <c r="L791" s="198"/>
      <c r="M791" s="199"/>
      <c r="N791" s="200"/>
      <c r="O791" s="200"/>
      <c r="P791" s="200"/>
      <c r="Q791" s="200"/>
      <c r="R791" s="200"/>
      <c r="S791" s="200"/>
      <c r="T791" s="201"/>
      <c r="AT791" s="202" t="s">
        <v>193</v>
      </c>
      <c r="AU791" s="202" t="s">
        <v>90</v>
      </c>
      <c r="AV791" s="13" t="s">
        <v>88</v>
      </c>
      <c r="AW791" s="13" t="s">
        <v>41</v>
      </c>
      <c r="AX791" s="13" t="s">
        <v>80</v>
      </c>
      <c r="AY791" s="202" t="s">
        <v>182</v>
      </c>
    </row>
    <row r="792" spans="1:65" s="13" customFormat="1" ht="11.25">
      <c r="B792" s="192"/>
      <c r="C792" s="193"/>
      <c r="D792" s="194" t="s">
        <v>193</v>
      </c>
      <c r="E792" s="195" t="s">
        <v>43</v>
      </c>
      <c r="F792" s="196" t="s">
        <v>1808</v>
      </c>
      <c r="G792" s="193"/>
      <c r="H792" s="195" t="s">
        <v>43</v>
      </c>
      <c r="I792" s="197"/>
      <c r="J792" s="193"/>
      <c r="K792" s="193"/>
      <c r="L792" s="198"/>
      <c r="M792" s="199"/>
      <c r="N792" s="200"/>
      <c r="O792" s="200"/>
      <c r="P792" s="200"/>
      <c r="Q792" s="200"/>
      <c r="R792" s="200"/>
      <c r="S792" s="200"/>
      <c r="T792" s="201"/>
      <c r="AT792" s="202" t="s">
        <v>193</v>
      </c>
      <c r="AU792" s="202" t="s">
        <v>90</v>
      </c>
      <c r="AV792" s="13" t="s">
        <v>88</v>
      </c>
      <c r="AW792" s="13" t="s">
        <v>41</v>
      </c>
      <c r="AX792" s="13" t="s">
        <v>80</v>
      </c>
      <c r="AY792" s="202" t="s">
        <v>182</v>
      </c>
    </row>
    <row r="793" spans="1:65" s="14" customFormat="1" ht="11.25">
      <c r="B793" s="203"/>
      <c r="C793" s="204"/>
      <c r="D793" s="194" t="s">
        <v>193</v>
      </c>
      <c r="E793" s="205" t="s">
        <v>43</v>
      </c>
      <c r="F793" s="206" t="s">
        <v>2575</v>
      </c>
      <c r="G793" s="204"/>
      <c r="H793" s="207">
        <v>1</v>
      </c>
      <c r="I793" s="208"/>
      <c r="J793" s="204"/>
      <c r="K793" s="204"/>
      <c r="L793" s="209"/>
      <c r="M793" s="210"/>
      <c r="N793" s="211"/>
      <c r="O793" s="211"/>
      <c r="P793" s="211"/>
      <c r="Q793" s="211"/>
      <c r="R793" s="211"/>
      <c r="S793" s="211"/>
      <c r="T793" s="212"/>
      <c r="AT793" s="213" t="s">
        <v>193</v>
      </c>
      <c r="AU793" s="213" t="s">
        <v>90</v>
      </c>
      <c r="AV793" s="14" t="s">
        <v>90</v>
      </c>
      <c r="AW793" s="14" t="s">
        <v>41</v>
      </c>
      <c r="AX793" s="14" t="s">
        <v>88</v>
      </c>
      <c r="AY793" s="213" t="s">
        <v>182</v>
      </c>
    </row>
    <row r="794" spans="1:65" s="2" customFormat="1" ht="62.65" customHeight="1">
      <c r="A794" s="35"/>
      <c r="B794" s="36"/>
      <c r="C794" s="179" t="s">
        <v>879</v>
      </c>
      <c r="D794" s="179" t="s">
        <v>187</v>
      </c>
      <c r="E794" s="180" t="s">
        <v>777</v>
      </c>
      <c r="F794" s="181" t="s">
        <v>778</v>
      </c>
      <c r="G794" s="182" t="s">
        <v>190</v>
      </c>
      <c r="H794" s="183">
        <v>8</v>
      </c>
      <c r="I794" s="184"/>
      <c r="J794" s="185">
        <f>ROUND(I794*H794,2)</f>
        <v>0</v>
      </c>
      <c r="K794" s="181" t="s">
        <v>191</v>
      </c>
      <c r="L794" s="40"/>
      <c r="M794" s="186" t="s">
        <v>43</v>
      </c>
      <c r="N794" s="187" t="s">
        <v>51</v>
      </c>
      <c r="O794" s="65"/>
      <c r="P794" s="188">
        <f>O794*H794</f>
        <v>0</v>
      </c>
      <c r="Q794" s="188">
        <v>0</v>
      </c>
      <c r="R794" s="188">
        <f>Q794*H794</f>
        <v>0</v>
      </c>
      <c r="S794" s="188">
        <v>0</v>
      </c>
      <c r="T794" s="189">
        <f>S794*H794</f>
        <v>0</v>
      </c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R794" s="190" t="s">
        <v>88</v>
      </c>
      <c r="AT794" s="190" t="s">
        <v>187</v>
      </c>
      <c r="AU794" s="190" t="s">
        <v>90</v>
      </c>
      <c r="AY794" s="17" t="s">
        <v>182</v>
      </c>
      <c r="BE794" s="191">
        <f>IF(N794="základní",J794,0)</f>
        <v>0</v>
      </c>
      <c r="BF794" s="191">
        <f>IF(N794="snížená",J794,0)</f>
        <v>0</v>
      </c>
      <c r="BG794" s="191">
        <f>IF(N794="zákl. přenesená",J794,0)</f>
        <v>0</v>
      </c>
      <c r="BH794" s="191">
        <f>IF(N794="sníž. přenesená",J794,0)</f>
        <v>0</v>
      </c>
      <c r="BI794" s="191">
        <f>IF(N794="nulová",J794,0)</f>
        <v>0</v>
      </c>
      <c r="BJ794" s="17" t="s">
        <v>88</v>
      </c>
      <c r="BK794" s="191">
        <f>ROUND(I794*H794,2)</f>
        <v>0</v>
      </c>
      <c r="BL794" s="17" t="s">
        <v>88</v>
      </c>
      <c r="BM794" s="190" t="s">
        <v>1817</v>
      </c>
    </row>
    <row r="795" spans="1:65" s="13" customFormat="1" ht="11.25">
      <c r="B795" s="192"/>
      <c r="C795" s="193"/>
      <c r="D795" s="194" t="s">
        <v>193</v>
      </c>
      <c r="E795" s="195" t="s">
        <v>43</v>
      </c>
      <c r="F795" s="196" t="s">
        <v>554</v>
      </c>
      <c r="G795" s="193"/>
      <c r="H795" s="195" t="s">
        <v>43</v>
      </c>
      <c r="I795" s="197"/>
      <c r="J795" s="193"/>
      <c r="K795" s="193"/>
      <c r="L795" s="198"/>
      <c r="M795" s="199"/>
      <c r="N795" s="200"/>
      <c r="O795" s="200"/>
      <c r="P795" s="200"/>
      <c r="Q795" s="200"/>
      <c r="R795" s="200"/>
      <c r="S795" s="200"/>
      <c r="T795" s="201"/>
      <c r="AT795" s="202" t="s">
        <v>193</v>
      </c>
      <c r="AU795" s="202" t="s">
        <v>90</v>
      </c>
      <c r="AV795" s="13" t="s">
        <v>88</v>
      </c>
      <c r="AW795" s="13" t="s">
        <v>41</v>
      </c>
      <c r="AX795" s="13" t="s">
        <v>80</v>
      </c>
      <c r="AY795" s="202" t="s">
        <v>182</v>
      </c>
    </row>
    <row r="796" spans="1:65" s="13" customFormat="1" ht="11.25">
      <c r="B796" s="192"/>
      <c r="C796" s="193"/>
      <c r="D796" s="194" t="s">
        <v>193</v>
      </c>
      <c r="E796" s="195" t="s">
        <v>43</v>
      </c>
      <c r="F796" s="196" t="s">
        <v>1818</v>
      </c>
      <c r="G796" s="193"/>
      <c r="H796" s="195" t="s">
        <v>43</v>
      </c>
      <c r="I796" s="197"/>
      <c r="J796" s="193"/>
      <c r="K796" s="193"/>
      <c r="L796" s="198"/>
      <c r="M796" s="199"/>
      <c r="N796" s="200"/>
      <c r="O796" s="200"/>
      <c r="P796" s="200"/>
      <c r="Q796" s="200"/>
      <c r="R796" s="200"/>
      <c r="S796" s="200"/>
      <c r="T796" s="201"/>
      <c r="AT796" s="202" t="s">
        <v>193</v>
      </c>
      <c r="AU796" s="202" t="s">
        <v>90</v>
      </c>
      <c r="AV796" s="13" t="s">
        <v>88</v>
      </c>
      <c r="AW796" s="13" t="s">
        <v>41</v>
      </c>
      <c r="AX796" s="13" t="s">
        <v>80</v>
      </c>
      <c r="AY796" s="202" t="s">
        <v>182</v>
      </c>
    </row>
    <row r="797" spans="1:65" s="14" customFormat="1" ht="11.25">
      <c r="B797" s="203"/>
      <c r="C797" s="204"/>
      <c r="D797" s="194" t="s">
        <v>193</v>
      </c>
      <c r="E797" s="205" t="s">
        <v>43</v>
      </c>
      <c r="F797" s="206" t="s">
        <v>905</v>
      </c>
      <c r="G797" s="204"/>
      <c r="H797" s="207">
        <v>8</v>
      </c>
      <c r="I797" s="208"/>
      <c r="J797" s="204"/>
      <c r="K797" s="204"/>
      <c r="L797" s="209"/>
      <c r="M797" s="210"/>
      <c r="N797" s="211"/>
      <c r="O797" s="211"/>
      <c r="P797" s="211"/>
      <c r="Q797" s="211"/>
      <c r="R797" s="211"/>
      <c r="S797" s="211"/>
      <c r="T797" s="212"/>
      <c r="AT797" s="213" t="s">
        <v>193</v>
      </c>
      <c r="AU797" s="213" t="s">
        <v>90</v>
      </c>
      <c r="AV797" s="14" t="s">
        <v>90</v>
      </c>
      <c r="AW797" s="14" t="s">
        <v>41</v>
      </c>
      <c r="AX797" s="14" t="s">
        <v>88</v>
      </c>
      <c r="AY797" s="213" t="s">
        <v>182</v>
      </c>
    </row>
    <row r="798" spans="1:65" s="2" customFormat="1" ht="37.9" customHeight="1">
      <c r="A798" s="35"/>
      <c r="B798" s="36"/>
      <c r="C798" s="179" t="s">
        <v>883</v>
      </c>
      <c r="D798" s="179" t="s">
        <v>187</v>
      </c>
      <c r="E798" s="180" t="s">
        <v>794</v>
      </c>
      <c r="F798" s="181" t="s">
        <v>795</v>
      </c>
      <c r="G798" s="182" t="s">
        <v>190</v>
      </c>
      <c r="H798" s="183">
        <v>8</v>
      </c>
      <c r="I798" s="184"/>
      <c r="J798" s="185">
        <f>ROUND(I798*H798,2)</f>
        <v>0</v>
      </c>
      <c r="K798" s="181" t="s">
        <v>191</v>
      </c>
      <c r="L798" s="40"/>
      <c r="M798" s="186" t="s">
        <v>43</v>
      </c>
      <c r="N798" s="187" t="s">
        <v>51</v>
      </c>
      <c r="O798" s="65"/>
      <c r="P798" s="188">
        <f>O798*H798</f>
        <v>0</v>
      </c>
      <c r="Q798" s="188">
        <v>0</v>
      </c>
      <c r="R798" s="188">
        <f>Q798*H798</f>
        <v>0</v>
      </c>
      <c r="S798" s="188">
        <v>0</v>
      </c>
      <c r="T798" s="189">
        <f>S798*H798</f>
        <v>0</v>
      </c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R798" s="190" t="s">
        <v>88</v>
      </c>
      <c r="AT798" s="190" t="s">
        <v>187</v>
      </c>
      <c r="AU798" s="190" t="s">
        <v>90</v>
      </c>
      <c r="AY798" s="17" t="s">
        <v>182</v>
      </c>
      <c r="BE798" s="191">
        <f>IF(N798="základní",J798,0)</f>
        <v>0</v>
      </c>
      <c r="BF798" s="191">
        <f>IF(N798="snížená",J798,0)</f>
        <v>0</v>
      </c>
      <c r="BG798" s="191">
        <f>IF(N798="zákl. přenesená",J798,0)</f>
        <v>0</v>
      </c>
      <c r="BH798" s="191">
        <f>IF(N798="sníž. přenesená",J798,0)</f>
        <v>0</v>
      </c>
      <c r="BI798" s="191">
        <f>IF(N798="nulová",J798,0)</f>
        <v>0</v>
      </c>
      <c r="BJ798" s="17" t="s">
        <v>88</v>
      </c>
      <c r="BK798" s="191">
        <f>ROUND(I798*H798,2)</f>
        <v>0</v>
      </c>
      <c r="BL798" s="17" t="s">
        <v>88</v>
      </c>
      <c r="BM798" s="190" t="s">
        <v>1819</v>
      </c>
    </row>
    <row r="799" spans="1:65" s="13" customFormat="1" ht="11.25">
      <c r="B799" s="192"/>
      <c r="C799" s="193"/>
      <c r="D799" s="194" t="s">
        <v>193</v>
      </c>
      <c r="E799" s="195" t="s">
        <v>43</v>
      </c>
      <c r="F799" s="196" t="s">
        <v>554</v>
      </c>
      <c r="G799" s="193"/>
      <c r="H799" s="195" t="s">
        <v>43</v>
      </c>
      <c r="I799" s="197"/>
      <c r="J799" s="193"/>
      <c r="K799" s="193"/>
      <c r="L799" s="198"/>
      <c r="M799" s="199"/>
      <c r="N799" s="200"/>
      <c r="O799" s="200"/>
      <c r="P799" s="200"/>
      <c r="Q799" s="200"/>
      <c r="R799" s="200"/>
      <c r="S799" s="200"/>
      <c r="T799" s="201"/>
      <c r="AT799" s="202" t="s">
        <v>193</v>
      </c>
      <c r="AU799" s="202" t="s">
        <v>90</v>
      </c>
      <c r="AV799" s="13" t="s">
        <v>88</v>
      </c>
      <c r="AW799" s="13" t="s">
        <v>41</v>
      </c>
      <c r="AX799" s="13" t="s">
        <v>80</v>
      </c>
      <c r="AY799" s="202" t="s">
        <v>182</v>
      </c>
    </row>
    <row r="800" spans="1:65" s="13" customFormat="1" ht="11.25">
      <c r="B800" s="192"/>
      <c r="C800" s="193"/>
      <c r="D800" s="194" t="s">
        <v>193</v>
      </c>
      <c r="E800" s="195" t="s">
        <v>43</v>
      </c>
      <c r="F800" s="196" t="s">
        <v>1818</v>
      </c>
      <c r="G800" s="193"/>
      <c r="H800" s="195" t="s">
        <v>43</v>
      </c>
      <c r="I800" s="197"/>
      <c r="J800" s="193"/>
      <c r="K800" s="193"/>
      <c r="L800" s="198"/>
      <c r="M800" s="199"/>
      <c r="N800" s="200"/>
      <c r="O800" s="200"/>
      <c r="P800" s="200"/>
      <c r="Q800" s="200"/>
      <c r="R800" s="200"/>
      <c r="S800" s="200"/>
      <c r="T800" s="201"/>
      <c r="AT800" s="202" t="s">
        <v>193</v>
      </c>
      <c r="AU800" s="202" t="s">
        <v>90</v>
      </c>
      <c r="AV800" s="13" t="s">
        <v>88</v>
      </c>
      <c r="AW800" s="13" t="s">
        <v>41</v>
      </c>
      <c r="AX800" s="13" t="s">
        <v>80</v>
      </c>
      <c r="AY800" s="202" t="s">
        <v>182</v>
      </c>
    </row>
    <row r="801" spans="1:65" s="14" customFormat="1" ht="11.25">
      <c r="B801" s="203"/>
      <c r="C801" s="204"/>
      <c r="D801" s="194" t="s">
        <v>193</v>
      </c>
      <c r="E801" s="205" t="s">
        <v>43</v>
      </c>
      <c r="F801" s="206" t="s">
        <v>905</v>
      </c>
      <c r="G801" s="204"/>
      <c r="H801" s="207">
        <v>8</v>
      </c>
      <c r="I801" s="208"/>
      <c r="J801" s="204"/>
      <c r="K801" s="204"/>
      <c r="L801" s="209"/>
      <c r="M801" s="210"/>
      <c r="N801" s="211"/>
      <c r="O801" s="211"/>
      <c r="P801" s="211"/>
      <c r="Q801" s="211"/>
      <c r="R801" s="211"/>
      <c r="S801" s="211"/>
      <c r="T801" s="212"/>
      <c r="AT801" s="213" t="s">
        <v>193</v>
      </c>
      <c r="AU801" s="213" t="s">
        <v>90</v>
      </c>
      <c r="AV801" s="14" t="s">
        <v>90</v>
      </c>
      <c r="AW801" s="14" t="s">
        <v>41</v>
      </c>
      <c r="AX801" s="14" t="s">
        <v>88</v>
      </c>
      <c r="AY801" s="213" t="s">
        <v>182</v>
      </c>
    </row>
    <row r="802" spans="1:65" s="2" customFormat="1" ht="24.2" customHeight="1">
      <c r="A802" s="35"/>
      <c r="B802" s="36"/>
      <c r="C802" s="214" t="s">
        <v>887</v>
      </c>
      <c r="D802" s="214" t="s">
        <v>179</v>
      </c>
      <c r="E802" s="215" t="s">
        <v>798</v>
      </c>
      <c r="F802" s="216" t="s">
        <v>799</v>
      </c>
      <c r="G802" s="217" t="s">
        <v>481</v>
      </c>
      <c r="H802" s="218">
        <v>0.8</v>
      </c>
      <c r="I802" s="219"/>
      <c r="J802" s="220">
        <f>ROUND(I802*H802,2)</f>
        <v>0</v>
      </c>
      <c r="K802" s="216" t="s">
        <v>191</v>
      </c>
      <c r="L802" s="221"/>
      <c r="M802" s="222" t="s">
        <v>43</v>
      </c>
      <c r="N802" s="223" t="s">
        <v>51</v>
      </c>
      <c r="O802" s="65"/>
      <c r="P802" s="188">
        <f>O802*H802</f>
        <v>0</v>
      </c>
      <c r="Q802" s="188">
        <v>1.2E-4</v>
      </c>
      <c r="R802" s="188">
        <f>Q802*H802</f>
        <v>9.6000000000000002E-5</v>
      </c>
      <c r="S802" s="188">
        <v>0</v>
      </c>
      <c r="T802" s="189">
        <f>S802*H802</f>
        <v>0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90" t="s">
        <v>90</v>
      </c>
      <c r="AT802" s="190" t="s">
        <v>179</v>
      </c>
      <c r="AU802" s="190" t="s">
        <v>90</v>
      </c>
      <c r="AY802" s="17" t="s">
        <v>182</v>
      </c>
      <c r="BE802" s="191">
        <f>IF(N802="základní",J802,0)</f>
        <v>0</v>
      </c>
      <c r="BF802" s="191">
        <f>IF(N802="snížená",J802,0)</f>
        <v>0</v>
      </c>
      <c r="BG802" s="191">
        <f>IF(N802="zákl. přenesená",J802,0)</f>
        <v>0</v>
      </c>
      <c r="BH802" s="191">
        <f>IF(N802="sníž. přenesená",J802,0)</f>
        <v>0</v>
      </c>
      <c r="BI802" s="191">
        <f>IF(N802="nulová",J802,0)</f>
        <v>0</v>
      </c>
      <c r="BJ802" s="17" t="s">
        <v>88</v>
      </c>
      <c r="BK802" s="191">
        <f>ROUND(I802*H802,2)</f>
        <v>0</v>
      </c>
      <c r="BL802" s="17" t="s">
        <v>88</v>
      </c>
      <c r="BM802" s="190" t="s">
        <v>1820</v>
      </c>
    </row>
    <row r="803" spans="1:65" s="13" customFormat="1" ht="11.25">
      <c r="B803" s="192"/>
      <c r="C803" s="193"/>
      <c r="D803" s="194" t="s">
        <v>193</v>
      </c>
      <c r="E803" s="195" t="s">
        <v>43</v>
      </c>
      <c r="F803" s="196" t="s">
        <v>554</v>
      </c>
      <c r="G803" s="193"/>
      <c r="H803" s="195" t="s">
        <v>43</v>
      </c>
      <c r="I803" s="197"/>
      <c r="J803" s="193"/>
      <c r="K803" s="193"/>
      <c r="L803" s="198"/>
      <c r="M803" s="199"/>
      <c r="N803" s="200"/>
      <c r="O803" s="200"/>
      <c r="P803" s="200"/>
      <c r="Q803" s="200"/>
      <c r="R803" s="200"/>
      <c r="S803" s="200"/>
      <c r="T803" s="201"/>
      <c r="AT803" s="202" t="s">
        <v>193</v>
      </c>
      <c r="AU803" s="202" t="s">
        <v>90</v>
      </c>
      <c r="AV803" s="13" t="s">
        <v>88</v>
      </c>
      <c r="AW803" s="13" t="s">
        <v>41</v>
      </c>
      <c r="AX803" s="13" t="s">
        <v>80</v>
      </c>
      <c r="AY803" s="202" t="s">
        <v>182</v>
      </c>
    </row>
    <row r="804" spans="1:65" s="13" customFormat="1" ht="11.25">
      <c r="B804" s="192"/>
      <c r="C804" s="193"/>
      <c r="D804" s="194" t="s">
        <v>193</v>
      </c>
      <c r="E804" s="195" t="s">
        <v>43</v>
      </c>
      <c r="F804" s="196" t="s">
        <v>1818</v>
      </c>
      <c r="G804" s="193"/>
      <c r="H804" s="195" t="s">
        <v>43</v>
      </c>
      <c r="I804" s="197"/>
      <c r="J804" s="193"/>
      <c r="K804" s="193"/>
      <c r="L804" s="198"/>
      <c r="M804" s="199"/>
      <c r="N804" s="200"/>
      <c r="O804" s="200"/>
      <c r="P804" s="200"/>
      <c r="Q804" s="200"/>
      <c r="R804" s="200"/>
      <c r="S804" s="200"/>
      <c r="T804" s="201"/>
      <c r="AT804" s="202" t="s">
        <v>193</v>
      </c>
      <c r="AU804" s="202" t="s">
        <v>90</v>
      </c>
      <c r="AV804" s="13" t="s">
        <v>88</v>
      </c>
      <c r="AW804" s="13" t="s">
        <v>41</v>
      </c>
      <c r="AX804" s="13" t="s">
        <v>80</v>
      </c>
      <c r="AY804" s="202" t="s">
        <v>182</v>
      </c>
    </row>
    <row r="805" spans="1:65" s="14" customFormat="1" ht="11.25">
      <c r="B805" s="203"/>
      <c r="C805" s="204"/>
      <c r="D805" s="194" t="s">
        <v>193</v>
      </c>
      <c r="E805" s="205" t="s">
        <v>43</v>
      </c>
      <c r="F805" s="206" t="s">
        <v>1821</v>
      </c>
      <c r="G805" s="204"/>
      <c r="H805" s="207">
        <v>0.8</v>
      </c>
      <c r="I805" s="208"/>
      <c r="J805" s="204"/>
      <c r="K805" s="204"/>
      <c r="L805" s="209"/>
      <c r="M805" s="210"/>
      <c r="N805" s="211"/>
      <c r="O805" s="211"/>
      <c r="P805" s="211"/>
      <c r="Q805" s="211"/>
      <c r="R805" s="211"/>
      <c r="S805" s="211"/>
      <c r="T805" s="212"/>
      <c r="AT805" s="213" t="s">
        <v>193</v>
      </c>
      <c r="AU805" s="213" t="s">
        <v>90</v>
      </c>
      <c r="AV805" s="14" t="s">
        <v>90</v>
      </c>
      <c r="AW805" s="14" t="s">
        <v>41</v>
      </c>
      <c r="AX805" s="14" t="s">
        <v>88</v>
      </c>
      <c r="AY805" s="213" t="s">
        <v>182</v>
      </c>
    </row>
    <row r="806" spans="1:65" s="2" customFormat="1" ht="24.2" customHeight="1">
      <c r="A806" s="35"/>
      <c r="B806" s="36"/>
      <c r="C806" s="179" t="s">
        <v>892</v>
      </c>
      <c r="D806" s="179" t="s">
        <v>187</v>
      </c>
      <c r="E806" s="180" t="s">
        <v>802</v>
      </c>
      <c r="F806" s="181" t="s">
        <v>803</v>
      </c>
      <c r="G806" s="182" t="s">
        <v>190</v>
      </c>
      <c r="H806" s="183">
        <v>264</v>
      </c>
      <c r="I806" s="184"/>
      <c r="J806" s="185">
        <f>ROUND(I806*H806,2)</f>
        <v>0</v>
      </c>
      <c r="K806" s="181" t="s">
        <v>191</v>
      </c>
      <c r="L806" s="40"/>
      <c r="M806" s="186" t="s">
        <v>43</v>
      </c>
      <c r="N806" s="187" t="s">
        <v>51</v>
      </c>
      <c r="O806" s="65"/>
      <c r="P806" s="188">
        <f>O806*H806</f>
        <v>0</v>
      </c>
      <c r="Q806" s="188">
        <v>0</v>
      </c>
      <c r="R806" s="188">
        <f>Q806*H806</f>
        <v>0</v>
      </c>
      <c r="S806" s="188">
        <v>0</v>
      </c>
      <c r="T806" s="189">
        <f>S806*H806</f>
        <v>0</v>
      </c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R806" s="190" t="s">
        <v>88</v>
      </c>
      <c r="AT806" s="190" t="s">
        <v>187</v>
      </c>
      <c r="AU806" s="190" t="s">
        <v>90</v>
      </c>
      <c r="AY806" s="17" t="s">
        <v>182</v>
      </c>
      <c r="BE806" s="191">
        <f>IF(N806="základní",J806,0)</f>
        <v>0</v>
      </c>
      <c r="BF806" s="191">
        <f>IF(N806="snížená",J806,0)</f>
        <v>0</v>
      </c>
      <c r="BG806" s="191">
        <f>IF(N806="zákl. přenesená",J806,0)</f>
        <v>0</v>
      </c>
      <c r="BH806" s="191">
        <f>IF(N806="sníž. přenesená",J806,0)</f>
        <v>0</v>
      </c>
      <c r="BI806" s="191">
        <f>IF(N806="nulová",J806,0)</f>
        <v>0</v>
      </c>
      <c r="BJ806" s="17" t="s">
        <v>88</v>
      </c>
      <c r="BK806" s="191">
        <f>ROUND(I806*H806,2)</f>
        <v>0</v>
      </c>
      <c r="BL806" s="17" t="s">
        <v>88</v>
      </c>
      <c r="BM806" s="190" t="s">
        <v>804</v>
      </c>
    </row>
    <row r="807" spans="1:65" s="13" customFormat="1" ht="11.25">
      <c r="B807" s="192"/>
      <c r="C807" s="193"/>
      <c r="D807" s="194" t="s">
        <v>193</v>
      </c>
      <c r="E807" s="195" t="s">
        <v>43</v>
      </c>
      <c r="F807" s="196" t="s">
        <v>431</v>
      </c>
      <c r="G807" s="193"/>
      <c r="H807" s="195" t="s">
        <v>43</v>
      </c>
      <c r="I807" s="197"/>
      <c r="J807" s="193"/>
      <c r="K807" s="193"/>
      <c r="L807" s="198"/>
      <c r="M807" s="199"/>
      <c r="N807" s="200"/>
      <c r="O807" s="200"/>
      <c r="P807" s="200"/>
      <c r="Q807" s="200"/>
      <c r="R807" s="200"/>
      <c r="S807" s="200"/>
      <c r="T807" s="201"/>
      <c r="AT807" s="202" t="s">
        <v>193</v>
      </c>
      <c r="AU807" s="202" t="s">
        <v>90</v>
      </c>
      <c r="AV807" s="13" t="s">
        <v>88</v>
      </c>
      <c r="AW807" s="13" t="s">
        <v>41</v>
      </c>
      <c r="AX807" s="13" t="s">
        <v>80</v>
      </c>
      <c r="AY807" s="202" t="s">
        <v>182</v>
      </c>
    </row>
    <row r="808" spans="1:65" s="13" customFormat="1" ht="11.25">
      <c r="B808" s="192"/>
      <c r="C808" s="193"/>
      <c r="D808" s="194" t="s">
        <v>193</v>
      </c>
      <c r="E808" s="195" t="s">
        <v>43</v>
      </c>
      <c r="F808" s="196" t="s">
        <v>638</v>
      </c>
      <c r="G808" s="193"/>
      <c r="H808" s="195" t="s">
        <v>43</v>
      </c>
      <c r="I808" s="197"/>
      <c r="J808" s="193"/>
      <c r="K808" s="193"/>
      <c r="L808" s="198"/>
      <c r="M808" s="199"/>
      <c r="N808" s="200"/>
      <c r="O808" s="200"/>
      <c r="P808" s="200"/>
      <c r="Q808" s="200"/>
      <c r="R808" s="200"/>
      <c r="S808" s="200"/>
      <c r="T808" s="201"/>
      <c r="AT808" s="202" t="s">
        <v>193</v>
      </c>
      <c r="AU808" s="202" t="s">
        <v>90</v>
      </c>
      <c r="AV808" s="13" t="s">
        <v>88</v>
      </c>
      <c r="AW808" s="13" t="s">
        <v>41</v>
      </c>
      <c r="AX808" s="13" t="s">
        <v>80</v>
      </c>
      <c r="AY808" s="202" t="s">
        <v>182</v>
      </c>
    </row>
    <row r="809" spans="1:65" s="14" customFormat="1" ht="11.25">
      <c r="B809" s="203"/>
      <c r="C809" s="204"/>
      <c r="D809" s="194" t="s">
        <v>193</v>
      </c>
      <c r="E809" s="205" t="s">
        <v>43</v>
      </c>
      <c r="F809" s="206" t="s">
        <v>2576</v>
      </c>
      <c r="G809" s="204"/>
      <c r="H809" s="207">
        <v>36</v>
      </c>
      <c r="I809" s="208"/>
      <c r="J809" s="204"/>
      <c r="K809" s="204"/>
      <c r="L809" s="209"/>
      <c r="M809" s="210"/>
      <c r="N809" s="211"/>
      <c r="O809" s="211"/>
      <c r="P809" s="211"/>
      <c r="Q809" s="211"/>
      <c r="R809" s="211"/>
      <c r="S809" s="211"/>
      <c r="T809" s="212"/>
      <c r="AT809" s="213" t="s">
        <v>193</v>
      </c>
      <c r="AU809" s="213" t="s">
        <v>90</v>
      </c>
      <c r="AV809" s="14" t="s">
        <v>90</v>
      </c>
      <c r="AW809" s="14" t="s">
        <v>41</v>
      </c>
      <c r="AX809" s="14" t="s">
        <v>80</v>
      </c>
      <c r="AY809" s="213" t="s">
        <v>182</v>
      </c>
    </row>
    <row r="810" spans="1:65" s="13" customFormat="1" ht="11.25">
      <c r="B810" s="192"/>
      <c r="C810" s="193"/>
      <c r="D810" s="194" t="s">
        <v>193</v>
      </c>
      <c r="E810" s="195" t="s">
        <v>43</v>
      </c>
      <c r="F810" s="196" t="s">
        <v>640</v>
      </c>
      <c r="G810" s="193"/>
      <c r="H810" s="195" t="s">
        <v>43</v>
      </c>
      <c r="I810" s="197"/>
      <c r="J810" s="193"/>
      <c r="K810" s="193"/>
      <c r="L810" s="198"/>
      <c r="M810" s="199"/>
      <c r="N810" s="200"/>
      <c r="O810" s="200"/>
      <c r="P810" s="200"/>
      <c r="Q810" s="200"/>
      <c r="R810" s="200"/>
      <c r="S810" s="200"/>
      <c r="T810" s="201"/>
      <c r="AT810" s="202" t="s">
        <v>193</v>
      </c>
      <c r="AU810" s="202" t="s">
        <v>90</v>
      </c>
      <c r="AV810" s="13" t="s">
        <v>88</v>
      </c>
      <c r="AW810" s="13" t="s">
        <v>41</v>
      </c>
      <c r="AX810" s="13" t="s">
        <v>80</v>
      </c>
      <c r="AY810" s="202" t="s">
        <v>182</v>
      </c>
    </row>
    <row r="811" spans="1:65" s="14" customFormat="1" ht="11.25">
      <c r="B811" s="203"/>
      <c r="C811" s="204"/>
      <c r="D811" s="194" t="s">
        <v>193</v>
      </c>
      <c r="E811" s="205" t="s">
        <v>43</v>
      </c>
      <c r="F811" s="206" t="s">
        <v>2577</v>
      </c>
      <c r="G811" s="204"/>
      <c r="H811" s="207">
        <v>20</v>
      </c>
      <c r="I811" s="208"/>
      <c r="J811" s="204"/>
      <c r="K811" s="204"/>
      <c r="L811" s="209"/>
      <c r="M811" s="210"/>
      <c r="N811" s="211"/>
      <c r="O811" s="211"/>
      <c r="P811" s="211"/>
      <c r="Q811" s="211"/>
      <c r="R811" s="211"/>
      <c r="S811" s="211"/>
      <c r="T811" s="212"/>
      <c r="AT811" s="213" t="s">
        <v>193</v>
      </c>
      <c r="AU811" s="213" t="s">
        <v>90</v>
      </c>
      <c r="AV811" s="14" t="s">
        <v>90</v>
      </c>
      <c r="AW811" s="14" t="s">
        <v>41</v>
      </c>
      <c r="AX811" s="14" t="s">
        <v>80</v>
      </c>
      <c r="AY811" s="213" t="s">
        <v>182</v>
      </c>
    </row>
    <row r="812" spans="1:65" s="13" customFormat="1" ht="11.25">
      <c r="B812" s="192"/>
      <c r="C812" s="193"/>
      <c r="D812" s="194" t="s">
        <v>193</v>
      </c>
      <c r="E812" s="195" t="s">
        <v>43</v>
      </c>
      <c r="F812" s="196" t="s">
        <v>1636</v>
      </c>
      <c r="G812" s="193"/>
      <c r="H812" s="195" t="s">
        <v>43</v>
      </c>
      <c r="I812" s="197"/>
      <c r="J812" s="193"/>
      <c r="K812" s="193"/>
      <c r="L812" s="198"/>
      <c r="M812" s="199"/>
      <c r="N812" s="200"/>
      <c r="O812" s="200"/>
      <c r="P812" s="200"/>
      <c r="Q812" s="200"/>
      <c r="R812" s="200"/>
      <c r="S812" s="200"/>
      <c r="T812" s="201"/>
      <c r="AT812" s="202" t="s">
        <v>193</v>
      </c>
      <c r="AU812" s="202" t="s">
        <v>90</v>
      </c>
      <c r="AV812" s="13" t="s">
        <v>88</v>
      </c>
      <c r="AW812" s="13" t="s">
        <v>41</v>
      </c>
      <c r="AX812" s="13" t="s">
        <v>80</v>
      </c>
      <c r="AY812" s="202" t="s">
        <v>182</v>
      </c>
    </row>
    <row r="813" spans="1:65" s="14" customFormat="1" ht="11.25">
      <c r="B813" s="203"/>
      <c r="C813" s="204"/>
      <c r="D813" s="194" t="s">
        <v>193</v>
      </c>
      <c r="E813" s="205" t="s">
        <v>43</v>
      </c>
      <c r="F813" s="206" t="s">
        <v>2578</v>
      </c>
      <c r="G813" s="204"/>
      <c r="H813" s="207">
        <v>40</v>
      </c>
      <c r="I813" s="208"/>
      <c r="J813" s="204"/>
      <c r="K813" s="204"/>
      <c r="L813" s="209"/>
      <c r="M813" s="210"/>
      <c r="N813" s="211"/>
      <c r="O813" s="211"/>
      <c r="P813" s="211"/>
      <c r="Q813" s="211"/>
      <c r="R813" s="211"/>
      <c r="S813" s="211"/>
      <c r="T813" s="212"/>
      <c r="AT813" s="213" t="s">
        <v>193</v>
      </c>
      <c r="AU813" s="213" t="s">
        <v>90</v>
      </c>
      <c r="AV813" s="14" t="s">
        <v>90</v>
      </c>
      <c r="AW813" s="14" t="s">
        <v>41</v>
      </c>
      <c r="AX813" s="14" t="s">
        <v>80</v>
      </c>
      <c r="AY813" s="213" t="s">
        <v>182</v>
      </c>
    </row>
    <row r="814" spans="1:65" s="13" customFormat="1" ht="11.25">
      <c r="B814" s="192"/>
      <c r="C814" s="193"/>
      <c r="D814" s="194" t="s">
        <v>193</v>
      </c>
      <c r="E814" s="195" t="s">
        <v>43</v>
      </c>
      <c r="F814" s="196" t="s">
        <v>1637</v>
      </c>
      <c r="G814" s="193"/>
      <c r="H814" s="195" t="s">
        <v>43</v>
      </c>
      <c r="I814" s="197"/>
      <c r="J814" s="193"/>
      <c r="K814" s="193"/>
      <c r="L814" s="198"/>
      <c r="M814" s="199"/>
      <c r="N814" s="200"/>
      <c r="O814" s="200"/>
      <c r="P814" s="200"/>
      <c r="Q814" s="200"/>
      <c r="R814" s="200"/>
      <c r="S814" s="200"/>
      <c r="T814" s="201"/>
      <c r="AT814" s="202" t="s">
        <v>193</v>
      </c>
      <c r="AU814" s="202" t="s">
        <v>90</v>
      </c>
      <c r="AV814" s="13" t="s">
        <v>88</v>
      </c>
      <c r="AW814" s="13" t="s">
        <v>41</v>
      </c>
      <c r="AX814" s="13" t="s">
        <v>80</v>
      </c>
      <c r="AY814" s="202" t="s">
        <v>182</v>
      </c>
    </row>
    <row r="815" spans="1:65" s="14" customFormat="1" ht="11.25">
      <c r="B815" s="203"/>
      <c r="C815" s="204"/>
      <c r="D815" s="194" t="s">
        <v>193</v>
      </c>
      <c r="E815" s="205" t="s">
        <v>43</v>
      </c>
      <c r="F815" s="206" t="s">
        <v>2579</v>
      </c>
      <c r="G815" s="204"/>
      <c r="H815" s="207">
        <v>16</v>
      </c>
      <c r="I815" s="208"/>
      <c r="J815" s="204"/>
      <c r="K815" s="204"/>
      <c r="L815" s="209"/>
      <c r="M815" s="210"/>
      <c r="N815" s="211"/>
      <c r="O815" s="211"/>
      <c r="P815" s="211"/>
      <c r="Q815" s="211"/>
      <c r="R815" s="211"/>
      <c r="S815" s="211"/>
      <c r="T815" s="212"/>
      <c r="AT815" s="213" t="s">
        <v>193</v>
      </c>
      <c r="AU815" s="213" t="s">
        <v>90</v>
      </c>
      <c r="AV815" s="14" t="s">
        <v>90</v>
      </c>
      <c r="AW815" s="14" t="s">
        <v>41</v>
      </c>
      <c r="AX815" s="14" t="s">
        <v>80</v>
      </c>
      <c r="AY815" s="213" t="s">
        <v>182</v>
      </c>
    </row>
    <row r="816" spans="1:65" s="13" customFormat="1" ht="11.25">
      <c r="B816" s="192"/>
      <c r="C816" s="193"/>
      <c r="D816" s="194" t="s">
        <v>193</v>
      </c>
      <c r="E816" s="195" t="s">
        <v>43</v>
      </c>
      <c r="F816" s="196" t="s">
        <v>1638</v>
      </c>
      <c r="G816" s="193"/>
      <c r="H816" s="195" t="s">
        <v>43</v>
      </c>
      <c r="I816" s="197"/>
      <c r="J816" s="193"/>
      <c r="K816" s="193"/>
      <c r="L816" s="198"/>
      <c r="M816" s="199"/>
      <c r="N816" s="200"/>
      <c r="O816" s="200"/>
      <c r="P816" s="200"/>
      <c r="Q816" s="200"/>
      <c r="R816" s="200"/>
      <c r="S816" s="200"/>
      <c r="T816" s="201"/>
      <c r="AT816" s="202" t="s">
        <v>193</v>
      </c>
      <c r="AU816" s="202" t="s">
        <v>90</v>
      </c>
      <c r="AV816" s="13" t="s">
        <v>88</v>
      </c>
      <c r="AW816" s="13" t="s">
        <v>41</v>
      </c>
      <c r="AX816" s="13" t="s">
        <v>80</v>
      </c>
      <c r="AY816" s="202" t="s">
        <v>182</v>
      </c>
    </row>
    <row r="817" spans="1:65" s="14" customFormat="1" ht="11.25">
      <c r="B817" s="203"/>
      <c r="C817" s="204"/>
      <c r="D817" s="194" t="s">
        <v>193</v>
      </c>
      <c r="E817" s="205" t="s">
        <v>43</v>
      </c>
      <c r="F817" s="206" t="s">
        <v>2580</v>
      </c>
      <c r="G817" s="204"/>
      <c r="H817" s="207">
        <v>36</v>
      </c>
      <c r="I817" s="208"/>
      <c r="J817" s="204"/>
      <c r="K817" s="204"/>
      <c r="L817" s="209"/>
      <c r="M817" s="210"/>
      <c r="N817" s="211"/>
      <c r="O817" s="211"/>
      <c r="P817" s="211"/>
      <c r="Q817" s="211"/>
      <c r="R817" s="211"/>
      <c r="S817" s="211"/>
      <c r="T817" s="212"/>
      <c r="AT817" s="213" t="s">
        <v>193</v>
      </c>
      <c r="AU817" s="213" t="s">
        <v>90</v>
      </c>
      <c r="AV817" s="14" t="s">
        <v>90</v>
      </c>
      <c r="AW817" s="14" t="s">
        <v>41</v>
      </c>
      <c r="AX817" s="14" t="s">
        <v>80</v>
      </c>
      <c r="AY817" s="213" t="s">
        <v>182</v>
      </c>
    </row>
    <row r="818" spans="1:65" s="13" customFormat="1" ht="11.25">
      <c r="B818" s="192"/>
      <c r="C818" s="193"/>
      <c r="D818" s="194" t="s">
        <v>193</v>
      </c>
      <c r="E818" s="195" t="s">
        <v>43</v>
      </c>
      <c r="F818" s="196" t="s">
        <v>1639</v>
      </c>
      <c r="G818" s="193"/>
      <c r="H818" s="195" t="s">
        <v>43</v>
      </c>
      <c r="I818" s="197"/>
      <c r="J818" s="193"/>
      <c r="K818" s="193"/>
      <c r="L818" s="198"/>
      <c r="M818" s="199"/>
      <c r="N818" s="200"/>
      <c r="O818" s="200"/>
      <c r="P818" s="200"/>
      <c r="Q818" s="200"/>
      <c r="R818" s="200"/>
      <c r="S818" s="200"/>
      <c r="T818" s="201"/>
      <c r="AT818" s="202" t="s">
        <v>193</v>
      </c>
      <c r="AU818" s="202" t="s">
        <v>90</v>
      </c>
      <c r="AV818" s="13" t="s">
        <v>88</v>
      </c>
      <c r="AW818" s="13" t="s">
        <v>41</v>
      </c>
      <c r="AX818" s="13" t="s">
        <v>80</v>
      </c>
      <c r="AY818" s="202" t="s">
        <v>182</v>
      </c>
    </row>
    <row r="819" spans="1:65" s="14" customFormat="1" ht="11.25">
      <c r="B819" s="203"/>
      <c r="C819" s="204"/>
      <c r="D819" s="194" t="s">
        <v>193</v>
      </c>
      <c r="E819" s="205" t="s">
        <v>43</v>
      </c>
      <c r="F819" s="206" t="s">
        <v>2581</v>
      </c>
      <c r="G819" s="204"/>
      <c r="H819" s="207">
        <v>24</v>
      </c>
      <c r="I819" s="208"/>
      <c r="J819" s="204"/>
      <c r="K819" s="204"/>
      <c r="L819" s="209"/>
      <c r="M819" s="210"/>
      <c r="N819" s="211"/>
      <c r="O819" s="211"/>
      <c r="P819" s="211"/>
      <c r="Q819" s="211"/>
      <c r="R819" s="211"/>
      <c r="S819" s="211"/>
      <c r="T819" s="212"/>
      <c r="AT819" s="213" t="s">
        <v>193</v>
      </c>
      <c r="AU819" s="213" t="s">
        <v>90</v>
      </c>
      <c r="AV819" s="14" t="s">
        <v>90</v>
      </c>
      <c r="AW819" s="14" t="s">
        <v>41</v>
      </c>
      <c r="AX819" s="14" t="s">
        <v>80</v>
      </c>
      <c r="AY819" s="213" t="s">
        <v>182</v>
      </c>
    </row>
    <row r="820" spans="1:65" s="13" customFormat="1" ht="11.25">
      <c r="B820" s="192"/>
      <c r="C820" s="193"/>
      <c r="D820" s="194" t="s">
        <v>193</v>
      </c>
      <c r="E820" s="195" t="s">
        <v>43</v>
      </c>
      <c r="F820" s="196" t="s">
        <v>1641</v>
      </c>
      <c r="G820" s="193"/>
      <c r="H820" s="195" t="s">
        <v>43</v>
      </c>
      <c r="I820" s="197"/>
      <c r="J820" s="193"/>
      <c r="K820" s="193"/>
      <c r="L820" s="198"/>
      <c r="M820" s="199"/>
      <c r="N820" s="200"/>
      <c r="O820" s="200"/>
      <c r="P820" s="200"/>
      <c r="Q820" s="200"/>
      <c r="R820" s="200"/>
      <c r="S820" s="200"/>
      <c r="T820" s="201"/>
      <c r="AT820" s="202" t="s">
        <v>193</v>
      </c>
      <c r="AU820" s="202" t="s">
        <v>90</v>
      </c>
      <c r="AV820" s="13" t="s">
        <v>88</v>
      </c>
      <c r="AW820" s="13" t="s">
        <v>41</v>
      </c>
      <c r="AX820" s="13" t="s">
        <v>80</v>
      </c>
      <c r="AY820" s="202" t="s">
        <v>182</v>
      </c>
    </row>
    <row r="821" spans="1:65" s="14" customFormat="1" ht="11.25">
      <c r="B821" s="203"/>
      <c r="C821" s="204"/>
      <c r="D821" s="194" t="s">
        <v>193</v>
      </c>
      <c r="E821" s="205" t="s">
        <v>43</v>
      </c>
      <c r="F821" s="206" t="s">
        <v>2578</v>
      </c>
      <c r="G821" s="204"/>
      <c r="H821" s="207">
        <v>40</v>
      </c>
      <c r="I821" s="208"/>
      <c r="J821" s="204"/>
      <c r="K821" s="204"/>
      <c r="L821" s="209"/>
      <c r="M821" s="210"/>
      <c r="N821" s="211"/>
      <c r="O821" s="211"/>
      <c r="P821" s="211"/>
      <c r="Q821" s="211"/>
      <c r="R821" s="211"/>
      <c r="S821" s="211"/>
      <c r="T821" s="212"/>
      <c r="AT821" s="213" t="s">
        <v>193</v>
      </c>
      <c r="AU821" s="213" t="s">
        <v>90</v>
      </c>
      <c r="AV821" s="14" t="s">
        <v>90</v>
      </c>
      <c r="AW821" s="14" t="s">
        <v>41</v>
      </c>
      <c r="AX821" s="14" t="s">
        <v>80</v>
      </c>
      <c r="AY821" s="213" t="s">
        <v>182</v>
      </c>
    </row>
    <row r="822" spans="1:65" s="13" customFormat="1" ht="11.25">
      <c r="B822" s="192"/>
      <c r="C822" s="193"/>
      <c r="D822" s="194" t="s">
        <v>193</v>
      </c>
      <c r="E822" s="195" t="s">
        <v>43</v>
      </c>
      <c r="F822" s="196" t="s">
        <v>1643</v>
      </c>
      <c r="G822" s="193"/>
      <c r="H822" s="195" t="s">
        <v>43</v>
      </c>
      <c r="I822" s="197"/>
      <c r="J822" s="193"/>
      <c r="K822" s="193"/>
      <c r="L822" s="198"/>
      <c r="M822" s="199"/>
      <c r="N822" s="200"/>
      <c r="O822" s="200"/>
      <c r="P822" s="200"/>
      <c r="Q822" s="200"/>
      <c r="R822" s="200"/>
      <c r="S822" s="200"/>
      <c r="T822" s="201"/>
      <c r="AT822" s="202" t="s">
        <v>193</v>
      </c>
      <c r="AU822" s="202" t="s">
        <v>90</v>
      </c>
      <c r="AV822" s="13" t="s">
        <v>88</v>
      </c>
      <c r="AW822" s="13" t="s">
        <v>41</v>
      </c>
      <c r="AX822" s="13" t="s">
        <v>80</v>
      </c>
      <c r="AY822" s="202" t="s">
        <v>182</v>
      </c>
    </row>
    <row r="823" spans="1:65" s="14" customFormat="1" ht="11.25">
      <c r="B823" s="203"/>
      <c r="C823" s="204"/>
      <c r="D823" s="194" t="s">
        <v>193</v>
      </c>
      <c r="E823" s="205" t="s">
        <v>43</v>
      </c>
      <c r="F823" s="206" t="s">
        <v>2577</v>
      </c>
      <c r="G823" s="204"/>
      <c r="H823" s="207">
        <v>20</v>
      </c>
      <c r="I823" s="208"/>
      <c r="J823" s="204"/>
      <c r="K823" s="204"/>
      <c r="L823" s="209"/>
      <c r="M823" s="210"/>
      <c r="N823" s="211"/>
      <c r="O823" s="211"/>
      <c r="P823" s="211"/>
      <c r="Q823" s="211"/>
      <c r="R823" s="211"/>
      <c r="S823" s="211"/>
      <c r="T823" s="212"/>
      <c r="AT823" s="213" t="s">
        <v>193</v>
      </c>
      <c r="AU823" s="213" t="s">
        <v>90</v>
      </c>
      <c r="AV823" s="14" t="s">
        <v>90</v>
      </c>
      <c r="AW823" s="14" t="s">
        <v>41</v>
      </c>
      <c r="AX823" s="14" t="s">
        <v>80</v>
      </c>
      <c r="AY823" s="213" t="s">
        <v>182</v>
      </c>
    </row>
    <row r="824" spans="1:65" s="13" customFormat="1" ht="11.25">
      <c r="B824" s="192"/>
      <c r="C824" s="193"/>
      <c r="D824" s="194" t="s">
        <v>193</v>
      </c>
      <c r="E824" s="195" t="s">
        <v>43</v>
      </c>
      <c r="F824" s="196" t="s">
        <v>1644</v>
      </c>
      <c r="G824" s="193"/>
      <c r="H824" s="195" t="s">
        <v>43</v>
      </c>
      <c r="I824" s="197"/>
      <c r="J824" s="193"/>
      <c r="K824" s="193"/>
      <c r="L824" s="198"/>
      <c r="M824" s="199"/>
      <c r="N824" s="200"/>
      <c r="O824" s="200"/>
      <c r="P824" s="200"/>
      <c r="Q824" s="200"/>
      <c r="R824" s="200"/>
      <c r="S824" s="200"/>
      <c r="T824" s="201"/>
      <c r="AT824" s="202" t="s">
        <v>193</v>
      </c>
      <c r="AU824" s="202" t="s">
        <v>90</v>
      </c>
      <c r="AV824" s="13" t="s">
        <v>88</v>
      </c>
      <c r="AW824" s="13" t="s">
        <v>41</v>
      </c>
      <c r="AX824" s="13" t="s">
        <v>80</v>
      </c>
      <c r="AY824" s="202" t="s">
        <v>182</v>
      </c>
    </row>
    <row r="825" spans="1:65" s="14" customFormat="1" ht="11.25">
      <c r="B825" s="203"/>
      <c r="C825" s="204"/>
      <c r="D825" s="194" t="s">
        <v>193</v>
      </c>
      <c r="E825" s="205" t="s">
        <v>43</v>
      </c>
      <c r="F825" s="206" t="s">
        <v>2579</v>
      </c>
      <c r="G825" s="204"/>
      <c r="H825" s="207">
        <v>16</v>
      </c>
      <c r="I825" s="208"/>
      <c r="J825" s="204"/>
      <c r="K825" s="204"/>
      <c r="L825" s="209"/>
      <c r="M825" s="210"/>
      <c r="N825" s="211"/>
      <c r="O825" s="211"/>
      <c r="P825" s="211"/>
      <c r="Q825" s="211"/>
      <c r="R825" s="211"/>
      <c r="S825" s="211"/>
      <c r="T825" s="212"/>
      <c r="AT825" s="213" t="s">
        <v>193</v>
      </c>
      <c r="AU825" s="213" t="s">
        <v>90</v>
      </c>
      <c r="AV825" s="14" t="s">
        <v>90</v>
      </c>
      <c r="AW825" s="14" t="s">
        <v>41</v>
      </c>
      <c r="AX825" s="14" t="s">
        <v>80</v>
      </c>
      <c r="AY825" s="213" t="s">
        <v>182</v>
      </c>
    </row>
    <row r="826" spans="1:65" s="13" customFormat="1" ht="11.25">
      <c r="B826" s="192"/>
      <c r="C826" s="193"/>
      <c r="D826" s="194" t="s">
        <v>193</v>
      </c>
      <c r="E826" s="195" t="s">
        <v>43</v>
      </c>
      <c r="F826" s="196" t="s">
        <v>1646</v>
      </c>
      <c r="G826" s="193"/>
      <c r="H826" s="195" t="s">
        <v>43</v>
      </c>
      <c r="I826" s="197"/>
      <c r="J826" s="193"/>
      <c r="K826" s="193"/>
      <c r="L826" s="198"/>
      <c r="M826" s="199"/>
      <c r="N826" s="200"/>
      <c r="O826" s="200"/>
      <c r="P826" s="200"/>
      <c r="Q826" s="200"/>
      <c r="R826" s="200"/>
      <c r="S826" s="200"/>
      <c r="T826" s="201"/>
      <c r="AT826" s="202" t="s">
        <v>193</v>
      </c>
      <c r="AU826" s="202" t="s">
        <v>90</v>
      </c>
      <c r="AV826" s="13" t="s">
        <v>88</v>
      </c>
      <c r="AW826" s="13" t="s">
        <v>41</v>
      </c>
      <c r="AX826" s="13" t="s">
        <v>80</v>
      </c>
      <c r="AY826" s="202" t="s">
        <v>182</v>
      </c>
    </row>
    <row r="827" spans="1:65" s="14" customFormat="1" ht="11.25">
      <c r="B827" s="203"/>
      <c r="C827" s="204"/>
      <c r="D827" s="194" t="s">
        <v>193</v>
      </c>
      <c r="E827" s="205" t="s">
        <v>43</v>
      </c>
      <c r="F827" s="206" t="s">
        <v>2579</v>
      </c>
      <c r="G827" s="204"/>
      <c r="H827" s="207">
        <v>16</v>
      </c>
      <c r="I827" s="208"/>
      <c r="J827" s="204"/>
      <c r="K827" s="204"/>
      <c r="L827" s="209"/>
      <c r="M827" s="210"/>
      <c r="N827" s="211"/>
      <c r="O827" s="211"/>
      <c r="P827" s="211"/>
      <c r="Q827" s="211"/>
      <c r="R827" s="211"/>
      <c r="S827" s="211"/>
      <c r="T827" s="212"/>
      <c r="AT827" s="213" t="s">
        <v>193</v>
      </c>
      <c r="AU827" s="213" t="s">
        <v>90</v>
      </c>
      <c r="AV827" s="14" t="s">
        <v>90</v>
      </c>
      <c r="AW827" s="14" t="s">
        <v>41</v>
      </c>
      <c r="AX827" s="14" t="s">
        <v>80</v>
      </c>
      <c r="AY827" s="213" t="s">
        <v>182</v>
      </c>
    </row>
    <row r="828" spans="1:65" s="15" customFormat="1" ht="11.25">
      <c r="B828" s="227"/>
      <c r="C828" s="228"/>
      <c r="D828" s="194" t="s">
        <v>193</v>
      </c>
      <c r="E828" s="229" t="s">
        <v>43</v>
      </c>
      <c r="F828" s="230" t="s">
        <v>436</v>
      </c>
      <c r="G828" s="228"/>
      <c r="H828" s="231">
        <v>264</v>
      </c>
      <c r="I828" s="232"/>
      <c r="J828" s="228"/>
      <c r="K828" s="228"/>
      <c r="L828" s="233"/>
      <c r="M828" s="234"/>
      <c r="N828" s="235"/>
      <c r="O828" s="235"/>
      <c r="P828" s="235"/>
      <c r="Q828" s="235"/>
      <c r="R828" s="235"/>
      <c r="S828" s="235"/>
      <c r="T828" s="236"/>
      <c r="AT828" s="237" t="s">
        <v>193</v>
      </c>
      <c r="AU828" s="237" t="s">
        <v>90</v>
      </c>
      <c r="AV828" s="15" t="s">
        <v>205</v>
      </c>
      <c r="AW828" s="15" t="s">
        <v>41</v>
      </c>
      <c r="AX828" s="15" t="s">
        <v>88</v>
      </c>
      <c r="AY828" s="237" t="s">
        <v>182</v>
      </c>
    </row>
    <row r="829" spans="1:65" s="2" customFormat="1" ht="49.15" customHeight="1">
      <c r="A829" s="35"/>
      <c r="B829" s="36"/>
      <c r="C829" s="179" t="s">
        <v>897</v>
      </c>
      <c r="D829" s="179" t="s">
        <v>187</v>
      </c>
      <c r="E829" s="180" t="s">
        <v>808</v>
      </c>
      <c r="F829" s="181" t="s">
        <v>809</v>
      </c>
      <c r="G829" s="182" t="s">
        <v>190</v>
      </c>
      <c r="H829" s="183">
        <v>4</v>
      </c>
      <c r="I829" s="184"/>
      <c r="J829" s="185">
        <f>ROUND(I829*H829,2)</f>
        <v>0</v>
      </c>
      <c r="K829" s="181" t="s">
        <v>191</v>
      </c>
      <c r="L829" s="40"/>
      <c r="M829" s="186" t="s">
        <v>43</v>
      </c>
      <c r="N829" s="187" t="s">
        <v>51</v>
      </c>
      <c r="O829" s="65"/>
      <c r="P829" s="188">
        <f>O829*H829</f>
        <v>0</v>
      </c>
      <c r="Q829" s="188">
        <v>0.57010000000000005</v>
      </c>
      <c r="R829" s="188">
        <f>Q829*H829</f>
        <v>2.2804000000000002</v>
      </c>
      <c r="S829" s="188">
        <v>0</v>
      </c>
      <c r="T829" s="189">
        <f>S829*H829</f>
        <v>0</v>
      </c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R829" s="190" t="s">
        <v>88</v>
      </c>
      <c r="AT829" s="190" t="s">
        <v>187</v>
      </c>
      <c r="AU829" s="190" t="s">
        <v>90</v>
      </c>
      <c r="AY829" s="17" t="s">
        <v>182</v>
      </c>
      <c r="BE829" s="191">
        <f>IF(N829="základní",J829,0)</f>
        <v>0</v>
      </c>
      <c r="BF829" s="191">
        <f>IF(N829="snížená",J829,0)</f>
        <v>0</v>
      </c>
      <c r="BG829" s="191">
        <f>IF(N829="zákl. přenesená",J829,0)</f>
        <v>0</v>
      </c>
      <c r="BH829" s="191">
        <f>IF(N829="sníž. přenesená",J829,0)</f>
        <v>0</v>
      </c>
      <c r="BI829" s="191">
        <f>IF(N829="nulová",J829,0)</f>
        <v>0</v>
      </c>
      <c r="BJ829" s="17" t="s">
        <v>88</v>
      </c>
      <c r="BK829" s="191">
        <f>ROUND(I829*H829,2)</f>
        <v>0</v>
      </c>
      <c r="BL829" s="17" t="s">
        <v>88</v>
      </c>
      <c r="BM829" s="190" t="s">
        <v>1830</v>
      </c>
    </row>
    <row r="830" spans="1:65" s="13" customFormat="1" ht="11.25">
      <c r="B830" s="192"/>
      <c r="C830" s="193"/>
      <c r="D830" s="194" t="s">
        <v>193</v>
      </c>
      <c r="E830" s="195" t="s">
        <v>43</v>
      </c>
      <c r="F830" s="196" t="s">
        <v>532</v>
      </c>
      <c r="G830" s="193"/>
      <c r="H830" s="195" t="s">
        <v>43</v>
      </c>
      <c r="I830" s="197"/>
      <c r="J830" s="193"/>
      <c r="K830" s="193"/>
      <c r="L830" s="198"/>
      <c r="M830" s="199"/>
      <c r="N830" s="200"/>
      <c r="O830" s="200"/>
      <c r="P830" s="200"/>
      <c r="Q830" s="200"/>
      <c r="R830" s="200"/>
      <c r="S830" s="200"/>
      <c r="T830" s="201"/>
      <c r="AT830" s="202" t="s">
        <v>193</v>
      </c>
      <c r="AU830" s="202" t="s">
        <v>90</v>
      </c>
      <c r="AV830" s="13" t="s">
        <v>88</v>
      </c>
      <c r="AW830" s="13" t="s">
        <v>41</v>
      </c>
      <c r="AX830" s="13" t="s">
        <v>80</v>
      </c>
      <c r="AY830" s="202" t="s">
        <v>182</v>
      </c>
    </row>
    <row r="831" spans="1:65" s="13" customFormat="1" ht="11.25">
      <c r="B831" s="192"/>
      <c r="C831" s="193"/>
      <c r="D831" s="194" t="s">
        <v>193</v>
      </c>
      <c r="E831" s="195" t="s">
        <v>43</v>
      </c>
      <c r="F831" s="196" t="s">
        <v>362</v>
      </c>
      <c r="G831" s="193"/>
      <c r="H831" s="195" t="s">
        <v>43</v>
      </c>
      <c r="I831" s="197"/>
      <c r="J831" s="193"/>
      <c r="K831" s="193"/>
      <c r="L831" s="198"/>
      <c r="M831" s="199"/>
      <c r="N831" s="200"/>
      <c r="O831" s="200"/>
      <c r="P831" s="200"/>
      <c r="Q831" s="200"/>
      <c r="R831" s="200"/>
      <c r="S831" s="200"/>
      <c r="T831" s="201"/>
      <c r="AT831" s="202" t="s">
        <v>193</v>
      </c>
      <c r="AU831" s="202" t="s">
        <v>90</v>
      </c>
      <c r="AV831" s="13" t="s">
        <v>88</v>
      </c>
      <c r="AW831" s="13" t="s">
        <v>41</v>
      </c>
      <c r="AX831" s="13" t="s">
        <v>80</v>
      </c>
      <c r="AY831" s="202" t="s">
        <v>182</v>
      </c>
    </row>
    <row r="832" spans="1:65" s="14" customFormat="1" ht="11.25">
      <c r="B832" s="203"/>
      <c r="C832" s="204"/>
      <c r="D832" s="194" t="s">
        <v>193</v>
      </c>
      <c r="E832" s="205" t="s">
        <v>43</v>
      </c>
      <c r="F832" s="206" t="s">
        <v>205</v>
      </c>
      <c r="G832" s="204"/>
      <c r="H832" s="207">
        <v>4</v>
      </c>
      <c r="I832" s="208"/>
      <c r="J832" s="204"/>
      <c r="K832" s="204"/>
      <c r="L832" s="209"/>
      <c r="M832" s="210"/>
      <c r="N832" s="211"/>
      <c r="O832" s="211"/>
      <c r="P832" s="211"/>
      <c r="Q832" s="211"/>
      <c r="R832" s="211"/>
      <c r="S832" s="211"/>
      <c r="T832" s="212"/>
      <c r="AT832" s="213" t="s">
        <v>193</v>
      </c>
      <c r="AU832" s="213" t="s">
        <v>90</v>
      </c>
      <c r="AV832" s="14" t="s">
        <v>90</v>
      </c>
      <c r="AW832" s="14" t="s">
        <v>41</v>
      </c>
      <c r="AX832" s="14" t="s">
        <v>88</v>
      </c>
      <c r="AY832" s="213" t="s">
        <v>182</v>
      </c>
    </row>
    <row r="833" spans="1:65" s="2" customFormat="1" ht="49.15" customHeight="1">
      <c r="A833" s="35"/>
      <c r="B833" s="36"/>
      <c r="C833" s="179" t="s">
        <v>901</v>
      </c>
      <c r="D833" s="179" t="s">
        <v>187</v>
      </c>
      <c r="E833" s="180" t="s">
        <v>812</v>
      </c>
      <c r="F833" s="181" t="s">
        <v>813</v>
      </c>
      <c r="G833" s="182" t="s">
        <v>190</v>
      </c>
      <c r="H833" s="183">
        <v>4</v>
      </c>
      <c r="I833" s="184"/>
      <c r="J833" s="185">
        <f>ROUND(I833*H833,2)</f>
        <v>0</v>
      </c>
      <c r="K833" s="181" t="s">
        <v>191</v>
      </c>
      <c r="L833" s="40"/>
      <c r="M833" s="186" t="s">
        <v>43</v>
      </c>
      <c r="N833" s="187" t="s">
        <v>51</v>
      </c>
      <c r="O833" s="65"/>
      <c r="P833" s="188">
        <f>O833*H833</f>
        <v>0</v>
      </c>
      <c r="Q833" s="188">
        <v>0.57010000000000005</v>
      </c>
      <c r="R833" s="188">
        <f>Q833*H833</f>
        <v>2.2804000000000002</v>
      </c>
      <c r="S833" s="188">
        <v>0</v>
      </c>
      <c r="T833" s="189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90" t="s">
        <v>88</v>
      </c>
      <c r="AT833" s="190" t="s">
        <v>187</v>
      </c>
      <c r="AU833" s="190" t="s">
        <v>90</v>
      </c>
      <c r="AY833" s="17" t="s">
        <v>182</v>
      </c>
      <c r="BE833" s="191">
        <f>IF(N833="základní",J833,0)</f>
        <v>0</v>
      </c>
      <c r="BF833" s="191">
        <f>IF(N833="snížená",J833,0)</f>
        <v>0</v>
      </c>
      <c r="BG833" s="191">
        <f>IF(N833="zákl. přenesená",J833,0)</f>
        <v>0</v>
      </c>
      <c r="BH833" s="191">
        <f>IF(N833="sníž. přenesená",J833,0)</f>
        <v>0</v>
      </c>
      <c r="BI833" s="191">
        <f>IF(N833="nulová",J833,0)</f>
        <v>0</v>
      </c>
      <c r="BJ833" s="17" t="s">
        <v>88</v>
      </c>
      <c r="BK833" s="191">
        <f>ROUND(I833*H833,2)</f>
        <v>0</v>
      </c>
      <c r="BL833" s="17" t="s">
        <v>88</v>
      </c>
      <c r="BM833" s="190" t="s">
        <v>1832</v>
      </c>
    </row>
    <row r="834" spans="1:65" s="13" customFormat="1" ht="11.25">
      <c r="B834" s="192"/>
      <c r="C834" s="193"/>
      <c r="D834" s="194" t="s">
        <v>193</v>
      </c>
      <c r="E834" s="195" t="s">
        <v>43</v>
      </c>
      <c r="F834" s="196" t="s">
        <v>431</v>
      </c>
      <c r="G834" s="193"/>
      <c r="H834" s="195" t="s">
        <v>43</v>
      </c>
      <c r="I834" s="197"/>
      <c r="J834" s="193"/>
      <c r="K834" s="193"/>
      <c r="L834" s="198"/>
      <c r="M834" s="199"/>
      <c r="N834" s="200"/>
      <c r="O834" s="200"/>
      <c r="P834" s="200"/>
      <c r="Q834" s="200"/>
      <c r="R834" s="200"/>
      <c r="S834" s="200"/>
      <c r="T834" s="201"/>
      <c r="AT834" s="202" t="s">
        <v>193</v>
      </c>
      <c r="AU834" s="202" t="s">
        <v>90</v>
      </c>
      <c r="AV834" s="13" t="s">
        <v>88</v>
      </c>
      <c r="AW834" s="13" t="s">
        <v>41</v>
      </c>
      <c r="AX834" s="13" t="s">
        <v>80</v>
      </c>
      <c r="AY834" s="202" t="s">
        <v>182</v>
      </c>
    </row>
    <row r="835" spans="1:65" s="13" customFormat="1" ht="11.25">
      <c r="B835" s="192"/>
      <c r="C835" s="193"/>
      <c r="D835" s="194" t="s">
        <v>193</v>
      </c>
      <c r="E835" s="195" t="s">
        <v>43</v>
      </c>
      <c r="F835" s="196" t="s">
        <v>640</v>
      </c>
      <c r="G835" s="193"/>
      <c r="H835" s="195" t="s">
        <v>43</v>
      </c>
      <c r="I835" s="197"/>
      <c r="J835" s="193"/>
      <c r="K835" s="193"/>
      <c r="L835" s="198"/>
      <c r="M835" s="199"/>
      <c r="N835" s="200"/>
      <c r="O835" s="200"/>
      <c r="P835" s="200"/>
      <c r="Q835" s="200"/>
      <c r="R835" s="200"/>
      <c r="S835" s="200"/>
      <c r="T835" s="201"/>
      <c r="AT835" s="202" t="s">
        <v>193</v>
      </c>
      <c r="AU835" s="202" t="s">
        <v>90</v>
      </c>
      <c r="AV835" s="13" t="s">
        <v>88</v>
      </c>
      <c r="AW835" s="13" t="s">
        <v>41</v>
      </c>
      <c r="AX835" s="13" t="s">
        <v>80</v>
      </c>
      <c r="AY835" s="202" t="s">
        <v>182</v>
      </c>
    </row>
    <row r="836" spans="1:65" s="14" customFormat="1" ht="11.25">
      <c r="B836" s="203"/>
      <c r="C836" s="204"/>
      <c r="D836" s="194" t="s">
        <v>193</v>
      </c>
      <c r="E836" s="205" t="s">
        <v>43</v>
      </c>
      <c r="F836" s="206" t="s">
        <v>88</v>
      </c>
      <c r="G836" s="204"/>
      <c r="H836" s="207">
        <v>1</v>
      </c>
      <c r="I836" s="208"/>
      <c r="J836" s="204"/>
      <c r="K836" s="204"/>
      <c r="L836" s="209"/>
      <c r="M836" s="210"/>
      <c r="N836" s="211"/>
      <c r="O836" s="211"/>
      <c r="P836" s="211"/>
      <c r="Q836" s="211"/>
      <c r="R836" s="211"/>
      <c r="S836" s="211"/>
      <c r="T836" s="212"/>
      <c r="AT836" s="213" t="s">
        <v>193</v>
      </c>
      <c r="AU836" s="213" t="s">
        <v>90</v>
      </c>
      <c r="AV836" s="14" t="s">
        <v>90</v>
      </c>
      <c r="AW836" s="14" t="s">
        <v>41</v>
      </c>
      <c r="AX836" s="14" t="s">
        <v>80</v>
      </c>
      <c r="AY836" s="213" t="s">
        <v>182</v>
      </c>
    </row>
    <row r="837" spans="1:65" s="13" customFormat="1" ht="11.25">
      <c r="B837" s="192"/>
      <c r="C837" s="193"/>
      <c r="D837" s="194" t="s">
        <v>193</v>
      </c>
      <c r="E837" s="195" t="s">
        <v>43</v>
      </c>
      <c r="F837" s="196" t="s">
        <v>1637</v>
      </c>
      <c r="G837" s="193"/>
      <c r="H837" s="195" t="s">
        <v>43</v>
      </c>
      <c r="I837" s="197"/>
      <c r="J837" s="193"/>
      <c r="K837" s="193"/>
      <c r="L837" s="198"/>
      <c r="M837" s="199"/>
      <c r="N837" s="200"/>
      <c r="O837" s="200"/>
      <c r="P837" s="200"/>
      <c r="Q837" s="200"/>
      <c r="R837" s="200"/>
      <c r="S837" s="200"/>
      <c r="T837" s="201"/>
      <c r="AT837" s="202" t="s">
        <v>193</v>
      </c>
      <c r="AU837" s="202" t="s">
        <v>90</v>
      </c>
      <c r="AV837" s="13" t="s">
        <v>88</v>
      </c>
      <c r="AW837" s="13" t="s">
        <v>41</v>
      </c>
      <c r="AX837" s="13" t="s">
        <v>80</v>
      </c>
      <c r="AY837" s="202" t="s">
        <v>182</v>
      </c>
    </row>
    <row r="838" spans="1:65" s="14" customFormat="1" ht="11.25">
      <c r="B838" s="203"/>
      <c r="C838" s="204"/>
      <c r="D838" s="194" t="s">
        <v>193</v>
      </c>
      <c r="E838" s="205" t="s">
        <v>43</v>
      </c>
      <c r="F838" s="206" t="s">
        <v>88</v>
      </c>
      <c r="G838" s="204"/>
      <c r="H838" s="207">
        <v>1</v>
      </c>
      <c r="I838" s="208"/>
      <c r="J838" s="204"/>
      <c r="K838" s="204"/>
      <c r="L838" s="209"/>
      <c r="M838" s="210"/>
      <c r="N838" s="211"/>
      <c r="O838" s="211"/>
      <c r="P838" s="211"/>
      <c r="Q838" s="211"/>
      <c r="R838" s="211"/>
      <c r="S838" s="211"/>
      <c r="T838" s="212"/>
      <c r="AT838" s="213" t="s">
        <v>193</v>
      </c>
      <c r="AU838" s="213" t="s">
        <v>90</v>
      </c>
      <c r="AV838" s="14" t="s">
        <v>90</v>
      </c>
      <c r="AW838" s="14" t="s">
        <v>41</v>
      </c>
      <c r="AX838" s="14" t="s">
        <v>80</v>
      </c>
      <c r="AY838" s="213" t="s">
        <v>182</v>
      </c>
    </row>
    <row r="839" spans="1:65" s="13" customFormat="1" ht="11.25">
      <c r="B839" s="192"/>
      <c r="C839" s="193"/>
      <c r="D839" s="194" t="s">
        <v>193</v>
      </c>
      <c r="E839" s="195" t="s">
        <v>43</v>
      </c>
      <c r="F839" s="196" t="s">
        <v>1644</v>
      </c>
      <c r="G839" s="193"/>
      <c r="H839" s="195" t="s">
        <v>43</v>
      </c>
      <c r="I839" s="197"/>
      <c r="J839" s="193"/>
      <c r="K839" s="193"/>
      <c r="L839" s="198"/>
      <c r="M839" s="199"/>
      <c r="N839" s="200"/>
      <c r="O839" s="200"/>
      <c r="P839" s="200"/>
      <c r="Q839" s="200"/>
      <c r="R839" s="200"/>
      <c r="S839" s="200"/>
      <c r="T839" s="201"/>
      <c r="AT839" s="202" t="s">
        <v>193</v>
      </c>
      <c r="AU839" s="202" t="s">
        <v>90</v>
      </c>
      <c r="AV839" s="13" t="s">
        <v>88</v>
      </c>
      <c r="AW839" s="13" t="s">
        <v>41</v>
      </c>
      <c r="AX839" s="13" t="s">
        <v>80</v>
      </c>
      <c r="AY839" s="202" t="s">
        <v>182</v>
      </c>
    </row>
    <row r="840" spans="1:65" s="14" customFormat="1" ht="11.25">
      <c r="B840" s="203"/>
      <c r="C840" s="204"/>
      <c r="D840" s="194" t="s">
        <v>193</v>
      </c>
      <c r="E840" s="205" t="s">
        <v>43</v>
      </c>
      <c r="F840" s="206" t="s">
        <v>88</v>
      </c>
      <c r="G840" s="204"/>
      <c r="H840" s="207">
        <v>1</v>
      </c>
      <c r="I840" s="208"/>
      <c r="J840" s="204"/>
      <c r="K840" s="204"/>
      <c r="L840" s="209"/>
      <c r="M840" s="210"/>
      <c r="N840" s="211"/>
      <c r="O840" s="211"/>
      <c r="P840" s="211"/>
      <c r="Q840" s="211"/>
      <c r="R840" s="211"/>
      <c r="S840" s="211"/>
      <c r="T840" s="212"/>
      <c r="AT840" s="213" t="s">
        <v>193</v>
      </c>
      <c r="AU840" s="213" t="s">
        <v>90</v>
      </c>
      <c r="AV840" s="14" t="s">
        <v>90</v>
      </c>
      <c r="AW840" s="14" t="s">
        <v>41</v>
      </c>
      <c r="AX840" s="14" t="s">
        <v>80</v>
      </c>
      <c r="AY840" s="213" t="s">
        <v>182</v>
      </c>
    </row>
    <row r="841" spans="1:65" s="13" customFormat="1" ht="11.25">
      <c r="B841" s="192"/>
      <c r="C841" s="193"/>
      <c r="D841" s="194" t="s">
        <v>193</v>
      </c>
      <c r="E841" s="195" t="s">
        <v>43</v>
      </c>
      <c r="F841" s="196" t="s">
        <v>1646</v>
      </c>
      <c r="G841" s="193"/>
      <c r="H841" s="195" t="s">
        <v>43</v>
      </c>
      <c r="I841" s="197"/>
      <c r="J841" s="193"/>
      <c r="K841" s="193"/>
      <c r="L841" s="198"/>
      <c r="M841" s="199"/>
      <c r="N841" s="200"/>
      <c r="O841" s="200"/>
      <c r="P841" s="200"/>
      <c r="Q841" s="200"/>
      <c r="R841" s="200"/>
      <c r="S841" s="200"/>
      <c r="T841" s="201"/>
      <c r="AT841" s="202" t="s">
        <v>193</v>
      </c>
      <c r="AU841" s="202" t="s">
        <v>90</v>
      </c>
      <c r="AV841" s="13" t="s">
        <v>88</v>
      </c>
      <c r="AW841" s="13" t="s">
        <v>41</v>
      </c>
      <c r="AX841" s="13" t="s">
        <v>80</v>
      </c>
      <c r="AY841" s="202" t="s">
        <v>182</v>
      </c>
    </row>
    <row r="842" spans="1:65" s="14" customFormat="1" ht="11.25">
      <c r="B842" s="203"/>
      <c r="C842" s="204"/>
      <c r="D842" s="194" t="s">
        <v>193</v>
      </c>
      <c r="E842" s="205" t="s">
        <v>43</v>
      </c>
      <c r="F842" s="206" t="s">
        <v>88</v>
      </c>
      <c r="G842" s="204"/>
      <c r="H842" s="207">
        <v>1</v>
      </c>
      <c r="I842" s="208"/>
      <c r="J842" s="204"/>
      <c r="K842" s="204"/>
      <c r="L842" s="209"/>
      <c r="M842" s="210"/>
      <c r="N842" s="211"/>
      <c r="O842" s="211"/>
      <c r="P842" s="211"/>
      <c r="Q842" s="211"/>
      <c r="R842" s="211"/>
      <c r="S842" s="211"/>
      <c r="T842" s="212"/>
      <c r="AT842" s="213" t="s">
        <v>193</v>
      </c>
      <c r="AU842" s="213" t="s">
        <v>90</v>
      </c>
      <c r="AV842" s="14" t="s">
        <v>90</v>
      </c>
      <c r="AW842" s="14" t="s">
        <v>41</v>
      </c>
      <c r="AX842" s="14" t="s">
        <v>80</v>
      </c>
      <c r="AY842" s="213" t="s">
        <v>182</v>
      </c>
    </row>
    <row r="843" spans="1:65" s="15" customFormat="1" ht="11.25">
      <c r="B843" s="227"/>
      <c r="C843" s="228"/>
      <c r="D843" s="194" t="s">
        <v>193</v>
      </c>
      <c r="E843" s="229" t="s">
        <v>43</v>
      </c>
      <c r="F843" s="230" t="s">
        <v>436</v>
      </c>
      <c r="G843" s="228"/>
      <c r="H843" s="231">
        <v>4</v>
      </c>
      <c r="I843" s="232"/>
      <c r="J843" s="228"/>
      <c r="K843" s="228"/>
      <c r="L843" s="233"/>
      <c r="M843" s="234"/>
      <c r="N843" s="235"/>
      <c r="O843" s="235"/>
      <c r="P843" s="235"/>
      <c r="Q843" s="235"/>
      <c r="R843" s="235"/>
      <c r="S843" s="235"/>
      <c r="T843" s="236"/>
      <c r="AT843" s="237" t="s">
        <v>193</v>
      </c>
      <c r="AU843" s="237" t="s">
        <v>90</v>
      </c>
      <c r="AV843" s="15" t="s">
        <v>205</v>
      </c>
      <c r="AW843" s="15" t="s">
        <v>41</v>
      </c>
      <c r="AX843" s="15" t="s">
        <v>88</v>
      </c>
      <c r="AY843" s="237" t="s">
        <v>182</v>
      </c>
    </row>
    <row r="844" spans="1:65" s="2" customFormat="1" ht="14.45" customHeight="1">
      <c r="A844" s="35"/>
      <c r="B844" s="36"/>
      <c r="C844" s="214" t="s">
        <v>907</v>
      </c>
      <c r="D844" s="214" t="s">
        <v>179</v>
      </c>
      <c r="E844" s="215" t="s">
        <v>2582</v>
      </c>
      <c r="F844" s="216" t="s">
        <v>2583</v>
      </c>
      <c r="G844" s="217" t="s">
        <v>190</v>
      </c>
      <c r="H844" s="218">
        <v>4</v>
      </c>
      <c r="I844" s="219"/>
      <c r="J844" s="220">
        <f>ROUND(I844*H844,2)</f>
        <v>0</v>
      </c>
      <c r="K844" s="216" t="s">
        <v>198</v>
      </c>
      <c r="L844" s="221"/>
      <c r="M844" s="222" t="s">
        <v>43</v>
      </c>
      <c r="N844" s="223" t="s">
        <v>51</v>
      </c>
      <c r="O844" s="65"/>
      <c r="P844" s="188">
        <f>O844*H844</f>
        <v>0</v>
      </c>
      <c r="Q844" s="188">
        <v>0</v>
      </c>
      <c r="R844" s="188">
        <f>Q844*H844</f>
        <v>0</v>
      </c>
      <c r="S844" s="188">
        <v>0</v>
      </c>
      <c r="T844" s="189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90" t="s">
        <v>90</v>
      </c>
      <c r="AT844" s="190" t="s">
        <v>179</v>
      </c>
      <c r="AU844" s="190" t="s">
        <v>90</v>
      </c>
      <c r="AY844" s="17" t="s">
        <v>182</v>
      </c>
      <c r="BE844" s="191">
        <f>IF(N844="základní",J844,0)</f>
        <v>0</v>
      </c>
      <c r="BF844" s="191">
        <f>IF(N844="snížená",J844,0)</f>
        <v>0</v>
      </c>
      <c r="BG844" s="191">
        <f>IF(N844="zákl. přenesená",J844,0)</f>
        <v>0</v>
      </c>
      <c r="BH844" s="191">
        <f>IF(N844="sníž. přenesená",J844,0)</f>
        <v>0</v>
      </c>
      <c r="BI844" s="191">
        <f>IF(N844="nulová",J844,0)</f>
        <v>0</v>
      </c>
      <c r="BJ844" s="17" t="s">
        <v>88</v>
      </c>
      <c r="BK844" s="191">
        <f>ROUND(I844*H844,2)</f>
        <v>0</v>
      </c>
      <c r="BL844" s="17" t="s">
        <v>88</v>
      </c>
      <c r="BM844" s="190" t="s">
        <v>2584</v>
      </c>
    </row>
    <row r="845" spans="1:65" s="13" customFormat="1" ht="11.25">
      <c r="B845" s="192"/>
      <c r="C845" s="193"/>
      <c r="D845" s="194" t="s">
        <v>193</v>
      </c>
      <c r="E845" s="195" t="s">
        <v>43</v>
      </c>
      <c r="F845" s="196" t="s">
        <v>431</v>
      </c>
      <c r="G845" s="193"/>
      <c r="H845" s="195" t="s">
        <v>43</v>
      </c>
      <c r="I845" s="197"/>
      <c r="J845" s="193"/>
      <c r="K845" s="193"/>
      <c r="L845" s="198"/>
      <c r="M845" s="199"/>
      <c r="N845" s="200"/>
      <c r="O845" s="200"/>
      <c r="P845" s="200"/>
      <c r="Q845" s="200"/>
      <c r="R845" s="200"/>
      <c r="S845" s="200"/>
      <c r="T845" s="201"/>
      <c r="AT845" s="202" t="s">
        <v>193</v>
      </c>
      <c r="AU845" s="202" t="s">
        <v>90</v>
      </c>
      <c r="AV845" s="13" t="s">
        <v>88</v>
      </c>
      <c r="AW845" s="13" t="s">
        <v>41</v>
      </c>
      <c r="AX845" s="13" t="s">
        <v>80</v>
      </c>
      <c r="AY845" s="202" t="s">
        <v>182</v>
      </c>
    </row>
    <row r="846" spans="1:65" s="13" customFormat="1" ht="11.25">
      <c r="B846" s="192"/>
      <c r="C846" s="193"/>
      <c r="D846" s="194" t="s">
        <v>193</v>
      </c>
      <c r="E846" s="195" t="s">
        <v>43</v>
      </c>
      <c r="F846" s="196" t="s">
        <v>640</v>
      </c>
      <c r="G846" s="193"/>
      <c r="H846" s="195" t="s">
        <v>43</v>
      </c>
      <c r="I846" s="197"/>
      <c r="J846" s="193"/>
      <c r="K846" s="193"/>
      <c r="L846" s="198"/>
      <c r="M846" s="199"/>
      <c r="N846" s="200"/>
      <c r="O846" s="200"/>
      <c r="P846" s="200"/>
      <c r="Q846" s="200"/>
      <c r="R846" s="200"/>
      <c r="S846" s="200"/>
      <c r="T846" s="201"/>
      <c r="AT846" s="202" t="s">
        <v>193</v>
      </c>
      <c r="AU846" s="202" t="s">
        <v>90</v>
      </c>
      <c r="AV846" s="13" t="s">
        <v>88</v>
      </c>
      <c r="AW846" s="13" t="s">
        <v>41</v>
      </c>
      <c r="AX846" s="13" t="s">
        <v>80</v>
      </c>
      <c r="AY846" s="202" t="s">
        <v>182</v>
      </c>
    </row>
    <row r="847" spans="1:65" s="14" customFormat="1" ht="11.25">
      <c r="B847" s="203"/>
      <c r="C847" s="204"/>
      <c r="D847" s="194" t="s">
        <v>193</v>
      </c>
      <c r="E847" s="205" t="s">
        <v>43</v>
      </c>
      <c r="F847" s="206" t="s">
        <v>88</v>
      </c>
      <c r="G847" s="204"/>
      <c r="H847" s="207">
        <v>1</v>
      </c>
      <c r="I847" s="208"/>
      <c r="J847" s="204"/>
      <c r="K847" s="204"/>
      <c r="L847" s="209"/>
      <c r="M847" s="210"/>
      <c r="N847" s="211"/>
      <c r="O847" s="211"/>
      <c r="P847" s="211"/>
      <c r="Q847" s="211"/>
      <c r="R847" s="211"/>
      <c r="S847" s="211"/>
      <c r="T847" s="212"/>
      <c r="AT847" s="213" t="s">
        <v>193</v>
      </c>
      <c r="AU847" s="213" t="s">
        <v>90</v>
      </c>
      <c r="AV847" s="14" t="s">
        <v>90</v>
      </c>
      <c r="AW847" s="14" t="s">
        <v>41</v>
      </c>
      <c r="AX847" s="14" t="s">
        <v>80</v>
      </c>
      <c r="AY847" s="213" t="s">
        <v>182</v>
      </c>
    </row>
    <row r="848" spans="1:65" s="13" customFormat="1" ht="11.25">
      <c r="B848" s="192"/>
      <c r="C848" s="193"/>
      <c r="D848" s="194" t="s">
        <v>193</v>
      </c>
      <c r="E848" s="195" t="s">
        <v>43</v>
      </c>
      <c r="F848" s="196" t="s">
        <v>1637</v>
      </c>
      <c r="G848" s="193"/>
      <c r="H848" s="195" t="s">
        <v>43</v>
      </c>
      <c r="I848" s="197"/>
      <c r="J848" s="193"/>
      <c r="K848" s="193"/>
      <c r="L848" s="198"/>
      <c r="M848" s="199"/>
      <c r="N848" s="200"/>
      <c r="O848" s="200"/>
      <c r="P848" s="200"/>
      <c r="Q848" s="200"/>
      <c r="R848" s="200"/>
      <c r="S848" s="200"/>
      <c r="T848" s="201"/>
      <c r="AT848" s="202" t="s">
        <v>193</v>
      </c>
      <c r="AU848" s="202" t="s">
        <v>90</v>
      </c>
      <c r="AV848" s="13" t="s">
        <v>88</v>
      </c>
      <c r="AW848" s="13" t="s">
        <v>41</v>
      </c>
      <c r="AX848" s="13" t="s">
        <v>80</v>
      </c>
      <c r="AY848" s="202" t="s">
        <v>182</v>
      </c>
    </row>
    <row r="849" spans="1:65" s="14" customFormat="1" ht="11.25">
      <c r="B849" s="203"/>
      <c r="C849" s="204"/>
      <c r="D849" s="194" t="s">
        <v>193</v>
      </c>
      <c r="E849" s="205" t="s">
        <v>43</v>
      </c>
      <c r="F849" s="206" t="s">
        <v>88</v>
      </c>
      <c r="G849" s="204"/>
      <c r="H849" s="207">
        <v>1</v>
      </c>
      <c r="I849" s="208"/>
      <c r="J849" s="204"/>
      <c r="K849" s="204"/>
      <c r="L849" s="209"/>
      <c r="M849" s="210"/>
      <c r="N849" s="211"/>
      <c r="O849" s="211"/>
      <c r="P849" s="211"/>
      <c r="Q849" s="211"/>
      <c r="R849" s="211"/>
      <c r="S849" s="211"/>
      <c r="T849" s="212"/>
      <c r="AT849" s="213" t="s">
        <v>193</v>
      </c>
      <c r="AU849" s="213" t="s">
        <v>90</v>
      </c>
      <c r="AV849" s="14" t="s">
        <v>90</v>
      </c>
      <c r="AW849" s="14" t="s">
        <v>41</v>
      </c>
      <c r="AX849" s="14" t="s">
        <v>80</v>
      </c>
      <c r="AY849" s="213" t="s">
        <v>182</v>
      </c>
    </row>
    <row r="850" spans="1:65" s="13" customFormat="1" ht="11.25">
      <c r="B850" s="192"/>
      <c r="C850" s="193"/>
      <c r="D850" s="194" t="s">
        <v>193</v>
      </c>
      <c r="E850" s="195" t="s">
        <v>43</v>
      </c>
      <c r="F850" s="196" t="s">
        <v>1644</v>
      </c>
      <c r="G850" s="193"/>
      <c r="H850" s="195" t="s">
        <v>43</v>
      </c>
      <c r="I850" s="197"/>
      <c r="J850" s="193"/>
      <c r="K850" s="193"/>
      <c r="L850" s="198"/>
      <c r="M850" s="199"/>
      <c r="N850" s="200"/>
      <c r="O850" s="200"/>
      <c r="P850" s="200"/>
      <c r="Q850" s="200"/>
      <c r="R850" s="200"/>
      <c r="S850" s="200"/>
      <c r="T850" s="201"/>
      <c r="AT850" s="202" t="s">
        <v>193</v>
      </c>
      <c r="AU850" s="202" t="s">
        <v>90</v>
      </c>
      <c r="AV850" s="13" t="s">
        <v>88</v>
      </c>
      <c r="AW850" s="13" t="s">
        <v>41</v>
      </c>
      <c r="AX850" s="13" t="s">
        <v>80</v>
      </c>
      <c r="AY850" s="202" t="s">
        <v>182</v>
      </c>
    </row>
    <row r="851" spans="1:65" s="14" customFormat="1" ht="11.25">
      <c r="B851" s="203"/>
      <c r="C851" s="204"/>
      <c r="D851" s="194" t="s">
        <v>193</v>
      </c>
      <c r="E851" s="205" t="s">
        <v>43</v>
      </c>
      <c r="F851" s="206" t="s">
        <v>88</v>
      </c>
      <c r="G851" s="204"/>
      <c r="H851" s="207">
        <v>1</v>
      </c>
      <c r="I851" s="208"/>
      <c r="J851" s="204"/>
      <c r="K851" s="204"/>
      <c r="L851" s="209"/>
      <c r="M851" s="210"/>
      <c r="N851" s="211"/>
      <c r="O851" s="211"/>
      <c r="P851" s="211"/>
      <c r="Q851" s="211"/>
      <c r="R851" s="211"/>
      <c r="S851" s="211"/>
      <c r="T851" s="212"/>
      <c r="AT851" s="213" t="s">
        <v>193</v>
      </c>
      <c r="AU851" s="213" t="s">
        <v>90</v>
      </c>
      <c r="AV851" s="14" t="s">
        <v>90</v>
      </c>
      <c r="AW851" s="14" t="s">
        <v>41</v>
      </c>
      <c r="AX851" s="14" t="s">
        <v>80</v>
      </c>
      <c r="AY851" s="213" t="s">
        <v>182</v>
      </c>
    </row>
    <row r="852" spans="1:65" s="13" customFormat="1" ht="11.25">
      <c r="B852" s="192"/>
      <c r="C852" s="193"/>
      <c r="D852" s="194" t="s">
        <v>193</v>
      </c>
      <c r="E852" s="195" t="s">
        <v>43</v>
      </c>
      <c r="F852" s="196" t="s">
        <v>1646</v>
      </c>
      <c r="G852" s="193"/>
      <c r="H852" s="195" t="s">
        <v>43</v>
      </c>
      <c r="I852" s="197"/>
      <c r="J852" s="193"/>
      <c r="K852" s="193"/>
      <c r="L852" s="198"/>
      <c r="M852" s="199"/>
      <c r="N852" s="200"/>
      <c r="O852" s="200"/>
      <c r="P852" s="200"/>
      <c r="Q852" s="200"/>
      <c r="R852" s="200"/>
      <c r="S852" s="200"/>
      <c r="T852" s="201"/>
      <c r="AT852" s="202" t="s">
        <v>193</v>
      </c>
      <c r="AU852" s="202" t="s">
        <v>90</v>
      </c>
      <c r="AV852" s="13" t="s">
        <v>88</v>
      </c>
      <c r="AW852" s="13" t="s">
        <v>41</v>
      </c>
      <c r="AX852" s="13" t="s">
        <v>80</v>
      </c>
      <c r="AY852" s="202" t="s">
        <v>182</v>
      </c>
    </row>
    <row r="853" spans="1:65" s="14" customFormat="1" ht="11.25">
      <c r="B853" s="203"/>
      <c r="C853" s="204"/>
      <c r="D853" s="194" t="s">
        <v>193</v>
      </c>
      <c r="E853" s="205" t="s">
        <v>43</v>
      </c>
      <c r="F853" s="206" t="s">
        <v>88</v>
      </c>
      <c r="G853" s="204"/>
      <c r="H853" s="207">
        <v>1</v>
      </c>
      <c r="I853" s="208"/>
      <c r="J853" s="204"/>
      <c r="K853" s="204"/>
      <c r="L853" s="209"/>
      <c r="M853" s="210"/>
      <c r="N853" s="211"/>
      <c r="O853" s="211"/>
      <c r="P853" s="211"/>
      <c r="Q853" s="211"/>
      <c r="R853" s="211"/>
      <c r="S853" s="211"/>
      <c r="T853" s="212"/>
      <c r="AT853" s="213" t="s">
        <v>193</v>
      </c>
      <c r="AU853" s="213" t="s">
        <v>90</v>
      </c>
      <c r="AV853" s="14" t="s">
        <v>90</v>
      </c>
      <c r="AW853" s="14" t="s">
        <v>41</v>
      </c>
      <c r="AX853" s="14" t="s">
        <v>80</v>
      </c>
      <c r="AY853" s="213" t="s">
        <v>182</v>
      </c>
    </row>
    <row r="854" spans="1:65" s="15" customFormat="1" ht="11.25">
      <c r="B854" s="227"/>
      <c r="C854" s="228"/>
      <c r="D854" s="194" t="s">
        <v>193</v>
      </c>
      <c r="E854" s="229" t="s">
        <v>43</v>
      </c>
      <c r="F854" s="230" t="s">
        <v>436</v>
      </c>
      <c r="G854" s="228"/>
      <c r="H854" s="231">
        <v>4</v>
      </c>
      <c r="I854" s="232"/>
      <c r="J854" s="228"/>
      <c r="K854" s="228"/>
      <c r="L854" s="233"/>
      <c r="M854" s="234"/>
      <c r="N854" s="235"/>
      <c r="O854" s="235"/>
      <c r="P854" s="235"/>
      <c r="Q854" s="235"/>
      <c r="R854" s="235"/>
      <c r="S854" s="235"/>
      <c r="T854" s="236"/>
      <c r="AT854" s="237" t="s">
        <v>193</v>
      </c>
      <c r="AU854" s="237" t="s">
        <v>90</v>
      </c>
      <c r="AV854" s="15" t="s">
        <v>205</v>
      </c>
      <c r="AW854" s="15" t="s">
        <v>41</v>
      </c>
      <c r="AX854" s="15" t="s">
        <v>88</v>
      </c>
      <c r="AY854" s="237" t="s">
        <v>182</v>
      </c>
    </row>
    <row r="855" spans="1:65" s="2" customFormat="1" ht="14.45" customHeight="1">
      <c r="A855" s="35"/>
      <c r="B855" s="36"/>
      <c r="C855" s="214" t="s">
        <v>912</v>
      </c>
      <c r="D855" s="214" t="s">
        <v>179</v>
      </c>
      <c r="E855" s="215" t="s">
        <v>820</v>
      </c>
      <c r="F855" s="216" t="s">
        <v>821</v>
      </c>
      <c r="G855" s="217" t="s">
        <v>190</v>
      </c>
      <c r="H855" s="218">
        <v>4</v>
      </c>
      <c r="I855" s="219"/>
      <c r="J855" s="220">
        <f>ROUND(I855*H855,2)</f>
        <v>0</v>
      </c>
      <c r="K855" s="216" t="s">
        <v>198</v>
      </c>
      <c r="L855" s="221"/>
      <c r="M855" s="222" t="s">
        <v>43</v>
      </c>
      <c r="N855" s="223" t="s">
        <v>51</v>
      </c>
      <c r="O855" s="65"/>
      <c r="P855" s="188">
        <f>O855*H855</f>
        <v>0</v>
      </c>
      <c r="Q855" s="188">
        <v>0</v>
      </c>
      <c r="R855" s="188">
        <f>Q855*H855</f>
        <v>0</v>
      </c>
      <c r="S855" s="188">
        <v>0</v>
      </c>
      <c r="T855" s="189">
        <f>S855*H855</f>
        <v>0</v>
      </c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R855" s="190" t="s">
        <v>90</v>
      </c>
      <c r="AT855" s="190" t="s">
        <v>179</v>
      </c>
      <c r="AU855" s="190" t="s">
        <v>90</v>
      </c>
      <c r="AY855" s="17" t="s">
        <v>182</v>
      </c>
      <c r="BE855" s="191">
        <f>IF(N855="základní",J855,0)</f>
        <v>0</v>
      </c>
      <c r="BF855" s="191">
        <f>IF(N855="snížená",J855,0)</f>
        <v>0</v>
      </c>
      <c r="BG855" s="191">
        <f>IF(N855="zákl. přenesená",J855,0)</f>
        <v>0</v>
      </c>
      <c r="BH855" s="191">
        <f>IF(N855="sníž. přenesená",J855,0)</f>
        <v>0</v>
      </c>
      <c r="BI855" s="191">
        <f>IF(N855="nulová",J855,0)</f>
        <v>0</v>
      </c>
      <c r="BJ855" s="17" t="s">
        <v>88</v>
      </c>
      <c r="BK855" s="191">
        <f>ROUND(I855*H855,2)</f>
        <v>0</v>
      </c>
      <c r="BL855" s="17" t="s">
        <v>88</v>
      </c>
      <c r="BM855" s="190" t="s">
        <v>1837</v>
      </c>
    </row>
    <row r="856" spans="1:65" s="13" customFormat="1" ht="11.25">
      <c r="B856" s="192"/>
      <c r="C856" s="193"/>
      <c r="D856" s="194" t="s">
        <v>193</v>
      </c>
      <c r="E856" s="195" t="s">
        <v>43</v>
      </c>
      <c r="F856" s="196" t="s">
        <v>431</v>
      </c>
      <c r="G856" s="193"/>
      <c r="H856" s="195" t="s">
        <v>43</v>
      </c>
      <c r="I856" s="197"/>
      <c r="J856" s="193"/>
      <c r="K856" s="193"/>
      <c r="L856" s="198"/>
      <c r="M856" s="199"/>
      <c r="N856" s="200"/>
      <c r="O856" s="200"/>
      <c r="P856" s="200"/>
      <c r="Q856" s="200"/>
      <c r="R856" s="200"/>
      <c r="S856" s="200"/>
      <c r="T856" s="201"/>
      <c r="AT856" s="202" t="s">
        <v>193</v>
      </c>
      <c r="AU856" s="202" t="s">
        <v>90</v>
      </c>
      <c r="AV856" s="13" t="s">
        <v>88</v>
      </c>
      <c r="AW856" s="13" t="s">
        <v>41</v>
      </c>
      <c r="AX856" s="13" t="s">
        <v>80</v>
      </c>
      <c r="AY856" s="202" t="s">
        <v>182</v>
      </c>
    </row>
    <row r="857" spans="1:65" s="13" customFormat="1" ht="11.25">
      <c r="B857" s="192"/>
      <c r="C857" s="193"/>
      <c r="D857" s="194" t="s">
        <v>193</v>
      </c>
      <c r="E857" s="195" t="s">
        <v>43</v>
      </c>
      <c r="F857" s="196" t="s">
        <v>640</v>
      </c>
      <c r="G857" s="193"/>
      <c r="H857" s="195" t="s">
        <v>43</v>
      </c>
      <c r="I857" s="197"/>
      <c r="J857" s="193"/>
      <c r="K857" s="193"/>
      <c r="L857" s="198"/>
      <c r="M857" s="199"/>
      <c r="N857" s="200"/>
      <c r="O857" s="200"/>
      <c r="P857" s="200"/>
      <c r="Q857" s="200"/>
      <c r="R857" s="200"/>
      <c r="S857" s="200"/>
      <c r="T857" s="201"/>
      <c r="AT857" s="202" t="s">
        <v>193</v>
      </c>
      <c r="AU857" s="202" t="s">
        <v>90</v>
      </c>
      <c r="AV857" s="13" t="s">
        <v>88</v>
      </c>
      <c r="AW857" s="13" t="s">
        <v>41</v>
      </c>
      <c r="AX857" s="13" t="s">
        <v>80</v>
      </c>
      <c r="AY857" s="202" t="s">
        <v>182</v>
      </c>
    </row>
    <row r="858" spans="1:65" s="14" customFormat="1" ht="11.25">
      <c r="B858" s="203"/>
      <c r="C858" s="204"/>
      <c r="D858" s="194" t="s">
        <v>193</v>
      </c>
      <c r="E858" s="205" t="s">
        <v>43</v>
      </c>
      <c r="F858" s="206" t="s">
        <v>88</v>
      </c>
      <c r="G858" s="204"/>
      <c r="H858" s="207">
        <v>1</v>
      </c>
      <c r="I858" s="208"/>
      <c r="J858" s="204"/>
      <c r="K858" s="204"/>
      <c r="L858" s="209"/>
      <c r="M858" s="210"/>
      <c r="N858" s="211"/>
      <c r="O858" s="211"/>
      <c r="P858" s="211"/>
      <c r="Q858" s="211"/>
      <c r="R858" s="211"/>
      <c r="S858" s="211"/>
      <c r="T858" s="212"/>
      <c r="AT858" s="213" t="s">
        <v>193</v>
      </c>
      <c r="AU858" s="213" t="s">
        <v>90</v>
      </c>
      <c r="AV858" s="14" t="s">
        <v>90</v>
      </c>
      <c r="AW858" s="14" t="s">
        <v>41</v>
      </c>
      <c r="AX858" s="14" t="s">
        <v>80</v>
      </c>
      <c r="AY858" s="213" t="s">
        <v>182</v>
      </c>
    </row>
    <row r="859" spans="1:65" s="13" customFormat="1" ht="11.25">
      <c r="B859" s="192"/>
      <c r="C859" s="193"/>
      <c r="D859" s="194" t="s">
        <v>193</v>
      </c>
      <c r="E859" s="195" t="s">
        <v>43</v>
      </c>
      <c r="F859" s="196" t="s">
        <v>1637</v>
      </c>
      <c r="G859" s="193"/>
      <c r="H859" s="195" t="s">
        <v>43</v>
      </c>
      <c r="I859" s="197"/>
      <c r="J859" s="193"/>
      <c r="K859" s="193"/>
      <c r="L859" s="198"/>
      <c r="M859" s="199"/>
      <c r="N859" s="200"/>
      <c r="O859" s="200"/>
      <c r="P859" s="200"/>
      <c r="Q859" s="200"/>
      <c r="R859" s="200"/>
      <c r="S859" s="200"/>
      <c r="T859" s="201"/>
      <c r="AT859" s="202" t="s">
        <v>193</v>
      </c>
      <c r="AU859" s="202" t="s">
        <v>90</v>
      </c>
      <c r="AV859" s="13" t="s">
        <v>88</v>
      </c>
      <c r="AW859" s="13" t="s">
        <v>41</v>
      </c>
      <c r="AX859" s="13" t="s">
        <v>80</v>
      </c>
      <c r="AY859" s="202" t="s">
        <v>182</v>
      </c>
    </row>
    <row r="860" spans="1:65" s="14" customFormat="1" ht="11.25">
      <c r="B860" s="203"/>
      <c r="C860" s="204"/>
      <c r="D860" s="194" t="s">
        <v>193</v>
      </c>
      <c r="E860" s="205" t="s">
        <v>43</v>
      </c>
      <c r="F860" s="206" t="s">
        <v>88</v>
      </c>
      <c r="G860" s="204"/>
      <c r="H860" s="207">
        <v>1</v>
      </c>
      <c r="I860" s="208"/>
      <c r="J860" s="204"/>
      <c r="K860" s="204"/>
      <c r="L860" s="209"/>
      <c r="M860" s="210"/>
      <c r="N860" s="211"/>
      <c r="O860" s="211"/>
      <c r="P860" s="211"/>
      <c r="Q860" s="211"/>
      <c r="R860" s="211"/>
      <c r="S860" s="211"/>
      <c r="T860" s="212"/>
      <c r="AT860" s="213" t="s">
        <v>193</v>
      </c>
      <c r="AU860" s="213" t="s">
        <v>90</v>
      </c>
      <c r="AV860" s="14" t="s">
        <v>90</v>
      </c>
      <c r="AW860" s="14" t="s">
        <v>41</v>
      </c>
      <c r="AX860" s="14" t="s">
        <v>80</v>
      </c>
      <c r="AY860" s="213" t="s">
        <v>182</v>
      </c>
    </row>
    <row r="861" spans="1:65" s="13" customFormat="1" ht="11.25">
      <c r="B861" s="192"/>
      <c r="C861" s="193"/>
      <c r="D861" s="194" t="s">
        <v>193</v>
      </c>
      <c r="E861" s="195" t="s">
        <v>43</v>
      </c>
      <c r="F861" s="196" t="s">
        <v>1644</v>
      </c>
      <c r="G861" s="193"/>
      <c r="H861" s="195" t="s">
        <v>43</v>
      </c>
      <c r="I861" s="197"/>
      <c r="J861" s="193"/>
      <c r="K861" s="193"/>
      <c r="L861" s="198"/>
      <c r="M861" s="199"/>
      <c r="N861" s="200"/>
      <c r="O861" s="200"/>
      <c r="P861" s="200"/>
      <c r="Q861" s="200"/>
      <c r="R861" s="200"/>
      <c r="S861" s="200"/>
      <c r="T861" s="201"/>
      <c r="AT861" s="202" t="s">
        <v>193</v>
      </c>
      <c r="AU861" s="202" t="s">
        <v>90</v>
      </c>
      <c r="AV861" s="13" t="s">
        <v>88</v>
      </c>
      <c r="AW861" s="13" t="s">
        <v>41</v>
      </c>
      <c r="AX861" s="13" t="s">
        <v>80</v>
      </c>
      <c r="AY861" s="202" t="s">
        <v>182</v>
      </c>
    </row>
    <row r="862" spans="1:65" s="14" customFormat="1" ht="11.25">
      <c r="B862" s="203"/>
      <c r="C862" s="204"/>
      <c r="D862" s="194" t="s">
        <v>193</v>
      </c>
      <c r="E862" s="205" t="s">
        <v>43</v>
      </c>
      <c r="F862" s="206" t="s">
        <v>88</v>
      </c>
      <c r="G862" s="204"/>
      <c r="H862" s="207">
        <v>1</v>
      </c>
      <c r="I862" s="208"/>
      <c r="J862" s="204"/>
      <c r="K862" s="204"/>
      <c r="L862" s="209"/>
      <c r="M862" s="210"/>
      <c r="N862" s="211"/>
      <c r="O862" s="211"/>
      <c r="P862" s="211"/>
      <c r="Q862" s="211"/>
      <c r="R862" s="211"/>
      <c r="S862" s="211"/>
      <c r="T862" s="212"/>
      <c r="AT862" s="213" t="s">
        <v>193</v>
      </c>
      <c r="AU862" s="213" t="s">
        <v>90</v>
      </c>
      <c r="AV862" s="14" t="s">
        <v>90</v>
      </c>
      <c r="AW862" s="14" t="s">
        <v>41</v>
      </c>
      <c r="AX862" s="14" t="s">
        <v>80</v>
      </c>
      <c r="AY862" s="213" t="s">
        <v>182</v>
      </c>
    </row>
    <row r="863" spans="1:65" s="13" customFormat="1" ht="11.25">
      <c r="B863" s="192"/>
      <c r="C863" s="193"/>
      <c r="D863" s="194" t="s">
        <v>193</v>
      </c>
      <c r="E863" s="195" t="s">
        <v>43</v>
      </c>
      <c r="F863" s="196" t="s">
        <v>1646</v>
      </c>
      <c r="G863" s="193"/>
      <c r="H863" s="195" t="s">
        <v>43</v>
      </c>
      <c r="I863" s="197"/>
      <c r="J863" s="193"/>
      <c r="K863" s="193"/>
      <c r="L863" s="198"/>
      <c r="M863" s="199"/>
      <c r="N863" s="200"/>
      <c r="O863" s="200"/>
      <c r="P863" s="200"/>
      <c r="Q863" s="200"/>
      <c r="R863" s="200"/>
      <c r="S863" s="200"/>
      <c r="T863" s="201"/>
      <c r="AT863" s="202" t="s">
        <v>193</v>
      </c>
      <c r="AU863" s="202" t="s">
        <v>90</v>
      </c>
      <c r="AV863" s="13" t="s">
        <v>88</v>
      </c>
      <c r="AW863" s="13" t="s">
        <v>41</v>
      </c>
      <c r="AX863" s="13" t="s">
        <v>80</v>
      </c>
      <c r="AY863" s="202" t="s">
        <v>182</v>
      </c>
    </row>
    <row r="864" spans="1:65" s="14" customFormat="1" ht="11.25">
      <c r="B864" s="203"/>
      <c r="C864" s="204"/>
      <c r="D864" s="194" t="s">
        <v>193</v>
      </c>
      <c r="E864" s="205" t="s">
        <v>43</v>
      </c>
      <c r="F864" s="206" t="s">
        <v>88</v>
      </c>
      <c r="G864" s="204"/>
      <c r="H864" s="207">
        <v>1</v>
      </c>
      <c r="I864" s="208"/>
      <c r="J864" s="204"/>
      <c r="K864" s="204"/>
      <c r="L864" s="209"/>
      <c r="M864" s="210"/>
      <c r="N864" s="211"/>
      <c r="O864" s="211"/>
      <c r="P864" s="211"/>
      <c r="Q864" s="211"/>
      <c r="R864" s="211"/>
      <c r="S864" s="211"/>
      <c r="T864" s="212"/>
      <c r="AT864" s="213" t="s">
        <v>193</v>
      </c>
      <c r="AU864" s="213" t="s">
        <v>90</v>
      </c>
      <c r="AV864" s="14" t="s">
        <v>90</v>
      </c>
      <c r="AW864" s="14" t="s">
        <v>41</v>
      </c>
      <c r="AX864" s="14" t="s">
        <v>80</v>
      </c>
      <c r="AY864" s="213" t="s">
        <v>182</v>
      </c>
    </row>
    <row r="865" spans="1:65" s="15" customFormat="1" ht="11.25">
      <c r="B865" s="227"/>
      <c r="C865" s="228"/>
      <c r="D865" s="194" t="s">
        <v>193</v>
      </c>
      <c r="E865" s="229" t="s">
        <v>43</v>
      </c>
      <c r="F865" s="230" t="s">
        <v>436</v>
      </c>
      <c r="G865" s="228"/>
      <c r="H865" s="231">
        <v>4</v>
      </c>
      <c r="I865" s="232"/>
      <c r="J865" s="228"/>
      <c r="K865" s="228"/>
      <c r="L865" s="233"/>
      <c r="M865" s="234"/>
      <c r="N865" s="235"/>
      <c r="O865" s="235"/>
      <c r="P865" s="235"/>
      <c r="Q865" s="235"/>
      <c r="R865" s="235"/>
      <c r="S865" s="235"/>
      <c r="T865" s="236"/>
      <c r="AT865" s="237" t="s">
        <v>193</v>
      </c>
      <c r="AU865" s="237" t="s">
        <v>90</v>
      </c>
      <c r="AV865" s="15" t="s">
        <v>205</v>
      </c>
      <c r="AW865" s="15" t="s">
        <v>41</v>
      </c>
      <c r="AX865" s="15" t="s">
        <v>88</v>
      </c>
      <c r="AY865" s="237" t="s">
        <v>182</v>
      </c>
    </row>
    <row r="866" spans="1:65" s="2" customFormat="1" ht="49.15" customHeight="1">
      <c r="A866" s="35"/>
      <c r="B866" s="36"/>
      <c r="C866" s="179" t="s">
        <v>916</v>
      </c>
      <c r="D866" s="179" t="s">
        <v>187</v>
      </c>
      <c r="E866" s="180" t="s">
        <v>2585</v>
      </c>
      <c r="F866" s="181" t="s">
        <v>2586</v>
      </c>
      <c r="G866" s="182" t="s">
        <v>190</v>
      </c>
      <c r="H866" s="183">
        <v>1</v>
      </c>
      <c r="I866" s="184"/>
      <c r="J866" s="185">
        <f>ROUND(I866*H866,2)</f>
        <v>0</v>
      </c>
      <c r="K866" s="181" t="s">
        <v>191</v>
      </c>
      <c r="L866" s="40"/>
      <c r="M866" s="186" t="s">
        <v>43</v>
      </c>
      <c r="N866" s="187" t="s">
        <v>51</v>
      </c>
      <c r="O866" s="65"/>
      <c r="P866" s="188">
        <f>O866*H866</f>
        <v>0</v>
      </c>
      <c r="Q866" s="188">
        <v>0.37009999999999998</v>
      </c>
      <c r="R866" s="188">
        <f>Q866*H866</f>
        <v>0.37009999999999998</v>
      </c>
      <c r="S866" s="188">
        <v>0</v>
      </c>
      <c r="T866" s="189">
        <f>S866*H866</f>
        <v>0</v>
      </c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R866" s="190" t="s">
        <v>88</v>
      </c>
      <c r="AT866" s="190" t="s">
        <v>187</v>
      </c>
      <c r="AU866" s="190" t="s">
        <v>90</v>
      </c>
      <c r="AY866" s="17" t="s">
        <v>182</v>
      </c>
      <c r="BE866" s="191">
        <f>IF(N866="základní",J866,0)</f>
        <v>0</v>
      </c>
      <c r="BF866" s="191">
        <f>IF(N866="snížená",J866,0)</f>
        <v>0</v>
      </c>
      <c r="BG866" s="191">
        <f>IF(N866="zákl. přenesená",J866,0)</f>
        <v>0</v>
      </c>
      <c r="BH866" s="191">
        <f>IF(N866="sníž. přenesená",J866,0)</f>
        <v>0</v>
      </c>
      <c r="BI866" s="191">
        <f>IF(N866="nulová",J866,0)</f>
        <v>0</v>
      </c>
      <c r="BJ866" s="17" t="s">
        <v>88</v>
      </c>
      <c r="BK866" s="191">
        <f>ROUND(I866*H866,2)</f>
        <v>0</v>
      </c>
      <c r="BL866" s="17" t="s">
        <v>88</v>
      </c>
      <c r="BM866" s="190" t="s">
        <v>2587</v>
      </c>
    </row>
    <row r="867" spans="1:65" s="13" customFormat="1" ht="11.25">
      <c r="B867" s="192"/>
      <c r="C867" s="193"/>
      <c r="D867" s="194" t="s">
        <v>193</v>
      </c>
      <c r="E867" s="195" t="s">
        <v>43</v>
      </c>
      <c r="F867" s="196" t="s">
        <v>532</v>
      </c>
      <c r="G867" s="193"/>
      <c r="H867" s="195" t="s">
        <v>43</v>
      </c>
      <c r="I867" s="197"/>
      <c r="J867" s="193"/>
      <c r="K867" s="193"/>
      <c r="L867" s="198"/>
      <c r="M867" s="199"/>
      <c r="N867" s="200"/>
      <c r="O867" s="200"/>
      <c r="P867" s="200"/>
      <c r="Q867" s="200"/>
      <c r="R867" s="200"/>
      <c r="S867" s="200"/>
      <c r="T867" s="201"/>
      <c r="AT867" s="202" t="s">
        <v>193</v>
      </c>
      <c r="AU867" s="202" t="s">
        <v>90</v>
      </c>
      <c r="AV867" s="13" t="s">
        <v>88</v>
      </c>
      <c r="AW867" s="13" t="s">
        <v>41</v>
      </c>
      <c r="AX867" s="13" t="s">
        <v>80</v>
      </c>
      <c r="AY867" s="202" t="s">
        <v>182</v>
      </c>
    </row>
    <row r="868" spans="1:65" s="13" customFormat="1" ht="11.25">
      <c r="B868" s="192"/>
      <c r="C868" s="193"/>
      <c r="D868" s="194" t="s">
        <v>193</v>
      </c>
      <c r="E868" s="195" t="s">
        <v>43</v>
      </c>
      <c r="F868" s="196" t="s">
        <v>362</v>
      </c>
      <c r="G868" s="193"/>
      <c r="H868" s="195" t="s">
        <v>43</v>
      </c>
      <c r="I868" s="197"/>
      <c r="J868" s="193"/>
      <c r="K868" s="193"/>
      <c r="L868" s="198"/>
      <c r="M868" s="199"/>
      <c r="N868" s="200"/>
      <c r="O868" s="200"/>
      <c r="P868" s="200"/>
      <c r="Q868" s="200"/>
      <c r="R868" s="200"/>
      <c r="S868" s="200"/>
      <c r="T868" s="201"/>
      <c r="AT868" s="202" t="s">
        <v>193</v>
      </c>
      <c r="AU868" s="202" t="s">
        <v>90</v>
      </c>
      <c r="AV868" s="13" t="s">
        <v>88</v>
      </c>
      <c r="AW868" s="13" t="s">
        <v>41</v>
      </c>
      <c r="AX868" s="13" t="s">
        <v>80</v>
      </c>
      <c r="AY868" s="202" t="s">
        <v>182</v>
      </c>
    </row>
    <row r="869" spans="1:65" s="14" customFormat="1" ht="11.25">
      <c r="B869" s="203"/>
      <c r="C869" s="204"/>
      <c r="D869" s="194" t="s">
        <v>193</v>
      </c>
      <c r="E869" s="205" t="s">
        <v>43</v>
      </c>
      <c r="F869" s="206" t="s">
        <v>88</v>
      </c>
      <c r="G869" s="204"/>
      <c r="H869" s="207">
        <v>1</v>
      </c>
      <c r="I869" s="208"/>
      <c r="J869" s="204"/>
      <c r="K869" s="204"/>
      <c r="L869" s="209"/>
      <c r="M869" s="210"/>
      <c r="N869" s="211"/>
      <c r="O869" s="211"/>
      <c r="P869" s="211"/>
      <c r="Q869" s="211"/>
      <c r="R869" s="211"/>
      <c r="S869" s="211"/>
      <c r="T869" s="212"/>
      <c r="AT869" s="213" t="s">
        <v>193</v>
      </c>
      <c r="AU869" s="213" t="s">
        <v>90</v>
      </c>
      <c r="AV869" s="14" t="s">
        <v>90</v>
      </c>
      <c r="AW869" s="14" t="s">
        <v>41</v>
      </c>
      <c r="AX869" s="14" t="s">
        <v>88</v>
      </c>
      <c r="AY869" s="213" t="s">
        <v>182</v>
      </c>
    </row>
    <row r="870" spans="1:65" s="2" customFormat="1" ht="49.15" customHeight="1">
      <c r="A870" s="35"/>
      <c r="B870" s="36"/>
      <c r="C870" s="179" t="s">
        <v>920</v>
      </c>
      <c r="D870" s="179" t="s">
        <v>187</v>
      </c>
      <c r="E870" s="180" t="s">
        <v>824</v>
      </c>
      <c r="F870" s="181" t="s">
        <v>825</v>
      </c>
      <c r="G870" s="182" t="s">
        <v>190</v>
      </c>
      <c r="H870" s="183">
        <v>5</v>
      </c>
      <c r="I870" s="184"/>
      <c r="J870" s="185">
        <f>ROUND(I870*H870,2)</f>
        <v>0</v>
      </c>
      <c r="K870" s="181" t="s">
        <v>191</v>
      </c>
      <c r="L870" s="40"/>
      <c r="M870" s="186" t="s">
        <v>43</v>
      </c>
      <c r="N870" s="187" t="s">
        <v>51</v>
      </c>
      <c r="O870" s="65"/>
      <c r="P870" s="188">
        <f>O870*H870</f>
        <v>0</v>
      </c>
      <c r="Q870" s="188">
        <v>2.2001499999999998</v>
      </c>
      <c r="R870" s="188">
        <f>Q870*H870</f>
        <v>11.00075</v>
      </c>
      <c r="S870" s="188">
        <v>0</v>
      </c>
      <c r="T870" s="189">
        <f>S870*H870</f>
        <v>0</v>
      </c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R870" s="190" t="s">
        <v>88</v>
      </c>
      <c r="AT870" s="190" t="s">
        <v>187</v>
      </c>
      <c r="AU870" s="190" t="s">
        <v>90</v>
      </c>
      <c r="AY870" s="17" t="s">
        <v>182</v>
      </c>
      <c r="BE870" s="191">
        <f>IF(N870="základní",J870,0)</f>
        <v>0</v>
      </c>
      <c r="BF870" s="191">
        <f>IF(N870="snížená",J870,0)</f>
        <v>0</v>
      </c>
      <c r="BG870" s="191">
        <f>IF(N870="zákl. přenesená",J870,0)</f>
        <v>0</v>
      </c>
      <c r="BH870" s="191">
        <f>IF(N870="sníž. přenesená",J870,0)</f>
        <v>0</v>
      </c>
      <c r="BI870" s="191">
        <f>IF(N870="nulová",J870,0)</f>
        <v>0</v>
      </c>
      <c r="BJ870" s="17" t="s">
        <v>88</v>
      </c>
      <c r="BK870" s="191">
        <f>ROUND(I870*H870,2)</f>
        <v>0</v>
      </c>
      <c r="BL870" s="17" t="s">
        <v>88</v>
      </c>
      <c r="BM870" s="190" t="s">
        <v>1838</v>
      </c>
    </row>
    <row r="871" spans="1:65" s="13" customFormat="1" ht="11.25">
      <c r="B871" s="192"/>
      <c r="C871" s="193"/>
      <c r="D871" s="194" t="s">
        <v>193</v>
      </c>
      <c r="E871" s="195" t="s">
        <v>43</v>
      </c>
      <c r="F871" s="196" t="s">
        <v>532</v>
      </c>
      <c r="G871" s="193"/>
      <c r="H871" s="195" t="s">
        <v>43</v>
      </c>
      <c r="I871" s="197"/>
      <c r="J871" s="193"/>
      <c r="K871" s="193"/>
      <c r="L871" s="198"/>
      <c r="M871" s="199"/>
      <c r="N871" s="200"/>
      <c r="O871" s="200"/>
      <c r="P871" s="200"/>
      <c r="Q871" s="200"/>
      <c r="R871" s="200"/>
      <c r="S871" s="200"/>
      <c r="T871" s="201"/>
      <c r="AT871" s="202" t="s">
        <v>193</v>
      </c>
      <c r="AU871" s="202" t="s">
        <v>90</v>
      </c>
      <c r="AV871" s="13" t="s">
        <v>88</v>
      </c>
      <c r="AW871" s="13" t="s">
        <v>41</v>
      </c>
      <c r="AX871" s="13" t="s">
        <v>80</v>
      </c>
      <c r="AY871" s="202" t="s">
        <v>182</v>
      </c>
    </row>
    <row r="872" spans="1:65" s="13" customFormat="1" ht="11.25">
      <c r="B872" s="192"/>
      <c r="C872" s="193"/>
      <c r="D872" s="194" t="s">
        <v>193</v>
      </c>
      <c r="E872" s="195" t="s">
        <v>43</v>
      </c>
      <c r="F872" s="196" t="s">
        <v>362</v>
      </c>
      <c r="G872" s="193"/>
      <c r="H872" s="195" t="s">
        <v>43</v>
      </c>
      <c r="I872" s="197"/>
      <c r="J872" s="193"/>
      <c r="K872" s="193"/>
      <c r="L872" s="198"/>
      <c r="M872" s="199"/>
      <c r="N872" s="200"/>
      <c r="O872" s="200"/>
      <c r="P872" s="200"/>
      <c r="Q872" s="200"/>
      <c r="R872" s="200"/>
      <c r="S872" s="200"/>
      <c r="T872" s="201"/>
      <c r="AT872" s="202" t="s">
        <v>193</v>
      </c>
      <c r="AU872" s="202" t="s">
        <v>90</v>
      </c>
      <c r="AV872" s="13" t="s">
        <v>88</v>
      </c>
      <c r="AW872" s="13" t="s">
        <v>41</v>
      </c>
      <c r="AX872" s="13" t="s">
        <v>80</v>
      </c>
      <c r="AY872" s="202" t="s">
        <v>182</v>
      </c>
    </row>
    <row r="873" spans="1:65" s="14" customFormat="1" ht="11.25">
      <c r="B873" s="203"/>
      <c r="C873" s="204"/>
      <c r="D873" s="194" t="s">
        <v>193</v>
      </c>
      <c r="E873" s="205" t="s">
        <v>43</v>
      </c>
      <c r="F873" s="206" t="s">
        <v>210</v>
      </c>
      <c r="G873" s="204"/>
      <c r="H873" s="207">
        <v>5</v>
      </c>
      <c r="I873" s="208"/>
      <c r="J873" s="204"/>
      <c r="K873" s="204"/>
      <c r="L873" s="209"/>
      <c r="M873" s="210"/>
      <c r="N873" s="211"/>
      <c r="O873" s="211"/>
      <c r="P873" s="211"/>
      <c r="Q873" s="211"/>
      <c r="R873" s="211"/>
      <c r="S873" s="211"/>
      <c r="T873" s="212"/>
      <c r="AT873" s="213" t="s">
        <v>193</v>
      </c>
      <c r="AU873" s="213" t="s">
        <v>90</v>
      </c>
      <c r="AV873" s="14" t="s">
        <v>90</v>
      </c>
      <c r="AW873" s="14" t="s">
        <v>41</v>
      </c>
      <c r="AX873" s="14" t="s">
        <v>88</v>
      </c>
      <c r="AY873" s="213" t="s">
        <v>182</v>
      </c>
    </row>
    <row r="874" spans="1:65" s="2" customFormat="1" ht="49.15" customHeight="1">
      <c r="A874" s="35"/>
      <c r="B874" s="36"/>
      <c r="C874" s="179" t="s">
        <v>924</v>
      </c>
      <c r="D874" s="179" t="s">
        <v>187</v>
      </c>
      <c r="E874" s="180" t="s">
        <v>828</v>
      </c>
      <c r="F874" s="181" t="s">
        <v>829</v>
      </c>
      <c r="G874" s="182" t="s">
        <v>190</v>
      </c>
      <c r="H874" s="183">
        <v>5</v>
      </c>
      <c r="I874" s="184"/>
      <c r="J874" s="185">
        <f>ROUND(I874*H874,2)</f>
        <v>0</v>
      </c>
      <c r="K874" s="181" t="s">
        <v>191</v>
      </c>
      <c r="L874" s="40"/>
      <c r="M874" s="186" t="s">
        <v>43</v>
      </c>
      <c r="N874" s="187" t="s">
        <v>51</v>
      </c>
      <c r="O874" s="65"/>
      <c r="P874" s="188">
        <f>O874*H874</f>
        <v>0</v>
      </c>
      <c r="Q874" s="188">
        <v>0</v>
      </c>
      <c r="R874" s="188">
        <f>Q874*H874</f>
        <v>0</v>
      </c>
      <c r="S874" s="188">
        <v>0</v>
      </c>
      <c r="T874" s="189">
        <f>S874*H874</f>
        <v>0</v>
      </c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R874" s="190" t="s">
        <v>88</v>
      </c>
      <c r="AT874" s="190" t="s">
        <v>187</v>
      </c>
      <c r="AU874" s="190" t="s">
        <v>90</v>
      </c>
      <c r="AY874" s="17" t="s">
        <v>182</v>
      </c>
      <c r="BE874" s="191">
        <f>IF(N874="základní",J874,0)</f>
        <v>0</v>
      </c>
      <c r="BF874" s="191">
        <f>IF(N874="snížená",J874,0)</f>
        <v>0</v>
      </c>
      <c r="BG874" s="191">
        <f>IF(N874="zákl. přenesená",J874,0)</f>
        <v>0</v>
      </c>
      <c r="BH874" s="191">
        <f>IF(N874="sníž. přenesená",J874,0)</f>
        <v>0</v>
      </c>
      <c r="BI874" s="191">
        <f>IF(N874="nulová",J874,0)</f>
        <v>0</v>
      </c>
      <c r="BJ874" s="17" t="s">
        <v>88</v>
      </c>
      <c r="BK874" s="191">
        <f>ROUND(I874*H874,2)</f>
        <v>0</v>
      </c>
      <c r="BL874" s="17" t="s">
        <v>88</v>
      </c>
      <c r="BM874" s="190" t="s">
        <v>1839</v>
      </c>
    </row>
    <row r="875" spans="1:65" s="13" customFormat="1" ht="11.25">
      <c r="B875" s="192"/>
      <c r="C875" s="193"/>
      <c r="D875" s="194" t="s">
        <v>193</v>
      </c>
      <c r="E875" s="195" t="s">
        <v>43</v>
      </c>
      <c r="F875" s="196" t="s">
        <v>532</v>
      </c>
      <c r="G875" s="193"/>
      <c r="H875" s="195" t="s">
        <v>43</v>
      </c>
      <c r="I875" s="197"/>
      <c r="J875" s="193"/>
      <c r="K875" s="193"/>
      <c r="L875" s="198"/>
      <c r="M875" s="199"/>
      <c r="N875" s="200"/>
      <c r="O875" s="200"/>
      <c r="P875" s="200"/>
      <c r="Q875" s="200"/>
      <c r="R875" s="200"/>
      <c r="S875" s="200"/>
      <c r="T875" s="201"/>
      <c r="AT875" s="202" t="s">
        <v>193</v>
      </c>
      <c r="AU875" s="202" t="s">
        <v>90</v>
      </c>
      <c r="AV875" s="13" t="s">
        <v>88</v>
      </c>
      <c r="AW875" s="13" t="s">
        <v>41</v>
      </c>
      <c r="AX875" s="13" t="s">
        <v>80</v>
      </c>
      <c r="AY875" s="202" t="s">
        <v>182</v>
      </c>
    </row>
    <row r="876" spans="1:65" s="13" customFormat="1" ht="11.25">
      <c r="B876" s="192"/>
      <c r="C876" s="193"/>
      <c r="D876" s="194" t="s">
        <v>193</v>
      </c>
      <c r="E876" s="195" t="s">
        <v>43</v>
      </c>
      <c r="F876" s="196" t="s">
        <v>362</v>
      </c>
      <c r="G876" s="193"/>
      <c r="H876" s="195" t="s">
        <v>43</v>
      </c>
      <c r="I876" s="197"/>
      <c r="J876" s="193"/>
      <c r="K876" s="193"/>
      <c r="L876" s="198"/>
      <c r="M876" s="199"/>
      <c r="N876" s="200"/>
      <c r="O876" s="200"/>
      <c r="P876" s="200"/>
      <c r="Q876" s="200"/>
      <c r="R876" s="200"/>
      <c r="S876" s="200"/>
      <c r="T876" s="201"/>
      <c r="AT876" s="202" t="s">
        <v>193</v>
      </c>
      <c r="AU876" s="202" t="s">
        <v>90</v>
      </c>
      <c r="AV876" s="13" t="s">
        <v>88</v>
      </c>
      <c r="AW876" s="13" t="s">
        <v>41</v>
      </c>
      <c r="AX876" s="13" t="s">
        <v>80</v>
      </c>
      <c r="AY876" s="202" t="s">
        <v>182</v>
      </c>
    </row>
    <row r="877" spans="1:65" s="14" customFormat="1" ht="11.25">
      <c r="B877" s="203"/>
      <c r="C877" s="204"/>
      <c r="D877" s="194" t="s">
        <v>193</v>
      </c>
      <c r="E877" s="205" t="s">
        <v>43</v>
      </c>
      <c r="F877" s="206" t="s">
        <v>210</v>
      </c>
      <c r="G877" s="204"/>
      <c r="H877" s="207">
        <v>5</v>
      </c>
      <c r="I877" s="208"/>
      <c r="J877" s="204"/>
      <c r="K877" s="204"/>
      <c r="L877" s="209"/>
      <c r="M877" s="210"/>
      <c r="N877" s="211"/>
      <c r="O877" s="211"/>
      <c r="P877" s="211"/>
      <c r="Q877" s="211"/>
      <c r="R877" s="211"/>
      <c r="S877" s="211"/>
      <c r="T877" s="212"/>
      <c r="AT877" s="213" t="s">
        <v>193</v>
      </c>
      <c r="AU877" s="213" t="s">
        <v>90</v>
      </c>
      <c r="AV877" s="14" t="s">
        <v>90</v>
      </c>
      <c r="AW877" s="14" t="s">
        <v>41</v>
      </c>
      <c r="AX877" s="14" t="s">
        <v>88</v>
      </c>
      <c r="AY877" s="213" t="s">
        <v>182</v>
      </c>
    </row>
    <row r="878" spans="1:65" s="2" customFormat="1" ht="49.15" customHeight="1">
      <c r="A878" s="35"/>
      <c r="B878" s="36"/>
      <c r="C878" s="179" t="s">
        <v>928</v>
      </c>
      <c r="D878" s="179" t="s">
        <v>187</v>
      </c>
      <c r="E878" s="180" t="s">
        <v>832</v>
      </c>
      <c r="F878" s="181" t="s">
        <v>833</v>
      </c>
      <c r="G878" s="182" t="s">
        <v>190</v>
      </c>
      <c r="H878" s="183">
        <v>6</v>
      </c>
      <c r="I878" s="184"/>
      <c r="J878" s="185">
        <f>ROUND(I878*H878,2)</f>
        <v>0</v>
      </c>
      <c r="K878" s="181" t="s">
        <v>191</v>
      </c>
      <c r="L878" s="40"/>
      <c r="M878" s="186" t="s">
        <v>43</v>
      </c>
      <c r="N878" s="187" t="s">
        <v>51</v>
      </c>
      <c r="O878" s="65"/>
      <c r="P878" s="188">
        <f>O878*H878</f>
        <v>0</v>
      </c>
      <c r="Q878" s="188">
        <v>2.2001499999999998</v>
      </c>
      <c r="R878" s="188">
        <f>Q878*H878</f>
        <v>13.200899999999999</v>
      </c>
      <c r="S878" s="188">
        <v>0</v>
      </c>
      <c r="T878" s="189">
        <f>S878*H878</f>
        <v>0</v>
      </c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R878" s="190" t="s">
        <v>88</v>
      </c>
      <c r="AT878" s="190" t="s">
        <v>187</v>
      </c>
      <c r="AU878" s="190" t="s">
        <v>90</v>
      </c>
      <c r="AY878" s="17" t="s">
        <v>182</v>
      </c>
      <c r="BE878" s="191">
        <f>IF(N878="základní",J878,0)</f>
        <v>0</v>
      </c>
      <c r="BF878" s="191">
        <f>IF(N878="snížená",J878,0)</f>
        <v>0</v>
      </c>
      <c r="BG878" s="191">
        <f>IF(N878="zákl. přenesená",J878,0)</f>
        <v>0</v>
      </c>
      <c r="BH878" s="191">
        <f>IF(N878="sníž. přenesená",J878,0)</f>
        <v>0</v>
      </c>
      <c r="BI878" s="191">
        <f>IF(N878="nulová",J878,0)</f>
        <v>0</v>
      </c>
      <c r="BJ878" s="17" t="s">
        <v>88</v>
      </c>
      <c r="BK878" s="191">
        <f>ROUND(I878*H878,2)</f>
        <v>0</v>
      </c>
      <c r="BL878" s="17" t="s">
        <v>88</v>
      </c>
      <c r="BM878" s="190" t="s">
        <v>834</v>
      </c>
    </row>
    <row r="879" spans="1:65" s="13" customFormat="1" ht="11.25">
      <c r="B879" s="192"/>
      <c r="C879" s="193"/>
      <c r="D879" s="194" t="s">
        <v>193</v>
      </c>
      <c r="E879" s="195" t="s">
        <v>43</v>
      </c>
      <c r="F879" s="196" t="s">
        <v>431</v>
      </c>
      <c r="G879" s="193"/>
      <c r="H879" s="195" t="s">
        <v>43</v>
      </c>
      <c r="I879" s="197"/>
      <c r="J879" s="193"/>
      <c r="K879" s="193"/>
      <c r="L879" s="198"/>
      <c r="M879" s="199"/>
      <c r="N879" s="200"/>
      <c r="O879" s="200"/>
      <c r="P879" s="200"/>
      <c r="Q879" s="200"/>
      <c r="R879" s="200"/>
      <c r="S879" s="200"/>
      <c r="T879" s="201"/>
      <c r="AT879" s="202" t="s">
        <v>193</v>
      </c>
      <c r="AU879" s="202" t="s">
        <v>90</v>
      </c>
      <c r="AV879" s="13" t="s">
        <v>88</v>
      </c>
      <c r="AW879" s="13" t="s">
        <v>41</v>
      </c>
      <c r="AX879" s="13" t="s">
        <v>80</v>
      </c>
      <c r="AY879" s="202" t="s">
        <v>182</v>
      </c>
    </row>
    <row r="880" spans="1:65" s="13" customFormat="1" ht="11.25">
      <c r="B880" s="192"/>
      <c r="C880" s="193"/>
      <c r="D880" s="194" t="s">
        <v>193</v>
      </c>
      <c r="E880" s="195" t="s">
        <v>43</v>
      </c>
      <c r="F880" s="196" t="s">
        <v>638</v>
      </c>
      <c r="G880" s="193"/>
      <c r="H880" s="195" t="s">
        <v>43</v>
      </c>
      <c r="I880" s="197"/>
      <c r="J880" s="193"/>
      <c r="K880" s="193"/>
      <c r="L880" s="198"/>
      <c r="M880" s="199"/>
      <c r="N880" s="200"/>
      <c r="O880" s="200"/>
      <c r="P880" s="200"/>
      <c r="Q880" s="200"/>
      <c r="R880" s="200"/>
      <c r="S880" s="200"/>
      <c r="T880" s="201"/>
      <c r="AT880" s="202" t="s">
        <v>193</v>
      </c>
      <c r="AU880" s="202" t="s">
        <v>90</v>
      </c>
      <c r="AV880" s="13" t="s">
        <v>88</v>
      </c>
      <c r="AW880" s="13" t="s">
        <v>41</v>
      </c>
      <c r="AX880" s="13" t="s">
        <v>80</v>
      </c>
      <c r="AY880" s="202" t="s">
        <v>182</v>
      </c>
    </row>
    <row r="881" spans="1:65" s="14" customFormat="1" ht="11.25">
      <c r="B881" s="203"/>
      <c r="C881" s="204"/>
      <c r="D881" s="194" t="s">
        <v>193</v>
      </c>
      <c r="E881" s="205" t="s">
        <v>43</v>
      </c>
      <c r="F881" s="206" t="s">
        <v>88</v>
      </c>
      <c r="G881" s="204"/>
      <c r="H881" s="207">
        <v>1</v>
      </c>
      <c r="I881" s="208"/>
      <c r="J881" s="204"/>
      <c r="K881" s="204"/>
      <c r="L881" s="209"/>
      <c r="M881" s="210"/>
      <c r="N881" s="211"/>
      <c r="O881" s="211"/>
      <c r="P881" s="211"/>
      <c r="Q881" s="211"/>
      <c r="R881" s="211"/>
      <c r="S881" s="211"/>
      <c r="T881" s="212"/>
      <c r="AT881" s="213" t="s">
        <v>193</v>
      </c>
      <c r="AU881" s="213" t="s">
        <v>90</v>
      </c>
      <c r="AV881" s="14" t="s">
        <v>90</v>
      </c>
      <c r="AW881" s="14" t="s">
        <v>41</v>
      </c>
      <c r="AX881" s="14" t="s">
        <v>80</v>
      </c>
      <c r="AY881" s="213" t="s">
        <v>182</v>
      </c>
    </row>
    <row r="882" spans="1:65" s="13" customFormat="1" ht="11.25">
      <c r="B882" s="192"/>
      <c r="C882" s="193"/>
      <c r="D882" s="194" t="s">
        <v>193</v>
      </c>
      <c r="E882" s="195" t="s">
        <v>43</v>
      </c>
      <c r="F882" s="196" t="s">
        <v>1636</v>
      </c>
      <c r="G882" s="193"/>
      <c r="H882" s="195" t="s">
        <v>43</v>
      </c>
      <c r="I882" s="197"/>
      <c r="J882" s="193"/>
      <c r="K882" s="193"/>
      <c r="L882" s="198"/>
      <c r="M882" s="199"/>
      <c r="N882" s="200"/>
      <c r="O882" s="200"/>
      <c r="P882" s="200"/>
      <c r="Q882" s="200"/>
      <c r="R882" s="200"/>
      <c r="S882" s="200"/>
      <c r="T882" s="201"/>
      <c r="AT882" s="202" t="s">
        <v>193</v>
      </c>
      <c r="AU882" s="202" t="s">
        <v>90</v>
      </c>
      <c r="AV882" s="13" t="s">
        <v>88</v>
      </c>
      <c r="AW882" s="13" t="s">
        <v>41</v>
      </c>
      <c r="AX882" s="13" t="s">
        <v>80</v>
      </c>
      <c r="AY882" s="202" t="s">
        <v>182</v>
      </c>
    </row>
    <row r="883" spans="1:65" s="14" customFormat="1" ht="11.25">
      <c r="B883" s="203"/>
      <c r="C883" s="204"/>
      <c r="D883" s="194" t="s">
        <v>193</v>
      </c>
      <c r="E883" s="205" t="s">
        <v>43</v>
      </c>
      <c r="F883" s="206" t="s">
        <v>88</v>
      </c>
      <c r="G883" s="204"/>
      <c r="H883" s="207">
        <v>1</v>
      </c>
      <c r="I883" s="208"/>
      <c r="J883" s="204"/>
      <c r="K883" s="204"/>
      <c r="L883" s="209"/>
      <c r="M883" s="210"/>
      <c r="N883" s="211"/>
      <c r="O883" s="211"/>
      <c r="P883" s="211"/>
      <c r="Q883" s="211"/>
      <c r="R883" s="211"/>
      <c r="S883" s="211"/>
      <c r="T883" s="212"/>
      <c r="AT883" s="213" t="s">
        <v>193</v>
      </c>
      <c r="AU883" s="213" t="s">
        <v>90</v>
      </c>
      <c r="AV883" s="14" t="s">
        <v>90</v>
      </c>
      <c r="AW883" s="14" t="s">
        <v>41</v>
      </c>
      <c r="AX883" s="14" t="s">
        <v>80</v>
      </c>
      <c r="AY883" s="213" t="s">
        <v>182</v>
      </c>
    </row>
    <row r="884" spans="1:65" s="13" customFormat="1" ht="11.25">
      <c r="B884" s="192"/>
      <c r="C884" s="193"/>
      <c r="D884" s="194" t="s">
        <v>193</v>
      </c>
      <c r="E884" s="195" t="s">
        <v>43</v>
      </c>
      <c r="F884" s="196" t="s">
        <v>1638</v>
      </c>
      <c r="G884" s="193"/>
      <c r="H884" s="195" t="s">
        <v>43</v>
      </c>
      <c r="I884" s="197"/>
      <c r="J884" s="193"/>
      <c r="K884" s="193"/>
      <c r="L884" s="198"/>
      <c r="M884" s="199"/>
      <c r="N884" s="200"/>
      <c r="O884" s="200"/>
      <c r="P884" s="200"/>
      <c r="Q884" s="200"/>
      <c r="R884" s="200"/>
      <c r="S884" s="200"/>
      <c r="T884" s="201"/>
      <c r="AT884" s="202" t="s">
        <v>193</v>
      </c>
      <c r="AU884" s="202" t="s">
        <v>90</v>
      </c>
      <c r="AV884" s="13" t="s">
        <v>88</v>
      </c>
      <c r="AW884" s="13" t="s">
        <v>41</v>
      </c>
      <c r="AX884" s="13" t="s">
        <v>80</v>
      </c>
      <c r="AY884" s="202" t="s">
        <v>182</v>
      </c>
    </row>
    <row r="885" spans="1:65" s="14" customFormat="1" ht="11.25">
      <c r="B885" s="203"/>
      <c r="C885" s="204"/>
      <c r="D885" s="194" t="s">
        <v>193</v>
      </c>
      <c r="E885" s="205" t="s">
        <v>43</v>
      </c>
      <c r="F885" s="206" t="s">
        <v>88</v>
      </c>
      <c r="G885" s="204"/>
      <c r="H885" s="207">
        <v>1</v>
      </c>
      <c r="I885" s="208"/>
      <c r="J885" s="204"/>
      <c r="K885" s="204"/>
      <c r="L885" s="209"/>
      <c r="M885" s="210"/>
      <c r="N885" s="211"/>
      <c r="O885" s="211"/>
      <c r="P885" s="211"/>
      <c r="Q885" s="211"/>
      <c r="R885" s="211"/>
      <c r="S885" s="211"/>
      <c r="T885" s="212"/>
      <c r="AT885" s="213" t="s">
        <v>193</v>
      </c>
      <c r="AU885" s="213" t="s">
        <v>90</v>
      </c>
      <c r="AV885" s="14" t="s">
        <v>90</v>
      </c>
      <c r="AW885" s="14" t="s">
        <v>41</v>
      </c>
      <c r="AX885" s="14" t="s">
        <v>80</v>
      </c>
      <c r="AY885" s="213" t="s">
        <v>182</v>
      </c>
    </row>
    <row r="886" spans="1:65" s="13" customFormat="1" ht="11.25">
      <c r="B886" s="192"/>
      <c r="C886" s="193"/>
      <c r="D886" s="194" t="s">
        <v>193</v>
      </c>
      <c r="E886" s="195" t="s">
        <v>43</v>
      </c>
      <c r="F886" s="196" t="s">
        <v>1639</v>
      </c>
      <c r="G886" s="193"/>
      <c r="H886" s="195" t="s">
        <v>43</v>
      </c>
      <c r="I886" s="197"/>
      <c r="J886" s="193"/>
      <c r="K886" s="193"/>
      <c r="L886" s="198"/>
      <c r="M886" s="199"/>
      <c r="N886" s="200"/>
      <c r="O886" s="200"/>
      <c r="P886" s="200"/>
      <c r="Q886" s="200"/>
      <c r="R886" s="200"/>
      <c r="S886" s="200"/>
      <c r="T886" s="201"/>
      <c r="AT886" s="202" t="s">
        <v>193</v>
      </c>
      <c r="AU886" s="202" t="s">
        <v>90</v>
      </c>
      <c r="AV886" s="13" t="s">
        <v>88</v>
      </c>
      <c r="AW886" s="13" t="s">
        <v>41</v>
      </c>
      <c r="AX886" s="13" t="s">
        <v>80</v>
      </c>
      <c r="AY886" s="202" t="s">
        <v>182</v>
      </c>
    </row>
    <row r="887" spans="1:65" s="14" customFormat="1" ht="11.25">
      <c r="B887" s="203"/>
      <c r="C887" s="204"/>
      <c r="D887" s="194" t="s">
        <v>193</v>
      </c>
      <c r="E887" s="205" t="s">
        <v>43</v>
      </c>
      <c r="F887" s="206" t="s">
        <v>88</v>
      </c>
      <c r="G887" s="204"/>
      <c r="H887" s="207">
        <v>1</v>
      </c>
      <c r="I887" s="208"/>
      <c r="J887" s="204"/>
      <c r="K887" s="204"/>
      <c r="L887" s="209"/>
      <c r="M887" s="210"/>
      <c r="N887" s="211"/>
      <c r="O887" s="211"/>
      <c r="P887" s="211"/>
      <c r="Q887" s="211"/>
      <c r="R887" s="211"/>
      <c r="S887" s="211"/>
      <c r="T887" s="212"/>
      <c r="AT887" s="213" t="s">
        <v>193</v>
      </c>
      <c r="AU887" s="213" t="s">
        <v>90</v>
      </c>
      <c r="AV887" s="14" t="s">
        <v>90</v>
      </c>
      <c r="AW887" s="14" t="s">
        <v>41</v>
      </c>
      <c r="AX887" s="14" t="s">
        <v>80</v>
      </c>
      <c r="AY887" s="213" t="s">
        <v>182</v>
      </c>
    </row>
    <row r="888" spans="1:65" s="13" customFormat="1" ht="11.25">
      <c r="B888" s="192"/>
      <c r="C888" s="193"/>
      <c r="D888" s="194" t="s">
        <v>193</v>
      </c>
      <c r="E888" s="195" t="s">
        <v>43</v>
      </c>
      <c r="F888" s="196" t="s">
        <v>1641</v>
      </c>
      <c r="G888" s="193"/>
      <c r="H888" s="195" t="s">
        <v>43</v>
      </c>
      <c r="I888" s="197"/>
      <c r="J888" s="193"/>
      <c r="K888" s="193"/>
      <c r="L888" s="198"/>
      <c r="M888" s="199"/>
      <c r="N888" s="200"/>
      <c r="O888" s="200"/>
      <c r="P888" s="200"/>
      <c r="Q888" s="200"/>
      <c r="R888" s="200"/>
      <c r="S888" s="200"/>
      <c r="T888" s="201"/>
      <c r="AT888" s="202" t="s">
        <v>193</v>
      </c>
      <c r="AU888" s="202" t="s">
        <v>90</v>
      </c>
      <c r="AV888" s="13" t="s">
        <v>88</v>
      </c>
      <c r="AW888" s="13" t="s">
        <v>41</v>
      </c>
      <c r="AX888" s="13" t="s">
        <v>80</v>
      </c>
      <c r="AY888" s="202" t="s">
        <v>182</v>
      </c>
    </row>
    <row r="889" spans="1:65" s="14" customFormat="1" ht="11.25">
      <c r="B889" s="203"/>
      <c r="C889" s="204"/>
      <c r="D889" s="194" t="s">
        <v>193</v>
      </c>
      <c r="E889" s="205" t="s">
        <v>43</v>
      </c>
      <c r="F889" s="206" t="s">
        <v>88</v>
      </c>
      <c r="G889" s="204"/>
      <c r="H889" s="207">
        <v>1</v>
      </c>
      <c r="I889" s="208"/>
      <c r="J889" s="204"/>
      <c r="K889" s="204"/>
      <c r="L889" s="209"/>
      <c r="M889" s="210"/>
      <c r="N889" s="211"/>
      <c r="O889" s="211"/>
      <c r="P889" s="211"/>
      <c r="Q889" s="211"/>
      <c r="R889" s="211"/>
      <c r="S889" s="211"/>
      <c r="T889" s="212"/>
      <c r="AT889" s="213" t="s">
        <v>193</v>
      </c>
      <c r="AU889" s="213" t="s">
        <v>90</v>
      </c>
      <c r="AV889" s="14" t="s">
        <v>90</v>
      </c>
      <c r="AW889" s="14" t="s">
        <v>41</v>
      </c>
      <c r="AX889" s="14" t="s">
        <v>80</v>
      </c>
      <c r="AY889" s="213" t="s">
        <v>182</v>
      </c>
    </row>
    <row r="890" spans="1:65" s="13" customFormat="1" ht="11.25">
      <c r="B890" s="192"/>
      <c r="C890" s="193"/>
      <c r="D890" s="194" t="s">
        <v>193</v>
      </c>
      <c r="E890" s="195" t="s">
        <v>43</v>
      </c>
      <c r="F890" s="196" t="s">
        <v>1643</v>
      </c>
      <c r="G890" s="193"/>
      <c r="H890" s="195" t="s">
        <v>43</v>
      </c>
      <c r="I890" s="197"/>
      <c r="J890" s="193"/>
      <c r="K890" s="193"/>
      <c r="L890" s="198"/>
      <c r="M890" s="199"/>
      <c r="N890" s="200"/>
      <c r="O890" s="200"/>
      <c r="P890" s="200"/>
      <c r="Q890" s="200"/>
      <c r="R890" s="200"/>
      <c r="S890" s="200"/>
      <c r="T890" s="201"/>
      <c r="AT890" s="202" t="s">
        <v>193</v>
      </c>
      <c r="AU890" s="202" t="s">
        <v>90</v>
      </c>
      <c r="AV890" s="13" t="s">
        <v>88</v>
      </c>
      <c r="AW890" s="13" t="s">
        <v>41</v>
      </c>
      <c r="AX890" s="13" t="s">
        <v>80</v>
      </c>
      <c r="AY890" s="202" t="s">
        <v>182</v>
      </c>
    </row>
    <row r="891" spans="1:65" s="14" customFormat="1" ht="11.25">
      <c r="B891" s="203"/>
      <c r="C891" s="204"/>
      <c r="D891" s="194" t="s">
        <v>193</v>
      </c>
      <c r="E891" s="205" t="s">
        <v>43</v>
      </c>
      <c r="F891" s="206" t="s">
        <v>88</v>
      </c>
      <c r="G891" s="204"/>
      <c r="H891" s="207">
        <v>1</v>
      </c>
      <c r="I891" s="208"/>
      <c r="J891" s="204"/>
      <c r="K891" s="204"/>
      <c r="L891" s="209"/>
      <c r="M891" s="210"/>
      <c r="N891" s="211"/>
      <c r="O891" s="211"/>
      <c r="P891" s="211"/>
      <c r="Q891" s="211"/>
      <c r="R891" s="211"/>
      <c r="S891" s="211"/>
      <c r="T891" s="212"/>
      <c r="AT891" s="213" t="s">
        <v>193</v>
      </c>
      <c r="AU891" s="213" t="s">
        <v>90</v>
      </c>
      <c r="AV891" s="14" t="s">
        <v>90</v>
      </c>
      <c r="AW891" s="14" t="s">
        <v>41</v>
      </c>
      <c r="AX891" s="14" t="s">
        <v>80</v>
      </c>
      <c r="AY891" s="213" t="s">
        <v>182</v>
      </c>
    </row>
    <row r="892" spans="1:65" s="15" customFormat="1" ht="11.25">
      <c r="B892" s="227"/>
      <c r="C892" s="228"/>
      <c r="D892" s="194" t="s">
        <v>193</v>
      </c>
      <c r="E892" s="229" t="s">
        <v>43</v>
      </c>
      <c r="F892" s="230" t="s">
        <v>436</v>
      </c>
      <c r="G892" s="228"/>
      <c r="H892" s="231">
        <v>6</v>
      </c>
      <c r="I892" s="232"/>
      <c r="J892" s="228"/>
      <c r="K892" s="228"/>
      <c r="L892" s="233"/>
      <c r="M892" s="234"/>
      <c r="N892" s="235"/>
      <c r="O892" s="235"/>
      <c r="P892" s="235"/>
      <c r="Q892" s="235"/>
      <c r="R892" s="235"/>
      <c r="S892" s="235"/>
      <c r="T892" s="236"/>
      <c r="AT892" s="237" t="s">
        <v>193</v>
      </c>
      <c r="AU892" s="237" t="s">
        <v>90</v>
      </c>
      <c r="AV892" s="15" t="s">
        <v>205</v>
      </c>
      <c r="AW892" s="15" t="s">
        <v>41</v>
      </c>
      <c r="AX892" s="15" t="s">
        <v>88</v>
      </c>
      <c r="AY892" s="237" t="s">
        <v>182</v>
      </c>
    </row>
    <row r="893" spans="1:65" s="2" customFormat="1" ht="49.15" customHeight="1">
      <c r="A893" s="35"/>
      <c r="B893" s="36"/>
      <c r="C893" s="179" t="s">
        <v>932</v>
      </c>
      <c r="D893" s="179" t="s">
        <v>187</v>
      </c>
      <c r="E893" s="180" t="s">
        <v>836</v>
      </c>
      <c r="F893" s="181" t="s">
        <v>837</v>
      </c>
      <c r="G893" s="182" t="s">
        <v>190</v>
      </c>
      <c r="H893" s="183">
        <v>6</v>
      </c>
      <c r="I893" s="184"/>
      <c r="J893" s="185">
        <f>ROUND(I893*H893,2)</f>
        <v>0</v>
      </c>
      <c r="K893" s="181" t="s">
        <v>191</v>
      </c>
      <c r="L893" s="40"/>
      <c r="M893" s="186" t="s">
        <v>43</v>
      </c>
      <c r="N893" s="187" t="s">
        <v>51</v>
      </c>
      <c r="O893" s="65"/>
      <c r="P893" s="188">
        <f>O893*H893</f>
        <v>0</v>
      </c>
      <c r="Q893" s="188">
        <v>0</v>
      </c>
      <c r="R893" s="188">
        <f>Q893*H893</f>
        <v>0</v>
      </c>
      <c r="S893" s="188">
        <v>0</v>
      </c>
      <c r="T893" s="189">
        <f>S893*H893</f>
        <v>0</v>
      </c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R893" s="190" t="s">
        <v>88</v>
      </c>
      <c r="AT893" s="190" t="s">
        <v>187</v>
      </c>
      <c r="AU893" s="190" t="s">
        <v>90</v>
      </c>
      <c r="AY893" s="17" t="s">
        <v>182</v>
      </c>
      <c r="BE893" s="191">
        <f>IF(N893="základní",J893,0)</f>
        <v>0</v>
      </c>
      <c r="BF893" s="191">
        <f>IF(N893="snížená",J893,0)</f>
        <v>0</v>
      </c>
      <c r="BG893" s="191">
        <f>IF(N893="zákl. přenesená",J893,0)</f>
        <v>0</v>
      </c>
      <c r="BH893" s="191">
        <f>IF(N893="sníž. přenesená",J893,0)</f>
        <v>0</v>
      </c>
      <c r="BI893" s="191">
        <f>IF(N893="nulová",J893,0)</f>
        <v>0</v>
      </c>
      <c r="BJ893" s="17" t="s">
        <v>88</v>
      </c>
      <c r="BK893" s="191">
        <f>ROUND(I893*H893,2)</f>
        <v>0</v>
      </c>
      <c r="BL893" s="17" t="s">
        <v>88</v>
      </c>
      <c r="BM893" s="190" t="s">
        <v>838</v>
      </c>
    </row>
    <row r="894" spans="1:65" s="13" customFormat="1" ht="11.25">
      <c r="B894" s="192"/>
      <c r="C894" s="193"/>
      <c r="D894" s="194" t="s">
        <v>193</v>
      </c>
      <c r="E894" s="195" t="s">
        <v>43</v>
      </c>
      <c r="F894" s="196" t="s">
        <v>431</v>
      </c>
      <c r="G894" s="193"/>
      <c r="H894" s="195" t="s">
        <v>43</v>
      </c>
      <c r="I894" s="197"/>
      <c r="J894" s="193"/>
      <c r="K894" s="193"/>
      <c r="L894" s="198"/>
      <c r="M894" s="199"/>
      <c r="N894" s="200"/>
      <c r="O894" s="200"/>
      <c r="P894" s="200"/>
      <c r="Q894" s="200"/>
      <c r="R894" s="200"/>
      <c r="S894" s="200"/>
      <c r="T894" s="201"/>
      <c r="AT894" s="202" t="s">
        <v>193</v>
      </c>
      <c r="AU894" s="202" t="s">
        <v>90</v>
      </c>
      <c r="AV894" s="13" t="s">
        <v>88</v>
      </c>
      <c r="AW894" s="13" t="s">
        <v>41</v>
      </c>
      <c r="AX894" s="13" t="s">
        <v>80</v>
      </c>
      <c r="AY894" s="202" t="s">
        <v>182</v>
      </c>
    </row>
    <row r="895" spans="1:65" s="13" customFormat="1" ht="11.25">
      <c r="B895" s="192"/>
      <c r="C895" s="193"/>
      <c r="D895" s="194" t="s">
        <v>193</v>
      </c>
      <c r="E895" s="195" t="s">
        <v>43</v>
      </c>
      <c r="F895" s="196" t="s">
        <v>638</v>
      </c>
      <c r="G895" s="193"/>
      <c r="H895" s="195" t="s">
        <v>43</v>
      </c>
      <c r="I895" s="197"/>
      <c r="J895" s="193"/>
      <c r="K895" s="193"/>
      <c r="L895" s="198"/>
      <c r="M895" s="199"/>
      <c r="N895" s="200"/>
      <c r="O895" s="200"/>
      <c r="P895" s="200"/>
      <c r="Q895" s="200"/>
      <c r="R895" s="200"/>
      <c r="S895" s="200"/>
      <c r="T895" s="201"/>
      <c r="AT895" s="202" t="s">
        <v>193</v>
      </c>
      <c r="AU895" s="202" t="s">
        <v>90</v>
      </c>
      <c r="AV895" s="13" t="s">
        <v>88</v>
      </c>
      <c r="AW895" s="13" t="s">
        <v>41</v>
      </c>
      <c r="AX895" s="13" t="s">
        <v>80</v>
      </c>
      <c r="AY895" s="202" t="s">
        <v>182</v>
      </c>
    </row>
    <row r="896" spans="1:65" s="14" customFormat="1" ht="11.25">
      <c r="B896" s="203"/>
      <c r="C896" s="204"/>
      <c r="D896" s="194" t="s">
        <v>193</v>
      </c>
      <c r="E896" s="205" t="s">
        <v>43</v>
      </c>
      <c r="F896" s="206" t="s">
        <v>88</v>
      </c>
      <c r="G896" s="204"/>
      <c r="H896" s="207">
        <v>1</v>
      </c>
      <c r="I896" s="208"/>
      <c r="J896" s="204"/>
      <c r="K896" s="204"/>
      <c r="L896" s="209"/>
      <c r="M896" s="210"/>
      <c r="N896" s="211"/>
      <c r="O896" s="211"/>
      <c r="P896" s="211"/>
      <c r="Q896" s="211"/>
      <c r="R896" s="211"/>
      <c r="S896" s="211"/>
      <c r="T896" s="212"/>
      <c r="AT896" s="213" t="s">
        <v>193</v>
      </c>
      <c r="AU896" s="213" t="s">
        <v>90</v>
      </c>
      <c r="AV896" s="14" t="s">
        <v>90</v>
      </c>
      <c r="AW896" s="14" t="s">
        <v>41</v>
      </c>
      <c r="AX896" s="14" t="s">
        <v>80</v>
      </c>
      <c r="AY896" s="213" t="s">
        <v>182</v>
      </c>
    </row>
    <row r="897" spans="1:65" s="13" customFormat="1" ht="11.25">
      <c r="B897" s="192"/>
      <c r="C897" s="193"/>
      <c r="D897" s="194" t="s">
        <v>193</v>
      </c>
      <c r="E897" s="195" t="s">
        <v>43</v>
      </c>
      <c r="F897" s="196" t="s">
        <v>1636</v>
      </c>
      <c r="G897" s="193"/>
      <c r="H897" s="195" t="s">
        <v>43</v>
      </c>
      <c r="I897" s="197"/>
      <c r="J897" s="193"/>
      <c r="K897" s="193"/>
      <c r="L897" s="198"/>
      <c r="M897" s="199"/>
      <c r="N897" s="200"/>
      <c r="O897" s="200"/>
      <c r="P897" s="200"/>
      <c r="Q897" s="200"/>
      <c r="R897" s="200"/>
      <c r="S897" s="200"/>
      <c r="T897" s="201"/>
      <c r="AT897" s="202" t="s">
        <v>193</v>
      </c>
      <c r="AU897" s="202" t="s">
        <v>90</v>
      </c>
      <c r="AV897" s="13" t="s">
        <v>88</v>
      </c>
      <c r="AW897" s="13" t="s">
        <v>41</v>
      </c>
      <c r="AX897" s="13" t="s">
        <v>80</v>
      </c>
      <c r="AY897" s="202" t="s">
        <v>182</v>
      </c>
    </row>
    <row r="898" spans="1:65" s="14" customFormat="1" ht="11.25">
      <c r="B898" s="203"/>
      <c r="C898" s="204"/>
      <c r="D898" s="194" t="s">
        <v>193</v>
      </c>
      <c r="E898" s="205" t="s">
        <v>43</v>
      </c>
      <c r="F898" s="206" t="s">
        <v>88</v>
      </c>
      <c r="G898" s="204"/>
      <c r="H898" s="207">
        <v>1</v>
      </c>
      <c r="I898" s="208"/>
      <c r="J898" s="204"/>
      <c r="K898" s="204"/>
      <c r="L898" s="209"/>
      <c r="M898" s="210"/>
      <c r="N898" s="211"/>
      <c r="O898" s="211"/>
      <c r="P898" s="211"/>
      <c r="Q898" s="211"/>
      <c r="R898" s="211"/>
      <c r="S898" s="211"/>
      <c r="T898" s="212"/>
      <c r="AT898" s="213" t="s">
        <v>193</v>
      </c>
      <c r="AU898" s="213" t="s">
        <v>90</v>
      </c>
      <c r="AV898" s="14" t="s">
        <v>90</v>
      </c>
      <c r="AW898" s="14" t="s">
        <v>41</v>
      </c>
      <c r="AX898" s="14" t="s">
        <v>80</v>
      </c>
      <c r="AY898" s="213" t="s">
        <v>182</v>
      </c>
    </row>
    <row r="899" spans="1:65" s="13" customFormat="1" ht="11.25">
      <c r="B899" s="192"/>
      <c r="C899" s="193"/>
      <c r="D899" s="194" t="s">
        <v>193</v>
      </c>
      <c r="E899" s="195" t="s">
        <v>43</v>
      </c>
      <c r="F899" s="196" t="s">
        <v>1638</v>
      </c>
      <c r="G899" s="193"/>
      <c r="H899" s="195" t="s">
        <v>43</v>
      </c>
      <c r="I899" s="197"/>
      <c r="J899" s="193"/>
      <c r="K899" s="193"/>
      <c r="L899" s="198"/>
      <c r="M899" s="199"/>
      <c r="N899" s="200"/>
      <c r="O899" s="200"/>
      <c r="P899" s="200"/>
      <c r="Q899" s="200"/>
      <c r="R899" s="200"/>
      <c r="S899" s="200"/>
      <c r="T899" s="201"/>
      <c r="AT899" s="202" t="s">
        <v>193</v>
      </c>
      <c r="AU899" s="202" t="s">
        <v>90</v>
      </c>
      <c r="AV899" s="13" t="s">
        <v>88</v>
      </c>
      <c r="AW899" s="13" t="s">
        <v>41</v>
      </c>
      <c r="AX899" s="13" t="s">
        <v>80</v>
      </c>
      <c r="AY899" s="202" t="s">
        <v>182</v>
      </c>
    </row>
    <row r="900" spans="1:65" s="14" customFormat="1" ht="11.25">
      <c r="B900" s="203"/>
      <c r="C900" s="204"/>
      <c r="D900" s="194" t="s">
        <v>193</v>
      </c>
      <c r="E900" s="205" t="s">
        <v>43</v>
      </c>
      <c r="F900" s="206" t="s">
        <v>88</v>
      </c>
      <c r="G900" s="204"/>
      <c r="H900" s="207">
        <v>1</v>
      </c>
      <c r="I900" s="208"/>
      <c r="J900" s="204"/>
      <c r="K900" s="204"/>
      <c r="L900" s="209"/>
      <c r="M900" s="210"/>
      <c r="N900" s="211"/>
      <c r="O900" s="211"/>
      <c r="P900" s="211"/>
      <c r="Q900" s="211"/>
      <c r="R900" s="211"/>
      <c r="S900" s="211"/>
      <c r="T900" s="212"/>
      <c r="AT900" s="213" t="s">
        <v>193</v>
      </c>
      <c r="AU900" s="213" t="s">
        <v>90</v>
      </c>
      <c r="AV900" s="14" t="s">
        <v>90</v>
      </c>
      <c r="AW900" s="14" t="s">
        <v>41</v>
      </c>
      <c r="AX900" s="14" t="s">
        <v>80</v>
      </c>
      <c r="AY900" s="213" t="s">
        <v>182</v>
      </c>
    </row>
    <row r="901" spans="1:65" s="13" customFormat="1" ht="11.25">
      <c r="B901" s="192"/>
      <c r="C901" s="193"/>
      <c r="D901" s="194" t="s">
        <v>193</v>
      </c>
      <c r="E901" s="195" t="s">
        <v>43</v>
      </c>
      <c r="F901" s="196" t="s">
        <v>1639</v>
      </c>
      <c r="G901" s="193"/>
      <c r="H901" s="195" t="s">
        <v>43</v>
      </c>
      <c r="I901" s="197"/>
      <c r="J901" s="193"/>
      <c r="K901" s="193"/>
      <c r="L901" s="198"/>
      <c r="M901" s="199"/>
      <c r="N901" s="200"/>
      <c r="O901" s="200"/>
      <c r="P901" s="200"/>
      <c r="Q901" s="200"/>
      <c r="R901" s="200"/>
      <c r="S901" s="200"/>
      <c r="T901" s="201"/>
      <c r="AT901" s="202" t="s">
        <v>193</v>
      </c>
      <c r="AU901" s="202" t="s">
        <v>90</v>
      </c>
      <c r="AV901" s="13" t="s">
        <v>88</v>
      </c>
      <c r="AW901" s="13" t="s">
        <v>41</v>
      </c>
      <c r="AX901" s="13" t="s">
        <v>80</v>
      </c>
      <c r="AY901" s="202" t="s">
        <v>182</v>
      </c>
    </row>
    <row r="902" spans="1:65" s="14" customFormat="1" ht="11.25">
      <c r="B902" s="203"/>
      <c r="C902" s="204"/>
      <c r="D902" s="194" t="s">
        <v>193</v>
      </c>
      <c r="E902" s="205" t="s">
        <v>43</v>
      </c>
      <c r="F902" s="206" t="s">
        <v>88</v>
      </c>
      <c r="G902" s="204"/>
      <c r="H902" s="207">
        <v>1</v>
      </c>
      <c r="I902" s="208"/>
      <c r="J902" s="204"/>
      <c r="K902" s="204"/>
      <c r="L902" s="209"/>
      <c r="M902" s="210"/>
      <c r="N902" s="211"/>
      <c r="O902" s="211"/>
      <c r="P902" s="211"/>
      <c r="Q902" s="211"/>
      <c r="R902" s="211"/>
      <c r="S902" s="211"/>
      <c r="T902" s="212"/>
      <c r="AT902" s="213" t="s">
        <v>193</v>
      </c>
      <c r="AU902" s="213" t="s">
        <v>90</v>
      </c>
      <c r="AV902" s="14" t="s">
        <v>90</v>
      </c>
      <c r="AW902" s="14" t="s">
        <v>41</v>
      </c>
      <c r="AX902" s="14" t="s">
        <v>80</v>
      </c>
      <c r="AY902" s="213" t="s">
        <v>182</v>
      </c>
    </row>
    <row r="903" spans="1:65" s="13" customFormat="1" ht="11.25">
      <c r="B903" s="192"/>
      <c r="C903" s="193"/>
      <c r="D903" s="194" t="s">
        <v>193</v>
      </c>
      <c r="E903" s="195" t="s">
        <v>43</v>
      </c>
      <c r="F903" s="196" t="s">
        <v>1641</v>
      </c>
      <c r="G903" s="193"/>
      <c r="H903" s="195" t="s">
        <v>43</v>
      </c>
      <c r="I903" s="197"/>
      <c r="J903" s="193"/>
      <c r="K903" s="193"/>
      <c r="L903" s="198"/>
      <c r="M903" s="199"/>
      <c r="N903" s="200"/>
      <c r="O903" s="200"/>
      <c r="P903" s="200"/>
      <c r="Q903" s="200"/>
      <c r="R903" s="200"/>
      <c r="S903" s="200"/>
      <c r="T903" s="201"/>
      <c r="AT903" s="202" t="s">
        <v>193</v>
      </c>
      <c r="AU903" s="202" t="s">
        <v>90</v>
      </c>
      <c r="AV903" s="13" t="s">
        <v>88</v>
      </c>
      <c r="AW903" s="13" t="s">
        <v>41</v>
      </c>
      <c r="AX903" s="13" t="s">
        <v>80</v>
      </c>
      <c r="AY903" s="202" t="s">
        <v>182</v>
      </c>
    </row>
    <row r="904" spans="1:65" s="14" customFormat="1" ht="11.25">
      <c r="B904" s="203"/>
      <c r="C904" s="204"/>
      <c r="D904" s="194" t="s">
        <v>193</v>
      </c>
      <c r="E904" s="205" t="s">
        <v>43</v>
      </c>
      <c r="F904" s="206" t="s">
        <v>88</v>
      </c>
      <c r="G904" s="204"/>
      <c r="H904" s="207">
        <v>1</v>
      </c>
      <c r="I904" s="208"/>
      <c r="J904" s="204"/>
      <c r="K904" s="204"/>
      <c r="L904" s="209"/>
      <c r="M904" s="210"/>
      <c r="N904" s="211"/>
      <c r="O904" s="211"/>
      <c r="P904" s="211"/>
      <c r="Q904" s="211"/>
      <c r="R904" s="211"/>
      <c r="S904" s="211"/>
      <c r="T904" s="212"/>
      <c r="AT904" s="213" t="s">
        <v>193</v>
      </c>
      <c r="AU904" s="213" t="s">
        <v>90</v>
      </c>
      <c r="AV904" s="14" t="s">
        <v>90</v>
      </c>
      <c r="AW904" s="14" t="s">
        <v>41</v>
      </c>
      <c r="AX904" s="14" t="s">
        <v>80</v>
      </c>
      <c r="AY904" s="213" t="s">
        <v>182</v>
      </c>
    </row>
    <row r="905" spans="1:65" s="13" customFormat="1" ht="11.25">
      <c r="B905" s="192"/>
      <c r="C905" s="193"/>
      <c r="D905" s="194" t="s">
        <v>193</v>
      </c>
      <c r="E905" s="195" t="s">
        <v>43</v>
      </c>
      <c r="F905" s="196" t="s">
        <v>1643</v>
      </c>
      <c r="G905" s="193"/>
      <c r="H905" s="195" t="s">
        <v>43</v>
      </c>
      <c r="I905" s="197"/>
      <c r="J905" s="193"/>
      <c r="K905" s="193"/>
      <c r="L905" s="198"/>
      <c r="M905" s="199"/>
      <c r="N905" s="200"/>
      <c r="O905" s="200"/>
      <c r="P905" s="200"/>
      <c r="Q905" s="200"/>
      <c r="R905" s="200"/>
      <c r="S905" s="200"/>
      <c r="T905" s="201"/>
      <c r="AT905" s="202" t="s">
        <v>193</v>
      </c>
      <c r="AU905" s="202" t="s">
        <v>90</v>
      </c>
      <c r="AV905" s="13" t="s">
        <v>88</v>
      </c>
      <c r="AW905" s="13" t="s">
        <v>41</v>
      </c>
      <c r="AX905" s="13" t="s">
        <v>80</v>
      </c>
      <c r="AY905" s="202" t="s">
        <v>182</v>
      </c>
    </row>
    <row r="906" spans="1:65" s="14" customFormat="1" ht="11.25">
      <c r="B906" s="203"/>
      <c r="C906" s="204"/>
      <c r="D906" s="194" t="s">
        <v>193</v>
      </c>
      <c r="E906" s="205" t="s">
        <v>43</v>
      </c>
      <c r="F906" s="206" t="s">
        <v>88</v>
      </c>
      <c r="G906" s="204"/>
      <c r="H906" s="207">
        <v>1</v>
      </c>
      <c r="I906" s="208"/>
      <c r="J906" s="204"/>
      <c r="K906" s="204"/>
      <c r="L906" s="209"/>
      <c r="M906" s="210"/>
      <c r="N906" s="211"/>
      <c r="O906" s="211"/>
      <c r="P906" s="211"/>
      <c r="Q906" s="211"/>
      <c r="R906" s="211"/>
      <c r="S906" s="211"/>
      <c r="T906" s="212"/>
      <c r="AT906" s="213" t="s">
        <v>193</v>
      </c>
      <c r="AU906" s="213" t="s">
        <v>90</v>
      </c>
      <c r="AV906" s="14" t="s">
        <v>90</v>
      </c>
      <c r="AW906" s="14" t="s">
        <v>41</v>
      </c>
      <c r="AX906" s="14" t="s">
        <v>80</v>
      </c>
      <c r="AY906" s="213" t="s">
        <v>182</v>
      </c>
    </row>
    <row r="907" spans="1:65" s="15" customFormat="1" ht="11.25">
      <c r="B907" s="227"/>
      <c r="C907" s="228"/>
      <c r="D907" s="194" t="s">
        <v>193</v>
      </c>
      <c r="E907" s="229" t="s">
        <v>43</v>
      </c>
      <c r="F907" s="230" t="s">
        <v>436</v>
      </c>
      <c r="G907" s="228"/>
      <c r="H907" s="231">
        <v>6</v>
      </c>
      <c r="I907" s="232"/>
      <c r="J907" s="228"/>
      <c r="K907" s="228"/>
      <c r="L907" s="233"/>
      <c r="M907" s="234"/>
      <c r="N907" s="235"/>
      <c r="O907" s="235"/>
      <c r="P907" s="235"/>
      <c r="Q907" s="235"/>
      <c r="R907" s="235"/>
      <c r="S907" s="235"/>
      <c r="T907" s="236"/>
      <c r="AT907" s="237" t="s">
        <v>193</v>
      </c>
      <c r="AU907" s="237" t="s">
        <v>90</v>
      </c>
      <c r="AV907" s="15" t="s">
        <v>205</v>
      </c>
      <c r="AW907" s="15" t="s">
        <v>41</v>
      </c>
      <c r="AX907" s="15" t="s">
        <v>88</v>
      </c>
      <c r="AY907" s="237" t="s">
        <v>182</v>
      </c>
    </row>
    <row r="908" spans="1:65" s="2" customFormat="1" ht="24.2" customHeight="1">
      <c r="A908" s="35"/>
      <c r="B908" s="36"/>
      <c r="C908" s="214" t="s">
        <v>936</v>
      </c>
      <c r="D908" s="214" t="s">
        <v>179</v>
      </c>
      <c r="E908" s="215" t="s">
        <v>2588</v>
      </c>
      <c r="F908" s="216" t="s">
        <v>2589</v>
      </c>
      <c r="G908" s="217" t="s">
        <v>190</v>
      </c>
      <c r="H908" s="218">
        <v>2</v>
      </c>
      <c r="I908" s="219"/>
      <c r="J908" s="220">
        <f>ROUND(I908*H908,2)</f>
        <v>0</v>
      </c>
      <c r="K908" s="216" t="s">
        <v>198</v>
      </c>
      <c r="L908" s="221"/>
      <c r="M908" s="222" t="s">
        <v>43</v>
      </c>
      <c r="N908" s="223" t="s">
        <v>51</v>
      </c>
      <c r="O908" s="65"/>
      <c r="P908" s="188">
        <f>O908*H908</f>
        <v>0</v>
      </c>
      <c r="Q908" s="188">
        <v>0</v>
      </c>
      <c r="R908" s="188">
        <f>Q908*H908</f>
        <v>0</v>
      </c>
      <c r="S908" s="188">
        <v>0</v>
      </c>
      <c r="T908" s="189">
        <f>S908*H908</f>
        <v>0</v>
      </c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R908" s="190" t="s">
        <v>90</v>
      </c>
      <c r="AT908" s="190" t="s">
        <v>179</v>
      </c>
      <c r="AU908" s="190" t="s">
        <v>90</v>
      </c>
      <c r="AY908" s="17" t="s">
        <v>182</v>
      </c>
      <c r="BE908" s="191">
        <f>IF(N908="základní",J908,0)</f>
        <v>0</v>
      </c>
      <c r="BF908" s="191">
        <f>IF(N908="snížená",J908,0)</f>
        <v>0</v>
      </c>
      <c r="BG908" s="191">
        <f>IF(N908="zákl. přenesená",J908,0)</f>
        <v>0</v>
      </c>
      <c r="BH908" s="191">
        <f>IF(N908="sníž. přenesená",J908,0)</f>
        <v>0</v>
      </c>
      <c r="BI908" s="191">
        <f>IF(N908="nulová",J908,0)</f>
        <v>0</v>
      </c>
      <c r="BJ908" s="17" t="s">
        <v>88</v>
      </c>
      <c r="BK908" s="191">
        <f>ROUND(I908*H908,2)</f>
        <v>0</v>
      </c>
      <c r="BL908" s="17" t="s">
        <v>88</v>
      </c>
      <c r="BM908" s="190" t="s">
        <v>2590</v>
      </c>
    </row>
    <row r="909" spans="1:65" s="13" customFormat="1" ht="11.25">
      <c r="B909" s="192"/>
      <c r="C909" s="193"/>
      <c r="D909" s="194" t="s">
        <v>193</v>
      </c>
      <c r="E909" s="195" t="s">
        <v>43</v>
      </c>
      <c r="F909" s="196" t="s">
        <v>431</v>
      </c>
      <c r="G909" s="193"/>
      <c r="H909" s="195" t="s">
        <v>43</v>
      </c>
      <c r="I909" s="197"/>
      <c r="J909" s="193"/>
      <c r="K909" s="193"/>
      <c r="L909" s="198"/>
      <c r="M909" s="199"/>
      <c r="N909" s="200"/>
      <c r="O909" s="200"/>
      <c r="P909" s="200"/>
      <c r="Q909" s="200"/>
      <c r="R909" s="200"/>
      <c r="S909" s="200"/>
      <c r="T909" s="201"/>
      <c r="AT909" s="202" t="s">
        <v>193</v>
      </c>
      <c r="AU909" s="202" t="s">
        <v>90</v>
      </c>
      <c r="AV909" s="13" t="s">
        <v>88</v>
      </c>
      <c r="AW909" s="13" t="s">
        <v>41</v>
      </c>
      <c r="AX909" s="13" t="s">
        <v>80</v>
      </c>
      <c r="AY909" s="202" t="s">
        <v>182</v>
      </c>
    </row>
    <row r="910" spans="1:65" s="13" customFormat="1" ht="11.25">
      <c r="B910" s="192"/>
      <c r="C910" s="193"/>
      <c r="D910" s="194" t="s">
        <v>193</v>
      </c>
      <c r="E910" s="195" t="s">
        <v>43</v>
      </c>
      <c r="F910" s="196" t="s">
        <v>1638</v>
      </c>
      <c r="G910" s="193"/>
      <c r="H910" s="195" t="s">
        <v>43</v>
      </c>
      <c r="I910" s="197"/>
      <c r="J910" s="193"/>
      <c r="K910" s="193"/>
      <c r="L910" s="198"/>
      <c r="M910" s="199"/>
      <c r="N910" s="200"/>
      <c r="O910" s="200"/>
      <c r="P910" s="200"/>
      <c r="Q910" s="200"/>
      <c r="R910" s="200"/>
      <c r="S910" s="200"/>
      <c r="T910" s="201"/>
      <c r="AT910" s="202" t="s">
        <v>193</v>
      </c>
      <c r="AU910" s="202" t="s">
        <v>90</v>
      </c>
      <c r="AV910" s="13" t="s">
        <v>88</v>
      </c>
      <c r="AW910" s="13" t="s">
        <v>41</v>
      </c>
      <c r="AX910" s="13" t="s">
        <v>80</v>
      </c>
      <c r="AY910" s="202" t="s">
        <v>182</v>
      </c>
    </row>
    <row r="911" spans="1:65" s="14" customFormat="1" ht="11.25">
      <c r="B911" s="203"/>
      <c r="C911" s="204"/>
      <c r="D911" s="194" t="s">
        <v>193</v>
      </c>
      <c r="E911" s="205" t="s">
        <v>43</v>
      </c>
      <c r="F911" s="206" t="s">
        <v>88</v>
      </c>
      <c r="G911" s="204"/>
      <c r="H911" s="207">
        <v>1</v>
      </c>
      <c r="I911" s="208"/>
      <c r="J911" s="204"/>
      <c r="K911" s="204"/>
      <c r="L911" s="209"/>
      <c r="M911" s="210"/>
      <c r="N911" s="211"/>
      <c r="O911" s="211"/>
      <c r="P911" s="211"/>
      <c r="Q911" s="211"/>
      <c r="R911" s="211"/>
      <c r="S911" s="211"/>
      <c r="T911" s="212"/>
      <c r="AT911" s="213" t="s">
        <v>193</v>
      </c>
      <c r="AU911" s="213" t="s">
        <v>90</v>
      </c>
      <c r="AV911" s="14" t="s">
        <v>90</v>
      </c>
      <c r="AW911" s="14" t="s">
        <v>41</v>
      </c>
      <c r="AX911" s="14" t="s">
        <v>80</v>
      </c>
      <c r="AY911" s="213" t="s">
        <v>182</v>
      </c>
    </row>
    <row r="912" spans="1:65" s="13" customFormat="1" ht="11.25">
      <c r="B912" s="192"/>
      <c r="C912" s="193"/>
      <c r="D912" s="194" t="s">
        <v>193</v>
      </c>
      <c r="E912" s="195" t="s">
        <v>43</v>
      </c>
      <c r="F912" s="196" t="s">
        <v>1639</v>
      </c>
      <c r="G912" s="193"/>
      <c r="H912" s="195" t="s">
        <v>43</v>
      </c>
      <c r="I912" s="197"/>
      <c r="J912" s="193"/>
      <c r="K912" s="193"/>
      <c r="L912" s="198"/>
      <c r="M912" s="199"/>
      <c r="N912" s="200"/>
      <c r="O912" s="200"/>
      <c r="P912" s="200"/>
      <c r="Q912" s="200"/>
      <c r="R912" s="200"/>
      <c r="S912" s="200"/>
      <c r="T912" s="201"/>
      <c r="AT912" s="202" t="s">
        <v>193</v>
      </c>
      <c r="AU912" s="202" t="s">
        <v>90</v>
      </c>
      <c r="AV912" s="13" t="s">
        <v>88</v>
      </c>
      <c r="AW912" s="13" t="s">
        <v>41</v>
      </c>
      <c r="AX912" s="13" t="s">
        <v>80</v>
      </c>
      <c r="AY912" s="202" t="s">
        <v>182</v>
      </c>
    </row>
    <row r="913" spans="1:65" s="14" customFormat="1" ht="11.25">
      <c r="B913" s="203"/>
      <c r="C913" s="204"/>
      <c r="D913" s="194" t="s">
        <v>193</v>
      </c>
      <c r="E913" s="205" t="s">
        <v>43</v>
      </c>
      <c r="F913" s="206" t="s">
        <v>88</v>
      </c>
      <c r="G913" s="204"/>
      <c r="H913" s="207">
        <v>1</v>
      </c>
      <c r="I913" s="208"/>
      <c r="J913" s="204"/>
      <c r="K913" s="204"/>
      <c r="L913" s="209"/>
      <c r="M913" s="210"/>
      <c r="N913" s="211"/>
      <c r="O913" s="211"/>
      <c r="P913" s="211"/>
      <c r="Q913" s="211"/>
      <c r="R913" s="211"/>
      <c r="S913" s="211"/>
      <c r="T913" s="212"/>
      <c r="AT913" s="213" t="s">
        <v>193</v>
      </c>
      <c r="AU913" s="213" t="s">
        <v>90</v>
      </c>
      <c r="AV913" s="14" t="s">
        <v>90</v>
      </c>
      <c r="AW913" s="14" t="s">
        <v>41</v>
      </c>
      <c r="AX913" s="14" t="s">
        <v>80</v>
      </c>
      <c r="AY913" s="213" t="s">
        <v>182</v>
      </c>
    </row>
    <row r="914" spans="1:65" s="15" customFormat="1" ht="11.25">
      <c r="B914" s="227"/>
      <c r="C914" s="228"/>
      <c r="D914" s="194" t="s">
        <v>193</v>
      </c>
      <c r="E914" s="229" t="s">
        <v>43</v>
      </c>
      <c r="F914" s="230" t="s">
        <v>436</v>
      </c>
      <c r="G914" s="228"/>
      <c r="H914" s="231">
        <v>2</v>
      </c>
      <c r="I914" s="232"/>
      <c r="J914" s="228"/>
      <c r="K914" s="228"/>
      <c r="L914" s="233"/>
      <c r="M914" s="234"/>
      <c r="N914" s="235"/>
      <c r="O914" s="235"/>
      <c r="P914" s="235"/>
      <c r="Q914" s="235"/>
      <c r="R914" s="235"/>
      <c r="S914" s="235"/>
      <c r="T914" s="236"/>
      <c r="AT914" s="237" t="s">
        <v>193</v>
      </c>
      <c r="AU914" s="237" t="s">
        <v>90</v>
      </c>
      <c r="AV914" s="15" t="s">
        <v>205</v>
      </c>
      <c r="AW914" s="15" t="s">
        <v>41</v>
      </c>
      <c r="AX914" s="15" t="s">
        <v>88</v>
      </c>
      <c r="AY914" s="237" t="s">
        <v>182</v>
      </c>
    </row>
    <row r="915" spans="1:65" s="2" customFormat="1" ht="24.2" customHeight="1">
      <c r="A915" s="35"/>
      <c r="B915" s="36"/>
      <c r="C915" s="214" t="s">
        <v>940</v>
      </c>
      <c r="D915" s="214" t="s">
        <v>179</v>
      </c>
      <c r="E915" s="215" t="s">
        <v>1846</v>
      </c>
      <c r="F915" s="216" t="s">
        <v>1847</v>
      </c>
      <c r="G915" s="217" t="s">
        <v>190</v>
      </c>
      <c r="H915" s="218">
        <v>1</v>
      </c>
      <c r="I915" s="219"/>
      <c r="J915" s="220">
        <f>ROUND(I915*H915,2)</f>
        <v>0</v>
      </c>
      <c r="K915" s="216" t="s">
        <v>198</v>
      </c>
      <c r="L915" s="221"/>
      <c r="M915" s="222" t="s">
        <v>43</v>
      </c>
      <c r="N915" s="223" t="s">
        <v>51</v>
      </c>
      <c r="O915" s="65"/>
      <c r="P915" s="188">
        <f>O915*H915</f>
        <v>0</v>
      </c>
      <c r="Q915" s="188">
        <v>0</v>
      </c>
      <c r="R915" s="188">
        <f>Q915*H915</f>
        <v>0</v>
      </c>
      <c r="S915" s="188">
        <v>0</v>
      </c>
      <c r="T915" s="189">
        <f>S915*H915</f>
        <v>0</v>
      </c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R915" s="190" t="s">
        <v>90</v>
      </c>
      <c r="AT915" s="190" t="s">
        <v>179</v>
      </c>
      <c r="AU915" s="190" t="s">
        <v>90</v>
      </c>
      <c r="AY915" s="17" t="s">
        <v>182</v>
      </c>
      <c r="BE915" s="191">
        <f>IF(N915="základní",J915,0)</f>
        <v>0</v>
      </c>
      <c r="BF915" s="191">
        <f>IF(N915="snížená",J915,0)</f>
        <v>0</v>
      </c>
      <c r="BG915" s="191">
        <f>IF(N915="zákl. přenesená",J915,0)</f>
        <v>0</v>
      </c>
      <c r="BH915" s="191">
        <f>IF(N915="sníž. přenesená",J915,0)</f>
        <v>0</v>
      </c>
      <c r="BI915" s="191">
        <f>IF(N915="nulová",J915,0)</f>
        <v>0</v>
      </c>
      <c r="BJ915" s="17" t="s">
        <v>88</v>
      </c>
      <c r="BK915" s="191">
        <f>ROUND(I915*H915,2)</f>
        <v>0</v>
      </c>
      <c r="BL915" s="17" t="s">
        <v>88</v>
      </c>
      <c r="BM915" s="190" t="s">
        <v>1848</v>
      </c>
    </row>
    <row r="916" spans="1:65" s="13" customFormat="1" ht="11.25">
      <c r="B916" s="192"/>
      <c r="C916" s="193"/>
      <c r="D916" s="194" t="s">
        <v>193</v>
      </c>
      <c r="E916" s="195" t="s">
        <v>43</v>
      </c>
      <c r="F916" s="196" t="s">
        <v>431</v>
      </c>
      <c r="G916" s="193"/>
      <c r="H916" s="195" t="s">
        <v>43</v>
      </c>
      <c r="I916" s="197"/>
      <c r="J916" s="193"/>
      <c r="K916" s="193"/>
      <c r="L916" s="198"/>
      <c r="M916" s="199"/>
      <c r="N916" s="200"/>
      <c r="O916" s="200"/>
      <c r="P916" s="200"/>
      <c r="Q916" s="200"/>
      <c r="R916" s="200"/>
      <c r="S916" s="200"/>
      <c r="T916" s="201"/>
      <c r="AT916" s="202" t="s">
        <v>193</v>
      </c>
      <c r="AU916" s="202" t="s">
        <v>90</v>
      </c>
      <c r="AV916" s="13" t="s">
        <v>88</v>
      </c>
      <c r="AW916" s="13" t="s">
        <v>41</v>
      </c>
      <c r="AX916" s="13" t="s">
        <v>80</v>
      </c>
      <c r="AY916" s="202" t="s">
        <v>182</v>
      </c>
    </row>
    <row r="917" spans="1:65" s="13" customFormat="1" ht="11.25">
      <c r="B917" s="192"/>
      <c r="C917" s="193"/>
      <c r="D917" s="194" t="s">
        <v>193</v>
      </c>
      <c r="E917" s="195" t="s">
        <v>43</v>
      </c>
      <c r="F917" s="196" t="s">
        <v>638</v>
      </c>
      <c r="G917" s="193"/>
      <c r="H917" s="195" t="s">
        <v>43</v>
      </c>
      <c r="I917" s="197"/>
      <c r="J917" s="193"/>
      <c r="K917" s="193"/>
      <c r="L917" s="198"/>
      <c r="M917" s="199"/>
      <c r="N917" s="200"/>
      <c r="O917" s="200"/>
      <c r="P917" s="200"/>
      <c r="Q917" s="200"/>
      <c r="R917" s="200"/>
      <c r="S917" s="200"/>
      <c r="T917" s="201"/>
      <c r="AT917" s="202" t="s">
        <v>193</v>
      </c>
      <c r="AU917" s="202" t="s">
        <v>90</v>
      </c>
      <c r="AV917" s="13" t="s">
        <v>88</v>
      </c>
      <c r="AW917" s="13" t="s">
        <v>41</v>
      </c>
      <c r="AX917" s="13" t="s">
        <v>80</v>
      </c>
      <c r="AY917" s="202" t="s">
        <v>182</v>
      </c>
    </row>
    <row r="918" spans="1:65" s="14" customFormat="1" ht="11.25">
      <c r="B918" s="203"/>
      <c r="C918" s="204"/>
      <c r="D918" s="194" t="s">
        <v>193</v>
      </c>
      <c r="E918" s="205" t="s">
        <v>43</v>
      </c>
      <c r="F918" s="206" t="s">
        <v>88</v>
      </c>
      <c r="G918" s="204"/>
      <c r="H918" s="207">
        <v>1</v>
      </c>
      <c r="I918" s="208"/>
      <c r="J918" s="204"/>
      <c r="K918" s="204"/>
      <c r="L918" s="209"/>
      <c r="M918" s="210"/>
      <c r="N918" s="211"/>
      <c r="O918" s="211"/>
      <c r="P918" s="211"/>
      <c r="Q918" s="211"/>
      <c r="R918" s="211"/>
      <c r="S918" s="211"/>
      <c r="T918" s="212"/>
      <c r="AT918" s="213" t="s">
        <v>193</v>
      </c>
      <c r="AU918" s="213" t="s">
        <v>90</v>
      </c>
      <c r="AV918" s="14" t="s">
        <v>90</v>
      </c>
      <c r="AW918" s="14" t="s">
        <v>41</v>
      </c>
      <c r="AX918" s="14" t="s">
        <v>88</v>
      </c>
      <c r="AY918" s="213" t="s">
        <v>182</v>
      </c>
    </row>
    <row r="919" spans="1:65" s="2" customFormat="1" ht="24.2" customHeight="1">
      <c r="A919" s="35"/>
      <c r="B919" s="36"/>
      <c r="C919" s="214" t="s">
        <v>944</v>
      </c>
      <c r="D919" s="214" t="s">
        <v>179</v>
      </c>
      <c r="E919" s="215" t="s">
        <v>2591</v>
      </c>
      <c r="F919" s="216" t="s">
        <v>2592</v>
      </c>
      <c r="G919" s="217" t="s">
        <v>190</v>
      </c>
      <c r="H919" s="218">
        <v>2</v>
      </c>
      <c r="I919" s="219"/>
      <c r="J919" s="220">
        <f>ROUND(I919*H919,2)</f>
        <v>0</v>
      </c>
      <c r="K919" s="216" t="s">
        <v>198</v>
      </c>
      <c r="L919" s="221"/>
      <c r="M919" s="222" t="s">
        <v>43</v>
      </c>
      <c r="N919" s="223" t="s">
        <v>51</v>
      </c>
      <c r="O919" s="65"/>
      <c r="P919" s="188">
        <f>O919*H919</f>
        <v>0</v>
      </c>
      <c r="Q919" s="188">
        <v>0</v>
      </c>
      <c r="R919" s="188">
        <f>Q919*H919</f>
        <v>0</v>
      </c>
      <c r="S919" s="188">
        <v>0</v>
      </c>
      <c r="T919" s="189">
        <f>S919*H919</f>
        <v>0</v>
      </c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R919" s="190" t="s">
        <v>90</v>
      </c>
      <c r="AT919" s="190" t="s">
        <v>179</v>
      </c>
      <c r="AU919" s="190" t="s">
        <v>90</v>
      </c>
      <c r="AY919" s="17" t="s">
        <v>182</v>
      </c>
      <c r="BE919" s="191">
        <f>IF(N919="základní",J919,0)</f>
        <v>0</v>
      </c>
      <c r="BF919" s="191">
        <f>IF(N919="snížená",J919,0)</f>
        <v>0</v>
      </c>
      <c r="BG919" s="191">
        <f>IF(N919="zákl. přenesená",J919,0)</f>
        <v>0</v>
      </c>
      <c r="BH919" s="191">
        <f>IF(N919="sníž. přenesená",J919,0)</f>
        <v>0</v>
      </c>
      <c r="BI919" s="191">
        <f>IF(N919="nulová",J919,0)</f>
        <v>0</v>
      </c>
      <c r="BJ919" s="17" t="s">
        <v>88</v>
      </c>
      <c r="BK919" s="191">
        <f>ROUND(I919*H919,2)</f>
        <v>0</v>
      </c>
      <c r="BL919" s="17" t="s">
        <v>88</v>
      </c>
      <c r="BM919" s="190" t="s">
        <v>2593</v>
      </c>
    </row>
    <row r="920" spans="1:65" s="13" customFormat="1" ht="11.25">
      <c r="B920" s="192"/>
      <c r="C920" s="193"/>
      <c r="D920" s="194" t="s">
        <v>193</v>
      </c>
      <c r="E920" s="195" t="s">
        <v>43</v>
      </c>
      <c r="F920" s="196" t="s">
        <v>431</v>
      </c>
      <c r="G920" s="193"/>
      <c r="H920" s="195" t="s">
        <v>43</v>
      </c>
      <c r="I920" s="197"/>
      <c r="J920" s="193"/>
      <c r="K920" s="193"/>
      <c r="L920" s="198"/>
      <c r="M920" s="199"/>
      <c r="N920" s="200"/>
      <c r="O920" s="200"/>
      <c r="P920" s="200"/>
      <c r="Q920" s="200"/>
      <c r="R920" s="200"/>
      <c r="S920" s="200"/>
      <c r="T920" s="201"/>
      <c r="AT920" s="202" t="s">
        <v>193</v>
      </c>
      <c r="AU920" s="202" t="s">
        <v>90</v>
      </c>
      <c r="AV920" s="13" t="s">
        <v>88</v>
      </c>
      <c r="AW920" s="13" t="s">
        <v>41</v>
      </c>
      <c r="AX920" s="13" t="s">
        <v>80</v>
      </c>
      <c r="AY920" s="202" t="s">
        <v>182</v>
      </c>
    </row>
    <row r="921" spans="1:65" s="13" customFormat="1" ht="11.25">
      <c r="B921" s="192"/>
      <c r="C921" s="193"/>
      <c r="D921" s="194" t="s">
        <v>193</v>
      </c>
      <c r="E921" s="195" t="s">
        <v>43</v>
      </c>
      <c r="F921" s="196" t="s">
        <v>1641</v>
      </c>
      <c r="G921" s="193"/>
      <c r="H921" s="195" t="s">
        <v>43</v>
      </c>
      <c r="I921" s="197"/>
      <c r="J921" s="193"/>
      <c r="K921" s="193"/>
      <c r="L921" s="198"/>
      <c r="M921" s="199"/>
      <c r="N921" s="200"/>
      <c r="O921" s="200"/>
      <c r="P921" s="200"/>
      <c r="Q921" s="200"/>
      <c r="R921" s="200"/>
      <c r="S921" s="200"/>
      <c r="T921" s="201"/>
      <c r="AT921" s="202" t="s">
        <v>193</v>
      </c>
      <c r="AU921" s="202" t="s">
        <v>90</v>
      </c>
      <c r="AV921" s="13" t="s">
        <v>88</v>
      </c>
      <c r="AW921" s="13" t="s">
        <v>41</v>
      </c>
      <c r="AX921" s="13" t="s">
        <v>80</v>
      </c>
      <c r="AY921" s="202" t="s">
        <v>182</v>
      </c>
    </row>
    <row r="922" spans="1:65" s="14" customFormat="1" ht="11.25">
      <c r="B922" s="203"/>
      <c r="C922" s="204"/>
      <c r="D922" s="194" t="s">
        <v>193</v>
      </c>
      <c r="E922" s="205" t="s">
        <v>43</v>
      </c>
      <c r="F922" s="206" t="s">
        <v>88</v>
      </c>
      <c r="G922" s="204"/>
      <c r="H922" s="207">
        <v>1</v>
      </c>
      <c r="I922" s="208"/>
      <c r="J922" s="204"/>
      <c r="K922" s="204"/>
      <c r="L922" s="209"/>
      <c r="M922" s="210"/>
      <c r="N922" s="211"/>
      <c r="O922" s="211"/>
      <c r="P922" s="211"/>
      <c r="Q922" s="211"/>
      <c r="R922" s="211"/>
      <c r="S922" s="211"/>
      <c r="T922" s="212"/>
      <c r="AT922" s="213" t="s">
        <v>193</v>
      </c>
      <c r="AU922" s="213" t="s">
        <v>90</v>
      </c>
      <c r="AV922" s="14" t="s">
        <v>90</v>
      </c>
      <c r="AW922" s="14" t="s">
        <v>41</v>
      </c>
      <c r="AX922" s="14" t="s">
        <v>80</v>
      </c>
      <c r="AY922" s="213" t="s">
        <v>182</v>
      </c>
    </row>
    <row r="923" spans="1:65" s="13" customFormat="1" ht="11.25">
      <c r="B923" s="192"/>
      <c r="C923" s="193"/>
      <c r="D923" s="194" t="s">
        <v>193</v>
      </c>
      <c r="E923" s="195" t="s">
        <v>43</v>
      </c>
      <c r="F923" s="196" t="s">
        <v>1643</v>
      </c>
      <c r="G923" s="193"/>
      <c r="H923" s="195" t="s">
        <v>43</v>
      </c>
      <c r="I923" s="197"/>
      <c r="J923" s="193"/>
      <c r="K923" s="193"/>
      <c r="L923" s="198"/>
      <c r="M923" s="199"/>
      <c r="N923" s="200"/>
      <c r="O923" s="200"/>
      <c r="P923" s="200"/>
      <c r="Q923" s="200"/>
      <c r="R923" s="200"/>
      <c r="S923" s="200"/>
      <c r="T923" s="201"/>
      <c r="AT923" s="202" t="s">
        <v>193</v>
      </c>
      <c r="AU923" s="202" t="s">
        <v>90</v>
      </c>
      <c r="AV923" s="13" t="s">
        <v>88</v>
      </c>
      <c r="AW923" s="13" t="s">
        <v>41</v>
      </c>
      <c r="AX923" s="13" t="s">
        <v>80</v>
      </c>
      <c r="AY923" s="202" t="s">
        <v>182</v>
      </c>
    </row>
    <row r="924" spans="1:65" s="14" customFormat="1" ht="11.25">
      <c r="B924" s="203"/>
      <c r="C924" s="204"/>
      <c r="D924" s="194" t="s">
        <v>193</v>
      </c>
      <c r="E924" s="205" t="s">
        <v>43</v>
      </c>
      <c r="F924" s="206" t="s">
        <v>88</v>
      </c>
      <c r="G924" s="204"/>
      <c r="H924" s="207">
        <v>1</v>
      </c>
      <c r="I924" s="208"/>
      <c r="J924" s="204"/>
      <c r="K924" s="204"/>
      <c r="L924" s="209"/>
      <c r="M924" s="210"/>
      <c r="N924" s="211"/>
      <c r="O924" s="211"/>
      <c r="P924" s="211"/>
      <c r="Q924" s="211"/>
      <c r="R924" s="211"/>
      <c r="S924" s="211"/>
      <c r="T924" s="212"/>
      <c r="AT924" s="213" t="s">
        <v>193</v>
      </c>
      <c r="AU924" s="213" t="s">
        <v>90</v>
      </c>
      <c r="AV924" s="14" t="s">
        <v>90</v>
      </c>
      <c r="AW924" s="14" t="s">
        <v>41</v>
      </c>
      <c r="AX924" s="14" t="s">
        <v>80</v>
      </c>
      <c r="AY924" s="213" t="s">
        <v>182</v>
      </c>
    </row>
    <row r="925" spans="1:65" s="15" customFormat="1" ht="11.25">
      <c r="B925" s="227"/>
      <c r="C925" s="228"/>
      <c r="D925" s="194" t="s">
        <v>193</v>
      </c>
      <c r="E925" s="229" t="s">
        <v>43</v>
      </c>
      <c r="F925" s="230" t="s">
        <v>436</v>
      </c>
      <c r="G925" s="228"/>
      <c r="H925" s="231">
        <v>2</v>
      </c>
      <c r="I925" s="232"/>
      <c r="J925" s="228"/>
      <c r="K925" s="228"/>
      <c r="L925" s="233"/>
      <c r="M925" s="234"/>
      <c r="N925" s="235"/>
      <c r="O925" s="235"/>
      <c r="P925" s="235"/>
      <c r="Q925" s="235"/>
      <c r="R925" s="235"/>
      <c r="S925" s="235"/>
      <c r="T925" s="236"/>
      <c r="AT925" s="237" t="s">
        <v>193</v>
      </c>
      <c r="AU925" s="237" t="s">
        <v>90</v>
      </c>
      <c r="AV925" s="15" t="s">
        <v>205</v>
      </c>
      <c r="AW925" s="15" t="s">
        <v>41</v>
      </c>
      <c r="AX925" s="15" t="s">
        <v>88</v>
      </c>
      <c r="AY925" s="237" t="s">
        <v>182</v>
      </c>
    </row>
    <row r="926" spans="1:65" s="2" customFormat="1" ht="24.2" customHeight="1">
      <c r="A926" s="35"/>
      <c r="B926" s="36"/>
      <c r="C926" s="214" t="s">
        <v>948</v>
      </c>
      <c r="D926" s="214" t="s">
        <v>179</v>
      </c>
      <c r="E926" s="215" t="s">
        <v>2594</v>
      </c>
      <c r="F926" s="216" t="s">
        <v>2595</v>
      </c>
      <c r="G926" s="217" t="s">
        <v>190</v>
      </c>
      <c r="H926" s="218">
        <v>1</v>
      </c>
      <c r="I926" s="219"/>
      <c r="J926" s="220">
        <f>ROUND(I926*H926,2)</f>
        <v>0</v>
      </c>
      <c r="K926" s="216" t="s">
        <v>198</v>
      </c>
      <c r="L926" s="221"/>
      <c r="M926" s="222" t="s">
        <v>43</v>
      </c>
      <c r="N926" s="223" t="s">
        <v>51</v>
      </c>
      <c r="O926" s="65"/>
      <c r="P926" s="188">
        <f>O926*H926</f>
        <v>0</v>
      </c>
      <c r="Q926" s="188">
        <v>0</v>
      </c>
      <c r="R926" s="188">
        <f>Q926*H926</f>
        <v>0</v>
      </c>
      <c r="S926" s="188">
        <v>0</v>
      </c>
      <c r="T926" s="189">
        <f>S926*H926</f>
        <v>0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R926" s="190" t="s">
        <v>90</v>
      </c>
      <c r="AT926" s="190" t="s">
        <v>179</v>
      </c>
      <c r="AU926" s="190" t="s">
        <v>90</v>
      </c>
      <c r="AY926" s="17" t="s">
        <v>182</v>
      </c>
      <c r="BE926" s="191">
        <f>IF(N926="základní",J926,0)</f>
        <v>0</v>
      </c>
      <c r="BF926" s="191">
        <f>IF(N926="snížená",J926,0)</f>
        <v>0</v>
      </c>
      <c r="BG926" s="191">
        <f>IF(N926="zákl. přenesená",J926,0)</f>
        <v>0</v>
      </c>
      <c r="BH926" s="191">
        <f>IF(N926="sníž. přenesená",J926,0)</f>
        <v>0</v>
      </c>
      <c r="BI926" s="191">
        <f>IF(N926="nulová",J926,0)</f>
        <v>0</v>
      </c>
      <c r="BJ926" s="17" t="s">
        <v>88</v>
      </c>
      <c r="BK926" s="191">
        <f>ROUND(I926*H926,2)</f>
        <v>0</v>
      </c>
      <c r="BL926" s="17" t="s">
        <v>88</v>
      </c>
      <c r="BM926" s="190" t="s">
        <v>2596</v>
      </c>
    </row>
    <row r="927" spans="1:65" s="13" customFormat="1" ht="11.25">
      <c r="B927" s="192"/>
      <c r="C927" s="193"/>
      <c r="D927" s="194" t="s">
        <v>193</v>
      </c>
      <c r="E927" s="195" t="s">
        <v>43</v>
      </c>
      <c r="F927" s="196" t="s">
        <v>431</v>
      </c>
      <c r="G927" s="193"/>
      <c r="H927" s="195" t="s">
        <v>43</v>
      </c>
      <c r="I927" s="197"/>
      <c r="J927" s="193"/>
      <c r="K927" s="193"/>
      <c r="L927" s="198"/>
      <c r="M927" s="199"/>
      <c r="N927" s="200"/>
      <c r="O927" s="200"/>
      <c r="P927" s="200"/>
      <c r="Q927" s="200"/>
      <c r="R927" s="200"/>
      <c r="S927" s="200"/>
      <c r="T927" s="201"/>
      <c r="AT927" s="202" t="s">
        <v>193</v>
      </c>
      <c r="AU927" s="202" t="s">
        <v>90</v>
      </c>
      <c r="AV927" s="13" t="s">
        <v>88</v>
      </c>
      <c r="AW927" s="13" t="s">
        <v>41</v>
      </c>
      <c r="AX927" s="13" t="s">
        <v>80</v>
      </c>
      <c r="AY927" s="202" t="s">
        <v>182</v>
      </c>
    </row>
    <row r="928" spans="1:65" s="13" customFormat="1" ht="11.25">
      <c r="B928" s="192"/>
      <c r="C928" s="193"/>
      <c r="D928" s="194" t="s">
        <v>193</v>
      </c>
      <c r="E928" s="195" t="s">
        <v>43</v>
      </c>
      <c r="F928" s="196" t="s">
        <v>1636</v>
      </c>
      <c r="G928" s="193"/>
      <c r="H928" s="195" t="s">
        <v>43</v>
      </c>
      <c r="I928" s="197"/>
      <c r="J928" s="193"/>
      <c r="K928" s="193"/>
      <c r="L928" s="198"/>
      <c r="M928" s="199"/>
      <c r="N928" s="200"/>
      <c r="O928" s="200"/>
      <c r="P928" s="200"/>
      <c r="Q928" s="200"/>
      <c r="R928" s="200"/>
      <c r="S928" s="200"/>
      <c r="T928" s="201"/>
      <c r="AT928" s="202" t="s">
        <v>193</v>
      </c>
      <c r="AU928" s="202" t="s">
        <v>90</v>
      </c>
      <c r="AV928" s="13" t="s">
        <v>88</v>
      </c>
      <c r="AW928" s="13" t="s">
        <v>41</v>
      </c>
      <c r="AX928" s="13" t="s">
        <v>80</v>
      </c>
      <c r="AY928" s="202" t="s">
        <v>182</v>
      </c>
    </row>
    <row r="929" spans="1:65" s="14" customFormat="1" ht="11.25">
      <c r="B929" s="203"/>
      <c r="C929" s="204"/>
      <c r="D929" s="194" t="s">
        <v>193</v>
      </c>
      <c r="E929" s="205" t="s">
        <v>43</v>
      </c>
      <c r="F929" s="206" t="s">
        <v>88</v>
      </c>
      <c r="G929" s="204"/>
      <c r="H929" s="207">
        <v>1</v>
      </c>
      <c r="I929" s="208"/>
      <c r="J929" s="204"/>
      <c r="K929" s="204"/>
      <c r="L929" s="209"/>
      <c r="M929" s="210"/>
      <c r="N929" s="211"/>
      <c r="O929" s="211"/>
      <c r="P929" s="211"/>
      <c r="Q929" s="211"/>
      <c r="R929" s="211"/>
      <c r="S929" s="211"/>
      <c r="T929" s="212"/>
      <c r="AT929" s="213" t="s">
        <v>193</v>
      </c>
      <c r="AU929" s="213" t="s">
        <v>90</v>
      </c>
      <c r="AV929" s="14" t="s">
        <v>90</v>
      </c>
      <c r="AW929" s="14" t="s">
        <v>41</v>
      </c>
      <c r="AX929" s="14" t="s">
        <v>88</v>
      </c>
      <c r="AY929" s="213" t="s">
        <v>182</v>
      </c>
    </row>
    <row r="930" spans="1:65" s="2" customFormat="1" ht="14.45" customHeight="1">
      <c r="A930" s="35"/>
      <c r="B930" s="36"/>
      <c r="C930" s="179" t="s">
        <v>952</v>
      </c>
      <c r="D930" s="179" t="s">
        <v>187</v>
      </c>
      <c r="E930" s="180" t="s">
        <v>844</v>
      </c>
      <c r="F930" s="181" t="s">
        <v>845</v>
      </c>
      <c r="G930" s="182" t="s">
        <v>190</v>
      </c>
      <c r="H930" s="183">
        <v>10</v>
      </c>
      <c r="I930" s="184"/>
      <c r="J930" s="185">
        <f>ROUND(I930*H930,2)</f>
        <v>0</v>
      </c>
      <c r="K930" s="181" t="s">
        <v>191</v>
      </c>
      <c r="L930" s="40"/>
      <c r="M930" s="186" t="s">
        <v>43</v>
      </c>
      <c r="N930" s="187" t="s">
        <v>51</v>
      </c>
      <c r="O930" s="65"/>
      <c r="P930" s="188">
        <f>O930*H930</f>
        <v>0</v>
      </c>
      <c r="Q930" s="188">
        <v>0</v>
      </c>
      <c r="R930" s="188">
        <f>Q930*H930</f>
        <v>0</v>
      </c>
      <c r="S930" s="188">
        <v>0</v>
      </c>
      <c r="T930" s="189">
        <f>S930*H930</f>
        <v>0</v>
      </c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R930" s="190" t="s">
        <v>88</v>
      </c>
      <c r="AT930" s="190" t="s">
        <v>187</v>
      </c>
      <c r="AU930" s="190" t="s">
        <v>90</v>
      </c>
      <c r="AY930" s="17" t="s">
        <v>182</v>
      </c>
      <c r="BE930" s="191">
        <f>IF(N930="základní",J930,0)</f>
        <v>0</v>
      </c>
      <c r="BF930" s="191">
        <f>IF(N930="snížená",J930,0)</f>
        <v>0</v>
      </c>
      <c r="BG930" s="191">
        <f>IF(N930="zákl. přenesená",J930,0)</f>
        <v>0</v>
      </c>
      <c r="BH930" s="191">
        <f>IF(N930="sníž. přenesená",J930,0)</f>
        <v>0</v>
      </c>
      <c r="BI930" s="191">
        <f>IF(N930="nulová",J930,0)</f>
        <v>0</v>
      </c>
      <c r="BJ930" s="17" t="s">
        <v>88</v>
      </c>
      <c r="BK930" s="191">
        <f>ROUND(I930*H930,2)</f>
        <v>0</v>
      </c>
      <c r="BL930" s="17" t="s">
        <v>88</v>
      </c>
      <c r="BM930" s="190" t="s">
        <v>1856</v>
      </c>
    </row>
    <row r="931" spans="1:65" s="13" customFormat="1" ht="11.25">
      <c r="B931" s="192"/>
      <c r="C931" s="193"/>
      <c r="D931" s="194" t="s">
        <v>193</v>
      </c>
      <c r="E931" s="195" t="s">
        <v>43</v>
      </c>
      <c r="F931" s="196" t="s">
        <v>532</v>
      </c>
      <c r="G931" s="193"/>
      <c r="H931" s="195" t="s">
        <v>43</v>
      </c>
      <c r="I931" s="197"/>
      <c r="J931" s="193"/>
      <c r="K931" s="193"/>
      <c r="L931" s="198"/>
      <c r="M931" s="199"/>
      <c r="N931" s="200"/>
      <c r="O931" s="200"/>
      <c r="P931" s="200"/>
      <c r="Q931" s="200"/>
      <c r="R931" s="200"/>
      <c r="S931" s="200"/>
      <c r="T931" s="201"/>
      <c r="AT931" s="202" t="s">
        <v>193</v>
      </c>
      <c r="AU931" s="202" t="s">
        <v>90</v>
      </c>
      <c r="AV931" s="13" t="s">
        <v>88</v>
      </c>
      <c r="AW931" s="13" t="s">
        <v>41</v>
      </c>
      <c r="AX931" s="13" t="s">
        <v>80</v>
      </c>
      <c r="AY931" s="202" t="s">
        <v>182</v>
      </c>
    </row>
    <row r="932" spans="1:65" s="13" customFormat="1" ht="11.25">
      <c r="B932" s="192"/>
      <c r="C932" s="193"/>
      <c r="D932" s="194" t="s">
        <v>193</v>
      </c>
      <c r="E932" s="195" t="s">
        <v>43</v>
      </c>
      <c r="F932" s="196" t="s">
        <v>362</v>
      </c>
      <c r="G932" s="193"/>
      <c r="H932" s="195" t="s">
        <v>43</v>
      </c>
      <c r="I932" s="197"/>
      <c r="J932" s="193"/>
      <c r="K932" s="193"/>
      <c r="L932" s="198"/>
      <c r="M932" s="199"/>
      <c r="N932" s="200"/>
      <c r="O932" s="200"/>
      <c r="P932" s="200"/>
      <c r="Q932" s="200"/>
      <c r="R932" s="200"/>
      <c r="S932" s="200"/>
      <c r="T932" s="201"/>
      <c r="AT932" s="202" t="s">
        <v>193</v>
      </c>
      <c r="AU932" s="202" t="s">
        <v>90</v>
      </c>
      <c r="AV932" s="13" t="s">
        <v>88</v>
      </c>
      <c r="AW932" s="13" t="s">
        <v>41</v>
      </c>
      <c r="AX932" s="13" t="s">
        <v>80</v>
      </c>
      <c r="AY932" s="202" t="s">
        <v>182</v>
      </c>
    </row>
    <row r="933" spans="1:65" s="14" customFormat="1" ht="11.25">
      <c r="B933" s="203"/>
      <c r="C933" s="204"/>
      <c r="D933" s="194" t="s">
        <v>193</v>
      </c>
      <c r="E933" s="205" t="s">
        <v>43</v>
      </c>
      <c r="F933" s="206" t="s">
        <v>235</v>
      </c>
      <c r="G933" s="204"/>
      <c r="H933" s="207">
        <v>10</v>
      </c>
      <c r="I933" s="208"/>
      <c r="J933" s="204"/>
      <c r="K933" s="204"/>
      <c r="L933" s="209"/>
      <c r="M933" s="210"/>
      <c r="N933" s="211"/>
      <c r="O933" s="211"/>
      <c r="P933" s="211"/>
      <c r="Q933" s="211"/>
      <c r="R933" s="211"/>
      <c r="S933" s="211"/>
      <c r="T933" s="212"/>
      <c r="AT933" s="213" t="s">
        <v>193</v>
      </c>
      <c r="AU933" s="213" t="s">
        <v>90</v>
      </c>
      <c r="AV933" s="14" t="s">
        <v>90</v>
      </c>
      <c r="AW933" s="14" t="s">
        <v>41</v>
      </c>
      <c r="AX933" s="14" t="s">
        <v>88</v>
      </c>
      <c r="AY933" s="213" t="s">
        <v>182</v>
      </c>
    </row>
    <row r="934" spans="1:65" s="2" customFormat="1" ht="14.45" customHeight="1">
      <c r="A934" s="35"/>
      <c r="B934" s="36"/>
      <c r="C934" s="179" t="s">
        <v>956</v>
      </c>
      <c r="D934" s="179" t="s">
        <v>187</v>
      </c>
      <c r="E934" s="180" t="s">
        <v>848</v>
      </c>
      <c r="F934" s="181" t="s">
        <v>849</v>
      </c>
      <c r="G934" s="182" t="s">
        <v>190</v>
      </c>
      <c r="H934" s="183">
        <v>10</v>
      </c>
      <c r="I934" s="184"/>
      <c r="J934" s="185">
        <f>ROUND(I934*H934,2)</f>
        <v>0</v>
      </c>
      <c r="K934" s="181" t="s">
        <v>191</v>
      </c>
      <c r="L934" s="40"/>
      <c r="M934" s="186" t="s">
        <v>43</v>
      </c>
      <c r="N934" s="187" t="s">
        <v>51</v>
      </c>
      <c r="O934" s="65"/>
      <c r="P934" s="188">
        <f>O934*H934</f>
        <v>0</v>
      </c>
      <c r="Q934" s="188">
        <v>0</v>
      </c>
      <c r="R934" s="188">
        <f>Q934*H934</f>
        <v>0</v>
      </c>
      <c r="S934" s="188">
        <v>0</v>
      </c>
      <c r="T934" s="189">
        <f>S934*H934</f>
        <v>0</v>
      </c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R934" s="190" t="s">
        <v>88</v>
      </c>
      <c r="AT934" s="190" t="s">
        <v>187</v>
      </c>
      <c r="AU934" s="190" t="s">
        <v>90</v>
      </c>
      <c r="AY934" s="17" t="s">
        <v>182</v>
      </c>
      <c r="BE934" s="191">
        <f>IF(N934="základní",J934,0)</f>
        <v>0</v>
      </c>
      <c r="BF934" s="191">
        <f>IF(N934="snížená",J934,0)</f>
        <v>0</v>
      </c>
      <c r="BG934" s="191">
        <f>IF(N934="zákl. přenesená",J934,0)</f>
        <v>0</v>
      </c>
      <c r="BH934" s="191">
        <f>IF(N934="sníž. přenesená",J934,0)</f>
        <v>0</v>
      </c>
      <c r="BI934" s="191">
        <f>IF(N934="nulová",J934,0)</f>
        <v>0</v>
      </c>
      <c r="BJ934" s="17" t="s">
        <v>88</v>
      </c>
      <c r="BK934" s="191">
        <f>ROUND(I934*H934,2)</f>
        <v>0</v>
      </c>
      <c r="BL934" s="17" t="s">
        <v>88</v>
      </c>
      <c r="BM934" s="190" t="s">
        <v>850</v>
      </c>
    </row>
    <row r="935" spans="1:65" s="13" customFormat="1" ht="11.25">
      <c r="B935" s="192"/>
      <c r="C935" s="193"/>
      <c r="D935" s="194" t="s">
        <v>193</v>
      </c>
      <c r="E935" s="195" t="s">
        <v>43</v>
      </c>
      <c r="F935" s="196" t="s">
        <v>431</v>
      </c>
      <c r="G935" s="193"/>
      <c r="H935" s="195" t="s">
        <v>43</v>
      </c>
      <c r="I935" s="197"/>
      <c r="J935" s="193"/>
      <c r="K935" s="193"/>
      <c r="L935" s="198"/>
      <c r="M935" s="199"/>
      <c r="N935" s="200"/>
      <c r="O935" s="200"/>
      <c r="P935" s="200"/>
      <c r="Q935" s="200"/>
      <c r="R935" s="200"/>
      <c r="S935" s="200"/>
      <c r="T935" s="201"/>
      <c r="AT935" s="202" t="s">
        <v>193</v>
      </c>
      <c r="AU935" s="202" t="s">
        <v>90</v>
      </c>
      <c r="AV935" s="13" t="s">
        <v>88</v>
      </c>
      <c r="AW935" s="13" t="s">
        <v>41</v>
      </c>
      <c r="AX935" s="13" t="s">
        <v>80</v>
      </c>
      <c r="AY935" s="202" t="s">
        <v>182</v>
      </c>
    </row>
    <row r="936" spans="1:65" s="13" customFormat="1" ht="11.25">
      <c r="B936" s="192"/>
      <c r="C936" s="193"/>
      <c r="D936" s="194" t="s">
        <v>193</v>
      </c>
      <c r="E936" s="195" t="s">
        <v>43</v>
      </c>
      <c r="F936" s="196" t="s">
        <v>638</v>
      </c>
      <c r="G936" s="193"/>
      <c r="H936" s="195" t="s">
        <v>43</v>
      </c>
      <c r="I936" s="197"/>
      <c r="J936" s="193"/>
      <c r="K936" s="193"/>
      <c r="L936" s="198"/>
      <c r="M936" s="199"/>
      <c r="N936" s="200"/>
      <c r="O936" s="200"/>
      <c r="P936" s="200"/>
      <c r="Q936" s="200"/>
      <c r="R936" s="200"/>
      <c r="S936" s="200"/>
      <c r="T936" s="201"/>
      <c r="AT936" s="202" t="s">
        <v>193</v>
      </c>
      <c r="AU936" s="202" t="s">
        <v>90</v>
      </c>
      <c r="AV936" s="13" t="s">
        <v>88</v>
      </c>
      <c r="AW936" s="13" t="s">
        <v>41</v>
      </c>
      <c r="AX936" s="13" t="s">
        <v>80</v>
      </c>
      <c r="AY936" s="202" t="s">
        <v>182</v>
      </c>
    </row>
    <row r="937" spans="1:65" s="14" customFormat="1" ht="11.25">
      <c r="B937" s="203"/>
      <c r="C937" s="204"/>
      <c r="D937" s="194" t="s">
        <v>193</v>
      </c>
      <c r="E937" s="205" t="s">
        <v>43</v>
      </c>
      <c r="F937" s="206" t="s">
        <v>88</v>
      </c>
      <c r="G937" s="204"/>
      <c r="H937" s="207">
        <v>1</v>
      </c>
      <c r="I937" s="208"/>
      <c r="J937" s="204"/>
      <c r="K937" s="204"/>
      <c r="L937" s="209"/>
      <c r="M937" s="210"/>
      <c r="N937" s="211"/>
      <c r="O937" s="211"/>
      <c r="P937" s="211"/>
      <c r="Q937" s="211"/>
      <c r="R937" s="211"/>
      <c r="S937" s="211"/>
      <c r="T937" s="212"/>
      <c r="AT937" s="213" t="s">
        <v>193</v>
      </c>
      <c r="AU937" s="213" t="s">
        <v>90</v>
      </c>
      <c r="AV937" s="14" t="s">
        <v>90</v>
      </c>
      <c r="AW937" s="14" t="s">
        <v>41</v>
      </c>
      <c r="AX937" s="14" t="s">
        <v>80</v>
      </c>
      <c r="AY937" s="213" t="s">
        <v>182</v>
      </c>
    </row>
    <row r="938" spans="1:65" s="13" customFormat="1" ht="11.25">
      <c r="B938" s="192"/>
      <c r="C938" s="193"/>
      <c r="D938" s="194" t="s">
        <v>193</v>
      </c>
      <c r="E938" s="195" t="s">
        <v>43</v>
      </c>
      <c r="F938" s="196" t="s">
        <v>640</v>
      </c>
      <c r="G938" s="193"/>
      <c r="H938" s="195" t="s">
        <v>43</v>
      </c>
      <c r="I938" s="197"/>
      <c r="J938" s="193"/>
      <c r="K938" s="193"/>
      <c r="L938" s="198"/>
      <c r="M938" s="199"/>
      <c r="N938" s="200"/>
      <c r="O938" s="200"/>
      <c r="P938" s="200"/>
      <c r="Q938" s="200"/>
      <c r="R938" s="200"/>
      <c r="S938" s="200"/>
      <c r="T938" s="201"/>
      <c r="AT938" s="202" t="s">
        <v>193</v>
      </c>
      <c r="AU938" s="202" t="s">
        <v>90</v>
      </c>
      <c r="AV938" s="13" t="s">
        <v>88</v>
      </c>
      <c r="AW938" s="13" t="s">
        <v>41</v>
      </c>
      <c r="AX938" s="13" t="s">
        <v>80</v>
      </c>
      <c r="AY938" s="202" t="s">
        <v>182</v>
      </c>
    </row>
    <row r="939" spans="1:65" s="14" customFormat="1" ht="11.25">
      <c r="B939" s="203"/>
      <c r="C939" s="204"/>
      <c r="D939" s="194" t="s">
        <v>193</v>
      </c>
      <c r="E939" s="205" t="s">
        <v>43</v>
      </c>
      <c r="F939" s="206" t="s">
        <v>88</v>
      </c>
      <c r="G939" s="204"/>
      <c r="H939" s="207">
        <v>1</v>
      </c>
      <c r="I939" s="208"/>
      <c r="J939" s="204"/>
      <c r="K939" s="204"/>
      <c r="L939" s="209"/>
      <c r="M939" s="210"/>
      <c r="N939" s="211"/>
      <c r="O939" s="211"/>
      <c r="P939" s="211"/>
      <c r="Q939" s="211"/>
      <c r="R939" s="211"/>
      <c r="S939" s="211"/>
      <c r="T939" s="212"/>
      <c r="AT939" s="213" t="s">
        <v>193</v>
      </c>
      <c r="AU939" s="213" t="s">
        <v>90</v>
      </c>
      <c r="AV939" s="14" t="s">
        <v>90</v>
      </c>
      <c r="AW939" s="14" t="s">
        <v>41</v>
      </c>
      <c r="AX939" s="14" t="s">
        <v>80</v>
      </c>
      <c r="AY939" s="213" t="s">
        <v>182</v>
      </c>
    </row>
    <row r="940" spans="1:65" s="13" customFormat="1" ht="11.25">
      <c r="B940" s="192"/>
      <c r="C940" s="193"/>
      <c r="D940" s="194" t="s">
        <v>193</v>
      </c>
      <c r="E940" s="195" t="s">
        <v>43</v>
      </c>
      <c r="F940" s="196" t="s">
        <v>1636</v>
      </c>
      <c r="G940" s="193"/>
      <c r="H940" s="195" t="s">
        <v>43</v>
      </c>
      <c r="I940" s="197"/>
      <c r="J940" s="193"/>
      <c r="K940" s="193"/>
      <c r="L940" s="198"/>
      <c r="M940" s="199"/>
      <c r="N940" s="200"/>
      <c r="O940" s="200"/>
      <c r="P940" s="200"/>
      <c r="Q940" s="200"/>
      <c r="R940" s="200"/>
      <c r="S940" s="200"/>
      <c r="T940" s="201"/>
      <c r="AT940" s="202" t="s">
        <v>193</v>
      </c>
      <c r="AU940" s="202" t="s">
        <v>90</v>
      </c>
      <c r="AV940" s="13" t="s">
        <v>88</v>
      </c>
      <c r="AW940" s="13" t="s">
        <v>41</v>
      </c>
      <c r="AX940" s="13" t="s">
        <v>80</v>
      </c>
      <c r="AY940" s="202" t="s">
        <v>182</v>
      </c>
    </row>
    <row r="941" spans="1:65" s="14" customFormat="1" ht="11.25">
      <c r="B941" s="203"/>
      <c r="C941" s="204"/>
      <c r="D941" s="194" t="s">
        <v>193</v>
      </c>
      <c r="E941" s="205" t="s">
        <v>43</v>
      </c>
      <c r="F941" s="206" t="s">
        <v>88</v>
      </c>
      <c r="G941" s="204"/>
      <c r="H941" s="207">
        <v>1</v>
      </c>
      <c r="I941" s="208"/>
      <c r="J941" s="204"/>
      <c r="K941" s="204"/>
      <c r="L941" s="209"/>
      <c r="M941" s="210"/>
      <c r="N941" s="211"/>
      <c r="O941" s="211"/>
      <c r="P941" s="211"/>
      <c r="Q941" s="211"/>
      <c r="R941" s="211"/>
      <c r="S941" s="211"/>
      <c r="T941" s="212"/>
      <c r="AT941" s="213" t="s">
        <v>193</v>
      </c>
      <c r="AU941" s="213" t="s">
        <v>90</v>
      </c>
      <c r="AV941" s="14" t="s">
        <v>90</v>
      </c>
      <c r="AW941" s="14" t="s">
        <v>41</v>
      </c>
      <c r="AX941" s="14" t="s">
        <v>80</v>
      </c>
      <c r="AY941" s="213" t="s">
        <v>182</v>
      </c>
    </row>
    <row r="942" spans="1:65" s="13" customFormat="1" ht="11.25">
      <c r="B942" s="192"/>
      <c r="C942" s="193"/>
      <c r="D942" s="194" t="s">
        <v>193</v>
      </c>
      <c r="E942" s="195" t="s">
        <v>43</v>
      </c>
      <c r="F942" s="196" t="s">
        <v>1637</v>
      </c>
      <c r="G942" s="193"/>
      <c r="H942" s="195" t="s">
        <v>43</v>
      </c>
      <c r="I942" s="197"/>
      <c r="J942" s="193"/>
      <c r="K942" s="193"/>
      <c r="L942" s="198"/>
      <c r="M942" s="199"/>
      <c r="N942" s="200"/>
      <c r="O942" s="200"/>
      <c r="P942" s="200"/>
      <c r="Q942" s="200"/>
      <c r="R942" s="200"/>
      <c r="S942" s="200"/>
      <c r="T942" s="201"/>
      <c r="AT942" s="202" t="s">
        <v>193</v>
      </c>
      <c r="AU942" s="202" t="s">
        <v>90</v>
      </c>
      <c r="AV942" s="13" t="s">
        <v>88</v>
      </c>
      <c r="AW942" s="13" t="s">
        <v>41</v>
      </c>
      <c r="AX942" s="13" t="s">
        <v>80</v>
      </c>
      <c r="AY942" s="202" t="s">
        <v>182</v>
      </c>
    </row>
    <row r="943" spans="1:65" s="14" customFormat="1" ht="11.25">
      <c r="B943" s="203"/>
      <c r="C943" s="204"/>
      <c r="D943" s="194" t="s">
        <v>193</v>
      </c>
      <c r="E943" s="205" t="s">
        <v>43</v>
      </c>
      <c r="F943" s="206" t="s">
        <v>88</v>
      </c>
      <c r="G943" s="204"/>
      <c r="H943" s="207">
        <v>1</v>
      </c>
      <c r="I943" s="208"/>
      <c r="J943" s="204"/>
      <c r="K943" s="204"/>
      <c r="L943" s="209"/>
      <c r="M943" s="210"/>
      <c r="N943" s="211"/>
      <c r="O943" s="211"/>
      <c r="P943" s="211"/>
      <c r="Q943" s="211"/>
      <c r="R943" s="211"/>
      <c r="S943" s="211"/>
      <c r="T943" s="212"/>
      <c r="AT943" s="213" t="s">
        <v>193</v>
      </c>
      <c r="AU943" s="213" t="s">
        <v>90</v>
      </c>
      <c r="AV943" s="14" t="s">
        <v>90</v>
      </c>
      <c r="AW943" s="14" t="s">
        <v>41</v>
      </c>
      <c r="AX943" s="14" t="s">
        <v>80</v>
      </c>
      <c r="AY943" s="213" t="s">
        <v>182</v>
      </c>
    </row>
    <row r="944" spans="1:65" s="13" customFormat="1" ht="11.25">
      <c r="B944" s="192"/>
      <c r="C944" s="193"/>
      <c r="D944" s="194" t="s">
        <v>193</v>
      </c>
      <c r="E944" s="195" t="s">
        <v>43</v>
      </c>
      <c r="F944" s="196" t="s">
        <v>1638</v>
      </c>
      <c r="G944" s="193"/>
      <c r="H944" s="195" t="s">
        <v>43</v>
      </c>
      <c r="I944" s="197"/>
      <c r="J944" s="193"/>
      <c r="K944" s="193"/>
      <c r="L944" s="198"/>
      <c r="M944" s="199"/>
      <c r="N944" s="200"/>
      <c r="O944" s="200"/>
      <c r="P944" s="200"/>
      <c r="Q944" s="200"/>
      <c r="R944" s="200"/>
      <c r="S944" s="200"/>
      <c r="T944" s="201"/>
      <c r="AT944" s="202" t="s">
        <v>193</v>
      </c>
      <c r="AU944" s="202" t="s">
        <v>90</v>
      </c>
      <c r="AV944" s="13" t="s">
        <v>88</v>
      </c>
      <c r="AW944" s="13" t="s">
        <v>41</v>
      </c>
      <c r="AX944" s="13" t="s">
        <v>80</v>
      </c>
      <c r="AY944" s="202" t="s">
        <v>182</v>
      </c>
    </row>
    <row r="945" spans="1:65" s="14" customFormat="1" ht="11.25">
      <c r="B945" s="203"/>
      <c r="C945" s="204"/>
      <c r="D945" s="194" t="s">
        <v>193</v>
      </c>
      <c r="E945" s="205" t="s">
        <v>43</v>
      </c>
      <c r="F945" s="206" t="s">
        <v>88</v>
      </c>
      <c r="G945" s="204"/>
      <c r="H945" s="207">
        <v>1</v>
      </c>
      <c r="I945" s="208"/>
      <c r="J945" s="204"/>
      <c r="K945" s="204"/>
      <c r="L945" s="209"/>
      <c r="M945" s="210"/>
      <c r="N945" s="211"/>
      <c r="O945" s="211"/>
      <c r="P945" s="211"/>
      <c r="Q945" s="211"/>
      <c r="R945" s="211"/>
      <c r="S945" s="211"/>
      <c r="T945" s="212"/>
      <c r="AT945" s="213" t="s">
        <v>193</v>
      </c>
      <c r="AU945" s="213" t="s">
        <v>90</v>
      </c>
      <c r="AV945" s="14" t="s">
        <v>90</v>
      </c>
      <c r="AW945" s="14" t="s">
        <v>41</v>
      </c>
      <c r="AX945" s="14" t="s">
        <v>80</v>
      </c>
      <c r="AY945" s="213" t="s">
        <v>182</v>
      </c>
    </row>
    <row r="946" spans="1:65" s="13" customFormat="1" ht="11.25">
      <c r="B946" s="192"/>
      <c r="C946" s="193"/>
      <c r="D946" s="194" t="s">
        <v>193</v>
      </c>
      <c r="E946" s="195" t="s">
        <v>43</v>
      </c>
      <c r="F946" s="196" t="s">
        <v>1639</v>
      </c>
      <c r="G946" s="193"/>
      <c r="H946" s="195" t="s">
        <v>43</v>
      </c>
      <c r="I946" s="197"/>
      <c r="J946" s="193"/>
      <c r="K946" s="193"/>
      <c r="L946" s="198"/>
      <c r="M946" s="199"/>
      <c r="N946" s="200"/>
      <c r="O946" s="200"/>
      <c r="P946" s="200"/>
      <c r="Q946" s="200"/>
      <c r="R946" s="200"/>
      <c r="S946" s="200"/>
      <c r="T946" s="201"/>
      <c r="AT946" s="202" t="s">
        <v>193</v>
      </c>
      <c r="AU946" s="202" t="s">
        <v>90</v>
      </c>
      <c r="AV946" s="13" t="s">
        <v>88</v>
      </c>
      <c r="AW946" s="13" t="s">
        <v>41</v>
      </c>
      <c r="AX946" s="13" t="s">
        <v>80</v>
      </c>
      <c r="AY946" s="202" t="s">
        <v>182</v>
      </c>
    </row>
    <row r="947" spans="1:65" s="14" customFormat="1" ht="11.25">
      <c r="B947" s="203"/>
      <c r="C947" s="204"/>
      <c r="D947" s="194" t="s">
        <v>193</v>
      </c>
      <c r="E947" s="205" t="s">
        <v>43</v>
      </c>
      <c r="F947" s="206" t="s">
        <v>88</v>
      </c>
      <c r="G947" s="204"/>
      <c r="H947" s="207">
        <v>1</v>
      </c>
      <c r="I947" s="208"/>
      <c r="J947" s="204"/>
      <c r="K947" s="204"/>
      <c r="L947" s="209"/>
      <c r="M947" s="210"/>
      <c r="N947" s="211"/>
      <c r="O947" s="211"/>
      <c r="P947" s="211"/>
      <c r="Q947" s="211"/>
      <c r="R947" s="211"/>
      <c r="S947" s="211"/>
      <c r="T947" s="212"/>
      <c r="AT947" s="213" t="s">
        <v>193</v>
      </c>
      <c r="AU947" s="213" t="s">
        <v>90</v>
      </c>
      <c r="AV947" s="14" t="s">
        <v>90</v>
      </c>
      <c r="AW947" s="14" t="s">
        <v>41</v>
      </c>
      <c r="AX947" s="14" t="s">
        <v>80</v>
      </c>
      <c r="AY947" s="213" t="s">
        <v>182</v>
      </c>
    </row>
    <row r="948" spans="1:65" s="13" customFormat="1" ht="11.25">
      <c r="B948" s="192"/>
      <c r="C948" s="193"/>
      <c r="D948" s="194" t="s">
        <v>193</v>
      </c>
      <c r="E948" s="195" t="s">
        <v>43</v>
      </c>
      <c r="F948" s="196" t="s">
        <v>1641</v>
      </c>
      <c r="G948" s="193"/>
      <c r="H948" s="195" t="s">
        <v>43</v>
      </c>
      <c r="I948" s="197"/>
      <c r="J948" s="193"/>
      <c r="K948" s="193"/>
      <c r="L948" s="198"/>
      <c r="M948" s="199"/>
      <c r="N948" s="200"/>
      <c r="O948" s="200"/>
      <c r="P948" s="200"/>
      <c r="Q948" s="200"/>
      <c r="R948" s="200"/>
      <c r="S948" s="200"/>
      <c r="T948" s="201"/>
      <c r="AT948" s="202" t="s">
        <v>193</v>
      </c>
      <c r="AU948" s="202" t="s">
        <v>90</v>
      </c>
      <c r="AV948" s="13" t="s">
        <v>88</v>
      </c>
      <c r="AW948" s="13" t="s">
        <v>41</v>
      </c>
      <c r="AX948" s="13" t="s">
        <v>80</v>
      </c>
      <c r="AY948" s="202" t="s">
        <v>182</v>
      </c>
    </row>
    <row r="949" spans="1:65" s="14" customFormat="1" ht="11.25">
      <c r="B949" s="203"/>
      <c r="C949" s="204"/>
      <c r="D949" s="194" t="s">
        <v>193</v>
      </c>
      <c r="E949" s="205" t="s">
        <v>43</v>
      </c>
      <c r="F949" s="206" t="s">
        <v>88</v>
      </c>
      <c r="G949" s="204"/>
      <c r="H949" s="207">
        <v>1</v>
      </c>
      <c r="I949" s="208"/>
      <c r="J949" s="204"/>
      <c r="K949" s="204"/>
      <c r="L949" s="209"/>
      <c r="M949" s="210"/>
      <c r="N949" s="211"/>
      <c r="O949" s="211"/>
      <c r="P949" s="211"/>
      <c r="Q949" s="211"/>
      <c r="R949" s="211"/>
      <c r="S949" s="211"/>
      <c r="T949" s="212"/>
      <c r="AT949" s="213" t="s">
        <v>193</v>
      </c>
      <c r="AU949" s="213" t="s">
        <v>90</v>
      </c>
      <c r="AV949" s="14" t="s">
        <v>90</v>
      </c>
      <c r="AW949" s="14" t="s">
        <v>41</v>
      </c>
      <c r="AX949" s="14" t="s">
        <v>80</v>
      </c>
      <c r="AY949" s="213" t="s">
        <v>182</v>
      </c>
    </row>
    <row r="950" spans="1:65" s="13" customFormat="1" ht="11.25">
      <c r="B950" s="192"/>
      <c r="C950" s="193"/>
      <c r="D950" s="194" t="s">
        <v>193</v>
      </c>
      <c r="E950" s="195" t="s">
        <v>43</v>
      </c>
      <c r="F950" s="196" t="s">
        <v>1643</v>
      </c>
      <c r="G950" s="193"/>
      <c r="H950" s="195" t="s">
        <v>43</v>
      </c>
      <c r="I950" s="197"/>
      <c r="J950" s="193"/>
      <c r="K950" s="193"/>
      <c r="L950" s="198"/>
      <c r="M950" s="199"/>
      <c r="N950" s="200"/>
      <c r="O950" s="200"/>
      <c r="P950" s="200"/>
      <c r="Q950" s="200"/>
      <c r="R950" s="200"/>
      <c r="S950" s="200"/>
      <c r="T950" s="201"/>
      <c r="AT950" s="202" t="s">
        <v>193</v>
      </c>
      <c r="AU950" s="202" t="s">
        <v>90</v>
      </c>
      <c r="AV950" s="13" t="s">
        <v>88</v>
      </c>
      <c r="AW950" s="13" t="s">
        <v>41</v>
      </c>
      <c r="AX950" s="13" t="s">
        <v>80</v>
      </c>
      <c r="AY950" s="202" t="s">
        <v>182</v>
      </c>
    </row>
    <row r="951" spans="1:65" s="14" customFormat="1" ht="11.25">
      <c r="B951" s="203"/>
      <c r="C951" s="204"/>
      <c r="D951" s="194" t="s">
        <v>193</v>
      </c>
      <c r="E951" s="205" t="s">
        <v>43</v>
      </c>
      <c r="F951" s="206" t="s">
        <v>88</v>
      </c>
      <c r="G951" s="204"/>
      <c r="H951" s="207">
        <v>1</v>
      </c>
      <c r="I951" s="208"/>
      <c r="J951" s="204"/>
      <c r="K951" s="204"/>
      <c r="L951" s="209"/>
      <c r="M951" s="210"/>
      <c r="N951" s="211"/>
      <c r="O951" s="211"/>
      <c r="P951" s="211"/>
      <c r="Q951" s="211"/>
      <c r="R951" s="211"/>
      <c r="S951" s="211"/>
      <c r="T951" s="212"/>
      <c r="AT951" s="213" t="s">
        <v>193</v>
      </c>
      <c r="AU951" s="213" t="s">
        <v>90</v>
      </c>
      <c r="AV951" s="14" t="s">
        <v>90</v>
      </c>
      <c r="AW951" s="14" t="s">
        <v>41</v>
      </c>
      <c r="AX951" s="14" t="s">
        <v>80</v>
      </c>
      <c r="AY951" s="213" t="s">
        <v>182</v>
      </c>
    </row>
    <row r="952" spans="1:65" s="13" customFormat="1" ht="11.25">
      <c r="B952" s="192"/>
      <c r="C952" s="193"/>
      <c r="D952" s="194" t="s">
        <v>193</v>
      </c>
      <c r="E952" s="195" t="s">
        <v>43</v>
      </c>
      <c r="F952" s="196" t="s">
        <v>1644</v>
      </c>
      <c r="G952" s="193"/>
      <c r="H952" s="195" t="s">
        <v>43</v>
      </c>
      <c r="I952" s="197"/>
      <c r="J952" s="193"/>
      <c r="K952" s="193"/>
      <c r="L952" s="198"/>
      <c r="M952" s="199"/>
      <c r="N952" s="200"/>
      <c r="O952" s="200"/>
      <c r="P952" s="200"/>
      <c r="Q952" s="200"/>
      <c r="R952" s="200"/>
      <c r="S952" s="200"/>
      <c r="T952" s="201"/>
      <c r="AT952" s="202" t="s">
        <v>193</v>
      </c>
      <c r="AU952" s="202" t="s">
        <v>90</v>
      </c>
      <c r="AV952" s="13" t="s">
        <v>88</v>
      </c>
      <c r="AW952" s="13" t="s">
        <v>41</v>
      </c>
      <c r="AX952" s="13" t="s">
        <v>80</v>
      </c>
      <c r="AY952" s="202" t="s">
        <v>182</v>
      </c>
    </row>
    <row r="953" spans="1:65" s="14" customFormat="1" ht="11.25">
      <c r="B953" s="203"/>
      <c r="C953" s="204"/>
      <c r="D953" s="194" t="s">
        <v>193</v>
      </c>
      <c r="E953" s="205" t="s">
        <v>43</v>
      </c>
      <c r="F953" s="206" t="s">
        <v>88</v>
      </c>
      <c r="G953" s="204"/>
      <c r="H953" s="207">
        <v>1</v>
      </c>
      <c r="I953" s="208"/>
      <c r="J953" s="204"/>
      <c r="K953" s="204"/>
      <c r="L953" s="209"/>
      <c r="M953" s="210"/>
      <c r="N953" s="211"/>
      <c r="O953" s="211"/>
      <c r="P953" s="211"/>
      <c r="Q953" s="211"/>
      <c r="R953" s="211"/>
      <c r="S953" s="211"/>
      <c r="T953" s="212"/>
      <c r="AT953" s="213" t="s">
        <v>193</v>
      </c>
      <c r="AU953" s="213" t="s">
        <v>90</v>
      </c>
      <c r="AV953" s="14" t="s">
        <v>90</v>
      </c>
      <c r="AW953" s="14" t="s">
        <v>41</v>
      </c>
      <c r="AX953" s="14" t="s">
        <v>80</v>
      </c>
      <c r="AY953" s="213" t="s">
        <v>182</v>
      </c>
    </row>
    <row r="954" spans="1:65" s="13" customFormat="1" ht="11.25">
      <c r="B954" s="192"/>
      <c r="C954" s="193"/>
      <c r="D954" s="194" t="s">
        <v>193</v>
      </c>
      <c r="E954" s="195" t="s">
        <v>43</v>
      </c>
      <c r="F954" s="196" t="s">
        <v>1646</v>
      </c>
      <c r="G954" s="193"/>
      <c r="H954" s="195" t="s">
        <v>43</v>
      </c>
      <c r="I954" s="197"/>
      <c r="J954" s="193"/>
      <c r="K954" s="193"/>
      <c r="L954" s="198"/>
      <c r="M954" s="199"/>
      <c r="N954" s="200"/>
      <c r="O954" s="200"/>
      <c r="P954" s="200"/>
      <c r="Q954" s="200"/>
      <c r="R954" s="200"/>
      <c r="S954" s="200"/>
      <c r="T954" s="201"/>
      <c r="AT954" s="202" t="s">
        <v>193</v>
      </c>
      <c r="AU954" s="202" t="s">
        <v>90</v>
      </c>
      <c r="AV954" s="13" t="s">
        <v>88</v>
      </c>
      <c r="AW954" s="13" t="s">
        <v>41</v>
      </c>
      <c r="AX954" s="13" t="s">
        <v>80</v>
      </c>
      <c r="AY954" s="202" t="s">
        <v>182</v>
      </c>
    </row>
    <row r="955" spans="1:65" s="14" customFormat="1" ht="11.25">
      <c r="B955" s="203"/>
      <c r="C955" s="204"/>
      <c r="D955" s="194" t="s">
        <v>193</v>
      </c>
      <c r="E955" s="205" t="s">
        <v>43</v>
      </c>
      <c r="F955" s="206" t="s">
        <v>88</v>
      </c>
      <c r="G955" s="204"/>
      <c r="H955" s="207">
        <v>1</v>
      </c>
      <c r="I955" s="208"/>
      <c r="J955" s="204"/>
      <c r="K955" s="204"/>
      <c r="L955" s="209"/>
      <c r="M955" s="210"/>
      <c r="N955" s="211"/>
      <c r="O955" s="211"/>
      <c r="P955" s="211"/>
      <c r="Q955" s="211"/>
      <c r="R955" s="211"/>
      <c r="S955" s="211"/>
      <c r="T955" s="212"/>
      <c r="AT955" s="213" t="s">
        <v>193</v>
      </c>
      <c r="AU955" s="213" t="s">
        <v>90</v>
      </c>
      <c r="AV955" s="14" t="s">
        <v>90</v>
      </c>
      <c r="AW955" s="14" t="s">
        <v>41</v>
      </c>
      <c r="AX955" s="14" t="s">
        <v>80</v>
      </c>
      <c r="AY955" s="213" t="s">
        <v>182</v>
      </c>
    </row>
    <row r="956" spans="1:65" s="15" customFormat="1" ht="11.25">
      <c r="B956" s="227"/>
      <c r="C956" s="228"/>
      <c r="D956" s="194" t="s">
        <v>193</v>
      </c>
      <c r="E956" s="229" t="s">
        <v>43</v>
      </c>
      <c r="F956" s="230" t="s">
        <v>436</v>
      </c>
      <c r="G956" s="228"/>
      <c r="H956" s="231">
        <v>10</v>
      </c>
      <c r="I956" s="232"/>
      <c r="J956" s="228"/>
      <c r="K956" s="228"/>
      <c r="L956" s="233"/>
      <c r="M956" s="234"/>
      <c r="N956" s="235"/>
      <c r="O956" s="235"/>
      <c r="P956" s="235"/>
      <c r="Q956" s="235"/>
      <c r="R956" s="235"/>
      <c r="S956" s="235"/>
      <c r="T956" s="236"/>
      <c r="AT956" s="237" t="s">
        <v>193</v>
      </c>
      <c r="AU956" s="237" t="s">
        <v>90</v>
      </c>
      <c r="AV956" s="15" t="s">
        <v>205</v>
      </c>
      <c r="AW956" s="15" t="s">
        <v>41</v>
      </c>
      <c r="AX956" s="15" t="s">
        <v>88</v>
      </c>
      <c r="AY956" s="237" t="s">
        <v>182</v>
      </c>
    </row>
    <row r="957" spans="1:65" s="2" customFormat="1" ht="14.45" customHeight="1">
      <c r="A957" s="35"/>
      <c r="B957" s="36"/>
      <c r="C957" s="214" t="s">
        <v>960</v>
      </c>
      <c r="D957" s="214" t="s">
        <v>179</v>
      </c>
      <c r="E957" s="215" t="s">
        <v>852</v>
      </c>
      <c r="F957" s="216" t="s">
        <v>853</v>
      </c>
      <c r="G957" s="217" t="s">
        <v>190</v>
      </c>
      <c r="H957" s="218">
        <v>10</v>
      </c>
      <c r="I957" s="219"/>
      <c r="J957" s="220">
        <f>ROUND(I957*H957,2)</f>
        <v>0</v>
      </c>
      <c r="K957" s="216" t="s">
        <v>198</v>
      </c>
      <c r="L957" s="221"/>
      <c r="M957" s="222" t="s">
        <v>43</v>
      </c>
      <c r="N957" s="223" t="s">
        <v>51</v>
      </c>
      <c r="O957" s="65"/>
      <c r="P957" s="188">
        <f>O957*H957</f>
        <v>0</v>
      </c>
      <c r="Q957" s="188">
        <v>0</v>
      </c>
      <c r="R957" s="188">
        <f>Q957*H957</f>
        <v>0</v>
      </c>
      <c r="S957" s="188">
        <v>0</v>
      </c>
      <c r="T957" s="189">
        <f>S957*H957</f>
        <v>0</v>
      </c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R957" s="190" t="s">
        <v>90</v>
      </c>
      <c r="AT957" s="190" t="s">
        <v>179</v>
      </c>
      <c r="AU957" s="190" t="s">
        <v>90</v>
      </c>
      <c r="AY957" s="17" t="s">
        <v>182</v>
      </c>
      <c r="BE957" s="191">
        <f>IF(N957="základní",J957,0)</f>
        <v>0</v>
      </c>
      <c r="BF957" s="191">
        <f>IF(N957="snížená",J957,0)</f>
        <v>0</v>
      </c>
      <c r="BG957" s="191">
        <f>IF(N957="zákl. přenesená",J957,0)</f>
        <v>0</v>
      </c>
      <c r="BH957" s="191">
        <f>IF(N957="sníž. přenesená",J957,0)</f>
        <v>0</v>
      </c>
      <c r="BI957" s="191">
        <f>IF(N957="nulová",J957,0)</f>
        <v>0</v>
      </c>
      <c r="BJ957" s="17" t="s">
        <v>88</v>
      </c>
      <c r="BK957" s="191">
        <f>ROUND(I957*H957,2)</f>
        <v>0</v>
      </c>
      <c r="BL957" s="17" t="s">
        <v>88</v>
      </c>
      <c r="BM957" s="190" t="s">
        <v>854</v>
      </c>
    </row>
    <row r="958" spans="1:65" s="13" customFormat="1" ht="11.25">
      <c r="B958" s="192"/>
      <c r="C958" s="193"/>
      <c r="D958" s="194" t="s">
        <v>193</v>
      </c>
      <c r="E958" s="195" t="s">
        <v>43</v>
      </c>
      <c r="F958" s="196" t="s">
        <v>431</v>
      </c>
      <c r="G958" s="193"/>
      <c r="H958" s="195" t="s">
        <v>43</v>
      </c>
      <c r="I958" s="197"/>
      <c r="J958" s="193"/>
      <c r="K958" s="193"/>
      <c r="L958" s="198"/>
      <c r="M958" s="199"/>
      <c r="N958" s="200"/>
      <c r="O958" s="200"/>
      <c r="P958" s="200"/>
      <c r="Q958" s="200"/>
      <c r="R958" s="200"/>
      <c r="S958" s="200"/>
      <c r="T958" s="201"/>
      <c r="AT958" s="202" t="s">
        <v>193</v>
      </c>
      <c r="AU958" s="202" t="s">
        <v>90</v>
      </c>
      <c r="AV958" s="13" t="s">
        <v>88</v>
      </c>
      <c r="AW958" s="13" t="s">
        <v>41</v>
      </c>
      <c r="AX958" s="13" t="s">
        <v>80</v>
      </c>
      <c r="AY958" s="202" t="s">
        <v>182</v>
      </c>
    </row>
    <row r="959" spans="1:65" s="13" customFormat="1" ht="11.25">
      <c r="B959" s="192"/>
      <c r="C959" s="193"/>
      <c r="D959" s="194" t="s">
        <v>193</v>
      </c>
      <c r="E959" s="195" t="s">
        <v>43</v>
      </c>
      <c r="F959" s="196" t="s">
        <v>638</v>
      </c>
      <c r="G959" s="193"/>
      <c r="H959" s="195" t="s">
        <v>43</v>
      </c>
      <c r="I959" s="197"/>
      <c r="J959" s="193"/>
      <c r="K959" s="193"/>
      <c r="L959" s="198"/>
      <c r="M959" s="199"/>
      <c r="N959" s="200"/>
      <c r="O959" s="200"/>
      <c r="P959" s="200"/>
      <c r="Q959" s="200"/>
      <c r="R959" s="200"/>
      <c r="S959" s="200"/>
      <c r="T959" s="201"/>
      <c r="AT959" s="202" t="s">
        <v>193</v>
      </c>
      <c r="AU959" s="202" t="s">
        <v>90</v>
      </c>
      <c r="AV959" s="13" t="s">
        <v>88</v>
      </c>
      <c r="AW959" s="13" t="s">
        <v>41</v>
      </c>
      <c r="AX959" s="13" t="s">
        <v>80</v>
      </c>
      <c r="AY959" s="202" t="s">
        <v>182</v>
      </c>
    </row>
    <row r="960" spans="1:65" s="14" customFormat="1" ht="11.25">
      <c r="B960" s="203"/>
      <c r="C960" s="204"/>
      <c r="D960" s="194" t="s">
        <v>193</v>
      </c>
      <c r="E960" s="205" t="s">
        <v>43</v>
      </c>
      <c r="F960" s="206" t="s">
        <v>88</v>
      </c>
      <c r="G960" s="204"/>
      <c r="H960" s="207">
        <v>1</v>
      </c>
      <c r="I960" s="208"/>
      <c r="J960" s="204"/>
      <c r="K960" s="204"/>
      <c r="L960" s="209"/>
      <c r="M960" s="210"/>
      <c r="N960" s="211"/>
      <c r="O960" s="211"/>
      <c r="P960" s="211"/>
      <c r="Q960" s="211"/>
      <c r="R960" s="211"/>
      <c r="S960" s="211"/>
      <c r="T960" s="212"/>
      <c r="AT960" s="213" t="s">
        <v>193</v>
      </c>
      <c r="AU960" s="213" t="s">
        <v>90</v>
      </c>
      <c r="AV960" s="14" t="s">
        <v>90</v>
      </c>
      <c r="AW960" s="14" t="s">
        <v>41</v>
      </c>
      <c r="AX960" s="14" t="s">
        <v>80</v>
      </c>
      <c r="AY960" s="213" t="s">
        <v>182</v>
      </c>
    </row>
    <row r="961" spans="2:51" s="13" customFormat="1" ht="11.25">
      <c r="B961" s="192"/>
      <c r="C961" s="193"/>
      <c r="D961" s="194" t="s">
        <v>193</v>
      </c>
      <c r="E961" s="195" t="s">
        <v>43</v>
      </c>
      <c r="F961" s="196" t="s">
        <v>640</v>
      </c>
      <c r="G961" s="193"/>
      <c r="H961" s="195" t="s">
        <v>43</v>
      </c>
      <c r="I961" s="197"/>
      <c r="J961" s="193"/>
      <c r="K961" s="193"/>
      <c r="L961" s="198"/>
      <c r="M961" s="199"/>
      <c r="N961" s="200"/>
      <c r="O961" s="200"/>
      <c r="P961" s="200"/>
      <c r="Q961" s="200"/>
      <c r="R961" s="200"/>
      <c r="S961" s="200"/>
      <c r="T961" s="201"/>
      <c r="AT961" s="202" t="s">
        <v>193</v>
      </c>
      <c r="AU961" s="202" t="s">
        <v>90</v>
      </c>
      <c r="AV961" s="13" t="s">
        <v>88</v>
      </c>
      <c r="AW961" s="13" t="s">
        <v>41</v>
      </c>
      <c r="AX961" s="13" t="s">
        <v>80</v>
      </c>
      <c r="AY961" s="202" t="s">
        <v>182</v>
      </c>
    </row>
    <row r="962" spans="2:51" s="14" customFormat="1" ht="11.25">
      <c r="B962" s="203"/>
      <c r="C962" s="204"/>
      <c r="D962" s="194" t="s">
        <v>193</v>
      </c>
      <c r="E962" s="205" t="s">
        <v>43</v>
      </c>
      <c r="F962" s="206" t="s">
        <v>88</v>
      </c>
      <c r="G962" s="204"/>
      <c r="H962" s="207">
        <v>1</v>
      </c>
      <c r="I962" s="208"/>
      <c r="J962" s="204"/>
      <c r="K962" s="204"/>
      <c r="L962" s="209"/>
      <c r="M962" s="210"/>
      <c r="N962" s="211"/>
      <c r="O962" s="211"/>
      <c r="P962" s="211"/>
      <c r="Q962" s="211"/>
      <c r="R962" s="211"/>
      <c r="S962" s="211"/>
      <c r="T962" s="212"/>
      <c r="AT962" s="213" t="s">
        <v>193</v>
      </c>
      <c r="AU962" s="213" t="s">
        <v>90</v>
      </c>
      <c r="AV962" s="14" t="s">
        <v>90</v>
      </c>
      <c r="AW962" s="14" t="s">
        <v>41</v>
      </c>
      <c r="AX962" s="14" t="s">
        <v>80</v>
      </c>
      <c r="AY962" s="213" t="s">
        <v>182</v>
      </c>
    </row>
    <row r="963" spans="2:51" s="13" customFormat="1" ht="11.25">
      <c r="B963" s="192"/>
      <c r="C963" s="193"/>
      <c r="D963" s="194" t="s">
        <v>193</v>
      </c>
      <c r="E963" s="195" t="s">
        <v>43</v>
      </c>
      <c r="F963" s="196" t="s">
        <v>1636</v>
      </c>
      <c r="G963" s="193"/>
      <c r="H963" s="195" t="s">
        <v>43</v>
      </c>
      <c r="I963" s="197"/>
      <c r="J963" s="193"/>
      <c r="K963" s="193"/>
      <c r="L963" s="198"/>
      <c r="M963" s="199"/>
      <c r="N963" s="200"/>
      <c r="O963" s="200"/>
      <c r="P963" s="200"/>
      <c r="Q963" s="200"/>
      <c r="R963" s="200"/>
      <c r="S963" s="200"/>
      <c r="T963" s="201"/>
      <c r="AT963" s="202" t="s">
        <v>193</v>
      </c>
      <c r="AU963" s="202" t="s">
        <v>90</v>
      </c>
      <c r="AV963" s="13" t="s">
        <v>88</v>
      </c>
      <c r="AW963" s="13" t="s">
        <v>41</v>
      </c>
      <c r="AX963" s="13" t="s">
        <v>80</v>
      </c>
      <c r="AY963" s="202" t="s">
        <v>182</v>
      </c>
    </row>
    <row r="964" spans="2:51" s="14" customFormat="1" ht="11.25">
      <c r="B964" s="203"/>
      <c r="C964" s="204"/>
      <c r="D964" s="194" t="s">
        <v>193</v>
      </c>
      <c r="E964" s="205" t="s">
        <v>43</v>
      </c>
      <c r="F964" s="206" t="s">
        <v>88</v>
      </c>
      <c r="G964" s="204"/>
      <c r="H964" s="207">
        <v>1</v>
      </c>
      <c r="I964" s="208"/>
      <c r="J964" s="204"/>
      <c r="K964" s="204"/>
      <c r="L964" s="209"/>
      <c r="M964" s="210"/>
      <c r="N964" s="211"/>
      <c r="O964" s="211"/>
      <c r="P964" s="211"/>
      <c r="Q964" s="211"/>
      <c r="R964" s="211"/>
      <c r="S964" s="211"/>
      <c r="T964" s="212"/>
      <c r="AT964" s="213" t="s">
        <v>193</v>
      </c>
      <c r="AU964" s="213" t="s">
        <v>90</v>
      </c>
      <c r="AV964" s="14" t="s">
        <v>90</v>
      </c>
      <c r="AW964" s="14" t="s">
        <v>41</v>
      </c>
      <c r="AX964" s="14" t="s">
        <v>80</v>
      </c>
      <c r="AY964" s="213" t="s">
        <v>182</v>
      </c>
    </row>
    <row r="965" spans="2:51" s="13" customFormat="1" ht="11.25">
      <c r="B965" s="192"/>
      <c r="C965" s="193"/>
      <c r="D965" s="194" t="s">
        <v>193</v>
      </c>
      <c r="E965" s="195" t="s">
        <v>43</v>
      </c>
      <c r="F965" s="196" t="s">
        <v>1637</v>
      </c>
      <c r="G965" s="193"/>
      <c r="H965" s="195" t="s">
        <v>43</v>
      </c>
      <c r="I965" s="197"/>
      <c r="J965" s="193"/>
      <c r="K965" s="193"/>
      <c r="L965" s="198"/>
      <c r="M965" s="199"/>
      <c r="N965" s="200"/>
      <c r="O965" s="200"/>
      <c r="P965" s="200"/>
      <c r="Q965" s="200"/>
      <c r="R965" s="200"/>
      <c r="S965" s="200"/>
      <c r="T965" s="201"/>
      <c r="AT965" s="202" t="s">
        <v>193</v>
      </c>
      <c r="AU965" s="202" t="s">
        <v>90</v>
      </c>
      <c r="AV965" s="13" t="s">
        <v>88</v>
      </c>
      <c r="AW965" s="13" t="s">
        <v>41</v>
      </c>
      <c r="AX965" s="13" t="s">
        <v>80</v>
      </c>
      <c r="AY965" s="202" t="s">
        <v>182</v>
      </c>
    </row>
    <row r="966" spans="2:51" s="14" customFormat="1" ht="11.25">
      <c r="B966" s="203"/>
      <c r="C966" s="204"/>
      <c r="D966" s="194" t="s">
        <v>193</v>
      </c>
      <c r="E966" s="205" t="s">
        <v>43</v>
      </c>
      <c r="F966" s="206" t="s">
        <v>88</v>
      </c>
      <c r="G966" s="204"/>
      <c r="H966" s="207">
        <v>1</v>
      </c>
      <c r="I966" s="208"/>
      <c r="J966" s="204"/>
      <c r="K966" s="204"/>
      <c r="L966" s="209"/>
      <c r="M966" s="210"/>
      <c r="N966" s="211"/>
      <c r="O966" s="211"/>
      <c r="P966" s="211"/>
      <c r="Q966" s="211"/>
      <c r="R966" s="211"/>
      <c r="S966" s="211"/>
      <c r="T966" s="212"/>
      <c r="AT966" s="213" t="s">
        <v>193</v>
      </c>
      <c r="AU966" s="213" t="s">
        <v>90</v>
      </c>
      <c r="AV966" s="14" t="s">
        <v>90</v>
      </c>
      <c r="AW966" s="14" t="s">
        <v>41</v>
      </c>
      <c r="AX966" s="14" t="s">
        <v>80</v>
      </c>
      <c r="AY966" s="213" t="s">
        <v>182</v>
      </c>
    </row>
    <row r="967" spans="2:51" s="13" customFormat="1" ht="11.25">
      <c r="B967" s="192"/>
      <c r="C967" s="193"/>
      <c r="D967" s="194" t="s">
        <v>193</v>
      </c>
      <c r="E967" s="195" t="s">
        <v>43</v>
      </c>
      <c r="F967" s="196" t="s">
        <v>1638</v>
      </c>
      <c r="G967" s="193"/>
      <c r="H967" s="195" t="s">
        <v>43</v>
      </c>
      <c r="I967" s="197"/>
      <c r="J967" s="193"/>
      <c r="K967" s="193"/>
      <c r="L967" s="198"/>
      <c r="M967" s="199"/>
      <c r="N967" s="200"/>
      <c r="O967" s="200"/>
      <c r="P967" s="200"/>
      <c r="Q967" s="200"/>
      <c r="R967" s="200"/>
      <c r="S967" s="200"/>
      <c r="T967" s="201"/>
      <c r="AT967" s="202" t="s">
        <v>193</v>
      </c>
      <c r="AU967" s="202" t="s">
        <v>90</v>
      </c>
      <c r="AV967" s="13" t="s">
        <v>88</v>
      </c>
      <c r="AW967" s="13" t="s">
        <v>41</v>
      </c>
      <c r="AX967" s="13" t="s">
        <v>80</v>
      </c>
      <c r="AY967" s="202" t="s">
        <v>182</v>
      </c>
    </row>
    <row r="968" spans="2:51" s="14" customFormat="1" ht="11.25">
      <c r="B968" s="203"/>
      <c r="C968" s="204"/>
      <c r="D968" s="194" t="s">
        <v>193</v>
      </c>
      <c r="E968" s="205" t="s">
        <v>43</v>
      </c>
      <c r="F968" s="206" t="s">
        <v>88</v>
      </c>
      <c r="G968" s="204"/>
      <c r="H968" s="207">
        <v>1</v>
      </c>
      <c r="I968" s="208"/>
      <c r="J968" s="204"/>
      <c r="K968" s="204"/>
      <c r="L968" s="209"/>
      <c r="M968" s="210"/>
      <c r="N968" s="211"/>
      <c r="O968" s="211"/>
      <c r="P968" s="211"/>
      <c r="Q968" s="211"/>
      <c r="R968" s="211"/>
      <c r="S968" s="211"/>
      <c r="T968" s="212"/>
      <c r="AT968" s="213" t="s">
        <v>193</v>
      </c>
      <c r="AU968" s="213" t="s">
        <v>90</v>
      </c>
      <c r="AV968" s="14" t="s">
        <v>90</v>
      </c>
      <c r="AW968" s="14" t="s">
        <v>41</v>
      </c>
      <c r="AX968" s="14" t="s">
        <v>80</v>
      </c>
      <c r="AY968" s="213" t="s">
        <v>182</v>
      </c>
    </row>
    <row r="969" spans="2:51" s="13" customFormat="1" ht="11.25">
      <c r="B969" s="192"/>
      <c r="C969" s="193"/>
      <c r="D969" s="194" t="s">
        <v>193</v>
      </c>
      <c r="E969" s="195" t="s">
        <v>43</v>
      </c>
      <c r="F969" s="196" t="s">
        <v>1639</v>
      </c>
      <c r="G969" s="193"/>
      <c r="H969" s="195" t="s">
        <v>43</v>
      </c>
      <c r="I969" s="197"/>
      <c r="J969" s="193"/>
      <c r="K969" s="193"/>
      <c r="L969" s="198"/>
      <c r="M969" s="199"/>
      <c r="N969" s="200"/>
      <c r="O969" s="200"/>
      <c r="P969" s="200"/>
      <c r="Q969" s="200"/>
      <c r="R969" s="200"/>
      <c r="S969" s="200"/>
      <c r="T969" s="201"/>
      <c r="AT969" s="202" t="s">
        <v>193</v>
      </c>
      <c r="AU969" s="202" t="s">
        <v>90</v>
      </c>
      <c r="AV969" s="13" t="s">
        <v>88</v>
      </c>
      <c r="AW969" s="13" t="s">
        <v>41</v>
      </c>
      <c r="AX969" s="13" t="s">
        <v>80</v>
      </c>
      <c r="AY969" s="202" t="s">
        <v>182</v>
      </c>
    </row>
    <row r="970" spans="2:51" s="14" customFormat="1" ht="11.25">
      <c r="B970" s="203"/>
      <c r="C970" s="204"/>
      <c r="D970" s="194" t="s">
        <v>193</v>
      </c>
      <c r="E970" s="205" t="s">
        <v>43</v>
      </c>
      <c r="F970" s="206" t="s">
        <v>88</v>
      </c>
      <c r="G970" s="204"/>
      <c r="H970" s="207">
        <v>1</v>
      </c>
      <c r="I970" s="208"/>
      <c r="J970" s="204"/>
      <c r="K970" s="204"/>
      <c r="L970" s="209"/>
      <c r="M970" s="210"/>
      <c r="N970" s="211"/>
      <c r="O970" s="211"/>
      <c r="P970" s="211"/>
      <c r="Q970" s="211"/>
      <c r="R970" s="211"/>
      <c r="S970" s="211"/>
      <c r="T970" s="212"/>
      <c r="AT970" s="213" t="s">
        <v>193</v>
      </c>
      <c r="AU970" s="213" t="s">
        <v>90</v>
      </c>
      <c r="AV970" s="14" t="s">
        <v>90</v>
      </c>
      <c r="AW970" s="14" t="s">
        <v>41</v>
      </c>
      <c r="AX970" s="14" t="s">
        <v>80</v>
      </c>
      <c r="AY970" s="213" t="s">
        <v>182</v>
      </c>
    </row>
    <row r="971" spans="2:51" s="13" customFormat="1" ht="11.25">
      <c r="B971" s="192"/>
      <c r="C971" s="193"/>
      <c r="D971" s="194" t="s">
        <v>193</v>
      </c>
      <c r="E971" s="195" t="s">
        <v>43</v>
      </c>
      <c r="F971" s="196" t="s">
        <v>1641</v>
      </c>
      <c r="G971" s="193"/>
      <c r="H971" s="195" t="s">
        <v>43</v>
      </c>
      <c r="I971" s="197"/>
      <c r="J971" s="193"/>
      <c r="K971" s="193"/>
      <c r="L971" s="198"/>
      <c r="M971" s="199"/>
      <c r="N971" s="200"/>
      <c r="O971" s="200"/>
      <c r="P971" s="200"/>
      <c r="Q971" s="200"/>
      <c r="R971" s="200"/>
      <c r="S971" s="200"/>
      <c r="T971" s="201"/>
      <c r="AT971" s="202" t="s">
        <v>193</v>
      </c>
      <c r="AU971" s="202" t="s">
        <v>90</v>
      </c>
      <c r="AV971" s="13" t="s">
        <v>88</v>
      </c>
      <c r="AW971" s="13" t="s">
        <v>41</v>
      </c>
      <c r="AX971" s="13" t="s">
        <v>80</v>
      </c>
      <c r="AY971" s="202" t="s">
        <v>182</v>
      </c>
    </row>
    <row r="972" spans="2:51" s="14" customFormat="1" ht="11.25">
      <c r="B972" s="203"/>
      <c r="C972" s="204"/>
      <c r="D972" s="194" t="s">
        <v>193</v>
      </c>
      <c r="E972" s="205" t="s">
        <v>43</v>
      </c>
      <c r="F972" s="206" t="s">
        <v>88</v>
      </c>
      <c r="G972" s="204"/>
      <c r="H972" s="207">
        <v>1</v>
      </c>
      <c r="I972" s="208"/>
      <c r="J972" s="204"/>
      <c r="K972" s="204"/>
      <c r="L972" s="209"/>
      <c r="M972" s="210"/>
      <c r="N972" s="211"/>
      <c r="O972" s="211"/>
      <c r="P972" s="211"/>
      <c r="Q972" s="211"/>
      <c r="R972" s="211"/>
      <c r="S972" s="211"/>
      <c r="T972" s="212"/>
      <c r="AT972" s="213" t="s">
        <v>193</v>
      </c>
      <c r="AU972" s="213" t="s">
        <v>90</v>
      </c>
      <c r="AV972" s="14" t="s">
        <v>90</v>
      </c>
      <c r="AW972" s="14" t="s">
        <v>41</v>
      </c>
      <c r="AX972" s="14" t="s">
        <v>80</v>
      </c>
      <c r="AY972" s="213" t="s">
        <v>182</v>
      </c>
    </row>
    <row r="973" spans="2:51" s="13" customFormat="1" ht="11.25">
      <c r="B973" s="192"/>
      <c r="C973" s="193"/>
      <c r="D973" s="194" t="s">
        <v>193</v>
      </c>
      <c r="E973" s="195" t="s">
        <v>43</v>
      </c>
      <c r="F973" s="196" t="s">
        <v>1643</v>
      </c>
      <c r="G973" s="193"/>
      <c r="H973" s="195" t="s">
        <v>43</v>
      </c>
      <c r="I973" s="197"/>
      <c r="J973" s="193"/>
      <c r="K973" s="193"/>
      <c r="L973" s="198"/>
      <c r="M973" s="199"/>
      <c r="N973" s="200"/>
      <c r="O973" s="200"/>
      <c r="P973" s="200"/>
      <c r="Q973" s="200"/>
      <c r="R973" s="200"/>
      <c r="S973" s="200"/>
      <c r="T973" s="201"/>
      <c r="AT973" s="202" t="s">
        <v>193</v>
      </c>
      <c r="AU973" s="202" t="s">
        <v>90</v>
      </c>
      <c r="AV973" s="13" t="s">
        <v>88</v>
      </c>
      <c r="AW973" s="13" t="s">
        <v>41</v>
      </c>
      <c r="AX973" s="13" t="s">
        <v>80</v>
      </c>
      <c r="AY973" s="202" t="s">
        <v>182</v>
      </c>
    </row>
    <row r="974" spans="2:51" s="14" customFormat="1" ht="11.25">
      <c r="B974" s="203"/>
      <c r="C974" s="204"/>
      <c r="D974" s="194" t="s">
        <v>193</v>
      </c>
      <c r="E974" s="205" t="s">
        <v>43</v>
      </c>
      <c r="F974" s="206" t="s">
        <v>88</v>
      </c>
      <c r="G974" s="204"/>
      <c r="H974" s="207">
        <v>1</v>
      </c>
      <c r="I974" s="208"/>
      <c r="J974" s="204"/>
      <c r="K974" s="204"/>
      <c r="L974" s="209"/>
      <c r="M974" s="210"/>
      <c r="N974" s="211"/>
      <c r="O974" s="211"/>
      <c r="P974" s="211"/>
      <c r="Q974" s="211"/>
      <c r="R974" s="211"/>
      <c r="S974" s="211"/>
      <c r="T974" s="212"/>
      <c r="AT974" s="213" t="s">
        <v>193</v>
      </c>
      <c r="AU974" s="213" t="s">
        <v>90</v>
      </c>
      <c r="AV974" s="14" t="s">
        <v>90</v>
      </c>
      <c r="AW974" s="14" t="s">
        <v>41</v>
      </c>
      <c r="AX974" s="14" t="s">
        <v>80</v>
      </c>
      <c r="AY974" s="213" t="s">
        <v>182</v>
      </c>
    </row>
    <row r="975" spans="2:51" s="13" customFormat="1" ht="11.25">
      <c r="B975" s="192"/>
      <c r="C975" s="193"/>
      <c r="D975" s="194" t="s">
        <v>193</v>
      </c>
      <c r="E975" s="195" t="s">
        <v>43</v>
      </c>
      <c r="F975" s="196" t="s">
        <v>1644</v>
      </c>
      <c r="G975" s="193"/>
      <c r="H975" s="195" t="s">
        <v>43</v>
      </c>
      <c r="I975" s="197"/>
      <c r="J975" s="193"/>
      <c r="K975" s="193"/>
      <c r="L975" s="198"/>
      <c r="M975" s="199"/>
      <c r="N975" s="200"/>
      <c r="O975" s="200"/>
      <c r="P975" s="200"/>
      <c r="Q975" s="200"/>
      <c r="R975" s="200"/>
      <c r="S975" s="200"/>
      <c r="T975" s="201"/>
      <c r="AT975" s="202" t="s">
        <v>193</v>
      </c>
      <c r="AU975" s="202" t="s">
        <v>90</v>
      </c>
      <c r="AV975" s="13" t="s">
        <v>88</v>
      </c>
      <c r="AW975" s="13" t="s">
        <v>41</v>
      </c>
      <c r="AX975" s="13" t="s">
        <v>80</v>
      </c>
      <c r="AY975" s="202" t="s">
        <v>182</v>
      </c>
    </row>
    <row r="976" spans="2:51" s="14" customFormat="1" ht="11.25">
      <c r="B976" s="203"/>
      <c r="C976" s="204"/>
      <c r="D976" s="194" t="s">
        <v>193</v>
      </c>
      <c r="E976" s="205" t="s">
        <v>43</v>
      </c>
      <c r="F976" s="206" t="s">
        <v>88</v>
      </c>
      <c r="G976" s="204"/>
      <c r="H976" s="207">
        <v>1</v>
      </c>
      <c r="I976" s="208"/>
      <c r="J976" s="204"/>
      <c r="K976" s="204"/>
      <c r="L976" s="209"/>
      <c r="M976" s="210"/>
      <c r="N976" s="211"/>
      <c r="O976" s="211"/>
      <c r="P976" s="211"/>
      <c r="Q976" s="211"/>
      <c r="R976" s="211"/>
      <c r="S976" s="211"/>
      <c r="T976" s="212"/>
      <c r="AT976" s="213" t="s">
        <v>193</v>
      </c>
      <c r="AU976" s="213" t="s">
        <v>90</v>
      </c>
      <c r="AV976" s="14" t="s">
        <v>90</v>
      </c>
      <c r="AW976" s="14" t="s">
        <v>41</v>
      </c>
      <c r="AX976" s="14" t="s">
        <v>80</v>
      </c>
      <c r="AY976" s="213" t="s">
        <v>182</v>
      </c>
    </row>
    <row r="977" spans="1:65" s="13" customFormat="1" ht="11.25">
      <c r="B977" s="192"/>
      <c r="C977" s="193"/>
      <c r="D977" s="194" t="s">
        <v>193</v>
      </c>
      <c r="E977" s="195" t="s">
        <v>43</v>
      </c>
      <c r="F977" s="196" t="s">
        <v>1646</v>
      </c>
      <c r="G977" s="193"/>
      <c r="H977" s="195" t="s">
        <v>43</v>
      </c>
      <c r="I977" s="197"/>
      <c r="J977" s="193"/>
      <c r="K977" s="193"/>
      <c r="L977" s="198"/>
      <c r="M977" s="199"/>
      <c r="N977" s="200"/>
      <c r="O977" s="200"/>
      <c r="P977" s="200"/>
      <c r="Q977" s="200"/>
      <c r="R977" s="200"/>
      <c r="S977" s="200"/>
      <c r="T977" s="201"/>
      <c r="AT977" s="202" t="s">
        <v>193</v>
      </c>
      <c r="AU977" s="202" t="s">
        <v>90</v>
      </c>
      <c r="AV977" s="13" t="s">
        <v>88</v>
      </c>
      <c r="AW977" s="13" t="s">
        <v>41</v>
      </c>
      <c r="AX977" s="13" t="s">
        <v>80</v>
      </c>
      <c r="AY977" s="202" t="s">
        <v>182</v>
      </c>
    </row>
    <row r="978" spans="1:65" s="14" customFormat="1" ht="11.25">
      <c r="B978" s="203"/>
      <c r="C978" s="204"/>
      <c r="D978" s="194" t="s">
        <v>193</v>
      </c>
      <c r="E978" s="205" t="s">
        <v>43</v>
      </c>
      <c r="F978" s="206" t="s">
        <v>88</v>
      </c>
      <c r="G978" s="204"/>
      <c r="H978" s="207">
        <v>1</v>
      </c>
      <c r="I978" s="208"/>
      <c r="J978" s="204"/>
      <c r="K978" s="204"/>
      <c r="L978" s="209"/>
      <c r="M978" s="210"/>
      <c r="N978" s="211"/>
      <c r="O978" s="211"/>
      <c r="P978" s="211"/>
      <c r="Q978" s="211"/>
      <c r="R978" s="211"/>
      <c r="S978" s="211"/>
      <c r="T978" s="212"/>
      <c r="AT978" s="213" t="s">
        <v>193</v>
      </c>
      <c r="AU978" s="213" t="s">
        <v>90</v>
      </c>
      <c r="AV978" s="14" t="s">
        <v>90</v>
      </c>
      <c r="AW978" s="14" t="s">
        <v>41</v>
      </c>
      <c r="AX978" s="14" t="s">
        <v>80</v>
      </c>
      <c r="AY978" s="213" t="s">
        <v>182</v>
      </c>
    </row>
    <row r="979" spans="1:65" s="15" customFormat="1" ht="11.25">
      <c r="B979" s="227"/>
      <c r="C979" s="228"/>
      <c r="D979" s="194" t="s">
        <v>193</v>
      </c>
      <c r="E979" s="229" t="s">
        <v>43</v>
      </c>
      <c r="F979" s="230" t="s">
        <v>436</v>
      </c>
      <c r="G979" s="228"/>
      <c r="H979" s="231">
        <v>10</v>
      </c>
      <c r="I979" s="232"/>
      <c r="J979" s="228"/>
      <c r="K979" s="228"/>
      <c r="L979" s="233"/>
      <c r="M979" s="234"/>
      <c r="N979" s="235"/>
      <c r="O979" s="235"/>
      <c r="P979" s="235"/>
      <c r="Q979" s="235"/>
      <c r="R979" s="235"/>
      <c r="S979" s="235"/>
      <c r="T979" s="236"/>
      <c r="AT979" s="237" t="s">
        <v>193</v>
      </c>
      <c r="AU979" s="237" t="s">
        <v>90</v>
      </c>
      <c r="AV979" s="15" t="s">
        <v>205</v>
      </c>
      <c r="AW979" s="15" t="s">
        <v>41</v>
      </c>
      <c r="AX979" s="15" t="s">
        <v>88</v>
      </c>
      <c r="AY979" s="237" t="s">
        <v>182</v>
      </c>
    </row>
    <row r="980" spans="1:65" s="2" customFormat="1" ht="76.349999999999994" customHeight="1">
      <c r="A980" s="35"/>
      <c r="B980" s="36"/>
      <c r="C980" s="179" t="s">
        <v>964</v>
      </c>
      <c r="D980" s="179" t="s">
        <v>187</v>
      </c>
      <c r="E980" s="180" t="s">
        <v>1857</v>
      </c>
      <c r="F980" s="181" t="s">
        <v>1858</v>
      </c>
      <c r="G980" s="182" t="s">
        <v>190</v>
      </c>
      <c r="H980" s="183">
        <v>7</v>
      </c>
      <c r="I980" s="184"/>
      <c r="J980" s="185">
        <f>ROUND(I980*H980,2)</f>
        <v>0</v>
      </c>
      <c r="K980" s="181" t="s">
        <v>191</v>
      </c>
      <c r="L980" s="40"/>
      <c r="M980" s="186" t="s">
        <v>43</v>
      </c>
      <c r="N980" s="187" t="s">
        <v>51</v>
      </c>
      <c r="O980" s="65"/>
      <c r="P980" s="188">
        <f>O980*H980</f>
        <v>0</v>
      </c>
      <c r="Q980" s="188">
        <v>0</v>
      </c>
      <c r="R980" s="188">
        <f>Q980*H980</f>
        <v>0</v>
      </c>
      <c r="S980" s="188">
        <v>0</v>
      </c>
      <c r="T980" s="189">
        <f>S980*H980</f>
        <v>0</v>
      </c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R980" s="190" t="s">
        <v>88</v>
      </c>
      <c r="AT980" s="190" t="s">
        <v>187</v>
      </c>
      <c r="AU980" s="190" t="s">
        <v>90</v>
      </c>
      <c r="AY980" s="17" t="s">
        <v>182</v>
      </c>
      <c r="BE980" s="191">
        <f>IF(N980="základní",J980,0)</f>
        <v>0</v>
      </c>
      <c r="BF980" s="191">
        <f>IF(N980="snížená",J980,0)</f>
        <v>0</v>
      </c>
      <c r="BG980" s="191">
        <f>IF(N980="zákl. přenesená",J980,0)</f>
        <v>0</v>
      </c>
      <c r="BH980" s="191">
        <f>IF(N980="sníž. přenesená",J980,0)</f>
        <v>0</v>
      </c>
      <c r="BI980" s="191">
        <f>IF(N980="nulová",J980,0)</f>
        <v>0</v>
      </c>
      <c r="BJ980" s="17" t="s">
        <v>88</v>
      </c>
      <c r="BK980" s="191">
        <f>ROUND(I980*H980,2)</f>
        <v>0</v>
      </c>
      <c r="BL980" s="17" t="s">
        <v>88</v>
      </c>
      <c r="BM980" s="190" t="s">
        <v>1859</v>
      </c>
    </row>
    <row r="981" spans="1:65" s="13" customFormat="1" ht="11.25">
      <c r="B981" s="192"/>
      <c r="C981" s="193"/>
      <c r="D981" s="194" t="s">
        <v>193</v>
      </c>
      <c r="E981" s="195" t="s">
        <v>43</v>
      </c>
      <c r="F981" s="196" t="s">
        <v>532</v>
      </c>
      <c r="G981" s="193"/>
      <c r="H981" s="195" t="s">
        <v>43</v>
      </c>
      <c r="I981" s="197"/>
      <c r="J981" s="193"/>
      <c r="K981" s="193"/>
      <c r="L981" s="198"/>
      <c r="M981" s="199"/>
      <c r="N981" s="200"/>
      <c r="O981" s="200"/>
      <c r="P981" s="200"/>
      <c r="Q981" s="200"/>
      <c r="R981" s="200"/>
      <c r="S981" s="200"/>
      <c r="T981" s="201"/>
      <c r="AT981" s="202" t="s">
        <v>193</v>
      </c>
      <c r="AU981" s="202" t="s">
        <v>90</v>
      </c>
      <c r="AV981" s="13" t="s">
        <v>88</v>
      </c>
      <c r="AW981" s="13" t="s">
        <v>41</v>
      </c>
      <c r="AX981" s="13" t="s">
        <v>80</v>
      </c>
      <c r="AY981" s="202" t="s">
        <v>182</v>
      </c>
    </row>
    <row r="982" spans="1:65" s="13" customFormat="1" ht="11.25">
      <c r="B982" s="192"/>
      <c r="C982" s="193"/>
      <c r="D982" s="194" t="s">
        <v>193</v>
      </c>
      <c r="E982" s="195" t="s">
        <v>43</v>
      </c>
      <c r="F982" s="196" t="s">
        <v>362</v>
      </c>
      <c r="G982" s="193"/>
      <c r="H982" s="195" t="s">
        <v>43</v>
      </c>
      <c r="I982" s="197"/>
      <c r="J982" s="193"/>
      <c r="K982" s="193"/>
      <c r="L982" s="198"/>
      <c r="M982" s="199"/>
      <c r="N982" s="200"/>
      <c r="O982" s="200"/>
      <c r="P982" s="200"/>
      <c r="Q982" s="200"/>
      <c r="R982" s="200"/>
      <c r="S982" s="200"/>
      <c r="T982" s="201"/>
      <c r="AT982" s="202" t="s">
        <v>193</v>
      </c>
      <c r="AU982" s="202" t="s">
        <v>90</v>
      </c>
      <c r="AV982" s="13" t="s">
        <v>88</v>
      </c>
      <c r="AW982" s="13" t="s">
        <v>41</v>
      </c>
      <c r="AX982" s="13" t="s">
        <v>80</v>
      </c>
      <c r="AY982" s="202" t="s">
        <v>182</v>
      </c>
    </row>
    <row r="983" spans="1:65" s="14" customFormat="1" ht="11.25">
      <c r="B983" s="203"/>
      <c r="C983" s="204"/>
      <c r="D983" s="194" t="s">
        <v>193</v>
      </c>
      <c r="E983" s="205" t="s">
        <v>43</v>
      </c>
      <c r="F983" s="206" t="s">
        <v>220</v>
      </c>
      <c r="G983" s="204"/>
      <c r="H983" s="207">
        <v>7</v>
      </c>
      <c r="I983" s="208"/>
      <c r="J983" s="204"/>
      <c r="K983" s="204"/>
      <c r="L983" s="209"/>
      <c r="M983" s="210"/>
      <c r="N983" s="211"/>
      <c r="O983" s="211"/>
      <c r="P983" s="211"/>
      <c r="Q983" s="211"/>
      <c r="R983" s="211"/>
      <c r="S983" s="211"/>
      <c r="T983" s="212"/>
      <c r="AT983" s="213" t="s">
        <v>193</v>
      </c>
      <c r="AU983" s="213" t="s">
        <v>90</v>
      </c>
      <c r="AV983" s="14" t="s">
        <v>90</v>
      </c>
      <c r="AW983" s="14" t="s">
        <v>41</v>
      </c>
      <c r="AX983" s="14" t="s">
        <v>88</v>
      </c>
      <c r="AY983" s="213" t="s">
        <v>182</v>
      </c>
    </row>
    <row r="984" spans="1:65" s="2" customFormat="1" ht="76.349999999999994" customHeight="1">
      <c r="A984" s="35"/>
      <c r="B984" s="36"/>
      <c r="C984" s="179" t="s">
        <v>968</v>
      </c>
      <c r="D984" s="179" t="s">
        <v>187</v>
      </c>
      <c r="E984" s="180" t="s">
        <v>2597</v>
      </c>
      <c r="F984" s="181" t="s">
        <v>2598</v>
      </c>
      <c r="G984" s="182" t="s">
        <v>190</v>
      </c>
      <c r="H984" s="183">
        <v>1</v>
      </c>
      <c r="I984" s="184"/>
      <c r="J984" s="185">
        <f>ROUND(I984*H984,2)</f>
        <v>0</v>
      </c>
      <c r="K984" s="181" t="s">
        <v>191</v>
      </c>
      <c r="L984" s="40"/>
      <c r="M984" s="186" t="s">
        <v>43</v>
      </c>
      <c r="N984" s="187" t="s">
        <v>51</v>
      </c>
      <c r="O984" s="65"/>
      <c r="P984" s="188">
        <f>O984*H984</f>
        <v>0</v>
      </c>
      <c r="Q984" s="188">
        <v>0</v>
      </c>
      <c r="R984" s="188">
        <f>Q984*H984</f>
        <v>0</v>
      </c>
      <c r="S984" s="188">
        <v>0</v>
      </c>
      <c r="T984" s="189">
        <f>S984*H984</f>
        <v>0</v>
      </c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R984" s="190" t="s">
        <v>88</v>
      </c>
      <c r="AT984" s="190" t="s">
        <v>187</v>
      </c>
      <c r="AU984" s="190" t="s">
        <v>90</v>
      </c>
      <c r="AY984" s="17" t="s">
        <v>182</v>
      </c>
      <c r="BE984" s="191">
        <f>IF(N984="základní",J984,0)</f>
        <v>0</v>
      </c>
      <c r="BF984" s="191">
        <f>IF(N984="snížená",J984,0)</f>
        <v>0</v>
      </c>
      <c r="BG984" s="191">
        <f>IF(N984="zákl. přenesená",J984,0)</f>
        <v>0</v>
      </c>
      <c r="BH984" s="191">
        <f>IF(N984="sníž. přenesená",J984,0)</f>
        <v>0</v>
      </c>
      <c r="BI984" s="191">
        <f>IF(N984="nulová",J984,0)</f>
        <v>0</v>
      </c>
      <c r="BJ984" s="17" t="s">
        <v>88</v>
      </c>
      <c r="BK984" s="191">
        <f>ROUND(I984*H984,2)</f>
        <v>0</v>
      </c>
      <c r="BL984" s="17" t="s">
        <v>88</v>
      </c>
      <c r="BM984" s="190" t="s">
        <v>2599</v>
      </c>
    </row>
    <row r="985" spans="1:65" s="13" customFormat="1" ht="11.25">
      <c r="B985" s="192"/>
      <c r="C985" s="193"/>
      <c r="D985" s="194" t="s">
        <v>193</v>
      </c>
      <c r="E985" s="195" t="s">
        <v>43</v>
      </c>
      <c r="F985" s="196" t="s">
        <v>532</v>
      </c>
      <c r="G985" s="193"/>
      <c r="H985" s="195" t="s">
        <v>43</v>
      </c>
      <c r="I985" s="197"/>
      <c r="J985" s="193"/>
      <c r="K985" s="193"/>
      <c r="L985" s="198"/>
      <c r="M985" s="199"/>
      <c r="N985" s="200"/>
      <c r="O985" s="200"/>
      <c r="P985" s="200"/>
      <c r="Q985" s="200"/>
      <c r="R985" s="200"/>
      <c r="S985" s="200"/>
      <c r="T985" s="201"/>
      <c r="AT985" s="202" t="s">
        <v>193</v>
      </c>
      <c r="AU985" s="202" t="s">
        <v>90</v>
      </c>
      <c r="AV985" s="13" t="s">
        <v>88</v>
      </c>
      <c r="AW985" s="13" t="s">
        <v>41</v>
      </c>
      <c r="AX985" s="13" t="s">
        <v>80</v>
      </c>
      <c r="AY985" s="202" t="s">
        <v>182</v>
      </c>
    </row>
    <row r="986" spans="1:65" s="13" customFormat="1" ht="11.25">
      <c r="B986" s="192"/>
      <c r="C986" s="193"/>
      <c r="D986" s="194" t="s">
        <v>193</v>
      </c>
      <c r="E986" s="195" t="s">
        <v>43</v>
      </c>
      <c r="F986" s="196" t="s">
        <v>362</v>
      </c>
      <c r="G986" s="193"/>
      <c r="H986" s="195" t="s">
        <v>43</v>
      </c>
      <c r="I986" s="197"/>
      <c r="J986" s="193"/>
      <c r="K986" s="193"/>
      <c r="L986" s="198"/>
      <c r="M986" s="199"/>
      <c r="N986" s="200"/>
      <c r="O986" s="200"/>
      <c r="P986" s="200"/>
      <c r="Q986" s="200"/>
      <c r="R986" s="200"/>
      <c r="S986" s="200"/>
      <c r="T986" s="201"/>
      <c r="AT986" s="202" t="s">
        <v>193</v>
      </c>
      <c r="AU986" s="202" t="s">
        <v>90</v>
      </c>
      <c r="AV986" s="13" t="s">
        <v>88</v>
      </c>
      <c r="AW986" s="13" t="s">
        <v>41</v>
      </c>
      <c r="AX986" s="13" t="s">
        <v>80</v>
      </c>
      <c r="AY986" s="202" t="s">
        <v>182</v>
      </c>
    </row>
    <row r="987" spans="1:65" s="14" customFormat="1" ht="11.25">
      <c r="B987" s="203"/>
      <c r="C987" s="204"/>
      <c r="D987" s="194" t="s">
        <v>193</v>
      </c>
      <c r="E987" s="205" t="s">
        <v>43</v>
      </c>
      <c r="F987" s="206" t="s">
        <v>88</v>
      </c>
      <c r="G987" s="204"/>
      <c r="H987" s="207">
        <v>1</v>
      </c>
      <c r="I987" s="208"/>
      <c r="J987" s="204"/>
      <c r="K987" s="204"/>
      <c r="L987" s="209"/>
      <c r="M987" s="210"/>
      <c r="N987" s="211"/>
      <c r="O987" s="211"/>
      <c r="P987" s="211"/>
      <c r="Q987" s="211"/>
      <c r="R987" s="211"/>
      <c r="S987" s="211"/>
      <c r="T987" s="212"/>
      <c r="AT987" s="213" t="s">
        <v>193</v>
      </c>
      <c r="AU987" s="213" t="s">
        <v>90</v>
      </c>
      <c r="AV987" s="14" t="s">
        <v>90</v>
      </c>
      <c r="AW987" s="14" t="s">
        <v>41</v>
      </c>
      <c r="AX987" s="14" t="s">
        <v>88</v>
      </c>
      <c r="AY987" s="213" t="s">
        <v>182</v>
      </c>
    </row>
    <row r="988" spans="1:65" s="2" customFormat="1" ht="76.349999999999994" customHeight="1">
      <c r="A988" s="35"/>
      <c r="B988" s="36"/>
      <c r="C988" s="179" t="s">
        <v>972</v>
      </c>
      <c r="D988" s="179" t="s">
        <v>187</v>
      </c>
      <c r="E988" s="180" t="s">
        <v>1860</v>
      </c>
      <c r="F988" s="181" t="s">
        <v>1861</v>
      </c>
      <c r="G988" s="182" t="s">
        <v>190</v>
      </c>
      <c r="H988" s="183">
        <v>6</v>
      </c>
      <c r="I988" s="184"/>
      <c r="J988" s="185">
        <f>ROUND(I988*H988,2)</f>
        <v>0</v>
      </c>
      <c r="K988" s="181" t="s">
        <v>191</v>
      </c>
      <c r="L988" s="40"/>
      <c r="M988" s="186" t="s">
        <v>43</v>
      </c>
      <c r="N988" s="187" t="s">
        <v>51</v>
      </c>
      <c r="O988" s="65"/>
      <c r="P988" s="188">
        <f>O988*H988</f>
        <v>0</v>
      </c>
      <c r="Q988" s="188">
        <v>0</v>
      </c>
      <c r="R988" s="188">
        <f>Q988*H988</f>
        <v>0</v>
      </c>
      <c r="S988" s="188">
        <v>0</v>
      </c>
      <c r="T988" s="189">
        <f>S988*H988</f>
        <v>0</v>
      </c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R988" s="190" t="s">
        <v>88</v>
      </c>
      <c r="AT988" s="190" t="s">
        <v>187</v>
      </c>
      <c r="AU988" s="190" t="s">
        <v>90</v>
      </c>
      <c r="AY988" s="17" t="s">
        <v>182</v>
      </c>
      <c r="BE988" s="191">
        <f>IF(N988="základní",J988,0)</f>
        <v>0</v>
      </c>
      <c r="BF988" s="191">
        <f>IF(N988="snížená",J988,0)</f>
        <v>0</v>
      </c>
      <c r="BG988" s="191">
        <f>IF(N988="zákl. přenesená",J988,0)</f>
        <v>0</v>
      </c>
      <c r="BH988" s="191">
        <f>IF(N988="sníž. přenesená",J988,0)</f>
        <v>0</v>
      </c>
      <c r="BI988" s="191">
        <f>IF(N988="nulová",J988,0)</f>
        <v>0</v>
      </c>
      <c r="BJ988" s="17" t="s">
        <v>88</v>
      </c>
      <c r="BK988" s="191">
        <f>ROUND(I988*H988,2)</f>
        <v>0</v>
      </c>
      <c r="BL988" s="17" t="s">
        <v>88</v>
      </c>
      <c r="BM988" s="190" t="s">
        <v>1862</v>
      </c>
    </row>
    <row r="989" spans="1:65" s="13" customFormat="1" ht="11.25">
      <c r="B989" s="192"/>
      <c r="C989" s="193"/>
      <c r="D989" s="194" t="s">
        <v>193</v>
      </c>
      <c r="E989" s="195" t="s">
        <v>43</v>
      </c>
      <c r="F989" s="196" t="s">
        <v>431</v>
      </c>
      <c r="G989" s="193"/>
      <c r="H989" s="195" t="s">
        <v>43</v>
      </c>
      <c r="I989" s="197"/>
      <c r="J989" s="193"/>
      <c r="K989" s="193"/>
      <c r="L989" s="198"/>
      <c r="M989" s="199"/>
      <c r="N989" s="200"/>
      <c r="O989" s="200"/>
      <c r="P989" s="200"/>
      <c r="Q989" s="200"/>
      <c r="R989" s="200"/>
      <c r="S989" s="200"/>
      <c r="T989" s="201"/>
      <c r="AT989" s="202" t="s">
        <v>193</v>
      </c>
      <c r="AU989" s="202" t="s">
        <v>90</v>
      </c>
      <c r="AV989" s="13" t="s">
        <v>88</v>
      </c>
      <c r="AW989" s="13" t="s">
        <v>41</v>
      </c>
      <c r="AX989" s="13" t="s">
        <v>80</v>
      </c>
      <c r="AY989" s="202" t="s">
        <v>182</v>
      </c>
    </row>
    <row r="990" spans="1:65" s="13" customFormat="1" ht="11.25">
      <c r="B990" s="192"/>
      <c r="C990" s="193"/>
      <c r="D990" s="194" t="s">
        <v>193</v>
      </c>
      <c r="E990" s="195" t="s">
        <v>43</v>
      </c>
      <c r="F990" s="196" t="s">
        <v>640</v>
      </c>
      <c r="G990" s="193"/>
      <c r="H990" s="195" t="s">
        <v>43</v>
      </c>
      <c r="I990" s="197"/>
      <c r="J990" s="193"/>
      <c r="K990" s="193"/>
      <c r="L990" s="198"/>
      <c r="M990" s="199"/>
      <c r="N990" s="200"/>
      <c r="O990" s="200"/>
      <c r="P990" s="200"/>
      <c r="Q990" s="200"/>
      <c r="R990" s="200"/>
      <c r="S990" s="200"/>
      <c r="T990" s="201"/>
      <c r="AT990" s="202" t="s">
        <v>193</v>
      </c>
      <c r="AU990" s="202" t="s">
        <v>90</v>
      </c>
      <c r="AV990" s="13" t="s">
        <v>88</v>
      </c>
      <c r="AW990" s="13" t="s">
        <v>41</v>
      </c>
      <c r="AX990" s="13" t="s">
        <v>80</v>
      </c>
      <c r="AY990" s="202" t="s">
        <v>182</v>
      </c>
    </row>
    <row r="991" spans="1:65" s="14" customFormat="1" ht="11.25">
      <c r="B991" s="203"/>
      <c r="C991" s="204"/>
      <c r="D991" s="194" t="s">
        <v>193</v>
      </c>
      <c r="E991" s="205" t="s">
        <v>43</v>
      </c>
      <c r="F991" s="206" t="s">
        <v>88</v>
      </c>
      <c r="G991" s="204"/>
      <c r="H991" s="207">
        <v>1</v>
      </c>
      <c r="I991" s="208"/>
      <c r="J991" s="204"/>
      <c r="K991" s="204"/>
      <c r="L991" s="209"/>
      <c r="M991" s="210"/>
      <c r="N991" s="211"/>
      <c r="O991" s="211"/>
      <c r="P991" s="211"/>
      <c r="Q991" s="211"/>
      <c r="R991" s="211"/>
      <c r="S991" s="211"/>
      <c r="T991" s="212"/>
      <c r="AT991" s="213" t="s">
        <v>193</v>
      </c>
      <c r="AU991" s="213" t="s">
        <v>90</v>
      </c>
      <c r="AV991" s="14" t="s">
        <v>90</v>
      </c>
      <c r="AW991" s="14" t="s">
        <v>41</v>
      </c>
      <c r="AX991" s="14" t="s">
        <v>80</v>
      </c>
      <c r="AY991" s="213" t="s">
        <v>182</v>
      </c>
    </row>
    <row r="992" spans="1:65" s="13" customFormat="1" ht="11.25">
      <c r="B992" s="192"/>
      <c r="C992" s="193"/>
      <c r="D992" s="194" t="s">
        <v>193</v>
      </c>
      <c r="E992" s="195" t="s">
        <v>43</v>
      </c>
      <c r="F992" s="196" t="s">
        <v>1636</v>
      </c>
      <c r="G992" s="193"/>
      <c r="H992" s="195" t="s">
        <v>43</v>
      </c>
      <c r="I992" s="197"/>
      <c r="J992" s="193"/>
      <c r="K992" s="193"/>
      <c r="L992" s="198"/>
      <c r="M992" s="199"/>
      <c r="N992" s="200"/>
      <c r="O992" s="200"/>
      <c r="P992" s="200"/>
      <c r="Q992" s="200"/>
      <c r="R992" s="200"/>
      <c r="S992" s="200"/>
      <c r="T992" s="201"/>
      <c r="AT992" s="202" t="s">
        <v>193</v>
      </c>
      <c r="AU992" s="202" t="s">
        <v>90</v>
      </c>
      <c r="AV992" s="13" t="s">
        <v>88</v>
      </c>
      <c r="AW992" s="13" t="s">
        <v>41</v>
      </c>
      <c r="AX992" s="13" t="s">
        <v>80</v>
      </c>
      <c r="AY992" s="202" t="s">
        <v>182</v>
      </c>
    </row>
    <row r="993" spans="1:65" s="14" customFormat="1" ht="11.25">
      <c r="B993" s="203"/>
      <c r="C993" s="204"/>
      <c r="D993" s="194" t="s">
        <v>193</v>
      </c>
      <c r="E993" s="205" t="s">
        <v>43</v>
      </c>
      <c r="F993" s="206" t="s">
        <v>88</v>
      </c>
      <c r="G993" s="204"/>
      <c r="H993" s="207">
        <v>1</v>
      </c>
      <c r="I993" s="208"/>
      <c r="J993" s="204"/>
      <c r="K993" s="204"/>
      <c r="L993" s="209"/>
      <c r="M993" s="210"/>
      <c r="N993" s="211"/>
      <c r="O993" s="211"/>
      <c r="P993" s="211"/>
      <c r="Q993" s="211"/>
      <c r="R993" s="211"/>
      <c r="S993" s="211"/>
      <c r="T993" s="212"/>
      <c r="AT993" s="213" t="s">
        <v>193</v>
      </c>
      <c r="AU993" s="213" t="s">
        <v>90</v>
      </c>
      <c r="AV993" s="14" t="s">
        <v>90</v>
      </c>
      <c r="AW993" s="14" t="s">
        <v>41</v>
      </c>
      <c r="AX993" s="14" t="s">
        <v>80</v>
      </c>
      <c r="AY993" s="213" t="s">
        <v>182</v>
      </c>
    </row>
    <row r="994" spans="1:65" s="13" customFormat="1" ht="11.25">
      <c r="B994" s="192"/>
      <c r="C994" s="193"/>
      <c r="D994" s="194" t="s">
        <v>193</v>
      </c>
      <c r="E994" s="195" t="s">
        <v>43</v>
      </c>
      <c r="F994" s="196" t="s">
        <v>1637</v>
      </c>
      <c r="G994" s="193"/>
      <c r="H994" s="195" t="s">
        <v>43</v>
      </c>
      <c r="I994" s="197"/>
      <c r="J994" s="193"/>
      <c r="K994" s="193"/>
      <c r="L994" s="198"/>
      <c r="M994" s="199"/>
      <c r="N994" s="200"/>
      <c r="O994" s="200"/>
      <c r="P994" s="200"/>
      <c r="Q994" s="200"/>
      <c r="R994" s="200"/>
      <c r="S994" s="200"/>
      <c r="T994" s="201"/>
      <c r="AT994" s="202" t="s">
        <v>193</v>
      </c>
      <c r="AU994" s="202" t="s">
        <v>90</v>
      </c>
      <c r="AV994" s="13" t="s">
        <v>88</v>
      </c>
      <c r="AW994" s="13" t="s">
        <v>41</v>
      </c>
      <c r="AX994" s="13" t="s">
        <v>80</v>
      </c>
      <c r="AY994" s="202" t="s">
        <v>182</v>
      </c>
    </row>
    <row r="995" spans="1:65" s="14" customFormat="1" ht="11.25">
      <c r="B995" s="203"/>
      <c r="C995" s="204"/>
      <c r="D995" s="194" t="s">
        <v>193</v>
      </c>
      <c r="E995" s="205" t="s">
        <v>43</v>
      </c>
      <c r="F995" s="206" t="s">
        <v>88</v>
      </c>
      <c r="G995" s="204"/>
      <c r="H995" s="207">
        <v>1</v>
      </c>
      <c r="I995" s="208"/>
      <c r="J995" s="204"/>
      <c r="K995" s="204"/>
      <c r="L995" s="209"/>
      <c r="M995" s="210"/>
      <c r="N995" s="211"/>
      <c r="O995" s="211"/>
      <c r="P995" s="211"/>
      <c r="Q995" s="211"/>
      <c r="R995" s="211"/>
      <c r="S995" s="211"/>
      <c r="T995" s="212"/>
      <c r="AT995" s="213" t="s">
        <v>193</v>
      </c>
      <c r="AU995" s="213" t="s">
        <v>90</v>
      </c>
      <c r="AV995" s="14" t="s">
        <v>90</v>
      </c>
      <c r="AW995" s="14" t="s">
        <v>41</v>
      </c>
      <c r="AX995" s="14" t="s">
        <v>80</v>
      </c>
      <c r="AY995" s="213" t="s">
        <v>182</v>
      </c>
    </row>
    <row r="996" spans="1:65" s="13" customFormat="1" ht="11.25">
      <c r="B996" s="192"/>
      <c r="C996" s="193"/>
      <c r="D996" s="194" t="s">
        <v>193</v>
      </c>
      <c r="E996" s="195" t="s">
        <v>43</v>
      </c>
      <c r="F996" s="196" t="s">
        <v>1638</v>
      </c>
      <c r="G996" s="193"/>
      <c r="H996" s="195" t="s">
        <v>43</v>
      </c>
      <c r="I996" s="197"/>
      <c r="J996" s="193"/>
      <c r="K996" s="193"/>
      <c r="L996" s="198"/>
      <c r="M996" s="199"/>
      <c r="N996" s="200"/>
      <c r="O996" s="200"/>
      <c r="P996" s="200"/>
      <c r="Q996" s="200"/>
      <c r="R996" s="200"/>
      <c r="S996" s="200"/>
      <c r="T996" s="201"/>
      <c r="AT996" s="202" t="s">
        <v>193</v>
      </c>
      <c r="AU996" s="202" t="s">
        <v>90</v>
      </c>
      <c r="AV996" s="13" t="s">
        <v>88</v>
      </c>
      <c r="AW996" s="13" t="s">
        <v>41</v>
      </c>
      <c r="AX996" s="13" t="s">
        <v>80</v>
      </c>
      <c r="AY996" s="202" t="s">
        <v>182</v>
      </c>
    </row>
    <row r="997" spans="1:65" s="14" customFormat="1" ht="11.25">
      <c r="B997" s="203"/>
      <c r="C997" s="204"/>
      <c r="D997" s="194" t="s">
        <v>193</v>
      </c>
      <c r="E997" s="205" t="s">
        <v>43</v>
      </c>
      <c r="F997" s="206" t="s">
        <v>88</v>
      </c>
      <c r="G997" s="204"/>
      <c r="H997" s="207">
        <v>1</v>
      </c>
      <c r="I997" s="208"/>
      <c r="J997" s="204"/>
      <c r="K997" s="204"/>
      <c r="L997" s="209"/>
      <c r="M997" s="210"/>
      <c r="N997" s="211"/>
      <c r="O997" s="211"/>
      <c r="P997" s="211"/>
      <c r="Q997" s="211"/>
      <c r="R997" s="211"/>
      <c r="S997" s="211"/>
      <c r="T997" s="212"/>
      <c r="AT997" s="213" t="s">
        <v>193</v>
      </c>
      <c r="AU997" s="213" t="s">
        <v>90</v>
      </c>
      <c r="AV997" s="14" t="s">
        <v>90</v>
      </c>
      <c r="AW997" s="14" t="s">
        <v>41</v>
      </c>
      <c r="AX997" s="14" t="s">
        <v>80</v>
      </c>
      <c r="AY997" s="213" t="s">
        <v>182</v>
      </c>
    </row>
    <row r="998" spans="1:65" s="13" customFormat="1" ht="11.25">
      <c r="B998" s="192"/>
      <c r="C998" s="193"/>
      <c r="D998" s="194" t="s">
        <v>193</v>
      </c>
      <c r="E998" s="195" t="s">
        <v>43</v>
      </c>
      <c r="F998" s="196" t="s">
        <v>1639</v>
      </c>
      <c r="G998" s="193"/>
      <c r="H998" s="195" t="s">
        <v>43</v>
      </c>
      <c r="I998" s="197"/>
      <c r="J998" s="193"/>
      <c r="K998" s="193"/>
      <c r="L998" s="198"/>
      <c r="M998" s="199"/>
      <c r="N998" s="200"/>
      <c r="O998" s="200"/>
      <c r="P998" s="200"/>
      <c r="Q998" s="200"/>
      <c r="R998" s="200"/>
      <c r="S998" s="200"/>
      <c r="T998" s="201"/>
      <c r="AT998" s="202" t="s">
        <v>193</v>
      </c>
      <c r="AU998" s="202" t="s">
        <v>90</v>
      </c>
      <c r="AV998" s="13" t="s">
        <v>88</v>
      </c>
      <c r="AW998" s="13" t="s">
        <v>41</v>
      </c>
      <c r="AX998" s="13" t="s">
        <v>80</v>
      </c>
      <c r="AY998" s="202" t="s">
        <v>182</v>
      </c>
    </row>
    <row r="999" spans="1:65" s="14" customFormat="1" ht="11.25">
      <c r="B999" s="203"/>
      <c r="C999" s="204"/>
      <c r="D999" s="194" t="s">
        <v>193</v>
      </c>
      <c r="E999" s="205" t="s">
        <v>43</v>
      </c>
      <c r="F999" s="206" t="s">
        <v>88</v>
      </c>
      <c r="G999" s="204"/>
      <c r="H999" s="207">
        <v>1</v>
      </c>
      <c r="I999" s="208"/>
      <c r="J999" s="204"/>
      <c r="K999" s="204"/>
      <c r="L999" s="209"/>
      <c r="M999" s="210"/>
      <c r="N999" s="211"/>
      <c r="O999" s="211"/>
      <c r="P999" s="211"/>
      <c r="Q999" s="211"/>
      <c r="R999" s="211"/>
      <c r="S999" s="211"/>
      <c r="T999" s="212"/>
      <c r="AT999" s="213" t="s">
        <v>193</v>
      </c>
      <c r="AU999" s="213" t="s">
        <v>90</v>
      </c>
      <c r="AV999" s="14" t="s">
        <v>90</v>
      </c>
      <c r="AW999" s="14" t="s">
        <v>41</v>
      </c>
      <c r="AX999" s="14" t="s">
        <v>80</v>
      </c>
      <c r="AY999" s="213" t="s">
        <v>182</v>
      </c>
    </row>
    <row r="1000" spans="1:65" s="13" customFormat="1" ht="11.25">
      <c r="B1000" s="192"/>
      <c r="C1000" s="193"/>
      <c r="D1000" s="194" t="s">
        <v>193</v>
      </c>
      <c r="E1000" s="195" t="s">
        <v>43</v>
      </c>
      <c r="F1000" s="196" t="s">
        <v>1641</v>
      </c>
      <c r="G1000" s="193"/>
      <c r="H1000" s="195" t="s">
        <v>43</v>
      </c>
      <c r="I1000" s="197"/>
      <c r="J1000" s="193"/>
      <c r="K1000" s="193"/>
      <c r="L1000" s="198"/>
      <c r="M1000" s="199"/>
      <c r="N1000" s="200"/>
      <c r="O1000" s="200"/>
      <c r="P1000" s="200"/>
      <c r="Q1000" s="200"/>
      <c r="R1000" s="200"/>
      <c r="S1000" s="200"/>
      <c r="T1000" s="201"/>
      <c r="AT1000" s="202" t="s">
        <v>193</v>
      </c>
      <c r="AU1000" s="202" t="s">
        <v>90</v>
      </c>
      <c r="AV1000" s="13" t="s">
        <v>88</v>
      </c>
      <c r="AW1000" s="13" t="s">
        <v>41</v>
      </c>
      <c r="AX1000" s="13" t="s">
        <v>80</v>
      </c>
      <c r="AY1000" s="202" t="s">
        <v>182</v>
      </c>
    </row>
    <row r="1001" spans="1:65" s="14" customFormat="1" ht="11.25">
      <c r="B1001" s="203"/>
      <c r="C1001" s="204"/>
      <c r="D1001" s="194" t="s">
        <v>193</v>
      </c>
      <c r="E1001" s="205" t="s">
        <v>43</v>
      </c>
      <c r="F1001" s="206" t="s">
        <v>88</v>
      </c>
      <c r="G1001" s="204"/>
      <c r="H1001" s="207">
        <v>1</v>
      </c>
      <c r="I1001" s="208"/>
      <c r="J1001" s="204"/>
      <c r="K1001" s="204"/>
      <c r="L1001" s="209"/>
      <c r="M1001" s="210"/>
      <c r="N1001" s="211"/>
      <c r="O1001" s="211"/>
      <c r="P1001" s="211"/>
      <c r="Q1001" s="211"/>
      <c r="R1001" s="211"/>
      <c r="S1001" s="211"/>
      <c r="T1001" s="212"/>
      <c r="AT1001" s="213" t="s">
        <v>193</v>
      </c>
      <c r="AU1001" s="213" t="s">
        <v>90</v>
      </c>
      <c r="AV1001" s="14" t="s">
        <v>90</v>
      </c>
      <c r="AW1001" s="14" t="s">
        <v>41</v>
      </c>
      <c r="AX1001" s="14" t="s">
        <v>80</v>
      </c>
      <c r="AY1001" s="213" t="s">
        <v>182</v>
      </c>
    </row>
    <row r="1002" spans="1:65" s="15" customFormat="1" ht="11.25">
      <c r="B1002" s="227"/>
      <c r="C1002" s="228"/>
      <c r="D1002" s="194" t="s">
        <v>193</v>
      </c>
      <c r="E1002" s="229" t="s">
        <v>43</v>
      </c>
      <c r="F1002" s="230" t="s">
        <v>436</v>
      </c>
      <c r="G1002" s="228"/>
      <c r="H1002" s="231">
        <v>6</v>
      </c>
      <c r="I1002" s="232"/>
      <c r="J1002" s="228"/>
      <c r="K1002" s="228"/>
      <c r="L1002" s="233"/>
      <c r="M1002" s="234"/>
      <c r="N1002" s="235"/>
      <c r="O1002" s="235"/>
      <c r="P1002" s="235"/>
      <c r="Q1002" s="235"/>
      <c r="R1002" s="235"/>
      <c r="S1002" s="235"/>
      <c r="T1002" s="236"/>
      <c r="AT1002" s="237" t="s">
        <v>193</v>
      </c>
      <c r="AU1002" s="237" t="s">
        <v>90</v>
      </c>
      <c r="AV1002" s="15" t="s">
        <v>205</v>
      </c>
      <c r="AW1002" s="15" t="s">
        <v>41</v>
      </c>
      <c r="AX1002" s="15" t="s">
        <v>88</v>
      </c>
      <c r="AY1002" s="237" t="s">
        <v>182</v>
      </c>
    </row>
    <row r="1003" spans="1:65" s="2" customFormat="1" ht="76.349999999999994" customHeight="1">
      <c r="A1003" s="35"/>
      <c r="B1003" s="36"/>
      <c r="C1003" s="179" t="s">
        <v>976</v>
      </c>
      <c r="D1003" s="179" t="s">
        <v>187</v>
      </c>
      <c r="E1003" s="180" t="s">
        <v>2600</v>
      </c>
      <c r="F1003" s="181" t="s">
        <v>2601</v>
      </c>
      <c r="G1003" s="182" t="s">
        <v>190</v>
      </c>
      <c r="H1003" s="183">
        <v>1</v>
      </c>
      <c r="I1003" s="184"/>
      <c r="J1003" s="185">
        <f>ROUND(I1003*H1003,2)</f>
        <v>0</v>
      </c>
      <c r="K1003" s="181" t="s">
        <v>191</v>
      </c>
      <c r="L1003" s="40"/>
      <c r="M1003" s="186" t="s">
        <v>43</v>
      </c>
      <c r="N1003" s="187" t="s">
        <v>51</v>
      </c>
      <c r="O1003" s="65"/>
      <c r="P1003" s="188">
        <f>O1003*H1003</f>
        <v>0</v>
      </c>
      <c r="Q1003" s="188">
        <v>0</v>
      </c>
      <c r="R1003" s="188">
        <f>Q1003*H1003</f>
        <v>0</v>
      </c>
      <c r="S1003" s="188">
        <v>0</v>
      </c>
      <c r="T1003" s="189">
        <f>S1003*H1003</f>
        <v>0</v>
      </c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R1003" s="190" t="s">
        <v>88</v>
      </c>
      <c r="AT1003" s="190" t="s">
        <v>187</v>
      </c>
      <c r="AU1003" s="190" t="s">
        <v>90</v>
      </c>
      <c r="AY1003" s="17" t="s">
        <v>182</v>
      </c>
      <c r="BE1003" s="191">
        <f>IF(N1003="základní",J1003,0)</f>
        <v>0</v>
      </c>
      <c r="BF1003" s="191">
        <f>IF(N1003="snížená",J1003,0)</f>
        <v>0</v>
      </c>
      <c r="BG1003" s="191">
        <f>IF(N1003="zákl. přenesená",J1003,0)</f>
        <v>0</v>
      </c>
      <c r="BH1003" s="191">
        <f>IF(N1003="sníž. přenesená",J1003,0)</f>
        <v>0</v>
      </c>
      <c r="BI1003" s="191">
        <f>IF(N1003="nulová",J1003,0)</f>
        <v>0</v>
      </c>
      <c r="BJ1003" s="17" t="s">
        <v>88</v>
      </c>
      <c r="BK1003" s="191">
        <f>ROUND(I1003*H1003,2)</f>
        <v>0</v>
      </c>
      <c r="BL1003" s="17" t="s">
        <v>88</v>
      </c>
      <c r="BM1003" s="190" t="s">
        <v>2602</v>
      </c>
    </row>
    <row r="1004" spans="1:65" s="13" customFormat="1" ht="11.25">
      <c r="B1004" s="192"/>
      <c r="C1004" s="193"/>
      <c r="D1004" s="194" t="s">
        <v>193</v>
      </c>
      <c r="E1004" s="195" t="s">
        <v>43</v>
      </c>
      <c r="F1004" s="196" t="s">
        <v>431</v>
      </c>
      <c r="G1004" s="193"/>
      <c r="H1004" s="195" t="s">
        <v>43</v>
      </c>
      <c r="I1004" s="197"/>
      <c r="J1004" s="193"/>
      <c r="K1004" s="193"/>
      <c r="L1004" s="198"/>
      <c r="M1004" s="199"/>
      <c r="N1004" s="200"/>
      <c r="O1004" s="200"/>
      <c r="P1004" s="200"/>
      <c r="Q1004" s="200"/>
      <c r="R1004" s="200"/>
      <c r="S1004" s="200"/>
      <c r="T1004" s="201"/>
      <c r="AT1004" s="202" t="s">
        <v>193</v>
      </c>
      <c r="AU1004" s="202" t="s">
        <v>90</v>
      </c>
      <c r="AV1004" s="13" t="s">
        <v>88</v>
      </c>
      <c r="AW1004" s="13" t="s">
        <v>41</v>
      </c>
      <c r="AX1004" s="13" t="s">
        <v>80</v>
      </c>
      <c r="AY1004" s="202" t="s">
        <v>182</v>
      </c>
    </row>
    <row r="1005" spans="1:65" s="13" customFormat="1" ht="11.25">
      <c r="B1005" s="192"/>
      <c r="C1005" s="193"/>
      <c r="D1005" s="194" t="s">
        <v>193</v>
      </c>
      <c r="E1005" s="195" t="s">
        <v>43</v>
      </c>
      <c r="F1005" s="196" t="s">
        <v>1638</v>
      </c>
      <c r="G1005" s="193"/>
      <c r="H1005" s="195" t="s">
        <v>43</v>
      </c>
      <c r="I1005" s="197"/>
      <c r="J1005" s="193"/>
      <c r="K1005" s="193"/>
      <c r="L1005" s="198"/>
      <c r="M1005" s="199"/>
      <c r="N1005" s="200"/>
      <c r="O1005" s="200"/>
      <c r="P1005" s="200"/>
      <c r="Q1005" s="200"/>
      <c r="R1005" s="200"/>
      <c r="S1005" s="200"/>
      <c r="T1005" s="201"/>
      <c r="AT1005" s="202" t="s">
        <v>193</v>
      </c>
      <c r="AU1005" s="202" t="s">
        <v>90</v>
      </c>
      <c r="AV1005" s="13" t="s">
        <v>88</v>
      </c>
      <c r="AW1005" s="13" t="s">
        <v>41</v>
      </c>
      <c r="AX1005" s="13" t="s">
        <v>80</v>
      </c>
      <c r="AY1005" s="202" t="s">
        <v>182</v>
      </c>
    </row>
    <row r="1006" spans="1:65" s="14" customFormat="1" ht="11.25">
      <c r="B1006" s="203"/>
      <c r="C1006" s="204"/>
      <c r="D1006" s="194" t="s">
        <v>193</v>
      </c>
      <c r="E1006" s="205" t="s">
        <v>43</v>
      </c>
      <c r="F1006" s="206" t="s">
        <v>88</v>
      </c>
      <c r="G1006" s="204"/>
      <c r="H1006" s="207">
        <v>1</v>
      </c>
      <c r="I1006" s="208"/>
      <c r="J1006" s="204"/>
      <c r="K1006" s="204"/>
      <c r="L1006" s="209"/>
      <c r="M1006" s="210"/>
      <c r="N1006" s="211"/>
      <c r="O1006" s="211"/>
      <c r="P1006" s="211"/>
      <c r="Q1006" s="211"/>
      <c r="R1006" s="211"/>
      <c r="S1006" s="211"/>
      <c r="T1006" s="212"/>
      <c r="AT1006" s="213" t="s">
        <v>193</v>
      </c>
      <c r="AU1006" s="213" t="s">
        <v>90</v>
      </c>
      <c r="AV1006" s="14" t="s">
        <v>90</v>
      </c>
      <c r="AW1006" s="14" t="s">
        <v>41</v>
      </c>
      <c r="AX1006" s="14" t="s">
        <v>88</v>
      </c>
      <c r="AY1006" s="213" t="s">
        <v>182</v>
      </c>
    </row>
    <row r="1007" spans="1:65" s="2" customFormat="1" ht="14.45" customHeight="1">
      <c r="A1007" s="35"/>
      <c r="B1007" s="36"/>
      <c r="C1007" s="214" t="s">
        <v>980</v>
      </c>
      <c r="D1007" s="214" t="s">
        <v>179</v>
      </c>
      <c r="E1007" s="215" t="s">
        <v>898</v>
      </c>
      <c r="F1007" s="216" t="s">
        <v>899</v>
      </c>
      <c r="G1007" s="217" t="s">
        <v>190</v>
      </c>
      <c r="H1007" s="218">
        <v>1</v>
      </c>
      <c r="I1007" s="219"/>
      <c r="J1007" s="220">
        <f>ROUND(I1007*H1007,2)</f>
        <v>0</v>
      </c>
      <c r="K1007" s="216" t="s">
        <v>198</v>
      </c>
      <c r="L1007" s="221"/>
      <c r="M1007" s="222" t="s">
        <v>43</v>
      </c>
      <c r="N1007" s="223" t="s">
        <v>51</v>
      </c>
      <c r="O1007" s="65"/>
      <c r="P1007" s="188">
        <f>O1007*H1007</f>
        <v>0</v>
      </c>
      <c r="Q1007" s="188">
        <v>0</v>
      </c>
      <c r="R1007" s="188">
        <f>Q1007*H1007</f>
        <v>0</v>
      </c>
      <c r="S1007" s="188">
        <v>0</v>
      </c>
      <c r="T1007" s="189">
        <f>S1007*H1007</f>
        <v>0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R1007" s="190" t="s">
        <v>90</v>
      </c>
      <c r="AT1007" s="190" t="s">
        <v>179</v>
      </c>
      <c r="AU1007" s="190" t="s">
        <v>90</v>
      </c>
      <c r="AY1007" s="17" t="s">
        <v>182</v>
      </c>
      <c r="BE1007" s="191">
        <f>IF(N1007="základní",J1007,0)</f>
        <v>0</v>
      </c>
      <c r="BF1007" s="191">
        <f>IF(N1007="snížená",J1007,0)</f>
        <v>0</v>
      </c>
      <c r="BG1007" s="191">
        <f>IF(N1007="zákl. přenesená",J1007,0)</f>
        <v>0</v>
      </c>
      <c r="BH1007" s="191">
        <f>IF(N1007="sníž. přenesená",J1007,0)</f>
        <v>0</v>
      </c>
      <c r="BI1007" s="191">
        <f>IF(N1007="nulová",J1007,0)</f>
        <v>0</v>
      </c>
      <c r="BJ1007" s="17" t="s">
        <v>88</v>
      </c>
      <c r="BK1007" s="191">
        <f>ROUND(I1007*H1007,2)</f>
        <v>0</v>
      </c>
      <c r="BL1007" s="17" t="s">
        <v>88</v>
      </c>
      <c r="BM1007" s="190" t="s">
        <v>2603</v>
      </c>
    </row>
    <row r="1008" spans="1:65" s="13" customFormat="1" ht="11.25">
      <c r="B1008" s="192"/>
      <c r="C1008" s="193"/>
      <c r="D1008" s="194" t="s">
        <v>193</v>
      </c>
      <c r="E1008" s="195" t="s">
        <v>43</v>
      </c>
      <c r="F1008" s="196" t="s">
        <v>431</v>
      </c>
      <c r="G1008" s="193"/>
      <c r="H1008" s="195" t="s">
        <v>43</v>
      </c>
      <c r="I1008" s="197"/>
      <c r="J1008" s="193"/>
      <c r="K1008" s="193"/>
      <c r="L1008" s="198"/>
      <c r="M1008" s="199"/>
      <c r="N1008" s="200"/>
      <c r="O1008" s="200"/>
      <c r="P1008" s="200"/>
      <c r="Q1008" s="200"/>
      <c r="R1008" s="200"/>
      <c r="S1008" s="200"/>
      <c r="T1008" s="201"/>
      <c r="AT1008" s="202" t="s">
        <v>193</v>
      </c>
      <c r="AU1008" s="202" t="s">
        <v>90</v>
      </c>
      <c r="AV1008" s="13" t="s">
        <v>88</v>
      </c>
      <c r="AW1008" s="13" t="s">
        <v>41</v>
      </c>
      <c r="AX1008" s="13" t="s">
        <v>80</v>
      </c>
      <c r="AY1008" s="202" t="s">
        <v>182</v>
      </c>
    </row>
    <row r="1009" spans="1:65" s="13" customFormat="1" ht="11.25">
      <c r="B1009" s="192"/>
      <c r="C1009" s="193"/>
      <c r="D1009" s="194" t="s">
        <v>193</v>
      </c>
      <c r="E1009" s="195" t="s">
        <v>43</v>
      </c>
      <c r="F1009" s="196" t="s">
        <v>1638</v>
      </c>
      <c r="G1009" s="193"/>
      <c r="H1009" s="195" t="s">
        <v>43</v>
      </c>
      <c r="I1009" s="197"/>
      <c r="J1009" s="193"/>
      <c r="K1009" s="193"/>
      <c r="L1009" s="198"/>
      <c r="M1009" s="199"/>
      <c r="N1009" s="200"/>
      <c r="O1009" s="200"/>
      <c r="P1009" s="200"/>
      <c r="Q1009" s="200"/>
      <c r="R1009" s="200"/>
      <c r="S1009" s="200"/>
      <c r="T1009" s="201"/>
      <c r="AT1009" s="202" t="s">
        <v>193</v>
      </c>
      <c r="AU1009" s="202" t="s">
        <v>90</v>
      </c>
      <c r="AV1009" s="13" t="s">
        <v>88</v>
      </c>
      <c r="AW1009" s="13" t="s">
        <v>41</v>
      </c>
      <c r="AX1009" s="13" t="s">
        <v>80</v>
      </c>
      <c r="AY1009" s="202" t="s">
        <v>182</v>
      </c>
    </row>
    <row r="1010" spans="1:65" s="14" customFormat="1" ht="11.25">
      <c r="B1010" s="203"/>
      <c r="C1010" s="204"/>
      <c r="D1010" s="194" t="s">
        <v>193</v>
      </c>
      <c r="E1010" s="205" t="s">
        <v>43</v>
      </c>
      <c r="F1010" s="206" t="s">
        <v>88</v>
      </c>
      <c r="G1010" s="204"/>
      <c r="H1010" s="207">
        <v>1</v>
      </c>
      <c r="I1010" s="208"/>
      <c r="J1010" s="204"/>
      <c r="K1010" s="204"/>
      <c r="L1010" s="209"/>
      <c r="M1010" s="210"/>
      <c r="N1010" s="211"/>
      <c r="O1010" s="211"/>
      <c r="P1010" s="211"/>
      <c r="Q1010" s="211"/>
      <c r="R1010" s="211"/>
      <c r="S1010" s="211"/>
      <c r="T1010" s="212"/>
      <c r="AT1010" s="213" t="s">
        <v>193</v>
      </c>
      <c r="AU1010" s="213" t="s">
        <v>90</v>
      </c>
      <c r="AV1010" s="14" t="s">
        <v>90</v>
      </c>
      <c r="AW1010" s="14" t="s">
        <v>41</v>
      </c>
      <c r="AX1010" s="14" t="s">
        <v>88</v>
      </c>
      <c r="AY1010" s="213" t="s">
        <v>182</v>
      </c>
    </row>
    <row r="1011" spans="1:65" s="2" customFormat="1" ht="24.2" customHeight="1">
      <c r="A1011" s="35"/>
      <c r="B1011" s="36"/>
      <c r="C1011" s="214" t="s">
        <v>984</v>
      </c>
      <c r="D1011" s="214" t="s">
        <v>179</v>
      </c>
      <c r="E1011" s="215" t="s">
        <v>1863</v>
      </c>
      <c r="F1011" s="216" t="s">
        <v>1864</v>
      </c>
      <c r="G1011" s="217" t="s">
        <v>190</v>
      </c>
      <c r="H1011" s="218">
        <v>7</v>
      </c>
      <c r="I1011" s="219"/>
      <c r="J1011" s="220">
        <f>ROUND(I1011*H1011,2)</f>
        <v>0</v>
      </c>
      <c r="K1011" s="216" t="s">
        <v>198</v>
      </c>
      <c r="L1011" s="221"/>
      <c r="M1011" s="222" t="s">
        <v>43</v>
      </c>
      <c r="N1011" s="223" t="s">
        <v>51</v>
      </c>
      <c r="O1011" s="65"/>
      <c r="P1011" s="188">
        <f>O1011*H1011</f>
        <v>0</v>
      </c>
      <c r="Q1011" s="188">
        <v>0</v>
      </c>
      <c r="R1011" s="188">
        <f>Q1011*H1011</f>
        <v>0</v>
      </c>
      <c r="S1011" s="188">
        <v>0</v>
      </c>
      <c r="T1011" s="189">
        <f>S1011*H1011</f>
        <v>0</v>
      </c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R1011" s="190" t="s">
        <v>90</v>
      </c>
      <c r="AT1011" s="190" t="s">
        <v>179</v>
      </c>
      <c r="AU1011" s="190" t="s">
        <v>90</v>
      </c>
      <c r="AY1011" s="17" t="s">
        <v>182</v>
      </c>
      <c r="BE1011" s="191">
        <f>IF(N1011="základní",J1011,0)</f>
        <v>0</v>
      </c>
      <c r="BF1011" s="191">
        <f>IF(N1011="snížená",J1011,0)</f>
        <v>0</v>
      </c>
      <c r="BG1011" s="191">
        <f>IF(N1011="zákl. přenesená",J1011,0)</f>
        <v>0</v>
      </c>
      <c r="BH1011" s="191">
        <f>IF(N1011="sníž. přenesená",J1011,0)</f>
        <v>0</v>
      </c>
      <c r="BI1011" s="191">
        <f>IF(N1011="nulová",J1011,0)</f>
        <v>0</v>
      </c>
      <c r="BJ1011" s="17" t="s">
        <v>88</v>
      </c>
      <c r="BK1011" s="191">
        <f>ROUND(I1011*H1011,2)</f>
        <v>0</v>
      </c>
      <c r="BL1011" s="17" t="s">
        <v>88</v>
      </c>
      <c r="BM1011" s="190" t="s">
        <v>1865</v>
      </c>
    </row>
    <row r="1012" spans="1:65" s="13" customFormat="1" ht="11.25">
      <c r="B1012" s="192"/>
      <c r="C1012" s="193"/>
      <c r="D1012" s="194" t="s">
        <v>193</v>
      </c>
      <c r="E1012" s="195" t="s">
        <v>43</v>
      </c>
      <c r="F1012" s="196" t="s">
        <v>431</v>
      </c>
      <c r="G1012" s="193"/>
      <c r="H1012" s="195" t="s">
        <v>43</v>
      </c>
      <c r="I1012" s="197"/>
      <c r="J1012" s="193"/>
      <c r="K1012" s="193"/>
      <c r="L1012" s="198"/>
      <c r="M1012" s="199"/>
      <c r="N1012" s="200"/>
      <c r="O1012" s="200"/>
      <c r="P1012" s="200"/>
      <c r="Q1012" s="200"/>
      <c r="R1012" s="200"/>
      <c r="S1012" s="200"/>
      <c r="T1012" s="201"/>
      <c r="AT1012" s="202" t="s">
        <v>193</v>
      </c>
      <c r="AU1012" s="202" t="s">
        <v>90</v>
      </c>
      <c r="AV1012" s="13" t="s">
        <v>88</v>
      </c>
      <c r="AW1012" s="13" t="s">
        <v>41</v>
      </c>
      <c r="AX1012" s="13" t="s">
        <v>80</v>
      </c>
      <c r="AY1012" s="202" t="s">
        <v>182</v>
      </c>
    </row>
    <row r="1013" spans="1:65" s="13" customFormat="1" ht="11.25">
      <c r="B1013" s="192"/>
      <c r="C1013" s="193"/>
      <c r="D1013" s="194" t="s">
        <v>193</v>
      </c>
      <c r="E1013" s="195" t="s">
        <v>43</v>
      </c>
      <c r="F1013" s="196" t="s">
        <v>640</v>
      </c>
      <c r="G1013" s="193"/>
      <c r="H1013" s="195" t="s">
        <v>43</v>
      </c>
      <c r="I1013" s="197"/>
      <c r="J1013" s="193"/>
      <c r="K1013" s="193"/>
      <c r="L1013" s="198"/>
      <c r="M1013" s="199"/>
      <c r="N1013" s="200"/>
      <c r="O1013" s="200"/>
      <c r="P1013" s="200"/>
      <c r="Q1013" s="200"/>
      <c r="R1013" s="200"/>
      <c r="S1013" s="200"/>
      <c r="T1013" s="201"/>
      <c r="AT1013" s="202" t="s">
        <v>193</v>
      </c>
      <c r="AU1013" s="202" t="s">
        <v>90</v>
      </c>
      <c r="AV1013" s="13" t="s">
        <v>88</v>
      </c>
      <c r="AW1013" s="13" t="s">
        <v>41</v>
      </c>
      <c r="AX1013" s="13" t="s">
        <v>80</v>
      </c>
      <c r="AY1013" s="202" t="s">
        <v>182</v>
      </c>
    </row>
    <row r="1014" spans="1:65" s="14" customFormat="1" ht="11.25">
      <c r="B1014" s="203"/>
      <c r="C1014" s="204"/>
      <c r="D1014" s="194" t="s">
        <v>193</v>
      </c>
      <c r="E1014" s="205" t="s">
        <v>43</v>
      </c>
      <c r="F1014" s="206" t="s">
        <v>88</v>
      </c>
      <c r="G1014" s="204"/>
      <c r="H1014" s="207">
        <v>1</v>
      </c>
      <c r="I1014" s="208"/>
      <c r="J1014" s="204"/>
      <c r="K1014" s="204"/>
      <c r="L1014" s="209"/>
      <c r="M1014" s="210"/>
      <c r="N1014" s="211"/>
      <c r="O1014" s="211"/>
      <c r="P1014" s="211"/>
      <c r="Q1014" s="211"/>
      <c r="R1014" s="211"/>
      <c r="S1014" s="211"/>
      <c r="T1014" s="212"/>
      <c r="AT1014" s="213" t="s">
        <v>193</v>
      </c>
      <c r="AU1014" s="213" t="s">
        <v>90</v>
      </c>
      <c r="AV1014" s="14" t="s">
        <v>90</v>
      </c>
      <c r="AW1014" s="14" t="s">
        <v>41</v>
      </c>
      <c r="AX1014" s="14" t="s">
        <v>80</v>
      </c>
      <c r="AY1014" s="213" t="s">
        <v>182</v>
      </c>
    </row>
    <row r="1015" spans="1:65" s="13" customFormat="1" ht="11.25">
      <c r="B1015" s="192"/>
      <c r="C1015" s="193"/>
      <c r="D1015" s="194" t="s">
        <v>193</v>
      </c>
      <c r="E1015" s="195" t="s">
        <v>43</v>
      </c>
      <c r="F1015" s="196" t="s">
        <v>1636</v>
      </c>
      <c r="G1015" s="193"/>
      <c r="H1015" s="195" t="s">
        <v>43</v>
      </c>
      <c r="I1015" s="197"/>
      <c r="J1015" s="193"/>
      <c r="K1015" s="193"/>
      <c r="L1015" s="198"/>
      <c r="M1015" s="199"/>
      <c r="N1015" s="200"/>
      <c r="O1015" s="200"/>
      <c r="P1015" s="200"/>
      <c r="Q1015" s="200"/>
      <c r="R1015" s="200"/>
      <c r="S1015" s="200"/>
      <c r="T1015" s="201"/>
      <c r="AT1015" s="202" t="s">
        <v>193</v>
      </c>
      <c r="AU1015" s="202" t="s">
        <v>90</v>
      </c>
      <c r="AV1015" s="13" t="s">
        <v>88</v>
      </c>
      <c r="AW1015" s="13" t="s">
        <v>41</v>
      </c>
      <c r="AX1015" s="13" t="s">
        <v>80</v>
      </c>
      <c r="AY1015" s="202" t="s">
        <v>182</v>
      </c>
    </row>
    <row r="1016" spans="1:65" s="14" customFormat="1" ht="11.25">
      <c r="B1016" s="203"/>
      <c r="C1016" s="204"/>
      <c r="D1016" s="194" t="s">
        <v>193</v>
      </c>
      <c r="E1016" s="205" t="s">
        <v>43</v>
      </c>
      <c r="F1016" s="206" t="s">
        <v>88</v>
      </c>
      <c r="G1016" s="204"/>
      <c r="H1016" s="207">
        <v>1</v>
      </c>
      <c r="I1016" s="208"/>
      <c r="J1016" s="204"/>
      <c r="K1016" s="204"/>
      <c r="L1016" s="209"/>
      <c r="M1016" s="210"/>
      <c r="N1016" s="211"/>
      <c r="O1016" s="211"/>
      <c r="P1016" s="211"/>
      <c r="Q1016" s="211"/>
      <c r="R1016" s="211"/>
      <c r="S1016" s="211"/>
      <c r="T1016" s="212"/>
      <c r="AT1016" s="213" t="s">
        <v>193</v>
      </c>
      <c r="AU1016" s="213" t="s">
        <v>90</v>
      </c>
      <c r="AV1016" s="14" t="s">
        <v>90</v>
      </c>
      <c r="AW1016" s="14" t="s">
        <v>41</v>
      </c>
      <c r="AX1016" s="14" t="s">
        <v>80</v>
      </c>
      <c r="AY1016" s="213" t="s">
        <v>182</v>
      </c>
    </row>
    <row r="1017" spans="1:65" s="13" customFormat="1" ht="11.25">
      <c r="B1017" s="192"/>
      <c r="C1017" s="193"/>
      <c r="D1017" s="194" t="s">
        <v>193</v>
      </c>
      <c r="E1017" s="195" t="s">
        <v>43</v>
      </c>
      <c r="F1017" s="196" t="s">
        <v>1637</v>
      </c>
      <c r="G1017" s="193"/>
      <c r="H1017" s="195" t="s">
        <v>43</v>
      </c>
      <c r="I1017" s="197"/>
      <c r="J1017" s="193"/>
      <c r="K1017" s="193"/>
      <c r="L1017" s="198"/>
      <c r="M1017" s="199"/>
      <c r="N1017" s="200"/>
      <c r="O1017" s="200"/>
      <c r="P1017" s="200"/>
      <c r="Q1017" s="200"/>
      <c r="R1017" s="200"/>
      <c r="S1017" s="200"/>
      <c r="T1017" s="201"/>
      <c r="AT1017" s="202" t="s">
        <v>193</v>
      </c>
      <c r="AU1017" s="202" t="s">
        <v>90</v>
      </c>
      <c r="AV1017" s="13" t="s">
        <v>88</v>
      </c>
      <c r="AW1017" s="13" t="s">
        <v>41</v>
      </c>
      <c r="AX1017" s="13" t="s">
        <v>80</v>
      </c>
      <c r="AY1017" s="202" t="s">
        <v>182</v>
      </c>
    </row>
    <row r="1018" spans="1:65" s="14" customFormat="1" ht="11.25">
      <c r="B1018" s="203"/>
      <c r="C1018" s="204"/>
      <c r="D1018" s="194" t="s">
        <v>193</v>
      </c>
      <c r="E1018" s="205" t="s">
        <v>43</v>
      </c>
      <c r="F1018" s="206" t="s">
        <v>88</v>
      </c>
      <c r="G1018" s="204"/>
      <c r="H1018" s="207">
        <v>1</v>
      </c>
      <c r="I1018" s="208"/>
      <c r="J1018" s="204"/>
      <c r="K1018" s="204"/>
      <c r="L1018" s="209"/>
      <c r="M1018" s="210"/>
      <c r="N1018" s="211"/>
      <c r="O1018" s="211"/>
      <c r="P1018" s="211"/>
      <c r="Q1018" s="211"/>
      <c r="R1018" s="211"/>
      <c r="S1018" s="211"/>
      <c r="T1018" s="212"/>
      <c r="AT1018" s="213" t="s">
        <v>193</v>
      </c>
      <c r="AU1018" s="213" t="s">
        <v>90</v>
      </c>
      <c r="AV1018" s="14" t="s">
        <v>90</v>
      </c>
      <c r="AW1018" s="14" t="s">
        <v>41</v>
      </c>
      <c r="AX1018" s="14" t="s">
        <v>80</v>
      </c>
      <c r="AY1018" s="213" t="s">
        <v>182</v>
      </c>
    </row>
    <row r="1019" spans="1:65" s="13" customFormat="1" ht="11.25">
      <c r="B1019" s="192"/>
      <c r="C1019" s="193"/>
      <c r="D1019" s="194" t="s">
        <v>193</v>
      </c>
      <c r="E1019" s="195" t="s">
        <v>43</v>
      </c>
      <c r="F1019" s="196" t="s">
        <v>1638</v>
      </c>
      <c r="G1019" s="193"/>
      <c r="H1019" s="195" t="s">
        <v>43</v>
      </c>
      <c r="I1019" s="197"/>
      <c r="J1019" s="193"/>
      <c r="K1019" s="193"/>
      <c r="L1019" s="198"/>
      <c r="M1019" s="199"/>
      <c r="N1019" s="200"/>
      <c r="O1019" s="200"/>
      <c r="P1019" s="200"/>
      <c r="Q1019" s="200"/>
      <c r="R1019" s="200"/>
      <c r="S1019" s="200"/>
      <c r="T1019" s="201"/>
      <c r="AT1019" s="202" t="s">
        <v>193</v>
      </c>
      <c r="AU1019" s="202" t="s">
        <v>90</v>
      </c>
      <c r="AV1019" s="13" t="s">
        <v>88</v>
      </c>
      <c r="AW1019" s="13" t="s">
        <v>41</v>
      </c>
      <c r="AX1019" s="13" t="s">
        <v>80</v>
      </c>
      <c r="AY1019" s="202" t="s">
        <v>182</v>
      </c>
    </row>
    <row r="1020" spans="1:65" s="14" customFormat="1" ht="11.25">
      <c r="B1020" s="203"/>
      <c r="C1020" s="204"/>
      <c r="D1020" s="194" t="s">
        <v>193</v>
      </c>
      <c r="E1020" s="205" t="s">
        <v>43</v>
      </c>
      <c r="F1020" s="206" t="s">
        <v>891</v>
      </c>
      <c r="G1020" s="204"/>
      <c r="H1020" s="207">
        <v>2</v>
      </c>
      <c r="I1020" s="208"/>
      <c r="J1020" s="204"/>
      <c r="K1020" s="204"/>
      <c r="L1020" s="209"/>
      <c r="M1020" s="210"/>
      <c r="N1020" s="211"/>
      <c r="O1020" s="211"/>
      <c r="P1020" s="211"/>
      <c r="Q1020" s="211"/>
      <c r="R1020" s="211"/>
      <c r="S1020" s="211"/>
      <c r="T1020" s="212"/>
      <c r="AT1020" s="213" t="s">
        <v>193</v>
      </c>
      <c r="AU1020" s="213" t="s">
        <v>90</v>
      </c>
      <c r="AV1020" s="14" t="s">
        <v>90</v>
      </c>
      <c r="AW1020" s="14" t="s">
        <v>41</v>
      </c>
      <c r="AX1020" s="14" t="s">
        <v>80</v>
      </c>
      <c r="AY1020" s="213" t="s">
        <v>182</v>
      </c>
    </row>
    <row r="1021" spans="1:65" s="13" customFormat="1" ht="11.25">
      <c r="B1021" s="192"/>
      <c r="C1021" s="193"/>
      <c r="D1021" s="194" t="s">
        <v>193</v>
      </c>
      <c r="E1021" s="195" t="s">
        <v>43</v>
      </c>
      <c r="F1021" s="196" t="s">
        <v>1639</v>
      </c>
      <c r="G1021" s="193"/>
      <c r="H1021" s="195" t="s">
        <v>43</v>
      </c>
      <c r="I1021" s="197"/>
      <c r="J1021" s="193"/>
      <c r="K1021" s="193"/>
      <c r="L1021" s="198"/>
      <c r="M1021" s="199"/>
      <c r="N1021" s="200"/>
      <c r="O1021" s="200"/>
      <c r="P1021" s="200"/>
      <c r="Q1021" s="200"/>
      <c r="R1021" s="200"/>
      <c r="S1021" s="200"/>
      <c r="T1021" s="201"/>
      <c r="AT1021" s="202" t="s">
        <v>193</v>
      </c>
      <c r="AU1021" s="202" t="s">
        <v>90</v>
      </c>
      <c r="AV1021" s="13" t="s">
        <v>88</v>
      </c>
      <c r="AW1021" s="13" t="s">
        <v>41</v>
      </c>
      <c r="AX1021" s="13" t="s">
        <v>80</v>
      </c>
      <c r="AY1021" s="202" t="s">
        <v>182</v>
      </c>
    </row>
    <row r="1022" spans="1:65" s="14" customFormat="1" ht="11.25">
      <c r="B1022" s="203"/>
      <c r="C1022" s="204"/>
      <c r="D1022" s="194" t="s">
        <v>193</v>
      </c>
      <c r="E1022" s="205" t="s">
        <v>43</v>
      </c>
      <c r="F1022" s="206" t="s">
        <v>88</v>
      </c>
      <c r="G1022" s="204"/>
      <c r="H1022" s="207">
        <v>1</v>
      </c>
      <c r="I1022" s="208"/>
      <c r="J1022" s="204"/>
      <c r="K1022" s="204"/>
      <c r="L1022" s="209"/>
      <c r="M1022" s="210"/>
      <c r="N1022" s="211"/>
      <c r="O1022" s="211"/>
      <c r="P1022" s="211"/>
      <c r="Q1022" s="211"/>
      <c r="R1022" s="211"/>
      <c r="S1022" s="211"/>
      <c r="T1022" s="212"/>
      <c r="AT1022" s="213" t="s">
        <v>193</v>
      </c>
      <c r="AU1022" s="213" t="s">
        <v>90</v>
      </c>
      <c r="AV1022" s="14" t="s">
        <v>90</v>
      </c>
      <c r="AW1022" s="14" t="s">
        <v>41</v>
      </c>
      <c r="AX1022" s="14" t="s">
        <v>80</v>
      </c>
      <c r="AY1022" s="213" t="s">
        <v>182</v>
      </c>
    </row>
    <row r="1023" spans="1:65" s="13" customFormat="1" ht="11.25">
      <c r="B1023" s="192"/>
      <c r="C1023" s="193"/>
      <c r="D1023" s="194" t="s">
        <v>193</v>
      </c>
      <c r="E1023" s="195" t="s">
        <v>43</v>
      </c>
      <c r="F1023" s="196" t="s">
        <v>1641</v>
      </c>
      <c r="G1023" s="193"/>
      <c r="H1023" s="195" t="s">
        <v>43</v>
      </c>
      <c r="I1023" s="197"/>
      <c r="J1023" s="193"/>
      <c r="K1023" s="193"/>
      <c r="L1023" s="198"/>
      <c r="M1023" s="199"/>
      <c r="N1023" s="200"/>
      <c r="O1023" s="200"/>
      <c r="P1023" s="200"/>
      <c r="Q1023" s="200"/>
      <c r="R1023" s="200"/>
      <c r="S1023" s="200"/>
      <c r="T1023" s="201"/>
      <c r="AT1023" s="202" t="s">
        <v>193</v>
      </c>
      <c r="AU1023" s="202" t="s">
        <v>90</v>
      </c>
      <c r="AV1023" s="13" t="s">
        <v>88</v>
      </c>
      <c r="AW1023" s="13" t="s">
        <v>41</v>
      </c>
      <c r="AX1023" s="13" t="s">
        <v>80</v>
      </c>
      <c r="AY1023" s="202" t="s">
        <v>182</v>
      </c>
    </row>
    <row r="1024" spans="1:65" s="14" customFormat="1" ht="11.25">
      <c r="B1024" s="203"/>
      <c r="C1024" s="204"/>
      <c r="D1024" s="194" t="s">
        <v>193</v>
      </c>
      <c r="E1024" s="205" t="s">
        <v>43</v>
      </c>
      <c r="F1024" s="206" t="s">
        <v>88</v>
      </c>
      <c r="G1024" s="204"/>
      <c r="H1024" s="207">
        <v>1</v>
      </c>
      <c r="I1024" s="208"/>
      <c r="J1024" s="204"/>
      <c r="K1024" s="204"/>
      <c r="L1024" s="209"/>
      <c r="M1024" s="210"/>
      <c r="N1024" s="211"/>
      <c r="O1024" s="211"/>
      <c r="P1024" s="211"/>
      <c r="Q1024" s="211"/>
      <c r="R1024" s="211"/>
      <c r="S1024" s="211"/>
      <c r="T1024" s="212"/>
      <c r="AT1024" s="213" t="s">
        <v>193</v>
      </c>
      <c r="AU1024" s="213" t="s">
        <v>90</v>
      </c>
      <c r="AV1024" s="14" t="s">
        <v>90</v>
      </c>
      <c r="AW1024" s="14" t="s">
        <v>41</v>
      </c>
      <c r="AX1024" s="14" t="s">
        <v>80</v>
      </c>
      <c r="AY1024" s="213" t="s">
        <v>182</v>
      </c>
    </row>
    <row r="1025" spans="1:65" s="15" customFormat="1" ht="11.25">
      <c r="B1025" s="227"/>
      <c r="C1025" s="228"/>
      <c r="D1025" s="194" t="s">
        <v>193</v>
      </c>
      <c r="E1025" s="229" t="s">
        <v>43</v>
      </c>
      <c r="F1025" s="230" t="s">
        <v>436</v>
      </c>
      <c r="G1025" s="228"/>
      <c r="H1025" s="231">
        <v>7</v>
      </c>
      <c r="I1025" s="232"/>
      <c r="J1025" s="228"/>
      <c r="K1025" s="228"/>
      <c r="L1025" s="233"/>
      <c r="M1025" s="234"/>
      <c r="N1025" s="235"/>
      <c r="O1025" s="235"/>
      <c r="P1025" s="235"/>
      <c r="Q1025" s="235"/>
      <c r="R1025" s="235"/>
      <c r="S1025" s="235"/>
      <c r="T1025" s="236"/>
      <c r="AT1025" s="237" t="s">
        <v>193</v>
      </c>
      <c r="AU1025" s="237" t="s">
        <v>90</v>
      </c>
      <c r="AV1025" s="15" t="s">
        <v>205</v>
      </c>
      <c r="AW1025" s="15" t="s">
        <v>41</v>
      </c>
      <c r="AX1025" s="15" t="s">
        <v>88</v>
      </c>
      <c r="AY1025" s="237" t="s">
        <v>182</v>
      </c>
    </row>
    <row r="1026" spans="1:65" s="2" customFormat="1" ht="14.45" customHeight="1">
      <c r="A1026" s="35"/>
      <c r="B1026" s="36"/>
      <c r="C1026" s="214" t="s">
        <v>988</v>
      </c>
      <c r="D1026" s="214" t="s">
        <v>179</v>
      </c>
      <c r="E1026" s="215" t="s">
        <v>872</v>
      </c>
      <c r="F1026" s="216" t="s">
        <v>873</v>
      </c>
      <c r="G1026" s="217" t="s">
        <v>190</v>
      </c>
      <c r="H1026" s="218">
        <v>7</v>
      </c>
      <c r="I1026" s="219"/>
      <c r="J1026" s="220">
        <f>ROUND(I1026*H1026,2)</f>
        <v>0</v>
      </c>
      <c r="K1026" s="216" t="s">
        <v>198</v>
      </c>
      <c r="L1026" s="221"/>
      <c r="M1026" s="222" t="s">
        <v>43</v>
      </c>
      <c r="N1026" s="223" t="s">
        <v>51</v>
      </c>
      <c r="O1026" s="65"/>
      <c r="P1026" s="188">
        <f>O1026*H1026</f>
        <v>0</v>
      </c>
      <c r="Q1026" s="188">
        <v>0</v>
      </c>
      <c r="R1026" s="188">
        <f>Q1026*H1026</f>
        <v>0</v>
      </c>
      <c r="S1026" s="188">
        <v>0</v>
      </c>
      <c r="T1026" s="189">
        <f>S1026*H1026</f>
        <v>0</v>
      </c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R1026" s="190" t="s">
        <v>90</v>
      </c>
      <c r="AT1026" s="190" t="s">
        <v>179</v>
      </c>
      <c r="AU1026" s="190" t="s">
        <v>90</v>
      </c>
      <c r="AY1026" s="17" t="s">
        <v>182</v>
      </c>
      <c r="BE1026" s="191">
        <f>IF(N1026="základní",J1026,0)</f>
        <v>0</v>
      </c>
      <c r="BF1026" s="191">
        <f>IF(N1026="snížená",J1026,0)</f>
        <v>0</v>
      </c>
      <c r="BG1026" s="191">
        <f>IF(N1026="zákl. přenesená",J1026,0)</f>
        <v>0</v>
      </c>
      <c r="BH1026" s="191">
        <f>IF(N1026="sníž. přenesená",J1026,0)</f>
        <v>0</v>
      </c>
      <c r="BI1026" s="191">
        <f>IF(N1026="nulová",J1026,0)</f>
        <v>0</v>
      </c>
      <c r="BJ1026" s="17" t="s">
        <v>88</v>
      </c>
      <c r="BK1026" s="191">
        <f>ROUND(I1026*H1026,2)</f>
        <v>0</v>
      </c>
      <c r="BL1026" s="17" t="s">
        <v>88</v>
      </c>
      <c r="BM1026" s="190" t="s">
        <v>1866</v>
      </c>
    </row>
    <row r="1027" spans="1:65" s="13" customFormat="1" ht="11.25">
      <c r="B1027" s="192"/>
      <c r="C1027" s="193"/>
      <c r="D1027" s="194" t="s">
        <v>193</v>
      </c>
      <c r="E1027" s="195" t="s">
        <v>43</v>
      </c>
      <c r="F1027" s="196" t="s">
        <v>431</v>
      </c>
      <c r="G1027" s="193"/>
      <c r="H1027" s="195" t="s">
        <v>43</v>
      </c>
      <c r="I1027" s="197"/>
      <c r="J1027" s="193"/>
      <c r="K1027" s="193"/>
      <c r="L1027" s="198"/>
      <c r="M1027" s="199"/>
      <c r="N1027" s="200"/>
      <c r="O1027" s="200"/>
      <c r="P1027" s="200"/>
      <c r="Q1027" s="200"/>
      <c r="R1027" s="200"/>
      <c r="S1027" s="200"/>
      <c r="T1027" s="201"/>
      <c r="AT1027" s="202" t="s">
        <v>193</v>
      </c>
      <c r="AU1027" s="202" t="s">
        <v>90</v>
      </c>
      <c r="AV1027" s="13" t="s">
        <v>88</v>
      </c>
      <c r="AW1027" s="13" t="s">
        <v>41</v>
      </c>
      <c r="AX1027" s="13" t="s">
        <v>80</v>
      </c>
      <c r="AY1027" s="202" t="s">
        <v>182</v>
      </c>
    </row>
    <row r="1028" spans="1:65" s="13" customFormat="1" ht="11.25">
      <c r="B1028" s="192"/>
      <c r="C1028" s="193"/>
      <c r="D1028" s="194" t="s">
        <v>193</v>
      </c>
      <c r="E1028" s="195" t="s">
        <v>43</v>
      </c>
      <c r="F1028" s="196" t="s">
        <v>640</v>
      </c>
      <c r="G1028" s="193"/>
      <c r="H1028" s="195" t="s">
        <v>43</v>
      </c>
      <c r="I1028" s="197"/>
      <c r="J1028" s="193"/>
      <c r="K1028" s="193"/>
      <c r="L1028" s="198"/>
      <c r="M1028" s="199"/>
      <c r="N1028" s="200"/>
      <c r="O1028" s="200"/>
      <c r="P1028" s="200"/>
      <c r="Q1028" s="200"/>
      <c r="R1028" s="200"/>
      <c r="S1028" s="200"/>
      <c r="T1028" s="201"/>
      <c r="AT1028" s="202" t="s">
        <v>193</v>
      </c>
      <c r="AU1028" s="202" t="s">
        <v>90</v>
      </c>
      <c r="AV1028" s="13" t="s">
        <v>88</v>
      </c>
      <c r="AW1028" s="13" t="s">
        <v>41</v>
      </c>
      <c r="AX1028" s="13" t="s">
        <v>80</v>
      </c>
      <c r="AY1028" s="202" t="s">
        <v>182</v>
      </c>
    </row>
    <row r="1029" spans="1:65" s="14" customFormat="1" ht="11.25">
      <c r="B1029" s="203"/>
      <c r="C1029" s="204"/>
      <c r="D1029" s="194" t="s">
        <v>193</v>
      </c>
      <c r="E1029" s="205" t="s">
        <v>43</v>
      </c>
      <c r="F1029" s="206" t="s">
        <v>88</v>
      </c>
      <c r="G1029" s="204"/>
      <c r="H1029" s="207">
        <v>1</v>
      </c>
      <c r="I1029" s="208"/>
      <c r="J1029" s="204"/>
      <c r="K1029" s="204"/>
      <c r="L1029" s="209"/>
      <c r="M1029" s="210"/>
      <c r="N1029" s="211"/>
      <c r="O1029" s="211"/>
      <c r="P1029" s="211"/>
      <c r="Q1029" s="211"/>
      <c r="R1029" s="211"/>
      <c r="S1029" s="211"/>
      <c r="T1029" s="212"/>
      <c r="AT1029" s="213" t="s">
        <v>193</v>
      </c>
      <c r="AU1029" s="213" t="s">
        <v>90</v>
      </c>
      <c r="AV1029" s="14" t="s">
        <v>90</v>
      </c>
      <c r="AW1029" s="14" t="s">
        <v>41</v>
      </c>
      <c r="AX1029" s="14" t="s">
        <v>80</v>
      </c>
      <c r="AY1029" s="213" t="s">
        <v>182</v>
      </c>
    </row>
    <row r="1030" spans="1:65" s="13" customFormat="1" ht="11.25">
      <c r="B1030" s="192"/>
      <c r="C1030" s="193"/>
      <c r="D1030" s="194" t="s">
        <v>193</v>
      </c>
      <c r="E1030" s="195" t="s">
        <v>43</v>
      </c>
      <c r="F1030" s="196" t="s">
        <v>1636</v>
      </c>
      <c r="G1030" s="193"/>
      <c r="H1030" s="195" t="s">
        <v>43</v>
      </c>
      <c r="I1030" s="197"/>
      <c r="J1030" s="193"/>
      <c r="K1030" s="193"/>
      <c r="L1030" s="198"/>
      <c r="M1030" s="199"/>
      <c r="N1030" s="200"/>
      <c r="O1030" s="200"/>
      <c r="P1030" s="200"/>
      <c r="Q1030" s="200"/>
      <c r="R1030" s="200"/>
      <c r="S1030" s="200"/>
      <c r="T1030" s="201"/>
      <c r="AT1030" s="202" t="s">
        <v>193</v>
      </c>
      <c r="AU1030" s="202" t="s">
        <v>90</v>
      </c>
      <c r="AV1030" s="13" t="s">
        <v>88</v>
      </c>
      <c r="AW1030" s="13" t="s">
        <v>41</v>
      </c>
      <c r="AX1030" s="13" t="s">
        <v>80</v>
      </c>
      <c r="AY1030" s="202" t="s">
        <v>182</v>
      </c>
    </row>
    <row r="1031" spans="1:65" s="14" customFormat="1" ht="11.25">
      <c r="B1031" s="203"/>
      <c r="C1031" s="204"/>
      <c r="D1031" s="194" t="s">
        <v>193</v>
      </c>
      <c r="E1031" s="205" t="s">
        <v>43</v>
      </c>
      <c r="F1031" s="206" t="s">
        <v>88</v>
      </c>
      <c r="G1031" s="204"/>
      <c r="H1031" s="207">
        <v>1</v>
      </c>
      <c r="I1031" s="208"/>
      <c r="J1031" s="204"/>
      <c r="K1031" s="204"/>
      <c r="L1031" s="209"/>
      <c r="M1031" s="210"/>
      <c r="N1031" s="211"/>
      <c r="O1031" s="211"/>
      <c r="P1031" s="211"/>
      <c r="Q1031" s="211"/>
      <c r="R1031" s="211"/>
      <c r="S1031" s="211"/>
      <c r="T1031" s="212"/>
      <c r="AT1031" s="213" t="s">
        <v>193</v>
      </c>
      <c r="AU1031" s="213" t="s">
        <v>90</v>
      </c>
      <c r="AV1031" s="14" t="s">
        <v>90</v>
      </c>
      <c r="AW1031" s="14" t="s">
        <v>41</v>
      </c>
      <c r="AX1031" s="14" t="s">
        <v>80</v>
      </c>
      <c r="AY1031" s="213" t="s">
        <v>182</v>
      </c>
    </row>
    <row r="1032" spans="1:65" s="13" customFormat="1" ht="11.25">
      <c r="B1032" s="192"/>
      <c r="C1032" s="193"/>
      <c r="D1032" s="194" t="s">
        <v>193</v>
      </c>
      <c r="E1032" s="195" t="s">
        <v>43</v>
      </c>
      <c r="F1032" s="196" t="s">
        <v>1637</v>
      </c>
      <c r="G1032" s="193"/>
      <c r="H1032" s="195" t="s">
        <v>43</v>
      </c>
      <c r="I1032" s="197"/>
      <c r="J1032" s="193"/>
      <c r="K1032" s="193"/>
      <c r="L1032" s="198"/>
      <c r="M1032" s="199"/>
      <c r="N1032" s="200"/>
      <c r="O1032" s="200"/>
      <c r="P1032" s="200"/>
      <c r="Q1032" s="200"/>
      <c r="R1032" s="200"/>
      <c r="S1032" s="200"/>
      <c r="T1032" s="201"/>
      <c r="AT1032" s="202" t="s">
        <v>193</v>
      </c>
      <c r="AU1032" s="202" t="s">
        <v>90</v>
      </c>
      <c r="AV1032" s="13" t="s">
        <v>88</v>
      </c>
      <c r="AW1032" s="13" t="s">
        <v>41</v>
      </c>
      <c r="AX1032" s="13" t="s">
        <v>80</v>
      </c>
      <c r="AY1032" s="202" t="s">
        <v>182</v>
      </c>
    </row>
    <row r="1033" spans="1:65" s="14" customFormat="1" ht="11.25">
      <c r="B1033" s="203"/>
      <c r="C1033" s="204"/>
      <c r="D1033" s="194" t="s">
        <v>193</v>
      </c>
      <c r="E1033" s="205" t="s">
        <v>43</v>
      </c>
      <c r="F1033" s="206" t="s">
        <v>88</v>
      </c>
      <c r="G1033" s="204"/>
      <c r="H1033" s="207">
        <v>1</v>
      </c>
      <c r="I1033" s="208"/>
      <c r="J1033" s="204"/>
      <c r="K1033" s="204"/>
      <c r="L1033" s="209"/>
      <c r="M1033" s="210"/>
      <c r="N1033" s="211"/>
      <c r="O1033" s="211"/>
      <c r="P1033" s="211"/>
      <c r="Q1033" s="211"/>
      <c r="R1033" s="211"/>
      <c r="S1033" s="211"/>
      <c r="T1033" s="212"/>
      <c r="AT1033" s="213" t="s">
        <v>193</v>
      </c>
      <c r="AU1033" s="213" t="s">
        <v>90</v>
      </c>
      <c r="AV1033" s="14" t="s">
        <v>90</v>
      </c>
      <c r="AW1033" s="14" t="s">
        <v>41</v>
      </c>
      <c r="AX1033" s="14" t="s">
        <v>80</v>
      </c>
      <c r="AY1033" s="213" t="s">
        <v>182</v>
      </c>
    </row>
    <row r="1034" spans="1:65" s="13" customFormat="1" ht="11.25">
      <c r="B1034" s="192"/>
      <c r="C1034" s="193"/>
      <c r="D1034" s="194" t="s">
        <v>193</v>
      </c>
      <c r="E1034" s="195" t="s">
        <v>43</v>
      </c>
      <c r="F1034" s="196" t="s">
        <v>1638</v>
      </c>
      <c r="G1034" s="193"/>
      <c r="H1034" s="195" t="s">
        <v>43</v>
      </c>
      <c r="I1034" s="197"/>
      <c r="J1034" s="193"/>
      <c r="K1034" s="193"/>
      <c r="L1034" s="198"/>
      <c r="M1034" s="199"/>
      <c r="N1034" s="200"/>
      <c r="O1034" s="200"/>
      <c r="P1034" s="200"/>
      <c r="Q1034" s="200"/>
      <c r="R1034" s="200"/>
      <c r="S1034" s="200"/>
      <c r="T1034" s="201"/>
      <c r="AT1034" s="202" t="s">
        <v>193</v>
      </c>
      <c r="AU1034" s="202" t="s">
        <v>90</v>
      </c>
      <c r="AV1034" s="13" t="s">
        <v>88</v>
      </c>
      <c r="AW1034" s="13" t="s">
        <v>41</v>
      </c>
      <c r="AX1034" s="13" t="s">
        <v>80</v>
      </c>
      <c r="AY1034" s="202" t="s">
        <v>182</v>
      </c>
    </row>
    <row r="1035" spans="1:65" s="14" customFormat="1" ht="11.25">
      <c r="B1035" s="203"/>
      <c r="C1035" s="204"/>
      <c r="D1035" s="194" t="s">
        <v>193</v>
      </c>
      <c r="E1035" s="205" t="s">
        <v>43</v>
      </c>
      <c r="F1035" s="206" t="s">
        <v>891</v>
      </c>
      <c r="G1035" s="204"/>
      <c r="H1035" s="207">
        <v>2</v>
      </c>
      <c r="I1035" s="208"/>
      <c r="J1035" s="204"/>
      <c r="K1035" s="204"/>
      <c r="L1035" s="209"/>
      <c r="M1035" s="210"/>
      <c r="N1035" s="211"/>
      <c r="O1035" s="211"/>
      <c r="P1035" s="211"/>
      <c r="Q1035" s="211"/>
      <c r="R1035" s="211"/>
      <c r="S1035" s="211"/>
      <c r="T1035" s="212"/>
      <c r="AT1035" s="213" t="s">
        <v>193</v>
      </c>
      <c r="AU1035" s="213" t="s">
        <v>90</v>
      </c>
      <c r="AV1035" s="14" t="s">
        <v>90</v>
      </c>
      <c r="AW1035" s="14" t="s">
        <v>41</v>
      </c>
      <c r="AX1035" s="14" t="s">
        <v>80</v>
      </c>
      <c r="AY1035" s="213" t="s">
        <v>182</v>
      </c>
    </row>
    <row r="1036" spans="1:65" s="13" customFormat="1" ht="11.25">
      <c r="B1036" s="192"/>
      <c r="C1036" s="193"/>
      <c r="D1036" s="194" t="s">
        <v>193</v>
      </c>
      <c r="E1036" s="195" t="s">
        <v>43</v>
      </c>
      <c r="F1036" s="196" t="s">
        <v>1639</v>
      </c>
      <c r="G1036" s="193"/>
      <c r="H1036" s="195" t="s">
        <v>43</v>
      </c>
      <c r="I1036" s="197"/>
      <c r="J1036" s="193"/>
      <c r="K1036" s="193"/>
      <c r="L1036" s="198"/>
      <c r="M1036" s="199"/>
      <c r="N1036" s="200"/>
      <c r="O1036" s="200"/>
      <c r="P1036" s="200"/>
      <c r="Q1036" s="200"/>
      <c r="R1036" s="200"/>
      <c r="S1036" s="200"/>
      <c r="T1036" s="201"/>
      <c r="AT1036" s="202" t="s">
        <v>193</v>
      </c>
      <c r="AU1036" s="202" t="s">
        <v>90</v>
      </c>
      <c r="AV1036" s="13" t="s">
        <v>88</v>
      </c>
      <c r="AW1036" s="13" t="s">
        <v>41</v>
      </c>
      <c r="AX1036" s="13" t="s">
        <v>80</v>
      </c>
      <c r="AY1036" s="202" t="s">
        <v>182</v>
      </c>
    </row>
    <row r="1037" spans="1:65" s="14" customFormat="1" ht="11.25">
      <c r="B1037" s="203"/>
      <c r="C1037" s="204"/>
      <c r="D1037" s="194" t="s">
        <v>193</v>
      </c>
      <c r="E1037" s="205" t="s">
        <v>43</v>
      </c>
      <c r="F1037" s="206" t="s">
        <v>88</v>
      </c>
      <c r="G1037" s="204"/>
      <c r="H1037" s="207">
        <v>1</v>
      </c>
      <c r="I1037" s="208"/>
      <c r="J1037" s="204"/>
      <c r="K1037" s="204"/>
      <c r="L1037" s="209"/>
      <c r="M1037" s="210"/>
      <c r="N1037" s="211"/>
      <c r="O1037" s="211"/>
      <c r="P1037" s="211"/>
      <c r="Q1037" s="211"/>
      <c r="R1037" s="211"/>
      <c r="S1037" s="211"/>
      <c r="T1037" s="212"/>
      <c r="AT1037" s="213" t="s">
        <v>193</v>
      </c>
      <c r="AU1037" s="213" t="s">
        <v>90</v>
      </c>
      <c r="AV1037" s="14" t="s">
        <v>90</v>
      </c>
      <c r="AW1037" s="14" t="s">
        <v>41</v>
      </c>
      <c r="AX1037" s="14" t="s">
        <v>80</v>
      </c>
      <c r="AY1037" s="213" t="s">
        <v>182</v>
      </c>
    </row>
    <row r="1038" spans="1:65" s="13" customFormat="1" ht="11.25">
      <c r="B1038" s="192"/>
      <c r="C1038" s="193"/>
      <c r="D1038" s="194" t="s">
        <v>193</v>
      </c>
      <c r="E1038" s="195" t="s">
        <v>43</v>
      </c>
      <c r="F1038" s="196" t="s">
        <v>1641</v>
      </c>
      <c r="G1038" s="193"/>
      <c r="H1038" s="195" t="s">
        <v>43</v>
      </c>
      <c r="I1038" s="197"/>
      <c r="J1038" s="193"/>
      <c r="K1038" s="193"/>
      <c r="L1038" s="198"/>
      <c r="M1038" s="199"/>
      <c r="N1038" s="200"/>
      <c r="O1038" s="200"/>
      <c r="P1038" s="200"/>
      <c r="Q1038" s="200"/>
      <c r="R1038" s="200"/>
      <c r="S1038" s="200"/>
      <c r="T1038" s="201"/>
      <c r="AT1038" s="202" t="s">
        <v>193</v>
      </c>
      <c r="AU1038" s="202" t="s">
        <v>90</v>
      </c>
      <c r="AV1038" s="13" t="s">
        <v>88</v>
      </c>
      <c r="AW1038" s="13" t="s">
        <v>41</v>
      </c>
      <c r="AX1038" s="13" t="s">
        <v>80</v>
      </c>
      <c r="AY1038" s="202" t="s">
        <v>182</v>
      </c>
    </row>
    <row r="1039" spans="1:65" s="14" customFormat="1" ht="11.25">
      <c r="B1039" s="203"/>
      <c r="C1039" s="204"/>
      <c r="D1039" s="194" t="s">
        <v>193</v>
      </c>
      <c r="E1039" s="205" t="s">
        <v>43</v>
      </c>
      <c r="F1039" s="206" t="s">
        <v>88</v>
      </c>
      <c r="G1039" s="204"/>
      <c r="H1039" s="207">
        <v>1</v>
      </c>
      <c r="I1039" s="208"/>
      <c r="J1039" s="204"/>
      <c r="K1039" s="204"/>
      <c r="L1039" s="209"/>
      <c r="M1039" s="210"/>
      <c r="N1039" s="211"/>
      <c r="O1039" s="211"/>
      <c r="P1039" s="211"/>
      <c r="Q1039" s="211"/>
      <c r="R1039" s="211"/>
      <c r="S1039" s="211"/>
      <c r="T1039" s="212"/>
      <c r="AT1039" s="213" t="s">
        <v>193</v>
      </c>
      <c r="AU1039" s="213" t="s">
        <v>90</v>
      </c>
      <c r="AV1039" s="14" t="s">
        <v>90</v>
      </c>
      <c r="AW1039" s="14" t="s">
        <v>41</v>
      </c>
      <c r="AX1039" s="14" t="s">
        <v>80</v>
      </c>
      <c r="AY1039" s="213" t="s">
        <v>182</v>
      </c>
    </row>
    <row r="1040" spans="1:65" s="15" customFormat="1" ht="11.25">
      <c r="B1040" s="227"/>
      <c r="C1040" s="228"/>
      <c r="D1040" s="194" t="s">
        <v>193</v>
      </c>
      <c r="E1040" s="229" t="s">
        <v>43</v>
      </c>
      <c r="F1040" s="230" t="s">
        <v>436</v>
      </c>
      <c r="G1040" s="228"/>
      <c r="H1040" s="231">
        <v>7</v>
      </c>
      <c r="I1040" s="232"/>
      <c r="J1040" s="228"/>
      <c r="K1040" s="228"/>
      <c r="L1040" s="233"/>
      <c r="M1040" s="234"/>
      <c r="N1040" s="235"/>
      <c r="O1040" s="235"/>
      <c r="P1040" s="235"/>
      <c r="Q1040" s="235"/>
      <c r="R1040" s="235"/>
      <c r="S1040" s="235"/>
      <c r="T1040" s="236"/>
      <c r="AT1040" s="237" t="s">
        <v>193</v>
      </c>
      <c r="AU1040" s="237" t="s">
        <v>90</v>
      </c>
      <c r="AV1040" s="15" t="s">
        <v>205</v>
      </c>
      <c r="AW1040" s="15" t="s">
        <v>41</v>
      </c>
      <c r="AX1040" s="15" t="s">
        <v>88</v>
      </c>
      <c r="AY1040" s="237" t="s">
        <v>182</v>
      </c>
    </row>
    <row r="1041" spans="1:65" s="2" customFormat="1" ht="76.349999999999994" customHeight="1">
      <c r="A1041" s="35"/>
      <c r="B1041" s="36"/>
      <c r="C1041" s="179" t="s">
        <v>992</v>
      </c>
      <c r="D1041" s="179" t="s">
        <v>187</v>
      </c>
      <c r="E1041" s="180" t="s">
        <v>856</v>
      </c>
      <c r="F1041" s="181" t="s">
        <v>857</v>
      </c>
      <c r="G1041" s="182" t="s">
        <v>190</v>
      </c>
      <c r="H1041" s="183">
        <v>8</v>
      </c>
      <c r="I1041" s="184"/>
      <c r="J1041" s="185">
        <f>ROUND(I1041*H1041,2)</f>
        <v>0</v>
      </c>
      <c r="K1041" s="181" t="s">
        <v>191</v>
      </c>
      <c r="L1041" s="40"/>
      <c r="M1041" s="186" t="s">
        <v>43</v>
      </c>
      <c r="N1041" s="187" t="s">
        <v>51</v>
      </c>
      <c r="O1041" s="65"/>
      <c r="P1041" s="188">
        <f>O1041*H1041</f>
        <v>0</v>
      </c>
      <c r="Q1041" s="188">
        <v>0</v>
      </c>
      <c r="R1041" s="188">
        <f>Q1041*H1041</f>
        <v>0</v>
      </c>
      <c r="S1041" s="188">
        <v>0</v>
      </c>
      <c r="T1041" s="189">
        <f>S1041*H1041</f>
        <v>0</v>
      </c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R1041" s="190" t="s">
        <v>88</v>
      </c>
      <c r="AT1041" s="190" t="s">
        <v>187</v>
      </c>
      <c r="AU1041" s="190" t="s">
        <v>90</v>
      </c>
      <c r="AY1041" s="17" t="s">
        <v>182</v>
      </c>
      <c r="BE1041" s="191">
        <f>IF(N1041="základní",J1041,0)</f>
        <v>0</v>
      </c>
      <c r="BF1041" s="191">
        <f>IF(N1041="snížená",J1041,0)</f>
        <v>0</v>
      </c>
      <c r="BG1041" s="191">
        <f>IF(N1041="zákl. přenesená",J1041,0)</f>
        <v>0</v>
      </c>
      <c r="BH1041" s="191">
        <f>IF(N1041="sníž. přenesená",J1041,0)</f>
        <v>0</v>
      </c>
      <c r="BI1041" s="191">
        <f>IF(N1041="nulová",J1041,0)</f>
        <v>0</v>
      </c>
      <c r="BJ1041" s="17" t="s">
        <v>88</v>
      </c>
      <c r="BK1041" s="191">
        <f>ROUND(I1041*H1041,2)</f>
        <v>0</v>
      </c>
      <c r="BL1041" s="17" t="s">
        <v>88</v>
      </c>
      <c r="BM1041" s="190" t="s">
        <v>1873</v>
      </c>
    </row>
    <row r="1042" spans="1:65" s="13" customFormat="1" ht="11.25">
      <c r="B1042" s="192"/>
      <c r="C1042" s="193"/>
      <c r="D1042" s="194" t="s">
        <v>193</v>
      </c>
      <c r="E1042" s="195" t="s">
        <v>43</v>
      </c>
      <c r="F1042" s="196" t="s">
        <v>532</v>
      </c>
      <c r="G1042" s="193"/>
      <c r="H1042" s="195" t="s">
        <v>43</v>
      </c>
      <c r="I1042" s="197"/>
      <c r="J1042" s="193"/>
      <c r="K1042" s="193"/>
      <c r="L1042" s="198"/>
      <c r="M1042" s="199"/>
      <c r="N1042" s="200"/>
      <c r="O1042" s="200"/>
      <c r="P1042" s="200"/>
      <c r="Q1042" s="200"/>
      <c r="R1042" s="200"/>
      <c r="S1042" s="200"/>
      <c r="T1042" s="201"/>
      <c r="AT1042" s="202" t="s">
        <v>193</v>
      </c>
      <c r="AU1042" s="202" t="s">
        <v>90</v>
      </c>
      <c r="AV1042" s="13" t="s">
        <v>88</v>
      </c>
      <c r="AW1042" s="13" t="s">
        <v>41</v>
      </c>
      <c r="AX1042" s="13" t="s">
        <v>80</v>
      </c>
      <c r="AY1042" s="202" t="s">
        <v>182</v>
      </c>
    </row>
    <row r="1043" spans="1:65" s="13" customFormat="1" ht="11.25">
      <c r="B1043" s="192"/>
      <c r="C1043" s="193"/>
      <c r="D1043" s="194" t="s">
        <v>193</v>
      </c>
      <c r="E1043" s="195" t="s">
        <v>43</v>
      </c>
      <c r="F1043" s="196" t="s">
        <v>362</v>
      </c>
      <c r="G1043" s="193"/>
      <c r="H1043" s="195" t="s">
        <v>43</v>
      </c>
      <c r="I1043" s="197"/>
      <c r="J1043" s="193"/>
      <c r="K1043" s="193"/>
      <c r="L1043" s="198"/>
      <c r="M1043" s="199"/>
      <c r="N1043" s="200"/>
      <c r="O1043" s="200"/>
      <c r="P1043" s="200"/>
      <c r="Q1043" s="200"/>
      <c r="R1043" s="200"/>
      <c r="S1043" s="200"/>
      <c r="T1043" s="201"/>
      <c r="AT1043" s="202" t="s">
        <v>193</v>
      </c>
      <c r="AU1043" s="202" t="s">
        <v>90</v>
      </c>
      <c r="AV1043" s="13" t="s">
        <v>88</v>
      </c>
      <c r="AW1043" s="13" t="s">
        <v>41</v>
      </c>
      <c r="AX1043" s="13" t="s">
        <v>80</v>
      </c>
      <c r="AY1043" s="202" t="s">
        <v>182</v>
      </c>
    </row>
    <row r="1044" spans="1:65" s="14" customFormat="1" ht="11.25">
      <c r="B1044" s="203"/>
      <c r="C1044" s="204"/>
      <c r="D1044" s="194" t="s">
        <v>193</v>
      </c>
      <c r="E1044" s="205" t="s">
        <v>43</v>
      </c>
      <c r="F1044" s="206" t="s">
        <v>225</v>
      </c>
      <c r="G1044" s="204"/>
      <c r="H1044" s="207">
        <v>8</v>
      </c>
      <c r="I1044" s="208"/>
      <c r="J1044" s="204"/>
      <c r="K1044" s="204"/>
      <c r="L1044" s="209"/>
      <c r="M1044" s="210"/>
      <c r="N1044" s="211"/>
      <c r="O1044" s="211"/>
      <c r="P1044" s="211"/>
      <c r="Q1044" s="211"/>
      <c r="R1044" s="211"/>
      <c r="S1044" s="211"/>
      <c r="T1044" s="212"/>
      <c r="AT1044" s="213" t="s">
        <v>193</v>
      </c>
      <c r="AU1044" s="213" t="s">
        <v>90</v>
      </c>
      <c r="AV1044" s="14" t="s">
        <v>90</v>
      </c>
      <c r="AW1044" s="14" t="s">
        <v>41</v>
      </c>
      <c r="AX1044" s="14" t="s">
        <v>88</v>
      </c>
      <c r="AY1044" s="213" t="s">
        <v>182</v>
      </c>
    </row>
    <row r="1045" spans="1:65" s="2" customFormat="1" ht="76.349999999999994" customHeight="1">
      <c r="A1045" s="35"/>
      <c r="B1045" s="36"/>
      <c r="C1045" s="179" t="s">
        <v>996</v>
      </c>
      <c r="D1045" s="179" t="s">
        <v>187</v>
      </c>
      <c r="E1045" s="180" t="s">
        <v>860</v>
      </c>
      <c r="F1045" s="181" t="s">
        <v>861</v>
      </c>
      <c r="G1045" s="182" t="s">
        <v>190</v>
      </c>
      <c r="H1045" s="183">
        <v>10</v>
      </c>
      <c r="I1045" s="184"/>
      <c r="J1045" s="185">
        <f>ROUND(I1045*H1045,2)</f>
        <v>0</v>
      </c>
      <c r="K1045" s="181" t="s">
        <v>191</v>
      </c>
      <c r="L1045" s="40"/>
      <c r="M1045" s="186" t="s">
        <v>43</v>
      </c>
      <c r="N1045" s="187" t="s">
        <v>51</v>
      </c>
      <c r="O1045" s="65"/>
      <c r="P1045" s="188">
        <f>O1045*H1045</f>
        <v>0</v>
      </c>
      <c r="Q1045" s="188">
        <v>0</v>
      </c>
      <c r="R1045" s="188">
        <f>Q1045*H1045</f>
        <v>0</v>
      </c>
      <c r="S1045" s="188">
        <v>0</v>
      </c>
      <c r="T1045" s="189">
        <f>S1045*H1045</f>
        <v>0</v>
      </c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R1045" s="190" t="s">
        <v>88</v>
      </c>
      <c r="AT1045" s="190" t="s">
        <v>187</v>
      </c>
      <c r="AU1045" s="190" t="s">
        <v>90</v>
      </c>
      <c r="AY1045" s="17" t="s">
        <v>182</v>
      </c>
      <c r="BE1045" s="191">
        <f>IF(N1045="základní",J1045,0)</f>
        <v>0</v>
      </c>
      <c r="BF1045" s="191">
        <f>IF(N1045="snížená",J1045,0)</f>
        <v>0</v>
      </c>
      <c r="BG1045" s="191">
        <f>IF(N1045="zákl. přenesená",J1045,0)</f>
        <v>0</v>
      </c>
      <c r="BH1045" s="191">
        <f>IF(N1045="sníž. přenesená",J1045,0)</f>
        <v>0</v>
      </c>
      <c r="BI1045" s="191">
        <f>IF(N1045="nulová",J1045,0)</f>
        <v>0</v>
      </c>
      <c r="BJ1045" s="17" t="s">
        <v>88</v>
      </c>
      <c r="BK1045" s="191">
        <f>ROUND(I1045*H1045,2)</f>
        <v>0</v>
      </c>
      <c r="BL1045" s="17" t="s">
        <v>88</v>
      </c>
      <c r="BM1045" s="190" t="s">
        <v>862</v>
      </c>
    </row>
    <row r="1046" spans="1:65" s="13" customFormat="1" ht="11.25">
      <c r="B1046" s="192"/>
      <c r="C1046" s="193"/>
      <c r="D1046" s="194" t="s">
        <v>193</v>
      </c>
      <c r="E1046" s="195" t="s">
        <v>43</v>
      </c>
      <c r="F1046" s="196" t="s">
        <v>431</v>
      </c>
      <c r="G1046" s="193"/>
      <c r="H1046" s="195" t="s">
        <v>43</v>
      </c>
      <c r="I1046" s="197"/>
      <c r="J1046" s="193"/>
      <c r="K1046" s="193"/>
      <c r="L1046" s="198"/>
      <c r="M1046" s="199"/>
      <c r="N1046" s="200"/>
      <c r="O1046" s="200"/>
      <c r="P1046" s="200"/>
      <c r="Q1046" s="200"/>
      <c r="R1046" s="200"/>
      <c r="S1046" s="200"/>
      <c r="T1046" s="201"/>
      <c r="AT1046" s="202" t="s">
        <v>193</v>
      </c>
      <c r="AU1046" s="202" t="s">
        <v>90</v>
      </c>
      <c r="AV1046" s="13" t="s">
        <v>88</v>
      </c>
      <c r="AW1046" s="13" t="s">
        <v>41</v>
      </c>
      <c r="AX1046" s="13" t="s">
        <v>80</v>
      </c>
      <c r="AY1046" s="202" t="s">
        <v>182</v>
      </c>
    </row>
    <row r="1047" spans="1:65" s="13" customFormat="1" ht="11.25">
      <c r="B1047" s="192"/>
      <c r="C1047" s="193"/>
      <c r="D1047" s="194" t="s">
        <v>193</v>
      </c>
      <c r="E1047" s="195" t="s">
        <v>43</v>
      </c>
      <c r="F1047" s="196" t="s">
        <v>638</v>
      </c>
      <c r="G1047" s="193"/>
      <c r="H1047" s="195" t="s">
        <v>43</v>
      </c>
      <c r="I1047" s="197"/>
      <c r="J1047" s="193"/>
      <c r="K1047" s="193"/>
      <c r="L1047" s="198"/>
      <c r="M1047" s="199"/>
      <c r="N1047" s="200"/>
      <c r="O1047" s="200"/>
      <c r="P1047" s="200"/>
      <c r="Q1047" s="200"/>
      <c r="R1047" s="200"/>
      <c r="S1047" s="200"/>
      <c r="T1047" s="201"/>
      <c r="AT1047" s="202" t="s">
        <v>193</v>
      </c>
      <c r="AU1047" s="202" t="s">
        <v>90</v>
      </c>
      <c r="AV1047" s="13" t="s">
        <v>88</v>
      </c>
      <c r="AW1047" s="13" t="s">
        <v>41</v>
      </c>
      <c r="AX1047" s="13" t="s">
        <v>80</v>
      </c>
      <c r="AY1047" s="202" t="s">
        <v>182</v>
      </c>
    </row>
    <row r="1048" spans="1:65" s="14" customFormat="1" ht="11.25">
      <c r="B1048" s="203"/>
      <c r="C1048" s="204"/>
      <c r="D1048" s="194" t="s">
        <v>193</v>
      </c>
      <c r="E1048" s="205" t="s">
        <v>43</v>
      </c>
      <c r="F1048" s="206" t="s">
        <v>88</v>
      </c>
      <c r="G1048" s="204"/>
      <c r="H1048" s="207">
        <v>1</v>
      </c>
      <c r="I1048" s="208"/>
      <c r="J1048" s="204"/>
      <c r="K1048" s="204"/>
      <c r="L1048" s="209"/>
      <c r="M1048" s="210"/>
      <c r="N1048" s="211"/>
      <c r="O1048" s="211"/>
      <c r="P1048" s="211"/>
      <c r="Q1048" s="211"/>
      <c r="R1048" s="211"/>
      <c r="S1048" s="211"/>
      <c r="T1048" s="212"/>
      <c r="AT1048" s="213" t="s">
        <v>193</v>
      </c>
      <c r="AU1048" s="213" t="s">
        <v>90</v>
      </c>
      <c r="AV1048" s="14" t="s">
        <v>90</v>
      </c>
      <c r="AW1048" s="14" t="s">
        <v>41</v>
      </c>
      <c r="AX1048" s="14" t="s">
        <v>80</v>
      </c>
      <c r="AY1048" s="213" t="s">
        <v>182</v>
      </c>
    </row>
    <row r="1049" spans="1:65" s="13" customFormat="1" ht="11.25">
      <c r="B1049" s="192"/>
      <c r="C1049" s="193"/>
      <c r="D1049" s="194" t="s">
        <v>193</v>
      </c>
      <c r="E1049" s="195" t="s">
        <v>43</v>
      </c>
      <c r="F1049" s="196" t="s">
        <v>640</v>
      </c>
      <c r="G1049" s="193"/>
      <c r="H1049" s="195" t="s">
        <v>43</v>
      </c>
      <c r="I1049" s="197"/>
      <c r="J1049" s="193"/>
      <c r="K1049" s="193"/>
      <c r="L1049" s="198"/>
      <c r="M1049" s="199"/>
      <c r="N1049" s="200"/>
      <c r="O1049" s="200"/>
      <c r="P1049" s="200"/>
      <c r="Q1049" s="200"/>
      <c r="R1049" s="200"/>
      <c r="S1049" s="200"/>
      <c r="T1049" s="201"/>
      <c r="AT1049" s="202" t="s">
        <v>193</v>
      </c>
      <c r="AU1049" s="202" t="s">
        <v>90</v>
      </c>
      <c r="AV1049" s="13" t="s">
        <v>88</v>
      </c>
      <c r="AW1049" s="13" t="s">
        <v>41</v>
      </c>
      <c r="AX1049" s="13" t="s">
        <v>80</v>
      </c>
      <c r="AY1049" s="202" t="s">
        <v>182</v>
      </c>
    </row>
    <row r="1050" spans="1:65" s="14" customFormat="1" ht="11.25">
      <c r="B1050" s="203"/>
      <c r="C1050" s="204"/>
      <c r="D1050" s="194" t="s">
        <v>193</v>
      </c>
      <c r="E1050" s="205" t="s">
        <v>43</v>
      </c>
      <c r="F1050" s="206" t="s">
        <v>88</v>
      </c>
      <c r="G1050" s="204"/>
      <c r="H1050" s="207">
        <v>1</v>
      </c>
      <c r="I1050" s="208"/>
      <c r="J1050" s="204"/>
      <c r="K1050" s="204"/>
      <c r="L1050" s="209"/>
      <c r="M1050" s="210"/>
      <c r="N1050" s="211"/>
      <c r="O1050" s="211"/>
      <c r="P1050" s="211"/>
      <c r="Q1050" s="211"/>
      <c r="R1050" s="211"/>
      <c r="S1050" s="211"/>
      <c r="T1050" s="212"/>
      <c r="AT1050" s="213" t="s">
        <v>193</v>
      </c>
      <c r="AU1050" s="213" t="s">
        <v>90</v>
      </c>
      <c r="AV1050" s="14" t="s">
        <v>90</v>
      </c>
      <c r="AW1050" s="14" t="s">
        <v>41</v>
      </c>
      <c r="AX1050" s="14" t="s">
        <v>80</v>
      </c>
      <c r="AY1050" s="213" t="s">
        <v>182</v>
      </c>
    </row>
    <row r="1051" spans="1:65" s="13" customFormat="1" ht="11.25">
      <c r="B1051" s="192"/>
      <c r="C1051" s="193"/>
      <c r="D1051" s="194" t="s">
        <v>193</v>
      </c>
      <c r="E1051" s="195" t="s">
        <v>43</v>
      </c>
      <c r="F1051" s="196" t="s">
        <v>1636</v>
      </c>
      <c r="G1051" s="193"/>
      <c r="H1051" s="195" t="s">
        <v>43</v>
      </c>
      <c r="I1051" s="197"/>
      <c r="J1051" s="193"/>
      <c r="K1051" s="193"/>
      <c r="L1051" s="198"/>
      <c r="M1051" s="199"/>
      <c r="N1051" s="200"/>
      <c r="O1051" s="200"/>
      <c r="P1051" s="200"/>
      <c r="Q1051" s="200"/>
      <c r="R1051" s="200"/>
      <c r="S1051" s="200"/>
      <c r="T1051" s="201"/>
      <c r="AT1051" s="202" t="s">
        <v>193</v>
      </c>
      <c r="AU1051" s="202" t="s">
        <v>90</v>
      </c>
      <c r="AV1051" s="13" t="s">
        <v>88</v>
      </c>
      <c r="AW1051" s="13" t="s">
        <v>41</v>
      </c>
      <c r="AX1051" s="13" t="s">
        <v>80</v>
      </c>
      <c r="AY1051" s="202" t="s">
        <v>182</v>
      </c>
    </row>
    <row r="1052" spans="1:65" s="14" customFormat="1" ht="11.25">
      <c r="B1052" s="203"/>
      <c r="C1052" s="204"/>
      <c r="D1052" s="194" t="s">
        <v>193</v>
      </c>
      <c r="E1052" s="205" t="s">
        <v>43</v>
      </c>
      <c r="F1052" s="206" t="s">
        <v>88</v>
      </c>
      <c r="G1052" s="204"/>
      <c r="H1052" s="207">
        <v>1</v>
      </c>
      <c r="I1052" s="208"/>
      <c r="J1052" s="204"/>
      <c r="K1052" s="204"/>
      <c r="L1052" s="209"/>
      <c r="M1052" s="210"/>
      <c r="N1052" s="211"/>
      <c r="O1052" s="211"/>
      <c r="P1052" s="211"/>
      <c r="Q1052" s="211"/>
      <c r="R1052" s="211"/>
      <c r="S1052" s="211"/>
      <c r="T1052" s="212"/>
      <c r="AT1052" s="213" t="s">
        <v>193</v>
      </c>
      <c r="AU1052" s="213" t="s">
        <v>90</v>
      </c>
      <c r="AV1052" s="14" t="s">
        <v>90</v>
      </c>
      <c r="AW1052" s="14" t="s">
        <v>41</v>
      </c>
      <c r="AX1052" s="14" t="s">
        <v>80</v>
      </c>
      <c r="AY1052" s="213" t="s">
        <v>182</v>
      </c>
    </row>
    <row r="1053" spans="1:65" s="13" customFormat="1" ht="11.25">
      <c r="B1053" s="192"/>
      <c r="C1053" s="193"/>
      <c r="D1053" s="194" t="s">
        <v>193</v>
      </c>
      <c r="E1053" s="195" t="s">
        <v>43</v>
      </c>
      <c r="F1053" s="196" t="s">
        <v>1637</v>
      </c>
      <c r="G1053" s="193"/>
      <c r="H1053" s="195" t="s">
        <v>43</v>
      </c>
      <c r="I1053" s="197"/>
      <c r="J1053" s="193"/>
      <c r="K1053" s="193"/>
      <c r="L1053" s="198"/>
      <c r="M1053" s="199"/>
      <c r="N1053" s="200"/>
      <c r="O1053" s="200"/>
      <c r="P1053" s="200"/>
      <c r="Q1053" s="200"/>
      <c r="R1053" s="200"/>
      <c r="S1053" s="200"/>
      <c r="T1053" s="201"/>
      <c r="AT1053" s="202" t="s">
        <v>193</v>
      </c>
      <c r="AU1053" s="202" t="s">
        <v>90</v>
      </c>
      <c r="AV1053" s="13" t="s">
        <v>88</v>
      </c>
      <c r="AW1053" s="13" t="s">
        <v>41</v>
      </c>
      <c r="AX1053" s="13" t="s">
        <v>80</v>
      </c>
      <c r="AY1053" s="202" t="s">
        <v>182</v>
      </c>
    </row>
    <row r="1054" spans="1:65" s="14" customFormat="1" ht="11.25">
      <c r="B1054" s="203"/>
      <c r="C1054" s="204"/>
      <c r="D1054" s="194" t="s">
        <v>193</v>
      </c>
      <c r="E1054" s="205" t="s">
        <v>43</v>
      </c>
      <c r="F1054" s="206" t="s">
        <v>88</v>
      </c>
      <c r="G1054" s="204"/>
      <c r="H1054" s="207">
        <v>1</v>
      </c>
      <c r="I1054" s="208"/>
      <c r="J1054" s="204"/>
      <c r="K1054" s="204"/>
      <c r="L1054" s="209"/>
      <c r="M1054" s="210"/>
      <c r="N1054" s="211"/>
      <c r="O1054" s="211"/>
      <c r="P1054" s="211"/>
      <c r="Q1054" s="211"/>
      <c r="R1054" s="211"/>
      <c r="S1054" s="211"/>
      <c r="T1054" s="212"/>
      <c r="AT1054" s="213" t="s">
        <v>193</v>
      </c>
      <c r="AU1054" s="213" t="s">
        <v>90</v>
      </c>
      <c r="AV1054" s="14" t="s">
        <v>90</v>
      </c>
      <c r="AW1054" s="14" t="s">
        <v>41</v>
      </c>
      <c r="AX1054" s="14" t="s">
        <v>80</v>
      </c>
      <c r="AY1054" s="213" t="s">
        <v>182</v>
      </c>
    </row>
    <row r="1055" spans="1:65" s="13" customFormat="1" ht="11.25">
      <c r="B1055" s="192"/>
      <c r="C1055" s="193"/>
      <c r="D1055" s="194" t="s">
        <v>193</v>
      </c>
      <c r="E1055" s="195" t="s">
        <v>43</v>
      </c>
      <c r="F1055" s="196" t="s">
        <v>1638</v>
      </c>
      <c r="G1055" s="193"/>
      <c r="H1055" s="195" t="s">
        <v>43</v>
      </c>
      <c r="I1055" s="197"/>
      <c r="J1055" s="193"/>
      <c r="K1055" s="193"/>
      <c r="L1055" s="198"/>
      <c r="M1055" s="199"/>
      <c r="N1055" s="200"/>
      <c r="O1055" s="200"/>
      <c r="P1055" s="200"/>
      <c r="Q1055" s="200"/>
      <c r="R1055" s="200"/>
      <c r="S1055" s="200"/>
      <c r="T1055" s="201"/>
      <c r="AT1055" s="202" t="s">
        <v>193</v>
      </c>
      <c r="AU1055" s="202" t="s">
        <v>90</v>
      </c>
      <c r="AV1055" s="13" t="s">
        <v>88</v>
      </c>
      <c r="AW1055" s="13" t="s">
        <v>41</v>
      </c>
      <c r="AX1055" s="13" t="s">
        <v>80</v>
      </c>
      <c r="AY1055" s="202" t="s">
        <v>182</v>
      </c>
    </row>
    <row r="1056" spans="1:65" s="14" customFormat="1" ht="11.25">
      <c r="B1056" s="203"/>
      <c r="C1056" s="204"/>
      <c r="D1056" s="194" t="s">
        <v>193</v>
      </c>
      <c r="E1056" s="205" t="s">
        <v>43</v>
      </c>
      <c r="F1056" s="206" t="s">
        <v>88</v>
      </c>
      <c r="G1056" s="204"/>
      <c r="H1056" s="207">
        <v>1</v>
      </c>
      <c r="I1056" s="208"/>
      <c r="J1056" s="204"/>
      <c r="K1056" s="204"/>
      <c r="L1056" s="209"/>
      <c r="M1056" s="210"/>
      <c r="N1056" s="211"/>
      <c r="O1056" s="211"/>
      <c r="P1056" s="211"/>
      <c r="Q1056" s="211"/>
      <c r="R1056" s="211"/>
      <c r="S1056" s="211"/>
      <c r="T1056" s="212"/>
      <c r="AT1056" s="213" t="s">
        <v>193</v>
      </c>
      <c r="AU1056" s="213" t="s">
        <v>90</v>
      </c>
      <c r="AV1056" s="14" t="s">
        <v>90</v>
      </c>
      <c r="AW1056" s="14" t="s">
        <v>41</v>
      </c>
      <c r="AX1056" s="14" t="s">
        <v>80</v>
      </c>
      <c r="AY1056" s="213" t="s">
        <v>182</v>
      </c>
    </row>
    <row r="1057" spans="1:65" s="13" customFormat="1" ht="11.25">
      <c r="B1057" s="192"/>
      <c r="C1057" s="193"/>
      <c r="D1057" s="194" t="s">
        <v>193</v>
      </c>
      <c r="E1057" s="195" t="s">
        <v>43</v>
      </c>
      <c r="F1057" s="196" t="s">
        <v>1639</v>
      </c>
      <c r="G1057" s="193"/>
      <c r="H1057" s="195" t="s">
        <v>43</v>
      </c>
      <c r="I1057" s="197"/>
      <c r="J1057" s="193"/>
      <c r="K1057" s="193"/>
      <c r="L1057" s="198"/>
      <c r="M1057" s="199"/>
      <c r="N1057" s="200"/>
      <c r="O1057" s="200"/>
      <c r="P1057" s="200"/>
      <c r="Q1057" s="200"/>
      <c r="R1057" s="200"/>
      <c r="S1057" s="200"/>
      <c r="T1057" s="201"/>
      <c r="AT1057" s="202" t="s">
        <v>193</v>
      </c>
      <c r="AU1057" s="202" t="s">
        <v>90</v>
      </c>
      <c r="AV1057" s="13" t="s">
        <v>88</v>
      </c>
      <c r="AW1057" s="13" t="s">
        <v>41</v>
      </c>
      <c r="AX1057" s="13" t="s">
        <v>80</v>
      </c>
      <c r="AY1057" s="202" t="s">
        <v>182</v>
      </c>
    </row>
    <row r="1058" spans="1:65" s="14" customFormat="1" ht="11.25">
      <c r="B1058" s="203"/>
      <c r="C1058" s="204"/>
      <c r="D1058" s="194" t="s">
        <v>193</v>
      </c>
      <c r="E1058" s="205" t="s">
        <v>43</v>
      </c>
      <c r="F1058" s="206" t="s">
        <v>88</v>
      </c>
      <c r="G1058" s="204"/>
      <c r="H1058" s="207">
        <v>1</v>
      </c>
      <c r="I1058" s="208"/>
      <c r="J1058" s="204"/>
      <c r="K1058" s="204"/>
      <c r="L1058" s="209"/>
      <c r="M1058" s="210"/>
      <c r="N1058" s="211"/>
      <c r="O1058" s="211"/>
      <c r="P1058" s="211"/>
      <c r="Q1058" s="211"/>
      <c r="R1058" s="211"/>
      <c r="S1058" s="211"/>
      <c r="T1058" s="212"/>
      <c r="AT1058" s="213" t="s">
        <v>193</v>
      </c>
      <c r="AU1058" s="213" t="s">
        <v>90</v>
      </c>
      <c r="AV1058" s="14" t="s">
        <v>90</v>
      </c>
      <c r="AW1058" s="14" t="s">
        <v>41</v>
      </c>
      <c r="AX1058" s="14" t="s">
        <v>80</v>
      </c>
      <c r="AY1058" s="213" t="s">
        <v>182</v>
      </c>
    </row>
    <row r="1059" spans="1:65" s="13" customFormat="1" ht="11.25">
      <c r="B1059" s="192"/>
      <c r="C1059" s="193"/>
      <c r="D1059" s="194" t="s">
        <v>193</v>
      </c>
      <c r="E1059" s="195" t="s">
        <v>43</v>
      </c>
      <c r="F1059" s="196" t="s">
        <v>1641</v>
      </c>
      <c r="G1059" s="193"/>
      <c r="H1059" s="195" t="s">
        <v>43</v>
      </c>
      <c r="I1059" s="197"/>
      <c r="J1059" s="193"/>
      <c r="K1059" s="193"/>
      <c r="L1059" s="198"/>
      <c r="M1059" s="199"/>
      <c r="N1059" s="200"/>
      <c r="O1059" s="200"/>
      <c r="P1059" s="200"/>
      <c r="Q1059" s="200"/>
      <c r="R1059" s="200"/>
      <c r="S1059" s="200"/>
      <c r="T1059" s="201"/>
      <c r="AT1059" s="202" t="s">
        <v>193</v>
      </c>
      <c r="AU1059" s="202" t="s">
        <v>90</v>
      </c>
      <c r="AV1059" s="13" t="s">
        <v>88</v>
      </c>
      <c r="AW1059" s="13" t="s">
        <v>41</v>
      </c>
      <c r="AX1059" s="13" t="s">
        <v>80</v>
      </c>
      <c r="AY1059" s="202" t="s">
        <v>182</v>
      </c>
    </row>
    <row r="1060" spans="1:65" s="14" customFormat="1" ht="11.25">
      <c r="B1060" s="203"/>
      <c r="C1060" s="204"/>
      <c r="D1060" s="194" t="s">
        <v>193</v>
      </c>
      <c r="E1060" s="205" t="s">
        <v>43</v>
      </c>
      <c r="F1060" s="206" t="s">
        <v>88</v>
      </c>
      <c r="G1060" s="204"/>
      <c r="H1060" s="207">
        <v>1</v>
      </c>
      <c r="I1060" s="208"/>
      <c r="J1060" s="204"/>
      <c r="K1060" s="204"/>
      <c r="L1060" s="209"/>
      <c r="M1060" s="210"/>
      <c r="N1060" s="211"/>
      <c r="O1060" s="211"/>
      <c r="P1060" s="211"/>
      <c r="Q1060" s="211"/>
      <c r="R1060" s="211"/>
      <c r="S1060" s="211"/>
      <c r="T1060" s="212"/>
      <c r="AT1060" s="213" t="s">
        <v>193</v>
      </c>
      <c r="AU1060" s="213" t="s">
        <v>90</v>
      </c>
      <c r="AV1060" s="14" t="s">
        <v>90</v>
      </c>
      <c r="AW1060" s="14" t="s">
        <v>41</v>
      </c>
      <c r="AX1060" s="14" t="s">
        <v>80</v>
      </c>
      <c r="AY1060" s="213" t="s">
        <v>182</v>
      </c>
    </row>
    <row r="1061" spans="1:65" s="13" customFormat="1" ht="11.25">
      <c r="B1061" s="192"/>
      <c r="C1061" s="193"/>
      <c r="D1061" s="194" t="s">
        <v>193</v>
      </c>
      <c r="E1061" s="195" t="s">
        <v>43</v>
      </c>
      <c r="F1061" s="196" t="s">
        <v>1643</v>
      </c>
      <c r="G1061" s="193"/>
      <c r="H1061" s="195" t="s">
        <v>43</v>
      </c>
      <c r="I1061" s="197"/>
      <c r="J1061" s="193"/>
      <c r="K1061" s="193"/>
      <c r="L1061" s="198"/>
      <c r="M1061" s="199"/>
      <c r="N1061" s="200"/>
      <c r="O1061" s="200"/>
      <c r="P1061" s="200"/>
      <c r="Q1061" s="200"/>
      <c r="R1061" s="200"/>
      <c r="S1061" s="200"/>
      <c r="T1061" s="201"/>
      <c r="AT1061" s="202" t="s">
        <v>193</v>
      </c>
      <c r="AU1061" s="202" t="s">
        <v>90</v>
      </c>
      <c r="AV1061" s="13" t="s">
        <v>88</v>
      </c>
      <c r="AW1061" s="13" t="s">
        <v>41</v>
      </c>
      <c r="AX1061" s="13" t="s">
        <v>80</v>
      </c>
      <c r="AY1061" s="202" t="s">
        <v>182</v>
      </c>
    </row>
    <row r="1062" spans="1:65" s="14" customFormat="1" ht="11.25">
      <c r="B1062" s="203"/>
      <c r="C1062" s="204"/>
      <c r="D1062" s="194" t="s">
        <v>193</v>
      </c>
      <c r="E1062" s="205" t="s">
        <v>43</v>
      </c>
      <c r="F1062" s="206" t="s">
        <v>88</v>
      </c>
      <c r="G1062" s="204"/>
      <c r="H1062" s="207">
        <v>1</v>
      </c>
      <c r="I1062" s="208"/>
      <c r="J1062" s="204"/>
      <c r="K1062" s="204"/>
      <c r="L1062" s="209"/>
      <c r="M1062" s="210"/>
      <c r="N1062" s="211"/>
      <c r="O1062" s="211"/>
      <c r="P1062" s="211"/>
      <c r="Q1062" s="211"/>
      <c r="R1062" s="211"/>
      <c r="S1062" s="211"/>
      <c r="T1062" s="212"/>
      <c r="AT1062" s="213" t="s">
        <v>193</v>
      </c>
      <c r="AU1062" s="213" t="s">
        <v>90</v>
      </c>
      <c r="AV1062" s="14" t="s">
        <v>90</v>
      </c>
      <c r="AW1062" s="14" t="s">
        <v>41</v>
      </c>
      <c r="AX1062" s="14" t="s">
        <v>80</v>
      </c>
      <c r="AY1062" s="213" t="s">
        <v>182</v>
      </c>
    </row>
    <row r="1063" spans="1:65" s="13" customFormat="1" ht="11.25">
      <c r="B1063" s="192"/>
      <c r="C1063" s="193"/>
      <c r="D1063" s="194" t="s">
        <v>193</v>
      </c>
      <c r="E1063" s="195" t="s">
        <v>43</v>
      </c>
      <c r="F1063" s="196" t="s">
        <v>1644</v>
      </c>
      <c r="G1063" s="193"/>
      <c r="H1063" s="195" t="s">
        <v>43</v>
      </c>
      <c r="I1063" s="197"/>
      <c r="J1063" s="193"/>
      <c r="K1063" s="193"/>
      <c r="L1063" s="198"/>
      <c r="M1063" s="199"/>
      <c r="N1063" s="200"/>
      <c r="O1063" s="200"/>
      <c r="P1063" s="200"/>
      <c r="Q1063" s="200"/>
      <c r="R1063" s="200"/>
      <c r="S1063" s="200"/>
      <c r="T1063" s="201"/>
      <c r="AT1063" s="202" t="s">
        <v>193</v>
      </c>
      <c r="AU1063" s="202" t="s">
        <v>90</v>
      </c>
      <c r="AV1063" s="13" t="s">
        <v>88</v>
      </c>
      <c r="AW1063" s="13" t="s">
        <v>41</v>
      </c>
      <c r="AX1063" s="13" t="s">
        <v>80</v>
      </c>
      <c r="AY1063" s="202" t="s">
        <v>182</v>
      </c>
    </row>
    <row r="1064" spans="1:65" s="14" customFormat="1" ht="11.25">
      <c r="B1064" s="203"/>
      <c r="C1064" s="204"/>
      <c r="D1064" s="194" t="s">
        <v>193</v>
      </c>
      <c r="E1064" s="205" t="s">
        <v>43</v>
      </c>
      <c r="F1064" s="206" t="s">
        <v>88</v>
      </c>
      <c r="G1064" s="204"/>
      <c r="H1064" s="207">
        <v>1</v>
      </c>
      <c r="I1064" s="208"/>
      <c r="J1064" s="204"/>
      <c r="K1064" s="204"/>
      <c r="L1064" s="209"/>
      <c r="M1064" s="210"/>
      <c r="N1064" s="211"/>
      <c r="O1064" s="211"/>
      <c r="P1064" s="211"/>
      <c r="Q1064" s="211"/>
      <c r="R1064" s="211"/>
      <c r="S1064" s="211"/>
      <c r="T1064" s="212"/>
      <c r="AT1064" s="213" t="s">
        <v>193</v>
      </c>
      <c r="AU1064" s="213" t="s">
        <v>90</v>
      </c>
      <c r="AV1064" s="14" t="s">
        <v>90</v>
      </c>
      <c r="AW1064" s="14" t="s">
        <v>41</v>
      </c>
      <c r="AX1064" s="14" t="s">
        <v>80</v>
      </c>
      <c r="AY1064" s="213" t="s">
        <v>182</v>
      </c>
    </row>
    <row r="1065" spans="1:65" s="13" customFormat="1" ht="11.25">
      <c r="B1065" s="192"/>
      <c r="C1065" s="193"/>
      <c r="D1065" s="194" t="s">
        <v>193</v>
      </c>
      <c r="E1065" s="195" t="s">
        <v>43</v>
      </c>
      <c r="F1065" s="196" t="s">
        <v>1646</v>
      </c>
      <c r="G1065" s="193"/>
      <c r="H1065" s="195" t="s">
        <v>43</v>
      </c>
      <c r="I1065" s="197"/>
      <c r="J1065" s="193"/>
      <c r="K1065" s="193"/>
      <c r="L1065" s="198"/>
      <c r="M1065" s="199"/>
      <c r="N1065" s="200"/>
      <c r="O1065" s="200"/>
      <c r="P1065" s="200"/>
      <c r="Q1065" s="200"/>
      <c r="R1065" s="200"/>
      <c r="S1065" s="200"/>
      <c r="T1065" s="201"/>
      <c r="AT1065" s="202" t="s">
        <v>193</v>
      </c>
      <c r="AU1065" s="202" t="s">
        <v>90</v>
      </c>
      <c r="AV1065" s="13" t="s">
        <v>88</v>
      </c>
      <c r="AW1065" s="13" t="s">
        <v>41</v>
      </c>
      <c r="AX1065" s="13" t="s">
        <v>80</v>
      </c>
      <c r="AY1065" s="202" t="s">
        <v>182</v>
      </c>
    </row>
    <row r="1066" spans="1:65" s="14" customFormat="1" ht="11.25">
      <c r="B1066" s="203"/>
      <c r="C1066" s="204"/>
      <c r="D1066" s="194" t="s">
        <v>193</v>
      </c>
      <c r="E1066" s="205" t="s">
        <v>43</v>
      </c>
      <c r="F1066" s="206" t="s">
        <v>88</v>
      </c>
      <c r="G1066" s="204"/>
      <c r="H1066" s="207">
        <v>1</v>
      </c>
      <c r="I1066" s="208"/>
      <c r="J1066" s="204"/>
      <c r="K1066" s="204"/>
      <c r="L1066" s="209"/>
      <c r="M1066" s="210"/>
      <c r="N1066" s="211"/>
      <c r="O1066" s="211"/>
      <c r="P1066" s="211"/>
      <c r="Q1066" s="211"/>
      <c r="R1066" s="211"/>
      <c r="S1066" s="211"/>
      <c r="T1066" s="212"/>
      <c r="AT1066" s="213" t="s">
        <v>193</v>
      </c>
      <c r="AU1066" s="213" t="s">
        <v>90</v>
      </c>
      <c r="AV1066" s="14" t="s">
        <v>90</v>
      </c>
      <c r="AW1066" s="14" t="s">
        <v>41</v>
      </c>
      <c r="AX1066" s="14" t="s">
        <v>80</v>
      </c>
      <c r="AY1066" s="213" t="s">
        <v>182</v>
      </c>
    </row>
    <row r="1067" spans="1:65" s="15" customFormat="1" ht="11.25">
      <c r="B1067" s="227"/>
      <c r="C1067" s="228"/>
      <c r="D1067" s="194" t="s">
        <v>193</v>
      </c>
      <c r="E1067" s="229" t="s">
        <v>43</v>
      </c>
      <c r="F1067" s="230" t="s">
        <v>436</v>
      </c>
      <c r="G1067" s="228"/>
      <c r="H1067" s="231">
        <v>10</v>
      </c>
      <c r="I1067" s="232"/>
      <c r="J1067" s="228"/>
      <c r="K1067" s="228"/>
      <c r="L1067" s="233"/>
      <c r="M1067" s="234"/>
      <c r="N1067" s="235"/>
      <c r="O1067" s="235"/>
      <c r="P1067" s="235"/>
      <c r="Q1067" s="235"/>
      <c r="R1067" s="235"/>
      <c r="S1067" s="235"/>
      <c r="T1067" s="236"/>
      <c r="AT1067" s="237" t="s">
        <v>193</v>
      </c>
      <c r="AU1067" s="237" t="s">
        <v>90</v>
      </c>
      <c r="AV1067" s="15" t="s">
        <v>205</v>
      </c>
      <c r="AW1067" s="15" t="s">
        <v>41</v>
      </c>
      <c r="AX1067" s="15" t="s">
        <v>88</v>
      </c>
      <c r="AY1067" s="237" t="s">
        <v>182</v>
      </c>
    </row>
    <row r="1068" spans="1:65" s="2" customFormat="1" ht="24.2" customHeight="1">
      <c r="A1068" s="35"/>
      <c r="B1068" s="36"/>
      <c r="C1068" s="214" t="s">
        <v>1000</v>
      </c>
      <c r="D1068" s="214" t="s">
        <v>179</v>
      </c>
      <c r="E1068" s="215" t="s">
        <v>864</v>
      </c>
      <c r="F1068" s="216" t="s">
        <v>865</v>
      </c>
      <c r="G1068" s="217" t="s">
        <v>190</v>
      </c>
      <c r="H1068" s="218">
        <v>10</v>
      </c>
      <c r="I1068" s="219"/>
      <c r="J1068" s="220">
        <f>ROUND(I1068*H1068,2)</f>
        <v>0</v>
      </c>
      <c r="K1068" s="216" t="s">
        <v>198</v>
      </c>
      <c r="L1068" s="221"/>
      <c r="M1068" s="222" t="s">
        <v>43</v>
      </c>
      <c r="N1068" s="223" t="s">
        <v>51</v>
      </c>
      <c r="O1068" s="65"/>
      <c r="P1068" s="188">
        <f>O1068*H1068</f>
        <v>0</v>
      </c>
      <c r="Q1068" s="188">
        <v>0</v>
      </c>
      <c r="R1068" s="188">
        <f>Q1068*H1068</f>
        <v>0</v>
      </c>
      <c r="S1068" s="188">
        <v>0</v>
      </c>
      <c r="T1068" s="189">
        <f>S1068*H1068</f>
        <v>0</v>
      </c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R1068" s="190" t="s">
        <v>90</v>
      </c>
      <c r="AT1068" s="190" t="s">
        <v>179</v>
      </c>
      <c r="AU1068" s="190" t="s">
        <v>90</v>
      </c>
      <c r="AY1068" s="17" t="s">
        <v>182</v>
      </c>
      <c r="BE1068" s="191">
        <f>IF(N1068="základní",J1068,0)</f>
        <v>0</v>
      </c>
      <c r="BF1068" s="191">
        <f>IF(N1068="snížená",J1068,0)</f>
        <v>0</v>
      </c>
      <c r="BG1068" s="191">
        <f>IF(N1068="zákl. přenesená",J1068,0)</f>
        <v>0</v>
      </c>
      <c r="BH1068" s="191">
        <f>IF(N1068="sníž. přenesená",J1068,0)</f>
        <v>0</v>
      </c>
      <c r="BI1068" s="191">
        <f>IF(N1068="nulová",J1068,0)</f>
        <v>0</v>
      </c>
      <c r="BJ1068" s="17" t="s">
        <v>88</v>
      </c>
      <c r="BK1068" s="191">
        <f>ROUND(I1068*H1068,2)</f>
        <v>0</v>
      </c>
      <c r="BL1068" s="17" t="s">
        <v>88</v>
      </c>
      <c r="BM1068" s="190" t="s">
        <v>866</v>
      </c>
    </row>
    <row r="1069" spans="1:65" s="13" customFormat="1" ht="11.25">
      <c r="B1069" s="192"/>
      <c r="C1069" s="193"/>
      <c r="D1069" s="194" t="s">
        <v>193</v>
      </c>
      <c r="E1069" s="195" t="s">
        <v>43</v>
      </c>
      <c r="F1069" s="196" t="s">
        <v>431</v>
      </c>
      <c r="G1069" s="193"/>
      <c r="H1069" s="195" t="s">
        <v>43</v>
      </c>
      <c r="I1069" s="197"/>
      <c r="J1069" s="193"/>
      <c r="K1069" s="193"/>
      <c r="L1069" s="198"/>
      <c r="M1069" s="199"/>
      <c r="N1069" s="200"/>
      <c r="O1069" s="200"/>
      <c r="P1069" s="200"/>
      <c r="Q1069" s="200"/>
      <c r="R1069" s="200"/>
      <c r="S1069" s="200"/>
      <c r="T1069" s="201"/>
      <c r="AT1069" s="202" t="s">
        <v>193</v>
      </c>
      <c r="AU1069" s="202" t="s">
        <v>90</v>
      </c>
      <c r="AV1069" s="13" t="s">
        <v>88</v>
      </c>
      <c r="AW1069" s="13" t="s">
        <v>41</v>
      </c>
      <c r="AX1069" s="13" t="s">
        <v>80</v>
      </c>
      <c r="AY1069" s="202" t="s">
        <v>182</v>
      </c>
    </row>
    <row r="1070" spans="1:65" s="13" customFormat="1" ht="11.25">
      <c r="B1070" s="192"/>
      <c r="C1070" s="193"/>
      <c r="D1070" s="194" t="s">
        <v>193</v>
      </c>
      <c r="E1070" s="195" t="s">
        <v>43</v>
      </c>
      <c r="F1070" s="196" t="s">
        <v>638</v>
      </c>
      <c r="G1070" s="193"/>
      <c r="H1070" s="195" t="s">
        <v>43</v>
      </c>
      <c r="I1070" s="197"/>
      <c r="J1070" s="193"/>
      <c r="K1070" s="193"/>
      <c r="L1070" s="198"/>
      <c r="M1070" s="199"/>
      <c r="N1070" s="200"/>
      <c r="O1070" s="200"/>
      <c r="P1070" s="200"/>
      <c r="Q1070" s="200"/>
      <c r="R1070" s="200"/>
      <c r="S1070" s="200"/>
      <c r="T1070" s="201"/>
      <c r="AT1070" s="202" t="s">
        <v>193</v>
      </c>
      <c r="AU1070" s="202" t="s">
        <v>90</v>
      </c>
      <c r="AV1070" s="13" t="s">
        <v>88</v>
      </c>
      <c r="AW1070" s="13" t="s">
        <v>41</v>
      </c>
      <c r="AX1070" s="13" t="s">
        <v>80</v>
      </c>
      <c r="AY1070" s="202" t="s">
        <v>182</v>
      </c>
    </row>
    <row r="1071" spans="1:65" s="14" customFormat="1" ht="11.25">
      <c r="B1071" s="203"/>
      <c r="C1071" s="204"/>
      <c r="D1071" s="194" t="s">
        <v>193</v>
      </c>
      <c r="E1071" s="205" t="s">
        <v>43</v>
      </c>
      <c r="F1071" s="206" t="s">
        <v>88</v>
      </c>
      <c r="G1071" s="204"/>
      <c r="H1071" s="207">
        <v>1</v>
      </c>
      <c r="I1071" s="208"/>
      <c r="J1071" s="204"/>
      <c r="K1071" s="204"/>
      <c r="L1071" s="209"/>
      <c r="M1071" s="210"/>
      <c r="N1071" s="211"/>
      <c r="O1071" s="211"/>
      <c r="P1071" s="211"/>
      <c r="Q1071" s="211"/>
      <c r="R1071" s="211"/>
      <c r="S1071" s="211"/>
      <c r="T1071" s="212"/>
      <c r="AT1071" s="213" t="s">
        <v>193</v>
      </c>
      <c r="AU1071" s="213" t="s">
        <v>90</v>
      </c>
      <c r="AV1071" s="14" t="s">
        <v>90</v>
      </c>
      <c r="AW1071" s="14" t="s">
        <v>41</v>
      </c>
      <c r="AX1071" s="14" t="s">
        <v>80</v>
      </c>
      <c r="AY1071" s="213" t="s">
        <v>182</v>
      </c>
    </row>
    <row r="1072" spans="1:65" s="13" customFormat="1" ht="11.25">
      <c r="B1072" s="192"/>
      <c r="C1072" s="193"/>
      <c r="D1072" s="194" t="s">
        <v>193</v>
      </c>
      <c r="E1072" s="195" t="s">
        <v>43</v>
      </c>
      <c r="F1072" s="196" t="s">
        <v>640</v>
      </c>
      <c r="G1072" s="193"/>
      <c r="H1072" s="195" t="s">
        <v>43</v>
      </c>
      <c r="I1072" s="197"/>
      <c r="J1072" s="193"/>
      <c r="K1072" s="193"/>
      <c r="L1072" s="198"/>
      <c r="M1072" s="199"/>
      <c r="N1072" s="200"/>
      <c r="O1072" s="200"/>
      <c r="P1072" s="200"/>
      <c r="Q1072" s="200"/>
      <c r="R1072" s="200"/>
      <c r="S1072" s="200"/>
      <c r="T1072" s="201"/>
      <c r="AT1072" s="202" t="s">
        <v>193</v>
      </c>
      <c r="AU1072" s="202" t="s">
        <v>90</v>
      </c>
      <c r="AV1072" s="13" t="s">
        <v>88</v>
      </c>
      <c r="AW1072" s="13" t="s">
        <v>41</v>
      </c>
      <c r="AX1072" s="13" t="s">
        <v>80</v>
      </c>
      <c r="AY1072" s="202" t="s">
        <v>182</v>
      </c>
    </row>
    <row r="1073" spans="2:51" s="14" customFormat="1" ht="11.25">
      <c r="B1073" s="203"/>
      <c r="C1073" s="204"/>
      <c r="D1073" s="194" t="s">
        <v>193</v>
      </c>
      <c r="E1073" s="205" t="s">
        <v>43</v>
      </c>
      <c r="F1073" s="206" t="s">
        <v>88</v>
      </c>
      <c r="G1073" s="204"/>
      <c r="H1073" s="207">
        <v>1</v>
      </c>
      <c r="I1073" s="208"/>
      <c r="J1073" s="204"/>
      <c r="K1073" s="204"/>
      <c r="L1073" s="209"/>
      <c r="M1073" s="210"/>
      <c r="N1073" s="211"/>
      <c r="O1073" s="211"/>
      <c r="P1073" s="211"/>
      <c r="Q1073" s="211"/>
      <c r="R1073" s="211"/>
      <c r="S1073" s="211"/>
      <c r="T1073" s="212"/>
      <c r="AT1073" s="213" t="s">
        <v>193</v>
      </c>
      <c r="AU1073" s="213" t="s">
        <v>90</v>
      </c>
      <c r="AV1073" s="14" t="s">
        <v>90</v>
      </c>
      <c r="AW1073" s="14" t="s">
        <v>41</v>
      </c>
      <c r="AX1073" s="14" t="s">
        <v>80</v>
      </c>
      <c r="AY1073" s="213" t="s">
        <v>182</v>
      </c>
    </row>
    <row r="1074" spans="2:51" s="13" customFormat="1" ht="11.25">
      <c r="B1074" s="192"/>
      <c r="C1074" s="193"/>
      <c r="D1074" s="194" t="s">
        <v>193</v>
      </c>
      <c r="E1074" s="195" t="s">
        <v>43</v>
      </c>
      <c r="F1074" s="196" t="s">
        <v>1636</v>
      </c>
      <c r="G1074" s="193"/>
      <c r="H1074" s="195" t="s">
        <v>43</v>
      </c>
      <c r="I1074" s="197"/>
      <c r="J1074" s="193"/>
      <c r="K1074" s="193"/>
      <c r="L1074" s="198"/>
      <c r="M1074" s="199"/>
      <c r="N1074" s="200"/>
      <c r="O1074" s="200"/>
      <c r="P1074" s="200"/>
      <c r="Q1074" s="200"/>
      <c r="R1074" s="200"/>
      <c r="S1074" s="200"/>
      <c r="T1074" s="201"/>
      <c r="AT1074" s="202" t="s">
        <v>193</v>
      </c>
      <c r="AU1074" s="202" t="s">
        <v>90</v>
      </c>
      <c r="AV1074" s="13" t="s">
        <v>88</v>
      </c>
      <c r="AW1074" s="13" t="s">
        <v>41</v>
      </c>
      <c r="AX1074" s="13" t="s">
        <v>80</v>
      </c>
      <c r="AY1074" s="202" t="s">
        <v>182</v>
      </c>
    </row>
    <row r="1075" spans="2:51" s="14" customFormat="1" ht="11.25">
      <c r="B1075" s="203"/>
      <c r="C1075" s="204"/>
      <c r="D1075" s="194" t="s">
        <v>193</v>
      </c>
      <c r="E1075" s="205" t="s">
        <v>43</v>
      </c>
      <c r="F1075" s="206" t="s">
        <v>88</v>
      </c>
      <c r="G1075" s="204"/>
      <c r="H1075" s="207">
        <v>1</v>
      </c>
      <c r="I1075" s="208"/>
      <c r="J1075" s="204"/>
      <c r="K1075" s="204"/>
      <c r="L1075" s="209"/>
      <c r="M1075" s="210"/>
      <c r="N1075" s="211"/>
      <c r="O1075" s="211"/>
      <c r="P1075" s="211"/>
      <c r="Q1075" s="211"/>
      <c r="R1075" s="211"/>
      <c r="S1075" s="211"/>
      <c r="T1075" s="212"/>
      <c r="AT1075" s="213" t="s">
        <v>193</v>
      </c>
      <c r="AU1075" s="213" t="s">
        <v>90</v>
      </c>
      <c r="AV1075" s="14" t="s">
        <v>90</v>
      </c>
      <c r="AW1075" s="14" t="s">
        <v>41</v>
      </c>
      <c r="AX1075" s="14" t="s">
        <v>80</v>
      </c>
      <c r="AY1075" s="213" t="s">
        <v>182</v>
      </c>
    </row>
    <row r="1076" spans="2:51" s="13" customFormat="1" ht="11.25">
      <c r="B1076" s="192"/>
      <c r="C1076" s="193"/>
      <c r="D1076" s="194" t="s">
        <v>193</v>
      </c>
      <c r="E1076" s="195" t="s">
        <v>43</v>
      </c>
      <c r="F1076" s="196" t="s">
        <v>1637</v>
      </c>
      <c r="G1076" s="193"/>
      <c r="H1076" s="195" t="s">
        <v>43</v>
      </c>
      <c r="I1076" s="197"/>
      <c r="J1076" s="193"/>
      <c r="K1076" s="193"/>
      <c r="L1076" s="198"/>
      <c r="M1076" s="199"/>
      <c r="N1076" s="200"/>
      <c r="O1076" s="200"/>
      <c r="P1076" s="200"/>
      <c r="Q1076" s="200"/>
      <c r="R1076" s="200"/>
      <c r="S1076" s="200"/>
      <c r="T1076" s="201"/>
      <c r="AT1076" s="202" t="s">
        <v>193</v>
      </c>
      <c r="AU1076" s="202" t="s">
        <v>90</v>
      </c>
      <c r="AV1076" s="13" t="s">
        <v>88</v>
      </c>
      <c r="AW1076" s="13" t="s">
        <v>41</v>
      </c>
      <c r="AX1076" s="13" t="s">
        <v>80</v>
      </c>
      <c r="AY1076" s="202" t="s">
        <v>182</v>
      </c>
    </row>
    <row r="1077" spans="2:51" s="14" customFormat="1" ht="11.25">
      <c r="B1077" s="203"/>
      <c r="C1077" s="204"/>
      <c r="D1077" s="194" t="s">
        <v>193</v>
      </c>
      <c r="E1077" s="205" t="s">
        <v>43</v>
      </c>
      <c r="F1077" s="206" t="s">
        <v>88</v>
      </c>
      <c r="G1077" s="204"/>
      <c r="H1077" s="207">
        <v>1</v>
      </c>
      <c r="I1077" s="208"/>
      <c r="J1077" s="204"/>
      <c r="K1077" s="204"/>
      <c r="L1077" s="209"/>
      <c r="M1077" s="210"/>
      <c r="N1077" s="211"/>
      <c r="O1077" s="211"/>
      <c r="P1077" s="211"/>
      <c r="Q1077" s="211"/>
      <c r="R1077" s="211"/>
      <c r="S1077" s="211"/>
      <c r="T1077" s="212"/>
      <c r="AT1077" s="213" t="s">
        <v>193</v>
      </c>
      <c r="AU1077" s="213" t="s">
        <v>90</v>
      </c>
      <c r="AV1077" s="14" t="s">
        <v>90</v>
      </c>
      <c r="AW1077" s="14" t="s">
        <v>41</v>
      </c>
      <c r="AX1077" s="14" t="s">
        <v>80</v>
      </c>
      <c r="AY1077" s="213" t="s">
        <v>182</v>
      </c>
    </row>
    <row r="1078" spans="2:51" s="13" customFormat="1" ht="11.25">
      <c r="B1078" s="192"/>
      <c r="C1078" s="193"/>
      <c r="D1078" s="194" t="s">
        <v>193</v>
      </c>
      <c r="E1078" s="195" t="s">
        <v>43</v>
      </c>
      <c r="F1078" s="196" t="s">
        <v>1638</v>
      </c>
      <c r="G1078" s="193"/>
      <c r="H1078" s="195" t="s">
        <v>43</v>
      </c>
      <c r="I1078" s="197"/>
      <c r="J1078" s="193"/>
      <c r="K1078" s="193"/>
      <c r="L1078" s="198"/>
      <c r="M1078" s="199"/>
      <c r="N1078" s="200"/>
      <c r="O1078" s="200"/>
      <c r="P1078" s="200"/>
      <c r="Q1078" s="200"/>
      <c r="R1078" s="200"/>
      <c r="S1078" s="200"/>
      <c r="T1078" s="201"/>
      <c r="AT1078" s="202" t="s">
        <v>193</v>
      </c>
      <c r="AU1078" s="202" t="s">
        <v>90</v>
      </c>
      <c r="AV1078" s="13" t="s">
        <v>88</v>
      </c>
      <c r="AW1078" s="13" t="s">
        <v>41</v>
      </c>
      <c r="AX1078" s="13" t="s">
        <v>80</v>
      </c>
      <c r="AY1078" s="202" t="s">
        <v>182</v>
      </c>
    </row>
    <row r="1079" spans="2:51" s="14" customFormat="1" ht="11.25">
      <c r="B1079" s="203"/>
      <c r="C1079" s="204"/>
      <c r="D1079" s="194" t="s">
        <v>193</v>
      </c>
      <c r="E1079" s="205" t="s">
        <v>43</v>
      </c>
      <c r="F1079" s="206" t="s">
        <v>88</v>
      </c>
      <c r="G1079" s="204"/>
      <c r="H1079" s="207">
        <v>1</v>
      </c>
      <c r="I1079" s="208"/>
      <c r="J1079" s="204"/>
      <c r="K1079" s="204"/>
      <c r="L1079" s="209"/>
      <c r="M1079" s="210"/>
      <c r="N1079" s="211"/>
      <c r="O1079" s="211"/>
      <c r="P1079" s="211"/>
      <c r="Q1079" s="211"/>
      <c r="R1079" s="211"/>
      <c r="S1079" s="211"/>
      <c r="T1079" s="212"/>
      <c r="AT1079" s="213" t="s">
        <v>193</v>
      </c>
      <c r="AU1079" s="213" t="s">
        <v>90</v>
      </c>
      <c r="AV1079" s="14" t="s">
        <v>90</v>
      </c>
      <c r="AW1079" s="14" t="s">
        <v>41</v>
      </c>
      <c r="AX1079" s="14" t="s">
        <v>80</v>
      </c>
      <c r="AY1079" s="213" t="s">
        <v>182</v>
      </c>
    </row>
    <row r="1080" spans="2:51" s="13" customFormat="1" ht="11.25">
      <c r="B1080" s="192"/>
      <c r="C1080" s="193"/>
      <c r="D1080" s="194" t="s">
        <v>193</v>
      </c>
      <c r="E1080" s="195" t="s">
        <v>43</v>
      </c>
      <c r="F1080" s="196" t="s">
        <v>1639</v>
      </c>
      <c r="G1080" s="193"/>
      <c r="H1080" s="195" t="s">
        <v>43</v>
      </c>
      <c r="I1080" s="197"/>
      <c r="J1080" s="193"/>
      <c r="K1080" s="193"/>
      <c r="L1080" s="198"/>
      <c r="M1080" s="199"/>
      <c r="N1080" s="200"/>
      <c r="O1080" s="200"/>
      <c r="P1080" s="200"/>
      <c r="Q1080" s="200"/>
      <c r="R1080" s="200"/>
      <c r="S1080" s="200"/>
      <c r="T1080" s="201"/>
      <c r="AT1080" s="202" t="s">
        <v>193</v>
      </c>
      <c r="AU1080" s="202" t="s">
        <v>90</v>
      </c>
      <c r="AV1080" s="13" t="s">
        <v>88</v>
      </c>
      <c r="AW1080" s="13" t="s">
        <v>41</v>
      </c>
      <c r="AX1080" s="13" t="s">
        <v>80</v>
      </c>
      <c r="AY1080" s="202" t="s">
        <v>182</v>
      </c>
    </row>
    <row r="1081" spans="2:51" s="14" customFormat="1" ht="11.25">
      <c r="B1081" s="203"/>
      <c r="C1081" s="204"/>
      <c r="D1081" s="194" t="s">
        <v>193</v>
      </c>
      <c r="E1081" s="205" t="s">
        <v>43</v>
      </c>
      <c r="F1081" s="206" t="s">
        <v>88</v>
      </c>
      <c r="G1081" s="204"/>
      <c r="H1081" s="207">
        <v>1</v>
      </c>
      <c r="I1081" s="208"/>
      <c r="J1081" s="204"/>
      <c r="K1081" s="204"/>
      <c r="L1081" s="209"/>
      <c r="M1081" s="210"/>
      <c r="N1081" s="211"/>
      <c r="O1081" s="211"/>
      <c r="P1081" s="211"/>
      <c r="Q1081" s="211"/>
      <c r="R1081" s="211"/>
      <c r="S1081" s="211"/>
      <c r="T1081" s="212"/>
      <c r="AT1081" s="213" t="s">
        <v>193</v>
      </c>
      <c r="AU1081" s="213" t="s">
        <v>90</v>
      </c>
      <c r="AV1081" s="14" t="s">
        <v>90</v>
      </c>
      <c r="AW1081" s="14" t="s">
        <v>41</v>
      </c>
      <c r="AX1081" s="14" t="s">
        <v>80</v>
      </c>
      <c r="AY1081" s="213" t="s">
        <v>182</v>
      </c>
    </row>
    <row r="1082" spans="2:51" s="13" customFormat="1" ht="11.25">
      <c r="B1082" s="192"/>
      <c r="C1082" s="193"/>
      <c r="D1082" s="194" t="s">
        <v>193</v>
      </c>
      <c r="E1082" s="195" t="s">
        <v>43</v>
      </c>
      <c r="F1082" s="196" t="s">
        <v>1641</v>
      </c>
      <c r="G1082" s="193"/>
      <c r="H1082" s="195" t="s">
        <v>43</v>
      </c>
      <c r="I1082" s="197"/>
      <c r="J1082" s="193"/>
      <c r="K1082" s="193"/>
      <c r="L1082" s="198"/>
      <c r="M1082" s="199"/>
      <c r="N1082" s="200"/>
      <c r="O1082" s="200"/>
      <c r="P1082" s="200"/>
      <c r="Q1082" s="200"/>
      <c r="R1082" s="200"/>
      <c r="S1082" s="200"/>
      <c r="T1082" s="201"/>
      <c r="AT1082" s="202" t="s">
        <v>193</v>
      </c>
      <c r="AU1082" s="202" t="s">
        <v>90</v>
      </c>
      <c r="AV1082" s="13" t="s">
        <v>88</v>
      </c>
      <c r="AW1082" s="13" t="s">
        <v>41</v>
      </c>
      <c r="AX1082" s="13" t="s">
        <v>80</v>
      </c>
      <c r="AY1082" s="202" t="s">
        <v>182</v>
      </c>
    </row>
    <row r="1083" spans="2:51" s="14" customFormat="1" ht="11.25">
      <c r="B1083" s="203"/>
      <c r="C1083" s="204"/>
      <c r="D1083" s="194" t="s">
        <v>193</v>
      </c>
      <c r="E1083" s="205" t="s">
        <v>43</v>
      </c>
      <c r="F1083" s="206" t="s">
        <v>88</v>
      </c>
      <c r="G1083" s="204"/>
      <c r="H1083" s="207">
        <v>1</v>
      </c>
      <c r="I1083" s="208"/>
      <c r="J1083" s="204"/>
      <c r="K1083" s="204"/>
      <c r="L1083" s="209"/>
      <c r="M1083" s="210"/>
      <c r="N1083" s="211"/>
      <c r="O1083" s="211"/>
      <c r="P1083" s="211"/>
      <c r="Q1083" s="211"/>
      <c r="R1083" s="211"/>
      <c r="S1083" s="211"/>
      <c r="T1083" s="212"/>
      <c r="AT1083" s="213" t="s">
        <v>193</v>
      </c>
      <c r="AU1083" s="213" t="s">
        <v>90</v>
      </c>
      <c r="AV1083" s="14" t="s">
        <v>90</v>
      </c>
      <c r="AW1083" s="14" t="s">
        <v>41</v>
      </c>
      <c r="AX1083" s="14" t="s">
        <v>80</v>
      </c>
      <c r="AY1083" s="213" t="s">
        <v>182</v>
      </c>
    </row>
    <row r="1084" spans="2:51" s="13" customFormat="1" ht="11.25">
      <c r="B1084" s="192"/>
      <c r="C1084" s="193"/>
      <c r="D1084" s="194" t="s">
        <v>193</v>
      </c>
      <c r="E1084" s="195" t="s">
        <v>43</v>
      </c>
      <c r="F1084" s="196" t="s">
        <v>1643</v>
      </c>
      <c r="G1084" s="193"/>
      <c r="H1084" s="195" t="s">
        <v>43</v>
      </c>
      <c r="I1084" s="197"/>
      <c r="J1084" s="193"/>
      <c r="K1084" s="193"/>
      <c r="L1084" s="198"/>
      <c r="M1084" s="199"/>
      <c r="N1084" s="200"/>
      <c r="O1084" s="200"/>
      <c r="P1084" s="200"/>
      <c r="Q1084" s="200"/>
      <c r="R1084" s="200"/>
      <c r="S1084" s="200"/>
      <c r="T1084" s="201"/>
      <c r="AT1084" s="202" t="s">
        <v>193</v>
      </c>
      <c r="AU1084" s="202" t="s">
        <v>90</v>
      </c>
      <c r="AV1084" s="13" t="s">
        <v>88</v>
      </c>
      <c r="AW1084" s="13" t="s">
        <v>41</v>
      </c>
      <c r="AX1084" s="13" t="s">
        <v>80</v>
      </c>
      <c r="AY1084" s="202" t="s">
        <v>182</v>
      </c>
    </row>
    <row r="1085" spans="2:51" s="14" customFormat="1" ht="11.25">
      <c r="B1085" s="203"/>
      <c r="C1085" s="204"/>
      <c r="D1085" s="194" t="s">
        <v>193</v>
      </c>
      <c r="E1085" s="205" t="s">
        <v>43</v>
      </c>
      <c r="F1085" s="206" t="s">
        <v>88</v>
      </c>
      <c r="G1085" s="204"/>
      <c r="H1085" s="207">
        <v>1</v>
      </c>
      <c r="I1085" s="208"/>
      <c r="J1085" s="204"/>
      <c r="K1085" s="204"/>
      <c r="L1085" s="209"/>
      <c r="M1085" s="210"/>
      <c r="N1085" s="211"/>
      <c r="O1085" s="211"/>
      <c r="P1085" s="211"/>
      <c r="Q1085" s="211"/>
      <c r="R1085" s="211"/>
      <c r="S1085" s="211"/>
      <c r="T1085" s="212"/>
      <c r="AT1085" s="213" t="s">
        <v>193</v>
      </c>
      <c r="AU1085" s="213" t="s">
        <v>90</v>
      </c>
      <c r="AV1085" s="14" t="s">
        <v>90</v>
      </c>
      <c r="AW1085" s="14" t="s">
        <v>41</v>
      </c>
      <c r="AX1085" s="14" t="s">
        <v>80</v>
      </c>
      <c r="AY1085" s="213" t="s">
        <v>182</v>
      </c>
    </row>
    <row r="1086" spans="2:51" s="13" customFormat="1" ht="11.25">
      <c r="B1086" s="192"/>
      <c r="C1086" s="193"/>
      <c r="D1086" s="194" t="s">
        <v>193</v>
      </c>
      <c r="E1086" s="195" t="s">
        <v>43</v>
      </c>
      <c r="F1086" s="196" t="s">
        <v>1644</v>
      </c>
      <c r="G1086" s="193"/>
      <c r="H1086" s="195" t="s">
        <v>43</v>
      </c>
      <c r="I1086" s="197"/>
      <c r="J1086" s="193"/>
      <c r="K1086" s="193"/>
      <c r="L1086" s="198"/>
      <c r="M1086" s="199"/>
      <c r="N1086" s="200"/>
      <c r="O1086" s="200"/>
      <c r="P1086" s="200"/>
      <c r="Q1086" s="200"/>
      <c r="R1086" s="200"/>
      <c r="S1086" s="200"/>
      <c r="T1086" s="201"/>
      <c r="AT1086" s="202" t="s">
        <v>193</v>
      </c>
      <c r="AU1086" s="202" t="s">
        <v>90</v>
      </c>
      <c r="AV1086" s="13" t="s">
        <v>88</v>
      </c>
      <c r="AW1086" s="13" t="s">
        <v>41</v>
      </c>
      <c r="AX1086" s="13" t="s">
        <v>80</v>
      </c>
      <c r="AY1086" s="202" t="s">
        <v>182</v>
      </c>
    </row>
    <row r="1087" spans="2:51" s="14" customFormat="1" ht="11.25">
      <c r="B1087" s="203"/>
      <c r="C1087" s="204"/>
      <c r="D1087" s="194" t="s">
        <v>193</v>
      </c>
      <c r="E1087" s="205" t="s">
        <v>43</v>
      </c>
      <c r="F1087" s="206" t="s">
        <v>88</v>
      </c>
      <c r="G1087" s="204"/>
      <c r="H1087" s="207">
        <v>1</v>
      </c>
      <c r="I1087" s="208"/>
      <c r="J1087" s="204"/>
      <c r="K1087" s="204"/>
      <c r="L1087" s="209"/>
      <c r="M1087" s="210"/>
      <c r="N1087" s="211"/>
      <c r="O1087" s="211"/>
      <c r="P1087" s="211"/>
      <c r="Q1087" s="211"/>
      <c r="R1087" s="211"/>
      <c r="S1087" s="211"/>
      <c r="T1087" s="212"/>
      <c r="AT1087" s="213" t="s">
        <v>193</v>
      </c>
      <c r="AU1087" s="213" t="s">
        <v>90</v>
      </c>
      <c r="AV1087" s="14" t="s">
        <v>90</v>
      </c>
      <c r="AW1087" s="14" t="s">
        <v>41</v>
      </c>
      <c r="AX1087" s="14" t="s">
        <v>80</v>
      </c>
      <c r="AY1087" s="213" t="s">
        <v>182</v>
      </c>
    </row>
    <row r="1088" spans="2:51" s="13" customFormat="1" ht="11.25">
      <c r="B1088" s="192"/>
      <c r="C1088" s="193"/>
      <c r="D1088" s="194" t="s">
        <v>193</v>
      </c>
      <c r="E1088" s="195" t="s">
        <v>43</v>
      </c>
      <c r="F1088" s="196" t="s">
        <v>1646</v>
      </c>
      <c r="G1088" s="193"/>
      <c r="H1088" s="195" t="s">
        <v>43</v>
      </c>
      <c r="I1088" s="197"/>
      <c r="J1088" s="193"/>
      <c r="K1088" s="193"/>
      <c r="L1088" s="198"/>
      <c r="M1088" s="199"/>
      <c r="N1088" s="200"/>
      <c r="O1088" s="200"/>
      <c r="P1088" s="200"/>
      <c r="Q1088" s="200"/>
      <c r="R1088" s="200"/>
      <c r="S1088" s="200"/>
      <c r="T1088" s="201"/>
      <c r="AT1088" s="202" t="s">
        <v>193</v>
      </c>
      <c r="AU1088" s="202" t="s">
        <v>90</v>
      </c>
      <c r="AV1088" s="13" t="s">
        <v>88</v>
      </c>
      <c r="AW1088" s="13" t="s">
        <v>41</v>
      </c>
      <c r="AX1088" s="13" t="s">
        <v>80</v>
      </c>
      <c r="AY1088" s="202" t="s">
        <v>182</v>
      </c>
    </row>
    <row r="1089" spans="1:65" s="14" customFormat="1" ht="11.25">
      <c r="B1089" s="203"/>
      <c r="C1089" s="204"/>
      <c r="D1089" s="194" t="s">
        <v>193</v>
      </c>
      <c r="E1089" s="205" t="s">
        <v>43</v>
      </c>
      <c r="F1089" s="206" t="s">
        <v>88</v>
      </c>
      <c r="G1089" s="204"/>
      <c r="H1089" s="207">
        <v>1</v>
      </c>
      <c r="I1089" s="208"/>
      <c r="J1089" s="204"/>
      <c r="K1089" s="204"/>
      <c r="L1089" s="209"/>
      <c r="M1089" s="210"/>
      <c r="N1089" s="211"/>
      <c r="O1089" s="211"/>
      <c r="P1089" s="211"/>
      <c r="Q1089" s="211"/>
      <c r="R1089" s="211"/>
      <c r="S1089" s="211"/>
      <c r="T1089" s="212"/>
      <c r="AT1089" s="213" t="s">
        <v>193</v>
      </c>
      <c r="AU1089" s="213" t="s">
        <v>90</v>
      </c>
      <c r="AV1089" s="14" t="s">
        <v>90</v>
      </c>
      <c r="AW1089" s="14" t="s">
        <v>41</v>
      </c>
      <c r="AX1089" s="14" t="s">
        <v>80</v>
      </c>
      <c r="AY1089" s="213" t="s">
        <v>182</v>
      </c>
    </row>
    <row r="1090" spans="1:65" s="15" customFormat="1" ht="11.25">
      <c r="B1090" s="227"/>
      <c r="C1090" s="228"/>
      <c r="D1090" s="194" t="s">
        <v>193</v>
      </c>
      <c r="E1090" s="229" t="s">
        <v>43</v>
      </c>
      <c r="F1090" s="230" t="s">
        <v>436</v>
      </c>
      <c r="G1090" s="228"/>
      <c r="H1090" s="231">
        <v>10</v>
      </c>
      <c r="I1090" s="232"/>
      <c r="J1090" s="228"/>
      <c r="K1090" s="228"/>
      <c r="L1090" s="233"/>
      <c r="M1090" s="234"/>
      <c r="N1090" s="235"/>
      <c r="O1090" s="235"/>
      <c r="P1090" s="235"/>
      <c r="Q1090" s="235"/>
      <c r="R1090" s="235"/>
      <c r="S1090" s="235"/>
      <c r="T1090" s="236"/>
      <c r="AT1090" s="237" t="s">
        <v>193</v>
      </c>
      <c r="AU1090" s="237" t="s">
        <v>90</v>
      </c>
      <c r="AV1090" s="15" t="s">
        <v>205</v>
      </c>
      <c r="AW1090" s="15" t="s">
        <v>41</v>
      </c>
      <c r="AX1090" s="15" t="s">
        <v>88</v>
      </c>
      <c r="AY1090" s="237" t="s">
        <v>182</v>
      </c>
    </row>
    <row r="1091" spans="1:65" s="2" customFormat="1" ht="14.45" customHeight="1">
      <c r="A1091" s="35"/>
      <c r="B1091" s="36"/>
      <c r="C1091" s="214" t="s">
        <v>1005</v>
      </c>
      <c r="D1091" s="214" t="s">
        <v>179</v>
      </c>
      <c r="E1091" s="215" t="s">
        <v>868</v>
      </c>
      <c r="F1091" s="216" t="s">
        <v>869</v>
      </c>
      <c r="G1091" s="217" t="s">
        <v>190</v>
      </c>
      <c r="H1091" s="218">
        <v>10</v>
      </c>
      <c r="I1091" s="219"/>
      <c r="J1091" s="220">
        <f>ROUND(I1091*H1091,2)</f>
        <v>0</v>
      </c>
      <c r="K1091" s="216" t="s">
        <v>198</v>
      </c>
      <c r="L1091" s="221"/>
      <c r="M1091" s="222" t="s">
        <v>43</v>
      </c>
      <c r="N1091" s="223" t="s">
        <v>51</v>
      </c>
      <c r="O1091" s="65"/>
      <c r="P1091" s="188">
        <f>O1091*H1091</f>
        <v>0</v>
      </c>
      <c r="Q1091" s="188">
        <v>0</v>
      </c>
      <c r="R1091" s="188">
        <f>Q1091*H1091</f>
        <v>0</v>
      </c>
      <c r="S1091" s="188">
        <v>0</v>
      </c>
      <c r="T1091" s="189">
        <f>S1091*H1091</f>
        <v>0</v>
      </c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R1091" s="190" t="s">
        <v>90</v>
      </c>
      <c r="AT1091" s="190" t="s">
        <v>179</v>
      </c>
      <c r="AU1091" s="190" t="s">
        <v>90</v>
      </c>
      <c r="AY1091" s="17" t="s">
        <v>182</v>
      </c>
      <c r="BE1091" s="191">
        <f>IF(N1091="základní",J1091,0)</f>
        <v>0</v>
      </c>
      <c r="BF1091" s="191">
        <f>IF(N1091="snížená",J1091,0)</f>
        <v>0</v>
      </c>
      <c r="BG1091" s="191">
        <f>IF(N1091="zákl. přenesená",J1091,0)</f>
        <v>0</v>
      </c>
      <c r="BH1091" s="191">
        <f>IF(N1091="sníž. přenesená",J1091,0)</f>
        <v>0</v>
      </c>
      <c r="BI1091" s="191">
        <f>IF(N1091="nulová",J1091,0)</f>
        <v>0</v>
      </c>
      <c r="BJ1091" s="17" t="s">
        <v>88</v>
      </c>
      <c r="BK1091" s="191">
        <f>ROUND(I1091*H1091,2)</f>
        <v>0</v>
      </c>
      <c r="BL1091" s="17" t="s">
        <v>88</v>
      </c>
      <c r="BM1091" s="190" t="s">
        <v>870</v>
      </c>
    </row>
    <row r="1092" spans="1:65" s="13" customFormat="1" ht="11.25">
      <c r="B1092" s="192"/>
      <c r="C1092" s="193"/>
      <c r="D1092" s="194" t="s">
        <v>193</v>
      </c>
      <c r="E1092" s="195" t="s">
        <v>43</v>
      </c>
      <c r="F1092" s="196" t="s">
        <v>431</v>
      </c>
      <c r="G1092" s="193"/>
      <c r="H1092" s="195" t="s">
        <v>43</v>
      </c>
      <c r="I1092" s="197"/>
      <c r="J1092" s="193"/>
      <c r="K1092" s="193"/>
      <c r="L1092" s="198"/>
      <c r="M1092" s="199"/>
      <c r="N1092" s="200"/>
      <c r="O1092" s="200"/>
      <c r="P1092" s="200"/>
      <c r="Q1092" s="200"/>
      <c r="R1092" s="200"/>
      <c r="S1092" s="200"/>
      <c r="T1092" s="201"/>
      <c r="AT1092" s="202" t="s">
        <v>193</v>
      </c>
      <c r="AU1092" s="202" t="s">
        <v>90</v>
      </c>
      <c r="AV1092" s="13" t="s">
        <v>88</v>
      </c>
      <c r="AW1092" s="13" t="s">
        <v>41</v>
      </c>
      <c r="AX1092" s="13" t="s">
        <v>80</v>
      </c>
      <c r="AY1092" s="202" t="s">
        <v>182</v>
      </c>
    </row>
    <row r="1093" spans="1:65" s="13" customFormat="1" ht="11.25">
      <c r="B1093" s="192"/>
      <c r="C1093" s="193"/>
      <c r="D1093" s="194" t="s">
        <v>193</v>
      </c>
      <c r="E1093" s="195" t="s">
        <v>43</v>
      </c>
      <c r="F1093" s="196" t="s">
        <v>638</v>
      </c>
      <c r="G1093" s="193"/>
      <c r="H1093" s="195" t="s">
        <v>43</v>
      </c>
      <c r="I1093" s="197"/>
      <c r="J1093" s="193"/>
      <c r="K1093" s="193"/>
      <c r="L1093" s="198"/>
      <c r="M1093" s="199"/>
      <c r="N1093" s="200"/>
      <c r="O1093" s="200"/>
      <c r="P1093" s="200"/>
      <c r="Q1093" s="200"/>
      <c r="R1093" s="200"/>
      <c r="S1093" s="200"/>
      <c r="T1093" s="201"/>
      <c r="AT1093" s="202" t="s">
        <v>193</v>
      </c>
      <c r="AU1093" s="202" t="s">
        <v>90</v>
      </c>
      <c r="AV1093" s="13" t="s">
        <v>88</v>
      </c>
      <c r="AW1093" s="13" t="s">
        <v>41</v>
      </c>
      <c r="AX1093" s="13" t="s">
        <v>80</v>
      </c>
      <c r="AY1093" s="202" t="s">
        <v>182</v>
      </c>
    </row>
    <row r="1094" spans="1:65" s="14" customFormat="1" ht="11.25">
      <c r="B1094" s="203"/>
      <c r="C1094" s="204"/>
      <c r="D1094" s="194" t="s">
        <v>193</v>
      </c>
      <c r="E1094" s="205" t="s">
        <v>43</v>
      </c>
      <c r="F1094" s="206" t="s">
        <v>88</v>
      </c>
      <c r="G1094" s="204"/>
      <c r="H1094" s="207">
        <v>1</v>
      </c>
      <c r="I1094" s="208"/>
      <c r="J1094" s="204"/>
      <c r="K1094" s="204"/>
      <c r="L1094" s="209"/>
      <c r="M1094" s="210"/>
      <c r="N1094" s="211"/>
      <c r="O1094" s="211"/>
      <c r="P1094" s="211"/>
      <c r="Q1094" s="211"/>
      <c r="R1094" s="211"/>
      <c r="S1094" s="211"/>
      <c r="T1094" s="212"/>
      <c r="AT1094" s="213" t="s">
        <v>193</v>
      </c>
      <c r="AU1094" s="213" t="s">
        <v>90</v>
      </c>
      <c r="AV1094" s="14" t="s">
        <v>90</v>
      </c>
      <c r="AW1094" s="14" t="s">
        <v>41</v>
      </c>
      <c r="AX1094" s="14" t="s">
        <v>80</v>
      </c>
      <c r="AY1094" s="213" t="s">
        <v>182</v>
      </c>
    </row>
    <row r="1095" spans="1:65" s="13" customFormat="1" ht="11.25">
      <c r="B1095" s="192"/>
      <c r="C1095" s="193"/>
      <c r="D1095" s="194" t="s">
        <v>193</v>
      </c>
      <c r="E1095" s="195" t="s">
        <v>43</v>
      </c>
      <c r="F1095" s="196" t="s">
        <v>640</v>
      </c>
      <c r="G1095" s="193"/>
      <c r="H1095" s="195" t="s">
        <v>43</v>
      </c>
      <c r="I1095" s="197"/>
      <c r="J1095" s="193"/>
      <c r="K1095" s="193"/>
      <c r="L1095" s="198"/>
      <c r="M1095" s="199"/>
      <c r="N1095" s="200"/>
      <c r="O1095" s="200"/>
      <c r="P1095" s="200"/>
      <c r="Q1095" s="200"/>
      <c r="R1095" s="200"/>
      <c r="S1095" s="200"/>
      <c r="T1095" s="201"/>
      <c r="AT1095" s="202" t="s">
        <v>193</v>
      </c>
      <c r="AU1095" s="202" t="s">
        <v>90</v>
      </c>
      <c r="AV1095" s="13" t="s">
        <v>88</v>
      </c>
      <c r="AW1095" s="13" t="s">
        <v>41</v>
      </c>
      <c r="AX1095" s="13" t="s">
        <v>80</v>
      </c>
      <c r="AY1095" s="202" t="s">
        <v>182</v>
      </c>
    </row>
    <row r="1096" spans="1:65" s="14" customFormat="1" ht="11.25">
      <c r="B1096" s="203"/>
      <c r="C1096" s="204"/>
      <c r="D1096" s="194" t="s">
        <v>193</v>
      </c>
      <c r="E1096" s="205" t="s">
        <v>43</v>
      </c>
      <c r="F1096" s="206" t="s">
        <v>88</v>
      </c>
      <c r="G1096" s="204"/>
      <c r="H1096" s="207">
        <v>1</v>
      </c>
      <c r="I1096" s="208"/>
      <c r="J1096" s="204"/>
      <c r="K1096" s="204"/>
      <c r="L1096" s="209"/>
      <c r="M1096" s="210"/>
      <c r="N1096" s="211"/>
      <c r="O1096" s="211"/>
      <c r="P1096" s="211"/>
      <c r="Q1096" s="211"/>
      <c r="R1096" s="211"/>
      <c r="S1096" s="211"/>
      <c r="T1096" s="212"/>
      <c r="AT1096" s="213" t="s">
        <v>193</v>
      </c>
      <c r="AU1096" s="213" t="s">
        <v>90</v>
      </c>
      <c r="AV1096" s="14" t="s">
        <v>90</v>
      </c>
      <c r="AW1096" s="14" t="s">
        <v>41</v>
      </c>
      <c r="AX1096" s="14" t="s">
        <v>80</v>
      </c>
      <c r="AY1096" s="213" t="s">
        <v>182</v>
      </c>
    </row>
    <row r="1097" spans="1:65" s="13" customFormat="1" ht="11.25">
      <c r="B1097" s="192"/>
      <c r="C1097" s="193"/>
      <c r="D1097" s="194" t="s">
        <v>193</v>
      </c>
      <c r="E1097" s="195" t="s">
        <v>43</v>
      </c>
      <c r="F1097" s="196" t="s">
        <v>1636</v>
      </c>
      <c r="G1097" s="193"/>
      <c r="H1097" s="195" t="s">
        <v>43</v>
      </c>
      <c r="I1097" s="197"/>
      <c r="J1097" s="193"/>
      <c r="K1097" s="193"/>
      <c r="L1097" s="198"/>
      <c r="M1097" s="199"/>
      <c r="N1097" s="200"/>
      <c r="O1097" s="200"/>
      <c r="P1097" s="200"/>
      <c r="Q1097" s="200"/>
      <c r="R1097" s="200"/>
      <c r="S1097" s="200"/>
      <c r="T1097" s="201"/>
      <c r="AT1097" s="202" t="s">
        <v>193</v>
      </c>
      <c r="AU1097" s="202" t="s">
        <v>90</v>
      </c>
      <c r="AV1097" s="13" t="s">
        <v>88</v>
      </c>
      <c r="AW1097" s="13" t="s">
        <v>41</v>
      </c>
      <c r="AX1097" s="13" t="s">
        <v>80</v>
      </c>
      <c r="AY1097" s="202" t="s">
        <v>182</v>
      </c>
    </row>
    <row r="1098" spans="1:65" s="14" customFormat="1" ht="11.25">
      <c r="B1098" s="203"/>
      <c r="C1098" s="204"/>
      <c r="D1098" s="194" t="s">
        <v>193</v>
      </c>
      <c r="E1098" s="205" t="s">
        <v>43</v>
      </c>
      <c r="F1098" s="206" t="s">
        <v>88</v>
      </c>
      <c r="G1098" s="204"/>
      <c r="H1098" s="207">
        <v>1</v>
      </c>
      <c r="I1098" s="208"/>
      <c r="J1098" s="204"/>
      <c r="K1098" s="204"/>
      <c r="L1098" s="209"/>
      <c r="M1098" s="210"/>
      <c r="N1098" s="211"/>
      <c r="O1098" s="211"/>
      <c r="P1098" s="211"/>
      <c r="Q1098" s="211"/>
      <c r="R1098" s="211"/>
      <c r="S1098" s="211"/>
      <c r="T1098" s="212"/>
      <c r="AT1098" s="213" t="s">
        <v>193</v>
      </c>
      <c r="AU1098" s="213" t="s">
        <v>90</v>
      </c>
      <c r="AV1098" s="14" t="s">
        <v>90</v>
      </c>
      <c r="AW1098" s="14" t="s">
        <v>41</v>
      </c>
      <c r="AX1098" s="14" t="s">
        <v>80</v>
      </c>
      <c r="AY1098" s="213" t="s">
        <v>182</v>
      </c>
    </row>
    <row r="1099" spans="1:65" s="13" customFormat="1" ht="11.25">
      <c r="B1099" s="192"/>
      <c r="C1099" s="193"/>
      <c r="D1099" s="194" t="s">
        <v>193</v>
      </c>
      <c r="E1099" s="195" t="s">
        <v>43</v>
      </c>
      <c r="F1099" s="196" t="s">
        <v>1637</v>
      </c>
      <c r="G1099" s="193"/>
      <c r="H1099" s="195" t="s">
        <v>43</v>
      </c>
      <c r="I1099" s="197"/>
      <c r="J1099" s="193"/>
      <c r="K1099" s="193"/>
      <c r="L1099" s="198"/>
      <c r="M1099" s="199"/>
      <c r="N1099" s="200"/>
      <c r="O1099" s="200"/>
      <c r="P1099" s="200"/>
      <c r="Q1099" s="200"/>
      <c r="R1099" s="200"/>
      <c r="S1099" s="200"/>
      <c r="T1099" s="201"/>
      <c r="AT1099" s="202" t="s">
        <v>193</v>
      </c>
      <c r="AU1099" s="202" t="s">
        <v>90</v>
      </c>
      <c r="AV1099" s="13" t="s">
        <v>88</v>
      </c>
      <c r="AW1099" s="13" t="s">
        <v>41</v>
      </c>
      <c r="AX1099" s="13" t="s">
        <v>80</v>
      </c>
      <c r="AY1099" s="202" t="s">
        <v>182</v>
      </c>
    </row>
    <row r="1100" spans="1:65" s="14" customFormat="1" ht="11.25">
      <c r="B1100" s="203"/>
      <c r="C1100" s="204"/>
      <c r="D1100" s="194" t="s">
        <v>193</v>
      </c>
      <c r="E1100" s="205" t="s">
        <v>43</v>
      </c>
      <c r="F1100" s="206" t="s">
        <v>88</v>
      </c>
      <c r="G1100" s="204"/>
      <c r="H1100" s="207">
        <v>1</v>
      </c>
      <c r="I1100" s="208"/>
      <c r="J1100" s="204"/>
      <c r="K1100" s="204"/>
      <c r="L1100" s="209"/>
      <c r="M1100" s="210"/>
      <c r="N1100" s="211"/>
      <c r="O1100" s="211"/>
      <c r="P1100" s="211"/>
      <c r="Q1100" s="211"/>
      <c r="R1100" s="211"/>
      <c r="S1100" s="211"/>
      <c r="T1100" s="212"/>
      <c r="AT1100" s="213" t="s">
        <v>193</v>
      </c>
      <c r="AU1100" s="213" t="s">
        <v>90</v>
      </c>
      <c r="AV1100" s="14" t="s">
        <v>90</v>
      </c>
      <c r="AW1100" s="14" t="s">
        <v>41</v>
      </c>
      <c r="AX1100" s="14" t="s">
        <v>80</v>
      </c>
      <c r="AY1100" s="213" t="s">
        <v>182</v>
      </c>
    </row>
    <row r="1101" spans="1:65" s="13" customFormat="1" ht="11.25">
      <c r="B1101" s="192"/>
      <c r="C1101" s="193"/>
      <c r="D1101" s="194" t="s">
        <v>193</v>
      </c>
      <c r="E1101" s="195" t="s">
        <v>43</v>
      </c>
      <c r="F1101" s="196" t="s">
        <v>1638</v>
      </c>
      <c r="G1101" s="193"/>
      <c r="H1101" s="195" t="s">
        <v>43</v>
      </c>
      <c r="I1101" s="197"/>
      <c r="J1101" s="193"/>
      <c r="K1101" s="193"/>
      <c r="L1101" s="198"/>
      <c r="M1101" s="199"/>
      <c r="N1101" s="200"/>
      <c r="O1101" s="200"/>
      <c r="P1101" s="200"/>
      <c r="Q1101" s="200"/>
      <c r="R1101" s="200"/>
      <c r="S1101" s="200"/>
      <c r="T1101" s="201"/>
      <c r="AT1101" s="202" t="s">
        <v>193</v>
      </c>
      <c r="AU1101" s="202" t="s">
        <v>90</v>
      </c>
      <c r="AV1101" s="13" t="s">
        <v>88</v>
      </c>
      <c r="AW1101" s="13" t="s">
        <v>41</v>
      </c>
      <c r="AX1101" s="13" t="s">
        <v>80</v>
      </c>
      <c r="AY1101" s="202" t="s">
        <v>182</v>
      </c>
    </row>
    <row r="1102" spans="1:65" s="14" customFormat="1" ht="11.25">
      <c r="B1102" s="203"/>
      <c r="C1102" s="204"/>
      <c r="D1102" s="194" t="s">
        <v>193</v>
      </c>
      <c r="E1102" s="205" t="s">
        <v>43</v>
      </c>
      <c r="F1102" s="206" t="s">
        <v>88</v>
      </c>
      <c r="G1102" s="204"/>
      <c r="H1102" s="207">
        <v>1</v>
      </c>
      <c r="I1102" s="208"/>
      <c r="J1102" s="204"/>
      <c r="K1102" s="204"/>
      <c r="L1102" s="209"/>
      <c r="M1102" s="210"/>
      <c r="N1102" s="211"/>
      <c r="O1102" s="211"/>
      <c r="P1102" s="211"/>
      <c r="Q1102" s="211"/>
      <c r="R1102" s="211"/>
      <c r="S1102" s="211"/>
      <c r="T1102" s="212"/>
      <c r="AT1102" s="213" t="s">
        <v>193</v>
      </c>
      <c r="AU1102" s="213" t="s">
        <v>90</v>
      </c>
      <c r="AV1102" s="14" t="s">
        <v>90</v>
      </c>
      <c r="AW1102" s="14" t="s">
        <v>41</v>
      </c>
      <c r="AX1102" s="14" t="s">
        <v>80</v>
      </c>
      <c r="AY1102" s="213" t="s">
        <v>182</v>
      </c>
    </row>
    <row r="1103" spans="1:65" s="13" customFormat="1" ht="11.25">
      <c r="B1103" s="192"/>
      <c r="C1103" s="193"/>
      <c r="D1103" s="194" t="s">
        <v>193</v>
      </c>
      <c r="E1103" s="195" t="s">
        <v>43</v>
      </c>
      <c r="F1103" s="196" t="s">
        <v>1639</v>
      </c>
      <c r="G1103" s="193"/>
      <c r="H1103" s="195" t="s">
        <v>43</v>
      </c>
      <c r="I1103" s="197"/>
      <c r="J1103" s="193"/>
      <c r="K1103" s="193"/>
      <c r="L1103" s="198"/>
      <c r="M1103" s="199"/>
      <c r="N1103" s="200"/>
      <c r="O1103" s="200"/>
      <c r="P1103" s="200"/>
      <c r="Q1103" s="200"/>
      <c r="R1103" s="200"/>
      <c r="S1103" s="200"/>
      <c r="T1103" s="201"/>
      <c r="AT1103" s="202" t="s">
        <v>193</v>
      </c>
      <c r="AU1103" s="202" t="s">
        <v>90</v>
      </c>
      <c r="AV1103" s="13" t="s">
        <v>88</v>
      </c>
      <c r="AW1103" s="13" t="s">
        <v>41</v>
      </c>
      <c r="AX1103" s="13" t="s">
        <v>80</v>
      </c>
      <c r="AY1103" s="202" t="s">
        <v>182</v>
      </c>
    </row>
    <row r="1104" spans="1:65" s="14" customFormat="1" ht="11.25">
      <c r="B1104" s="203"/>
      <c r="C1104" s="204"/>
      <c r="D1104" s="194" t="s">
        <v>193</v>
      </c>
      <c r="E1104" s="205" t="s">
        <v>43</v>
      </c>
      <c r="F1104" s="206" t="s">
        <v>88</v>
      </c>
      <c r="G1104" s="204"/>
      <c r="H1104" s="207">
        <v>1</v>
      </c>
      <c r="I1104" s="208"/>
      <c r="J1104" s="204"/>
      <c r="K1104" s="204"/>
      <c r="L1104" s="209"/>
      <c r="M1104" s="210"/>
      <c r="N1104" s="211"/>
      <c r="O1104" s="211"/>
      <c r="P1104" s="211"/>
      <c r="Q1104" s="211"/>
      <c r="R1104" s="211"/>
      <c r="S1104" s="211"/>
      <c r="T1104" s="212"/>
      <c r="AT1104" s="213" t="s">
        <v>193</v>
      </c>
      <c r="AU1104" s="213" t="s">
        <v>90</v>
      </c>
      <c r="AV1104" s="14" t="s">
        <v>90</v>
      </c>
      <c r="AW1104" s="14" t="s">
        <v>41</v>
      </c>
      <c r="AX1104" s="14" t="s">
        <v>80</v>
      </c>
      <c r="AY1104" s="213" t="s">
        <v>182</v>
      </c>
    </row>
    <row r="1105" spans="1:65" s="13" customFormat="1" ht="11.25">
      <c r="B1105" s="192"/>
      <c r="C1105" s="193"/>
      <c r="D1105" s="194" t="s">
        <v>193</v>
      </c>
      <c r="E1105" s="195" t="s">
        <v>43</v>
      </c>
      <c r="F1105" s="196" t="s">
        <v>1641</v>
      </c>
      <c r="G1105" s="193"/>
      <c r="H1105" s="195" t="s">
        <v>43</v>
      </c>
      <c r="I1105" s="197"/>
      <c r="J1105" s="193"/>
      <c r="K1105" s="193"/>
      <c r="L1105" s="198"/>
      <c r="M1105" s="199"/>
      <c r="N1105" s="200"/>
      <c r="O1105" s="200"/>
      <c r="P1105" s="200"/>
      <c r="Q1105" s="200"/>
      <c r="R1105" s="200"/>
      <c r="S1105" s="200"/>
      <c r="T1105" s="201"/>
      <c r="AT1105" s="202" t="s">
        <v>193</v>
      </c>
      <c r="AU1105" s="202" t="s">
        <v>90</v>
      </c>
      <c r="AV1105" s="13" t="s">
        <v>88</v>
      </c>
      <c r="AW1105" s="13" t="s">
        <v>41</v>
      </c>
      <c r="AX1105" s="13" t="s">
        <v>80</v>
      </c>
      <c r="AY1105" s="202" t="s">
        <v>182</v>
      </c>
    </row>
    <row r="1106" spans="1:65" s="14" customFormat="1" ht="11.25">
      <c r="B1106" s="203"/>
      <c r="C1106" s="204"/>
      <c r="D1106" s="194" t="s">
        <v>193</v>
      </c>
      <c r="E1106" s="205" t="s">
        <v>43</v>
      </c>
      <c r="F1106" s="206" t="s">
        <v>88</v>
      </c>
      <c r="G1106" s="204"/>
      <c r="H1106" s="207">
        <v>1</v>
      </c>
      <c r="I1106" s="208"/>
      <c r="J1106" s="204"/>
      <c r="K1106" s="204"/>
      <c r="L1106" s="209"/>
      <c r="M1106" s="210"/>
      <c r="N1106" s="211"/>
      <c r="O1106" s="211"/>
      <c r="P1106" s="211"/>
      <c r="Q1106" s="211"/>
      <c r="R1106" s="211"/>
      <c r="S1106" s="211"/>
      <c r="T1106" s="212"/>
      <c r="AT1106" s="213" t="s">
        <v>193</v>
      </c>
      <c r="AU1106" s="213" t="s">
        <v>90</v>
      </c>
      <c r="AV1106" s="14" t="s">
        <v>90</v>
      </c>
      <c r="AW1106" s="14" t="s">
        <v>41</v>
      </c>
      <c r="AX1106" s="14" t="s">
        <v>80</v>
      </c>
      <c r="AY1106" s="213" t="s">
        <v>182</v>
      </c>
    </row>
    <row r="1107" spans="1:65" s="13" customFormat="1" ht="11.25">
      <c r="B1107" s="192"/>
      <c r="C1107" s="193"/>
      <c r="D1107" s="194" t="s">
        <v>193</v>
      </c>
      <c r="E1107" s="195" t="s">
        <v>43</v>
      </c>
      <c r="F1107" s="196" t="s">
        <v>1643</v>
      </c>
      <c r="G1107" s="193"/>
      <c r="H1107" s="195" t="s">
        <v>43</v>
      </c>
      <c r="I1107" s="197"/>
      <c r="J1107" s="193"/>
      <c r="K1107" s="193"/>
      <c r="L1107" s="198"/>
      <c r="M1107" s="199"/>
      <c r="N1107" s="200"/>
      <c r="O1107" s="200"/>
      <c r="P1107" s="200"/>
      <c r="Q1107" s="200"/>
      <c r="R1107" s="200"/>
      <c r="S1107" s="200"/>
      <c r="T1107" s="201"/>
      <c r="AT1107" s="202" t="s">
        <v>193</v>
      </c>
      <c r="AU1107" s="202" t="s">
        <v>90</v>
      </c>
      <c r="AV1107" s="13" t="s">
        <v>88</v>
      </c>
      <c r="AW1107" s="13" t="s">
        <v>41</v>
      </c>
      <c r="AX1107" s="13" t="s">
        <v>80</v>
      </c>
      <c r="AY1107" s="202" t="s">
        <v>182</v>
      </c>
    </row>
    <row r="1108" spans="1:65" s="14" customFormat="1" ht="11.25">
      <c r="B1108" s="203"/>
      <c r="C1108" s="204"/>
      <c r="D1108" s="194" t="s">
        <v>193</v>
      </c>
      <c r="E1108" s="205" t="s">
        <v>43</v>
      </c>
      <c r="F1108" s="206" t="s">
        <v>88</v>
      </c>
      <c r="G1108" s="204"/>
      <c r="H1108" s="207">
        <v>1</v>
      </c>
      <c r="I1108" s="208"/>
      <c r="J1108" s="204"/>
      <c r="K1108" s="204"/>
      <c r="L1108" s="209"/>
      <c r="M1108" s="210"/>
      <c r="N1108" s="211"/>
      <c r="O1108" s="211"/>
      <c r="P1108" s="211"/>
      <c r="Q1108" s="211"/>
      <c r="R1108" s="211"/>
      <c r="S1108" s="211"/>
      <c r="T1108" s="212"/>
      <c r="AT1108" s="213" t="s">
        <v>193</v>
      </c>
      <c r="AU1108" s="213" t="s">
        <v>90</v>
      </c>
      <c r="AV1108" s="14" t="s">
        <v>90</v>
      </c>
      <c r="AW1108" s="14" t="s">
        <v>41</v>
      </c>
      <c r="AX1108" s="14" t="s">
        <v>80</v>
      </c>
      <c r="AY1108" s="213" t="s">
        <v>182</v>
      </c>
    </row>
    <row r="1109" spans="1:65" s="13" customFormat="1" ht="11.25">
      <c r="B1109" s="192"/>
      <c r="C1109" s="193"/>
      <c r="D1109" s="194" t="s">
        <v>193</v>
      </c>
      <c r="E1109" s="195" t="s">
        <v>43</v>
      </c>
      <c r="F1109" s="196" t="s">
        <v>1644</v>
      </c>
      <c r="G1109" s="193"/>
      <c r="H1109" s="195" t="s">
        <v>43</v>
      </c>
      <c r="I1109" s="197"/>
      <c r="J1109" s="193"/>
      <c r="K1109" s="193"/>
      <c r="L1109" s="198"/>
      <c r="M1109" s="199"/>
      <c r="N1109" s="200"/>
      <c r="O1109" s="200"/>
      <c r="P1109" s="200"/>
      <c r="Q1109" s="200"/>
      <c r="R1109" s="200"/>
      <c r="S1109" s="200"/>
      <c r="T1109" s="201"/>
      <c r="AT1109" s="202" t="s">
        <v>193</v>
      </c>
      <c r="AU1109" s="202" t="s">
        <v>90</v>
      </c>
      <c r="AV1109" s="13" t="s">
        <v>88</v>
      </c>
      <c r="AW1109" s="13" t="s">
        <v>41</v>
      </c>
      <c r="AX1109" s="13" t="s">
        <v>80</v>
      </c>
      <c r="AY1109" s="202" t="s">
        <v>182</v>
      </c>
    </row>
    <row r="1110" spans="1:65" s="14" customFormat="1" ht="11.25">
      <c r="B1110" s="203"/>
      <c r="C1110" s="204"/>
      <c r="D1110" s="194" t="s">
        <v>193</v>
      </c>
      <c r="E1110" s="205" t="s">
        <v>43</v>
      </c>
      <c r="F1110" s="206" t="s">
        <v>88</v>
      </c>
      <c r="G1110" s="204"/>
      <c r="H1110" s="207">
        <v>1</v>
      </c>
      <c r="I1110" s="208"/>
      <c r="J1110" s="204"/>
      <c r="K1110" s="204"/>
      <c r="L1110" s="209"/>
      <c r="M1110" s="210"/>
      <c r="N1110" s="211"/>
      <c r="O1110" s="211"/>
      <c r="P1110" s="211"/>
      <c r="Q1110" s="211"/>
      <c r="R1110" s="211"/>
      <c r="S1110" s="211"/>
      <c r="T1110" s="212"/>
      <c r="AT1110" s="213" t="s">
        <v>193</v>
      </c>
      <c r="AU1110" s="213" t="s">
        <v>90</v>
      </c>
      <c r="AV1110" s="14" t="s">
        <v>90</v>
      </c>
      <c r="AW1110" s="14" t="s">
        <v>41</v>
      </c>
      <c r="AX1110" s="14" t="s">
        <v>80</v>
      </c>
      <c r="AY1110" s="213" t="s">
        <v>182</v>
      </c>
    </row>
    <row r="1111" spans="1:65" s="13" customFormat="1" ht="11.25">
      <c r="B1111" s="192"/>
      <c r="C1111" s="193"/>
      <c r="D1111" s="194" t="s">
        <v>193</v>
      </c>
      <c r="E1111" s="195" t="s">
        <v>43</v>
      </c>
      <c r="F1111" s="196" t="s">
        <v>1646</v>
      </c>
      <c r="G1111" s="193"/>
      <c r="H1111" s="195" t="s">
        <v>43</v>
      </c>
      <c r="I1111" s="197"/>
      <c r="J1111" s="193"/>
      <c r="K1111" s="193"/>
      <c r="L1111" s="198"/>
      <c r="M1111" s="199"/>
      <c r="N1111" s="200"/>
      <c r="O1111" s="200"/>
      <c r="P1111" s="200"/>
      <c r="Q1111" s="200"/>
      <c r="R1111" s="200"/>
      <c r="S1111" s="200"/>
      <c r="T1111" s="201"/>
      <c r="AT1111" s="202" t="s">
        <v>193</v>
      </c>
      <c r="AU1111" s="202" t="s">
        <v>90</v>
      </c>
      <c r="AV1111" s="13" t="s">
        <v>88</v>
      </c>
      <c r="AW1111" s="13" t="s">
        <v>41</v>
      </c>
      <c r="AX1111" s="13" t="s">
        <v>80</v>
      </c>
      <c r="AY1111" s="202" t="s">
        <v>182</v>
      </c>
    </row>
    <row r="1112" spans="1:65" s="14" customFormat="1" ht="11.25">
      <c r="B1112" s="203"/>
      <c r="C1112" s="204"/>
      <c r="D1112" s="194" t="s">
        <v>193</v>
      </c>
      <c r="E1112" s="205" t="s">
        <v>43</v>
      </c>
      <c r="F1112" s="206" t="s">
        <v>88</v>
      </c>
      <c r="G1112" s="204"/>
      <c r="H1112" s="207">
        <v>1</v>
      </c>
      <c r="I1112" s="208"/>
      <c r="J1112" s="204"/>
      <c r="K1112" s="204"/>
      <c r="L1112" s="209"/>
      <c r="M1112" s="210"/>
      <c r="N1112" s="211"/>
      <c r="O1112" s="211"/>
      <c r="P1112" s="211"/>
      <c r="Q1112" s="211"/>
      <c r="R1112" s="211"/>
      <c r="S1112" s="211"/>
      <c r="T1112" s="212"/>
      <c r="AT1112" s="213" t="s">
        <v>193</v>
      </c>
      <c r="AU1112" s="213" t="s">
        <v>90</v>
      </c>
      <c r="AV1112" s="14" t="s">
        <v>90</v>
      </c>
      <c r="AW1112" s="14" t="s">
        <v>41</v>
      </c>
      <c r="AX1112" s="14" t="s">
        <v>80</v>
      </c>
      <c r="AY1112" s="213" t="s">
        <v>182</v>
      </c>
    </row>
    <row r="1113" spans="1:65" s="15" customFormat="1" ht="11.25">
      <c r="B1113" s="227"/>
      <c r="C1113" s="228"/>
      <c r="D1113" s="194" t="s">
        <v>193</v>
      </c>
      <c r="E1113" s="229" t="s">
        <v>43</v>
      </c>
      <c r="F1113" s="230" t="s">
        <v>436</v>
      </c>
      <c r="G1113" s="228"/>
      <c r="H1113" s="231">
        <v>10</v>
      </c>
      <c r="I1113" s="232"/>
      <c r="J1113" s="228"/>
      <c r="K1113" s="228"/>
      <c r="L1113" s="233"/>
      <c r="M1113" s="234"/>
      <c r="N1113" s="235"/>
      <c r="O1113" s="235"/>
      <c r="P1113" s="235"/>
      <c r="Q1113" s="235"/>
      <c r="R1113" s="235"/>
      <c r="S1113" s="235"/>
      <c r="T1113" s="236"/>
      <c r="AT1113" s="237" t="s">
        <v>193</v>
      </c>
      <c r="AU1113" s="237" t="s">
        <v>90</v>
      </c>
      <c r="AV1113" s="15" t="s">
        <v>205</v>
      </c>
      <c r="AW1113" s="15" t="s">
        <v>41</v>
      </c>
      <c r="AX1113" s="15" t="s">
        <v>88</v>
      </c>
      <c r="AY1113" s="237" t="s">
        <v>182</v>
      </c>
    </row>
    <row r="1114" spans="1:65" s="2" customFormat="1" ht="14.45" customHeight="1">
      <c r="A1114" s="35"/>
      <c r="B1114" s="36"/>
      <c r="C1114" s="214" t="s">
        <v>1010</v>
      </c>
      <c r="D1114" s="214" t="s">
        <v>179</v>
      </c>
      <c r="E1114" s="215" t="s">
        <v>872</v>
      </c>
      <c r="F1114" s="216" t="s">
        <v>873</v>
      </c>
      <c r="G1114" s="217" t="s">
        <v>190</v>
      </c>
      <c r="H1114" s="218">
        <v>10</v>
      </c>
      <c r="I1114" s="219"/>
      <c r="J1114" s="220">
        <f>ROUND(I1114*H1114,2)</f>
        <v>0</v>
      </c>
      <c r="K1114" s="216" t="s">
        <v>198</v>
      </c>
      <c r="L1114" s="221"/>
      <c r="M1114" s="222" t="s">
        <v>43</v>
      </c>
      <c r="N1114" s="223" t="s">
        <v>51</v>
      </c>
      <c r="O1114" s="65"/>
      <c r="P1114" s="188">
        <f>O1114*H1114</f>
        <v>0</v>
      </c>
      <c r="Q1114" s="188">
        <v>0</v>
      </c>
      <c r="R1114" s="188">
        <f>Q1114*H1114</f>
        <v>0</v>
      </c>
      <c r="S1114" s="188">
        <v>0</v>
      </c>
      <c r="T1114" s="189">
        <f>S1114*H1114</f>
        <v>0</v>
      </c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R1114" s="190" t="s">
        <v>90</v>
      </c>
      <c r="AT1114" s="190" t="s">
        <v>179</v>
      </c>
      <c r="AU1114" s="190" t="s">
        <v>90</v>
      </c>
      <c r="AY1114" s="17" t="s">
        <v>182</v>
      </c>
      <c r="BE1114" s="191">
        <f>IF(N1114="základní",J1114,0)</f>
        <v>0</v>
      </c>
      <c r="BF1114" s="191">
        <f>IF(N1114="snížená",J1114,0)</f>
        <v>0</v>
      </c>
      <c r="BG1114" s="191">
        <f>IF(N1114="zákl. přenesená",J1114,0)</f>
        <v>0</v>
      </c>
      <c r="BH1114" s="191">
        <f>IF(N1114="sníž. přenesená",J1114,0)</f>
        <v>0</v>
      </c>
      <c r="BI1114" s="191">
        <f>IF(N1114="nulová",J1114,0)</f>
        <v>0</v>
      </c>
      <c r="BJ1114" s="17" t="s">
        <v>88</v>
      </c>
      <c r="BK1114" s="191">
        <f>ROUND(I1114*H1114,2)</f>
        <v>0</v>
      </c>
      <c r="BL1114" s="17" t="s">
        <v>88</v>
      </c>
      <c r="BM1114" s="190" t="s">
        <v>874</v>
      </c>
    </row>
    <row r="1115" spans="1:65" s="13" customFormat="1" ht="11.25">
      <c r="B1115" s="192"/>
      <c r="C1115" s="193"/>
      <c r="D1115" s="194" t="s">
        <v>193</v>
      </c>
      <c r="E1115" s="195" t="s">
        <v>43</v>
      </c>
      <c r="F1115" s="196" t="s">
        <v>431</v>
      </c>
      <c r="G1115" s="193"/>
      <c r="H1115" s="195" t="s">
        <v>43</v>
      </c>
      <c r="I1115" s="197"/>
      <c r="J1115" s="193"/>
      <c r="K1115" s="193"/>
      <c r="L1115" s="198"/>
      <c r="M1115" s="199"/>
      <c r="N1115" s="200"/>
      <c r="O1115" s="200"/>
      <c r="P1115" s="200"/>
      <c r="Q1115" s="200"/>
      <c r="R1115" s="200"/>
      <c r="S1115" s="200"/>
      <c r="T1115" s="201"/>
      <c r="AT1115" s="202" t="s">
        <v>193</v>
      </c>
      <c r="AU1115" s="202" t="s">
        <v>90</v>
      </c>
      <c r="AV1115" s="13" t="s">
        <v>88</v>
      </c>
      <c r="AW1115" s="13" t="s">
        <v>41</v>
      </c>
      <c r="AX1115" s="13" t="s">
        <v>80</v>
      </c>
      <c r="AY1115" s="202" t="s">
        <v>182</v>
      </c>
    </row>
    <row r="1116" spans="1:65" s="13" customFormat="1" ht="11.25">
      <c r="B1116" s="192"/>
      <c r="C1116" s="193"/>
      <c r="D1116" s="194" t="s">
        <v>193</v>
      </c>
      <c r="E1116" s="195" t="s">
        <v>43</v>
      </c>
      <c r="F1116" s="196" t="s">
        <v>638</v>
      </c>
      <c r="G1116" s="193"/>
      <c r="H1116" s="195" t="s">
        <v>43</v>
      </c>
      <c r="I1116" s="197"/>
      <c r="J1116" s="193"/>
      <c r="K1116" s="193"/>
      <c r="L1116" s="198"/>
      <c r="M1116" s="199"/>
      <c r="N1116" s="200"/>
      <c r="O1116" s="200"/>
      <c r="P1116" s="200"/>
      <c r="Q1116" s="200"/>
      <c r="R1116" s="200"/>
      <c r="S1116" s="200"/>
      <c r="T1116" s="201"/>
      <c r="AT1116" s="202" t="s">
        <v>193</v>
      </c>
      <c r="AU1116" s="202" t="s">
        <v>90</v>
      </c>
      <c r="AV1116" s="13" t="s">
        <v>88</v>
      </c>
      <c r="AW1116" s="13" t="s">
        <v>41</v>
      </c>
      <c r="AX1116" s="13" t="s">
        <v>80</v>
      </c>
      <c r="AY1116" s="202" t="s">
        <v>182</v>
      </c>
    </row>
    <row r="1117" spans="1:65" s="14" customFormat="1" ht="11.25">
      <c r="B1117" s="203"/>
      <c r="C1117" s="204"/>
      <c r="D1117" s="194" t="s">
        <v>193</v>
      </c>
      <c r="E1117" s="205" t="s">
        <v>43</v>
      </c>
      <c r="F1117" s="206" t="s">
        <v>88</v>
      </c>
      <c r="G1117" s="204"/>
      <c r="H1117" s="207">
        <v>1</v>
      </c>
      <c r="I1117" s="208"/>
      <c r="J1117" s="204"/>
      <c r="K1117" s="204"/>
      <c r="L1117" s="209"/>
      <c r="M1117" s="210"/>
      <c r="N1117" s="211"/>
      <c r="O1117" s="211"/>
      <c r="P1117" s="211"/>
      <c r="Q1117" s="211"/>
      <c r="R1117" s="211"/>
      <c r="S1117" s="211"/>
      <c r="T1117" s="212"/>
      <c r="AT1117" s="213" t="s">
        <v>193</v>
      </c>
      <c r="AU1117" s="213" t="s">
        <v>90</v>
      </c>
      <c r="AV1117" s="14" t="s">
        <v>90</v>
      </c>
      <c r="AW1117" s="14" t="s">
        <v>41</v>
      </c>
      <c r="AX1117" s="14" t="s">
        <v>80</v>
      </c>
      <c r="AY1117" s="213" t="s">
        <v>182</v>
      </c>
    </row>
    <row r="1118" spans="1:65" s="13" customFormat="1" ht="11.25">
      <c r="B1118" s="192"/>
      <c r="C1118" s="193"/>
      <c r="D1118" s="194" t="s">
        <v>193</v>
      </c>
      <c r="E1118" s="195" t="s">
        <v>43</v>
      </c>
      <c r="F1118" s="196" t="s">
        <v>640</v>
      </c>
      <c r="G1118" s="193"/>
      <c r="H1118" s="195" t="s">
        <v>43</v>
      </c>
      <c r="I1118" s="197"/>
      <c r="J1118" s="193"/>
      <c r="K1118" s="193"/>
      <c r="L1118" s="198"/>
      <c r="M1118" s="199"/>
      <c r="N1118" s="200"/>
      <c r="O1118" s="200"/>
      <c r="P1118" s="200"/>
      <c r="Q1118" s="200"/>
      <c r="R1118" s="200"/>
      <c r="S1118" s="200"/>
      <c r="T1118" s="201"/>
      <c r="AT1118" s="202" t="s">
        <v>193</v>
      </c>
      <c r="AU1118" s="202" t="s">
        <v>90</v>
      </c>
      <c r="AV1118" s="13" t="s">
        <v>88</v>
      </c>
      <c r="AW1118" s="13" t="s">
        <v>41</v>
      </c>
      <c r="AX1118" s="13" t="s">
        <v>80</v>
      </c>
      <c r="AY1118" s="202" t="s">
        <v>182</v>
      </c>
    </row>
    <row r="1119" spans="1:65" s="14" customFormat="1" ht="11.25">
      <c r="B1119" s="203"/>
      <c r="C1119" s="204"/>
      <c r="D1119" s="194" t="s">
        <v>193</v>
      </c>
      <c r="E1119" s="205" t="s">
        <v>43</v>
      </c>
      <c r="F1119" s="206" t="s">
        <v>88</v>
      </c>
      <c r="G1119" s="204"/>
      <c r="H1119" s="207">
        <v>1</v>
      </c>
      <c r="I1119" s="208"/>
      <c r="J1119" s="204"/>
      <c r="K1119" s="204"/>
      <c r="L1119" s="209"/>
      <c r="M1119" s="210"/>
      <c r="N1119" s="211"/>
      <c r="O1119" s="211"/>
      <c r="P1119" s="211"/>
      <c r="Q1119" s="211"/>
      <c r="R1119" s="211"/>
      <c r="S1119" s="211"/>
      <c r="T1119" s="212"/>
      <c r="AT1119" s="213" t="s">
        <v>193</v>
      </c>
      <c r="AU1119" s="213" t="s">
        <v>90</v>
      </c>
      <c r="AV1119" s="14" t="s">
        <v>90</v>
      </c>
      <c r="AW1119" s="14" t="s">
        <v>41</v>
      </c>
      <c r="AX1119" s="14" t="s">
        <v>80</v>
      </c>
      <c r="AY1119" s="213" t="s">
        <v>182</v>
      </c>
    </row>
    <row r="1120" spans="1:65" s="13" customFormat="1" ht="11.25">
      <c r="B1120" s="192"/>
      <c r="C1120" s="193"/>
      <c r="D1120" s="194" t="s">
        <v>193</v>
      </c>
      <c r="E1120" s="195" t="s">
        <v>43</v>
      </c>
      <c r="F1120" s="196" t="s">
        <v>1636</v>
      </c>
      <c r="G1120" s="193"/>
      <c r="H1120" s="195" t="s">
        <v>43</v>
      </c>
      <c r="I1120" s="197"/>
      <c r="J1120" s="193"/>
      <c r="K1120" s="193"/>
      <c r="L1120" s="198"/>
      <c r="M1120" s="199"/>
      <c r="N1120" s="200"/>
      <c r="O1120" s="200"/>
      <c r="P1120" s="200"/>
      <c r="Q1120" s="200"/>
      <c r="R1120" s="200"/>
      <c r="S1120" s="200"/>
      <c r="T1120" s="201"/>
      <c r="AT1120" s="202" t="s">
        <v>193</v>
      </c>
      <c r="AU1120" s="202" t="s">
        <v>90</v>
      </c>
      <c r="AV1120" s="13" t="s">
        <v>88</v>
      </c>
      <c r="AW1120" s="13" t="s">
        <v>41</v>
      </c>
      <c r="AX1120" s="13" t="s">
        <v>80</v>
      </c>
      <c r="AY1120" s="202" t="s">
        <v>182</v>
      </c>
    </row>
    <row r="1121" spans="2:51" s="14" customFormat="1" ht="11.25">
      <c r="B1121" s="203"/>
      <c r="C1121" s="204"/>
      <c r="D1121" s="194" t="s">
        <v>193</v>
      </c>
      <c r="E1121" s="205" t="s">
        <v>43</v>
      </c>
      <c r="F1121" s="206" t="s">
        <v>88</v>
      </c>
      <c r="G1121" s="204"/>
      <c r="H1121" s="207">
        <v>1</v>
      </c>
      <c r="I1121" s="208"/>
      <c r="J1121" s="204"/>
      <c r="K1121" s="204"/>
      <c r="L1121" s="209"/>
      <c r="M1121" s="210"/>
      <c r="N1121" s="211"/>
      <c r="O1121" s="211"/>
      <c r="P1121" s="211"/>
      <c r="Q1121" s="211"/>
      <c r="R1121" s="211"/>
      <c r="S1121" s="211"/>
      <c r="T1121" s="212"/>
      <c r="AT1121" s="213" t="s">
        <v>193</v>
      </c>
      <c r="AU1121" s="213" t="s">
        <v>90</v>
      </c>
      <c r="AV1121" s="14" t="s">
        <v>90</v>
      </c>
      <c r="AW1121" s="14" t="s">
        <v>41</v>
      </c>
      <c r="AX1121" s="14" t="s">
        <v>80</v>
      </c>
      <c r="AY1121" s="213" t="s">
        <v>182</v>
      </c>
    </row>
    <row r="1122" spans="2:51" s="13" customFormat="1" ht="11.25">
      <c r="B1122" s="192"/>
      <c r="C1122" s="193"/>
      <c r="D1122" s="194" t="s">
        <v>193</v>
      </c>
      <c r="E1122" s="195" t="s">
        <v>43</v>
      </c>
      <c r="F1122" s="196" t="s">
        <v>1637</v>
      </c>
      <c r="G1122" s="193"/>
      <c r="H1122" s="195" t="s">
        <v>43</v>
      </c>
      <c r="I1122" s="197"/>
      <c r="J1122" s="193"/>
      <c r="K1122" s="193"/>
      <c r="L1122" s="198"/>
      <c r="M1122" s="199"/>
      <c r="N1122" s="200"/>
      <c r="O1122" s="200"/>
      <c r="P1122" s="200"/>
      <c r="Q1122" s="200"/>
      <c r="R1122" s="200"/>
      <c r="S1122" s="200"/>
      <c r="T1122" s="201"/>
      <c r="AT1122" s="202" t="s">
        <v>193</v>
      </c>
      <c r="AU1122" s="202" t="s">
        <v>90</v>
      </c>
      <c r="AV1122" s="13" t="s">
        <v>88</v>
      </c>
      <c r="AW1122" s="13" t="s">
        <v>41</v>
      </c>
      <c r="AX1122" s="13" t="s">
        <v>80</v>
      </c>
      <c r="AY1122" s="202" t="s">
        <v>182</v>
      </c>
    </row>
    <row r="1123" spans="2:51" s="14" customFormat="1" ht="11.25">
      <c r="B1123" s="203"/>
      <c r="C1123" s="204"/>
      <c r="D1123" s="194" t="s">
        <v>193</v>
      </c>
      <c r="E1123" s="205" t="s">
        <v>43</v>
      </c>
      <c r="F1123" s="206" t="s">
        <v>88</v>
      </c>
      <c r="G1123" s="204"/>
      <c r="H1123" s="207">
        <v>1</v>
      </c>
      <c r="I1123" s="208"/>
      <c r="J1123" s="204"/>
      <c r="K1123" s="204"/>
      <c r="L1123" s="209"/>
      <c r="M1123" s="210"/>
      <c r="N1123" s="211"/>
      <c r="O1123" s="211"/>
      <c r="P1123" s="211"/>
      <c r="Q1123" s="211"/>
      <c r="R1123" s="211"/>
      <c r="S1123" s="211"/>
      <c r="T1123" s="212"/>
      <c r="AT1123" s="213" t="s">
        <v>193</v>
      </c>
      <c r="AU1123" s="213" t="s">
        <v>90</v>
      </c>
      <c r="AV1123" s="14" t="s">
        <v>90</v>
      </c>
      <c r="AW1123" s="14" t="s">
        <v>41</v>
      </c>
      <c r="AX1123" s="14" t="s">
        <v>80</v>
      </c>
      <c r="AY1123" s="213" t="s">
        <v>182</v>
      </c>
    </row>
    <row r="1124" spans="2:51" s="13" customFormat="1" ht="11.25">
      <c r="B1124" s="192"/>
      <c r="C1124" s="193"/>
      <c r="D1124" s="194" t="s">
        <v>193</v>
      </c>
      <c r="E1124" s="195" t="s">
        <v>43</v>
      </c>
      <c r="F1124" s="196" t="s">
        <v>1638</v>
      </c>
      <c r="G1124" s="193"/>
      <c r="H1124" s="195" t="s">
        <v>43</v>
      </c>
      <c r="I1124" s="197"/>
      <c r="J1124" s="193"/>
      <c r="K1124" s="193"/>
      <c r="L1124" s="198"/>
      <c r="M1124" s="199"/>
      <c r="N1124" s="200"/>
      <c r="O1124" s="200"/>
      <c r="P1124" s="200"/>
      <c r="Q1124" s="200"/>
      <c r="R1124" s="200"/>
      <c r="S1124" s="200"/>
      <c r="T1124" s="201"/>
      <c r="AT1124" s="202" t="s">
        <v>193</v>
      </c>
      <c r="AU1124" s="202" t="s">
        <v>90</v>
      </c>
      <c r="AV1124" s="13" t="s">
        <v>88</v>
      </c>
      <c r="AW1124" s="13" t="s">
        <v>41</v>
      </c>
      <c r="AX1124" s="13" t="s">
        <v>80</v>
      </c>
      <c r="AY1124" s="202" t="s">
        <v>182</v>
      </c>
    </row>
    <row r="1125" spans="2:51" s="14" customFormat="1" ht="11.25">
      <c r="B1125" s="203"/>
      <c r="C1125" s="204"/>
      <c r="D1125" s="194" t="s">
        <v>193</v>
      </c>
      <c r="E1125" s="205" t="s">
        <v>43</v>
      </c>
      <c r="F1125" s="206" t="s">
        <v>88</v>
      </c>
      <c r="G1125" s="204"/>
      <c r="H1125" s="207">
        <v>1</v>
      </c>
      <c r="I1125" s="208"/>
      <c r="J1125" s="204"/>
      <c r="K1125" s="204"/>
      <c r="L1125" s="209"/>
      <c r="M1125" s="210"/>
      <c r="N1125" s="211"/>
      <c r="O1125" s="211"/>
      <c r="P1125" s="211"/>
      <c r="Q1125" s="211"/>
      <c r="R1125" s="211"/>
      <c r="S1125" s="211"/>
      <c r="T1125" s="212"/>
      <c r="AT1125" s="213" t="s">
        <v>193</v>
      </c>
      <c r="AU1125" s="213" t="s">
        <v>90</v>
      </c>
      <c r="AV1125" s="14" t="s">
        <v>90</v>
      </c>
      <c r="AW1125" s="14" t="s">
        <v>41</v>
      </c>
      <c r="AX1125" s="14" t="s">
        <v>80</v>
      </c>
      <c r="AY1125" s="213" t="s">
        <v>182</v>
      </c>
    </row>
    <row r="1126" spans="2:51" s="13" customFormat="1" ht="11.25">
      <c r="B1126" s="192"/>
      <c r="C1126" s="193"/>
      <c r="D1126" s="194" t="s">
        <v>193</v>
      </c>
      <c r="E1126" s="195" t="s">
        <v>43</v>
      </c>
      <c r="F1126" s="196" t="s">
        <v>1639</v>
      </c>
      <c r="G1126" s="193"/>
      <c r="H1126" s="195" t="s">
        <v>43</v>
      </c>
      <c r="I1126" s="197"/>
      <c r="J1126" s="193"/>
      <c r="K1126" s="193"/>
      <c r="L1126" s="198"/>
      <c r="M1126" s="199"/>
      <c r="N1126" s="200"/>
      <c r="O1126" s="200"/>
      <c r="P1126" s="200"/>
      <c r="Q1126" s="200"/>
      <c r="R1126" s="200"/>
      <c r="S1126" s="200"/>
      <c r="T1126" s="201"/>
      <c r="AT1126" s="202" t="s">
        <v>193</v>
      </c>
      <c r="AU1126" s="202" t="s">
        <v>90</v>
      </c>
      <c r="AV1126" s="13" t="s">
        <v>88</v>
      </c>
      <c r="AW1126" s="13" t="s">
        <v>41</v>
      </c>
      <c r="AX1126" s="13" t="s">
        <v>80</v>
      </c>
      <c r="AY1126" s="202" t="s">
        <v>182</v>
      </c>
    </row>
    <row r="1127" spans="2:51" s="14" customFormat="1" ht="11.25">
      <c r="B1127" s="203"/>
      <c r="C1127" s="204"/>
      <c r="D1127" s="194" t="s">
        <v>193</v>
      </c>
      <c r="E1127" s="205" t="s">
        <v>43</v>
      </c>
      <c r="F1127" s="206" t="s">
        <v>88</v>
      </c>
      <c r="G1127" s="204"/>
      <c r="H1127" s="207">
        <v>1</v>
      </c>
      <c r="I1127" s="208"/>
      <c r="J1127" s="204"/>
      <c r="K1127" s="204"/>
      <c r="L1127" s="209"/>
      <c r="M1127" s="210"/>
      <c r="N1127" s="211"/>
      <c r="O1127" s="211"/>
      <c r="P1127" s="211"/>
      <c r="Q1127" s="211"/>
      <c r="R1127" s="211"/>
      <c r="S1127" s="211"/>
      <c r="T1127" s="212"/>
      <c r="AT1127" s="213" t="s">
        <v>193</v>
      </c>
      <c r="AU1127" s="213" t="s">
        <v>90</v>
      </c>
      <c r="AV1127" s="14" t="s">
        <v>90</v>
      </c>
      <c r="AW1127" s="14" t="s">
        <v>41</v>
      </c>
      <c r="AX1127" s="14" t="s">
        <v>80</v>
      </c>
      <c r="AY1127" s="213" t="s">
        <v>182</v>
      </c>
    </row>
    <row r="1128" spans="2:51" s="13" customFormat="1" ht="11.25">
      <c r="B1128" s="192"/>
      <c r="C1128" s="193"/>
      <c r="D1128" s="194" t="s">
        <v>193</v>
      </c>
      <c r="E1128" s="195" t="s">
        <v>43</v>
      </c>
      <c r="F1128" s="196" t="s">
        <v>1641</v>
      </c>
      <c r="G1128" s="193"/>
      <c r="H1128" s="195" t="s">
        <v>43</v>
      </c>
      <c r="I1128" s="197"/>
      <c r="J1128" s="193"/>
      <c r="K1128" s="193"/>
      <c r="L1128" s="198"/>
      <c r="M1128" s="199"/>
      <c r="N1128" s="200"/>
      <c r="O1128" s="200"/>
      <c r="P1128" s="200"/>
      <c r="Q1128" s="200"/>
      <c r="R1128" s="200"/>
      <c r="S1128" s="200"/>
      <c r="T1128" s="201"/>
      <c r="AT1128" s="202" t="s">
        <v>193</v>
      </c>
      <c r="AU1128" s="202" t="s">
        <v>90</v>
      </c>
      <c r="AV1128" s="13" t="s">
        <v>88</v>
      </c>
      <c r="AW1128" s="13" t="s">
        <v>41</v>
      </c>
      <c r="AX1128" s="13" t="s">
        <v>80</v>
      </c>
      <c r="AY1128" s="202" t="s">
        <v>182</v>
      </c>
    </row>
    <row r="1129" spans="2:51" s="14" customFormat="1" ht="11.25">
      <c r="B1129" s="203"/>
      <c r="C1129" s="204"/>
      <c r="D1129" s="194" t="s">
        <v>193</v>
      </c>
      <c r="E1129" s="205" t="s">
        <v>43</v>
      </c>
      <c r="F1129" s="206" t="s">
        <v>88</v>
      </c>
      <c r="G1129" s="204"/>
      <c r="H1129" s="207">
        <v>1</v>
      </c>
      <c r="I1129" s="208"/>
      <c r="J1129" s="204"/>
      <c r="K1129" s="204"/>
      <c r="L1129" s="209"/>
      <c r="M1129" s="210"/>
      <c r="N1129" s="211"/>
      <c r="O1129" s="211"/>
      <c r="P1129" s="211"/>
      <c r="Q1129" s="211"/>
      <c r="R1129" s="211"/>
      <c r="S1129" s="211"/>
      <c r="T1129" s="212"/>
      <c r="AT1129" s="213" t="s">
        <v>193</v>
      </c>
      <c r="AU1129" s="213" t="s">
        <v>90</v>
      </c>
      <c r="AV1129" s="14" t="s">
        <v>90</v>
      </c>
      <c r="AW1129" s="14" t="s">
        <v>41</v>
      </c>
      <c r="AX1129" s="14" t="s">
        <v>80</v>
      </c>
      <c r="AY1129" s="213" t="s">
        <v>182</v>
      </c>
    </row>
    <row r="1130" spans="2:51" s="13" customFormat="1" ht="11.25">
      <c r="B1130" s="192"/>
      <c r="C1130" s="193"/>
      <c r="D1130" s="194" t="s">
        <v>193</v>
      </c>
      <c r="E1130" s="195" t="s">
        <v>43</v>
      </c>
      <c r="F1130" s="196" t="s">
        <v>1643</v>
      </c>
      <c r="G1130" s="193"/>
      <c r="H1130" s="195" t="s">
        <v>43</v>
      </c>
      <c r="I1130" s="197"/>
      <c r="J1130" s="193"/>
      <c r="K1130" s="193"/>
      <c r="L1130" s="198"/>
      <c r="M1130" s="199"/>
      <c r="N1130" s="200"/>
      <c r="O1130" s="200"/>
      <c r="P1130" s="200"/>
      <c r="Q1130" s="200"/>
      <c r="R1130" s="200"/>
      <c r="S1130" s="200"/>
      <c r="T1130" s="201"/>
      <c r="AT1130" s="202" t="s">
        <v>193</v>
      </c>
      <c r="AU1130" s="202" t="s">
        <v>90</v>
      </c>
      <c r="AV1130" s="13" t="s">
        <v>88</v>
      </c>
      <c r="AW1130" s="13" t="s">
        <v>41</v>
      </c>
      <c r="AX1130" s="13" t="s">
        <v>80</v>
      </c>
      <c r="AY1130" s="202" t="s">
        <v>182</v>
      </c>
    </row>
    <row r="1131" spans="2:51" s="14" customFormat="1" ht="11.25">
      <c r="B1131" s="203"/>
      <c r="C1131" s="204"/>
      <c r="D1131" s="194" t="s">
        <v>193</v>
      </c>
      <c r="E1131" s="205" t="s">
        <v>43</v>
      </c>
      <c r="F1131" s="206" t="s">
        <v>88</v>
      </c>
      <c r="G1131" s="204"/>
      <c r="H1131" s="207">
        <v>1</v>
      </c>
      <c r="I1131" s="208"/>
      <c r="J1131" s="204"/>
      <c r="K1131" s="204"/>
      <c r="L1131" s="209"/>
      <c r="M1131" s="210"/>
      <c r="N1131" s="211"/>
      <c r="O1131" s="211"/>
      <c r="P1131" s="211"/>
      <c r="Q1131" s="211"/>
      <c r="R1131" s="211"/>
      <c r="S1131" s="211"/>
      <c r="T1131" s="212"/>
      <c r="AT1131" s="213" t="s">
        <v>193</v>
      </c>
      <c r="AU1131" s="213" t="s">
        <v>90</v>
      </c>
      <c r="AV1131" s="14" t="s">
        <v>90</v>
      </c>
      <c r="AW1131" s="14" t="s">
        <v>41</v>
      </c>
      <c r="AX1131" s="14" t="s">
        <v>80</v>
      </c>
      <c r="AY1131" s="213" t="s">
        <v>182</v>
      </c>
    </row>
    <row r="1132" spans="2:51" s="13" customFormat="1" ht="11.25">
      <c r="B1132" s="192"/>
      <c r="C1132" s="193"/>
      <c r="D1132" s="194" t="s">
        <v>193</v>
      </c>
      <c r="E1132" s="195" t="s">
        <v>43</v>
      </c>
      <c r="F1132" s="196" t="s">
        <v>1644</v>
      </c>
      <c r="G1132" s="193"/>
      <c r="H1132" s="195" t="s">
        <v>43</v>
      </c>
      <c r="I1132" s="197"/>
      <c r="J1132" s="193"/>
      <c r="K1132" s="193"/>
      <c r="L1132" s="198"/>
      <c r="M1132" s="199"/>
      <c r="N1132" s="200"/>
      <c r="O1132" s="200"/>
      <c r="P1132" s="200"/>
      <c r="Q1132" s="200"/>
      <c r="R1132" s="200"/>
      <c r="S1132" s="200"/>
      <c r="T1132" s="201"/>
      <c r="AT1132" s="202" t="s">
        <v>193</v>
      </c>
      <c r="AU1132" s="202" t="s">
        <v>90</v>
      </c>
      <c r="AV1132" s="13" t="s">
        <v>88</v>
      </c>
      <c r="AW1132" s="13" t="s">
        <v>41</v>
      </c>
      <c r="AX1132" s="13" t="s">
        <v>80</v>
      </c>
      <c r="AY1132" s="202" t="s">
        <v>182</v>
      </c>
    </row>
    <row r="1133" spans="2:51" s="14" customFormat="1" ht="11.25">
      <c r="B1133" s="203"/>
      <c r="C1133" s="204"/>
      <c r="D1133" s="194" t="s">
        <v>193</v>
      </c>
      <c r="E1133" s="205" t="s">
        <v>43</v>
      </c>
      <c r="F1133" s="206" t="s">
        <v>88</v>
      </c>
      <c r="G1133" s="204"/>
      <c r="H1133" s="207">
        <v>1</v>
      </c>
      <c r="I1133" s="208"/>
      <c r="J1133" s="204"/>
      <c r="K1133" s="204"/>
      <c r="L1133" s="209"/>
      <c r="M1133" s="210"/>
      <c r="N1133" s="211"/>
      <c r="O1133" s="211"/>
      <c r="P1133" s="211"/>
      <c r="Q1133" s="211"/>
      <c r="R1133" s="211"/>
      <c r="S1133" s="211"/>
      <c r="T1133" s="212"/>
      <c r="AT1133" s="213" t="s">
        <v>193</v>
      </c>
      <c r="AU1133" s="213" t="s">
        <v>90</v>
      </c>
      <c r="AV1133" s="14" t="s">
        <v>90</v>
      </c>
      <c r="AW1133" s="14" t="s">
        <v>41</v>
      </c>
      <c r="AX1133" s="14" t="s">
        <v>80</v>
      </c>
      <c r="AY1133" s="213" t="s">
        <v>182</v>
      </c>
    </row>
    <row r="1134" spans="2:51" s="13" customFormat="1" ht="11.25">
      <c r="B1134" s="192"/>
      <c r="C1134" s="193"/>
      <c r="D1134" s="194" t="s">
        <v>193</v>
      </c>
      <c r="E1134" s="195" t="s">
        <v>43</v>
      </c>
      <c r="F1134" s="196" t="s">
        <v>1646</v>
      </c>
      <c r="G1134" s="193"/>
      <c r="H1134" s="195" t="s">
        <v>43</v>
      </c>
      <c r="I1134" s="197"/>
      <c r="J1134" s="193"/>
      <c r="K1134" s="193"/>
      <c r="L1134" s="198"/>
      <c r="M1134" s="199"/>
      <c r="N1134" s="200"/>
      <c r="O1134" s="200"/>
      <c r="P1134" s="200"/>
      <c r="Q1134" s="200"/>
      <c r="R1134" s="200"/>
      <c r="S1134" s="200"/>
      <c r="T1134" s="201"/>
      <c r="AT1134" s="202" t="s">
        <v>193</v>
      </c>
      <c r="AU1134" s="202" t="s">
        <v>90</v>
      </c>
      <c r="AV1134" s="13" t="s">
        <v>88</v>
      </c>
      <c r="AW1134" s="13" t="s">
        <v>41</v>
      </c>
      <c r="AX1134" s="13" t="s">
        <v>80</v>
      </c>
      <c r="AY1134" s="202" t="s">
        <v>182</v>
      </c>
    </row>
    <row r="1135" spans="2:51" s="14" customFormat="1" ht="11.25">
      <c r="B1135" s="203"/>
      <c r="C1135" s="204"/>
      <c r="D1135" s="194" t="s">
        <v>193</v>
      </c>
      <c r="E1135" s="205" t="s">
        <v>43</v>
      </c>
      <c r="F1135" s="206" t="s">
        <v>88</v>
      </c>
      <c r="G1135" s="204"/>
      <c r="H1135" s="207">
        <v>1</v>
      </c>
      <c r="I1135" s="208"/>
      <c r="J1135" s="204"/>
      <c r="K1135" s="204"/>
      <c r="L1135" s="209"/>
      <c r="M1135" s="210"/>
      <c r="N1135" s="211"/>
      <c r="O1135" s="211"/>
      <c r="P1135" s="211"/>
      <c r="Q1135" s="211"/>
      <c r="R1135" s="211"/>
      <c r="S1135" s="211"/>
      <c r="T1135" s="212"/>
      <c r="AT1135" s="213" t="s">
        <v>193</v>
      </c>
      <c r="AU1135" s="213" t="s">
        <v>90</v>
      </c>
      <c r="AV1135" s="14" t="s">
        <v>90</v>
      </c>
      <c r="AW1135" s="14" t="s">
        <v>41</v>
      </c>
      <c r="AX1135" s="14" t="s">
        <v>80</v>
      </c>
      <c r="AY1135" s="213" t="s">
        <v>182</v>
      </c>
    </row>
    <row r="1136" spans="2:51" s="15" customFormat="1" ht="11.25">
      <c r="B1136" s="227"/>
      <c r="C1136" s="228"/>
      <c r="D1136" s="194" t="s">
        <v>193</v>
      </c>
      <c r="E1136" s="229" t="s">
        <v>43</v>
      </c>
      <c r="F1136" s="230" t="s">
        <v>436</v>
      </c>
      <c r="G1136" s="228"/>
      <c r="H1136" s="231">
        <v>10</v>
      </c>
      <c r="I1136" s="232"/>
      <c r="J1136" s="228"/>
      <c r="K1136" s="228"/>
      <c r="L1136" s="233"/>
      <c r="M1136" s="234"/>
      <c r="N1136" s="235"/>
      <c r="O1136" s="235"/>
      <c r="P1136" s="235"/>
      <c r="Q1136" s="235"/>
      <c r="R1136" s="235"/>
      <c r="S1136" s="235"/>
      <c r="T1136" s="236"/>
      <c r="AT1136" s="237" t="s">
        <v>193</v>
      </c>
      <c r="AU1136" s="237" t="s">
        <v>90</v>
      </c>
      <c r="AV1136" s="15" t="s">
        <v>205</v>
      </c>
      <c r="AW1136" s="15" t="s">
        <v>41</v>
      </c>
      <c r="AX1136" s="15" t="s">
        <v>88</v>
      </c>
      <c r="AY1136" s="237" t="s">
        <v>182</v>
      </c>
    </row>
    <row r="1137" spans="1:65" s="2" customFormat="1" ht="76.349999999999994" customHeight="1">
      <c r="A1137" s="35"/>
      <c r="B1137" s="36"/>
      <c r="C1137" s="179" t="s">
        <v>1015</v>
      </c>
      <c r="D1137" s="179" t="s">
        <v>187</v>
      </c>
      <c r="E1137" s="180" t="s">
        <v>876</v>
      </c>
      <c r="F1137" s="181" t="s">
        <v>877</v>
      </c>
      <c r="G1137" s="182" t="s">
        <v>190</v>
      </c>
      <c r="H1137" s="183">
        <v>8</v>
      </c>
      <c r="I1137" s="184"/>
      <c r="J1137" s="185">
        <f>ROUND(I1137*H1137,2)</f>
        <v>0</v>
      </c>
      <c r="K1137" s="181" t="s">
        <v>191</v>
      </c>
      <c r="L1137" s="40"/>
      <c r="M1137" s="186" t="s">
        <v>43</v>
      </c>
      <c r="N1137" s="187" t="s">
        <v>51</v>
      </c>
      <c r="O1137" s="65"/>
      <c r="P1137" s="188">
        <f>O1137*H1137</f>
        <v>0</v>
      </c>
      <c r="Q1137" s="188">
        <v>0</v>
      </c>
      <c r="R1137" s="188">
        <f>Q1137*H1137</f>
        <v>0</v>
      </c>
      <c r="S1137" s="188">
        <v>0</v>
      </c>
      <c r="T1137" s="189">
        <f>S1137*H1137</f>
        <v>0</v>
      </c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R1137" s="190" t="s">
        <v>88</v>
      </c>
      <c r="AT1137" s="190" t="s">
        <v>187</v>
      </c>
      <c r="AU1137" s="190" t="s">
        <v>90</v>
      </c>
      <c r="AY1137" s="17" t="s">
        <v>182</v>
      </c>
      <c r="BE1137" s="191">
        <f>IF(N1137="základní",J1137,0)</f>
        <v>0</v>
      </c>
      <c r="BF1137" s="191">
        <f>IF(N1137="snížená",J1137,0)</f>
        <v>0</v>
      </c>
      <c r="BG1137" s="191">
        <f>IF(N1137="zákl. přenesená",J1137,0)</f>
        <v>0</v>
      </c>
      <c r="BH1137" s="191">
        <f>IF(N1137="sníž. přenesená",J1137,0)</f>
        <v>0</v>
      </c>
      <c r="BI1137" s="191">
        <f>IF(N1137="nulová",J1137,0)</f>
        <v>0</v>
      </c>
      <c r="BJ1137" s="17" t="s">
        <v>88</v>
      </c>
      <c r="BK1137" s="191">
        <f>ROUND(I1137*H1137,2)</f>
        <v>0</v>
      </c>
      <c r="BL1137" s="17" t="s">
        <v>88</v>
      </c>
      <c r="BM1137" s="190" t="s">
        <v>1877</v>
      </c>
    </row>
    <row r="1138" spans="1:65" s="13" customFormat="1" ht="11.25">
      <c r="B1138" s="192"/>
      <c r="C1138" s="193"/>
      <c r="D1138" s="194" t="s">
        <v>193</v>
      </c>
      <c r="E1138" s="195" t="s">
        <v>43</v>
      </c>
      <c r="F1138" s="196" t="s">
        <v>532</v>
      </c>
      <c r="G1138" s="193"/>
      <c r="H1138" s="195" t="s">
        <v>43</v>
      </c>
      <c r="I1138" s="197"/>
      <c r="J1138" s="193"/>
      <c r="K1138" s="193"/>
      <c r="L1138" s="198"/>
      <c r="M1138" s="199"/>
      <c r="N1138" s="200"/>
      <c r="O1138" s="200"/>
      <c r="P1138" s="200"/>
      <c r="Q1138" s="200"/>
      <c r="R1138" s="200"/>
      <c r="S1138" s="200"/>
      <c r="T1138" s="201"/>
      <c r="AT1138" s="202" t="s">
        <v>193</v>
      </c>
      <c r="AU1138" s="202" t="s">
        <v>90</v>
      </c>
      <c r="AV1138" s="13" t="s">
        <v>88</v>
      </c>
      <c r="AW1138" s="13" t="s">
        <v>41</v>
      </c>
      <c r="AX1138" s="13" t="s">
        <v>80</v>
      </c>
      <c r="AY1138" s="202" t="s">
        <v>182</v>
      </c>
    </row>
    <row r="1139" spans="1:65" s="13" customFormat="1" ht="11.25">
      <c r="B1139" s="192"/>
      <c r="C1139" s="193"/>
      <c r="D1139" s="194" t="s">
        <v>193</v>
      </c>
      <c r="E1139" s="195" t="s">
        <v>43</v>
      </c>
      <c r="F1139" s="196" t="s">
        <v>362</v>
      </c>
      <c r="G1139" s="193"/>
      <c r="H1139" s="195" t="s">
        <v>43</v>
      </c>
      <c r="I1139" s="197"/>
      <c r="J1139" s="193"/>
      <c r="K1139" s="193"/>
      <c r="L1139" s="198"/>
      <c r="M1139" s="199"/>
      <c r="N1139" s="200"/>
      <c r="O1139" s="200"/>
      <c r="P1139" s="200"/>
      <c r="Q1139" s="200"/>
      <c r="R1139" s="200"/>
      <c r="S1139" s="200"/>
      <c r="T1139" s="201"/>
      <c r="AT1139" s="202" t="s">
        <v>193</v>
      </c>
      <c r="AU1139" s="202" t="s">
        <v>90</v>
      </c>
      <c r="AV1139" s="13" t="s">
        <v>88</v>
      </c>
      <c r="AW1139" s="13" t="s">
        <v>41</v>
      </c>
      <c r="AX1139" s="13" t="s">
        <v>80</v>
      </c>
      <c r="AY1139" s="202" t="s">
        <v>182</v>
      </c>
    </row>
    <row r="1140" spans="1:65" s="14" customFormat="1" ht="11.25">
      <c r="B1140" s="203"/>
      <c r="C1140" s="204"/>
      <c r="D1140" s="194" t="s">
        <v>193</v>
      </c>
      <c r="E1140" s="205" t="s">
        <v>43</v>
      </c>
      <c r="F1140" s="206" t="s">
        <v>225</v>
      </c>
      <c r="G1140" s="204"/>
      <c r="H1140" s="207">
        <v>8</v>
      </c>
      <c r="I1140" s="208"/>
      <c r="J1140" s="204"/>
      <c r="K1140" s="204"/>
      <c r="L1140" s="209"/>
      <c r="M1140" s="210"/>
      <c r="N1140" s="211"/>
      <c r="O1140" s="211"/>
      <c r="P1140" s="211"/>
      <c r="Q1140" s="211"/>
      <c r="R1140" s="211"/>
      <c r="S1140" s="211"/>
      <c r="T1140" s="212"/>
      <c r="AT1140" s="213" t="s">
        <v>193</v>
      </c>
      <c r="AU1140" s="213" t="s">
        <v>90</v>
      </c>
      <c r="AV1140" s="14" t="s">
        <v>90</v>
      </c>
      <c r="AW1140" s="14" t="s">
        <v>41</v>
      </c>
      <c r="AX1140" s="14" t="s">
        <v>88</v>
      </c>
      <c r="AY1140" s="213" t="s">
        <v>182</v>
      </c>
    </row>
    <row r="1141" spans="1:65" s="2" customFormat="1" ht="76.349999999999994" customHeight="1">
      <c r="A1141" s="35"/>
      <c r="B1141" s="36"/>
      <c r="C1141" s="179" t="s">
        <v>1019</v>
      </c>
      <c r="D1141" s="179" t="s">
        <v>187</v>
      </c>
      <c r="E1141" s="180" t="s">
        <v>880</v>
      </c>
      <c r="F1141" s="181" t="s">
        <v>881</v>
      </c>
      <c r="G1141" s="182" t="s">
        <v>190</v>
      </c>
      <c r="H1141" s="183">
        <v>6</v>
      </c>
      <c r="I1141" s="184"/>
      <c r="J1141" s="185">
        <f>ROUND(I1141*H1141,2)</f>
        <v>0</v>
      </c>
      <c r="K1141" s="181" t="s">
        <v>191</v>
      </c>
      <c r="L1141" s="40"/>
      <c r="M1141" s="186" t="s">
        <v>43</v>
      </c>
      <c r="N1141" s="187" t="s">
        <v>51</v>
      </c>
      <c r="O1141" s="65"/>
      <c r="P1141" s="188">
        <f>O1141*H1141</f>
        <v>0</v>
      </c>
      <c r="Q1141" s="188">
        <v>0</v>
      </c>
      <c r="R1141" s="188">
        <f>Q1141*H1141</f>
        <v>0</v>
      </c>
      <c r="S1141" s="188">
        <v>0</v>
      </c>
      <c r="T1141" s="189">
        <f>S1141*H1141</f>
        <v>0</v>
      </c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R1141" s="190" t="s">
        <v>88</v>
      </c>
      <c r="AT1141" s="190" t="s">
        <v>187</v>
      </c>
      <c r="AU1141" s="190" t="s">
        <v>90</v>
      </c>
      <c r="AY1141" s="17" t="s">
        <v>182</v>
      </c>
      <c r="BE1141" s="191">
        <f>IF(N1141="základní",J1141,0)</f>
        <v>0</v>
      </c>
      <c r="BF1141" s="191">
        <f>IF(N1141="snížená",J1141,0)</f>
        <v>0</v>
      </c>
      <c r="BG1141" s="191">
        <f>IF(N1141="zákl. přenesená",J1141,0)</f>
        <v>0</v>
      </c>
      <c r="BH1141" s="191">
        <f>IF(N1141="sníž. přenesená",J1141,0)</f>
        <v>0</v>
      </c>
      <c r="BI1141" s="191">
        <f>IF(N1141="nulová",J1141,0)</f>
        <v>0</v>
      </c>
      <c r="BJ1141" s="17" t="s">
        <v>88</v>
      </c>
      <c r="BK1141" s="191">
        <f>ROUND(I1141*H1141,2)</f>
        <v>0</v>
      </c>
      <c r="BL1141" s="17" t="s">
        <v>88</v>
      </c>
      <c r="BM1141" s="190" t="s">
        <v>1878</v>
      </c>
    </row>
    <row r="1142" spans="1:65" s="13" customFormat="1" ht="11.25">
      <c r="B1142" s="192"/>
      <c r="C1142" s="193"/>
      <c r="D1142" s="194" t="s">
        <v>193</v>
      </c>
      <c r="E1142" s="195" t="s">
        <v>43</v>
      </c>
      <c r="F1142" s="196" t="s">
        <v>532</v>
      </c>
      <c r="G1142" s="193"/>
      <c r="H1142" s="195" t="s">
        <v>43</v>
      </c>
      <c r="I1142" s="197"/>
      <c r="J1142" s="193"/>
      <c r="K1142" s="193"/>
      <c r="L1142" s="198"/>
      <c r="M1142" s="199"/>
      <c r="N1142" s="200"/>
      <c r="O1142" s="200"/>
      <c r="P1142" s="200"/>
      <c r="Q1142" s="200"/>
      <c r="R1142" s="200"/>
      <c r="S1142" s="200"/>
      <c r="T1142" s="201"/>
      <c r="AT1142" s="202" t="s">
        <v>193</v>
      </c>
      <c r="AU1142" s="202" t="s">
        <v>90</v>
      </c>
      <c r="AV1142" s="13" t="s">
        <v>88</v>
      </c>
      <c r="AW1142" s="13" t="s">
        <v>41</v>
      </c>
      <c r="AX1142" s="13" t="s">
        <v>80</v>
      </c>
      <c r="AY1142" s="202" t="s">
        <v>182</v>
      </c>
    </row>
    <row r="1143" spans="1:65" s="13" customFormat="1" ht="11.25">
      <c r="B1143" s="192"/>
      <c r="C1143" s="193"/>
      <c r="D1143" s="194" t="s">
        <v>193</v>
      </c>
      <c r="E1143" s="195" t="s">
        <v>43</v>
      </c>
      <c r="F1143" s="196" t="s">
        <v>362</v>
      </c>
      <c r="G1143" s="193"/>
      <c r="H1143" s="195" t="s">
        <v>43</v>
      </c>
      <c r="I1143" s="197"/>
      <c r="J1143" s="193"/>
      <c r="K1143" s="193"/>
      <c r="L1143" s="198"/>
      <c r="M1143" s="199"/>
      <c r="N1143" s="200"/>
      <c r="O1143" s="200"/>
      <c r="P1143" s="200"/>
      <c r="Q1143" s="200"/>
      <c r="R1143" s="200"/>
      <c r="S1143" s="200"/>
      <c r="T1143" s="201"/>
      <c r="AT1143" s="202" t="s">
        <v>193</v>
      </c>
      <c r="AU1143" s="202" t="s">
        <v>90</v>
      </c>
      <c r="AV1143" s="13" t="s">
        <v>88</v>
      </c>
      <c r="AW1143" s="13" t="s">
        <v>41</v>
      </c>
      <c r="AX1143" s="13" t="s">
        <v>80</v>
      </c>
      <c r="AY1143" s="202" t="s">
        <v>182</v>
      </c>
    </row>
    <row r="1144" spans="1:65" s="14" customFormat="1" ht="11.25">
      <c r="B1144" s="203"/>
      <c r="C1144" s="204"/>
      <c r="D1144" s="194" t="s">
        <v>193</v>
      </c>
      <c r="E1144" s="205" t="s">
        <v>43</v>
      </c>
      <c r="F1144" s="206" t="s">
        <v>215</v>
      </c>
      <c r="G1144" s="204"/>
      <c r="H1144" s="207">
        <v>6</v>
      </c>
      <c r="I1144" s="208"/>
      <c r="J1144" s="204"/>
      <c r="K1144" s="204"/>
      <c r="L1144" s="209"/>
      <c r="M1144" s="210"/>
      <c r="N1144" s="211"/>
      <c r="O1144" s="211"/>
      <c r="P1144" s="211"/>
      <c r="Q1144" s="211"/>
      <c r="R1144" s="211"/>
      <c r="S1144" s="211"/>
      <c r="T1144" s="212"/>
      <c r="AT1144" s="213" t="s">
        <v>193</v>
      </c>
      <c r="AU1144" s="213" t="s">
        <v>90</v>
      </c>
      <c r="AV1144" s="14" t="s">
        <v>90</v>
      </c>
      <c r="AW1144" s="14" t="s">
        <v>41</v>
      </c>
      <c r="AX1144" s="14" t="s">
        <v>88</v>
      </c>
      <c r="AY1144" s="213" t="s">
        <v>182</v>
      </c>
    </row>
    <row r="1145" spans="1:65" s="2" customFormat="1" ht="76.349999999999994" customHeight="1">
      <c r="A1145" s="35"/>
      <c r="B1145" s="36"/>
      <c r="C1145" s="179" t="s">
        <v>1023</v>
      </c>
      <c r="D1145" s="179" t="s">
        <v>187</v>
      </c>
      <c r="E1145" s="180" t="s">
        <v>884</v>
      </c>
      <c r="F1145" s="181" t="s">
        <v>885</v>
      </c>
      <c r="G1145" s="182" t="s">
        <v>190</v>
      </c>
      <c r="H1145" s="183">
        <v>20</v>
      </c>
      <c r="I1145" s="184"/>
      <c r="J1145" s="185">
        <f>ROUND(I1145*H1145,2)</f>
        <v>0</v>
      </c>
      <c r="K1145" s="181" t="s">
        <v>191</v>
      </c>
      <c r="L1145" s="40"/>
      <c r="M1145" s="186" t="s">
        <v>43</v>
      </c>
      <c r="N1145" s="187" t="s">
        <v>51</v>
      </c>
      <c r="O1145" s="65"/>
      <c r="P1145" s="188">
        <f>O1145*H1145</f>
        <v>0</v>
      </c>
      <c r="Q1145" s="188">
        <v>0</v>
      </c>
      <c r="R1145" s="188">
        <f>Q1145*H1145</f>
        <v>0</v>
      </c>
      <c r="S1145" s="188">
        <v>0</v>
      </c>
      <c r="T1145" s="189">
        <f>S1145*H1145</f>
        <v>0</v>
      </c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R1145" s="190" t="s">
        <v>88</v>
      </c>
      <c r="AT1145" s="190" t="s">
        <v>187</v>
      </c>
      <c r="AU1145" s="190" t="s">
        <v>90</v>
      </c>
      <c r="AY1145" s="17" t="s">
        <v>182</v>
      </c>
      <c r="BE1145" s="191">
        <f>IF(N1145="základní",J1145,0)</f>
        <v>0</v>
      </c>
      <c r="BF1145" s="191">
        <f>IF(N1145="snížená",J1145,0)</f>
        <v>0</v>
      </c>
      <c r="BG1145" s="191">
        <f>IF(N1145="zákl. přenesená",J1145,0)</f>
        <v>0</v>
      </c>
      <c r="BH1145" s="191">
        <f>IF(N1145="sníž. přenesená",J1145,0)</f>
        <v>0</v>
      </c>
      <c r="BI1145" s="191">
        <f>IF(N1145="nulová",J1145,0)</f>
        <v>0</v>
      </c>
      <c r="BJ1145" s="17" t="s">
        <v>88</v>
      </c>
      <c r="BK1145" s="191">
        <f>ROUND(I1145*H1145,2)</f>
        <v>0</v>
      </c>
      <c r="BL1145" s="17" t="s">
        <v>88</v>
      </c>
      <c r="BM1145" s="190" t="s">
        <v>886</v>
      </c>
    </row>
    <row r="1146" spans="1:65" s="13" customFormat="1" ht="11.25">
      <c r="B1146" s="192"/>
      <c r="C1146" s="193"/>
      <c r="D1146" s="194" t="s">
        <v>193</v>
      </c>
      <c r="E1146" s="195" t="s">
        <v>43</v>
      </c>
      <c r="F1146" s="196" t="s">
        <v>431</v>
      </c>
      <c r="G1146" s="193"/>
      <c r="H1146" s="195" t="s">
        <v>43</v>
      </c>
      <c r="I1146" s="197"/>
      <c r="J1146" s="193"/>
      <c r="K1146" s="193"/>
      <c r="L1146" s="198"/>
      <c r="M1146" s="199"/>
      <c r="N1146" s="200"/>
      <c r="O1146" s="200"/>
      <c r="P1146" s="200"/>
      <c r="Q1146" s="200"/>
      <c r="R1146" s="200"/>
      <c r="S1146" s="200"/>
      <c r="T1146" s="201"/>
      <c r="AT1146" s="202" t="s">
        <v>193</v>
      </c>
      <c r="AU1146" s="202" t="s">
        <v>90</v>
      </c>
      <c r="AV1146" s="13" t="s">
        <v>88</v>
      </c>
      <c r="AW1146" s="13" t="s">
        <v>41</v>
      </c>
      <c r="AX1146" s="13" t="s">
        <v>80</v>
      </c>
      <c r="AY1146" s="202" t="s">
        <v>182</v>
      </c>
    </row>
    <row r="1147" spans="1:65" s="13" customFormat="1" ht="11.25">
      <c r="B1147" s="192"/>
      <c r="C1147" s="193"/>
      <c r="D1147" s="194" t="s">
        <v>193</v>
      </c>
      <c r="E1147" s="195" t="s">
        <v>43</v>
      </c>
      <c r="F1147" s="196" t="s">
        <v>638</v>
      </c>
      <c r="G1147" s="193"/>
      <c r="H1147" s="195" t="s">
        <v>43</v>
      </c>
      <c r="I1147" s="197"/>
      <c r="J1147" s="193"/>
      <c r="K1147" s="193"/>
      <c r="L1147" s="198"/>
      <c r="M1147" s="199"/>
      <c r="N1147" s="200"/>
      <c r="O1147" s="200"/>
      <c r="P1147" s="200"/>
      <c r="Q1147" s="200"/>
      <c r="R1147" s="200"/>
      <c r="S1147" s="200"/>
      <c r="T1147" s="201"/>
      <c r="AT1147" s="202" t="s">
        <v>193</v>
      </c>
      <c r="AU1147" s="202" t="s">
        <v>90</v>
      </c>
      <c r="AV1147" s="13" t="s">
        <v>88</v>
      </c>
      <c r="AW1147" s="13" t="s">
        <v>41</v>
      </c>
      <c r="AX1147" s="13" t="s">
        <v>80</v>
      </c>
      <c r="AY1147" s="202" t="s">
        <v>182</v>
      </c>
    </row>
    <row r="1148" spans="1:65" s="14" customFormat="1" ht="11.25">
      <c r="B1148" s="203"/>
      <c r="C1148" s="204"/>
      <c r="D1148" s="194" t="s">
        <v>193</v>
      </c>
      <c r="E1148" s="205" t="s">
        <v>43</v>
      </c>
      <c r="F1148" s="206" t="s">
        <v>90</v>
      </c>
      <c r="G1148" s="204"/>
      <c r="H1148" s="207">
        <v>2</v>
      </c>
      <c r="I1148" s="208"/>
      <c r="J1148" s="204"/>
      <c r="K1148" s="204"/>
      <c r="L1148" s="209"/>
      <c r="M1148" s="210"/>
      <c r="N1148" s="211"/>
      <c r="O1148" s="211"/>
      <c r="P1148" s="211"/>
      <c r="Q1148" s="211"/>
      <c r="R1148" s="211"/>
      <c r="S1148" s="211"/>
      <c r="T1148" s="212"/>
      <c r="AT1148" s="213" t="s">
        <v>193</v>
      </c>
      <c r="AU1148" s="213" t="s">
        <v>90</v>
      </c>
      <c r="AV1148" s="14" t="s">
        <v>90</v>
      </c>
      <c r="AW1148" s="14" t="s">
        <v>41</v>
      </c>
      <c r="AX1148" s="14" t="s">
        <v>80</v>
      </c>
      <c r="AY1148" s="213" t="s">
        <v>182</v>
      </c>
    </row>
    <row r="1149" spans="1:65" s="13" customFormat="1" ht="11.25">
      <c r="B1149" s="192"/>
      <c r="C1149" s="193"/>
      <c r="D1149" s="194" t="s">
        <v>193</v>
      </c>
      <c r="E1149" s="195" t="s">
        <v>43</v>
      </c>
      <c r="F1149" s="196" t="s">
        <v>640</v>
      </c>
      <c r="G1149" s="193"/>
      <c r="H1149" s="195" t="s">
        <v>43</v>
      </c>
      <c r="I1149" s="197"/>
      <c r="J1149" s="193"/>
      <c r="K1149" s="193"/>
      <c r="L1149" s="198"/>
      <c r="M1149" s="199"/>
      <c r="N1149" s="200"/>
      <c r="O1149" s="200"/>
      <c r="P1149" s="200"/>
      <c r="Q1149" s="200"/>
      <c r="R1149" s="200"/>
      <c r="S1149" s="200"/>
      <c r="T1149" s="201"/>
      <c r="AT1149" s="202" t="s">
        <v>193</v>
      </c>
      <c r="AU1149" s="202" t="s">
        <v>90</v>
      </c>
      <c r="AV1149" s="13" t="s">
        <v>88</v>
      </c>
      <c r="AW1149" s="13" t="s">
        <v>41</v>
      </c>
      <c r="AX1149" s="13" t="s">
        <v>80</v>
      </c>
      <c r="AY1149" s="202" t="s">
        <v>182</v>
      </c>
    </row>
    <row r="1150" spans="1:65" s="14" customFormat="1" ht="11.25">
      <c r="B1150" s="203"/>
      <c r="C1150" s="204"/>
      <c r="D1150" s="194" t="s">
        <v>193</v>
      </c>
      <c r="E1150" s="205" t="s">
        <v>43</v>
      </c>
      <c r="F1150" s="206" t="s">
        <v>88</v>
      </c>
      <c r="G1150" s="204"/>
      <c r="H1150" s="207">
        <v>1</v>
      </c>
      <c r="I1150" s="208"/>
      <c r="J1150" s="204"/>
      <c r="K1150" s="204"/>
      <c r="L1150" s="209"/>
      <c r="M1150" s="210"/>
      <c r="N1150" s="211"/>
      <c r="O1150" s="211"/>
      <c r="P1150" s="211"/>
      <c r="Q1150" s="211"/>
      <c r="R1150" s="211"/>
      <c r="S1150" s="211"/>
      <c r="T1150" s="212"/>
      <c r="AT1150" s="213" t="s">
        <v>193</v>
      </c>
      <c r="AU1150" s="213" t="s">
        <v>90</v>
      </c>
      <c r="AV1150" s="14" t="s">
        <v>90</v>
      </c>
      <c r="AW1150" s="14" t="s">
        <v>41</v>
      </c>
      <c r="AX1150" s="14" t="s">
        <v>80</v>
      </c>
      <c r="AY1150" s="213" t="s">
        <v>182</v>
      </c>
    </row>
    <row r="1151" spans="1:65" s="13" customFormat="1" ht="11.25">
      <c r="B1151" s="192"/>
      <c r="C1151" s="193"/>
      <c r="D1151" s="194" t="s">
        <v>193</v>
      </c>
      <c r="E1151" s="195" t="s">
        <v>43</v>
      </c>
      <c r="F1151" s="196" t="s">
        <v>1636</v>
      </c>
      <c r="G1151" s="193"/>
      <c r="H1151" s="195" t="s">
        <v>43</v>
      </c>
      <c r="I1151" s="197"/>
      <c r="J1151" s="193"/>
      <c r="K1151" s="193"/>
      <c r="L1151" s="198"/>
      <c r="M1151" s="199"/>
      <c r="N1151" s="200"/>
      <c r="O1151" s="200"/>
      <c r="P1151" s="200"/>
      <c r="Q1151" s="200"/>
      <c r="R1151" s="200"/>
      <c r="S1151" s="200"/>
      <c r="T1151" s="201"/>
      <c r="AT1151" s="202" t="s">
        <v>193</v>
      </c>
      <c r="AU1151" s="202" t="s">
        <v>90</v>
      </c>
      <c r="AV1151" s="13" t="s">
        <v>88</v>
      </c>
      <c r="AW1151" s="13" t="s">
        <v>41</v>
      </c>
      <c r="AX1151" s="13" t="s">
        <v>80</v>
      </c>
      <c r="AY1151" s="202" t="s">
        <v>182</v>
      </c>
    </row>
    <row r="1152" spans="1:65" s="14" customFormat="1" ht="11.25">
      <c r="B1152" s="203"/>
      <c r="C1152" s="204"/>
      <c r="D1152" s="194" t="s">
        <v>193</v>
      </c>
      <c r="E1152" s="205" t="s">
        <v>43</v>
      </c>
      <c r="F1152" s="206" t="s">
        <v>181</v>
      </c>
      <c r="G1152" s="204"/>
      <c r="H1152" s="207">
        <v>3</v>
      </c>
      <c r="I1152" s="208"/>
      <c r="J1152" s="204"/>
      <c r="K1152" s="204"/>
      <c r="L1152" s="209"/>
      <c r="M1152" s="210"/>
      <c r="N1152" s="211"/>
      <c r="O1152" s="211"/>
      <c r="P1152" s="211"/>
      <c r="Q1152" s="211"/>
      <c r="R1152" s="211"/>
      <c r="S1152" s="211"/>
      <c r="T1152" s="212"/>
      <c r="AT1152" s="213" t="s">
        <v>193</v>
      </c>
      <c r="AU1152" s="213" t="s">
        <v>90</v>
      </c>
      <c r="AV1152" s="14" t="s">
        <v>90</v>
      </c>
      <c r="AW1152" s="14" t="s">
        <v>41</v>
      </c>
      <c r="AX1152" s="14" t="s">
        <v>80</v>
      </c>
      <c r="AY1152" s="213" t="s">
        <v>182</v>
      </c>
    </row>
    <row r="1153" spans="1:65" s="13" customFormat="1" ht="11.25">
      <c r="B1153" s="192"/>
      <c r="C1153" s="193"/>
      <c r="D1153" s="194" t="s">
        <v>193</v>
      </c>
      <c r="E1153" s="195" t="s">
        <v>43</v>
      </c>
      <c r="F1153" s="196" t="s">
        <v>1637</v>
      </c>
      <c r="G1153" s="193"/>
      <c r="H1153" s="195" t="s">
        <v>43</v>
      </c>
      <c r="I1153" s="197"/>
      <c r="J1153" s="193"/>
      <c r="K1153" s="193"/>
      <c r="L1153" s="198"/>
      <c r="M1153" s="199"/>
      <c r="N1153" s="200"/>
      <c r="O1153" s="200"/>
      <c r="P1153" s="200"/>
      <c r="Q1153" s="200"/>
      <c r="R1153" s="200"/>
      <c r="S1153" s="200"/>
      <c r="T1153" s="201"/>
      <c r="AT1153" s="202" t="s">
        <v>193</v>
      </c>
      <c r="AU1153" s="202" t="s">
        <v>90</v>
      </c>
      <c r="AV1153" s="13" t="s">
        <v>88</v>
      </c>
      <c r="AW1153" s="13" t="s">
        <v>41</v>
      </c>
      <c r="AX1153" s="13" t="s">
        <v>80</v>
      </c>
      <c r="AY1153" s="202" t="s">
        <v>182</v>
      </c>
    </row>
    <row r="1154" spans="1:65" s="14" customFormat="1" ht="11.25">
      <c r="B1154" s="203"/>
      <c r="C1154" s="204"/>
      <c r="D1154" s="194" t="s">
        <v>193</v>
      </c>
      <c r="E1154" s="205" t="s">
        <v>43</v>
      </c>
      <c r="F1154" s="206" t="s">
        <v>88</v>
      </c>
      <c r="G1154" s="204"/>
      <c r="H1154" s="207">
        <v>1</v>
      </c>
      <c r="I1154" s="208"/>
      <c r="J1154" s="204"/>
      <c r="K1154" s="204"/>
      <c r="L1154" s="209"/>
      <c r="M1154" s="210"/>
      <c r="N1154" s="211"/>
      <c r="O1154" s="211"/>
      <c r="P1154" s="211"/>
      <c r="Q1154" s="211"/>
      <c r="R1154" s="211"/>
      <c r="S1154" s="211"/>
      <c r="T1154" s="212"/>
      <c r="AT1154" s="213" t="s">
        <v>193</v>
      </c>
      <c r="AU1154" s="213" t="s">
        <v>90</v>
      </c>
      <c r="AV1154" s="14" t="s">
        <v>90</v>
      </c>
      <c r="AW1154" s="14" t="s">
        <v>41</v>
      </c>
      <c r="AX1154" s="14" t="s">
        <v>80</v>
      </c>
      <c r="AY1154" s="213" t="s">
        <v>182</v>
      </c>
    </row>
    <row r="1155" spans="1:65" s="13" customFormat="1" ht="11.25">
      <c r="B1155" s="192"/>
      <c r="C1155" s="193"/>
      <c r="D1155" s="194" t="s">
        <v>193</v>
      </c>
      <c r="E1155" s="195" t="s">
        <v>43</v>
      </c>
      <c r="F1155" s="196" t="s">
        <v>1638</v>
      </c>
      <c r="G1155" s="193"/>
      <c r="H1155" s="195" t="s">
        <v>43</v>
      </c>
      <c r="I1155" s="197"/>
      <c r="J1155" s="193"/>
      <c r="K1155" s="193"/>
      <c r="L1155" s="198"/>
      <c r="M1155" s="199"/>
      <c r="N1155" s="200"/>
      <c r="O1155" s="200"/>
      <c r="P1155" s="200"/>
      <c r="Q1155" s="200"/>
      <c r="R1155" s="200"/>
      <c r="S1155" s="200"/>
      <c r="T1155" s="201"/>
      <c r="AT1155" s="202" t="s">
        <v>193</v>
      </c>
      <c r="AU1155" s="202" t="s">
        <v>90</v>
      </c>
      <c r="AV1155" s="13" t="s">
        <v>88</v>
      </c>
      <c r="AW1155" s="13" t="s">
        <v>41</v>
      </c>
      <c r="AX1155" s="13" t="s">
        <v>80</v>
      </c>
      <c r="AY1155" s="202" t="s">
        <v>182</v>
      </c>
    </row>
    <row r="1156" spans="1:65" s="14" customFormat="1" ht="11.25">
      <c r="B1156" s="203"/>
      <c r="C1156" s="204"/>
      <c r="D1156" s="194" t="s">
        <v>193</v>
      </c>
      <c r="E1156" s="205" t="s">
        <v>43</v>
      </c>
      <c r="F1156" s="206" t="s">
        <v>90</v>
      </c>
      <c r="G1156" s="204"/>
      <c r="H1156" s="207">
        <v>2</v>
      </c>
      <c r="I1156" s="208"/>
      <c r="J1156" s="204"/>
      <c r="K1156" s="204"/>
      <c r="L1156" s="209"/>
      <c r="M1156" s="210"/>
      <c r="N1156" s="211"/>
      <c r="O1156" s="211"/>
      <c r="P1156" s="211"/>
      <c r="Q1156" s="211"/>
      <c r="R1156" s="211"/>
      <c r="S1156" s="211"/>
      <c r="T1156" s="212"/>
      <c r="AT1156" s="213" t="s">
        <v>193</v>
      </c>
      <c r="AU1156" s="213" t="s">
        <v>90</v>
      </c>
      <c r="AV1156" s="14" t="s">
        <v>90</v>
      </c>
      <c r="AW1156" s="14" t="s">
        <v>41</v>
      </c>
      <c r="AX1156" s="14" t="s">
        <v>80</v>
      </c>
      <c r="AY1156" s="213" t="s">
        <v>182</v>
      </c>
    </row>
    <row r="1157" spans="1:65" s="13" customFormat="1" ht="11.25">
      <c r="B1157" s="192"/>
      <c r="C1157" s="193"/>
      <c r="D1157" s="194" t="s">
        <v>193</v>
      </c>
      <c r="E1157" s="195" t="s">
        <v>43</v>
      </c>
      <c r="F1157" s="196" t="s">
        <v>1639</v>
      </c>
      <c r="G1157" s="193"/>
      <c r="H1157" s="195" t="s">
        <v>43</v>
      </c>
      <c r="I1157" s="197"/>
      <c r="J1157" s="193"/>
      <c r="K1157" s="193"/>
      <c r="L1157" s="198"/>
      <c r="M1157" s="199"/>
      <c r="N1157" s="200"/>
      <c r="O1157" s="200"/>
      <c r="P1157" s="200"/>
      <c r="Q1157" s="200"/>
      <c r="R1157" s="200"/>
      <c r="S1157" s="200"/>
      <c r="T1157" s="201"/>
      <c r="AT1157" s="202" t="s">
        <v>193</v>
      </c>
      <c r="AU1157" s="202" t="s">
        <v>90</v>
      </c>
      <c r="AV1157" s="13" t="s">
        <v>88</v>
      </c>
      <c r="AW1157" s="13" t="s">
        <v>41</v>
      </c>
      <c r="AX1157" s="13" t="s">
        <v>80</v>
      </c>
      <c r="AY1157" s="202" t="s">
        <v>182</v>
      </c>
    </row>
    <row r="1158" spans="1:65" s="14" customFormat="1" ht="11.25">
      <c r="B1158" s="203"/>
      <c r="C1158" s="204"/>
      <c r="D1158" s="194" t="s">
        <v>193</v>
      </c>
      <c r="E1158" s="205" t="s">
        <v>43</v>
      </c>
      <c r="F1158" s="206" t="s">
        <v>88</v>
      </c>
      <c r="G1158" s="204"/>
      <c r="H1158" s="207">
        <v>1</v>
      </c>
      <c r="I1158" s="208"/>
      <c r="J1158" s="204"/>
      <c r="K1158" s="204"/>
      <c r="L1158" s="209"/>
      <c r="M1158" s="210"/>
      <c r="N1158" s="211"/>
      <c r="O1158" s="211"/>
      <c r="P1158" s="211"/>
      <c r="Q1158" s="211"/>
      <c r="R1158" s="211"/>
      <c r="S1158" s="211"/>
      <c r="T1158" s="212"/>
      <c r="AT1158" s="213" t="s">
        <v>193</v>
      </c>
      <c r="AU1158" s="213" t="s">
        <v>90</v>
      </c>
      <c r="AV1158" s="14" t="s">
        <v>90</v>
      </c>
      <c r="AW1158" s="14" t="s">
        <v>41</v>
      </c>
      <c r="AX1158" s="14" t="s">
        <v>80</v>
      </c>
      <c r="AY1158" s="213" t="s">
        <v>182</v>
      </c>
    </row>
    <row r="1159" spans="1:65" s="13" customFormat="1" ht="11.25">
      <c r="B1159" s="192"/>
      <c r="C1159" s="193"/>
      <c r="D1159" s="194" t="s">
        <v>193</v>
      </c>
      <c r="E1159" s="195" t="s">
        <v>43</v>
      </c>
      <c r="F1159" s="196" t="s">
        <v>1641</v>
      </c>
      <c r="G1159" s="193"/>
      <c r="H1159" s="195" t="s">
        <v>43</v>
      </c>
      <c r="I1159" s="197"/>
      <c r="J1159" s="193"/>
      <c r="K1159" s="193"/>
      <c r="L1159" s="198"/>
      <c r="M1159" s="199"/>
      <c r="N1159" s="200"/>
      <c r="O1159" s="200"/>
      <c r="P1159" s="200"/>
      <c r="Q1159" s="200"/>
      <c r="R1159" s="200"/>
      <c r="S1159" s="200"/>
      <c r="T1159" s="201"/>
      <c r="AT1159" s="202" t="s">
        <v>193</v>
      </c>
      <c r="AU1159" s="202" t="s">
        <v>90</v>
      </c>
      <c r="AV1159" s="13" t="s">
        <v>88</v>
      </c>
      <c r="AW1159" s="13" t="s">
        <v>41</v>
      </c>
      <c r="AX1159" s="13" t="s">
        <v>80</v>
      </c>
      <c r="AY1159" s="202" t="s">
        <v>182</v>
      </c>
    </row>
    <row r="1160" spans="1:65" s="14" customFormat="1" ht="11.25">
      <c r="B1160" s="203"/>
      <c r="C1160" s="204"/>
      <c r="D1160" s="194" t="s">
        <v>193</v>
      </c>
      <c r="E1160" s="205" t="s">
        <v>43</v>
      </c>
      <c r="F1160" s="206" t="s">
        <v>205</v>
      </c>
      <c r="G1160" s="204"/>
      <c r="H1160" s="207">
        <v>4</v>
      </c>
      <c r="I1160" s="208"/>
      <c r="J1160" s="204"/>
      <c r="K1160" s="204"/>
      <c r="L1160" s="209"/>
      <c r="M1160" s="210"/>
      <c r="N1160" s="211"/>
      <c r="O1160" s="211"/>
      <c r="P1160" s="211"/>
      <c r="Q1160" s="211"/>
      <c r="R1160" s="211"/>
      <c r="S1160" s="211"/>
      <c r="T1160" s="212"/>
      <c r="AT1160" s="213" t="s">
        <v>193</v>
      </c>
      <c r="AU1160" s="213" t="s">
        <v>90</v>
      </c>
      <c r="AV1160" s="14" t="s">
        <v>90</v>
      </c>
      <c r="AW1160" s="14" t="s">
        <v>41</v>
      </c>
      <c r="AX1160" s="14" t="s">
        <v>80</v>
      </c>
      <c r="AY1160" s="213" t="s">
        <v>182</v>
      </c>
    </row>
    <row r="1161" spans="1:65" s="13" customFormat="1" ht="11.25">
      <c r="B1161" s="192"/>
      <c r="C1161" s="193"/>
      <c r="D1161" s="194" t="s">
        <v>193</v>
      </c>
      <c r="E1161" s="195" t="s">
        <v>43</v>
      </c>
      <c r="F1161" s="196" t="s">
        <v>1643</v>
      </c>
      <c r="G1161" s="193"/>
      <c r="H1161" s="195" t="s">
        <v>43</v>
      </c>
      <c r="I1161" s="197"/>
      <c r="J1161" s="193"/>
      <c r="K1161" s="193"/>
      <c r="L1161" s="198"/>
      <c r="M1161" s="199"/>
      <c r="N1161" s="200"/>
      <c r="O1161" s="200"/>
      <c r="P1161" s="200"/>
      <c r="Q1161" s="200"/>
      <c r="R1161" s="200"/>
      <c r="S1161" s="200"/>
      <c r="T1161" s="201"/>
      <c r="AT1161" s="202" t="s">
        <v>193</v>
      </c>
      <c r="AU1161" s="202" t="s">
        <v>90</v>
      </c>
      <c r="AV1161" s="13" t="s">
        <v>88</v>
      </c>
      <c r="AW1161" s="13" t="s">
        <v>41</v>
      </c>
      <c r="AX1161" s="13" t="s">
        <v>80</v>
      </c>
      <c r="AY1161" s="202" t="s">
        <v>182</v>
      </c>
    </row>
    <row r="1162" spans="1:65" s="14" customFormat="1" ht="11.25">
      <c r="B1162" s="203"/>
      <c r="C1162" s="204"/>
      <c r="D1162" s="194" t="s">
        <v>193</v>
      </c>
      <c r="E1162" s="205" t="s">
        <v>43</v>
      </c>
      <c r="F1162" s="206" t="s">
        <v>90</v>
      </c>
      <c r="G1162" s="204"/>
      <c r="H1162" s="207">
        <v>2</v>
      </c>
      <c r="I1162" s="208"/>
      <c r="J1162" s="204"/>
      <c r="K1162" s="204"/>
      <c r="L1162" s="209"/>
      <c r="M1162" s="210"/>
      <c r="N1162" s="211"/>
      <c r="O1162" s="211"/>
      <c r="P1162" s="211"/>
      <c r="Q1162" s="211"/>
      <c r="R1162" s="211"/>
      <c r="S1162" s="211"/>
      <c r="T1162" s="212"/>
      <c r="AT1162" s="213" t="s">
        <v>193</v>
      </c>
      <c r="AU1162" s="213" t="s">
        <v>90</v>
      </c>
      <c r="AV1162" s="14" t="s">
        <v>90</v>
      </c>
      <c r="AW1162" s="14" t="s">
        <v>41</v>
      </c>
      <c r="AX1162" s="14" t="s">
        <v>80</v>
      </c>
      <c r="AY1162" s="213" t="s">
        <v>182</v>
      </c>
    </row>
    <row r="1163" spans="1:65" s="13" customFormat="1" ht="11.25">
      <c r="B1163" s="192"/>
      <c r="C1163" s="193"/>
      <c r="D1163" s="194" t="s">
        <v>193</v>
      </c>
      <c r="E1163" s="195" t="s">
        <v>43</v>
      </c>
      <c r="F1163" s="196" t="s">
        <v>1644</v>
      </c>
      <c r="G1163" s="193"/>
      <c r="H1163" s="195" t="s">
        <v>43</v>
      </c>
      <c r="I1163" s="197"/>
      <c r="J1163" s="193"/>
      <c r="K1163" s="193"/>
      <c r="L1163" s="198"/>
      <c r="M1163" s="199"/>
      <c r="N1163" s="200"/>
      <c r="O1163" s="200"/>
      <c r="P1163" s="200"/>
      <c r="Q1163" s="200"/>
      <c r="R1163" s="200"/>
      <c r="S1163" s="200"/>
      <c r="T1163" s="201"/>
      <c r="AT1163" s="202" t="s">
        <v>193</v>
      </c>
      <c r="AU1163" s="202" t="s">
        <v>90</v>
      </c>
      <c r="AV1163" s="13" t="s">
        <v>88</v>
      </c>
      <c r="AW1163" s="13" t="s">
        <v>41</v>
      </c>
      <c r="AX1163" s="13" t="s">
        <v>80</v>
      </c>
      <c r="AY1163" s="202" t="s">
        <v>182</v>
      </c>
    </row>
    <row r="1164" spans="1:65" s="14" customFormat="1" ht="11.25">
      <c r="B1164" s="203"/>
      <c r="C1164" s="204"/>
      <c r="D1164" s="194" t="s">
        <v>193</v>
      </c>
      <c r="E1164" s="205" t="s">
        <v>43</v>
      </c>
      <c r="F1164" s="206" t="s">
        <v>90</v>
      </c>
      <c r="G1164" s="204"/>
      <c r="H1164" s="207">
        <v>2</v>
      </c>
      <c r="I1164" s="208"/>
      <c r="J1164" s="204"/>
      <c r="K1164" s="204"/>
      <c r="L1164" s="209"/>
      <c r="M1164" s="210"/>
      <c r="N1164" s="211"/>
      <c r="O1164" s="211"/>
      <c r="P1164" s="211"/>
      <c r="Q1164" s="211"/>
      <c r="R1164" s="211"/>
      <c r="S1164" s="211"/>
      <c r="T1164" s="212"/>
      <c r="AT1164" s="213" t="s">
        <v>193</v>
      </c>
      <c r="AU1164" s="213" t="s">
        <v>90</v>
      </c>
      <c r="AV1164" s="14" t="s">
        <v>90</v>
      </c>
      <c r="AW1164" s="14" t="s">
        <v>41</v>
      </c>
      <c r="AX1164" s="14" t="s">
        <v>80</v>
      </c>
      <c r="AY1164" s="213" t="s">
        <v>182</v>
      </c>
    </row>
    <row r="1165" spans="1:65" s="13" customFormat="1" ht="11.25">
      <c r="B1165" s="192"/>
      <c r="C1165" s="193"/>
      <c r="D1165" s="194" t="s">
        <v>193</v>
      </c>
      <c r="E1165" s="195" t="s">
        <v>43</v>
      </c>
      <c r="F1165" s="196" t="s">
        <v>1646</v>
      </c>
      <c r="G1165" s="193"/>
      <c r="H1165" s="195" t="s">
        <v>43</v>
      </c>
      <c r="I1165" s="197"/>
      <c r="J1165" s="193"/>
      <c r="K1165" s="193"/>
      <c r="L1165" s="198"/>
      <c r="M1165" s="199"/>
      <c r="N1165" s="200"/>
      <c r="O1165" s="200"/>
      <c r="P1165" s="200"/>
      <c r="Q1165" s="200"/>
      <c r="R1165" s="200"/>
      <c r="S1165" s="200"/>
      <c r="T1165" s="201"/>
      <c r="AT1165" s="202" t="s">
        <v>193</v>
      </c>
      <c r="AU1165" s="202" t="s">
        <v>90</v>
      </c>
      <c r="AV1165" s="13" t="s">
        <v>88</v>
      </c>
      <c r="AW1165" s="13" t="s">
        <v>41</v>
      </c>
      <c r="AX1165" s="13" t="s">
        <v>80</v>
      </c>
      <c r="AY1165" s="202" t="s">
        <v>182</v>
      </c>
    </row>
    <row r="1166" spans="1:65" s="14" customFormat="1" ht="11.25">
      <c r="B1166" s="203"/>
      <c r="C1166" s="204"/>
      <c r="D1166" s="194" t="s">
        <v>193</v>
      </c>
      <c r="E1166" s="205" t="s">
        <v>43</v>
      </c>
      <c r="F1166" s="206" t="s">
        <v>90</v>
      </c>
      <c r="G1166" s="204"/>
      <c r="H1166" s="207">
        <v>2</v>
      </c>
      <c r="I1166" s="208"/>
      <c r="J1166" s="204"/>
      <c r="K1166" s="204"/>
      <c r="L1166" s="209"/>
      <c r="M1166" s="210"/>
      <c r="N1166" s="211"/>
      <c r="O1166" s="211"/>
      <c r="P1166" s="211"/>
      <c r="Q1166" s="211"/>
      <c r="R1166" s="211"/>
      <c r="S1166" s="211"/>
      <c r="T1166" s="212"/>
      <c r="AT1166" s="213" t="s">
        <v>193</v>
      </c>
      <c r="AU1166" s="213" t="s">
        <v>90</v>
      </c>
      <c r="AV1166" s="14" t="s">
        <v>90</v>
      </c>
      <c r="AW1166" s="14" t="s">
        <v>41</v>
      </c>
      <c r="AX1166" s="14" t="s">
        <v>80</v>
      </c>
      <c r="AY1166" s="213" t="s">
        <v>182</v>
      </c>
    </row>
    <row r="1167" spans="1:65" s="15" customFormat="1" ht="11.25">
      <c r="B1167" s="227"/>
      <c r="C1167" s="228"/>
      <c r="D1167" s="194" t="s">
        <v>193</v>
      </c>
      <c r="E1167" s="229" t="s">
        <v>43</v>
      </c>
      <c r="F1167" s="230" t="s">
        <v>436</v>
      </c>
      <c r="G1167" s="228"/>
      <c r="H1167" s="231">
        <v>20</v>
      </c>
      <c r="I1167" s="232"/>
      <c r="J1167" s="228"/>
      <c r="K1167" s="228"/>
      <c r="L1167" s="233"/>
      <c r="M1167" s="234"/>
      <c r="N1167" s="235"/>
      <c r="O1167" s="235"/>
      <c r="P1167" s="235"/>
      <c r="Q1167" s="235"/>
      <c r="R1167" s="235"/>
      <c r="S1167" s="235"/>
      <c r="T1167" s="236"/>
      <c r="AT1167" s="237" t="s">
        <v>193</v>
      </c>
      <c r="AU1167" s="237" t="s">
        <v>90</v>
      </c>
      <c r="AV1167" s="15" t="s">
        <v>205</v>
      </c>
      <c r="AW1167" s="15" t="s">
        <v>41</v>
      </c>
      <c r="AX1167" s="15" t="s">
        <v>88</v>
      </c>
      <c r="AY1167" s="237" t="s">
        <v>182</v>
      </c>
    </row>
    <row r="1168" spans="1:65" s="2" customFormat="1" ht="76.349999999999994" customHeight="1">
      <c r="A1168" s="35"/>
      <c r="B1168" s="36"/>
      <c r="C1168" s="179" t="s">
        <v>1027</v>
      </c>
      <c r="D1168" s="179" t="s">
        <v>187</v>
      </c>
      <c r="E1168" s="180" t="s">
        <v>888</v>
      </c>
      <c r="F1168" s="181" t="s">
        <v>889</v>
      </c>
      <c r="G1168" s="182" t="s">
        <v>190</v>
      </c>
      <c r="H1168" s="183">
        <v>8</v>
      </c>
      <c r="I1168" s="184"/>
      <c r="J1168" s="185">
        <f>ROUND(I1168*H1168,2)</f>
        <v>0</v>
      </c>
      <c r="K1168" s="181" t="s">
        <v>191</v>
      </c>
      <c r="L1168" s="40"/>
      <c r="M1168" s="186" t="s">
        <v>43</v>
      </c>
      <c r="N1168" s="187" t="s">
        <v>51</v>
      </c>
      <c r="O1168" s="65"/>
      <c r="P1168" s="188">
        <f>O1168*H1168</f>
        <v>0</v>
      </c>
      <c r="Q1168" s="188">
        <v>0</v>
      </c>
      <c r="R1168" s="188">
        <f>Q1168*H1168</f>
        <v>0</v>
      </c>
      <c r="S1168" s="188">
        <v>0</v>
      </c>
      <c r="T1168" s="189">
        <f>S1168*H1168</f>
        <v>0</v>
      </c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R1168" s="190" t="s">
        <v>88</v>
      </c>
      <c r="AT1168" s="190" t="s">
        <v>187</v>
      </c>
      <c r="AU1168" s="190" t="s">
        <v>90</v>
      </c>
      <c r="AY1168" s="17" t="s">
        <v>182</v>
      </c>
      <c r="BE1168" s="191">
        <f>IF(N1168="základní",J1168,0)</f>
        <v>0</v>
      </c>
      <c r="BF1168" s="191">
        <f>IF(N1168="snížená",J1168,0)</f>
        <v>0</v>
      </c>
      <c r="BG1168" s="191">
        <f>IF(N1168="zákl. přenesená",J1168,0)</f>
        <v>0</v>
      </c>
      <c r="BH1168" s="191">
        <f>IF(N1168="sníž. přenesená",J1168,0)</f>
        <v>0</v>
      </c>
      <c r="BI1168" s="191">
        <f>IF(N1168="nulová",J1168,0)</f>
        <v>0</v>
      </c>
      <c r="BJ1168" s="17" t="s">
        <v>88</v>
      </c>
      <c r="BK1168" s="191">
        <f>ROUND(I1168*H1168,2)</f>
        <v>0</v>
      </c>
      <c r="BL1168" s="17" t="s">
        <v>88</v>
      </c>
      <c r="BM1168" s="190" t="s">
        <v>890</v>
      </c>
    </row>
    <row r="1169" spans="1:65" s="13" customFormat="1" ht="11.25">
      <c r="B1169" s="192"/>
      <c r="C1169" s="193"/>
      <c r="D1169" s="194" t="s">
        <v>193</v>
      </c>
      <c r="E1169" s="195" t="s">
        <v>43</v>
      </c>
      <c r="F1169" s="196" t="s">
        <v>431</v>
      </c>
      <c r="G1169" s="193"/>
      <c r="H1169" s="195" t="s">
        <v>43</v>
      </c>
      <c r="I1169" s="197"/>
      <c r="J1169" s="193"/>
      <c r="K1169" s="193"/>
      <c r="L1169" s="198"/>
      <c r="M1169" s="199"/>
      <c r="N1169" s="200"/>
      <c r="O1169" s="200"/>
      <c r="P1169" s="200"/>
      <c r="Q1169" s="200"/>
      <c r="R1169" s="200"/>
      <c r="S1169" s="200"/>
      <c r="T1169" s="201"/>
      <c r="AT1169" s="202" t="s">
        <v>193</v>
      </c>
      <c r="AU1169" s="202" t="s">
        <v>90</v>
      </c>
      <c r="AV1169" s="13" t="s">
        <v>88</v>
      </c>
      <c r="AW1169" s="13" t="s">
        <v>41</v>
      </c>
      <c r="AX1169" s="13" t="s">
        <v>80</v>
      </c>
      <c r="AY1169" s="202" t="s">
        <v>182</v>
      </c>
    </row>
    <row r="1170" spans="1:65" s="13" customFormat="1" ht="11.25">
      <c r="B1170" s="192"/>
      <c r="C1170" s="193"/>
      <c r="D1170" s="194" t="s">
        <v>193</v>
      </c>
      <c r="E1170" s="195" t="s">
        <v>43</v>
      </c>
      <c r="F1170" s="196" t="s">
        <v>638</v>
      </c>
      <c r="G1170" s="193"/>
      <c r="H1170" s="195" t="s">
        <v>43</v>
      </c>
      <c r="I1170" s="197"/>
      <c r="J1170" s="193"/>
      <c r="K1170" s="193"/>
      <c r="L1170" s="198"/>
      <c r="M1170" s="199"/>
      <c r="N1170" s="200"/>
      <c r="O1170" s="200"/>
      <c r="P1170" s="200"/>
      <c r="Q1170" s="200"/>
      <c r="R1170" s="200"/>
      <c r="S1170" s="200"/>
      <c r="T1170" s="201"/>
      <c r="AT1170" s="202" t="s">
        <v>193</v>
      </c>
      <c r="AU1170" s="202" t="s">
        <v>90</v>
      </c>
      <c r="AV1170" s="13" t="s">
        <v>88</v>
      </c>
      <c r="AW1170" s="13" t="s">
        <v>41</v>
      </c>
      <c r="AX1170" s="13" t="s">
        <v>80</v>
      </c>
      <c r="AY1170" s="202" t="s">
        <v>182</v>
      </c>
    </row>
    <row r="1171" spans="1:65" s="14" customFormat="1" ht="11.25">
      <c r="B1171" s="203"/>
      <c r="C1171" s="204"/>
      <c r="D1171" s="194" t="s">
        <v>193</v>
      </c>
      <c r="E1171" s="205" t="s">
        <v>43</v>
      </c>
      <c r="F1171" s="206" t="s">
        <v>90</v>
      </c>
      <c r="G1171" s="204"/>
      <c r="H1171" s="207">
        <v>2</v>
      </c>
      <c r="I1171" s="208"/>
      <c r="J1171" s="204"/>
      <c r="K1171" s="204"/>
      <c r="L1171" s="209"/>
      <c r="M1171" s="210"/>
      <c r="N1171" s="211"/>
      <c r="O1171" s="211"/>
      <c r="P1171" s="211"/>
      <c r="Q1171" s="211"/>
      <c r="R1171" s="211"/>
      <c r="S1171" s="211"/>
      <c r="T1171" s="212"/>
      <c r="AT1171" s="213" t="s">
        <v>193</v>
      </c>
      <c r="AU1171" s="213" t="s">
        <v>90</v>
      </c>
      <c r="AV1171" s="14" t="s">
        <v>90</v>
      </c>
      <c r="AW1171" s="14" t="s">
        <v>41</v>
      </c>
      <c r="AX1171" s="14" t="s">
        <v>80</v>
      </c>
      <c r="AY1171" s="213" t="s">
        <v>182</v>
      </c>
    </row>
    <row r="1172" spans="1:65" s="13" customFormat="1" ht="11.25">
      <c r="B1172" s="192"/>
      <c r="C1172" s="193"/>
      <c r="D1172" s="194" t="s">
        <v>193</v>
      </c>
      <c r="E1172" s="195" t="s">
        <v>43</v>
      </c>
      <c r="F1172" s="196" t="s">
        <v>1636</v>
      </c>
      <c r="G1172" s="193"/>
      <c r="H1172" s="195" t="s">
        <v>43</v>
      </c>
      <c r="I1172" s="197"/>
      <c r="J1172" s="193"/>
      <c r="K1172" s="193"/>
      <c r="L1172" s="198"/>
      <c r="M1172" s="199"/>
      <c r="N1172" s="200"/>
      <c r="O1172" s="200"/>
      <c r="P1172" s="200"/>
      <c r="Q1172" s="200"/>
      <c r="R1172" s="200"/>
      <c r="S1172" s="200"/>
      <c r="T1172" s="201"/>
      <c r="AT1172" s="202" t="s">
        <v>193</v>
      </c>
      <c r="AU1172" s="202" t="s">
        <v>90</v>
      </c>
      <c r="AV1172" s="13" t="s">
        <v>88</v>
      </c>
      <c r="AW1172" s="13" t="s">
        <v>41</v>
      </c>
      <c r="AX1172" s="13" t="s">
        <v>80</v>
      </c>
      <c r="AY1172" s="202" t="s">
        <v>182</v>
      </c>
    </row>
    <row r="1173" spans="1:65" s="14" customFormat="1" ht="11.25">
      <c r="B1173" s="203"/>
      <c r="C1173" s="204"/>
      <c r="D1173" s="194" t="s">
        <v>193</v>
      </c>
      <c r="E1173" s="205" t="s">
        <v>43</v>
      </c>
      <c r="F1173" s="206" t="s">
        <v>90</v>
      </c>
      <c r="G1173" s="204"/>
      <c r="H1173" s="207">
        <v>2</v>
      </c>
      <c r="I1173" s="208"/>
      <c r="J1173" s="204"/>
      <c r="K1173" s="204"/>
      <c r="L1173" s="209"/>
      <c r="M1173" s="210"/>
      <c r="N1173" s="211"/>
      <c r="O1173" s="211"/>
      <c r="P1173" s="211"/>
      <c r="Q1173" s="211"/>
      <c r="R1173" s="211"/>
      <c r="S1173" s="211"/>
      <c r="T1173" s="212"/>
      <c r="AT1173" s="213" t="s">
        <v>193</v>
      </c>
      <c r="AU1173" s="213" t="s">
        <v>90</v>
      </c>
      <c r="AV1173" s="14" t="s">
        <v>90</v>
      </c>
      <c r="AW1173" s="14" t="s">
        <v>41</v>
      </c>
      <c r="AX1173" s="14" t="s">
        <v>80</v>
      </c>
      <c r="AY1173" s="213" t="s">
        <v>182</v>
      </c>
    </row>
    <row r="1174" spans="1:65" s="13" customFormat="1" ht="11.25">
      <c r="B1174" s="192"/>
      <c r="C1174" s="193"/>
      <c r="D1174" s="194" t="s">
        <v>193</v>
      </c>
      <c r="E1174" s="195" t="s">
        <v>43</v>
      </c>
      <c r="F1174" s="196" t="s">
        <v>1638</v>
      </c>
      <c r="G1174" s="193"/>
      <c r="H1174" s="195" t="s">
        <v>43</v>
      </c>
      <c r="I1174" s="197"/>
      <c r="J1174" s="193"/>
      <c r="K1174" s="193"/>
      <c r="L1174" s="198"/>
      <c r="M1174" s="199"/>
      <c r="N1174" s="200"/>
      <c r="O1174" s="200"/>
      <c r="P1174" s="200"/>
      <c r="Q1174" s="200"/>
      <c r="R1174" s="200"/>
      <c r="S1174" s="200"/>
      <c r="T1174" s="201"/>
      <c r="AT1174" s="202" t="s">
        <v>193</v>
      </c>
      <c r="AU1174" s="202" t="s">
        <v>90</v>
      </c>
      <c r="AV1174" s="13" t="s">
        <v>88</v>
      </c>
      <c r="AW1174" s="13" t="s">
        <v>41</v>
      </c>
      <c r="AX1174" s="13" t="s">
        <v>80</v>
      </c>
      <c r="AY1174" s="202" t="s">
        <v>182</v>
      </c>
    </row>
    <row r="1175" spans="1:65" s="14" customFormat="1" ht="11.25">
      <c r="B1175" s="203"/>
      <c r="C1175" s="204"/>
      <c r="D1175" s="194" t="s">
        <v>193</v>
      </c>
      <c r="E1175" s="205" t="s">
        <v>43</v>
      </c>
      <c r="F1175" s="206" t="s">
        <v>88</v>
      </c>
      <c r="G1175" s="204"/>
      <c r="H1175" s="207">
        <v>1</v>
      </c>
      <c r="I1175" s="208"/>
      <c r="J1175" s="204"/>
      <c r="K1175" s="204"/>
      <c r="L1175" s="209"/>
      <c r="M1175" s="210"/>
      <c r="N1175" s="211"/>
      <c r="O1175" s="211"/>
      <c r="P1175" s="211"/>
      <c r="Q1175" s="211"/>
      <c r="R1175" s="211"/>
      <c r="S1175" s="211"/>
      <c r="T1175" s="212"/>
      <c r="AT1175" s="213" t="s">
        <v>193</v>
      </c>
      <c r="AU1175" s="213" t="s">
        <v>90</v>
      </c>
      <c r="AV1175" s="14" t="s">
        <v>90</v>
      </c>
      <c r="AW1175" s="14" t="s">
        <v>41</v>
      </c>
      <c r="AX1175" s="14" t="s">
        <v>80</v>
      </c>
      <c r="AY1175" s="213" t="s">
        <v>182</v>
      </c>
    </row>
    <row r="1176" spans="1:65" s="13" customFormat="1" ht="11.25">
      <c r="B1176" s="192"/>
      <c r="C1176" s="193"/>
      <c r="D1176" s="194" t="s">
        <v>193</v>
      </c>
      <c r="E1176" s="195" t="s">
        <v>43</v>
      </c>
      <c r="F1176" s="196" t="s">
        <v>1639</v>
      </c>
      <c r="G1176" s="193"/>
      <c r="H1176" s="195" t="s">
        <v>43</v>
      </c>
      <c r="I1176" s="197"/>
      <c r="J1176" s="193"/>
      <c r="K1176" s="193"/>
      <c r="L1176" s="198"/>
      <c r="M1176" s="199"/>
      <c r="N1176" s="200"/>
      <c r="O1176" s="200"/>
      <c r="P1176" s="200"/>
      <c r="Q1176" s="200"/>
      <c r="R1176" s="200"/>
      <c r="S1176" s="200"/>
      <c r="T1176" s="201"/>
      <c r="AT1176" s="202" t="s">
        <v>193</v>
      </c>
      <c r="AU1176" s="202" t="s">
        <v>90</v>
      </c>
      <c r="AV1176" s="13" t="s">
        <v>88</v>
      </c>
      <c r="AW1176" s="13" t="s">
        <v>41</v>
      </c>
      <c r="AX1176" s="13" t="s">
        <v>80</v>
      </c>
      <c r="AY1176" s="202" t="s">
        <v>182</v>
      </c>
    </row>
    <row r="1177" spans="1:65" s="14" customFormat="1" ht="11.25">
      <c r="B1177" s="203"/>
      <c r="C1177" s="204"/>
      <c r="D1177" s="194" t="s">
        <v>193</v>
      </c>
      <c r="E1177" s="205" t="s">
        <v>43</v>
      </c>
      <c r="F1177" s="206" t="s">
        <v>88</v>
      </c>
      <c r="G1177" s="204"/>
      <c r="H1177" s="207">
        <v>1</v>
      </c>
      <c r="I1177" s="208"/>
      <c r="J1177" s="204"/>
      <c r="K1177" s="204"/>
      <c r="L1177" s="209"/>
      <c r="M1177" s="210"/>
      <c r="N1177" s="211"/>
      <c r="O1177" s="211"/>
      <c r="P1177" s="211"/>
      <c r="Q1177" s="211"/>
      <c r="R1177" s="211"/>
      <c r="S1177" s="211"/>
      <c r="T1177" s="212"/>
      <c r="AT1177" s="213" t="s">
        <v>193</v>
      </c>
      <c r="AU1177" s="213" t="s">
        <v>90</v>
      </c>
      <c r="AV1177" s="14" t="s">
        <v>90</v>
      </c>
      <c r="AW1177" s="14" t="s">
        <v>41</v>
      </c>
      <c r="AX1177" s="14" t="s">
        <v>80</v>
      </c>
      <c r="AY1177" s="213" t="s">
        <v>182</v>
      </c>
    </row>
    <row r="1178" spans="1:65" s="13" customFormat="1" ht="11.25">
      <c r="B1178" s="192"/>
      <c r="C1178" s="193"/>
      <c r="D1178" s="194" t="s">
        <v>193</v>
      </c>
      <c r="E1178" s="195" t="s">
        <v>43</v>
      </c>
      <c r="F1178" s="196" t="s">
        <v>1641</v>
      </c>
      <c r="G1178" s="193"/>
      <c r="H1178" s="195" t="s">
        <v>43</v>
      </c>
      <c r="I1178" s="197"/>
      <c r="J1178" s="193"/>
      <c r="K1178" s="193"/>
      <c r="L1178" s="198"/>
      <c r="M1178" s="199"/>
      <c r="N1178" s="200"/>
      <c r="O1178" s="200"/>
      <c r="P1178" s="200"/>
      <c r="Q1178" s="200"/>
      <c r="R1178" s="200"/>
      <c r="S1178" s="200"/>
      <c r="T1178" s="201"/>
      <c r="AT1178" s="202" t="s">
        <v>193</v>
      </c>
      <c r="AU1178" s="202" t="s">
        <v>90</v>
      </c>
      <c r="AV1178" s="13" t="s">
        <v>88</v>
      </c>
      <c r="AW1178" s="13" t="s">
        <v>41</v>
      </c>
      <c r="AX1178" s="13" t="s">
        <v>80</v>
      </c>
      <c r="AY1178" s="202" t="s">
        <v>182</v>
      </c>
    </row>
    <row r="1179" spans="1:65" s="14" customFormat="1" ht="11.25">
      <c r="B1179" s="203"/>
      <c r="C1179" s="204"/>
      <c r="D1179" s="194" t="s">
        <v>193</v>
      </c>
      <c r="E1179" s="205" t="s">
        <v>43</v>
      </c>
      <c r="F1179" s="206" t="s">
        <v>88</v>
      </c>
      <c r="G1179" s="204"/>
      <c r="H1179" s="207">
        <v>1</v>
      </c>
      <c r="I1179" s="208"/>
      <c r="J1179" s="204"/>
      <c r="K1179" s="204"/>
      <c r="L1179" s="209"/>
      <c r="M1179" s="210"/>
      <c r="N1179" s="211"/>
      <c r="O1179" s="211"/>
      <c r="P1179" s="211"/>
      <c r="Q1179" s="211"/>
      <c r="R1179" s="211"/>
      <c r="S1179" s="211"/>
      <c r="T1179" s="212"/>
      <c r="AT1179" s="213" t="s">
        <v>193</v>
      </c>
      <c r="AU1179" s="213" t="s">
        <v>90</v>
      </c>
      <c r="AV1179" s="14" t="s">
        <v>90</v>
      </c>
      <c r="AW1179" s="14" t="s">
        <v>41</v>
      </c>
      <c r="AX1179" s="14" t="s">
        <v>80</v>
      </c>
      <c r="AY1179" s="213" t="s">
        <v>182</v>
      </c>
    </row>
    <row r="1180" spans="1:65" s="13" customFormat="1" ht="11.25">
      <c r="B1180" s="192"/>
      <c r="C1180" s="193"/>
      <c r="D1180" s="194" t="s">
        <v>193</v>
      </c>
      <c r="E1180" s="195" t="s">
        <v>43</v>
      </c>
      <c r="F1180" s="196" t="s">
        <v>1643</v>
      </c>
      <c r="G1180" s="193"/>
      <c r="H1180" s="195" t="s">
        <v>43</v>
      </c>
      <c r="I1180" s="197"/>
      <c r="J1180" s="193"/>
      <c r="K1180" s="193"/>
      <c r="L1180" s="198"/>
      <c r="M1180" s="199"/>
      <c r="N1180" s="200"/>
      <c r="O1180" s="200"/>
      <c r="P1180" s="200"/>
      <c r="Q1180" s="200"/>
      <c r="R1180" s="200"/>
      <c r="S1180" s="200"/>
      <c r="T1180" s="201"/>
      <c r="AT1180" s="202" t="s">
        <v>193</v>
      </c>
      <c r="AU1180" s="202" t="s">
        <v>90</v>
      </c>
      <c r="AV1180" s="13" t="s">
        <v>88</v>
      </c>
      <c r="AW1180" s="13" t="s">
        <v>41</v>
      </c>
      <c r="AX1180" s="13" t="s">
        <v>80</v>
      </c>
      <c r="AY1180" s="202" t="s">
        <v>182</v>
      </c>
    </row>
    <row r="1181" spans="1:65" s="14" customFormat="1" ht="11.25">
      <c r="B1181" s="203"/>
      <c r="C1181" s="204"/>
      <c r="D1181" s="194" t="s">
        <v>193</v>
      </c>
      <c r="E1181" s="205" t="s">
        <v>43</v>
      </c>
      <c r="F1181" s="206" t="s">
        <v>88</v>
      </c>
      <c r="G1181" s="204"/>
      <c r="H1181" s="207">
        <v>1</v>
      </c>
      <c r="I1181" s="208"/>
      <c r="J1181" s="204"/>
      <c r="K1181" s="204"/>
      <c r="L1181" s="209"/>
      <c r="M1181" s="210"/>
      <c r="N1181" s="211"/>
      <c r="O1181" s="211"/>
      <c r="P1181" s="211"/>
      <c r="Q1181" s="211"/>
      <c r="R1181" s="211"/>
      <c r="S1181" s="211"/>
      <c r="T1181" s="212"/>
      <c r="AT1181" s="213" t="s">
        <v>193</v>
      </c>
      <c r="AU1181" s="213" t="s">
        <v>90</v>
      </c>
      <c r="AV1181" s="14" t="s">
        <v>90</v>
      </c>
      <c r="AW1181" s="14" t="s">
        <v>41</v>
      </c>
      <c r="AX1181" s="14" t="s">
        <v>80</v>
      </c>
      <c r="AY1181" s="213" t="s">
        <v>182</v>
      </c>
    </row>
    <row r="1182" spans="1:65" s="15" customFormat="1" ht="11.25">
      <c r="B1182" s="227"/>
      <c r="C1182" s="228"/>
      <c r="D1182" s="194" t="s">
        <v>193</v>
      </c>
      <c r="E1182" s="229" t="s">
        <v>43</v>
      </c>
      <c r="F1182" s="230" t="s">
        <v>436</v>
      </c>
      <c r="G1182" s="228"/>
      <c r="H1182" s="231">
        <v>8</v>
      </c>
      <c r="I1182" s="232"/>
      <c r="J1182" s="228"/>
      <c r="K1182" s="228"/>
      <c r="L1182" s="233"/>
      <c r="M1182" s="234"/>
      <c r="N1182" s="235"/>
      <c r="O1182" s="235"/>
      <c r="P1182" s="235"/>
      <c r="Q1182" s="235"/>
      <c r="R1182" s="235"/>
      <c r="S1182" s="235"/>
      <c r="T1182" s="236"/>
      <c r="AT1182" s="237" t="s">
        <v>193</v>
      </c>
      <c r="AU1182" s="237" t="s">
        <v>90</v>
      </c>
      <c r="AV1182" s="15" t="s">
        <v>205</v>
      </c>
      <c r="AW1182" s="15" t="s">
        <v>41</v>
      </c>
      <c r="AX1182" s="15" t="s">
        <v>88</v>
      </c>
      <c r="AY1182" s="237" t="s">
        <v>182</v>
      </c>
    </row>
    <row r="1183" spans="1:65" s="2" customFormat="1" ht="24.2" customHeight="1">
      <c r="A1183" s="35"/>
      <c r="B1183" s="36"/>
      <c r="C1183" s="214" t="s">
        <v>1032</v>
      </c>
      <c r="D1183" s="214" t="s">
        <v>179</v>
      </c>
      <c r="E1183" s="215" t="s">
        <v>893</v>
      </c>
      <c r="F1183" s="216" t="s">
        <v>894</v>
      </c>
      <c r="G1183" s="217" t="s">
        <v>190</v>
      </c>
      <c r="H1183" s="218">
        <v>28</v>
      </c>
      <c r="I1183" s="219"/>
      <c r="J1183" s="220">
        <f>ROUND(I1183*H1183,2)</f>
        <v>0</v>
      </c>
      <c r="K1183" s="216" t="s">
        <v>198</v>
      </c>
      <c r="L1183" s="221"/>
      <c r="M1183" s="222" t="s">
        <v>43</v>
      </c>
      <c r="N1183" s="223" t="s">
        <v>51</v>
      </c>
      <c r="O1183" s="65"/>
      <c r="P1183" s="188">
        <f>O1183*H1183</f>
        <v>0</v>
      </c>
      <c r="Q1183" s="188">
        <v>0</v>
      </c>
      <c r="R1183" s="188">
        <f>Q1183*H1183</f>
        <v>0</v>
      </c>
      <c r="S1183" s="188">
        <v>0</v>
      </c>
      <c r="T1183" s="189">
        <f>S1183*H1183</f>
        <v>0</v>
      </c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R1183" s="190" t="s">
        <v>90</v>
      </c>
      <c r="AT1183" s="190" t="s">
        <v>179</v>
      </c>
      <c r="AU1183" s="190" t="s">
        <v>90</v>
      </c>
      <c r="AY1183" s="17" t="s">
        <v>182</v>
      </c>
      <c r="BE1183" s="191">
        <f>IF(N1183="základní",J1183,0)</f>
        <v>0</v>
      </c>
      <c r="BF1183" s="191">
        <f>IF(N1183="snížená",J1183,0)</f>
        <v>0</v>
      </c>
      <c r="BG1183" s="191">
        <f>IF(N1183="zákl. přenesená",J1183,0)</f>
        <v>0</v>
      </c>
      <c r="BH1183" s="191">
        <f>IF(N1183="sníž. přenesená",J1183,0)</f>
        <v>0</v>
      </c>
      <c r="BI1183" s="191">
        <f>IF(N1183="nulová",J1183,0)</f>
        <v>0</v>
      </c>
      <c r="BJ1183" s="17" t="s">
        <v>88</v>
      </c>
      <c r="BK1183" s="191">
        <f>ROUND(I1183*H1183,2)</f>
        <v>0</v>
      </c>
      <c r="BL1183" s="17" t="s">
        <v>88</v>
      </c>
      <c r="BM1183" s="190" t="s">
        <v>895</v>
      </c>
    </row>
    <row r="1184" spans="1:65" s="13" customFormat="1" ht="11.25">
      <c r="B1184" s="192"/>
      <c r="C1184" s="193"/>
      <c r="D1184" s="194" t="s">
        <v>193</v>
      </c>
      <c r="E1184" s="195" t="s">
        <v>43</v>
      </c>
      <c r="F1184" s="196" t="s">
        <v>431</v>
      </c>
      <c r="G1184" s="193"/>
      <c r="H1184" s="195" t="s">
        <v>43</v>
      </c>
      <c r="I1184" s="197"/>
      <c r="J1184" s="193"/>
      <c r="K1184" s="193"/>
      <c r="L1184" s="198"/>
      <c r="M1184" s="199"/>
      <c r="N1184" s="200"/>
      <c r="O1184" s="200"/>
      <c r="P1184" s="200"/>
      <c r="Q1184" s="200"/>
      <c r="R1184" s="200"/>
      <c r="S1184" s="200"/>
      <c r="T1184" s="201"/>
      <c r="AT1184" s="202" t="s">
        <v>193</v>
      </c>
      <c r="AU1184" s="202" t="s">
        <v>90</v>
      </c>
      <c r="AV1184" s="13" t="s">
        <v>88</v>
      </c>
      <c r="AW1184" s="13" t="s">
        <v>41</v>
      </c>
      <c r="AX1184" s="13" t="s">
        <v>80</v>
      </c>
      <c r="AY1184" s="202" t="s">
        <v>182</v>
      </c>
    </row>
    <row r="1185" spans="2:51" s="13" customFormat="1" ht="11.25">
      <c r="B1185" s="192"/>
      <c r="C1185" s="193"/>
      <c r="D1185" s="194" t="s">
        <v>193</v>
      </c>
      <c r="E1185" s="195" t="s">
        <v>43</v>
      </c>
      <c r="F1185" s="196" t="s">
        <v>638</v>
      </c>
      <c r="G1185" s="193"/>
      <c r="H1185" s="195" t="s">
        <v>43</v>
      </c>
      <c r="I1185" s="197"/>
      <c r="J1185" s="193"/>
      <c r="K1185" s="193"/>
      <c r="L1185" s="198"/>
      <c r="M1185" s="199"/>
      <c r="N1185" s="200"/>
      <c r="O1185" s="200"/>
      <c r="P1185" s="200"/>
      <c r="Q1185" s="200"/>
      <c r="R1185" s="200"/>
      <c r="S1185" s="200"/>
      <c r="T1185" s="201"/>
      <c r="AT1185" s="202" t="s">
        <v>193</v>
      </c>
      <c r="AU1185" s="202" t="s">
        <v>90</v>
      </c>
      <c r="AV1185" s="13" t="s">
        <v>88</v>
      </c>
      <c r="AW1185" s="13" t="s">
        <v>41</v>
      </c>
      <c r="AX1185" s="13" t="s">
        <v>80</v>
      </c>
      <c r="AY1185" s="202" t="s">
        <v>182</v>
      </c>
    </row>
    <row r="1186" spans="2:51" s="14" customFormat="1" ht="11.25">
      <c r="B1186" s="203"/>
      <c r="C1186" s="204"/>
      <c r="D1186" s="194" t="s">
        <v>193</v>
      </c>
      <c r="E1186" s="205" t="s">
        <v>43</v>
      </c>
      <c r="F1186" s="206" t="s">
        <v>1879</v>
      </c>
      <c r="G1186" s="204"/>
      <c r="H1186" s="207">
        <v>4</v>
      </c>
      <c r="I1186" s="208"/>
      <c r="J1186" s="204"/>
      <c r="K1186" s="204"/>
      <c r="L1186" s="209"/>
      <c r="M1186" s="210"/>
      <c r="N1186" s="211"/>
      <c r="O1186" s="211"/>
      <c r="P1186" s="211"/>
      <c r="Q1186" s="211"/>
      <c r="R1186" s="211"/>
      <c r="S1186" s="211"/>
      <c r="T1186" s="212"/>
      <c r="AT1186" s="213" t="s">
        <v>193</v>
      </c>
      <c r="AU1186" s="213" t="s">
        <v>90</v>
      </c>
      <c r="AV1186" s="14" t="s">
        <v>90</v>
      </c>
      <c r="AW1186" s="14" t="s">
        <v>41</v>
      </c>
      <c r="AX1186" s="14" t="s">
        <v>80</v>
      </c>
      <c r="AY1186" s="213" t="s">
        <v>182</v>
      </c>
    </row>
    <row r="1187" spans="2:51" s="13" customFormat="1" ht="11.25">
      <c r="B1187" s="192"/>
      <c r="C1187" s="193"/>
      <c r="D1187" s="194" t="s">
        <v>193</v>
      </c>
      <c r="E1187" s="195" t="s">
        <v>43</v>
      </c>
      <c r="F1187" s="196" t="s">
        <v>640</v>
      </c>
      <c r="G1187" s="193"/>
      <c r="H1187" s="195" t="s">
        <v>43</v>
      </c>
      <c r="I1187" s="197"/>
      <c r="J1187" s="193"/>
      <c r="K1187" s="193"/>
      <c r="L1187" s="198"/>
      <c r="M1187" s="199"/>
      <c r="N1187" s="200"/>
      <c r="O1187" s="200"/>
      <c r="P1187" s="200"/>
      <c r="Q1187" s="200"/>
      <c r="R1187" s="200"/>
      <c r="S1187" s="200"/>
      <c r="T1187" s="201"/>
      <c r="AT1187" s="202" t="s">
        <v>193</v>
      </c>
      <c r="AU1187" s="202" t="s">
        <v>90</v>
      </c>
      <c r="AV1187" s="13" t="s">
        <v>88</v>
      </c>
      <c r="AW1187" s="13" t="s">
        <v>41</v>
      </c>
      <c r="AX1187" s="13" t="s">
        <v>80</v>
      </c>
      <c r="AY1187" s="202" t="s">
        <v>182</v>
      </c>
    </row>
    <row r="1188" spans="2:51" s="14" customFormat="1" ht="11.25">
      <c r="B1188" s="203"/>
      <c r="C1188" s="204"/>
      <c r="D1188" s="194" t="s">
        <v>193</v>
      </c>
      <c r="E1188" s="205" t="s">
        <v>43</v>
      </c>
      <c r="F1188" s="206" t="s">
        <v>88</v>
      </c>
      <c r="G1188" s="204"/>
      <c r="H1188" s="207">
        <v>1</v>
      </c>
      <c r="I1188" s="208"/>
      <c r="J1188" s="204"/>
      <c r="K1188" s="204"/>
      <c r="L1188" s="209"/>
      <c r="M1188" s="210"/>
      <c r="N1188" s="211"/>
      <c r="O1188" s="211"/>
      <c r="P1188" s="211"/>
      <c r="Q1188" s="211"/>
      <c r="R1188" s="211"/>
      <c r="S1188" s="211"/>
      <c r="T1188" s="212"/>
      <c r="AT1188" s="213" t="s">
        <v>193</v>
      </c>
      <c r="AU1188" s="213" t="s">
        <v>90</v>
      </c>
      <c r="AV1188" s="14" t="s">
        <v>90</v>
      </c>
      <c r="AW1188" s="14" t="s">
        <v>41</v>
      </c>
      <c r="AX1188" s="14" t="s">
        <v>80</v>
      </c>
      <c r="AY1188" s="213" t="s">
        <v>182</v>
      </c>
    </row>
    <row r="1189" spans="2:51" s="13" customFormat="1" ht="11.25">
      <c r="B1189" s="192"/>
      <c r="C1189" s="193"/>
      <c r="D1189" s="194" t="s">
        <v>193</v>
      </c>
      <c r="E1189" s="195" t="s">
        <v>43</v>
      </c>
      <c r="F1189" s="196" t="s">
        <v>1636</v>
      </c>
      <c r="G1189" s="193"/>
      <c r="H1189" s="195" t="s">
        <v>43</v>
      </c>
      <c r="I1189" s="197"/>
      <c r="J1189" s="193"/>
      <c r="K1189" s="193"/>
      <c r="L1189" s="198"/>
      <c r="M1189" s="199"/>
      <c r="N1189" s="200"/>
      <c r="O1189" s="200"/>
      <c r="P1189" s="200"/>
      <c r="Q1189" s="200"/>
      <c r="R1189" s="200"/>
      <c r="S1189" s="200"/>
      <c r="T1189" s="201"/>
      <c r="AT1189" s="202" t="s">
        <v>193</v>
      </c>
      <c r="AU1189" s="202" t="s">
        <v>90</v>
      </c>
      <c r="AV1189" s="13" t="s">
        <v>88</v>
      </c>
      <c r="AW1189" s="13" t="s">
        <v>41</v>
      </c>
      <c r="AX1189" s="13" t="s">
        <v>80</v>
      </c>
      <c r="AY1189" s="202" t="s">
        <v>182</v>
      </c>
    </row>
    <row r="1190" spans="2:51" s="14" customFormat="1" ht="11.25">
      <c r="B1190" s="203"/>
      <c r="C1190" s="204"/>
      <c r="D1190" s="194" t="s">
        <v>193</v>
      </c>
      <c r="E1190" s="205" t="s">
        <v>43</v>
      </c>
      <c r="F1190" s="206" t="s">
        <v>2604</v>
      </c>
      <c r="G1190" s="204"/>
      <c r="H1190" s="207">
        <v>5</v>
      </c>
      <c r="I1190" s="208"/>
      <c r="J1190" s="204"/>
      <c r="K1190" s="204"/>
      <c r="L1190" s="209"/>
      <c r="M1190" s="210"/>
      <c r="N1190" s="211"/>
      <c r="O1190" s="211"/>
      <c r="P1190" s="211"/>
      <c r="Q1190" s="211"/>
      <c r="R1190" s="211"/>
      <c r="S1190" s="211"/>
      <c r="T1190" s="212"/>
      <c r="AT1190" s="213" t="s">
        <v>193</v>
      </c>
      <c r="AU1190" s="213" t="s">
        <v>90</v>
      </c>
      <c r="AV1190" s="14" t="s">
        <v>90</v>
      </c>
      <c r="AW1190" s="14" t="s">
        <v>41</v>
      </c>
      <c r="AX1190" s="14" t="s">
        <v>80</v>
      </c>
      <c r="AY1190" s="213" t="s">
        <v>182</v>
      </c>
    </row>
    <row r="1191" spans="2:51" s="13" customFormat="1" ht="11.25">
      <c r="B1191" s="192"/>
      <c r="C1191" s="193"/>
      <c r="D1191" s="194" t="s">
        <v>193</v>
      </c>
      <c r="E1191" s="195" t="s">
        <v>43</v>
      </c>
      <c r="F1191" s="196" t="s">
        <v>1637</v>
      </c>
      <c r="G1191" s="193"/>
      <c r="H1191" s="195" t="s">
        <v>43</v>
      </c>
      <c r="I1191" s="197"/>
      <c r="J1191" s="193"/>
      <c r="K1191" s="193"/>
      <c r="L1191" s="198"/>
      <c r="M1191" s="199"/>
      <c r="N1191" s="200"/>
      <c r="O1191" s="200"/>
      <c r="P1191" s="200"/>
      <c r="Q1191" s="200"/>
      <c r="R1191" s="200"/>
      <c r="S1191" s="200"/>
      <c r="T1191" s="201"/>
      <c r="AT1191" s="202" t="s">
        <v>193</v>
      </c>
      <c r="AU1191" s="202" t="s">
        <v>90</v>
      </c>
      <c r="AV1191" s="13" t="s">
        <v>88</v>
      </c>
      <c r="AW1191" s="13" t="s">
        <v>41</v>
      </c>
      <c r="AX1191" s="13" t="s">
        <v>80</v>
      </c>
      <c r="AY1191" s="202" t="s">
        <v>182</v>
      </c>
    </row>
    <row r="1192" spans="2:51" s="14" customFormat="1" ht="11.25">
      <c r="B1192" s="203"/>
      <c r="C1192" s="204"/>
      <c r="D1192" s="194" t="s">
        <v>193</v>
      </c>
      <c r="E1192" s="205" t="s">
        <v>43</v>
      </c>
      <c r="F1192" s="206" t="s">
        <v>88</v>
      </c>
      <c r="G1192" s="204"/>
      <c r="H1192" s="207">
        <v>1</v>
      </c>
      <c r="I1192" s="208"/>
      <c r="J1192" s="204"/>
      <c r="K1192" s="204"/>
      <c r="L1192" s="209"/>
      <c r="M1192" s="210"/>
      <c r="N1192" s="211"/>
      <c r="O1192" s="211"/>
      <c r="P1192" s="211"/>
      <c r="Q1192" s="211"/>
      <c r="R1192" s="211"/>
      <c r="S1192" s="211"/>
      <c r="T1192" s="212"/>
      <c r="AT1192" s="213" t="s">
        <v>193</v>
      </c>
      <c r="AU1192" s="213" t="s">
        <v>90</v>
      </c>
      <c r="AV1192" s="14" t="s">
        <v>90</v>
      </c>
      <c r="AW1192" s="14" t="s">
        <v>41</v>
      </c>
      <c r="AX1192" s="14" t="s">
        <v>80</v>
      </c>
      <c r="AY1192" s="213" t="s">
        <v>182</v>
      </c>
    </row>
    <row r="1193" spans="2:51" s="13" customFormat="1" ht="11.25">
      <c r="B1193" s="192"/>
      <c r="C1193" s="193"/>
      <c r="D1193" s="194" t="s">
        <v>193</v>
      </c>
      <c r="E1193" s="195" t="s">
        <v>43</v>
      </c>
      <c r="F1193" s="196" t="s">
        <v>1638</v>
      </c>
      <c r="G1193" s="193"/>
      <c r="H1193" s="195" t="s">
        <v>43</v>
      </c>
      <c r="I1193" s="197"/>
      <c r="J1193" s="193"/>
      <c r="K1193" s="193"/>
      <c r="L1193" s="198"/>
      <c r="M1193" s="199"/>
      <c r="N1193" s="200"/>
      <c r="O1193" s="200"/>
      <c r="P1193" s="200"/>
      <c r="Q1193" s="200"/>
      <c r="R1193" s="200"/>
      <c r="S1193" s="200"/>
      <c r="T1193" s="201"/>
      <c r="AT1193" s="202" t="s">
        <v>193</v>
      </c>
      <c r="AU1193" s="202" t="s">
        <v>90</v>
      </c>
      <c r="AV1193" s="13" t="s">
        <v>88</v>
      </c>
      <c r="AW1193" s="13" t="s">
        <v>41</v>
      </c>
      <c r="AX1193" s="13" t="s">
        <v>80</v>
      </c>
      <c r="AY1193" s="202" t="s">
        <v>182</v>
      </c>
    </row>
    <row r="1194" spans="2:51" s="14" customFormat="1" ht="11.25">
      <c r="B1194" s="203"/>
      <c r="C1194" s="204"/>
      <c r="D1194" s="194" t="s">
        <v>193</v>
      </c>
      <c r="E1194" s="205" t="s">
        <v>43</v>
      </c>
      <c r="F1194" s="206" t="s">
        <v>1720</v>
      </c>
      <c r="G1194" s="204"/>
      <c r="H1194" s="207">
        <v>3</v>
      </c>
      <c r="I1194" s="208"/>
      <c r="J1194" s="204"/>
      <c r="K1194" s="204"/>
      <c r="L1194" s="209"/>
      <c r="M1194" s="210"/>
      <c r="N1194" s="211"/>
      <c r="O1194" s="211"/>
      <c r="P1194" s="211"/>
      <c r="Q1194" s="211"/>
      <c r="R1194" s="211"/>
      <c r="S1194" s="211"/>
      <c r="T1194" s="212"/>
      <c r="AT1194" s="213" t="s">
        <v>193</v>
      </c>
      <c r="AU1194" s="213" t="s">
        <v>90</v>
      </c>
      <c r="AV1194" s="14" t="s">
        <v>90</v>
      </c>
      <c r="AW1194" s="14" t="s">
        <v>41</v>
      </c>
      <c r="AX1194" s="14" t="s">
        <v>80</v>
      </c>
      <c r="AY1194" s="213" t="s">
        <v>182</v>
      </c>
    </row>
    <row r="1195" spans="2:51" s="13" customFormat="1" ht="11.25">
      <c r="B1195" s="192"/>
      <c r="C1195" s="193"/>
      <c r="D1195" s="194" t="s">
        <v>193</v>
      </c>
      <c r="E1195" s="195" t="s">
        <v>43</v>
      </c>
      <c r="F1195" s="196" t="s">
        <v>1639</v>
      </c>
      <c r="G1195" s="193"/>
      <c r="H1195" s="195" t="s">
        <v>43</v>
      </c>
      <c r="I1195" s="197"/>
      <c r="J1195" s="193"/>
      <c r="K1195" s="193"/>
      <c r="L1195" s="198"/>
      <c r="M1195" s="199"/>
      <c r="N1195" s="200"/>
      <c r="O1195" s="200"/>
      <c r="P1195" s="200"/>
      <c r="Q1195" s="200"/>
      <c r="R1195" s="200"/>
      <c r="S1195" s="200"/>
      <c r="T1195" s="201"/>
      <c r="AT1195" s="202" t="s">
        <v>193</v>
      </c>
      <c r="AU1195" s="202" t="s">
        <v>90</v>
      </c>
      <c r="AV1195" s="13" t="s">
        <v>88</v>
      </c>
      <c r="AW1195" s="13" t="s">
        <v>41</v>
      </c>
      <c r="AX1195" s="13" t="s">
        <v>80</v>
      </c>
      <c r="AY1195" s="202" t="s">
        <v>182</v>
      </c>
    </row>
    <row r="1196" spans="2:51" s="14" customFormat="1" ht="11.25">
      <c r="B1196" s="203"/>
      <c r="C1196" s="204"/>
      <c r="D1196" s="194" t="s">
        <v>193</v>
      </c>
      <c r="E1196" s="205" t="s">
        <v>43</v>
      </c>
      <c r="F1196" s="206" t="s">
        <v>891</v>
      </c>
      <c r="G1196" s="204"/>
      <c r="H1196" s="207">
        <v>2</v>
      </c>
      <c r="I1196" s="208"/>
      <c r="J1196" s="204"/>
      <c r="K1196" s="204"/>
      <c r="L1196" s="209"/>
      <c r="M1196" s="210"/>
      <c r="N1196" s="211"/>
      <c r="O1196" s="211"/>
      <c r="P1196" s="211"/>
      <c r="Q1196" s="211"/>
      <c r="R1196" s="211"/>
      <c r="S1196" s="211"/>
      <c r="T1196" s="212"/>
      <c r="AT1196" s="213" t="s">
        <v>193</v>
      </c>
      <c r="AU1196" s="213" t="s">
        <v>90</v>
      </c>
      <c r="AV1196" s="14" t="s">
        <v>90</v>
      </c>
      <c r="AW1196" s="14" t="s">
        <v>41</v>
      </c>
      <c r="AX1196" s="14" t="s">
        <v>80</v>
      </c>
      <c r="AY1196" s="213" t="s">
        <v>182</v>
      </c>
    </row>
    <row r="1197" spans="2:51" s="13" customFormat="1" ht="11.25">
      <c r="B1197" s="192"/>
      <c r="C1197" s="193"/>
      <c r="D1197" s="194" t="s">
        <v>193</v>
      </c>
      <c r="E1197" s="195" t="s">
        <v>43</v>
      </c>
      <c r="F1197" s="196" t="s">
        <v>1641</v>
      </c>
      <c r="G1197" s="193"/>
      <c r="H1197" s="195" t="s">
        <v>43</v>
      </c>
      <c r="I1197" s="197"/>
      <c r="J1197" s="193"/>
      <c r="K1197" s="193"/>
      <c r="L1197" s="198"/>
      <c r="M1197" s="199"/>
      <c r="N1197" s="200"/>
      <c r="O1197" s="200"/>
      <c r="P1197" s="200"/>
      <c r="Q1197" s="200"/>
      <c r="R1197" s="200"/>
      <c r="S1197" s="200"/>
      <c r="T1197" s="201"/>
      <c r="AT1197" s="202" t="s">
        <v>193</v>
      </c>
      <c r="AU1197" s="202" t="s">
        <v>90</v>
      </c>
      <c r="AV1197" s="13" t="s">
        <v>88</v>
      </c>
      <c r="AW1197" s="13" t="s">
        <v>41</v>
      </c>
      <c r="AX1197" s="13" t="s">
        <v>80</v>
      </c>
      <c r="AY1197" s="202" t="s">
        <v>182</v>
      </c>
    </row>
    <row r="1198" spans="2:51" s="14" customFormat="1" ht="11.25">
      <c r="B1198" s="203"/>
      <c r="C1198" s="204"/>
      <c r="D1198" s="194" t="s">
        <v>193</v>
      </c>
      <c r="E1198" s="205" t="s">
        <v>43</v>
      </c>
      <c r="F1198" s="206" t="s">
        <v>2605</v>
      </c>
      <c r="G1198" s="204"/>
      <c r="H1198" s="207">
        <v>5</v>
      </c>
      <c r="I1198" s="208"/>
      <c r="J1198" s="204"/>
      <c r="K1198" s="204"/>
      <c r="L1198" s="209"/>
      <c r="M1198" s="210"/>
      <c r="N1198" s="211"/>
      <c r="O1198" s="211"/>
      <c r="P1198" s="211"/>
      <c r="Q1198" s="211"/>
      <c r="R1198" s="211"/>
      <c r="S1198" s="211"/>
      <c r="T1198" s="212"/>
      <c r="AT1198" s="213" t="s">
        <v>193</v>
      </c>
      <c r="AU1198" s="213" t="s">
        <v>90</v>
      </c>
      <c r="AV1198" s="14" t="s">
        <v>90</v>
      </c>
      <c r="AW1198" s="14" t="s">
        <v>41</v>
      </c>
      <c r="AX1198" s="14" t="s">
        <v>80</v>
      </c>
      <c r="AY1198" s="213" t="s">
        <v>182</v>
      </c>
    </row>
    <row r="1199" spans="2:51" s="13" customFormat="1" ht="11.25">
      <c r="B1199" s="192"/>
      <c r="C1199" s="193"/>
      <c r="D1199" s="194" t="s">
        <v>193</v>
      </c>
      <c r="E1199" s="195" t="s">
        <v>43</v>
      </c>
      <c r="F1199" s="196" t="s">
        <v>1643</v>
      </c>
      <c r="G1199" s="193"/>
      <c r="H1199" s="195" t="s">
        <v>43</v>
      </c>
      <c r="I1199" s="197"/>
      <c r="J1199" s="193"/>
      <c r="K1199" s="193"/>
      <c r="L1199" s="198"/>
      <c r="M1199" s="199"/>
      <c r="N1199" s="200"/>
      <c r="O1199" s="200"/>
      <c r="P1199" s="200"/>
      <c r="Q1199" s="200"/>
      <c r="R1199" s="200"/>
      <c r="S1199" s="200"/>
      <c r="T1199" s="201"/>
      <c r="AT1199" s="202" t="s">
        <v>193</v>
      </c>
      <c r="AU1199" s="202" t="s">
        <v>90</v>
      </c>
      <c r="AV1199" s="13" t="s">
        <v>88</v>
      </c>
      <c r="AW1199" s="13" t="s">
        <v>41</v>
      </c>
      <c r="AX1199" s="13" t="s">
        <v>80</v>
      </c>
      <c r="AY1199" s="202" t="s">
        <v>182</v>
      </c>
    </row>
    <row r="1200" spans="2:51" s="14" customFormat="1" ht="11.25">
      <c r="B1200" s="203"/>
      <c r="C1200" s="204"/>
      <c r="D1200" s="194" t="s">
        <v>193</v>
      </c>
      <c r="E1200" s="205" t="s">
        <v>43</v>
      </c>
      <c r="F1200" s="206" t="s">
        <v>1720</v>
      </c>
      <c r="G1200" s="204"/>
      <c r="H1200" s="207">
        <v>3</v>
      </c>
      <c r="I1200" s="208"/>
      <c r="J1200" s="204"/>
      <c r="K1200" s="204"/>
      <c r="L1200" s="209"/>
      <c r="M1200" s="210"/>
      <c r="N1200" s="211"/>
      <c r="O1200" s="211"/>
      <c r="P1200" s="211"/>
      <c r="Q1200" s="211"/>
      <c r="R1200" s="211"/>
      <c r="S1200" s="211"/>
      <c r="T1200" s="212"/>
      <c r="AT1200" s="213" t="s">
        <v>193</v>
      </c>
      <c r="AU1200" s="213" t="s">
        <v>90</v>
      </c>
      <c r="AV1200" s="14" t="s">
        <v>90</v>
      </c>
      <c r="AW1200" s="14" t="s">
        <v>41</v>
      </c>
      <c r="AX1200" s="14" t="s">
        <v>80</v>
      </c>
      <c r="AY1200" s="213" t="s">
        <v>182</v>
      </c>
    </row>
    <row r="1201" spans="1:65" s="13" customFormat="1" ht="11.25">
      <c r="B1201" s="192"/>
      <c r="C1201" s="193"/>
      <c r="D1201" s="194" t="s">
        <v>193</v>
      </c>
      <c r="E1201" s="195" t="s">
        <v>43</v>
      </c>
      <c r="F1201" s="196" t="s">
        <v>1644</v>
      </c>
      <c r="G1201" s="193"/>
      <c r="H1201" s="195" t="s">
        <v>43</v>
      </c>
      <c r="I1201" s="197"/>
      <c r="J1201" s="193"/>
      <c r="K1201" s="193"/>
      <c r="L1201" s="198"/>
      <c r="M1201" s="199"/>
      <c r="N1201" s="200"/>
      <c r="O1201" s="200"/>
      <c r="P1201" s="200"/>
      <c r="Q1201" s="200"/>
      <c r="R1201" s="200"/>
      <c r="S1201" s="200"/>
      <c r="T1201" s="201"/>
      <c r="AT1201" s="202" t="s">
        <v>193</v>
      </c>
      <c r="AU1201" s="202" t="s">
        <v>90</v>
      </c>
      <c r="AV1201" s="13" t="s">
        <v>88</v>
      </c>
      <c r="AW1201" s="13" t="s">
        <v>41</v>
      </c>
      <c r="AX1201" s="13" t="s">
        <v>80</v>
      </c>
      <c r="AY1201" s="202" t="s">
        <v>182</v>
      </c>
    </row>
    <row r="1202" spans="1:65" s="14" customFormat="1" ht="11.25">
      <c r="B1202" s="203"/>
      <c r="C1202" s="204"/>
      <c r="D1202" s="194" t="s">
        <v>193</v>
      </c>
      <c r="E1202" s="205" t="s">
        <v>43</v>
      </c>
      <c r="F1202" s="206" t="s">
        <v>90</v>
      </c>
      <c r="G1202" s="204"/>
      <c r="H1202" s="207">
        <v>2</v>
      </c>
      <c r="I1202" s="208"/>
      <c r="J1202" s="204"/>
      <c r="K1202" s="204"/>
      <c r="L1202" s="209"/>
      <c r="M1202" s="210"/>
      <c r="N1202" s="211"/>
      <c r="O1202" s="211"/>
      <c r="P1202" s="211"/>
      <c r="Q1202" s="211"/>
      <c r="R1202" s="211"/>
      <c r="S1202" s="211"/>
      <c r="T1202" s="212"/>
      <c r="AT1202" s="213" t="s">
        <v>193</v>
      </c>
      <c r="AU1202" s="213" t="s">
        <v>90</v>
      </c>
      <c r="AV1202" s="14" t="s">
        <v>90</v>
      </c>
      <c r="AW1202" s="14" t="s">
        <v>41</v>
      </c>
      <c r="AX1202" s="14" t="s">
        <v>80</v>
      </c>
      <c r="AY1202" s="213" t="s">
        <v>182</v>
      </c>
    </row>
    <row r="1203" spans="1:65" s="13" customFormat="1" ht="11.25">
      <c r="B1203" s="192"/>
      <c r="C1203" s="193"/>
      <c r="D1203" s="194" t="s">
        <v>193</v>
      </c>
      <c r="E1203" s="195" t="s">
        <v>43</v>
      </c>
      <c r="F1203" s="196" t="s">
        <v>1646</v>
      </c>
      <c r="G1203" s="193"/>
      <c r="H1203" s="195" t="s">
        <v>43</v>
      </c>
      <c r="I1203" s="197"/>
      <c r="J1203" s="193"/>
      <c r="K1203" s="193"/>
      <c r="L1203" s="198"/>
      <c r="M1203" s="199"/>
      <c r="N1203" s="200"/>
      <c r="O1203" s="200"/>
      <c r="P1203" s="200"/>
      <c r="Q1203" s="200"/>
      <c r="R1203" s="200"/>
      <c r="S1203" s="200"/>
      <c r="T1203" s="201"/>
      <c r="AT1203" s="202" t="s">
        <v>193</v>
      </c>
      <c r="AU1203" s="202" t="s">
        <v>90</v>
      </c>
      <c r="AV1203" s="13" t="s">
        <v>88</v>
      </c>
      <c r="AW1203" s="13" t="s">
        <v>41</v>
      </c>
      <c r="AX1203" s="13" t="s">
        <v>80</v>
      </c>
      <c r="AY1203" s="202" t="s">
        <v>182</v>
      </c>
    </row>
    <row r="1204" spans="1:65" s="14" customFormat="1" ht="11.25">
      <c r="B1204" s="203"/>
      <c r="C1204" s="204"/>
      <c r="D1204" s="194" t="s">
        <v>193</v>
      </c>
      <c r="E1204" s="205" t="s">
        <v>43</v>
      </c>
      <c r="F1204" s="206" t="s">
        <v>90</v>
      </c>
      <c r="G1204" s="204"/>
      <c r="H1204" s="207">
        <v>2</v>
      </c>
      <c r="I1204" s="208"/>
      <c r="J1204" s="204"/>
      <c r="K1204" s="204"/>
      <c r="L1204" s="209"/>
      <c r="M1204" s="210"/>
      <c r="N1204" s="211"/>
      <c r="O1204" s="211"/>
      <c r="P1204" s="211"/>
      <c r="Q1204" s="211"/>
      <c r="R1204" s="211"/>
      <c r="S1204" s="211"/>
      <c r="T1204" s="212"/>
      <c r="AT1204" s="213" t="s">
        <v>193</v>
      </c>
      <c r="AU1204" s="213" t="s">
        <v>90</v>
      </c>
      <c r="AV1204" s="14" t="s">
        <v>90</v>
      </c>
      <c r="AW1204" s="14" t="s">
        <v>41</v>
      </c>
      <c r="AX1204" s="14" t="s">
        <v>80</v>
      </c>
      <c r="AY1204" s="213" t="s">
        <v>182</v>
      </c>
    </row>
    <row r="1205" spans="1:65" s="15" customFormat="1" ht="11.25">
      <c r="B1205" s="227"/>
      <c r="C1205" s="228"/>
      <c r="D1205" s="194" t="s">
        <v>193</v>
      </c>
      <c r="E1205" s="229" t="s">
        <v>43</v>
      </c>
      <c r="F1205" s="230" t="s">
        <v>436</v>
      </c>
      <c r="G1205" s="228"/>
      <c r="H1205" s="231">
        <v>28</v>
      </c>
      <c r="I1205" s="232"/>
      <c r="J1205" s="228"/>
      <c r="K1205" s="228"/>
      <c r="L1205" s="233"/>
      <c r="M1205" s="234"/>
      <c r="N1205" s="235"/>
      <c r="O1205" s="235"/>
      <c r="P1205" s="235"/>
      <c r="Q1205" s="235"/>
      <c r="R1205" s="235"/>
      <c r="S1205" s="235"/>
      <c r="T1205" s="236"/>
      <c r="AT1205" s="237" t="s">
        <v>193</v>
      </c>
      <c r="AU1205" s="237" t="s">
        <v>90</v>
      </c>
      <c r="AV1205" s="15" t="s">
        <v>205</v>
      </c>
      <c r="AW1205" s="15" t="s">
        <v>41</v>
      </c>
      <c r="AX1205" s="15" t="s">
        <v>88</v>
      </c>
      <c r="AY1205" s="237" t="s">
        <v>182</v>
      </c>
    </row>
    <row r="1206" spans="1:65" s="2" customFormat="1" ht="14.45" customHeight="1">
      <c r="A1206" s="35"/>
      <c r="B1206" s="36"/>
      <c r="C1206" s="214" t="s">
        <v>1037</v>
      </c>
      <c r="D1206" s="214" t="s">
        <v>179</v>
      </c>
      <c r="E1206" s="215" t="s">
        <v>898</v>
      </c>
      <c r="F1206" s="216" t="s">
        <v>899</v>
      </c>
      <c r="G1206" s="217" t="s">
        <v>190</v>
      </c>
      <c r="H1206" s="218">
        <v>8</v>
      </c>
      <c r="I1206" s="219"/>
      <c r="J1206" s="220">
        <f>ROUND(I1206*H1206,2)</f>
        <v>0</v>
      </c>
      <c r="K1206" s="216" t="s">
        <v>198</v>
      </c>
      <c r="L1206" s="221"/>
      <c r="M1206" s="222" t="s">
        <v>43</v>
      </c>
      <c r="N1206" s="223" t="s">
        <v>51</v>
      </c>
      <c r="O1206" s="65"/>
      <c r="P1206" s="188">
        <f>O1206*H1206</f>
        <v>0</v>
      </c>
      <c r="Q1206" s="188">
        <v>0</v>
      </c>
      <c r="R1206" s="188">
        <f>Q1206*H1206</f>
        <v>0</v>
      </c>
      <c r="S1206" s="188">
        <v>0</v>
      </c>
      <c r="T1206" s="189">
        <f>S1206*H1206</f>
        <v>0</v>
      </c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R1206" s="190" t="s">
        <v>90</v>
      </c>
      <c r="AT1206" s="190" t="s">
        <v>179</v>
      </c>
      <c r="AU1206" s="190" t="s">
        <v>90</v>
      </c>
      <c r="AY1206" s="17" t="s">
        <v>182</v>
      </c>
      <c r="BE1206" s="191">
        <f>IF(N1206="základní",J1206,0)</f>
        <v>0</v>
      </c>
      <c r="BF1206" s="191">
        <f>IF(N1206="snížená",J1206,0)</f>
        <v>0</v>
      </c>
      <c r="BG1206" s="191">
        <f>IF(N1206="zákl. přenesená",J1206,0)</f>
        <v>0</v>
      </c>
      <c r="BH1206" s="191">
        <f>IF(N1206="sníž. přenesená",J1206,0)</f>
        <v>0</v>
      </c>
      <c r="BI1206" s="191">
        <f>IF(N1206="nulová",J1206,0)</f>
        <v>0</v>
      </c>
      <c r="BJ1206" s="17" t="s">
        <v>88</v>
      </c>
      <c r="BK1206" s="191">
        <f>ROUND(I1206*H1206,2)</f>
        <v>0</v>
      </c>
      <c r="BL1206" s="17" t="s">
        <v>88</v>
      </c>
      <c r="BM1206" s="190" t="s">
        <v>900</v>
      </c>
    </row>
    <row r="1207" spans="1:65" s="13" customFormat="1" ht="11.25">
      <c r="B1207" s="192"/>
      <c r="C1207" s="193"/>
      <c r="D1207" s="194" t="s">
        <v>193</v>
      </c>
      <c r="E1207" s="195" t="s">
        <v>43</v>
      </c>
      <c r="F1207" s="196" t="s">
        <v>431</v>
      </c>
      <c r="G1207" s="193"/>
      <c r="H1207" s="195" t="s">
        <v>43</v>
      </c>
      <c r="I1207" s="197"/>
      <c r="J1207" s="193"/>
      <c r="K1207" s="193"/>
      <c r="L1207" s="198"/>
      <c r="M1207" s="199"/>
      <c r="N1207" s="200"/>
      <c r="O1207" s="200"/>
      <c r="P1207" s="200"/>
      <c r="Q1207" s="200"/>
      <c r="R1207" s="200"/>
      <c r="S1207" s="200"/>
      <c r="T1207" s="201"/>
      <c r="AT1207" s="202" t="s">
        <v>193</v>
      </c>
      <c r="AU1207" s="202" t="s">
        <v>90</v>
      </c>
      <c r="AV1207" s="13" t="s">
        <v>88</v>
      </c>
      <c r="AW1207" s="13" t="s">
        <v>41</v>
      </c>
      <c r="AX1207" s="13" t="s">
        <v>80</v>
      </c>
      <c r="AY1207" s="202" t="s">
        <v>182</v>
      </c>
    </row>
    <row r="1208" spans="1:65" s="13" customFormat="1" ht="11.25">
      <c r="B1208" s="192"/>
      <c r="C1208" s="193"/>
      <c r="D1208" s="194" t="s">
        <v>193</v>
      </c>
      <c r="E1208" s="195" t="s">
        <v>43</v>
      </c>
      <c r="F1208" s="196" t="s">
        <v>638</v>
      </c>
      <c r="G1208" s="193"/>
      <c r="H1208" s="195" t="s">
        <v>43</v>
      </c>
      <c r="I1208" s="197"/>
      <c r="J1208" s="193"/>
      <c r="K1208" s="193"/>
      <c r="L1208" s="198"/>
      <c r="M1208" s="199"/>
      <c r="N1208" s="200"/>
      <c r="O1208" s="200"/>
      <c r="P1208" s="200"/>
      <c r="Q1208" s="200"/>
      <c r="R1208" s="200"/>
      <c r="S1208" s="200"/>
      <c r="T1208" s="201"/>
      <c r="AT1208" s="202" t="s">
        <v>193</v>
      </c>
      <c r="AU1208" s="202" t="s">
        <v>90</v>
      </c>
      <c r="AV1208" s="13" t="s">
        <v>88</v>
      </c>
      <c r="AW1208" s="13" t="s">
        <v>41</v>
      </c>
      <c r="AX1208" s="13" t="s">
        <v>80</v>
      </c>
      <c r="AY1208" s="202" t="s">
        <v>182</v>
      </c>
    </row>
    <row r="1209" spans="1:65" s="14" customFormat="1" ht="11.25">
      <c r="B1209" s="203"/>
      <c r="C1209" s="204"/>
      <c r="D1209" s="194" t="s">
        <v>193</v>
      </c>
      <c r="E1209" s="205" t="s">
        <v>43</v>
      </c>
      <c r="F1209" s="206" t="s">
        <v>90</v>
      </c>
      <c r="G1209" s="204"/>
      <c r="H1209" s="207">
        <v>2</v>
      </c>
      <c r="I1209" s="208"/>
      <c r="J1209" s="204"/>
      <c r="K1209" s="204"/>
      <c r="L1209" s="209"/>
      <c r="M1209" s="210"/>
      <c r="N1209" s="211"/>
      <c r="O1209" s="211"/>
      <c r="P1209" s="211"/>
      <c r="Q1209" s="211"/>
      <c r="R1209" s="211"/>
      <c r="S1209" s="211"/>
      <c r="T1209" s="212"/>
      <c r="AT1209" s="213" t="s">
        <v>193</v>
      </c>
      <c r="AU1209" s="213" t="s">
        <v>90</v>
      </c>
      <c r="AV1209" s="14" t="s">
        <v>90</v>
      </c>
      <c r="AW1209" s="14" t="s">
        <v>41</v>
      </c>
      <c r="AX1209" s="14" t="s">
        <v>80</v>
      </c>
      <c r="AY1209" s="213" t="s">
        <v>182</v>
      </c>
    </row>
    <row r="1210" spans="1:65" s="13" customFormat="1" ht="11.25">
      <c r="B1210" s="192"/>
      <c r="C1210" s="193"/>
      <c r="D1210" s="194" t="s">
        <v>193</v>
      </c>
      <c r="E1210" s="195" t="s">
        <v>43</v>
      </c>
      <c r="F1210" s="196" t="s">
        <v>1636</v>
      </c>
      <c r="G1210" s="193"/>
      <c r="H1210" s="195" t="s">
        <v>43</v>
      </c>
      <c r="I1210" s="197"/>
      <c r="J1210" s="193"/>
      <c r="K1210" s="193"/>
      <c r="L1210" s="198"/>
      <c r="M1210" s="199"/>
      <c r="N1210" s="200"/>
      <c r="O1210" s="200"/>
      <c r="P1210" s="200"/>
      <c r="Q1210" s="200"/>
      <c r="R1210" s="200"/>
      <c r="S1210" s="200"/>
      <c r="T1210" s="201"/>
      <c r="AT1210" s="202" t="s">
        <v>193</v>
      </c>
      <c r="AU1210" s="202" t="s">
        <v>90</v>
      </c>
      <c r="AV1210" s="13" t="s">
        <v>88</v>
      </c>
      <c r="AW1210" s="13" t="s">
        <v>41</v>
      </c>
      <c r="AX1210" s="13" t="s">
        <v>80</v>
      </c>
      <c r="AY1210" s="202" t="s">
        <v>182</v>
      </c>
    </row>
    <row r="1211" spans="1:65" s="14" customFormat="1" ht="11.25">
      <c r="B1211" s="203"/>
      <c r="C1211" s="204"/>
      <c r="D1211" s="194" t="s">
        <v>193</v>
      </c>
      <c r="E1211" s="205" t="s">
        <v>43</v>
      </c>
      <c r="F1211" s="206" t="s">
        <v>90</v>
      </c>
      <c r="G1211" s="204"/>
      <c r="H1211" s="207">
        <v>2</v>
      </c>
      <c r="I1211" s="208"/>
      <c r="J1211" s="204"/>
      <c r="K1211" s="204"/>
      <c r="L1211" s="209"/>
      <c r="M1211" s="210"/>
      <c r="N1211" s="211"/>
      <c r="O1211" s="211"/>
      <c r="P1211" s="211"/>
      <c r="Q1211" s="211"/>
      <c r="R1211" s="211"/>
      <c r="S1211" s="211"/>
      <c r="T1211" s="212"/>
      <c r="AT1211" s="213" t="s">
        <v>193</v>
      </c>
      <c r="AU1211" s="213" t="s">
        <v>90</v>
      </c>
      <c r="AV1211" s="14" t="s">
        <v>90</v>
      </c>
      <c r="AW1211" s="14" t="s">
        <v>41</v>
      </c>
      <c r="AX1211" s="14" t="s">
        <v>80</v>
      </c>
      <c r="AY1211" s="213" t="s">
        <v>182</v>
      </c>
    </row>
    <row r="1212" spans="1:65" s="13" customFormat="1" ht="11.25">
      <c r="B1212" s="192"/>
      <c r="C1212" s="193"/>
      <c r="D1212" s="194" t="s">
        <v>193</v>
      </c>
      <c r="E1212" s="195" t="s">
        <v>43</v>
      </c>
      <c r="F1212" s="196" t="s">
        <v>1638</v>
      </c>
      <c r="G1212" s="193"/>
      <c r="H1212" s="195" t="s">
        <v>43</v>
      </c>
      <c r="I1212" s="197"/>
      <c r="J1212" s="193"/>
      <c r="K1212" s="193"/>
      <c r="L1212" s="198"/>
      <c r="M1212" s="199"/>
      <c r="N1212" s="200"/>
      <c r="O1212" s="200"/>
      <c r="P1212" s="200"/>
      <c r="Q1212" s="200"/>
      <c r="R1212" s="200"/>
      <c r="S1212" s="200"/>
      <c r="T1212" s="201"/>
      <c r="AT1212" s="202" t="s">
        <v>193</v>
      </c>
      <c r="AU1212" s="202" t="s">
        <v>90</v>
      </c>
      <c r="AV1212" s="13" t="s">
        <v>88</v>
      </c>
      <c r="AW1212" s="13" t="s">
        <v>41</v>
      </c>
      <c r="AX1212" s="13" t="s">
        <v>80</v>
      </c>
      <c r="AY1212" s="202" t="s">
        <v>182</v>
      </c>
    </row>
    <row r="1213" spans="1:65" s="14" customFormat="1" ht="11.25">
      <c r="B1213" s="203"/>
      <c r="C1213" s="204"/>
      <c r="D1213" s="194" t="s">
        <v>193</v>
      </c>
      <c r="E1213" s="205" t="s">
        <v>43</v>
      </c>
      <c r="F1213" s="206" t="s">
        <v>88</v>
      </c>
      <c r="G1213" s="204"/>
      <c r="H1213" s="207">
        <v>1</v>
      </c>
      <c r="I1213" s="208"/>
      <c r="J1213" s="204"/>
      <c r="K1213" s="204"/>
      <c r="L1213" s="209"/>
      <c r="M1213" s="210"/>
      <c r="N1213" s="211"/>
      <c r="O1213" s="211"/>
      <c r="P1213" s="211"/>
      <c r="Q1213" s="211"/>
      <c r="R1213" s="211"/>
      <c r="S1213" s="211"/>
      <c r="T1213" s="212"/>
      <c r="AT1213" s="213" t="s">
        <v>193</v>
      </c>
      <c r="AU1213" s="213" t="s">
        <v>90</v>
      </c>
      <c r="AV1213" s="14" t="s">
        <v>90</v>
      </c>
      <c r="AW1213" s="14" t="s">
        <v>41</v>
      </c>
      <c r="AX1213" s="14" t="s">
        <v>80</v>
      </c>
      <c r="AY1213" s="213" t="s">
        <v>182</v>
      </c>
    </row>
    <row r="1214" spans="1:65" s="13" customFormat="1" ht="11.25">
      <c r="B1214" s="192"/>
      <c r="C1214" s="193"/>
      <c r="D1214" s="194" t="s">
        <v>193</v>
      </c>
      <c r="E1214" s="195" t="s">
        <v>43</v>
      </c>
      <c r="F1214" s="196" t="s">
        <v>1639</v>
      </c>
      <c r="G1214" s="193"/>
      <c r="H1214" s="195" t="s">
        <v>43</v>
      </c>
      <c r="I1214" s="197"/>
      <c r="J1214" s="193"/>
      <c r="K1214" s="193"/>
      <c r="L1214" s="198"/>
      <c r="M1214" s="199"/>
      <c r="N1214" s="200"/>
      <c r="O1214" s="200"/>
      <c r="P1214" s="200"/>
      <c r="Q1214" s="200"/>
      <c r="R1214" s="200"/>
      <c r="S1214" s="200"/>
      <c r="T1214" s="201"/>
      <c r="AT1214" s="202" t="s">
        <v>193</v>
      </c>
      <c r="AU1214" s="202" t="s">
        <v>90</v>
      </c>
      <c r="AV1214" s="13" t="s">
        <v>88</v>
      </c>
      <c r="AW1214" s="13" t="s">
        <v>41</v>
      </c>
      <c r="AX1214" s="13" t="s">
        <v>80</v>
      </c>
      <c r="AY1214" s="202" t="s">
        <v>182</v>
      </c>
    </row>
    <row r="1215" spans="1:65" s="14" customFormat="1" ht="11.25">
      <c r="B1215" s="203"/>
      <c r="C1215" s="204"/>
      <c r="D1215" s="194" t="s">
        <v>193</v>
      </c>
      <c r="E1215" s="205" t="s">
        <v>43</v>
      </c>
      <c r="F1215" s="206" t="s">
        <v>88</v>
      </c>
      <c r="G1215" s="204"/>
      <c r="H1215" s="207">
        <v>1</v>
      </c>
      <c r="I1215" s="208"/>
      <c r="J1215" s="204"/>
      <c r="K1215" s="204"/>
      <c r="L1215" s="209"/>
      <c r="M1215" s="210"/>
      <c r="N1215" s="211"/>
      <c r="O1215" s="211"/>
      <c r="P1215" s="211"/>
      <c r="Q1215" s="211"/>
      <c r="R1215" s="211"/>
      <c r="S1215" s="211"/>
      <c r="T1215" s="212"/>
      <c r="AT1215" s="213" t="s">
        <v>193</v>
      </c>
      <c r="AU1215" s="213" t="s">
        <v>90</v>
      </c>
      <c r="AV1215" s="14" t="s">
        <v>90</v>
      </c>
      <c r="AW1215" s="14" t="s">
        <v>41</v>
      </c>
      <c r="AX1215" s="14" t="s">
        <v>80</v>
      </c>
      <c r="AY1215" s="213" t="s">
        <v>182</v>
      </c>
    </row>
    <row r="1216" spans="1:65" s="13" customFormat="1" ht="11.25">
      <c r="B1216" s="192"/>
      <c r="C1216" s="193"/>
      <c r="D1216" s="194" t="s">
        <v>193</v>
      </c>
      <c r="E1216" s="195" t="s">
        <v>43</v>
      </c>
      <c r="F1216" s="196" t="s">
        <v>1641</v>
      </c>
      <c r="G1216" s="193"/>
      <c r="H1216" s="195" t="s">
        <v>43</v>
      </c>
      <c r="I1216" s="197"/>
      <c r="J1216" s="193"/>
      <c r="K1216" s="193"/>
      <c r="L1216" s="198"/>
      <c r="M1216" s="199"/>
      <c r="N1216" s="200"/>
      <c r="O1216" s="200"/>
      <c r="P1216" s="200"/>
      <c r="Q1216" s="200"/>
      <c r="R1216" s="200"/>
      <c r="S1216" s="200"/>
      <c r="T1216" s="201"/>
      <c r="AT1216" s="202" t="s">
        <v>193</v>
      </c>
      <c r="AU1216" s="202" t="s">
        <v>90</v>
      </c>
      <c r="AV1216" s="13" t="s">
        <v>88</v>
      </c>
      <c r="AW1216" s="13" t="s">
        <v>41</v>
      </c>
      <c r="AX1216" s="13" t="s">
        <v>80</v>
      </c>
      <c r="AY1216" s="202" t="s">
        <v>182</v>
      </c>
    </row>
    <row r="1217" spans="1:65" s="14" customFormat="1" ht="11.25">
      <c r="B1217" s="203"/>
      <c r="C1217" s="204"/>
      <c r="D1217" s="194" t="s">
        <v>193</v>
      </c>
      <c r="E1217" s="205" t="s">
        <v>43</v>
      </c>
      <c r="F1217" s="206" t="s">
        <v>88</v>
      </c>
      <c r="G1217" s="204"/>
      <c r="H1217" s="207">
        <v>1</v>
      </c>
      <c r="I1217" s="208"/>
      <c r="J1217" s="204"/>
      <c r="K1217" s="204"/>
      <c r="L1217" s="209"/>
      <c r="M1217" s="210"/>
      <c r="N1217" s="211"/>
      <c r="O1217" s="211"/>
      <c r="P1217" s="211"/>
      <c r="Q1217" s="211"/>
      <c r="R1217" s="211"/>
      <c r="S1217" s="211"/>
      <c r="T1217" s="212"/>
      <c r="AT1217" s="213" t="s">
        <v>193</v>
      </c>
      <c r="AU1217" s="213" t="s">
        <v>90</v>
      </c>
      <c r="AV1217" s="14" t="s">
        <v>90</v>
      </c>
      <c r="AW1217" s="14" t="s">
        <v>41</v>
      </c>
      <c r="AX1217" s="14" t="s">
        <v>80</v>
      </c>
      <c r="AY1217" s="213" t="s">
        <v>182</v>
      </c>
    </row>
    <row r="1218" spans="1:65" s="13" customFormat="1" ht="11.25">
      <c r="B1218" s="192"/>
      <c r="C1218" s="193"/>
      <c r="D1218" s="194" t="s">
        <v>193</v>
      </c>
      <c r="E1218" s="195" t="s">
        <v>43</v>
      </c>
      <c r="F1218" s="196" t="s">
        <v>1643</v>
      </c>
      <c r="G1218" s="193"/>
      <c r="H1218" s="195" t="s">
        <v>43</v>
      </c>
      <c r="I1218" s="197"/>
      <c r="J1218" s="193"/>
      <c r="K1218" s="193"/>
      <c r="L1218" s="198"/>
      <c r="M1218" s="199"/>
      <c r="N1218" s="200"/>
      <c r="O1218" s="200"/>
      <c r="P1218" s="200"/>
      <c r="Q1218" s="200"/>
      <c r="R1218" s="200"/>
      <c r="S1218" s="200"/>
      <c r="T1218" s="201"/>
      <c r="AT1218" s="202" t="s">
        <v>193</v>
      </c>
      <c r="AU1218" s="202" t="s">
        <v>90</v>
      </c>
      <c r="AV1218" s="13" t="s">
        <v>88</v>
      </c>
      <c r="AW1218" s="13" t="s">
        <v>41</v>
      </c>
      <c r="AX1218" s="13" t="s">
        <v>80</v>
      </c>
      <c r="AY1218" s="202" t="s">
        <v>182</v>
      </c>
    </row>
    <row r="1219" spans="1:65" s="14" customFormat="1" ht="11.25">
      <c r="B1219" s="203"/>
      <c r="C1219" s="204"/>
      <c r="D1219" s="194" t="s">
        <v>193</v>
      </c>
      <c r="E1219" s="205" t="s">
        <v>43</v>
      </c>
      <c r="F1219" s="206" t="s">
        <v>88</v>
      </c>
      <c r="G1219" s="204"/>
      <c r="H1219" s="207">
        <v>1</v>
      </c>
      <c r="I1219" s="208"/>
      <c r="J1219" s="204"/>
      <c r="K1219" s="204"/>
      <c r="L1219" s="209"/>
      <c r="M1219" s="210"/>
      <c r="N1219" s="211"/>
      <c r="O1219" s="211"/>
      <c r="P1219" s="211"/>
      <c r="Q1219" s="211"/>
      <c r="R1219" s="211"/>
      <c r="S1219" s="211"/>
      <c r="T1219" s="212"/>
      <c r="AT1219" s="213" t="s">
        <v>193</v>
      </c>
      <c r="AU1219" s="213" t="s">
        <v>90</v>
      </c>
      <c r="AV1219" s="14" t="s">
        <v>90</v>
      </c>
      <c r="AW1219" s="14" t="s">
        <v>41</v>
      </c>
      <c r="AX1219" s="14" t="s">
        <v>80</v>
      </c>
      <c r="AY1219" s="213" t="s">
        <v>182</v>
      </c>
    </row>
    <row r="1220" spans="1:65" s="15" customFormat="1" ht="11.25">
      <c r="B1220" s="227"/>
      <c r="C1220" s="228"/>
      <c r="D1220" s="194" t="s">
        <v>193</v>
      </c>
      <c r="E1220" s="229" t="s">
        <v>43</v>
      </c>
      <c r="F1220" s="230" t="s">
        <v>436</v>
      </c>
      <c r="G1220" s="228"/>
      <c r="H1220" s="231">
        <v>8</v>
      </c>
      <c r="I1220" s="232"/>
      <c r="J1220" s="228"/>
      <c r="K1220" s="228"/>
      <c r="L1220" s="233"/>
      <c r="M1220" s="234"/>
      <c r="N1220" s="235"/>
      <c r="O1220" s="235"/>
      <c r="P1220" s="235"/>
      <c r="Q1220" s="235"/>
      <c r="R1220" s="235"/>
      <c r="S1220" s="235"/>
      <c r="T1220" s="236"/>
      <c r="AT1220" s="237" t="s">
        <v>193</v>
      </c>
      <c r="AU1220" s="237" t="s">
        <v>90</v>
      </c>
      <c r="AV1220" s="15" t="s">
        <v>205</v>
      </c>
      <c r="AW1220" s="15" t="s">
        <v>41</v>
      </c>
      <c r="AX1220" s="15" t="s">
        <v>88</v>
      </c>
      <c r="AY1220" s="237" t="s">
        <v>182</v>
      </c>
    </row>
    <row r="1221" spans="1:65" s="2" customFormat="1" ht="14.45" customHeight="1">
      <c r="A1221" s="35"/>
      <c r="B1221" s="36"/>
      <c r="C1221" s="214" t="s">
        <v>1041</v>
      </c>
      <c r="D1221" s="214" t="s">
        <v>179</v>
      </c>
      <c r="E1221" s="215" t="s">
        <v>2606</v>
      </c>
      <c r="F1221" s="216" t="s">
        <v>2607</v>
      </c>
      <c r="G1221" s="217" t="s">
        <v>190</v>
      </c>
      <c r="H1221" s="218">
        <v>2</v>
      </c>
      <c r="I1221" s="219"/>
      <c r="J1221" s="220">
        <f>ROUND(I1221*H1221,2)</f>
        <v>0</v>
      </c>
      <c r="K1221" s="216" t="s">
        <v>198</v>
      </c>
      <c r="L1221" s="221"/>
      <c r="M1221" s="222" t="s">
        <v>43</v>
      </c>
      <c r="N1221" s="223" t="s">
        <v>51</v>
      </c>
      <c r="O1221" s="65"/>
      <c r="P1221" s="188">
        <f>O1221*H1221</f>
        <v>0</v>
      </c>
      <c r="Q1221" s="188">
        <v>0</v>
      </c>
      <c r="R1221" s="188">
        <f>Q1221*H1221</f>
        <v>0</v>
      </c>
      <c r="S1221" s="188">
        <v>0</v>
      </c>
      <c r="T1221" s="189">
        <f>S1221*H1221</f>
        <v>0</v>
      </c>
      <c r="U1221" s="35"/>
      <c r="V1221" s="35"/>
      <c r="W1221" s="35"/>
      <c r="X1221" s="35"/>
      <c r="Y1221" s="35"/>
      <c r="Z1221" s="35"/>
      <c r="AA1221" s="35"/>
      <c r="AB1221" s="35"/>
      <c r="AC1221" s="35"/>
      <c r="AD1221" s="35"/>
      <c r="AE1221" s="35"/>
      <c r="AR1221" s="190" t="s">
        <v>90</v>
      </c>
      <c r="AT1221" s="190" t="s">
        <v>179</v>
      </c>
      <c r="AU1221" s="190" t="s">
        <v>90</v>
      </c>
      <c r="AY1221" s="17" t="s">
        <v>182</v>
      </c>
      <c r="BE1221" s="191">
        <f>IF(N1221="základní",J1221,0)</f>
        <v>0</v>
      </c>
      <c r="BF1221" s="191">
        <f>IF(N1221="snížená",J1221,0)</f>
        <v>0</v>
      </c>
      <c r="BG1221" s="191">
        <f>IF(N1221="zákl. přenesená",J1221,0)</f>
        <v>0</v>
      </c>
      <c r="BH1221" s="191">
        <f>IF(N1221="sníž. přenesená",J1221,0)</f>
        <v>0</v>
      </c>
      <c r="BI1221" s="191">
        <f>IF(N1221="nulová",J1221,0)</f>
        <v>0</v>
      </c>
      <c r="BJ1221" s="17" t="s">
        <v>88</v>
      </c>
      <c r="BK1221" s="191">
        <f>ROUND(I1221*H1221,2)</f>
        <v>0</v>
      </c>
      <c r="BL1221" s="17" t="s">
        <v>88</v>
      </c>
      <c r="BM1221" s="190" t="s">
        <v>2608</v>
      </c>
    </row>
    <row r="1222" spans="1:65" s="13" customFormat="1" ht="11.25">
      <c r="B1222" s="192"/>
      <c r="C1222" s="193"/>
      <c r="D1222" s="194" t="s">
        <v>193</v>
      </c>
      <c r="E1222" s="195" t="s">
        <v>43</v>
      </c>
      <c r="F1222" s="196" t="s">
        <v>431</v>
      </c>
      <c r="G1222" s="193"/>
      <c r="H1222" s="195" t="s">
        <v>43</v>
      </c>
      <c r="I1222" s="197"/>
      <c r="J1222" s="193"/>
      <c r="K1222" s="193"/>
      <c r="L1222" s="198"/>
      <c r="M1222" s="199"/>
      <c r="N1222" s="200"/>
      <c r="O1222" s="200"/>
      <c r="P1222" s="200"/>
      <c r="Q1222" s="200"/>
      <c r="R1222" s="200"/>
      <c r="S1222" s="200"/>
      <c r="T1222" s="201"/>
      <c r="AT1222" s="202" t="s">
        <v>193</v>
      </c>
      <c r="AU1222" s="202" t="s">
        <v>90</v>
      </c>
      <c r="AV1222" s="13" t="s">
        <v>88</v>
      </c>
      <c r="AW1222" s="13" t="s">
        <v>41</v>
      </c>
      <c r="AX1222" s="13" t="s">
        <v>80</v>
      </c>
      <c r="AY1222" s="202" t="s">
        <v>182</v>
      </c>
    </row>
    <row r="1223" spans="1:65" s="13" customFormat="1" ht="11.25">
      <c r="B1223" s="192"/>
      <c r="C1223" s="193"/>
      <c r="D1223" s="194" t="s">
        <v>193</v>
      </c>
      <c r="E1223" s="195" t="s">
        <v>43</v>
      </c>
      <c r="F1223" s="196" t="s">
        <v>1638</v>
      </c>
      <c r="G1223" s="193"/>
      <c r="H1223" s="195" t="s">
        <v>43</v>
      </c>
      <c r="I1223" s="197"/>
      <c r="J1223" s="193"/>
      <c r="K1223" s="193"/>
      <c r="L1223" s="198"/>
      <c r="M1223" s="199"/>
      <c r="N1223" s="200"/>
      <c r="O1223" s="200"/>
      <c r="P1223" s="200"/>
      <c r="Q1223" s="200"/>
      <c r="R1223" s="200"/>
      <c r="S1223" s="200"/>
      <c r="T1223" s="201"/>
      <c r="AT1223" s="202" t="s">
        <v>193</v>
      </c>
      <c r="AU1223" s="202" t="s">
        <v>90</v>
      </c>
      <c r="AV1223" s="13" t="s">
        <v>88</v>
      </c>
      <c r="AW1223" s="13" t="s">
        <v>41</v>
      </c>
      <c r="AX1223" s="13" t="s">
        <v>80</v>
      </c>
      <c r="AY1223" s="202" t="s">
        <v>182</v>
      </c>
    </row>
    <row r="1224" spans="1:65" s="14" customFormat="1" ht="11.25">
      <c r="B1224" s="203"/>
      <c r="C1224" s="204"/>
      <c r="D1224" s="194" t="s">
        <v>193</v>
      </c>
      <c r="E1224" s="205" t="s">
        <v>43</v>
      </c>
      <c r="F1224" s="206" t="s">
        <v>891</v>
      </c>
      <c r="G1224" s="204"/>
      <c r="H1224" s="207">
        <v>2</v>
      </c>
      <c r="I1224" s="208"/>
      <c r="J1224" s="204"/>
      <c r="K1224" s="204"/>
      <c r="L1224" s="209"/>
      <c r="M1224" s="210"/>
      <c r="N1224" s="211"/>
      <c r="O1224" s="211"/>
      <c r="P1224" s="211"/>
      <c r="Q1224" s="211"/>
      <c r="R1224" s="211"/>
      <c r="S1224" s="211"/>
      <c r="T1224" s="212"/>
      <c r="AT1224" s="213" t="s">
        <v>193</v>
      </c>
      <c r="AU1224" s="213" t="s">
        <v>90</v>
      </c>
      <c r="AV1224" s="14" t="s">
        <v>90</v>
      </c>
      <c r="AW1224" s="14" t="s">
        <v>41</v>
      </c>
      <c r="AX1224" s="14" t="s">
        <v>88</v>
      </c>
      <c r="AY1224" s="213" t="s">
        <v>182</v>
      </c>
    </row>
    <row r="1225" spans="1:65" s="2" customFormat="1" ht="14.45" customHeight="1">
      <c r="A1225" s="35"/>
      <c r="B1225" s="36"/>
      <c r="C1225" s="214" t="s">
        <v>1047</v>
      </c>
      <c r="D1225" s="214" t="s">
        <v>179</v>
      </c>
      <c r="E1225" s="215" t="s">
        <v>1870</v>
      </c>
      <c r="F1225" s="216" t="s">
        <v>1871</v>
      </c>
      <c r="G1225" s="217" t="s">
        <v>190</v>
      </c>
      <c r="H1225" s="218">
        <v>22</v>
      </c>
      <c r="I1225" s="219"/>
      <c r="J1225" s="220">
        <f>ROUND(I1225*H1225,2)</f>
        <v>0</v>
      </c>
      <c r="K1225" s="216" t="s">
        <v>198</v>
      </c>
      <c r="L1225" s="221"/>
      <c r="M1225" s="222" t="s">
        <v>43</v>
      </c>
      <c r="N1225" s="223" t="s">
        <v>51</v>
      </c>
      <c r="O1225" s="65"/>
      <c r="P1225" s="188">
        <f>O1225*H1225</f>
        <v>0</v>
      </c>
      <c r="Q1225" s="188">
        <v>0</v>
      </c>
      <c r="R1225" s="188">
        <f>Q1225*H1225</f>
        <v>0</v>
      </c>
      <c r="S1225" s="188">
        <v>0</v>
      </c>
      <c r="T1225" s="189">
        <f>S1225*H1225</f>
        <v>0</v>
      </c>
      <c r="U1225" s="35"/>
      <c r="V1225" s="35"/>
      <c r="W1225" s="35"/>
      <c r="X1225" s="35"/>
      <c r="Y1225" s="35"/>
      <c r="Z1225" s="35"/>
      <c r="AA1225" s="35"/>
      <c r="AB1225" s="35"/>
      <c r="AC1225" s="35"/>
      <c r="AD1225" s="35"/>
      <c r="AE1225" s="35"/>
      <c r="AR1225" s="190" t="s">
        <v>90</v>
      </c>
      <c r="AT1225" s="190" t="s">
        <v>179</v>
      </c>
      <c r="AU1225" s="190" t="s">
        <v>90</v>
      </c>
      <c r="AY1225" s="17" t="s">
        <v>182</v>
      </c>
      <c r="BE1225" s="191">
        <f>IF(N1225="základní",J1225,0)</f>
        <v>0</v>
      </c>
      <c r="BF1225" s="191">
        <f>IF(N1225="snížená",J1225,0)</f>
        <v>0</v>
      </c>
      <c r="BG1225" s="191">
        <f>IF(N1225="zákl. přenesená",J1225,0)</f>
        <v>0</v>
      </c>
      <c r="BH1225" s="191">
        <f>IF(N1225="sníž. přenesená",J1225,0)</f>
        <v>0</v>
      </c>
      <c r="BI1225" s="191">
        <f>IF(N1225="nulová",J1225,0)</f>
        <v>0</v>
      </c>
      <c r="BJ1225" s="17" t="s">
        <v>88</v>
      </c>
      <c r="BK1225" s="191">
        <f>ROUND(I1225*H1225,2)</f>
        <v>0</v>
      </c>
      <c r="BL1225" s="17" t="s">
        <v>88</v>
      </c>
      <c r="BM1225" s="190" t="s">
        <v>2609</v>
      </c>
    </row>
    <row r="1226" spans="1:65" s="13" customFormat="1" ht="11.25">
      <c r="B1226" s="192"/>
      <c r="C1226" s="193"/>
      <c r="D1226" s="194" t="s">
        <v>193</v>
      </c>
      <c r="E1226" s="195" t="s">
        <v>43</v>
      </c>
      <c r="F1226" s="196" t="s">
        <v>431</v>
      </c>
      <c r="G1226" s="193"/>
      <c r="H1226" s="195" t="s">
        <v>43</v>
      </c>
      <c r="I1226" s="197"/>
      <c r="J1226" s="193"/>
      <c r="K1226" s="193"/>
      <c r="L1226" s="198"/>
      <c r="M1226" s="199"/>
      <c r="N1226" s="200"/>
      <c r="O1226" s="200"/>
      <c r="P1226" s="200"/>
      <c r="Q1226" s="200"/>
      <c r="R1226" s="200"/>
      <c r="S1226" s="200"/>
      <c r="T1226" s="201"/>
      <c r="AT1226" s="202" t="s">
        <v>193</v>
      </c>
      <c r="AU1226" s="202" t="s">
        <v>90</v>
      </c>
      <c r="AV1226" s="13" t="s">
        <v>88</v>
      </c>
      <c r="AW1226" s="13" t="s">
        <v>41</v>
      </c>
      <c r="AX1226" s="13" t="s">
        <v>80</v>
      </c>
      <c r="AY1226" s="202" t="s">
        <v>182</v>
      </c>
    </row>
    <row r="1227" spans="1:65" s="13" customFormat="1" ht="11.25">
      <c r="B1227" s="192"/>
      <c r="C1227" s="193"/>
      <c r="D1227" s="194" t="s">
        <v>193</v>
      </c>
      <c r="E1227" s="195" t="s">
        <v>43</v>
      </c>
      <c r="F1227" s="196" t="s">
        <v>638</v>
      </c>
      <c r="G1227" s="193"/>
      <c r="H1227" s="195" t="s">
        <v>43</v>
      </c>
      <c r="I1227" s="197"/>
      <c r="J1227" s="193"/>
      <c r="K1227" s="193"/>
      <c r="L1227" s="198"/>
      <c r="M1227" s="199"/>
      <c r="N1227" s="200"/>
      <c r="O1227" s="200"/>
      <c r="P1227" s="200"/>
      <c r="Q1227" s="200"/>
      <c r="R1227" s="200"/>
      <c r="S1227" s="200"/>
      <c r="T1227" s="201"/>
      <c r="AT1227" s="202" t="s">
        <v>193</v>
      </c>
      <c r="AU1227" s="202" t="s">
        <v>90</v>
      </c>
      <c r="AV1227" s="13" t="s">
        <v>88</v>
      </c>
      <c r="AW1227" s="13" t="s">
        <v>41</v>
      </c>
      <c r="AX1227" s="13" t="s">
        <v>80</v>
      </c>
      <c r="AY1227" s="202" t="s">
        <v>182</v>
      </c>
    </row>
    <row r="1228" spans="1:65" s="14" customFormat="1" ht="11.25">
      <c r="B1228" s="203"/>
      <c r="C1228" s="204"/>
      <c r="D1228" s="194" t="s">
        <v>193</v>
      </c>
      <c r="E1228" s="205" t="s">
        <v>43</v>
      </c>
      <c r="F1228" s="206" t="s">
        <v>205</v>
      </c>
      <c r="G1228" s="204"/>
      <c r="H1228" s="207">
        <v>4</v>
      </c>
      <c r="I1228" s="208"/>
      <c r="J1228" s="204"/>
      <c r="K1228" s="204"/>
      <c r="L1228" s="209"/>
      <c r="M1228" s="210"/>
      <c r="N1228" s="211"/>
      <c r="O1228" s="211"/>
      <c r="P1228" s="211"/>
      <c r="Q1228" s="211"/>
      <c r="R1228" s="211"/>
      <c r="S1228" s="211"/>
      <c r="T1228" s="212"/>
      <c r="AT1228" s="213" t="s">
        <v>193</v>
      </c>
      <c r="AU1228" s="213" t="s">
        <v>90</v>
      </c>
      <c r="AV1228" s="14" t="s">
        <v>90</v>
      </c>
      <c r="AW1228" s="14" t="s">
        <v>41</v>
      </c>
      <c r="AX1228" s="14" t="s">
        <v>80</v>
      </c>
      <c r="AY1228" s="213" t="s">
        <v>182</v>
      </c>
    </row>
    <row r="1229" spans="1:65" s="13" customFormat="1" ht="11.25">
      <c r="B1229" s="192"/>
      <c r="C1229" s="193"/>
      <c r="D1229" s="194" t="s">
        <v>193</v>
      </c>
      <c r="E1229" s="195" t="s">
        <v>43</v>
      </c>
      <c r="F1229" s="196" t="s">
        <v>640</v>
      </c>
      <c r="G1229" s="193"/>
      <c r="H1229" s="195" t="s">
        <v>43</v>
      </c>
      <c r="I1229" s="197"/>
      <c r="J1229" s="193"/>
      <c r="K1229" s="193"/>
      <c r="L1229" s="198"/>
      <c r="M1229" s="199"/>
      <c r="N1229" s="200"/>
      <c r="O1229" s="200"/>
      <c r="P1229" s="200"/>
      <c r="Q1229" s="200"/>
      <c r="R1229" s="200"/>
      <c r="S1229" s="200"/>
      <c r="T1229" s="201"/>
      <c r="AT1229" s="202" t="s">
        <v>193</v>
      </c>
      <c r="AU1229" s="202" t="s">
        <v>90</v>
      </c>
      <c r="AV1229" s="13" t="s">
        <v>88</v>
      </c>
      <c r="AW1229" s="13" t="s">
        <v>41</v>
      </c>
      <c r="AX1229" s="13" t="s">
        <v>80</v>
      </c>
      <c r="AY1229" s="202" t="s">
        <v>182</v>
      </c>
    </row>
    <row r="1230" spans="1:65" s="14" customFormat="1" ht="11.25">
      <c r="B1230" s="203"/>
      <c r="C1230" s="204"/>
      <c r="D1230" s="194" t="s">
        <v>193</v>
      </c>
      <c r="E1230" s="205" t="s">
        <v>43</v>
      </c>
      <c r="F1230" s="206" t="s">
        <v>88</v>
      </c>
      <c r="G1230" s="204"/>
      <c r="H1230" s="207">
        <v>1</v>
      </c>
      <c r="I1230" s="208"/>
      <c r="J1230" s="204"/>
      <c r="K1230" s="204"/>
      <c r="L1230" s="209"/>
      <c r="M1230" s="210"/>
      <c r="N1230" s="211"/>
      <c r="O1230" s="211"/>
      <c r="P1230" s="211"/>
      <c r="Q1230" s="211"/>
      <c r="R1230" s="211"/>
      <c r="S1230" s="211"/>
      <c r="T1230" s="212"/>
      <c r="AT1230" s="213" t="s">
        <v>193</v>
      </c>
      <c r="AU1230" s="213" t="s">
        <v>90</v>
      </c>
      <c r="AV1230" s="14" t="s">
        <v>90</v>
      </c>
      <c r="AW1230" s="14" t="s">
        <v>41</v>
      </c>
      <c r="AX1230" s="14" t="s">
        <v>80</v>
      </c>
      <c r="AY1230" s="213" t="s">
        <v>182</v>
      </c>
    </row>
    <row r="1231" spans="1:65" s="13" customFormat="1" ht="11.25">
      <c r="B1231" s="192"/>
      <c r="C1231" s="193"/>
      <c r="D1231" s="194" t="s">
        <v>193</v>
      </c>
      <c r="E1231" s="195" t="s">
        <v>43</v>
      </c>
      <c r="F1231" s="196" t="s">
        <v>1636</v>
      </c>
      <c r="G1231" s="193"/>
      <c r="H1231" s="195" t="s">
        <v>43</v>
      </c>
      <c r="I1231" s="197"/>
      <c r="J1231" s="193"/>
      <c r="K1231" s="193"/>
      <c r="L1231" s="198"/>
      <c r="M1231" s="199"/>
      <c r="N1231" s="200"/>
      <c r="O1231" s="200"/>
      <c r="P1231" s="200"/>
      <c r="Q1231" s="200"/>
      <c r="R1231" s="200"/>
      <c r="S1231" s="200"/>
      <c r="T1231" s="201"/>
      <c r="AT1231" s="202" t="s">
        <v>193</v>
      </c>
      <c r="AU1231" s="202" t="s">
        <v>90</v>
      </c>
      <c r="AV1231" s="13" t="s">
        <v>88</v>
      </c>
      <c r="AW1231" s="13" t="s">
        <v>41</v>
      </c>
      <c r="AX1231" s="13" t="s">
        <v>80</v>
      </c>
      <c r="AY1231" s="202" t="s">
        <v>182</v>
      </c>
    </row>
    <row r="1232" spans="1:65" s="14" customFormat="1" ht="11.25">
      <c r="B1232" s="203"/>
      <c r="C1232" s="204"/>
      <c r="D1232" s="194" t="s">
        <v>193</v>
      </c>
      <c r="E1232" s="205" t="s">
        <v>43</v>
      </c>
      <c r="F1232" s="206" t="s">
        <v>210</v>
      </c>
      <c r="G1232" s="204"/>
      <c r="H1232" s="207">
        <v>5</v>
      </c>
      <c r="I1232" s="208"/>
      <c r="J1232" s="204"/>
      <c r="K1232" s="204"/>
      <c r="L1232" s="209"/>
      <c r="M1232" s="210"/>
      <c r="N1232" s="211"/>
      <c r="O1232" s="211"/>
      <c r="P1232" s="211"/>
      <c r="Q1232" s="211"/>
      <c r="R1232" s="211"/>
      <c r="S1232" s="211"/>
      <c r="T1232" s="212"/>
      <c r="AT1232" s="213" t="s">
        <v>193</v>
      </c>
      <c r="AU1232" s="213" t="s">
        <v>90</v>
      </c>
      <c r="AV1232" s="14" t="s">
        <v>90</v>
      </c>
      <c r="AW1232" s="14" t="s">
        <v>41</v>
      </c>
      <c r="AX1232" s="14" t="s">
        <v>80</v>
      </c>
      <c r="AY1232" s="213" t="s">
        <v>182</v>
      </c>
    </row>
    <row r="1233" spans="1:65" s="13" customFormat="1" ht="11.25">
      <c r="B1233" s="192"/>
      <c r="C1233" s="193"/>
      <c r="D1233" s="194" t="s">
        <v>193</v>
      </c>
      <c r="E1233" s="195" t="s">
        <v>43</v>
      </c>
      <c r="F1233" s="196" t="s">
        <v>1637</v>
      </c>
      <c r="G1233" s="193"/>
      <c r="H1233" s="195" t="s">
        <v>43</v>
      </c>
      <c r="I1233" s="197"/>
      <c r="J1233" s="193"/>
      <c r="K1233" s="193"/>
      <c r="L1233" s="198"/>
      <c r="M1233" s="199"/>
      <c r="N1233" s="200"/>
      <c r="O1233" s="200"/>
      <c r="P1233" s="200"/>
      <c r="Q1233" s="200"/>
      <c r="R1233" s="200"/>
      <c r="S1233" s="200"/>
      <c r="T1233" s="201"/>
      <c r="AT1233" s="202" t="s">
        <v>193</v>
      </c>
      <c r="AU1233" s="202" t="s">
        <v>90</v>
      </c>
      <c r="AV1233" s="13" t="s">
        <v>88</v>
      </c>
      <c r="AW1233" s="13" t="s">
        <v>41</v>
      </c>
      <c r="AX1233" s="13" t="s">
        <v>80</v>
      </c>
      <c r="AY1233" s="202" t="s">
        <v>182</v>
      </c>
    </row>
    <row r="1234" spans="1:65" s="14" customFormat="1" ht="11.25">
      <c r="B1234" s="203"/>
      <c r="C1234" s="204"/>
      <c r="D1234" s="194" t="s">
        <v>193</v>
      </c>
      <c r="E1234" s="205" t="s">
        <v>43</v>
      </c>
      <c r="F1234" s="206" t="s">
        <v>88</v>
      </c>
      <c r="G1234" s="204"/>
      <c r="H1234" s="207">
        <v>1</v>
      </c>
      <c r="I1234" s="208"/>
      <c r="J1234" s="204"/>
      <c r="K1234" s="204"/>
      <c r="L1234" s="209"/>
      <c r="M1234" s="210"/>
      <c r="N1234" s="211"/>
      <c r="O1234" s="211"/>
      <c r="P1234" s="211"/>
      <c r="Q1234" s="211"/>
      <c r="R1234" s="211"/>
      <c r="S1234" s="211"/>
      <c r="T1234" s="212"/>
      <c r="AT1234" s="213" t="s">
        <v>193</v>
      </c>
      <c r="AU1234" s="213" t="s">
        <v>90</v>
      </c>
      <c r="AV1234" s="14" t="s">
        <v>90</v>
      </c>
      <c r="AW1234" s="14" t="s">
        <v>41</v>
      </c>
      <c r="AX1234" s="14" t="s">
        <v>80</v>
      </c>
      <c r="AY1234" s="213" t="s">
        <v>182</v>
      </c>
    </row>
    <row r="1235" spans="1:65" s="13" customFormat="1" ht="11.25">
      <c r="B1235" s="192"/>
      <c r="C1235" s="193"/>
      <c r="D1235" s="194" t="s">
        <v>193</v>
      </c>
      <c r="E1235" s="195" t="s">
        <v>43</v>
      </c>
      <c r="F1235" s="196" t="s">
        <v>1638</v>
      </c>
      <c r="G1235" s="193"/>
      <c r="H1235" s="195" t="s">
        <v>43</v>
      </c>
      <c r="I1235" s="197"/>
      <c r="J1235" s="193"/>
      <c r="K1235" s="193"/>
      <c r="L1235" s="198"/>
      <c r="M1235" s="199"/>
      <c r="N1235" s="200"/>
      <c r="O1235" s="200"/>
      <c r="P1235" s="200"/>
      <c r="Q1235" s="200"/>
      <c r="R1235" s="200"/>
      <c r="S1235" s="200"/>
      <c r="T1235" s="201"/>
      <c r="AT1235" s="202" t="s">
        <v>193</v>
      </c>
      <c r="AU1235" s="202" t="s">
        <v>90</v>
      </c>
      <c r="AV1235" s="13" t="s">
        <v>88</v>
      </c>
      <c r="AW1235" s="13" t="s">
        <v>41</v>
      </c>
      <c r="AX1235" s="13" t="s">
        <v>80</v>
      </c>
      <c r="AY1235" s="202" t="s">
        <v>182</v>
      </c>
    </row>
    <row r="1236" spans="1:65" s="14" customFormat="1" ht="11.25">
      <c r="B1236" s="203"/>
      <c r="C1236" s="204"/>
      <c r="D1236" s="194" t="s">
        <v>193</v>
      </c>
      <c r="E1236" s="205" t="s">
        <v>43</v>
      </c>
      <c r="F1236" s="206" t="s">
        <v>88</v>
      </c>
      <c r="G1236" s="204"/>
      <c r="H1236" s="207">
        <v>1</v>
      </c>
      <c r="I1236" s="208"/>
      <c r="J1236" s="204"/>
      <c r="K1236" s="204"/>
      <c r="L1236" s="209"/>
      <c r="M1236" s="210"/>
      <c r="N1236" s="211"/>
      <c r="O1236" s="211"/>
      <c r="P1236" s="211"/>
      <c r="Q1236" s="211"/>
      <c r="R1236" s="211"/>
      <c r="S1236" s="211"/>
      <c r="T1236" s="212"/>
      <c r="AT1236" s="213" t="s">
        <v>193</v>
      </c>
      <c r="AU1236" s="213" t="s">
        <v>90</v>
      </c>
      <c r="AV1236" s="14" t="s">
        <v>90</v>
      </c>
      <c r="AW1236" s="14" t="s">
        <v>41</v>
      </c>
      <c r="AX1236" s="14" t="s">
        <v>80</v>
      </c>
      <c r="AY1236" s="213" t="s">
        <v>182</v>
      </c>
    </row>
    <row r="1237" spans="1:65" s="13" customFormat="1" ht="11.25">
      <c r="B1237" s="192"/>
      <c r="C1237" s="193"/>
      <c r="D1237" s="194" t="s">
        <v>193</v>
      </c>
      <c r="E1237" s="195" t="s">
        <v>43</v>
      </c>
      <c r="F1237" s="196" t="s">
        <v>1639</v>
      </c>
      <c r="G1237" s="193"/>
      <c r="H1237" s="195" t="s">
        <v>43</v>
      </c>
      <c r="I1237" s="197"/>
      <c r="J1237" s="193"/>
      <c r="K1237" s="193"/>
      <c r="L1237" s="198"/>
      <c r="M1237" s="199"/>
      <c r="N1237" s="200"/>
      <c r="O1237" s="200"/>
      <c r="P1237" s="200"/>
      <c r="Q1237" s="200"/>
      <c r="R1237" s="200"/>
      <c r="S1237" s="200"/>
      <c r="T1237" s="201"/>
      <c r="AT1237" s="202" t="s">
        <v>193</v>
      </c>
      <c r="AU1237" s="202" t="s">
        <v>90</v>
      </c>
      <c r="AV1237" s="13" t="s">
        <v>88</v>
      </c>
      <c r="AW1237" s="13" t="s">
        <v>41</v>
      </c>
      <c r="AX1237" s="13" t="s">
        <v>80</v>
      </c>
      <c r="AY1237" s="202" t="s">
        <v>182</v>
      </c>
    </row>
    <row r="1238" spans="1:65" s="14" customFormat="1" ht="11.25">
      <c r="B1238" s="203"/>
      <c r="C1238" s="204"/>
      <c r="D1238" s="194" t="s">
        <v>193</v>
      </c>
      <c r="E1238" s="205" t="s">
        <v>43</v>
      </c>
      <c r="F1238" s="206" t="s">
        <v>90</v>
      </c>
      <c r="G1238" s="204"/>
      <c r="H1238" s="207">
        <v>2</v>
      </c>
      <c r="I1238" s="208"/>
      <c r="J1238" s="204"/>
      <c r="K1238" s="204"/>
      <c r="L1238" s="209"/>
      <c r="M1238" s="210"/>
      <c r="N1238" s="211"/>
      <c r="O1238" s="211"/>
      <c r="P1238" s="211"/>
      <c r="Q1238" s="211"/>
      <c r="R1238" s="211"/>
      <c r="S1238" s="211"/>
      <c r="T1238" s="212"/>
      <c r="AT1238" s="213" t="s">
        <v>193</v>
      </c>
      <c r="AU1238" s="213" t="s">
        <v>90</v>
      </c>
      <c r="AV1238" s="14" t="s">
        <v>90</v>
      </c>
      <c r="AW1238" s="14" t="s">
        <v>41</v>
      </c>
      <c r="AX1238" s="14" t="s">
        <v>80</v>
      </c>
      <c r="AY1238" s="213" t="s">
        <v>182</v>
      </c>
    </row>
    <row r="1239" spans="1:65" s="13" customFormat="1" ht="11.25">
      <c r="B1239" s="192"/>
      <c r="C1239" s="193"/>
      <c r="D1239" s="194" t="s">
        <v>193</v>
      </c>
      <c r="E1239" s="195" t="s">
        <v>43</v>
      </c>
      <c r="F1239" s="196" t="s">
        <v>1641</v>
      </c>
      <c r="G1239" s="193"/>
      <c r="H1239" s="195" t="s">
        <v>43</v>
      </c>
      <c r="I1239" s="197"/>
      <c r="J1239" s="193"/>
      <c r="K1239" s="193"/>
      <c r="L1239" s="198"/>
      <c r="M1239" s="199"/>
      <c r="N1239" s="200"/>
      <c r="O1239" s="200"/>
      <c r="P1239" s="200"/>
      <c r="Q1239" s="200"/>
      <c r="R1239" s="200"/>
      <c r="S1239" s="200"/>
      <c r="T1239" s="201"/>
      <c r="AT1239" s="202" t="s">
        <v>193</v>
      </c>
      <c r="AU1239" s="202" t="s">
        <v>90</v>
      </c>
      <c r="AV1239" s="13" t="s">
        <v>88</v>
      </c>
      <c r="AW1239" s="13" t="s">
        <v>41</v>
      </c>
      <c r="AX1239" s="13" t="s">
        <v>80</v>
      </c>
      <c r="AY1239" s="202" t="s">
        <v>182</v>
      </c>
    </row>
    <row r="1240" spans="1:65" s="14" customFormat="1" ht="11.25">
      <c r="B1240" s="203"/>
      <c r="C1240" s="204"/>
      <c r="D1240" s="194" t="s">
        <v>193</v>
      </c>
      <c r="E1240" s="205" t="s">
        <v>43</v>
      </c>
      <c r="F1240" s="206" t="s">
        <v>205</v>
      </c>
      <c r="G1240" s="204"/>
      <c r="H1240" s="207">
        <v>4</v>
      </c>
      <c r="I1240" s="208"/>
      <c r="J1240" s="204"/>
      <c r="K1240" s="204"/>
      <c r="L1240" s="209"/>
      <c r="M1240" s="210"/>
      <c r="N1240" s="211"/>
      <c r="O1240" s="211"/>
      <c r="P1240" s="211"/>
      <c r="Q1240" s="211"/>
      <c r="R1240" s="211"/>
      <c r="S1240" s="211"/>
      <c r="T1240" s="212"/>
      <c r="AT1240" s="213" t="s">
        <v>193</v>
      </c>
      <c r="AU1240" s="213" t="s">
        <v>90</v>
      </c>
      <c r="AV1240" s="14" t="s">
        <v>90</v>
      </c>
      <c r="AW1240" s="14" t="s">
        <v>41</v>
      </c>
      <c r="AX1240" s="14" t="s">
        <v>80</v>
      </c>
      <c r="AY1240" s="213" t="s">
        <v>182</v>
      </c>
    </row>
    <row r="1241" spans="1:65" s="13" customFormat="1" ht="11.25">
      <c r="B1241" s="192"/>
      <c r="C1241" s="193"/>
      <c r="D1241" s="194" t="s">
        <v>193</v>
      </c>
      <c r="E1241" s="195" t="s">
        <v>43</v>
      </c>
      <c r="F1241" s="196" t="s">
        <v>1643</v>
      </c>
      <c r="G1241" s="193"/>
      <c r="H1241" s="195" t="s">
        <v>43</v>
      </c>
      <c r="I1241" s="197"/>
      <c r="J1241" s="193"/>
      <c r="K1241" s="193"/>
      <c r="L1241" s="198"/>
      <c r="M1241" s="199"/>
      <c r="N1241" s="200"/>
      <c r="O1241" s="200"/>
      <c r="P1241" s="200"/>
      <c r="Q1241" s="200"/>
      <c r="R1241" s="200"/>
      <c r="S1241" s="200"/>
      <c r="T1241" s="201"/>
      <c r="AT1241" s="202" t="s">
        <v>193</v>
      </c>
      <c r="AU1241" s="202" t="s">
        <v>90</v>
      </c>
      <c r="AV1241" s="13" t="s">
        <v>88</v>
      </c>
      <c r="AW1241" s="13" t="s">
        <v>41</v>
      </c>
      <c r="AX1241" s="13" t="s">
        <v>80</v>
      </c>
      <c r="AY1241" s="202" t="s">
        <v>182</v>
      </c>
    </row>
    <row r="1242" spans="1:65" s="14" customFormat="1" ht="11.25">
      <c r="B1242" s="203"/>
      <c r="C1242" s="204"/>
      <c r="D1242" s="194" t="s">
        <v>193</v>
      </c>
      <c r="E1242" s="205" t="s">
        <v>43</v>
      </c>
      <c r="F1242" s="206" t="s">
        <v>90</v>
      </c>
      <c r="G1242" s="204"/>
      <c r="H1242" s="207">
        <v>2</v>
      </c>
      <c r="I1242" s="208"/>
      <c r="J1242" s="204"/>
      <c r="K1242" s="204"/>
      <c r="L1242" s="209"/>
      <c r="M1242" s="210"/>
      <c r="N1242" s="211"/>
      <c r="O1242" s="211"/>
      <c r="P1242" s="211"/>
      <c r="Q1242" s="211"/>
      <c r="R1242" s="211"/>
      <c r="S1242" s="211"/>
      <c r="T1242" s="212"/>
      <c r="AT1242" s="213" t="s">
        <v>193</v>
      </c>
      <c r="AU1242" s="213" t="s">
        <v>90</v>
      </c>
      <c r="AV1242" s="14" t="s">
        <v>90</v>
      </c>
      <c r="AW1242" s="14" t="s">
        <v>41</v>
      </c>
      <c r="AX1242" s="14" t="s">
        <v>80</v>
      </c>
      <c r="AY1242" s="213" t="s">
        <v>182</v>
      </c>
    </row>
    <row r="1243" spans="1:65" s="13" customFormat="1" ht="11.25">
      <c r="B1243" s="192"/>
      <c r="C1243" s="193"/>
      <c r="D1243" s="194" t="s">
        <v>193</v>
      </c>
      <c r="E1243" s="195" t="s">
        <v>43</v>
      </c>
      <c r="F1243" s="196" t="s">
        <v>1644</v>
      </c>
      <c r="G1243" s="193"/>
      <c r="H1243" s="195" t="s">
        <v>43</v>
      </c>
      <c r="I1243" s="197"/>
      <c r="J1243" s="193"/>
      <c r="K1243" s="193"/>
      <c r="L1243" s="198"/>
      <c r="M1243" s="199"/>
      <c r="N1243" s="200"/>
      <c r="O1243" s="200"/>
      <c r="P1243" s="200"/>
      <c r="Q1243" s="200"/>
      <c r="R1243" s="200"/>
      <c r="S1243" s="200"/>
      <c r="T1243" s="201"/>
      <c r="AT1243" s="202" t="s">
        <v>193</v>
      </c>
      <c r="AU1243" s="202" t="s">
        <v>90</v>
      </c>
      <c r="AV1243" s="13" t="s">
        <v>88</v>
      </c>
      <c r="AW1243" s="13" t="s">
        <v>41</v>
      </c>
      <c r="AX1243" s="13" t="s">
        <v>80</v>
      </c>
      <c r="AY1243" s="202" t="s">
        <v>182</v>
      </c>
    </row>
    <row r="1244" spans="1:65" s="14" customFormat="1" ht="11.25">
      <c r="B1244" s="203"/>
      <c r="C1244" s="204"/>
      <c r="D1244" s="194" t="s">
        <v>193</v>
      </c>
      <c r="E1244" s="205" t="s">
        <v>43</v>
      </c>
      <c r="F1244" s="206" t="s">
        <v>88</v>
      </c>
      <c r="G1244" s="204"/>
      <c r="H1244" s="207">
        <v>1</v>
      </c>
      <c r="I1244" s="208"/>
      <c r="J1244" s="204"/>
      <c r="K1244" s="204"/>
      <c r="L1244" s="209"/>
      <c r="M1244" s="210"/>
      <c r="N1244" s="211"/>
      <c r="O1244" s="211"/>
      <c r="P1244" s="211"/>
      <c r="Q1244" s="211"/>
      <c r="R1244" s="211"/>
      <c r="S1244" s="211"/>
      <c r="T1244" s="212"/>
      <c r="AT1244" s="213" t="s">
        <v>193</v>
      </c>
      <c r="AU1244" s="213" t="s">
        <v>90</v>
      </c>
      <c r="AV1244" s="14" t="s">
        <v>90</v>
      </c>
      <c r="AW1244" s="14" t="s">
        <v>41</v>
      </c>
      <c r="AX1244" s="14" t="s">
        <v>80</v>
      </c>
      <c r="AY1244" s="213" t="s">
        <v>182</v>
      </c>
    </row>
    <row r="1245" spans="1:65" s="13" customFormat="1" ht="11.25">
      <c r="B1245" s="192"/>
      <c r="C1245" s="193"/>
      <c r="D1245" s="194" t="s">
        <v>193</v>
      </c>
      <c r="E1245" s="195" t="s">
        <v>43</v>
      </c>
      <c r="F1245" s="196" t="s">
        <v>1646</v>
      </c>
      <c r="G1245" s="193"/>
      <c r="H1245" s="195" t="s">
        <v>43</v>
      </c>
      <c r="I1245" s="197"/>
      <c r="J1245" s="193"/>
      <c r="K1245" s="193"/>
      <c r="L1245" s="198"/>
      <c r="M1245" s="199"/>
      <c r="N1245" s="200"/>
      <c r="O1245" s="200"/>
      <c r="P1245" s="200"/>
      <c r="Q1245" s="200"/>
      <c r="R1245" s="200"/>
      <c r="S1245" s="200"/>
      <c r="T1245" s="201"/>
      <c r="AT1245" s="202" t="s">
        <v>193</v>
      </c>
      <c r="AU1245" s="202" t="s">
        <v>90</v>
      </c>
      <c r="AV1245" s="13" t="s">
        <v>88</v>
      </c>
      <c r="AW1245" s="13" t="s">
        <v>41</v>
      </c>
      <c r="AX1245" s="13" t="s">
        <v>80</v>
      </c>
      <c r="AY1245" s="202" t="s">
        <v>182</v>
      </c>
    </row>
    <row r="1246" spans="1:65" s="14" customFormat="1" ht="11.25">
      <c r="B1246" s="203"/>
      <c r="C1246" s="204"/>
      <c r="D1246" s="194" t="s">
        <v>193</v>
      </c>
      <c r="E1246" s="205" t="s">
        <v>43</v>
      </c>
      <c r="F1246" s="206" t="s">
        <v>88</v>
      </c>
      <c r="G1246" s="204"/>
      <c r="H1246" s="207">
        <v>1</v>
      </c>
      <c r="I1246" s="208"/>
      <c r="J1246" s="204"/>
      <c r="K1246" s="204"/>
      <c r="L1246" s="209"/>
      <c r="M1246" s="210"/>
      <c r="N1246" s="211"/>
      <c r="O1246" s="211"/>
      <c r="P1246" s="211"/>
      <c r="Q1246" s="211"/>
      <c r="R1246" s="211"/>
      <c r="S1246" s="211"/>
      <c r="T1246" s="212"/>
      <c r="AT1246" s="213" t="s">
        <v>193</v>
      </c>
      <c r="AU1246" s="213" t="s">
        <v>90</v>
      </c>
      <c r="AV1246" s="14" t="s">
        <v>90</v>
      </c>
      <c r="AW1246" s="14" t="s">
        <v>41</v>
      </c>
      <c r="AX1246" s="14" t="s">
        <v>80</v>
      </c>
      <c r="AY1246" s="213" t="s">
        <v>182</v>
      </c>
    </row>
    <row r="1247" spans="1:65" s="15" customFormat="1" ht="11.25">
      <c r="B1247" s="227"/>
      <c r="C1247" s="228"/>
      <c r="D1247" s="194" t="s">
        <v>193</v>
      </c>
      <c r="E1247" s="229" t="s">
        <v>43</v>
      </c>
      <c r="F1247" s="230" t="s">
        <v>436</v>
      </c>
      <c r="G1247" s="228"/>
      <c r="H1247" s="231">
        <v>22</v>
      </c>
      <c r="I1247" s="232"/>
      <c r="J1247" s="228"/>
      <c r="K1247" s="228"/>
      <c r="L1247" s="233"/>
      <c r="M1247" s="234"/>
      <c r="N1247" s="235"/>
      <c r="O1247" s="235"/>
      <c r="P1247" s="235"/>
      <c r="Q1247" s="235"/>
      <c r="R1247" s="235"/>
      <c r="S1247" s="235"/>
      <c r="T1247" s="236"/>
      <c r="AT1247" s="237" t="s">
        <v>193</v>
      </c>
      <c r="AU1247" s="237" t="s">
        <v>90</v>
      </c>
      <c r="AV1247" s="15" t="s">
        <v>205</v>
      </c>
      <c r="AW1247" s="15" t="s">
        <v>41</v>
      </c>
      <c r="AX1247" s="15" t="s">
        <v>88</v>
      </c>
      <c r="AY1247" s="237" t="s">
        <v>182</v>
      </c>
    </row>
    <row r="1248" spans="1:65" s="2" customFormat="1" ht="14.45" customHeight="1">
      <c r="A1248" s="35"/>
      <c r="B1248" s="36"/>
      <c r="C1248" s="214" t="s">
        <v>1059</v>
      </c>
      <c r="D1248" s="214" t="s">
        <v>179</v>
      </c>
      <c r="E1248" s="215" t="s">
        <v>2610</v>
      </c>
      <c r="F1248" s="216" t="s">
        <v>2611</v>
      </c>
      <c r="G1248" s="217" t="s">
        <v>190</v>
      </c>
      <c r="H1248" s="218">
        <v>44</v>
      </c>
      <c r="I1248" s="219"/>
      <c r="J1248" s="220">
        <f>ROUND(I1248*H1248,2)</f>
        <v>0</v>
      </c>
      <c r="K1248" s="216" t="s">
        <v>198</v>
      </c>
      <c r="L1248" s="221"/>
      <c r="M1248" s="222" t="s">
        <v>43</v>
      </c>
      <c r="N1248" s="223" t="s">
        <v>51</v>
      </c>
      <c r="O1248" s="65"/>
      <c r="P1248" s="188">
        <f>O1248*H1248</f>
        <v>0</v>
      </c>
      <c r="Q1248" s="188">
        <v>0</v>
      </c>
      <c r="R1248" s="188">
        <f>Q1248*H1248</f>
        <v>0</v>
      </c>
      <c r="S1248" s="188">
        <v>0</v>
      </c>
      <c r="T1248" s="189">
        <f>S1248*H1248</f>
        <v>0</v>
      </c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R1248" s="190" t="s">
        <v>90</v>
      </c>
      <c r="AT1248" s="190" t="s">
        <v>179</v>
      </c>
      <c r="AU1248" s="190" t="s">
        <v>90</v>
      </c>
      <c r="AY1248" s="17" t="s">
        <v>182</v>
      </c>
      <c r="BE1248" s="191">
        <f>IF(N1248="základní",J1248,0)</f>
        <v>0</v>
      </c>
      <c r="BF1248" s="191">
        <f>IF(N1248="snížená",J1248,0)</f>
        <v>0</v>
      </c>
      <c r="BG1248" s="191">
        <f>IF(N1248="zákl. přenesená",J1248,0)</f>
        <v>0</v>
      </c>
      <c r="BH1248" s="191">
        <f>IF(N1248="sníž. přenesená",J1248,0)</f>
        <v>0</v>
      </c>
      <c r="BI1248" s="191">
        <f>IF(N1248="nulová",J1248,0)</f>
        <v>0</v>
      </c>
      <c r="BJ1248" s="17" t="s">
        <v>88</v>
      </c>
      <c r="BK1248" s="191">
        <f>ROUND(I1248*H1248,2)</f>
        <v>0</v>
      </c>
      <c r="BL1248" s="17" t="s">
        <v>88</v>
      </c>
      <c r="BM1248" s="190" t="s">
        <v>2612</v>
      </c>
    </row>
    <row r="1249" spans="2:51" s="13" customFormat="1" ht="11.25">
      <c r="B1249" s="192"/>
      <c r="C1249" s="193"/>
      <c r="D1249" s="194" t="s">
        <v>193</v>
      </c>
      <c r="E1249" s="195" t="s">
        <v>43</v>
      </c>
      <c r="F1249" s="196" t="s">
        <v>431</v>
      </c>
      <c r="G1249" s="193"/>
      <c r="H1249" s="195" t="s">
        <v>43</v>
      </c>
      <c r="I1249" s="197"/>
      <c r="J1249" s="193"/>
      <c r="K1249" s="193"/>
      <c r="L1249" s="198"/>
      <c r="M1249" s="199"/>
      <c r="N1249" s="200"/>
      <c r="O1249" s="200"/>
      <c r="P1249" s="200"/>
      <c r="Q1249" s="200"/>
      <c r="R1249" s="200"/>
      <c r="S1249" s="200"/>
      <c r="T1249" s="201"/>
      <c r="AT1249" s="202" t="s">
        <v>193</v>
      </c>
      <c r="AU1249" s="202" t="s">
        <v>90</v>
      </c>
      <c r="AV1249" s="13" t="s">
        <v>88</v>
      </c>
      <c r="AW1249" s="13" t="s">
        <v>41</v>
      </c>
      <c r="AX1249" s="13" t="s">
        <v>80</v>
      </c>
      <c r="AY1249" s="202" t="s">
        <v>182</v>
      </c>
    </row>
    <row r="1250" spans="2:51" s="13" customFormat="1" ht="11.25">
      <c r="B1250" s="192"/>
      <c r="C1250" s="193"/>
      <c r="D1250" s="194" t="s">
        <v>193</v>
      </c>
      <c r="E1250" s="195" t="s">
        <v>43</v>
      </c>
      <c r="F1250" s="196" t="s">
        <v>638</v>
      </c>
      <c r="G1250" s="193"/>
      <c r="H1250" s="195" t="s">
        <v>43</v>
      </c>
      <c r="I1250" s="197"/>
      <c r="J1250" s="193"/>
      <c r="K1250" s="193"/>
      <c r="L1250" s="198"/>
      <c r="M1250" s="199"/>
      <c r="N1250" s="200"/>
      <c r="O1250" s="200"/>
      <c r="P1250" s="200"/>
      <c r="Q1250" s="200"/>
      <c r="R1250" s="200"/>
      <c r="S1250" s="200"/>
      <c r="T1250" s="201"/>
      <c r="AT1250" s="202" t="s">
        <v>193</v>
      </c>
      <c r="AU1250" s="202" t="s">
        <v>90</v>
      </c>
      <c r="AV1250" s="13" t="s">
        <v>88</v>
      </c>
      <c r="AW1250" s="13" t="s">
        <v>41</v>
      </c>
      <c r="AX1250" s="13" t="s">
        <v>80</v>
      </c>
      <c r="AY1250" s="202" t="s">
        <v>182</v>
      </c>
    </row>
    <row r="1251" spans="2:51" s="14" customFormat="1" ht="11.25">
      <c r="B1251" s="203"/>
      <c r="C1251" s="204"/>
      <c r="D1251" s="194" t="s">
        <v>193</v>
      </c>
      <c r="E1251" s="205" t="s">
        <v>43</v>
      </c>
      <c r="F1251" s="206" t="s">
        <v>225</v>
      </c>
      <c r="G1251" s="204"/>
      <c r="H1251" s="207">
        <v>8</v>
      </c>
      <c r="I1251" s="208"/>
      <c r="J1251" s="204"/>
      <c r="K1251" s="204"/>
      <c r="L1251" s="209"/>
      <c r="M1251" s="210"/>
      <c r="N1251" s="211"/>
      <c r="O1251" s="211"/>
      <c r="P1251" s="211"/>
      <c r="Q1251" s="211"/>
      <c r="R1251" s="211"/>
      <c r="S1251" s="211"/>
      <c r="T1251" s="212"/>
      <c r="AT1251" s="213" t="s">
        <v>193</v>
      </c>
      <c r="AU1251" s="213" t="s">
        <v>90</v>
      </c>
      <c r="AV1251" s="14" t="s">
        <v>90</v>
      </c>
      <c r="AW1251" s="14" t="s">
        <v>41</v>
      </c>
      <c r="AX1251" s="14" t="s">
        <v>80</v>
      </c>
      <c r="AY1251" s="213" t="s">
        <v>182</v>
      </c>
    </row>
    <row r="1252" spans="2:51" s="13" customFormat="1" ht="11.25">
      <c r="B1252" s="192"/>
      <c r="C1252" s="193"/>
      <c r="D1252" s="194" t="s">
        <v>193</v>
      </c>
      <c r="E1252" s="195" t="s">
        <v>43</v>
      </c>
      <c r="F1252" s="196" t="s">
        <v>640</v>
      </c>
      <c r="G1252" s="193"/>
      <c r="H1252" s="195" t="s">
        <v>43</v>
      </c>
      <c r="I1252" s="197"/>
      <c r="J1252" s="193"/>
      <c r="K1252" s="193"/>
      <c r="L1252" s="198"/>
      <c r="M1252" s="199"/>
      <c r="N1252" s="200"/>
      <c r="O1252" s="200"/>
      <c r="P1252" s="200"/>
      <c r="Q1252" s="200"/>
      <c r="R1252" s="200"/>
      <c r="S1252" s="200"/>
      <c r="T1252" s="201"/>
      <c r="AT1252" s="202" t="s">
        <v>193</v>
      </c>
      <c r="AU1252" s="202" t="s">
        <v>90</v>
      </c>
      <c r="AV1252" s="13" t="s">
        <v>88</v>
      </c>
      <c r="AW1252" s="13" t="s">
        <v>41</v>
      </c>
      <c r="AX1252" s="13" t="s">
        <v>80</v>
      </c>
      <c r="AY1252" s="202" t="s">
        <v>182</v>
      </c>
    </row>
    <row r="1253" spans="2:51" s="14" customFormat="1" ht="11.25">
      <c r="B1253" s="203"/>
      <c r="C1253" s="204"/>
      <c r="D1253" s="194" t="s">
        <v>193</v>
      </c>
      <c r="E1253" s="205" t="s">
        <v>43</v>
      </c>
      <c r="F1253" s="206" t="s">
        <v>90</v>
      </c>
      <c r="G1253" s="204"/>
      <c r="H1253" s="207">
        <v>2</v>
      </c>
      <c r="I1253" s="208"/>
      <c r="J1253" s="204"/>
      <c r="K1253" s="204"/>
      <c r="L1253" s="209"/>
      <c r="M1253" s="210"/>
      <c r="N1253" s="211"/>
      <c r="O1253" s="211"/>
      <c r="P1253" s="211"/>
      <c r="Q1253" s="211"/>
      <c r="R1253" s="211"/>
      <c r="S1253" s="211"/>
      <c r="T1253" s="212"/>
      <c r="AT1253" s="213" t="s">
        <v>193</v>
      </c>
      <c r="AU1253" s="213" t="s">
        <v>90</v>
      </c>
      <c r="AV1253" s="14" t="s">
        <v>90</v>
      </c>
      <c r="AW1253" s="14" t="s">
        <v>41</v>
      </c>
      <c r="AX1253" s="14" t="s">
        <v>80</v>
      </c>
      <c r="AY1253" s="213" t="s">
        <v>182</v>
      </c>
    </row>
    <row r="1254" spans="2:51" s="13" customFormat="1" ht="11.25">
      <c r="B1254" s="192"/>
      <c r="C1254" s="193"/>
      <c r="D1254" s="194" t="s">
        <v>193</v>
      </c>
      <c r="E1254" s="195" t="s">
        <v>43</v>
      </c>
      <c r="F1254" s="196" t="s">
        <v>1636</v>
      </c>
      <c r="G1254" s="193"/>
      <c r="H1254" s="195" t="s">
        <v>43</v>
      </c>
      <c r="I1254" s="197"/>
      <c r="J1254" s="193"/>
      <c r="K1254" s="193"/>
      <c r="L1254" s="198"/>
      <c r="M1254" s="199"/>
      <c r="N1254" s="200"/>
      <c r="O1254" s="200"/>
      <c r="P1254" s="200"/>
      <c r="Q1254" s="200"/>
      <c r="R1254" s="200"/>
      <c r="S1254" s="200"/>
      <c r="T1254" s="201"/>
      <c r="AT1254" s="202" t="s">
        <v>193</v>
      </c>
      <c r="AU1254" s="202" t="s">
        <v>90</v>
      </c>
      <c r="AV1254" s="13" t="s">
        <v>88</v>
      </c>
      <c r="AW1254" s="13" t="s">
        <v>41</v>
      </c>
      <c r="AX1254" s="13" t="s">
        <v>80</v>
      </c>
      <c r="AY1254" s="202" t="s">
        <v>182</v>
      </c>
    </row>
    <row r="1255" spans="2:51" s="14" customFormat="1" ht="11.25">
      <c r="B1255" s="203"/>
      <c r="C1255" s="204"/>
      <c r="D1255" s="194" t="s">
        <v>193</v>
      </c>
      <c r="E1255" s="205" t="s">
        <v>43</v>
      </c>
      <c r="F1255" s="206" t="s">
        <v>235</v>
      </c>
      <c r="G1255" s="204"/>
      <c r="H1255" s="207">
        <v>10</v>
      </c>
      <c r="I1255" s="208"/>
      <c r="J1255" s="204"/>
      <c r="K1255" s="204"/>
      <c r="L1255" s="209"/>
      <c r="M1255" s="210"/>
      <c r="N1255" s="211"/>
      <c r="O1255" s="211"/>
      <c r="P1255" s="211"/>
      <c r="Q1255" s="211"/>
      <c r="R1255" s="211"/>
      <c r="S1255" s="211"/>
      <c r="T1255" s="212"/>
      <c r="AT1255" s="213" t="s">
        <v>193</v>
      </c>
      <c r="AU1255" s="213" t="s">
        <v>90</v>
      </c>
      <c r="AV1255" s="14" t="s">
        <v>90</v>
      </c>
      <c r="AW1255" s="14" t="s">
        <v>41</v>
      </c>
      <c r="AX1255" s="14" t="s">
        <v>80</v>
      </c>
      <c r="AY1255" s="213" t="s">
        <v>182</v>
      </c>
    </row>
    <row r="1256" spans="2:51" s="13" customFormat="1" ht="11.25">
      <c r="B1256" s="192"/>
      <c r="C1256" s="193"/>
      <c r="D1256" s="194" t="s">
        <v>193</v>
      </c>
      <c r="E1256" s="195" t="s">
        <v>43</v>
      </c>
      <c r="F1256" s="196" t="s">
        <v>1637</v>
      </c>
      <c r="G1256" s="193"/>
      <c r="H1256" s="195" t="s">
        <v>43</v>
      </c>
      <c r="I1256" s="197"/>
      <c r="J1256" s="193"/>
      <c r="K1256" s="193"/>
      <c r="L1256" s="198"/>
      <c r="M1256" s="199"/>
      <c r="N1256" s="200"/>
      <c r="O1256" s="200"/>
      <c r="P1256" s="200"/>
      <c r="Q1256" s="200"/>
      <c r="R1256" s="200"/>
      <c r="S1256" s="200"/>
      <c r="T1256" s="201"/>
      <c r="AT1256" s="202" t="s">
        <v>193</v>
      </c>
      <c r="AU1256" s="202" t="s">
        <v>90</v>
      </c>
      <c r="AV1256" s="13" t="s">
        <v>88</v>
      </c>
      <c r="AW1256" s="13" t="s">
        <v>41</v>
      </c>
      <c r="AX1256" s="13" t="s">
        <v>80</v>
      </c>
      <c r="AY1256" s="202" t="s">
        <v>182</v>
      </c>
    </row>
    <row r="1257" spans="2:51" s="14" customFormat="1" ht="11.25">
      <c r="B1257" s="203"/>
      <c r="C1257" s="204"/>
      <c r="D1257" s="194" t="s">
        <v>193</v>
      </c>
      <c r="E1257" s="205" t="s">
        <v>43</v>
      </c>
      <c r="F1257" s="206" t="s">
        <v>90</v>
      </c>
      <c r="G1257" s="204"/>
      <c r="H1257" s="207">
        <v>2</v>
      </c>
      <c r="I1257" s="208"/>
      <c r="J1257" s="204"/>
      <c r="K1257" s="204"/>
      <c r="L1257" s="209"/>
      <c r="M1257" s="210"/>
      <c r="N1257" s="211"/>
      <c r="O1257" s="211"/>
      <c r="P1257" s="211"/>
      <c r="Q1257" s="211"/>
      <c r="R1257" s="211"/>
      <c r="S1257" s="211"/>
      <c r="T1257" s="212"/>
      <c r="AT1257" s="213" t="s">
        <v>193</v>
      </c>
      <c r="AU1257" s="213" t="s">
        <v>90</v>
      </c>
      <c r="AV1257" s="14" t="s">
        <v>90</v>
      </c>
      <c r="AW1257" s="14" t="s">
        <v>41</v>
      </c>
      <c r="AX1257" s="14" t="s">
        <v>80</v>
      </c>
      <c r="AY1257" s="213" t="s">
        <v>182</v>
      </c>
    </row>
    <row r="1258" spans="2:51" s="13" customFormat="1" ht="11.25">
      <c r="B1258" s="192"/>
      <c r="C1258" s="193"/>
      <c r="D1258" s="194" t="s">
        <v>193</v>
      </c>
      <c r="E1258" s="195" t="s">
        <v>43</v>
      </c>
      <c r="F1258" s="196" t="s">
        <v>1638</v>
      </c>
      <c r="G1258" s="193"/>
      <c r="H1258" s="195" t="s">
        <v>43</v>
      </c>
      <c r="I1258" s="197"/>
      <c r="J1258" s="193"/>
      <c r="K1258" s="193"/>
      <c r="L1258" s="198"/>
      <c r="M1258" s="199"/>
      <c r="N1258" s="200"/>
      <c r="O1258" s="200"/>
      <c r="P1258" s="200"/>
      <c r="Q1258" s="200"/>
      <c r="R1258" s="200"/>
      <c r="S1258" s="200"/>
      <c r="T1258" s="201"/>
      <c r="AT1258" s="202" t="s">
        <v>193</v>
      </c>
      <c r="AU1258" s="202" t="s">
        <v>90</v>
      </c>
      <c r="AV1258" s="13" t="s">
        <v>88</v>
      </c>
      <c r="AW1258" s="13" t="s">
        <v>41</v>
      </c>
      <c r="AX1258" s="13" t="s">
        <v>80</v>
      </c>
      <c r="AY1258" s="202" t="s">
        <v>182</v>
      </c>
    </row>
    <row r="1259" spans="2:51" s="14" customFormat="1" ht="11.25">
      <c r="B1259" s="203"/>
      <c r="C1259" s="204"/>
      <c r="D1259" s="194" t="s">
        <v>193</v>
      </c>
      <c r="E1259" s="205" t="s">
        <v>43</v>
      </c>
      <c r="F1259" s="206" t="s">
        <v>90</v>
      </c>
      <c r="G1259" s="204"/>
      <c r="H1259" s="207">
        <v>2</v>
      </c>
      <c r="I1259" s="208"/>
      <c r="J1259" s="204"/>
      <c r="K1259" s="204"/>
      <c r="L1259" s="209"/>
      <c r="M1259" s="210"/>
      <c r="N1259" s="211"/>
      <c r="O1259" s="211"/>
      <c r="P1259" s="211"/>
      <c r="Q1259" s="211"/>
      <c r="R1259" s="211"/>
      <c r="S1259" s="211"/>
      <c r="T1259" s="212"/>
      <c r="AT1259" s="213" t="s">
        <v>193</v>
      </c>
      <c r="AU1259" s="213" t="s">
        <v>90</v>
      </c>
      <c r="AV1259" s="14" t="s">
        <v>90</v>
      </c>
      <c r="AW1259" s="14" t="s">
        <v>41</v>
      </c>
      <c r="AX1259" s="14" t="s">
        <v>80</v>
      </c>
      <c r="AY1259" s="213" t="s">
        <v>182</v>
      </c>
    </row>
    <row r="1260" spans="2:51" s="13" customFormat="1" ht="11.25">
      <c r="B1260" s="192"/>
      <c r="C1260" s="193"/>
      <c r="D1260" s="194" t="s">
        <v>193</v>
      </c>
      <c r="E1260" s="195" t="s">
        <v>43</v>
      </c>
      <c r="F1260" s="196" t="s">
        <v>1639</v>
      </c>
      <c r="G1260" s="193"/>
      <c r="H1260" s="195" t="s">
        <v>43</v>
      </c>
      <c r="I1260" s="197"/>
      <c r="J1260" s="193"/>
      <c r="K1260" s="193"/>
      <c r="L1260" s="198"/>
      <c r="M1260" s="199"/>
      <c r="N1260" s="200"/>
      <c r="O1260" s="200"/>
      <c r="P1260" s="200"/>
      <c r="Q1260" s="200"/>
      <c r="R1260" s="200"/>
      <c r="S1260" s="200"/>
      <c r="T1260" s="201"/>
      <c r="AT1260" s="202" t="s">
        <v>193</v>
      </c>
      <c r="AU1260" s="202" t="s">
        <v>90</v>
      </c>
      <c r="AV1260" s="13" t="s">
        <v>88</v>
      </c>
      <c r="AW1260" s="13" t="s">
        <v>41</v>
      </c>
      <c r="AX1260" s="13" t="s">
        <v>80</v>
      </c>
      <c r="AY1260" s="202" t="s">
        <v>182</v>
      </c>
    </row>
    <row r="1261" spans="2:51" s="14" customFormat="1" ht="11.25">
      <c r="B1261" s="203"/>
      <c r="C1261" s="204"/>
      <c r="D1261" s="194" t="s">
        <v>193</v>
      </c>
      <c r="E1261" s="205" t="s">
        <v>43</v>
      </c>
      <c r="F1261" s="206" t="s">
        <v>205</v>
      </c>
      <c r="G1261" s="204"/>
      <c r="H1261" s="207">
        <v>4</v>
      </c>
      <c r="I1261" s="208"/>
      <c r="J1261" s="204"/>
      <c r="K1261" s="204"/>
      <c r="L1261" s="209"/>
      <c r="M1261" s="210"/>
      <c r="N1261" s="211"/>
      <c r="O1261" s="211"/>
      <c r="P1261" s="211"/>
      <c r="Q1261" s="211"/>
      <c r="R1261" s="211"/>
      <c r="S1261" s="211"/>
      <c r="T1261" s="212"/>
      <c r="AT1261" s="213" t="s">
        <v>193</v>
      </c>
      <c r="AU1261" s="213" t="s">
        <v>90</v>
      </c>
      <c r="AV1261" s="14" t="s">
        <v>90</v>
      </c>
      <c r="AW1261" s="14" t="s">
        <v>41</v>
      </c>
      <c r="AX1261" s="14" t="s">
        <v>80</v>
      </c>
      <c r="AY1261" s="213" t="s">
        <v>182</v>
      </c>
    </row>
    <row r="1262" spans="2:51" s="13" customFormat="1" ht="11.25">
      <c r="B1262" s="192"/>
      <c r="C1262" s="193"/>
      <c r="D1262" s="194" t="s">
        <v>193</v>
      </c>
      <c r="E1262" s="195" t="s">
        <v>43</v>
      </c>
      <c r="F1262" s="196" t="s">
        <v>1641</v>
      </c>
      <c r="G1262" s="193"/>
      <c r="H1262" s="195" t="s">
        <v>43</v>
      </c>
      <c r="I1262" s="197"/>
      <c r="J1262" s="193"/>
      <c r="K1262" s="193"/>
      <c r="L1262" s="198"/>
      <c r="M1262" s="199"/>
      <c r="N1262" s="200"/>
      <c r="O1262" s="200"/>
      <c r="P1262" s="200"/>
      <c r="Q1262" s="200"/>
      <c r="R1262" s="200"/>
      <c r="S1262" s="200"/>
      <c r="T1262" s="201"/>
      <c r="AT1262" s="202" t="s">
        <v>193</v>
      </c>
      <c r="AU1262" s="202" t="s">
        <v>90</v>
      </c>
      <c r="AV1262" s="13" t="s">
        <v>88</v>
      </c>
      <c r="AW1262" s="13" t="s">
        <v>41</v>
      </c>
      <c r="AX1262" s="13" t="s">
        <v>80</v>
      </c>
      <c r="AY1262" s="202" t="s">
        <v>182</v>
      </c>
    </row>
    <row r="1263" spans="2:51" s="14" customFormat="1" ht="11.25">
      <c r="B1263" s="203"/>
      <c r="C1263" s="204"/>
      <c r="D1263" s="194" t="s">
        <v>193</v>
      </c>
      <c r="E1263" s="205" t="s">
        <v>43</v>
      </c>
      <c r="F1263" s="206" t="s">
        <v>225</v>
      </c>
      <c r="G1263" s="204"/>
      <c r="H1263" s="207">
        <v>8</v>
      </c>
      <c r="I1263" s="208"/>
      <c r="J1263" s="204"/>
      <c r="K1263" s="204"/>
      <c r="L1263" s="209"/>
      <c r="M1263" s="210"/>
      <c r="N1263" s="211"/>
      <c r="O1263" s="211"/>
      <c r="P1263" s="211"/>
      <c r="Q1263" s="211"/>
      <c r="R1263" s="211"/>
      <c r="S1263" s="211"/>
      <c r="T1263" s="212"/>
      <c r="AT1263" s="213" t="s">
        <v>193</v>
      </c>
      <c r="AU1263" s="213" t="s">
        <v>90</v>
      </c>
      <c r="AV1263" s="14" t="s">
        <v>90</v>
      </c>
      <c r="AW1263" s="14" t="s">
        <v>41</v>
      </c>
      <c r="AX1263" s="14" t="s">
        <v>80</v>
      </c>
      <c r="AY1263" s="213" t="s">
        <v>182</v>
      </c>
    </row>
    <row r="1264" spans="2:51" s="13" customFormat="1" ht="11.25">
      <c r="B1264" s="192"/>
      <c r="C1264" s="193"/>
      <c r="D1264" s="194" t="s">
        <v>193</v>
      </c>
      <c r="E1264" s="195" t="s">
        <v>43</v>
      </c>
      <c r="F1264" s="196" t="s">
        <v>1643</v>
      </c>
      <c r="G1264" s="193"/>
      <c r="H1264" s="195" t="s">
        <v>43</v>
      </c>
      <c r="I1264" s="197"/>
      <c r="J1264" s="193"/>
      <c r="K1264" s="193"/>
      <c r="L1264" s="198"/>
      <c r="M1264" s="199"/>
      <c r="N1264" s="200"/>
      <c r="O1264" s="200"/>
      <c r="P1264" s="200"/>
      <c r="Q1264" s="200"/>
      <c r="R1264" s="200"/>
      <c r="S1264" s="200"/>
      <c r="T1264" s="201"/>
      <c r="AT1264" s="202" t="s">
        <v>193</v>
      </c>
      <c r="AU1264" s="202" t="s">
        <v>90</v>
      </c>
      <c r="AV1264" s="13" t="s">
        <v>88</v>
      </c>
      <c r="AW1264" s="13" t="s">
        <v>41</v>
      </c>
      <c r="AX1264" s="13" t="s">
        <v>80</v>
      </c>
      <c r="AY1264" s="202" t="s">
        <v>182</v>
      </c>
    </row>
    <row r="1265" spans="1:65" s="14" customFormat="1" ht="11.25">
      <c r="B1265" s="203"/>
      <c r="C1265" s="204"/>
      <c r="D1265" s="194" t="s">
        <v>193</v>
      </c>
      <c r="E1265" s="205" t="s">
        <v>43</v>
      </c>
      <c r="F1265" s="206" t="s">
        <v>205</v>
      </c>
      <c r="G1265" s="204"/>
      <c r="H1265" s="207">
        <v>4</v>
      </c>
      <c r="I1265" s="208"/>
      <c r="J1265" s="204"/>
      <c r="K1265" s="204"/>
      <c r="L1265" s="209"/>
      <c r="M1265" s="210"/>
      <c r="N1265" s="211"/>
      <c r="O1265" s="211"/>
      <c r="P1265" s="211"/>
      <c r="Q1265" s="211"/>
      <c r="R1265" s="211"/>
      <c r="S1265" s="211"/>
      <c r="T1265" s="212"/>
      <c r="AT1265" s="213" t="s">
        <v>193</v>
      </c>
      <c r="AU1265" s="213" t="s">
        <v>90</v>
      </c>
      <c r="AV1265" s="14" t="s">
        <v>90</v>
      </c>
      <c r="AW1265" s="14" t="s">
        <v>41</v>
      </c>
      <c r="AX1265" s="14" t="s">
        <v>80</v>
      </c>
      <c r="AY1265" s="213" t="s">
        <v>182</v>
      </c>
    </row>
    <row r="1266" spans="1:65" s="13" customFormat="1" ht="11.25">
      <c r="B1266" s="192"/>
      <c r="C1266" s="193"/>
      <c r="D1266" s="194" t="s">
        <v>193</v>
      </c>
      <c r="E1266" s="195" t="s">
        <v>43</v>
      </c>
      <c r="F1266" s="196" t="s">
        <v>1644</v>
      </c>
      <c r="G1266" s="193"/>
      <c r="H1266" s="195" t="s">
        <v>43</v>
      </c>
      <c r="I1266" s="197"/>
      <c r="J1266" s="193"/>
      <c r="K1266" s="193"/>
      <c r="L1266" s="198"/>
      <c r="M1266" s="199"/>
      <c r="N1266" s="200"/>
      <c r="O1266" s="200"/>
      <c r="P1266" s="200"/>
      <c r="Q1266" s="200"/>
      <c r="R1266" s="200"/>
      <c r="S1266" s="200"/>
      <c r="T1266" s="201"/>
      <c r="AT1266" s="202" t="s">
        <v>193</v>
      </c>
      <c r="AU1266" s="202" t="s">
        <v>90</v>
      </c>
      <c r="AV1266" s="13" t="s">
        <v>88</v>
      </c>
      <c r="AW1266" s="13" t="s">
        <v>41</v>
      </c>
      <c r="AX1266" s="13" t="s">
        <v>80</v>
      </c>
      <c r="AY1266" s="202" t="s">
        <v>182</v>
      </c>
    </row>
    <row r="1267" spans="1:65" s="14" customFormat="1" ht="11.25">
      <c r="B1267" s="203"/>
      <c r="C1267" s="204"/>
      <c r="D1267" s="194" t="s">
        <v>193</v>
      </c>
      <c r="E1267" s="205" t="s">
        <v>43</v>
      </c>
      <c r="F1267" s="206" t="s">
        <v>90</v>
      </c>
      <c r="G1267" s="204"/>
      <c r="H1267" s="207">
        <v>2</v>
      </c>
      <c r="I1267" s="208"/>
      <c r="J1267" s="204"/>
      <c r="K1267" s="204"/>
      <c r="L1267" s="209"/>
      <c r="M1267" s="210"/>
      <c r="N1267" s="211"/>
      <c r="O1267" s="211"/>
      <c r="P1267" s="211"/>
      <c r="Q1267" s="211"/>
      <c r="R1267" s="211"/>
      <c r="S1267" s="211"/>
      <c r="T1267" s="212"/>
      <c r="AT1267" s="213" t="s">
        <v>193</v>
      </c>
      <c r="AU1267" s="213" t="s">
        <v>90</v>
      </c>
      <c r="AV1267" s="14" t="s">
        <v>90</v>
      </c>
      <c r="AW1267" s="14" t="s">
        <v>41</v>
      </c>
      <c r="AX1267" s="14" t="s">
        <v>80</v>
      </c>
      <c r="AY1267" s="213" t="s">
        <v>182</v>
      </c>
    </row>
    <row r="1268" spans="1:65" s="13" customFormat="1" ht="11.25">
      <c r="B1268" s="192"/>
      <c r="C1268" s="193"/>
      <c r="D1268" s="194" t="s">
        <v>193</v>
      </c>
      <c r="E1268" s="195" t="s">
        <v>43</v>
      </c>
      <c r="F1268" s="196" t="s">
        <v>1646</v>
      </c>
      <c r="G1268" s="193"/>
      <c r="H1268" s="195" t="s">
        <v>43</v>
      </c>
      <c r="I1268" s="197"/>
      <c r="J1268" s="193"/>
      <c r="K1268" s="193"/>
      <c r="L1268" s="198"/>
      <c r="M1268" s="199"/>
      <c r="N1268" s="200"/>
      <c r="O1268" s="200"/>
      <c r="P1268" s="200"/>
      <c r="Q1268" s="200"/>
      <c r="R1268" s="200"/>
      <c r="S1268" s="200"/>
      <c r="T1268" s="201"/>
      <c r="AT1268" s="202" t="s">
        <v>193</v>
      </c>
      <c r="AU1268" s="202" t="s">
        <v>90</v>
      </c>
      <c r="AV1268" s="13" t="s">
        <v>88</v>
      </c>
      <c r="AW1268" s="13" t="s">
        <v>41</v>
      </c>
      <c r="AX1268" s="13" t="s">
        <v>80</v>
      </c>
      <c r="AY1268" s="202" t="s">
        <v>182</v>
      </c>
    </row>
    <row r="1269" spans="1:65" s="14" customFormat="1" ht="11.25">
      <c r="B1269" s="203"/>
      <c r="C1269" s="204"/>
      <c r="D1269" s="194" t="s">
        <v>193</v>
      </c>
      <c r="E1269" s="205" t="s">
        <v>43</v>
      </c>
      <c r="F1269" s="206" t="s">
        <v>90</v>
      </c>
      <c r="G1269" s="204"/>
      <c r="H1269" s="207">
        <v>2</v>
      </c>
      <c r="I1269" s="208"/>
      <c r="J1269" s="204"/>
      <c r="K1269" s="204"/>
      <c r="L1269" s="209"/>
      <c r="M1269" s="210"/>
      <c r="N1269" s="211"/>
      <c r="O1269" s="211"/>
      <c r="P1269" s="211"/>
      <c r="Q1269" s="211"/>
      <c r="R1269" s="211"/>
      <c r="S1269" s="211"/>
      <c r="T1269" s="212"/>
      <c r="AT1269" s="213" t="s">
        <v>193</v>
      </c>
      <c r="AU1269" s="213" t="s">
        <v>90</v>
      </c>
      <c r="AV1269" s="14" t="s">
        <v>90</v>
      </c>
      <c r="AW1269" s="14" t="s">
        <v>41</v>
      </c>
      <c r="AX1269" s="14" t="s">
        <v>80</v>
      </c>
      <c r="AY1269" s="213" t="s">
        <v>182</v>
      </c>
    </row>
    <row r="1270" spans="1:65" s="15" customFormat="1" ht="11.25">
      <c r="B1270" s="227"/>
      <c r="C1270" s="228"/>
      <c r="D1270" s="194" t="s">
        <v>193</v>
      </c>
      <c r="E1270" s="229" t="s">
        <v>43</v>
      </c>
      <c r="F1270" s="230" t="s">
        <v>436</v>
      </c>
      <c r="G1270" s="228"/>
      <c r="H1270" s="231">
        <v>44</v>
      </c>
      <c r="I1270" s="232"/>
      <c r="J1270" s="228"/>
      <c r="K1270" s="228"/>
      <c r="L1270" s="233"/>
      <c r="M1270" s="234"/>
      <c r="N1270" s="235"/>
      <c r="O1270" s="235"/>
      <c r="P1270" s="235"/>
      <c r="Q1270" s="235"/>
      <c r="R1270" s="235"/>
      <c r="S1270" s="235"/>
      <c r="T1270" s="236"/>
      <c r="AT1270" s="237" t="s">
        <v>193</v>
      </c>
      <c r="AU1270" s="237" t="s">
        <v>90</v>
      </c>
      <c r="AV1270" s="15" t="s">
        <v>205</v>
      </c>
      <c r="AW1270" s="15" t="s">
        <v>41</v>
      </c>
      <c r="AX1270" s="15" t="s">
        <v>88</v>
      </c>
      <c r="AY1270" s="237" t="s">
        <v>182</v>
      </c>
    </row>
    <row r="1271" spans="1:65" s="2" customFormat="1" ht="14.45" customHeight="1">
      <c r="A1271" s="35"/>
      <c r="B1271" s="36"/>
      <c r="C1271" s="214" t="s">
        <v>1063</v>
      </c>
      <c r="D1271" s="214" t="s">
        <v>179</v>
      </c>
      <c r="E1271" s="215" t="s">
        <v>2613</v>
      </c>
      <c r="F1271" s="216" t="s">
        <v>2614</v>
      </c>
      <c r="G1271" s="217" t="s">
        <v>190</v>
      </c>
      <c r="H1271" s="218">
        <v>4</v>
      </c>
      <c r="I1271" s="219"/>
      <c r="J1271" s="220">
        <f>ROUND(I1271*H1271,2)</f>
        <v>0</v>
      </c>
      <c r="K1271" s="216" t="s">
        <v>198</v>
      </c>
      <c r="L1271" s="221"/>
      <c r="M1271" s="222" t="s">
        <v>43</v>
      </c>
      <c r="N1271" s="223" t="s">
        <v>51</v>
      </c>
      <c r="O1271" s="65"/>
      <c r="P1271" s="188">
        <f>O1271*H1271</f>
        <v>0</v>
      </c>
      <c r="Q1271" s="188">
        <v>0</v>
      </c>
      <c r="R1271" s="188">
        <f>Q1271*H1271</f>
        <v>0</v>
      </c>
      <c r="S1271" s="188">
        <v>0</v>
      </c>
      <c r="T1271" s="189">
        <f>S1271*H1271</f>
        <v>0</v>
      </c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R1271" s="190" t="s">
        <v>90</v>
      </c>
      <c r="AT1271" s="190" t="s">
        <v>179</v>
      </c>
      <c r="AU1271" s="190" t="s">
        <v>90</v>
      </c>
      <c r="AY1271" s="17" t="s">
        <v>182</v>
      </c>
      <c r="BE1271" s="191">
        <f>IF(N1271="základní",J1271,0)</f>
        <v>0</v>
      </c>
      <c r="BF1271" s="191">
        <f>IF(N1271="snížená",J1271,0)</f>
        <v>0</v>
      </c>
      <c r="BG1271" s="191">
        <f>IF(N1271="zákl. přenesená",J1271,0)</f>
        <v>0</v>
      </c>
      <c r="BH1271" s="191">
        <f>IF(N1271="sníž. přenesená",J1271,0)</f>
        <v>0</v>
      </c>
      <c r="BI1271" s="191">
        <f>IF(N1271="nulová",J1271,0)</f>
        <v>0</v>
      </c>
      <c r="BJ1271" s="17" t="s">
        <v>88</v>
      </c>
      <c r="BK1271" s="191">
        <f>ROUND(I1271*H1271,2)</f>
        <v>0</v>
      </c>
      <c r="BL1271" s="17" t="s">
        <v>88</v>
      </c>
      <c r="BM1271" s="190" t="s">
        <v>2615</v>
      </c>
    </row>
    <row r="1272" spans="1:65" s="13" customFormat="1" ht="11.25">
      <c r="B1272" s="192"/>
      <c r="C1272" s="193"/>
      <c r="D1272" s="194" t="s">
        <v>193</v>
      </c>
      <c r="E1272" s="195" t="s">
        <v>43</v>
      </c>
      <c r="F1272" s="196" t="s">
        <v>431</v>
      </c>
      <c r="G1272" s="193"/>
      <c r="H1272" s="195" t="s">
        <v>43</v>
      </c>
      <c r="I1272" s="197"/>
      <c r="J1272" s="193"/>
      <c r="K1272" s="193"/>
      <c r="L1272" s="198"/>
      <c r="M1272" s="199"/>
      <c r="N1272" s="200"/>
      <c r="O1272" s="200"/>
      <c r="P1272" s="200"/>
      <c r="Q1272" s="200"/>
      <c r="R1272" s="200"/>
      <c r="S1272" s="200"/>
      <c r="T1272" s="201"/>
      <c r="AT1272" s="202" t="s">
        <v>193</v>
      </c>
      <c r="AU1272" s="202" t="s">
        <v>90</v>
      </c>
      <c r="AV1272" s="13" t="s">
        <v>88</v>
      </c>
      <c r="AW1272" s="13" t="s">
        <v>41</v>
      </c>
      <c r="AX1272" s="13" t="s">
        <v>80</v>
      </c>
      <c r="AY1272" s="202" t="s">
        <v>182</v>
      </c>
    </row>
    <row r="1273" spans="1:65" s="13" customFormat="1" ht="11.25">
      <c r="B1273" s="192"/>
      <c r="C1273" s="193"/>
      <c r="D1273" s="194" t="s">
        <v>193</v>
      </c>
      <c r="E1273" s="195" t="s">
        <v>43</v>
      </c>
      <c r="F1273" s="196" t="s">
        <v>1638</v>
      </c>
      <c r="G1273" s="193"/>
      <c r="H1273" s="195" t="s">
        <v>43</v>
      </c>
      <c r="I1273" s="197"/>
      <c r="J1273" s="193"/>
      <c r="K1273" s="193"/>
      <c r="L1273" s="198"/>
      <c r="M1273" s="199"/>
      <c r="N1273" s="200"/>
      <c r="O1273" s="200"/>
      <c r="P1273" s="200"/>
      <c r="Q1273" s="200"/>
      <c r="R1273" s="200"/>
      <c r="S1273" s="200"/>
      <c r="T1273" s="201"/>
      <c r="AT1273" s="202" t="s">
        <v>193</v>
      </c>
      <c r="AU1273" s="202" t="s">
        <v>90</v>
      </c>
      <c r="AV1273" s="13" t="s">
        <v>88</v>
      </c>
      <c r="AW1273" s="13" t="s">
        <v>41</v>
      </c>
      <c r="AX1273" s="13" t="s">
        <v>80</v>
      </c>
      <c r="AY1273" s="202" t="s">
        <v>182</v>
      </c>
    </row>
    <row r="1274" spans="1:65" s="14" customFormat="1" ht="11.25">
      <c r="B1274" s="203"/>
      <c r="C1274" s="204"/>
      <c r="D1274" s="194" t="s">
        <v>193</v>
      </c>
      <c r="E1274" s="205" t="s">
        <v>43</v>
      </c>
      <c r="F1274" s="206" t="s">
        <v>1879</v>
      </c>
      <c r="G1274" s="204"/>
      <c r="H1274" s="207">
        <v>4</v>
      </c>
      <c r="I1274" s="208"/>
      <c r="J1274" s="204"/>
      <c r="K1274" s="204"/>
      <c r="L1274" s="209"/>
      <c r="M1274" s="210"/>
      <c r="N1274" s="211"/>
      <c r="O1274" s="211"/>
      <c r="P1274" s="211"/>
      <c r="Q1274" s="211"/>
      <c r="R1274" s="211"/>
      <c r="S1274" s="211"/>
      <c r="T1274" s="212"/>
      <c r="AT1274" s="213" t="s">
        <v>193</v>
      </c>
      <c r="AU1274" s="213" t="s">
        <v>90</v>
      </c>
      <c r="AV1274" s="14" t="s">
        <v>90</v>
      </c>
      <c r="AW1274" s="14" t="s">
        <v>41</v>
      </c>
      <c r="AX1274" s="14" t="s">
        <v>88</v>
      </c>
      <c r="AY1274" s="213" t="s">
        <v>182</v>
      </c>
    </row>
    <row r="1275" spans="1:65" s="2" customFormat="1" ht="14.45" customHeight="1">
      <c r="A1275" s="35"/>
      <c r="B1275" s="36"/>
      <c r="C1275" s="214" t="s">
        <v>1068</v>
      </c>
      <c r="D1275" s="214" t="s">
        <v>179</v>
      </c>
      <c r="E1275" s="215" t="s">
        <v>2616</v>
      </c>
      <c r="F1275" s="216" t="s">
        <v>2617</v>
      </c>
      <c r="G1275" s="217" t="s">
        <v>190</v>
      </c>
      <c r="H1275" s="218">
        <v>12</v>
      </c>
      <c r="I1275" s="219"/>
      <c r="J1275" s="220">
        <f>ROUND(I1275*H1275,2)</f>
        <v>0</v>
      </c>
      <c r="K1275" s="216" t="s">
        <v>198</v>
      </c>
      <c r="L1275" s="221"/>
      <c r="M1275" s="222" t="s">
        <v>43</v>
      </c>
      <c r="N1275" s="223" t="s">
        <v>51</v>
      </c>
      <c r="O1275" s="65"/>
      <c r="P1275" s="188">
        <f>O1275*H1275</f>
        <v>0</v>
      </c>
      <c r="Q1275" s="188">
        <v>0</v>
      </c>
      <c r="R1275" s="188">
        <f>Q1275*H1275</f>
        <v>0</v>
      </c>
      <c r="S1275" s="188">
        <v>0</v>
      </c>
      <c r="T1275" s="189">
        <f>S1275*H1275</f>
        <v>0</v>
      </c>
      <c r="U1275" s="35"/>
      <c r="V1275" s="35"/>
      <c r="W1275" s="35"/>
      <c r="X1275" s="35"/>
      <c r="Y1275" s="35"/>
      <c r="Z1275" s="35"/>
      <c r="AA1275" s="35"/>
      <c r="AB1275" s="35"/>
      <c r="AC1275" s="35"/>
      <c r="AD1275" s="35"/>
      <c r="AE1275" s="35"/>
      <c r="AR1275" s="190" t="s">
        <v>90</v>
      </c>
      <c r="AT1275" s="190" t="s">
        <v>179</v>
      </c>
      <c r="AU1275" s="190" t="s">
        <v>90</v>
      </c>
      <c r="AY1275" s="17" t="s">
        <v>182</v>
      </c>
      <c r="BE1275" s="191">
        <f>IF(N1275="základní",J1275,0)</f>
        <v>0</v>
      </c>
      <c r="BF1275" s="191">
        <f>IF(N1275="snížená",J1275,0)</f>
        <v>0</v>
      </c>
      <c r="BG1275" s="191">
        <f>IF(N1275="zákl. přenesená",J1275,0)</f>
        <v>0</v>
      </c>
      <c r="BH1275" s="191">
        <f>IF(N1275="sníž. přenesená",J1275,0)</f>
        <v>0</v>
      </c>
      <c r="BI1275" s="191">
        <f>IF(N1275="nulová",J1275,0)</f>
        <v>0</v>
      </c>
      <c r="BJ1275" s="17" t="s">
        <v>88</v>
      </c>
      <c r="BK1275" s="191">
        <f>ROUND(I1275*H1275,2)</f>
        <v>0</v>
      </c>
      <c r="BL1275" s="17" t="s">
        <v>88</v>
      </c>
      <c r="BM1275" s="190" t="s">
        <v>2618</v>
      </c>
    </row>
    <row r="1276" spans="1:65" s="13" customFormat="1" ht="11.25">
      <c r="B1276" s="192"/>
      <c r="C1276" s="193"/>
      <c r="D1276" s="194" t="s">
        <v>193</v>
      </c>
      <c r="E1276" s="195" t="s">
        <v>43</v>
      </c>
      <c r="F1276" s="196" t="s">
        <v>431</v>
      </c>
      <c r="G1276" s="193"/>
      <c r="H1276" s="195" t="s">
        <v>43</v>
      </c>
      <c r="I1276" s="197"/>
      <c r="J1276" s="193"/>
      <c r="K1276" s="193"/>
      <c r="L1276" s="198"/>
      <c r="M1276" s="199"/>
      <c r="N1276" s="200"/>
      <c r="O1276" s="200"/>
      <c r="P1276" s="200"/>
      <c r="Q1276" s="200"/>
      <c r="R1276" s="200"/>
      <c r="S1276" s="200"/>
      <c r="T1276" s="201"/>
      <c r="AT1276" s="202" t="s">
        <v>193</v>
      </c>
      <c r="AU1276" s="202" t="s">
        <v>90</v>
      </c>
      <c r="AV1276" s="13" t="s">
        <v>88</v>
      </c>
      <c r="AW1276" s="13" t="s">
        <v>41</v>
      </c>
      <c r="AX1276" s="13" t="s">
        <v>80</v>
      </c>
      <c r="AY1276" s="202" t="s">
        <v>182</v>
      </c>
    </row>
    <row r="1277" spans="1:65" s="13" customFormat="1" ht="11.25">
      <c r="B1277" s="192"/>
      <c r="C1277" s="193"/>
      <c r="D1277" s="194" t="s">
        <v>193</v>
      </c>
      <c r="E1277" s="195" t="s">
        <v>43</v>
      </c>
      <c r="F1277" s="196" t="s">
        <v>1641</v>
      </c>
      <c r="G1277" s="193"/>
      <c r="H1277" s="195" t="s">
        <v>43</v>
      </c>
      <c r="I1277" s="197"/>
      <c r="J1277" s="193"/>
      <c r="K1277" s="193"/>
      <c r="L1277" s="198"/>
      <c r="M1277" s="199"/>
      <c r="N1277" s="200"/>
      <c r="O1277" s="200"/>
      <c r="P1277" s="200"/>
      <c r="Q1277" s="200"/>
      <c r="R1277" s="200"/>
      <c r="S1277" s="200"/>
      <c r="T1277" s="201"/>
      <c r="AT1277" s="202" t="s">
        <v>193</v>
      </c>
      <c r="AU1277" s="202" t="s">
        <v>90</v>
      </c>
      <c r="AV1277" s="13" t="s">
        <v>88</v>
      </c>
      <c r="AW1277" s="13" t="s">
        <v>41</v>
      </c>
      <c r="AX1277" s="13" t="s">
        <v>80</v>
      </c>
      <c r="AY1277" s="202" t="s">
        <v>182</v>
      </c>
    </row>
    <row r="1278" spans="1:65" s="14" customFormat="1" ht="11.25">
      <c r="B1278" s="203"/>
      <c r="C1278" s="204"/>
      <c r="D1278" s="194" t="s">
        <v>193</v>
      </c>
      <c r="E1278" s="205" t="s">
        <v>43</v>
      </c>
      <c r="F1278" s="206" t="s">
        <v>181</v>
      </c>
      <c r="G1278" s="204"/>
      <c r="H1278" s="207">
        <v>3</v>
      </c>
      <c r="I1278" s="208"/>
      <c r="J1278" s="204"/>
      <c r="K1278" s="204"/>
      <c r="L1278" s="209"/>
      <c r="M1278" s="210"/>
      <c r="N1278" s="211"/>
      <c r="O1278" s="211"/>
      <c r="P1278" s="211"/>
      <c r="Q1278" s="211"/>
      <c r="R1278" s="211"/>
      <c r="S1278" s="211"/>
      <c r="T1278" s="212"/>
      <c r="AT1278" s="213" t="s">
        <v>193</v>
      </c>
      <c r="AU1278" s="213" t="s">
        <v>90</v>
      </c>
      <c r="AV1278" s="14" t="s">
        <v>90</v>
      </c>
      <c r="AW1278" s="14" t="s">
        <v>41</v>
      </c>
      <c r="AX1278" s="14" t="s">
        <v>80</v>
      </c>
      <c r="AY1278" s="213" t="s">
        <v>182</v>
      </c>
    </row>
    <row r="1279" spans="1:65" s="13" customFormat="1" ht="11.25">
      <c r="B1279" s="192"/>
      <c r="C1279" s="193"/>
      <c r="D1279" s="194" t="s">
        <v>193</v>
      </c>
      <c r="E1279" s="195" t="s">
        <v>43</v>
      </c>
      <c r="F1279" s="196" t="s">
        <v>1643</v>
      </c>
      <c r="G1279" s="193"/>
      <c r="H1279" s="195" t="s">
        <v>43</v>
      </c>
      <c r="I1279" s="197"/>
      <c r="J1279" s="193"/>
      <c r="K1279" s="193"/>
      <c r="L1279" s="198"/>
      <c r="M1279" s="199"/>
      <c r="N1279" s="200"/>
      <c r="O1279" s="200"/>
      <c r="P1279" s="200"/>
      <c r="Q1279" s="200"/>
      <c r="R1279" s="200"/>
      <c r="S1279" s="200"/>
      <c r="T1279" s="201"/>
      <c r="AT1279" s="202" t="s">
        <v>193</v>
      </c>
      <c r="AU1279" s="202" t="s">
        <v>90</v>
      </c>
      <c r="AV1279" s="13" t="s">
        <v>88</v>
      </c>
      <c r="AW1279" s="13" t="s">
        <v>41</v>
      </c>
      <c r="AX1279" s="13" t="s">
        <v>80</v>
      </c>
      <c r="AY1279" s="202" t="s">
        <v>182</v>
      </c>
    </row>
    <row r="1280" spans="1:65" s="14" customFormat="1" ht="11.25">
      <c r="B1280" s="203"/>
      <c r="C1280" s="204"/>
      <c r="D1280" s="194" t="s">
        <v>193</v>
      </c>
      <c r="E1280" s="205" t="s">
        <v>43</v>
      </c>
      <c r="F1280" s="206" t="s">
        <v>181</v>
      </c>
      <c r="G1280" s="204"/>
      <c r="H1280" s="207">
        <v>3</v>
      </c>
      <c r="I1280" s="208"/>
      <c r="J1280" s="204"/>
      <c r="K1280" s="204"/>
      <c r="L1280" s="209"/>
      <c r="M1280" s="210"/>
      <c r="N1280" s="211"/>
      <c r="O1280" s="211"/>
      <c r="P1280" s="211"/>
      <c r="Q1280" s="211"/>
      <c r="R1280" s="211"/>
      <c r="S1280" s="211"/>
      <c r="T1280" s="212"/>
      <c r="AT1280" s="213" t="s">
        <v>193</v>
      </c>
      <c r="AU1280" s="213" t="s">
        <v>90</v>
      </c>
      <c r="AV1280" s="14" t="s">
        <v>90</v>
      </c>
      <c r="AW1280" s="14" t="s">
        <v>41</v>
      </c>
      <c r="AX1280" s="14" t="s">
        <v>80</v>
      </c>
      <c r="AY1280" s="213" t="s">
        <v>182</v>
      </c>
    </row>
    <row r="1281" spans="1:65" s="13" customFormat="1" ht="11.25">
      <c r="B1281" s="192"/>
      <c r="C1281" s="193"/>
      <c r="D1281" s="194" t="s">
        <v>193</v>
      </c>
      <c r="E1281" s="195" t="s">
        <v>43</v>
      </c>
      <c r="F1281" s="196" t="s">
        <v>1644</v>
      </c>
      <c r="G1281" s="193"/>
      <c r="H1281" s="195" t="s">
        <v>43</v>
      </c>
      <c r="I1281" s="197"/>
      <c r="J1281" s="193"/>
      <c r="K1281" s="193"/>
      <c r="L1281" s="198"/>
      <c r="M1281" s="199"/>
      <c r="N1281" s="200"/>
      <c r="O1281" s="200"/>
      <c r="P1281" s="200"/>
      <c r="Q1281" s="200"/>
      <c r="R1281" s="200"/>
      <c r="S1281" s="200"/>
      <c r="T1281" s="201"/>
      <c r="AT1281" s="202" t="s">
        <v>193</v>
      </c>
      <c r="AU1281" s="202" t="s">
        <v>90</v>
      </c>
      <c r="AV1281" s="13" t="s">
        <v>88</v>
      </c>
      <c r="AW1281" s="13" t="s">
        <v>41</v>
      </c>
      <c r="AX1281" s="13" t="s">
        <v>80</v>
      </c>
      <c r="AY1281" s="202" t="s">
        <v>182</v>
      </c>
    </row>
    <row r="1282" spans="1:65" s="14" customFormat="1" ht="11.25">
      <c r="B1282" s="203"/>
      <c r="C1282" s="204"/>
      <c r="D1282" s="194" t="s">
        <v>193</v>
      </c>
      <c r="E1282" s="205" t="s">
        <v>43</v>
      </c>
      <c r="F1282" s="206" t="s">
        <v>181</v>
      </c>
      <c r="G1282" s="204"/>
      <c r="H1282" s="207">
        <v>3</v>
      </c>
      <c r="I1282" s="208"/>
      <c r="J1282" s="204"/>
      <c r="K1282" s="204"/>
      <c r="L1282" s="209"/>
      <c r="M1282" s="210"/>
      <c r="N1282" s="211"/>
      <c r="O1282" s="211"/>
      <c r="P1282" s="211"/>
      <c r="Q1282" s="211"/>
      <c r="R1282" s="211"/>
      <c r="S1282" s="211"/>
      <c r="T1282" s="212"/>
      <c r="AT1282" s="213" t="s">
        <v>193</v>
      </c>
      <c r="AU1282" s="213" t="s">
        <v>90</v>
      </c>
      <c r="AV1282" s="14" t="s">
        <v>90</v>
      </c>
      <c r="AW1282" s="14" t="s">
        <v>41</v>
      </c>
      <c r="AX1282" s="14" t="s">
        <v>80</v>
      </c>
      <c r="AY1282" s="213" t="s">
        <v>182</v>
      </c>
    </row>
    <row r="1283" spans="1:65" s="13" customFormat="1" ht="11.25">
      <c r="B1283" s="192"/>
      <c r="C1283" s="193"/>
      <c r="D1283" s="194" t="s">
        <v>193</v>
      </c>
      <c r="E1283" s="195" t="s">
        <v>43</v>
      </c>
      <c r="F1283" s="196" t="s">
        <v>1646</v>
      </c>
      <c r="G1283" s="193"/>
      <c r="H1283" s="195" t="s">
        <v>43</v>
      </c>
      <c r="I1283" s="197"/>
      <c r="J1283" s="193"/>
      <c r="K1283" s="193"/>
      <c r="L1283" s="198"/>
      <c r="M1283" s="199"/>
      <c r="N1283" s="200"/>
      <c r="O1283" s="200"/>
      <c r="P1283" s="200"/>
      <c r="Q1283" s="200"/>
      <c r="R1283" s="200"/>
      <c r="S1283" s="200"/>
      <c r="T1283" s="201"/>
      <c r="AT1283" s="202" t="s">
        <v>193</v>
      </c>
      <c r="AU1283" s="202" t="s">
        <v>90</v>
      </c>
      <c r="AV1283" s="13" t="s">
        <v>88</v>
      </c>
      <c r="AW1283" s="13" t="s">
        <v>41</v>
      </c>
      <c r="AX1283" s="13" t="s">
        <v>80</v>
      </c>
      <c r="AY1283" s="202" t="s">
        <v>182</v>
      </c>
    </row>
    <row r="1284" spans="1:65" s="14" customFormat="1" ht="11.25">
      <c r="B1284" s="203"/>
      <c r="C1284" s="204"/>
      <c r="D1284" s="194" t="s">
        <v>193</v>
      </c>
      <c r="E1284" s="205" t="s">
        <v>43</v>
      </c>
      <c r="F1284" s="206" t="s">
        <v>181</v>
      </c>
      <c r="G1284" s="204"/>
      <c r="H1284" s="207">
        <v>3</v>
      </c>
      <c r="I1284" s="208"/>
      <c r="J1284" s="204"/>
      <c r="K1284" s="204"/>
      <c r="L1284" s="209"/>
      <c r="M1284" s="210"/>
      <c r="N1284" s="211"/>
      <c r="O1284" s="211"/>
      <c r="P1284" s="211"/>
      <c r="Q1284" s="211"/>
      <c r="R1284" s="211"/>
      <c r="S1284" s="211"/>
      <c r="T1284" s="212"/>
      <c r="AT1284" s="213" t="s">
        <v>193</v>
      </c>
      <c r="AU1284" s="213" t="s">
        <v>90</v>
      </c>
      <c r="AV1284" s="14" t="s">
        <v>90</v>
      </c>
      <c r="AW1284" s="14" t="s">
        <v>41</v>
      </c>
      <c r="AX1284" s="14" t="s">
        <v>80</v>
      </c>
      <c r="AY1284" s="213" t="s">
        <v>182</v>
      </c>
    </row>
    <row r="1285" spans="1:65" s="15" customFormat="1" ht="11.25">
      <c r="B1285" s="227"/>
      <c r="C1285" s="228"/>
      <c r="D1285" s="194" t="s">
        <v>193</v>
      </c>
      <c r="E1285" s="229" t="s">
        <v>43</v>
      </c>
      <c r="F1285" s="230" t="s">
        <v>436</v>
      </c>
      <c r="G1285" s="228"/>
      <c r="H1285" s="231">
        <v>12</v>
      </c>
      <c r="I1285" s="232"/>
      <c r="J1285" s="228"/>
      <c r="K1285" s="228"/>
      <c r="L1285" s="233"/>
      <c r="M1285" s="234"/>
      <c r="N1285" s="235"/>
      <c r="O1285" s="235"/>
      <c r="P1285" s="235"/>
      <c r="Q1285" s="235"/>
      <c r="R1285" s="235"/>
      <c r="S1285" s="235"/>
      <c r="T1285" s="236"/>
      <c r="AT1285" s="237" t="s">
        <v>193</v>
      </c>
      <c r="AU1285" s="237" t="s">
        <v>90</v>
      </c>
      <c r="AV1285" s="15" t="s">
        <v>205</v>
      </c>
      <c r="AW1285" s="15" t="s">
        <v>41</v>
      </c>
      <c r="AX1285" s="15" t="s">
        <v>88</v>
      </c>
      <c r="AY1285" s="237" t="s">
        <v>182</v>
      </c>
    </row>
    <row r="1286" spans="1:65" s="2" customFormat="1" ht="14.45" customHeight="1">
      <c r="A1286" s="35"/>
      <c r="B1286" s="36"/>
      <c r="C1286" s="214" t="s">
        <v>1073</v>
      </c>
      <c r="D1286" s="214" t="s">
        <v>179</v>
      </c>
      <c r="E1286" s="215" t="s">
        <v>902</v>
      </c>
      <c r="F1286" s="216" t="s">
        <v>903</v>
      </c>
      <c r="G1286" s="217" t="s">
        <v>190</v>
      </c>
      <c r="H1286" s="218">
        <v>90</v>
      </c>
      <c r="I1286" s="219"/>
      <c r="J1286" s="220">
        <f>ROUND(I1286*H1286,2)</f>
        <v>0</v>
      </c>
      <c r="K1286" s="216" t="s">
        <v>198</v>
      </c>
      <c r="L1286" s="221"/>
      <c r="M1286" s="222" t="s">
        <v>43</v>
      </c>
      <c r="N1286" s="223" t="s">
        <v>51</v>
      </c>
      <c r="O1286" s="65"/>
      <c r="P1286" s="188">
        <f>O1286*H1286</f>
        <v>0</v>
      </c>
      <c r="Q1286" s="188">
        <v>0</v>
      </c>
      <c r="R1286" s="188">
        <f>Q1286*H1286</f>
        <v>0</v>
      </c>
      <c r="S1286" s="188">
        <v>0</v>
      </c>
      <c r="T1286" s="189">
        <f>S1286*H1286</f>
        <v>0</v>
      </c>
      <c r="U1286" s="35"/>
      <c r="V1286" s="35"/>
      <c r="W1286" s="35"/>
      <c r="X1286" s="35"/>
      <c r="Y1286" s="35"/>
      <c r="Z1286" s="35"/>
      <c r="AA1286" s="35"/>
      <c r="AB1286" s="35"/>
      <c r="AC1286" s="35"/>
      <c r="AD1286" s="35"/>
      <c r="AE1286" s="35"/>
      <c r="AR1286" s="190" t="s">
        <v>90</v>
      </c>
      <c r="AT1286" s="190" t="s">
        <v>179</v>
      </c>
      <c r="AU1286" s="190" t="s">
        <v>90</v>
      </c>
      <c r="AY1286" s="17" t="s">
        <v>182</v>
      </c>
      <c r="BE1286" s="191">
        <f>IF(N1286="základní",J1286,0)</f>
        <v>0</v>
      </c>
      <c r="BF1286" s="191">
        <f>IF(N1286="snížená",J1286,0)</f>
        <v>0</v>
      </c>
      <c r="BG1286" s="191">
        <f>IF(N1286="zákl. přenesená",J1286,0)</f>
        <v>0</v>
      </c>
      <c r="BH1286" s="191">
        <f>IF(N1286="sníž. přenesená",J1286,0)</f>
        <v>0</v>
      </c>
      <c r="BI1286" s="191">
        <f>IF(N1286="nulová",J1286,0)</f>
        <v>0</v>
      </c>
      <c r="BJ1286" s="17" t="s">
        <v>88</v>
      </c>
      <c r="BK1286" s="191">
        <f>ROUND(I1286*H1286,2)</f>
        <v>0</v>
      </c>
      <c r="BL1286" s="17" t="s">
        <v>88</v>
      </c>
      <c r="BM1286" s="190" t="s">
        <v>904</v>
      </c>
    </row>
    <row r="1287" spans="1:65" s="13" customFormat="1" ht="11.25">
      <c r="B1287" s="192"/>
      <c r="C1287" s="193"/>
      <c r="D1287" s="194" t="s">
        <v>193</v>
      </c>
      <c r="E1287" s="195" t="s">
        <v>43</v>
      </c>
      <c r="F1287" s="196" t="s">
        <v>431</v>
      </c>
      <c r="G1287" s="193"/>
      <c r="H1287" s="195" t="s">
        <v>43</v>
      </c>
      <c r="I1287" s="197"/>
      <c r="J1287" s="193"/>
      <c r="K1287" s="193"/>
      <c r="L1287" s="198"/>
      <c r="M1287" s="199"/>
      <c r="N1287" s="200"/>
      <c r="O1287" s="200"/>
      <c r="P1287" s="200"/>
      <c r="Q1287" s="200"/>
      <c r="R1287" s="200"/>
      <c r="S1287" s="200"/>
      <c r="T1287" s="201"/>
      <c r="AT1287" s="202" t="s">
        <v>193</v>
      </c>
      <c r="AU1287" s="202" t="s">
        <v>90</v>
      </c>
      <c r="AV1287" s="13" t="s">
        <v>88</v>
      </c>
      <c r="AW1287" s="13" t="s">
        <v>41</v>
      </c>
      <c r="AX1287" s="13" t="s">
        <v>80</v>
      </c>
      <c r="AY1287" s="202" t="s">
        <v>182</v>
      </c>
    </row>
    <row r="1288" spans="1:65" s="13" customFormat="1" ht="11.25">
      <c r="B1288" s="192"/>
      <c r="C1288" s="193"/>
      <c r="D1288" s="194" t="s">
        <v>193</v>
      </c>
      <c r="E1288" s="195" t="s">
        <v>43</v>
      </c>
      <c r="F1288" s="196" t="s">
        <v>638</v>
      </c>
      <c r="G1288" s="193"/>
      <c r="H1288" s="195" t="s">
        <v>43</v>
      </c>
      <c r="I1288" s="197"/>
      <c r="J1288" s="193"/>
      <c r="K1288" s="193"/>
      <c r="L1288" s="198"/>
      <c r="M1288" s="199"/>
      <c r="N1288" s="200"/>
      <c r="O1288" s="200"/>
      <c r="P1288" s="200"/>
      <c r="Q1288" s="200"/>
      <c r="R1288" s="200"/>
      <c r="S1288" s="200"/>
      <c r="T1288" s="201"/>
      <c r="AT1288" s="202" t="s">
        <v>193</v>
      </c>
      <c r="AU1288" s="202" t="s">
        <v>90</v>
      </c>
      <c r="AV1288" s="13" t="s">
        <v>88</v>
      </c>
      <c r="AW1288" s="13" t="s">
        <v>41</v>
      </c>
      <c r="AX1288" s="13" t="s">
        <v>80</v>
      </c>
      <c r="AY1288" s="202" t="s">
        <v>182</v>
      </c>
    </row>
    <row r="1289" spans="1:65" s="14" customFormat="1" ht="11.25">
      <c r="B1289" s="203"/>
      <c r="C1289" s="204"/>
      <c r="D1289" s="194" t="s">
        <v>193</v>
      </c>
      <c r="E1289" s="205" t="s">
        <v>43</v>
      </c>
      <c r="F1289" s="206" t="s">
        <v>1756</v>
      </c>
      <c r="G1289" s="204"/>
      <c r="H1289" s="207">
        <v>10</v>
      </c>
      <c r="I1289" s="208"/>
      <c r="J1289" s="204"/>
      <c r="K1289" s="204"/>
      <c r="L1289" s="209"/>
      <c r="M1289" s="210"/>
      <c r="N1289" s="211"/>
      <c r="O1289" s="211"/>
      <c r="P1289" s="211"/>
      <c r="Q1289" s="211"/>
      <c r="R1289" s="211"/>
      <c r="S1289" s="211"/>
      <c r="T1289" s="212"/>
      <c r="AT1289" s="213" t="s">
        <v>193</v>
      </c>
      <c r="AU1289" s="213" t="s">
        <v>90</v>
      </c>
      <c r="AV1289" s="14" t="s">
        <v>90</v>
      </c>
      <c r="AW1289" s="14" t="s">
        <v>41</v>
      </c>
      <c r="AX1289" s="14" t="s">
        <v>80</v>
      </c>
      <c r="AY1289" s="213" t="s">
        <v>182</v>
      </c>
    </row>
    <row r="1290" spans="1:65" s="13" customFormat="1" ht="11.25">
      <c r="B1290" s="192"/>
      <c r="C1290" s="193"/>
      <c r="D1290" s="194" t="s">
        <v>193</v>
      </c>
      <c r="E1290" s="195" t="s">
        <v>43</v>
      </c>
      <c r="F1290" s="196" t="s">
        <v>640</v>
      </c>
      <c r="G1290" s="193"/>
      <c r="H1290" s="195" t="s">
        <v>43</v>
      </c>
      <c r="I1290" s="197"/>
      <c r="J1290" s="193"/>
      <c r="K1290" s="193"/>
      <c r="L1290" s="198"/>
      <c r="M1290" s="199"/>
      <c r="N1290" s="200"/>
      <c r="O1290" s="200"/>
      <c r="P1290" s="200"/>
      <c r="Q1290" s="200"/>
      <c r="R1290" s="200"/>
      <c r="S1290" s="200"/>
      <c r="T1290" s="201"/>
      <c r="AT1290" s="202" t="s">
        <v>193</v>
      </c>
      <c r="AU1290" s="202" t="s">
        <v>90</v>
      </c>
      <c r="AV1290" s="13" t="s">
        <v>88</v>
      </c>
      <c r="AW1290" s="13" t="s">
        <v>41</v>
      </c>
      <c r="AX1290" s="13" t="s">
        <v>80</v>
      </c>
      <c r="AY1290" s="202" t="s">
        <v>182</v>
      </c>
    </row>
    <row r="1291" spans="1:65" s="14" customFormat="1" ht="11.25">
      <c r="B1291" s="203"/>
      <c r="C1291" s="204"/>
      <c r="D1291" s="194" t="s">
        <v>193</v>
      </c>
      <c r="E1291" s="205" t="s">
        <v>43</v>
      </c>
      <c r="F1291" s="206" t="s">
        <v>1809</v>
      </c>
      <c r="G1291" s="204"/>
      <c r="H1291" s="207">
        <v>6</v>
      </c>
      <c r="I1291" s="208"/>
      <c r="J1291" s="204"/>
      <c r="K1291" s="204"/>
      <c r="L1291" s="209"/>
      <c r="M1291" s="210"/>
      <c r="N1291" s="211"/>
      <c r="O1291" s="211"/>
      <c r="P1291" s="211"/>
      <c r="Q1291" s="211"/>
      <c r="R1291" s="211"/>
      <c r="S1291" s="211"/>
      <c r="T1291" s="212"/>
      <c r="AT1291" s="213" t="s">
        <v>193</v>
      </c>
      <c r="AU1291" s="213" t="s">
        <v>90</v>
      </c>
      <c r="AV1291" s="14" t="s">
        <v>90</v>
      </c>
      <c r="AW1291" s="14" t="s">
        <v>41</v>
      </c>
      <c r="AX1291" s="14" t="s">
        <v>80</v>
      </c>
      <c r="AY1291" s="213" t="s">
        <v>182</v>
      </c>
    </row>
    <row r="1292" spans="1:65" s="13" customFormat="1" ht="11.25">
      <c r="B1292" s="192"/>
      <c r="C1292" s="193"/>
      <c r="D1292" s="194" t="s">
        <v>193</v>
      </c>
      <c r="E1292" s="195" t="s">
        <v>43</v>
      </c>
      <c r="F1292" s="196" t="s">
        <v>1636</v>
      </c>
      <c r="G1292" s="193"/>
      <c r="H1292" s="195" t="s">
        <v>43</v>
      </c>
      <c r="I1292" s="197"/>
      <c r="J1292" s="193"/>
      <c r="K1292" s="193"/>
      <c r="L1292" s="198"/>
      <c r="M1292" s="199"/>
      <c r="N1292" s="200"/>
      <c r="O1292" s="200"/>
      <c r="P1292" s="200"/>
      <c r="Q1292" s="200"/>
      <c r="R1292" s="200"/>
      <c r="S1292" s="200"/>
      <c r="T1292" s="201"/>
      <c r="AT1292" s="202" t="s">
        <v>193</v>
      </c>
      <c r="AU1292" s="202" t="s">
        <v>90</v>
      </c>
      <c r="AV1292" s="13" t="s">
        <v>88</v>
      </c>
      <c r="AW1292" s="13" t="s">
        <v>41</v>
      </c>
      <c r="AX1292" s="13" t="s">
        <v>80</v>
      </c>
      <c r="AY1292" s="202" t="s">
        <v>182</v>
      </c>
    </row>
    <row r="1293" spans="1:65" s="14" customFormat="1" ht="11.25">
      <c r="B1293" s="203"/>
      <c r="C1293" s="204"/>
      <c r="D1293" s="194" t="s">
        <v>193</v>
      </c>
      <c r="E1293" s="205" t="s">
        <v>43</v>
      </c>
      <c r="F1293" s="206" t="s">
        <v>1579</v>
      </c>
      <c r="G1293" s="204"/>
      <c r="H1293" s="207">
        <v>14</v>
      </c>
      <c r="I1293" s="208"/>
      <c r="J1293" s="204"/>
      <c r="K1293" s="204"/>
      <c r="L1293" s="209"/>
      <c r="M1293" s="210"/>
      <c r="N1293" s="211"/>
      <c r="O1293" s="211"/>
      <c r="P1293" s="211"/>
      <c r="Q1293" s="211"/>
      <c r="R1293" s="211"/>
      <c r="S1293" s="211"/>
      <c r="T1293" s="212"/>
      <c r="AT1293" s="213" t="s">
        <v>193</v>
      </c>
      <c r="AU1293" s="213" t="s">
        <v>90</v>
      </c>
      <c r="AV1293" s="14" t="s">
        <v>90</v>
      </c>
      <c r="AW1293" s="14" t="s">
        <v>41</v>
      </c>
      <c r="AX1293" s="14" t="s">
        <v>80</v>
      </c>
      <c r="AY1293" s="213" t="s">
        <v>182</v>
      </c>
    </row>
    <row r="1294" spans="1:65" s="13" customFormat="1" ht="11.25">
      <c r="B1294" s="192"/>
      <c r="C1294" s="193"/>
      <c r="D1294" s="194" t="s">
        <v>193</v>
      </c>
      <c r="E1294" s="195" t="s">
        <v>43</v>
      </c>
      <c r="F1294" s="196" t="s">
        <v>1637</v>
      </c>
      <c r="G1294" s="193"/>
      <c r="H1294" s="195" t="s">
        <v>43</v>
      </c>
      <c r="I1294" s="197"/>
      <c r="J1294" s="193"/>
      <c r="K1294" s="193"/>
      <c r="L1294" s="198"/>
      <c r="M1294" s="199"/>
      <c r="N1294" s="200"/>
      <c r="O1294" s="200"/>
      <c r="P1294" s="200"/>
      <c r="Q1294" s="200"/>
      <c r="R1294" s="200"/>
      <c r="S1294" s="200"/>
      <c r="T1294" s="201"/>
      <c r="AT1294" s="202" t="s">
        <v>193</v>
      </c>
      <c r="AU1294" s="202" t="s">
        <v>90</v>
      </c>
      <c r="AV1294" s="13" t="s">
        <v>88</v>
      </c>
      <c r="AW1294" s="13" t="s">
        <v>41</v>
      </c>
      <c r="AX1294" s="13" t="s">
        <v>80</v>
      </c>
      <c r="AY1294" s="202" t="s">
        <v>182</v>
      </c>
    </row>
    <row r="1295" spans="1:65" s="14" customFormat="1" ht="11.25">
      <c r="B1295" s="203"/>
      <c r="C1295" s="204"/>
      <c r="D1295" s="194" t="s">
        <v>193</v>
      </c>
      <c r="E1295" s="205" t="s">
        <v>43</v>
      </c>
      <c r="F1295" s="206" t="s">
        <v>1809</v>
      </c>
      <c r="G1295" s="204"/>
      <c r="H1295" s="207">
        <v>6</v>
      </c>
      <c r="I1295" s="208"/>
      <c r="J1295" s="204"/>
      <c r="K1295" s="204"/>
      <c r="L1295" s="209"/>
      <c r="M1295" s="210"/>
      <c r="N1295" s="211"/>
      <c r="O1295" s="211"/>
      <c r="P1295" s="211"/>
      <c r="Q1295" s="211"/>
      <c r="R1295" s="211"/>
      <c r="S1295" s="211"/>
      <c r="T1295" s="212"/>
      <c r="AT1295" s="213" t="s">
        <v>193</v>
      </c>
      <c r="AU1295" s="213" t="s">
        <v>90</v>
      </c>
      <c r="AV1295" s="14" t="s">
        <v>90</v>
      </c>
      <c r="AW1295" s="14" t="s">
        <v>41</v>
      </c>
      <c r="AX1295" s="14" t="s">
        <v>80</v>
      </c>
      <c r="AY1295" s="213" t="s">
        <v>182</v>
      </c>
    </row>
    <row r="1296" spans="1:65" s="13" customFormat="1" ht="11.25">
      <c r="B1296" s="192"/>
      <c r="C1296" s="193"/>
      <c r="D1296" s="194" t="s">
        <v>193</v>
      </c>
      <c r="E1296" s="195" t="s">
        <v>43</v>
      </c>
      <c r="F1296" s="196" t="s">
        <v>1638</v>
      </c>
      <c r="G1296" s="193"/>
      <c r="H1296" s="195" t="s">
        <v>43</v>
      </c>
      <c r="I1296" s="197"/>
      <c r="J1296" s="193"/>
      <c r="K1296" s="193"/>
      <c r="L1296" s="198"/>
      <c r="M1296" s="199"/>
      <c r="N1296" s="200"/>
      <c r="O1296" s="200"/>
      <c r="P1296" s="200"/>
      <c r="Q1296" s="200"/>
      <c r="R1296" s="200"/>
      <c r="S1296" s="200"/>
      <c r="T1296" s="201"/>
      <c r="AT1296" s="202" t="s">
        <v>193</v>
      </c>
      <c r="AU1296" s="202" t="s">
        <v>90</v>
      </c>
      <c r="AV1296" s="13" t="s">
        <v>88</v>
      </c>
      <c r="AW1296" s="13" t="s">
        <v>41</v>
      </c>
      <c r="AX1296" s="13" t="s">
        <v>80</v>
      </c>
      <c r="AY1296" s="202" t="s">
        <v>182</v>
      </c>
    </row>
    <row r="1297" spans="1:65" s="14" customFormat="1" ht="11.25">
      <c r="B1297" s="203"/>
      <c r="C1297" s="204"/>
      <c r="D1297" s="194" t="s">
        <v>193</v>
      </c>
      <c r="E1297" s="205" t="s">
        <v>43</v>
      </c>
      <c r="F1297" s="206" t="s">
        <v>1782</v>
      </c>
      <c r="G1297" s="204"/>
      <c r="H1297" s="207">
        <v>12</v>
      </c>
      <c r="I1297" s="208"/>
      <c r="J1297" s="204"/>
      <c r="K1297" s="204"/>
      <c r="L1297" s="209"/>
      <c r="M1297" s="210"/>
      <c r="N1297" s="211"/>
      <c r="O1297" s="211"/>
      <c r="P1297" s="211"/>
      <c r="Q1297" s="211"/>
      <c r="R1297" s="211"/>
      <c r="S1297" s="211"/>
      <c r="T1297" s="212"/>
      <c r="AT1297" s="213" t="s">
        <v>193</v>
      </c>
      <c r="AU1297" s="213" t="s">
        <v>90</v>
      </c>
      <c r="AV1297" s="14" t="s">
        <v>90</v>
      </c>
      <c r="AW1297" s="14" t="s">
        <v>41</v>
      </c>
      <c r="AX1297" s="14" t="s">
        <v>80</v>
      </c>
      <c r="AY1297" s="213" t="s">
        <v>182</v>
      </c>
    </row>
    <row r="1298" spans="1:65" s="13" customFormat="1" ht="11.25">
      <c r="B1298" s="192"/>
      <c r="C1298" s="193"/>
      <c r="D1298" s="194" t="s">
        <v>193</v>
      </c>
      <c r="E1298" s="195" t="s">
        <v>43</v>
      </c>
      <c r="F1298" s="196" t="s">
        <v>1639</v>
      </c>
      <c r="G1298" s="193"/>
      <c r="H1298" s="195" t="s">
        <v>43</v>
      </c>
      <c r="I1298" s="197"/>
      <c r="J1298" s="193"/>
      <c r="K1298" s="193"/>
      <c r="L1298" s="198"/>
      <c r="M1298" s="199"/>
      <c r="N1298" s="200"/>
      <c r="O1298" s="200"/>
      <c r="P1298" s="200"/>
      <c r="Q1298" s="200"/>
      <c r="R1298" s="200"/>
      <c r="S1298" s="200"/>
      <c r="T1298" s="201"/>
      <c r="AT1298" s="202" t="s">
        <v>193</v>
      </c>
      <c r="AU1298" s="202" t="s">
        <v>90</v>
      </c>
      <c r="AV1298" s="13" t="s">
        <v>88</v>
      </c>
      <c r="AW1298" s="13" t="s">
        <v>41</v>
      </c>
      <c r="AX1298" s="13" t="s">
        <v>80</v>
      </c>
      <c r="AY1298" s="202" t="s">
        <v>182</v>
      </c>
    </row>
    <row r="1299" spans="1:65" s="14" customFormat="1" ht="11.25">
      <c r="B1299" s="203"/>
      <c r="C1299" s="204"/>
      <c r="D1299" s="194" t="s">
        <v>193</v>
      </c>
      <c r="E1299" s="205" t="s">
        <v>43</v>
      </c>
      <c r="F1299" s="206" t="s">
        <v>905</v>
      </c>
      <c r="G1299" s="204"/>
      <c r="H1299" s="207">
        <v>8</v>
      </c>
      <c r="I1299" s="208"/>
      <c r="J1299" s="204"/>
      <c r="K1299" s="204"/>
      <c r="L1299" s="209"/>
      <c r="M1299" s="210"/>
      <c r="N1299" s="211"/>
      <c r="O1299" s="211"/>
      <c r="P1299" s="211"/>
      <c r="Q1299" s="211"/>
      <c r="R1299" s="211"/>
      <c r="S1299" s="211"/>
      <c r="T1299" s="212"/>
      <c r="AT1299" s="213" t="s">
        <v>193</v>
      </c>
      <c r="AU1299" s="213" t="s">
        <v>90</v>
      </c>
      <c r="AV1299" s="14" t="s">
        <v>90</v>
      </c>
      <c r="AW1299" s="14" t="s">
        <v>41</v>
      </c>
      <c r="AX1299" s="14" t="s">
        <v>80</v>
      </c>
      <c r="AY1299" s="213" t="s">
        <v>182</v>
      </c>
    </row>
    <row r="1300" spans="1:65" s="13" customFormat="1" ht="11.25">
      <c r="B1300" s="192"/>
      <c r="C1300" s="193"/>
      <c r="D1300" s="194" t="s">
        <v>193</v>
      </c>
      <c r="E1300" s="195" t="s">
        <v>43</v>
      </c>
      <c r="F1300" s="196" t="s">
        <v>1641</v>
      </c>
      <c r="G1300" s="193"/>
      <c r="H1300" s="195" t="s">
        <v>43</v>
      </c>
      <c r="I1300" s="197"/>
      <c r="J1300" s="193"/>
      <c r="K1300" s="193"/>
      <c r="L1300" s="198"/>
      <c r="M1300" s="199"/>
      <c r="N1300" s="200"/>
      <c r="O1300" s="200"/>
      <c r="P1300" s="200"/>
      <c r="Q1300" s="200"/>
      <c r="R1300" s="200"/>
      <c r="S1300" s="200"/>
      <c r="T1300" s="201"/>
      <c r="AT1300" s="202" t="s">
        <v>193</v>
      </c>
      <c r="AU1300" s="202" t="s">
        <v>90</v>
      </c>
      <c r="AV1300" s="13" t="s">
        <v>88</v>
      </c>
      <c r="AW1300" s="13" t="s">
        <v>41</v>
      </c>
      <c r="AX1300" s="13" t="s">
        <v>80</v>
      </c>
      <c r="AY1300" s="202" t="s">
        <v>182</v>
      </c>
    </row>
    <row r="1301" spans="1:65" s="14" customFormat="1" ht="11.25">
      <c r="B1301" s="203"/>
      <c r="C1301" s="204"/>
      <c r="D1301" s="194" t="s">
        <v>193</v>
      </c>
      <c r="E1301" s="205" t="s">
        <v>43</v>
      </c>
      <c r="F1301" s="206" t="s">
        <v>1579</v>
      </c>
      <c r="G1301" s="204"/>
      <c r="H1301" s="207">
        <v>14</v>
      </c>
      <c r="I1301" s="208"/>
      <c r="J1301" s="204"/>
      <c r="K1301" s="204"/>
      <c r="L1301" s="209"/>
      <c r="M1301" s="210"/>
      <c r="N1301" s="211"/>
      <c r="O1301" s="211"/>
      <c r="P1301" s="211"/>
      <c r="Q1301" s="211"/>
      <c r="R1301" s="211"/>
      <c r="S1301" s="211"/>
      <c r="T1301" s="212"/>
      <c r="AT1301" s="213" t="s">
        <v>193</v>
      </c>
      <c r="AU1301" s="213" t="s">
        <v>90</v>
      </c>
      <c r="AV1301" s="14" t="s">
        <v>90</v>
      </c>
      <c r="AW1301" s="14" t="s">
        <v>41</v>
      </c>
      <c r="AX1301" s="14" t="s">
        <v>80</v>
      </c>
      <c r="AY1301" s="213" t="s">
        <v>182</v>
      </c>
    </row>
    <row r="1302" spans="1:65" s="13" customFormat="1" ht="11.25">
      <c r="B1302" s="192"/>
      <c r="C1302" s="193"/>
      <c r="D1302" s="194" t="s">
        <v>193</v>
      </c>
      <c r="E1302" s="195" t="s">
        <v>43</v>
      </c>
      <c r="F1302" s="196" t="s">
        <v>1643</v>
      </c>
      <c r="G1302" s="193"/>
      <c r="H1302" s="195" t="s">
        <v>43</v>
      </c>
      <c r="I1302" s="197"/>
      <c r="J1302" s="193"/>
      <c r="K1302" s="193"/>
      <c r="L1302" s="198"/>
      <c r="M1302" s="199"/>
      <c r="N1302" s="200"/>
      <c r="O1302" s="200"/>
      <c r="P1302" s="200"/>
      <c r="Q1302" s="200"/>
      <c r="R1302" s="200"/>
      <c r="S1302" s="200"/>
      <c r="T1302" s="201"/>
      <c r="AT1302" s="202" t="s">
        <v>193</v>
      </c>
      <c r="AU1302" s="202" t="s">
        <v>90</v>
      </c>
      <c r="AV1302" s="13" t="s">
        <v>88</v>
      </c>
      <c r="AW1302" s="13" t="s">
        <v>41</v>
      </c>
      <c r="AX1302" s="13" t="s">
        <v>80</v>
      </c>
      <c r="AY1302" s="202" t="s">
        <v>182</v>
      </c>
    </row>
    <row r="1303" spans="1:65" s="14" customFormat="1" ht="11.25">
      <c r="B1303" s="203"/>
      <c r="C1303" s="204"/>
      <c r="D1303" s="194" t="s">
        <v>193</v>
      </c>
      <c r="E1303" s="205" t="s">
        <v>43</v>
      </c>
      <c r="F1303" s="206" t="s">
        <v>905</v>
      </c>
      <c r="G1303" s="204"/>
      <c r="H1303" s="207">
        <v>8</v>
      </c>
      <c r="I1303" s="208"/>
      <c r="J1303" s="204"/>
      <c r="K1303" s="204"/>
      <c r="L1303" s="209"/>
      <c r="M1303" s="210"/>
      <c r="N1303" s="211"/>
      <c r="O1303" s="211"/>
      <c r="P1303" s="211"/>
      <c r="Q1303" s="211"/>
      <c r="R1303" s="211"/>
      <c r="S1303" s="211"/>
      <c r="T1303" s="212"/>
      <c r="AT1303" s="213" t="s">
        <v>193</v>
      </c>
      <c r="AU1303" s="213" t="s">
        <v>90</v>
      </c>
      <c r="AV1303" s="14" t="s">
        <v>90</v>
      </c>
      <c r="AW1303" s="14" t="s">
        <v>41</v>
      </c>
      <c r="AX1303" s="14" t="s">
        <v>80</v>
      </c>
      <c r="AY1303" s="213" t="s">
        <v>182</v>
      </c>
    </row>
    <row r="1304" spans="1:65" s="13" customFormat="1" ht="11.25">
      <c r="B1304" s="192"/>
      <c r="C1304" s="193"/>
      <c r="D1304" s="194" t="s">
        <v>193</v>
      </c>
      <c r="E1304" s="195" t="s">
        <v>43</v>
      </c>
      <c r="F1304" s="196" t="s">
        <v>1644</v>
      </c>
      <c r="G1304" s="193"/>
      <c r="H1304" s="195" t="s">
        <v>43</v>
      </c>
      <c r="I1304" s="197"/>
      <c r="J1304" s="193"/>
      <c r="K1304" s="193"/>
      <c r="L1304" s="198"/>
      <c r="M1304" s="199"/>
      <c r="N1304" s="200"/>
      <c r="O1304" s="200"/>
      <c r="P1304" s="200"/>
      <c r="Q1304" s="200"/>
      <c r="R1304" s="200"/>
      <c r="S1304" s="200"/>
      <c r="T1304" s="201"/>
      <c r="AT1304" s="202" t="s">
        <v>193</v>
      </c>
      <c r="AU1304" s="202" t="s">
        <v>90</v>
      </c>
      <c r="AV1304" s="13" t="s">
        <v>88</v>
      </c>
      <c r="AW1304" s="13" t="s">
        <v>41</v>
      </c>
      <c r="AX1304" s="13" t="s">
        <v>80</v>
      </c>
      <c r="AY1304" s="202" t="s">
        <v>182</v>
      </c>
    </row>
    <row r="1305" spans="1:65" s="14" customFormat="1" ht="11.25">
      <c r="B1305" s="203"/>
      <c r="C1305" s="204"/>
      <c r="D1305" s="194" t="s">
        <v>193</v>
      </c>
      <c r="E1305" s="205" t="s">
        <v>43</v>
      </c>
      <c r="F1305" s="206" t="s">
        <v>1809</v>
      </c>
      <c r="G1305" s="204"/>
      <c r="H1305" s="207">
        <v>6</v>
      </c>
      <c r="I1305" s="208"/>
      <c r="J1305" s="204"/>
      <c r="K1305" s="204"/>
      <c r="L1305" s="209"/>
      <c r="M1305" s="210"/>
      <c r="N1305" s="211"/>
      <c r="O1305" s="211"/>
      <c r="P1305" s="211"/>
      <c r="Q1305" s="211"/>
      <c r="R1305" s="211"/>
      <c r="S1305" s="211"/>
      <c r="T1305" s="212"/>
      <c r="AT1305" s="213" t="s">
        <v>193</v>
      </c>
      <c r="AU1305" s="213" t="s">
        <v>90</v>
      </c>
      <c r="AV1305" s="14" t="s">
        <v>90</v>
      </c>
      <c r="AW1305" s="14" t="s">
        <v>41</v>
      </c>
      <c r="AX1305" s="14" t="s">
        <v>80</v>
      </c>
      <c r="AY1305" s="213" t="s">
        <v>182</v>
      </c>
    </row>
    <row r="1306" spans="1:65" s="13" customFormat="1" ht="11.25">
      <c r="B1306" s="192"/>
      <c r="C1306" s="193"/>
      <c r="D1306" s="194" t="s">
        <v>193</v>
      </c>
      <c r="E1306" s="195" t="s">
        <v>43</v>
      </c>
      <c r="F1306" s="196" t="s">
        <v>1646</v>
      </c>
      <c r="G1306" s="193"/>
      <c r="H1306" s="195" t="s">
        <v>43</v>
      </c>
      <c r="I1306" s="197"/>
      <c r="J1306" s="193"/>
      <c r="K1306" s="193"/>
      <c r="L1306" s="198"/>
      <c r="M1306" s="199"/>
      <c r="N1306" s="200"/>
      <c r="O1306" s="200"/>
      <c r="P1306" s="200"/>
      <c r="Q1306" s="200"/>
      <c r="R1306" s="200"/>
      <c r="S1306" s="200"/>
      <c r="T1306" s="201"/>
      <c r="AT1306" s="202" t="s">
        <v>193</v>
      </c>
      <c r="AU1306" s="202" t="s">
        <v>90</v>
      </c>
      <c r="AV1306" s="13" t="s">
        <v>88</v>
      </c>
      <c r="AW1306" s="13" t="s">
        <v>41</v>
      </c>
      <c r="AX1306" s="13" t="s">
        <v>80</v>
      </c>
      <c r="AY1306" s="202" t="s">
        <v>182</v>
      </c>
    </row>
    <row r="1307" spans="1:65" s="14" customFormat="1" ht="11.25">
      <c r="B1307" s="203"/>
      <c r="C1307" s="204"/>
      <c r="D1307" s="194" t="s">
        <v>193</v>
      </c>
      <c r="E1307" s="205" t="s">
        <v>43</v>
      </c>
      <c r="F1307" s="206" t="s">
        <v>1809</v>
      </c>
      <c r="G1307" s="204"/>
      <c r="H1307" s="207">
        <v>6</v>
      </c>
      <c r="I1307" s="208"/>
      <c r="J1307" s="204"/>
      <c r="K1307" s="204"/>
      <c r="L1307" s="209"/>
      <c r="M1307" s="210"/>
      <c r="N1307" s="211"/>
      <c r="O1307" s="211"/>
      <c r="P1307" s="211"/>
      <c r="Q1307" s="211"/>
      <c r="R1307" s="211"/>
      <c r="S1307" s="211"/>
      <c r="T1307" s="212"/>
      <c r="AT1307" s="213" t="s">
        <v>193</v>
      </c>
      <c r="AU1307" s="213" t="s">
        <v>90</v>
      </c>
      <c r="AV1307" s="14" t="s">
        <v>90</v>
      </c>
      <c r="AW1307" s="14" t="s">
        <v>41</v>
      </c>
      <c r="AX1307" s="14" t="s">
        <v>80</v>
      </c>
      <c r="AY1307" s="213" t="s">
        <v>182</v>
      </c>
    </row>
    <row r="1308" spans="1:65" s="15" customFormat="1" ht="11.25">
      <c r="B1308" s="227"/>
      <c r="C1308" s="228"/>
      <c r="D1308" s="194" t="s">
        <v>193</v>
      </c>
      <c r="E1308" s="229" t="s">
        <v>43</v>
      </c>
      <c r="F1308" s="230" t="s">
        <v>436</v>
      </c>
      <c r="G1308" s="228"/>
      <c r="H1308" s="231">
        <v>90</v>
      </c>
      <c r="I1308" s="232"/>
      <c r="J1308" s="228"/>
      <c r="K1308" s="228"/>
      <c r="L1308" s="233"/>
      <c r="M1308" s="234"/>
      <c r="N1308" s="235"/>
      <c r="O1308" s="235"/>
      <c r="P1308" s="235"/>
      <c r="Q1308" s="235"/>
      <c r="R1308" s="235"/>
      <c r="S1308" s="235"/>
      <c r="T1308" s="236"/>
      <c r="AT1308" s="237" t="s">
        <v>193</v>
      </c>
      <c r="AU1308" s="237" t="s">
        <v>90</v>
      </c>
      <c r="AV1308" s="15" t="s">
        <v>205</v>
      </c>
      <c r="AW1308" s="15" t="s">
        <v>41</v>
      </c>
      <c r="AX1308" s="15" t="s">
        <v>88</v>
      </c>
      <c r="AY1308" s="237" t="s">
        <v>182</v>
      </c>
    </row>
    <row r="1309" spans="1:65" s="2" customFormat="1" ht="14.45" customHeight="1">
      <c r="A1309" s="35"/>
      <c r="B1309" s="36"/>
      <c r="C1309" s="214" t="s">
        <v>1078</v>
      </c>
      <c r="D1309" s="214" t="s">
        <v>179</v>
      </c>
      <c r="E1309" s="215" t="s">
        <v>908</v>
      </c>
      <c r="F1309" s="216" t="s">
        <v>909</v>
      </c>
      <c r="G1309" s="217" t="s">
        <v>910</v>
      </c>
      <c r="H1309" s="218">
        <v>45</v>
      </c>
      <c r="I1309" s="219"/>
      <c r="J1309" s="220">
        <f>ROUND(I1309*H1309,2)</f>
        <v>0</v>
      </c>
      <c r="K1309" s="216" t="s">
        <v>198</v>
      </c>
      <c r="L1309" s="221"/>
      <c r="M1309" s="222" t="s">
        <v>43</v>
      </c>
      <c r="N1309" s="223" t="s">
        <v>51</v>
      </c>
      <c r="O1309" s="65"/>
      <c r="P1309" s="188">
        <f>O1309*H1309</f>
        <v>0</v>
      </c>
      <c r="Q1309" s="188">
        <v>0</v>
      </c>
      <c r="R1309" s="188">
        <f>Q1309*H1309</f>
        <v>0</v>
      </c>
      <c r="S1309" s="188">
        <v>0</v>
      </c>
      <c r="T1309" s="189">
        <f>S1309*H1309</f>
        <v>0</v>
      </c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R1309" s="190" t="s">
        <v>90</v>
      </c>
      <c r="AT1309" s="190" t="s">
        <v>179</v>
      </c>
      <c r="AU1309" s="190" t="s">
        <v>90</v>
      </c>
      <c r="AY1309" s="17" t="s">
        <v>182</v>
      </c>
      <c r="BE1309" s="191">
        <f>IF(N1309="základní",J1309,0)</f>
        <v>0</v>
      </c>
      <c r="BF1309" s="191">
        <f>IF(N1309="snížená",J1309,0)</f>
        <v>0</v>
      </c>
      <c r="BG1309" s="191">
        <f>IF(N1309="zákl. přenesená",J1309,0)</f>
        <v>0</v>
      </c>
      <c r="BH1309" s="191">
        <f>IF(N1309="sníž. přenesená",J1309,0)</f>
        <v>0</v>
      </c>
      <c r="BI1309" s="191">
        <f>IF(N1309="nulová",J1309,0)</f>
        <v>0</v>
      </c>
      <c r="BJ1309" s="17" t="s">
        <v>88</v>
      </c>
      <c r="BK1309" s="191">
        <f>ROUND(I1309*H1309,2)</f>
        <v>0</v>
      </c>
      <c r="BL1309" s="17" t="s">
        <v>88</v>
      </c>
      <c r="BM1309" s="190" t="s">
        <v>911</v>
      </c>
    </row>
    <row r="1310" spans="1:65" s="13" customFormat="1" ht="11.25">
      <c r="B1310" s="192"/>
      <c r="C1310" s="193"/>
      <c r="D1310" s="194" t="s">
        <v>193</v>
      </c>
      <c r="E1310" s="195" t="s">
        <v>43</v>
      </c>
      <c r="F1310" s="196" t="s">
        <v>431</v>
      </c>
      <c r="G1310" s="193"/>
      <c r="H1310" s="195" t="s">
        <v>43</v>
      </c>
      <c r="I1310" s="197"/>
      <c r="J1310" s="193"/>
      <c r="K1310" s="193"/>
      <c r="L1310" s="198"/>
      <c r="M1310" s="199"/>
      <c r="N1310" s="200"/>
      <c r="O1310" s="200"/>
      <c r="P1310" s="200"/>
      <c r="Q1310" s="200"/>
      <c r="R1310" s="200"/>
      <c r="S1310" s="200"/>
      <c r="T1310" s="201"/>
      <c r="AT1310" s="202" t="s">
        <v>193</v>
      </c>
      <c r="AU1310" s="202" t="s">
        <v>90</v>
      </c>
      <c r="AV1310" s="13" t="s">
        <v>88</v>
      </c>
      <c r="AW1310" s="13" t="s">
        <v>41</v>
      </c>
      <c r="AX1310" s="13" t="s">
        <v>80</v>
      </c>
      <c r="AY1310" s="202" t="s">
        <v>182</v>
      </c>
    </row>
    <row r="1311" spans="1:65" s="13" customFormat="1" ht="11.25">
      <c r="B1311" s="192"/>
      <c r="C1311" s="193"/>
      <c r="D1311" s="194" t="s">
        <v>193</v>
      </c>
      <c r="E1311" s="195" t="s">
        <v>43</v>
      </c>
      <c r="F1311" s="196" t="s">
        <v>638</v>
      </c>
      <c r="G1311" s="193"/>
      <c r="H1311" s="195" t="s">
        <v>43</v>
      </c>
      <c r="I1311" s="197"/>
      <c r="J1311" s="193"/>
      <c r="K1311" s="193"/>
      <c r="L1311" s="198"/>
      <c r="M1311" s="199"/>
      <c r="N1311" s="200"/>
      <c r="O1311" s="200"/>
      <c r="P1311" s="200"/>
      <c r="Q1311" s="200"/>
      <c r="R1311" s="200"/>
      <c r="S1311" s="200"/>
      <c r="T1311" s="201"/>
      <c r="AT1311" s="202" t="s">
        <v>193</v>
      </c>
      <c r="AU1311" s="202" t="s">
        <v>90</v>
      </c>
      <c r="AV1311" s="13" t="s">
        <v>88</v>
      </c>
      <c r="AW1311" s="13" t="s">
        <v>41</v>
      </c>
      <c r="AX1311" s="13" t="s">
        <v>80</v>
      </c>
      <c r="AY1311" s="202" t="s">
        <v>182</v>
      </c>
    </row>
    <row r="1312" spans="1:65" s="14" customFormat="1" ht="11.25">
      <c r="B1312" s="203"/>
      <c r="C1312" s="204"/>
      <c r="D1312" s="194" t="s">
        <v>193</v>
      </c>
      <c r="E1312" s="205" t="s">
        <v>43</v>
      </c>
      <c r="F1312" s="206" t="s">
        <v>210</v>
      </c>
      <c r="G1312" s="204"/>
      <c r="H1312" s="207">
        <v>5</v>
      </c>
      <c r="I1312" s="208"/>
      <c r="J1312" s="204"/>
      <c r="K1312" s="204"/>
      <c r="L1312" s="209"/>
      <c r="M1312" s="210"/>
      <c r="N1312" s="211"/>
      <c r="O1312" s="211"/>
      <c r="P1312" s="211"/>
      <c r="Q1312" s="211"/>
      <c r="R1312" s="211"/>
      <c r="S1312" s="211"/>
      <c r="T1312" s="212"/>
      <c r="AT1312" s="213" t="s">
        <v>193</v>
      </c>
      <c r="AU1312" s="213" t="s">
        <v>90</v>
      </c>
      <c r="AV1312" s="14" t="s">
        <v>90</v>
      </c>
      <c r="AW1312" s="14" t="s">
        <v>41</v>
      </c>
      <c r="AX1312" s="14" t="s">
        <v>80</v>
      </c>
      <c r="AY1312" s="213" t="s">
        <v>182</v>
      </c>
    </row>
    <row r="1313" spans="2:51" s="13" customFormat="1" ht="11.25">
      <c r="B1313" s="192"/>
      <c r="C1313" s="193"/>
      <c r="D1313" s="194" t="s">
        <v>193</v>
      </c>
      <c r="E1313" s="195" t="s">
        <v>43</v>
      </c>
      <c r="F1313" s="196" t="s">
        <v>640</v>
      </c>
      <c r="G1313" s="193"/>
      <c r="H1313" s="195" t="s">
        <v>43</v>
      </c>
      <c r="I1313" s="197"/>
      <c r="J1313" s="193"/>
      <c r="K1313" s="193"/>
      <c r="L1313" s="198"/>
      <c r="M1313" s="199"/>
      <c r="N1313" s="200"/>
      <c r="O1313" s="200"/>
      <c r="P1313" s="200"/>
      <c r="Q1313" s="200"/>
      <c r="R1313" s="200"/>
      <c r="S1313" s="200"/>
      <c r="T1313" s="201"/>
      <c r="AT1313" s="202" t="s">
        <v>193</v>
      </c>
      <c r="AU1313" s="202" t="s">
        <v>90</v>
      </c>
      <c r="AV1313" s="13" t="s">
        <v>88</v>
      </c>
      <c r="AW1313" s="13" t="s">
        <v>41</v>
      </c>
      <c r="AX1313" s="13" t="s">
        <v>80</v>
      </c>
      <c r="AY1313" s="202" t="s">
        <v>182</v>
      </c>
    </row>
    <row r="1314" spans="2:51" s="14" customFormat="1" ht="11.25">
      <c r="B1314" s="203"/>
      <c r="C1314" s="204"/>
      <c r="D1314" s="194" t="s">
        <v>193</v>
      </c>
      <c r="E1314" s="205" t="s">
        <v>43</v>
      </c>
      <c r="F1314" s="206" t="s">
        <v>181</v>
      </c>
      <c r="G1314" s="204"/>
      <c r="H1314" s="207">
        <v>3</v>
      </c>
      <c r="I1314" s="208"/>
      <c r="J1314" s="204"/>
      <c r="K1314" s="204"/>
      <c r="L1314" s="209"/>
      <c r="M1314" s="210"/>
      <c r="N1314" s="211"/>
      <c r="O1314" s="211"/>
      <c r="P1314" s="211"/>
      <c r="Q1314" s="211"/>
      <c r="R1314" s="211"/>
      <c r="S1314" s="211"/>
      <c r="T1314" s="212"/>
      <c r="AT1314" s="213" t="s">
        <v>193</v>
      </c>
      <c r="AU1314" s="213" t="s">
        <v>90</v>
      </c>
      <c r="AV1314" s="14" t="s">
        <v>90</v>
      </c>
      <c r="AW1314" s="14" t="s">
        <v>41</v>
      </c>
      <c r="AX1314" s="14" t="s">
        <v>80</v>
      </c>
      <c r="AY1314" s="213" t="s">
        <v>182</v>
      </c>
    </row>
    <row r="1315" spans="2:51" s="13" customFormat="1" ht="11.25">
      <c r="B1315" s="192"/>
      <c r="C1315" s="193"/>
      <c r="D1315" s="194" t="s">
        <v>193</v>
      </c>
      <c r="E1315" s="195" t="s">
        <v>43</v>
      </c>
      <c r="F1315" s="196" t="s">
        <v>1636</v>
      </c>
      <c r="G1315" s="193"/>
      <c r="H1315" s="195" t="s">
        <v>43</v>
      </c>
      <c r="I1315" s="197"/>
      <c r="J1315" s="193"/>
      <c r="K1315" s="193"/>
      <c r="L1315" s="198"/>
      <c r="M1315" s="199"/>
      <c r="N1315" s="200"/>
      <c r="O1315" s="200"/>
      <c r="P1315" s="200"/>
      <c r="Q1315" s="200"/>
      <c r="R1315" s="200"/>
      <c r="S1315" s="200"/>
      <c r="T1315" s="201"/>
      <c r="AT1315" s="202" t="s">
        <v>193</v>
      </c>
      <c r="AU1315" s="202" t="s">
        <v>90</v>
      </c>
      <c r="AV1315" s="13" t="s">
        <v>88</v>
      </c>
      <c r="AW1315" s="13" t="s">
        <v>41</v>
      </c>
      <c r="AX1315" s="13" t="s">
        <v>80</v>
      </c>
      <c r="AY1315" s="202" t="s">
        <v>182</v>
      </c>
    </row>
    <row r="1316" spans="2:51" s="14" customFormat="1" ht="11.25">
      <c r="B1316" s="203"/>
      <c r="C1316" s="204"/>
      <c r="D1316" s="194" t="s">
        <v>193</v>
      </c>
      <c r="E1316" s="205" t="s">
        <v>43</v>
      </c>
      <c r="F1316" s="206" t="s">
        <v>220</v>
      </c>
      <c r="G1316" s="204"/>
      <c r="H1316" s="207">
        <v>7</v>
      </c>
      <c r="I1316" s="208"/>
      <c r="J1316" s="204"/>
      <c r="K1316" s="204"/>
      <c r="L1316" s="209"/>
      <c r="M1316" s="210"/>
      <c r="N1316" s="211"/>
      <c r="O1316" s="211"/>
      <c r="P1316" s="211"/>
      <c r="Q1316" s="211"/>
      <c r="R1316" s="211"/>
      <c r="S1316" s="211"/>
      <c r="T1316" s="212"/>
      <c r="AT1316" s="213" t="s">
        <v>193</v>
      </c>
      <c r="AU1316" s="213" t="s">
        <v>90</v>
      </c>
      <c r="AV1316" s="14" t="s">
        <v>90</v>
      </c>
      <c r="AW1316" s="14" t="s">
        <v>41</v>
      </c>
      <c r="AX1316" s="14" t="s">
        <v>80</v>
      </c>
      <c r="AY1316" s="213" t="s">
        <v>182</v>
      </c>
    </row>
    <row r="1317" spans="2:51" s="13" customFormat="1" ht="11.25">
      <c r="B1317" s="192"/>
      <c r="C1317" s="193"/>
      <c r="D1317" s="194" t="s">
        <v>193</v>
      </c>
      <c r="E1317" s="195" t="s">
        <v>43</v>
      </c>
      <c r="F1317" s="196" t="s">
        <v>1637</v>
      </c>
      <c r="G1317" s="193"/>
      <c r="H1317" s="195" t="s">
        <v>43</v>
      </c>
      <c r="I1317" s="197"/>
      <c r="J1317" s="193"/>
      <c r="K1317" s="193"/>
      <c r="L1317" s="198"/>
      <c r="M1317" s="199"/>
      <c r="N1317" s="200"/>
      <c r="O1317" s="200"/>
      <c r="P1317" s="200"/>
      <c r="Q1317" s="200"/>
      <c r="R1317" s="200"/>
      <c r="S1317" s="200"/>
      <c r="T1317" s="201"/>
      <c r="AT1317" s="202" t="s">
        <v>193</v>
      </c>
      <c r="AU1317" s="202" t="s">
        <v>90</v>
      </c>
      <c r="AV1317" s="13" t="s">
        <v>88</v>
      </c>
      <c r="AW1317" s="13" t="s">
        <v>41</v>
      </c>
      <c r="AX1317" s="13" t="s">
        <v>80</v>
      </c>
      <c r="AY1317" s="202" t="s">
        <v>182</v>
      </c>
    </row>
    <row r="1318" spans="2:51" s="14" customFormat="1" ht="11.25">
      <c r="B1318" s="203"/>
      <c r="C1318" s="204"/>
      <c r="D1318" s="194" t="s">
        <v>193</v>
      </c>
      <c r="E1318" s="205" t="s">
        <v>43</v>
      </c>
      <c r="F1318" s="206" t="s">
        <v>181</v>
      </c>
      <c r="G1318" s="204"/>
      <c r="H1318" s="207">
        <v>3</v>
      </c>
      <c r="I1318" s="208"/>
      <c r="J1318" s="204"/>
      <c r="K1318" s="204"/>
      <c r="L1318" s="209"/>
      <c r="M1318" s="210"/>
      <c r="N1318" s="211"/>
      <c r="O1318" s="211"/>
      <c r="P1318" s="211"/>
      <c r="Q1318" s="211"/>
      <c r="R1318" s="211"/>
      <c r="S1318" s="211"/>
      <c r="T1318" s="212"/>
      <c r="AT1318" s="213" t="s">
        <v>193</v>
      </c>
      <c r="AU1318" s="213" t="s">
        <v>90</v>
      </c>
      <c r="AV1318" s="14" t="s">
        <v>90</v>
      </c>
      <c r="AW1318" s="14" t="s">
        <v>41</v>
      </c>
      <c r="AX1318" s="14" t="s">
        <v>80</v>
      </c>
      <c r="AY1318" s="213" t="s">
        <v>182</v>
      </c>
    </row>
    <row r="1319" spans="2:51" s="13" customFormat="1" ht="11.25">
      <c r="B1319" s="192"/>
      <c r="C1319" s="193"/>
      <c r="D1319" s="194" t="s">
        <v>193</v>
      </c>
      <c r="E1319" s="195" t="s">
        <v>43</v>
      </c>
      <c r="F1319" s="196" t="s">
        <v>1638</v>
      </c>
      <c r="G1319" s="193"/>
      <c r="H1319" s="195" t="s">
        <v>43</v>
      </c>
      <c r="I1319" s="197"/>
      <c r="J1319" s="193"/>
      <c r="K1319" s="193"/>
      <c r="L1319" s="198"/>
      <c r="M1319" s="199"/>
      <c r="N1319" s="200"/>
      <c r="O1319" s="200"/>
      <c r="P1319" s="200"/>
      <c r="Q1319" s="200"/>
      <c r="R1319" s="200"/>
      <c r="S1319" s="200"/>
      <c r="T1319" s="201"/>
      <c r="AT1319" s="202" t="s">
        <v>193</v>
      </c>
      <c r="AU1319" s="202" t="s">
        <v>90</v>
      </c>
      <c r="AV1319" s="13" t="s">
        <v>88</v>
      </c>
      <c r="AW1319" s="13" t="s">
        <v>41</v>
      </c>
      <c r="AX1319" s="13" t="s">
        <v>80</v>
      </c>
      <c r="AY1319" s="202" t="s">
        <v>182</v>
      </c>
    </row>
    <row r="1320" spans="2:51" s="14" customFormat="1" ht="11.25">
      <c r="B1320" s="203"/>
      <c r="C1320" s="204"/>
      <c r="D1320" s="194" t="s">
        <v>193</v>
      </c>
      <c r="E1320" s="205" t="s">
        <v>43</v>
      </c>
      <c r="F1320" s="206" t="s">
        <v>215</v>
      </c>
      <c r="G1320" s="204"/>
      <c r="H1320" s="207">
        <v>6</v>
      </c>
      <c r="I1320" s="208"/>
      <c r="J1320" s="204"/>
      <c r="K1320" s="204"/>
      <c r="L1320" s="209"/>
      <c r="M1320" s="210"/>
      <c r="N1320" s="211"/>
      <c r="O1320" s="211"/>
      <c r="P1320" s="211"/>
      <c r="Q1320" s="211"/>
      <c r="R1320" s="211"/>
      <c r="S1320" s="211"/>
      <c r="T1320" s="212"/>
      <c r="AT1320" s="213" t="s">
        <v>193</v>
      </c>
      <c r="AU1320" s="213" t="s">
        <v>90</v>
      </c>
      <c r="AV1320" s="14" t="s">
        <v>90</v>
      </c>
      <c r="AW1320" s="14" t="s">
        <v>41</v>
      </c>
      <c r="AX1320" s="14" t="s">
        <v>80</v>
      </c>
      <c r="AY1320" s="213" t="s">
        <v>182</v>
      </c>
    </row>
    <row r="1321" spans="2:51" s="13" customFormat="1" ht="11.25">
      <c r="B1321" s="192"/>
      <c r="C1321" s="193"/>
      <c r="D1321" s="194" t="s">
        <v>193</v>
      </c>
      <c r="E1321" s="195" t="s">
        <v>43</v>
      </c>
      <c r="F1321" s="196" t="s">
        <v>1639</v>
      </c>
      <c r="G1321" s="193"/>
      <c r="H1321" s="195" t="s">
        <v>43</v>
      </c>
      <c r="I1321" s="197"/>
      <c r="J1321" s="193"/>
      <c r="K1321" s="193"/>
      <c r="L1321" s="198"/>
      <c r="M1321" s="199"/>
      <c r="N1321" s="200"/>
      <c r="O1321" s="200"/>
      <c r="P1321" s="200"/>
      <c r="Q1321" s="200"/>
      <c r="R1321" s="200"/>
      <c r="S1321" s="200"/>
      <c r="T1321" s="201"/>
      <c r="AT1321" s="202" t="s">
        <v>193</v>
      </c>
      <c r="AU1321" s="202" t="s">
        <v>90</v>
      </c>
      <c r="AV1321" s="13" t="s">
        <v>88</v>
      </c>
      <c r="AW1321" s="13" t="s">
        <v>41</v>
      </c>
      <c r="AX1321" s="13" t="s">
        <v>80</v>
      </c>
      <c r="AY1321" s="202" t="s">
        <v>182</v>
      </c>
    </row>
    <row r="1322" spans="2:51" s="14" customFormat="1" ht="11.25">
      <c r="B1322" s="203"/>
      <c r="C1322" s="204"/>
      <c r="D1322" s="194" t="s">
        <v>193</v>
      </c>
      <c r="E1322" s="205" t="s">
        <v>43</v>
      </c>
      <c r="F1322" s="206" t="s">
        <v>205</v>
      </c>
      <c r="G1322" s="204"/>
      <c r="H1322" s="207">
        <v>4</v>
      </c>
      <c r="I1322" s="208"/>
      <c r="J1322" s="204"/>
      <c r="K1322" s="204"/>
      <c r="L1322" s="209"/>
      <c r="M1322" s="210"/>
      <c r="N1322" s="211"/>
      <c r="O1322" s="211"/>
      <c r="P1322" s="211"/>
      <c r="Q1322" s="211"/>
      <c r="R1322" s="211"/>
      <c r="S1322" s="211"/>
      <c r="T1322" s="212"/>
      <c r="AT1322" s="213" t="s">
        <v>193</v>
      </c>
      <c r="AU1322" s="213" t="s">
        <v>90</v>
      </c>
      <c r="AV1322" s="14" t="s">
        <v>90</v>
      </c>
      <c r="AW1322" s="14" t="s">
        <v>41</v>
      </c>
      <c r="AX1322" s="14" t="s">
        <v>80</v>
      </c>
      <c r="AY1322" s="213" t="s">
        <v>182</v>
      </c>
    </row>
    <row r="1323" spans="2:51" s="13" customFormat="1" ht="11.25">
      <c r="B1323" s="192"/>
      <c r="C1323" s="193"/>
      <c r="D1323" s="194" t="s">
        <v>193</v>
      </c>
      <c r="E1323" s="195" t="s">
        <v>43</v>
      </c>
      <c r="F1323" s="196" t="s">
        <v>1641</v>
      </c>
      <c r="G1323" s="193"/>
      <c r="H1323" s="195" t="s">
        <v>43</v>
      </c>
      <c r="I1323" s="197"/>
      <c r="J1323" s="193"/>
      <c r="K1323" s="193"/>
      <c r="L1323" s="198"/>
      <c r="M1323" s="199"/>
      <c r="N1323" s="200"/>
      <c r="O1323" s="200"/>
      <c r="P1323" s="200"/>
      <c r="Q1323" s="200"/>
      <c r="R1323" s="200"/>
      <c r="S1323" s="200"/>
      <c r="T1323" s="201"/>
      <c r="AT1323" s="202" t="s">
        <v>193</v>
      </c>
      <c r="AU1323" s="202" t="s">
        <v>90</v>
      </c>
      <c r="AV1323" s="13" t="s">
        <v>88</v>
      </c>
      <c r="AW1323" s="13" t="s">
        <v>41</v>
      </c>
      <c r="AX1323" s="13" t="s">
        <v>80</v>
      </c>
      <c r="AY1323" s="202" t="s">
        <v>182</v>
      </c>
    </row>
    <row r="1324" spans="2:51" s="14" customFormat="1" ht="11.25">
      <c r="B1324" s="203"/>
      <c r="C1324" s="204"/>
      <c r="D1324" s="194" t="s">
        <v>193</v>
      </c>
      <c r="E1324" s="205" t="s">
        <v>43</v>
      </c>
      <c r="F1324" s="206" t="s">
        <v>220</v>
      </c>
      <c r="G1324" s="204"/>
      <c r="H1324" s="207">
        <v>7</v>
      </c>
      <c r="I1324" s="208"/>
      <c r="J1324" s="204"/>
      <c r="K1324" s="204"/>
      <c r="L1324" s="209"/>
      <c r="M1324" s="210"/>
      <c r="N1324" s="211"/>
      <c r="O1324" s="211"/>
      <c r="P1324" s="211"/>
      <c r="Q1324" s="211"/>
      <c r="R1324" s="211"/>
      <c r="S1324" s="211"/>
      <c r="T1324" s="212"/>
      <c r="AT1324" s="213" t="s">
        <v>193</v>
      </c>
      <c r="AU1324" s="213" t="s">
        <v>90</v>
      </c>
      <c r="AV1324" s="14" t="s">
        <v>90</v>
      </c>
      <c r="AW1324" s="14" t="s">
        <v>41</v>
      </c>
      <c r="AX1324" s="14" t="s">
        <v>80</v>
      </c>
      <c r="AY1324" s="213" t="s">
        <v>182</v>
      </c>
    </row>
    <row r="1325" spans="2:51" s="13" customFormat="1" ht="11.25">
      <c r="B1325" s="192"/>
      <c r="C1325" s="193"/>
      <c r="D1325" s="194" t="s">
        <v>193</v>
      </c>
      <c r="E1325" s="195" t="s">
        <v>43</v>
      </c>
      <c r="F1325" s="196" t="s">
        <v>1643</v>
      </c>
      <c r="G1325" s="193"/>
      <c r="H1325" s="195" t="s">
        <v>43</v>
      </c>
      <c r="I1325" s="197"/>
      <c r="J1325" s="193"/>
      <c r="K1325" s="193"/>
      <c r="L1325" s="198"/>
      <c r="M1325" s="199"/>
      <c r="N1325" s="200"/>
      <c r="O1325" s="200"/>
      <c r="P1325" s="200"/>
      <c r="Q1325" s="200"/>
      <c r="R1325" s="200"/>
      <c r="S1325" s="200"/>
      <c r="T1325" s="201"/>
      <c r="AT1325" s="202" t="s">
        <v>193</v>
      </c>
      <c r="AU1325" s="202" t="s">
        <v>90</v>
      </c>
      <c r="AV1325" s="13" t="s">
        <v>88</v>
      </c>
      <c r="AW1325" s="13" t="s">
        <v>41</v>
      </c>
      <c r="AX1325" s="13" t="s">
        <v>80</v>
      </c>
      <c r="AY1325" s="202" t="s">
        <v>182</v>
      </c>
    </row>
    <row r="1326" spans="2:51" s="14" customFormat="1" ht="11.25">
      <c r="B1326" s="203"/>
      <c r="C1326" s="204"/>
      <c r="D1326" s="194" t="s">
        <v>193</v>
      </c>
      <c r="E1326" s="205" t="s">
        <v>43</v>
      </c>
      <c r="F1326" s="206" t="s">
        <v>205</v>
      </c>
      <c r="G1326" s="204"/>
      <c r="H1326" s="207">
        <v>4</v>
      </c>
      <c r="I1326" s="208"/>
      <c r="J1326" s="204"/>
      <c r="K1326" s="204"/>
      <c r="L1326" s="209"/>
      <c r="M1326" s="210"/>
      <c r="N1326" s="211"/>
      <c r="O1326" s="211"/>
      <c r="P1326" s="211"/>
      <c r="Q1326" s="211"/>
      <c r="R1326" s="211"/>
      <c r="S1326" s="211"/>
      <c r="T1326" s="212"/>
      <c r="AT1326" s="213" t="s">
        <v>193</v>
      </c>
      <c r="AU1326" s="213" t="s">
        <v>90</v>
      </c>
      <c r="AV1326" s="14" t="s">
        <v>90</v>
      </c>
      <c r="AW1326" s="14" t="s">
        <v>41</v>
      </c>
      <c r="AX1326" s="14" t="s">
        <v>80</v>
      </c>
      <c r="AY1326" s="213" t="s">
        <v>182</v>
      </c>
    </row>
    <row r="1327" spans="2:51" s="13" customFormat="1" ht="11.25">
      <c r="B1327" s="192"/>
      <c r="C1327" s="193"/>
      <c r="D1327" s="194" t="s">
        <v>193</v>
      </c>
      <c r="E1327" s="195" t="s">
        <v>43</v>
      </c>
      <c r="F1327" s="196" t="s">
        <v>1644</v>
      </c>
      <c r="G1327" s="193"/>
      <c r="H1327" s="195" t="s">
        <v>43</v>
      </c>
      <c r="I1327" s="197"/>
      <c r="J1327" s="193"/>
      <c r="K1327" s="193"/>
      <c r="L1327" s="198"/>
      <c r="M1327" s="199"/>
      <c r="N1327" s="200"/>
      <c r="O1327" s="200"/>
      <c r="P1327" s="200"/>
      <c r="Q1327" s="200"/>
      <c r="R1327" s="200"/>
      <c r="S1327" s="200"/>
      <c r="T1327" s="201"/>
      <c r="AT1327" s="202" t="s">
        <v>193</v>
      </c>
      <c r="AU1327" s="202" t="s">
        <v>90</v>
      </c>
      <c r="AV1327" s="13" t="s">
        <v>88</v>
      </c>
      <c r="AW1327" s="13" t="s">
        <v>41</v>
      </c>
      <c r="AX1327" s="13" t="s">
        <v>80</v>
      </c>
      <c r="AY1327" s="202" t="s">
        <v>182</v>
      </c>
    </row>
    <row r="1328" spans="2:51" s="14" customFormat="1" ht="11.25">
      <c r="B1328" s="203"/>
      <c r="C1328" s="204"/>
      <c r="D1328" s="194" t="s">
        <v>193</v>
      </c>
      <c r="E1328" s="205" t="s">
        <v>43</v>
      </c>
      <c r="F1328" s="206" t="s">
        <v>181</v>
      </c>
      <c r="G1328" s="204"/>
      <c r="H1328" s="207">
        <v>3</v>
      </c>
      <c r="I1328" s="208"/>
      <c r="J1328" s="204"/>
      <c r="K1328" s="204"/>
      <c r="L1328" s="209"/>
      <c r="M1328" s="210"/>
      <c r="N1328" s="211"/>
      <c r="O1328" s="211"/>
      <c r="P1328" s="211"/>
      <c r="Q1328" s="211"/>
      <c r="R1328" s="211"/>
      <c r="S1328" s="211"/>
      <c r="T1328" s="212"/>
      <c r="AT1328" s="213" t="s">
        <v>193</v>
      </c>
      <c r="AU1328" s="213" t="s">
        <v>90</v>
      </c>
      <c r="AV1328" s="14" t="s">
        <v>90</v>
      </c>
      <c r="AW1328" s="14" t="s">
        <v>41</v>
      </c>
      <c r="AX1328" s="14" t="s">
        <v>80</v>
      </c>
      <c r="AY1328" s="213" t="s">
        <v>182</v>
      </c>
    </row>
    <row r="1329" spans="1:65" s="13" customFormat="1" ht="11.25">
      <c r="B1329" s="192"/>
      <c r="C1329" s="193"/>
      <c r="D1329" s="194" t="s">
        <v>193</v>
      </c>
      <c r="E1329" s="195" t="s">
        <v>43</v>
      </c>
      <c r="F1329" s="196" t="s">
        <v>1646</v>
      </c>
      <c r="G1329" s="193"/>
      <c r="H1329" s="195" t="s">
        <v>43</v>
      </c>
      <c r="I1329" s="197"/>
      <c r="J1329" s="193"/>
      <c r="K1329" s="193"/>
      <c r="L1329" s="198"/>
      <c r="M1329" s="199"/>
      <c r="N1329" s="200"/>
      <c r="O1329" s="200"/>
      <c r="P1329" s="200"/>
      <c r="Q1329" s="200"/>
      <c r="R1329" s="200"/>
      <c r="S1329" s="200"/>
      <c r="T1329" s="201"/>
      <c r="AT1329" s="202" t="s">
        <v>193</v>
      </c>
      <c r="AU1329" s="202" t="s">
        <v>90</v>
      </c>
      <c r="AV1329" s="13" t="s">
        <v>88</v>
      </c>
      <c r="AW1329" s="13" t="s">
        <v>41</v>
      </c>
      <c r="AX1329" s="13" t="s">
        <v>80</v>
      </c>
      <c r="AY1329" s="202" t="s">
        <v>182</v>
      </c>
    </row>
    <row r="1330" spans="1:65" s="14" customFormat="1" ht="11.25">
      <c r="B1330" s="203"/>
      <c r="C1330" s="204"/>
      <c r="D1330" s="194" t="s">
        <v>193</v>
      </c>
      <c r="E1330" s="205" t="s">
        <v>43</v>
      </c>
      <c r="F1330" s="206" t="s">
        <v>181</v>
      </c>
      <c r="G1330" s="204"/>
      <c r="H1330" s="207">
        <v>3</v>
      </c>
      <c r="I1330" s="208"/>
      <c r="J1330" s="204"/>
      <c r="K1330" s="204"/>
      <c r="L1330" s="209"/>
      <c r="M1330" s="210"/>
      <c r="N1330" s="211"/>
      <c r="O1330" s="211"/>
      <c r="P1330" s="211"/>
      <c r="Q1330" s="211"/>
      <c r="R1330" s="211"/>
      <c r="S1330" s="211"/>
      <c r="T1330" s="212"/>
      <c r="AT1330" s="213" t="s">
        <v>193</v>
      </c>
      <c r="AU1330" s="213" t="s">
        <v>90</v>
      </c>
      <c r="AV1330" s="14" t="s">
        <v>90</v>
      </c>
      <c r="AW1330" s="14" t="s">
        <v>41</v>
      </c>
      <c r="AX1330" s="14" t="s">
        <v>80</v>
      </c>
      <c r="AY1330" s="213" t="s">
        <v>182</v>
      </c>
    </row>
    <row r="1331" spans="1:65" s="15" customFormat="1" ht="11.25">
      <c r="B1331" s="227"/>
      <c r="C1331" s="228"/>
      <c r="D1331" s="194" t="s">
        <v>193</v>
      </c>
      <c r="E1331" s="229" t="s">
        <v>43</v>
      </c>
      <c r="F1331" s="230" t="s">
        <v>436</v>
      </c>
      <c r="G1331" s="228"/>
      <c r="H1331" s="231">
        <v>45</v>
      </c>
      <c r="I1331" s="232"/>
      <c r="J1331" s="228"/>
      <c r="K1331" s="228"/>
      <c r="L1331" s="233"/>
      <c r="M1331" s="234"/>
      <c r="N1331" s="235"/>
      <c r="O1331" s="235"/>
      <c r="P1331" s="235"/>
      <c r="Q1331" s="235"/>
      <c r="R1331" s="235"/>
      <c r="S1331" s="235"/>
      <c r="T1331" s="236"/>
      <c r="AT1331" s="237" t="s">
        <v>193</v>
      </c>
      <c r="AU1331" s="237" t="s">
        <v>90</v>
      </c>
      <c r="AV1331" s="15" t="s">
        <v>205</v>
      </c>
      <c r="AW1331" s="15" t="s">
        <v>41</v>
      </c>
      <c r="AX1331" s="15" t="s">
        <v>88</v>
      </c>
      <c r="AY1331" s="237" t="s">
        <v>182</v>
      </c>
    </row>
    <row r="1332" spans="1:65" s="2" customFormat="1" ht="14.45" customHeight="1">
      <c r="A1332" s="35"/>
      <c r="B1332" s="36"/>
      <c r="C1332" s="214" t="s">
        <v>1084</v>
      </c>
      <c r="D1332" s="214" t="s">
        <v>179</v>
      </c>
      <c r="E1332" s="215" t="s">
        <v>2619</v>
      </c>
      <c r="F1332" s="216" t="s">
        <v>2620</v>
      </c>
      <c r="G1332" s="217" t="s">
        <v>190</v>
      </c>
      <c r="H1332" s="218">
        <v>2</v>
      </c>
      <c r="I1332" s="219"/>
      <c r="J1332" s="220">
        <f>ROUND(I1332*H1332,2)</f>
        <v>0</v>
      </c>
      <c r="K1332" s="216" t="s">
        <v>198</v>
      </c>
      <c r="L1332" s="221"/>
      <c r="M1332" s="222" t="s">
        <v>43</v>
      </c>
      <c r="N1332" s="223" t="s">
        <v>51</v>
      </c>
      <c r="O1332" s="65"/>
      <c r="P1332" s="188">
        <f>O1332*H1332</f>
        <v>0</v>
      </c>
      <c r="Q1332" s="188">
        <v>0</v>
      </c>
      <c r="R1332" s="188">
        <f>Q1332*H1332</f>
        <v>0</v>
      </c>
      <c r="S1332" s="188">
        <v>0</v>
      </c>
      <c r="T1332" s="189">
        <f>S1332*H1332</f>
        <v>0</v>
      </c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R1332" s="190" t="s">
        <v>90</v>
      </c>
      <c r="AT1332" s="190" t="s">
        <v>179</v>
      </c>
      <c r="AU1332" s="190" t="s">
        <v>90</v>
      </c>
      <c r="AY1332" s="17" t="s">
        <v>182</v>
      </c>
      <c r="BE1332" s="191">
        <f>IF(N1332="základní",J1332,0)</f>
        <v>0</v>
      </c>
      <c r="BF1332" s="191">
        <f>IF(N1332="snížená",J1332,0)</f>
        <v>0</v>
      </c>
      <c r="BG1332" s="191">
        <f>IF(N1332="zákl. přenesená",J1332,0)</f>
        <v>0</v>
      </c>
      <c r="BH1332" s="191">
        <f>IF(N1332="sníž. přenesená",J1332,0)</f>
        <v>0</v>
      </c>
      <c r="BI1332" s="191">
        <f>IF(N1332="nulová",J1332,0)</f>
        <v>0</v>
      </c>
      <c r="BJ1332" s="17" t="s">
        <v>88</v>
      </c>
      <c r="BK1332" s="191">
        <f>ROUND(I1332*H1332,2)</f>
        <v>0</v>
      </c>
      <c r="BL1332" s="17" t="s">
        <v>88</v>
      </c>
      <c r="BM1332" s="190" t="s">
        <v>2621</v>
      </c>
    </row>
    <row r="1333" spans="1:65" s="13" customFormat="1" ht="11.25">
      <c r="B1333" s="192"/>
      <c r="C1333" s="193"/>
      <c r="D1333" s="194" t="s">
        <v>193</v>
      </c>
      <c r="E1333" s="195" t="s">
        <v>43</v>
      </c>
      <c r="F1333" s="196" t="s">
        <v>431</v>
      </c>
      <c r="G1333" s="193"/>
      <c r="H1333" s="195" t="s">
        <v>43</v>
      </c>
      <c r="I1333" s="197"/>
      <c r="J1333" s="193"/>
      <c r="K1333" s="193"/>
      <c r="L1333" s="198"/>
      <c r="M1333" s="199"/>
      <c r="N1333" s="200"/>
      <c r="O1333" s="200"/>
      <c r="P1333" s="200"/>
      <c r="Q1333" s="200"/>
      <c r="R1333" s="200"/>
      <c r="S1333" s="200"/>
      <c r="T1333" s="201"/>
      <c r="AT1333" s="202" t="s">
        <v>193</v>
      </c>
      <c r="AU1333" s="202" t="s">
        <v>90</v>
      </c>
      <c r="AV1333" s="13" t="s">
        <v>88</v>
      </c>
      <c r="AW1333" s="13" t="s">
        <v>41</v>
      </c>
      <c r="AX1333" s="13" t="s">
        <v>80</v>
      </c>
      <c r="AY1333" s="202" t="s">
        <v>182</v>
      </c>
    </row>
    <row r="1334" spans="1:65" s="13" customFormat="1" ht="11.25">
      <c r="B1334" s="192"/>
      <c r="C1334" s="193"/>
      <c r="D1334" s="194" t="s">
        <v>193</v>
      </c>
      <c r="E1334" s="195" t="s">
        <v>43</v>
      </c>
      <c r="F1334" s="196" t="s">
        <v>1636</v>
      </c>
      <c r="G1334" s="193"/>
      <c r="H1334" s="195" t="s">
        <v>43</v>
      </c>
      <c r="I1334" s="197"/>
      <c r="J1334" s="193"/>
      <c r="K1334" s="193"/>
      <c r="L1334" s="198"/>
      <c r="M1334" s="199"/>
      <c r="N1334" s="200"/>
      <c r="O1334" s="200"/>
      <c r="P1334" s="200"/>
      <c r="Q1334" s="200"/>
      <c r="R1334" s="200"/>
      <c r="S1334" s="200"/>
      <c r="T1334" s="201"/>
      <c r="AT1334" s="202" t="s">
        <v>193</v>
      </c>
      <c r="AU1334" s="202" t="s">
        <v>90</v>
      </c>
      <c r="AV1334" s="13" t="s">
        <v>88</v>
      </c>
      <c r="AW1334" s="13" t="s">
        <v>41</v>
      </c>
      <c r="AX1334" s="13" t="s">
        <v>80</v>
      </c>
      <c r="AY1334" s="202" t="s">
        <v>182</v>
      </c>
    </row>
    <row r="1335" spans="1:65" s="14" customFormat="1" ht="11.25">
      <c r="B1335" s="203"/>
      <c r="C1335" s="204"/>
      <c r="D1335" s="194" t="s">
        <v>193</v>
      </c>
      <c r="E1335" s="205" t="s">
        <v>43</v>
      </c>
      <c r="F1335" s="206" t="s">
        <v>88</v>
      </c>
      <c r="G1335" s="204"/>
      <c r="H1335" s="207">
        <v>1</v>
      </c>
      <c r="I1335" s="208"/>
      <c r="J1335" s="204"/>
      <c r="K1335" s="204"/>
      <c r="L1335" s="209"/>
      <c r="M1335" s="210"/>
      <c r="N1335" s="211"/>
      <c r="O1335" s="211"/>
      <c r="P1335" s="211"/>
      <c r="Q1335" s="211"/>
      <c r="R1335" s="211"/>
      <c r="S1335" s="211"/>
      <c r="T1335" s="212"/>
      <c r="AT1335" s="213" t="s">
        <v>193</v>
      </c>
      <c r="AU1335" s="213" t="s">
        <v>90</v>
      </c>
      <c r="AV1335" s="14" t="s">
        <v>90</v>
      </c>
      <c r="AW1335" s="14" t="s">
        <v>41</v>
      </c>
      <c r="AX1335" s="14" t="s">
        <v>80</v>
      </c>
      <c r="AY1335" s="213" t="s">
        <v>182</v>
      </c>
    </row>
    <row r="1336" spans="1:65" s="13" customFormat="1" ht="11.25">
      <c r="B1336" s="192"/>
      <c r="C1336" s="193"/>
      <c r="D1336" s="194" t="s">
        <v>193</v>
      </c>
      <c r="E1336" s="195" t="s">
        <v>43</v>
      </c>
      <c r="F1336" s="196" t="s">
        <v>1641</v>
      </c>
      <c r="G1336" s="193"/>
      <c r="H1336" s="195" t="s">
        <v>43</v>
      </c>
      <c r="I1336" s="197"/>
      <c r="J1336" s="193"/>
      <c r="K1336" s="193"/>
      <c r="L1336" s="198"/>
      <c r="M1336" s="199"/>
      <c r="N1336" s="200"/>
      <c r="O1336" s="200"/>
      <c r="P1336" s="200"/>
      <c r="Q1336" s="200"/>
      <c r="R1336" s="200"/>
      <c r="S1336" s="200"/>
      <c r="T1336" s="201"/>
      <c r="AT1336" s="202" t="s">
        <v>193</v>
      </c>
      <c r="AU1336" s="202" t="s">
        <v>90</v>
      </c>
      <c r="AV1336" s="13" t="s">
        <v>88</v>
      </c>
      <c r="AW1336" s="13" t="s">
        <v>41</v>
      </c>
      <c r="AX1336" s="13" t="s">
        <v>80</v>
      </c>
      <c r="AY1336" s="202" t="s">
        <v>182</v>
      </c>
    </row>
    <row r="1337" spans="1:65" s="14" customFormat="1" ht="11.25">
      <c r="B1337" s="203"/>
      <c r="C1337" s="204"/>
      <c r="D1337" s="194" t="s">
        <v>193</v>
      </c>
      <c r="E1337" s="205" t="s">
        <v>43</v>
      </c>
      <c r="F1337" s="206" t="s">
        <v>88</v>
      </c>
      <c r="G1337" s="204"/>
      <c r="H1337" s="207">
        <v>1</v>
      </c>
      <c r="I1337" s="208"/>
      <c r="J1337" s="204"/>
      <c r="K1337" s="204"/>
      <c r="L1337" s="209"/>
      <c r="M1337" s="210"/>
      <c r="N1337" s="211"/>
      <c r="O1337" s="211"/>
      <c r="P1337" s="211"/>
      <c r="Q1337" s="211"/>
      <c r="R1337" s="211"/>
      <c r="S1337" s="211"/>
      <c r="T1337" s="212"/>
      <c r="AT1337" s="213" t="s">
        <v>193</v>
      </c>
      <c r="AU1337" s="213" t="s">
        <v>90</v>
      </c>
      <c r="AV1337" s="14" t="s">
        <v>90</v>
      </c>
      <c r="AW1337" s="14" t="s">
        <v>41</v>
      </c>
      <c r="AX1337" s="14" t="s">
        <v>80</v>
      </c>
      <c r="AY1337" s="213" t="s">
        <v>182</v>
      </c>
    </row>
    <row r="1338" spans="1:65" s="15" customFormat="1" ht="11.25">
      <c r="B1338" s="227"/>
      <c r="C1338" s="228"/>
      <c r="D1338" s="194" t="s">
        <v>193</v>
      </c>
      <c r="E1338" s="229" t="s">
        <v>43</v>
      </c>
      <c r="F1338" s="230" t="s">
        <v>436</v>
      </c>
      <c r="G1338" s="228"/>
      <c r="H1338" s="231">
        <v>2</v>
      </c>
      <c r="I1338" s="232"/>
      <c r="J1338" s="228"/>
      <c r="K1338" s="228"/>
      <c r="L1338" s="233"/>
      <c r="M1338" s="234"/>
      <c r="N1338" s="235"/>
      <c r="O1338" s="235"/>
      <c r="P1338" s="235"/>
      <c r="Q1338" s="235"/>
      <c r="R1338" s="235"/>
      <c r="S1338" s="235"/>
      <c r="T1338" s="236"/>
      <c r="AT1338" s="237" t="s">
        <v>193</v>
      </c>
      <c r="AU1338" s="237" t="s">
        <v>90</v>
      </c>
      <c r="AV1338" s="15" t="s">
        <v>205</v>
      </c>
      <c r="AW1338" s="15" t="s">
        <v>41</v>
      </c>
      <c r="AX1338" s="15" t="s">
        <v>88</v>
      </c>
      <c r="AY1338" s="237" t="s">
        <v>182</v>
      </c>
    </row>
    <row r="1339" spans="1:65" s="2" customFormat="1" ht="14.45" customHeight="1">
      <c r="A1339" s="35"/>
      <c r="B1339" s="36"/>
      <c r="C1339" s="214" t="s">
        <v>1091</v>
      </c>
      <c r="D1339" s="214" t="s">
        <v>179</v>
      </c>
      <c r="E1339" s="215" t="s">
        <v>1880</v>
      </c>
      <c r="F1339" s="216" t="s">
        <v>1881</v>
      </c>
      <c r="G1339" s="217" t="s">
        <v>190</v>
      </c>
      <c r="H1339" s="218">
        <v>15</v>
      </c>
      <c r="I1339" s="219"/>
      <c r="J1339" s="220">
        <f>ROUND(I1339*H1339,2)</f>
        <v>0</v>
      </c>
      <c r="K1339" s="216" t="s">
        <v>198</v>
      </c>
      <c r="L1339" s="221"/>
      <c r="M1339" s="222" t="s">
        <v>43</v>
      </c>
      <c r="N1339" s="223" t="s">
        <v>51</v>
      </c>
      <c r="O1339" s="65"/>
      <c r="P1339" s="188">
        <f>O1339*H1339</f>
        <v>0</v>
      </c>
      <c r="Q1339" s="188">
        <v>0</v>
      </c>
      <c r="R1339" s="188">
        <f>Q1339*H1339</f>
        <v>0</v>
      </c>
      <c r="S1339" s="188">
        <v>0</v>
      </c>
      <c r="T1339" s="189">
        <f>S1339*H1339</f>
        <v>0</v>
      </c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R1339" s="190" t="s">
        <v>90</v>
      </c>
      <c r="AT1339" s="190" t="s">
        <v>179</v>
      </c>
      <c r="AU1339" s="190" t="s">
        <v>90</v>
      </c>
      <c r="AY1339" s="17" t="s">
        <v>182</v>
      </c>
      <c r="BE1339" s="191">
        <f>IF(N1339="základní",J1339,0)</f>
        <v>0</v>
      </c>
      <c r="BF1339" s="191">
        <f>IF(N1339="snížená",J1339,0)</f>
        <v>0</v>
      </c>
      <c r="BG1339" s="191">
        <f>IF(N1339="zákl. přenesená",J1339,0)</f>
        <v>0</v>
      </c>
      <c r="BH1339" s="191">
        <f>IF(N1339="sníž. přenesená",J1339,0)</f>
        <v>0</v>
      </c>
      <c r="BI1339" s="191">
        <f>IF(N1339="nulová",J1339,0)</f>
        <v>0</v>
      </c>
      <c r="BJ1339" s="17" t="s">
        <v>88</v>
      </c>
      <c r="BK1339" s="191">
        <f>ROUND(I1339*H1339,2)</f>
        <v>0</v>
      </c>
      <c r="BL1339" s="17" t="s">
        <v>88</v>
      </c>
      <c r="BM1339" s="190" t="s">
        <v>1882</v>
      </c>
    </row>
    <row r="1340" spans="1:65" s="13" customFormat="1" ht="11.25">
      <c r="B1340" s="192"/>
      <c r="C1340" s="193"/>
      <c r="D1340" s="194" t="s">
        <v>193</v>
      </c>
      <c r="E1340" s="195" t="s">
        <v>43</v>
      </c>
      <c r="F1340" s="196" t="s">
        <v>431</v>
      </c>
      <c r="G1340" s="193"/>
      <c r="H1340" s="195" t="s">
        <v>43</v>
      </c>
      <c r="I1340" s="197"/>
      <c r="J1340" s="193"/>
      <c r="K1340" s="193"/>
      <c r="L1340" s="198"/>
      <c r="M1340" s="199"/>
      <c r="N1340" s="200"/>
      <c r="O1340" s="200"/>
      <c r="P1340" s="200"/>
      <c r="Q1340" s="200"/>
      <c r="R1340" s="200"/>
      <c r="S1340" s="200"/>
      <c r="T1340" s="201"/>
      <c r="AT1340" s="202" t="s">
        <v>193</v>
      </c>
      <c r="AU1340" s="202" t="s">
        <v>90</v>
      </c>
      <c r="AV1340" s="13" t="s">
        <v>88</v>
      </c>
      <c r="AW1340" s="13" t="s">
        <v>41</v>
      </c>
      <c r="AX1340" s="13" t="s">
        <v>80</v>
      </c>
      <c r="AY1340" s="202" t="s">
        <v>182</v>
      </c>
    </row>
    <row r="1341" spans="1:65" s="13" customFormat="1" ht="11.25">
      <c r="B1341" s="192"/>
      <c r="C1341" s="193"/>
      <c r="D1341" s="194" t="s">
        <v>193</v>
      </c>
      <c r="E1341" s="195" t="s">
        <v>43</v>
      </c>
      <c r="F1341" s="196" t="s">
        <v>638</v>
      </c>
      <c r="G1341" s="193"/>
      <c r="H1341" s="195" t="s">
        <v>43</v>
      </c>
      <c r="I1341" s="197"/>
      <c r="J1341" s="193"/>
      <c r="K1341" s="193"/>
      <c r="L1341" s="198"/>
      <c r="M1341" s="199"/>
      <c r="N1341" s="200"/>
      <c r="O1341" s="200"/>
      <c r="P1341" s="200"/>
      <c r="Q1341" s="200"/>
      <c r="R1341" s="200"/>
      <c r="S1341" s="200"/>
      <c r="T1341" s="201"/>
      <c r="AT1341" s="202" t="s">
        <v>193</v>
      </c>
      <c r="AU1341" s="202" t="s">
        <v>90</v>
      </c>
      <c r="AV1341" s="13" t="s">
        <v>88</v>
      </c>
      <c r="AW1341" s="13" t="s">
        <v>41</v>
      </c>
      <c r="AX1341" s="13" t="s">
        <v>80</v>
      </c>
      <c r="AY1341" s="202" t="s">
        <v>182</v>
      </c>
    </row>
    <row r="1342" spans="1:65" s="14" customFormat="1" ht="11.25">
      <c r="B1342" s="203"/>
      <c r="C1342" s="204"/>
      <c r="D1342" s="194" t="s">
        <v>193</v>
      </c>
      <c r="E1342" s="205" t="s">
        <v>43</v>
      </c>
      <c r="F1342" s="206" t="s">
        <v>90</v>
      </c>
      <c r="G1342" s="204"/>
      <c r="H1342" s="207">
        <v>2</v>
      </c>
      <c r="I1342" s="208"/>
      <c r="J1342" s="204"/>
      <c r="K1342" s="204"/>
      <c r="L1342" s="209"/>
      <c r="M1342" s="210"/>
      <c r="N1342" s="211"/>
      <c r="O1342" s="211"/>
      <c r="P1342" s="211"/>
      <c r="Q1342" s="211"/>
      <c r="R1342" s="211"/>
      <c r="S1342" s="211"/>
      <c r="T1342" s="212"/>
      <c r="AT1342" s="213" t="s">
        <v>193</v>
      </c>
      <c r="AU1342" s="213" t="s">
        <v>90</v>
      </c>
      <c r="AV1342" s="14" t="s">
        <v>90</v>
      </c>
      <c r="AW1342" s="14" t="s">
        <v>41</v>
      </c>
      <c r="AX1342" s="14" t="s">
        <v>80</v>
      </c>
      <c r="AY1342" s="213" t="s">
        <v>182</v>
      </c>
    </row>
    <row r="1343" spans="1:65" s="13" customFormat="1" ht="11.25">
      <c r="B1343" s="192"/>
      <c r="C1343" s="193"/>
      <c r="D1343" s="194" t="s">
        <v>193</v>
      </c>
      <c r="E1343" s="195" t="s">
        <v>43</v>
      </c>
      <c r="F1343" s="196" t="s">
        <v>1636</v>
      </c>
      <c r="G1343" s="193"/>
      <c r="H1343" s="195" t="s">
        <v>43</v>
      </c>
      <c r="I1343" s="197"/>
      <c r="J1343" s="193"/>
      <c r="K1343" s="193"/>
      <c r="L1343" s="198"/>
      <c r="M1343" s="199"/>
      <c r="N1343" s="200"/>
      <c r="O1343" s="200"/>
      <c r="P1343" s="200"/>
      <c r="Q1343" s="200"/>
      <c r="R1343" s="200"/>
      <c r="S1343" s="200"/>
      <c r="T1343" s="201"/>
      <c r="AT1343" s="202" t="s">
        <v>193</v>
      </c>
      <c r="AU1343" s="202" t="s">
        <v>90</v>
      </c>
      <c r="AV1343" s="13" t="s">
        <v>88</v>
      </c>
      <c r="AW1343" s="13" t="s">
        <v>41</v>
      </c>
      <c r="AX1343" s="13" t="s">
        <v>80</v>
      </c>
      <c r="AY1343" s="202" t="s">
        <v>182</v>
      </c>
    </row>
    <row r="1344" spans="1:65" s="14" customFormat="1" ht="11.25">
      <c r="B1344" s="203"/>
      <c r="C1344" s="204"/>
      <c r="D1344" s="194" t="s">
        <v>193</v>
      </c>
      <c r="E1344" s="205" t="s">
        <v>43</v>
      </c>
      <c r="F1344" s="206" t="s">
        <v>210</v>
      </c>
      <c r="G1344" s="204"/>
      <c r="H1344" s="207">
        <v>5</v>
      </c>
      <c r="I1344" s="208"/>
      <c r="J1344" s="204"/>
      <c r="K1344" s="204"/>
      <c r="L1344" s="209"/>
      <c r="M1344" s="210"/>
      <c r="N1344" s="211"/>
      <c r="O1344" s="211"/>
      <c r="P1344" s="211"/>
      <c r="Q1344" s="211"/>
      <c r="R1344" s="211"/>
      <c r="S1344" s="211"/>
      <c r="T1344" s="212"/>
      <c r="AT1344" s="213" t="s">
        <v>193</v>
      </c>
      <c r="AU1344" s="213" t="s">
        <v>90</v>
      </c>
      <c r="AV1344" s="14" t="s">
        <v>90</v>
      </c>
      <c r="AW1344" s="14" t="s">
        <v>41</v>
      </c>
      <c r="AX1344" s="14" t="s">
        <v>80</v>
      </c>
      <c r="AY1344" s="213" t="s">
        <v>182</v>
      </c>
    </row>
    <row r="1345" spans="1:65" s="13" customFormat="1" ht="11.25">
      <c r="B1345" s="192"/>
      <c r="C1345" s="193"/>
      <c r="D1345" s="194" t="s">
        <v>193</v>
      </c>
      <c r="E1345" s="195" t="s">
        <v>43</v>
      </c>
      <c r="F1345" s="196" t="s">
        <v>1638</v>
      </c>
      <c r="G1345" s="193"/>
      <c r="H1345" s="195" t="s">
        <v>43</v>
      </c>
      <c r="I1345" s="197"/>
      <c r="J1345" s="193"/>
      <c r="K1345" s="193"/>
      <c r="L1345" s="198"/>
      <c r="M1345" s="199"/>
      <c r="N1345" s="200"/>
      <c r="O1345" s="200"/>
      <c r="P1345" s="200"/>
      <c r="Q1345" s="200"/>
      <c r="R1345" s="200"/>
      <c r="S1345" s="200"/>
      <c r="T1345" s="201"/>
      <c r="AT1345" s="202" t="s">
        <v>193</v>
      </c>
      <c r="AU1345" s="202" t="s">
        <v>90</v>
      </c>
      <c r="AV1345" s="13" t="s">
        <v>88</v>
      </c>
      <c r="AW1345" s="13" t="s">
        <v>41</v>
      </c>
      <c r="AX1345" s="13" t="s">
        <v>80</v>
      </c>
      <c r="AY1345" s="202" t="s">
        <v>182</v>
      </c>
    </row>
    <row r="1346" spans="1:65" s="14" customFormat="1" ht="11.25">
      <c r="B1346" s="203"/>
      <c r="C1346" s="204"/>
      <c r="D1346" s="194" t="s">
        <v>193</v>
      </c>
      <c r="E1346" s="205" t="s">
        <v>43</v>
      </c>
      <c r="F1346" s="206" t="s">
        <v>181</v>
      </c>
      <c r="G1346" s="204"/>
      <c r="H1346" s="207">
        <v>3</v>
      </c>
      <c r="I1346" s="208"/>
      <c r="J1346" s="204"/>
      <c r="K1346" s="204"/>
      <c r="L1346" s="209"/>
      <c r="M1346" s="210"/>
      <c r="N1346" s="211"/>
      <c r="O1346" s="211"/>
      <c r="P1346" s="211"/>
      <c r="Q1346" s="211"/>
      <c r="R1346" s="211"/>
      <c r="S1346" s="211"/>
      <c r="T1346" s="212"/>
      <c r="AT1346" s="213" t="s">
        <v>193</v>
      </c>
      <c r="AU1346" s="213" t="s">
        <v>90</v>
      </c>
      <c r="AV1346" s="14" t="s">
        <v>90</v>
      </c>
      <c r="AW1346" s="14" t="s">
        <v>41</v>
      </c>
      <c r="AX1346" s="14" t="s">
        <v>80</v>
      </c>
      <c r="AY1346" s="213" t="s">
        <v>182</v>
      </c>
    </row>
    <row r="1347" spans="1:65" s="13" customFormat="1" ht="11.25">
      <c r="B1347" s="192"/>
      <c r="C1347" s="193"/>
      <c r="D1347" s="194" t="s">
        <v>193</v>
      </c>
      <c r="E1347" s="195" t="s">
        <v>43</v>
      </c>
      <c r="F1347" s="196" t="s">
        <v>1641</v>
      </c>
      <c r="G1347" s="193"/>
      <c r="H1347" s="195" t="s">
        <v>43</v>
      </c>
      <c r="I1347" s="197"/>
      <c r="J1347" s="193"/>
      <c r="K1347" s="193"/>
      <c r="L1347" s="198"/>
      <c r="M1347" s="199"/>
      <c r="N1347" s="200"/>
      <c r="O1347" s="200"/>
      <c r="P1347" s="200"/>
      <c r="Q1347" s="200"/>
      <c r="R1347" s="200"/>
      <c r="S1347" s="200"/>
      <c r="T1347" s="201"/>
      <c r="AT1347" s="202" t="s">
        <v>193</v>
      </c>
      <c r="AU1347" s="202" t="s">
        <v>90</v>
      </c>
      <c r="AV1347" s="13" t="s">
        <v>88</v>
      </c>
      <c r="AW1347" s="13" t="s">
        <v>41</v>
      </c>
      <c r="AX1347" s="13" t="s">
        <v>80</v>
      </c>
      <c r="AY1347" s="202" t="s">
        <v>182</v>
      </c>
    </row>
    <row r="1348" spans="1:65" s="14" customFormat="1" ht="11.25">
      <c r="B1348" s="203"/>
      <c r="C1348" s="204"/>
      <c r="D1348" s="194" t="s">
        <v>193</v>
      </c>
      <c r="E1348" s="205" t="s">
        <v>43</v>
      </c>
      <c r="F1348" s="206" t="s">
        <v>181</v>
      </c>
      <c r="G1348" s="204"/>
      <c r="H1348" s="207">
        <v>3</v>
      </c>
      <c r="I1348" s="208"/>
      <c r="J1348" s="204"/>
      <c r="K1348" s="204"/>
      <c r="L1348" s="209"/>
      <c r="M1348" s="210"/>
      <c r="N1348" s="211"/>
      <c r="O1348" s="211"/>
      <c r="P1348" s="211"/>
      <c r="Q1348" s="211"/>
      <c r="R1348" s="211"/>
      <c r="S1348" s="211"/>
      <c r="T1348" s="212"/>
      <c r="AT1348" s="213" t="s">
        <v>193</v>
      </c>
      <c r="AU1348" s="213" t="s">
        <v>90</v>
      </c>
      <c r="AV1348" s="14" t="s">
        <v>90</v>
      </c>
      <c r="AW1348" s="14" t="s">
        <v>41</v>
      </c>
      <c r="AX1348" s="14" t="s">
        <v>80</v>
      </c>
      <c r="AY1348" s="213" t="s">
        <v>182</v>
      </c>
    </row>
    <row r="1349" spans="1:65" s="13" customFormat="1" ht="11.25">
      <c r="B1349" s="192"/>
      <c r="C1349" s="193"/>
      <c r="D1349" s="194" t="s">
        <v>193</v>
      </c>
      <c r="E1349" s="195" t="s">
        <v>43</v>
      </c>
      <c r="F1349" s="196" t="s">
        <v>1644</v>
      </c>
      <c r="G1349" s="193"/>
      <c r="H1349" s="195" t="s">
        <v>43</v>
      </c>
      <c r="I1349" s="197"/>
      <c r="J1349" s="193"/>
      <c r="K1349" s="193"/>
      <c r="L1349" s="198"/>
      <c r="M1349" s="199"/>
      <c r="N1349" s="200"/>
      <c r="O1349" s="200"/>
      <c r="P1349" s="200"/>
      <c r="Q1349" s="200"/>
      <c r="R1349" s="200"/>
      <c r="S1349" s="200"/>
      <c r="T1349" s="201"/>
      <c r="AT1349" s="202" t="s">
        <v>193</v>
      </c>
      <c r="AU1349" s="202" t="s">
        <v>90</v>
      </c>
      <c r="AV1349" s="13" t="s">
        <v>88</v>
      </c>
      <c r="AW1349" s="13" t="s">
        <v>41</v>
      </c>
      <c r="AX1349" s="13" t="s">
        <v>80</v>
      </c>
      <c r="AY1349" s="202" t="s">
        <v>182</v>
      </c>
    </row>
    <row r="1350" spans="1:65" s="14" customFormat="1" ht="11.25">
      <c r="B1350" s="203"/>
      <c r="C1350" s="204"/>
      <c r="D1350" s="194" t="s">
        <v>193</v>
      </c>
      <c r="E1350" s="205" t="s">
        <v>43</v>
      </c>
      <c r="F1350" s="206" t="s">
        <v>88</v>
      </c>
      <c r="G1350" s="204"/>
      <c r="H1350" s="207">
        <v>1</v>
      </c>
      <c r="I1350" s="208"/>
      <c r="J1350" s="204"/>
      <c r="K1350" s="204"/>
      <c r="L1350" s="209"/>
      <c r="M1350" s="210"/>
      <c r="N1350" s="211"/>
      <c r="O1350" s="211"/>
      <c r="P1350" s="211"/>
      <c r="Q1350" s="211"/>
      <c r="R1350" s="211"/>
      <c r="S1350" s="211"/>
      <c r="T1350" s="212"/>
      <c r="AT1350" s="213" t="s">
        <v>193</v>
      </c>
      <c r="AU1350" s="213" t="s">
        <v>90</v>
      </c>
      <c r="AV1350" s="14" t="s">
        <v>90</v>
      </c>
      <c r="AW1350" s="14" t="s">
        <v>41</v>
      </c>
      <c r="AX1350" s="14" t="s">
        <v>80</v>
      </c>
      <c r="AY1350" s="213" t="s">
        <v>182</v>
      </c>
    </row>
    <row r="1351" spans="1:65" s="13" customFormat="1" ht="11.25">
      <c r="B1351" s="192"/>
      <c r="C1351" s="193"/>
      <c r="D1351" s="194" t="s">
        <v>193</v>
      </c>
      <c r="E1351" s="195" t="s">
        <v>43</v>
      </c>
      <c r="F1351" s="196" t="s">
        <v>1646</v>
      </c>
      <c r="G1351" s="193"/>
      <c r="H1351" s="195" t="s">
        <v>43</v>
      </c>
      <c r="I1351" s="197"/>
      <c r="J1351" s="193"/>
      <c r="K1351" s="193"/>
      <c r="L1351" s="198"/>
      <c r="M1351" s="199"/>
      <c r="N1351" s="200"/>
      <c r="O1351" s="200"/>
      <c r="P1351" s="200"/>
      <c r="Q1351" s="200"/>
      <c r="R1351" s="200"/>
      <c r="S1351" s="200"/>
      <c r="T1351" s="201"/>
      <c r="AT1351" s="202" t="s">
        <v>193</v>
      </c>
      <c r="AU1351" s="202" t="s">
        <v>90</v>
      </c>
      <c r="AV1351" s="13" t="s">
        <v>88</v>
      </c>
      <c r="AW1351" s="13" t="s">
        <v>41</v>
      </c>
      <c r="AX1351" s="13" t="s">
        <v>80</v>
      </c>
      <c r="AY1351" s="202" t="s">
        <v>182</v>
      </c>
    </row>
    <row r="1352" spans="1:65" s="14" customFormat="1" ht="11.25">
      <c r="B1352" s="203"/>
      <c r="C1352" s="204"/>
      <c r="D1352" s="194" t="s">
        <v>193</v>
      </c>
      <c r="E1352" s="205" t="s">
        <v>43</v>
      </c>
      <c r="F1352" s="206" t="s">
        <v>88</v>
      </c>
      <c r="G1352" s="204"/>
      <c r="H1352" s="207">
        <v>1</v>
      </c>
      <c r="I1352" s="208"/>
      <c r="J1352" s="204"/>
      <c r="K1352" s="204"/>
      <c r="L1352" s="209"/>
      <c r="M1352" s="210"/>
      <c r="N1352" s="211"/>
      <c r="O1352" s="211"/>
      <c r="P1352" s="211"/>
      <c r="Q1352" s="211"/>
      <c r="R1352" s="211"/>
      <c r="S1352" s="211"/>
      <c r="T1352" s="212"/>
      <c r="AT1352" s="213" t="s">
        <v>193</v>
      </c>
      <c r="AU1352" s="213" t="s">
        <v>90</v>
      </c>
      <c r="AV1352" s="14" t="s">
        <v>90</v>
      </c>
      <c r="AW1352" s="14" t="s">
        <v>41</v>
      </c>
      <c r="AX1352" s="14" t="s">
        <v>80</v>
      </c>
      <c r="AY1352" s="213" t="s">
        <v>182</v>
      </c>
    </row>
    <row r="1353" spans="1:65" s="15" customFormat="1" ht="11.25">
      <c r="B1353" s="227"/>
      <c r="C1353" s="228"/>
      <c r="D1353" s="194" t="s">
        <v>193</v>
      </c>
      <c r="E1353" s="229" t="s">
        <v>43</v>
      </c>
      <c r="F1353" s="230" t="s">
        <v>436</v>
      </c>
      <c r="G1353" s="228"/>
      <c r="H1353" s="231">
        <v>15</v>
      </c>
      <c r="I1353" s="232"/>
      <c r="J1353" s="228"/>
      <c r="K1353" s="228"/>
      <c r="L1353" s="233"/>
      <c r="M1353" s="234"/>
      <c r="N1353" s="235"/>
      <c r="O1353" s="235"/>
      <c r="P1353" s="235"/>
      <c r="Q1353" s="235"/>
      <c r="R1353" s="235"/>
      <c r="S1353" s="235"/>
      <c r="T1353" s="236"/>
      <c r="AT1353" s="237" t="s">
        <v>193</v>
      </c>
      <c r="AU1353" s="237" t="s">
        <v>90</v>
      </c>
      <c r="AV1353" s="15" t="s">
        <v>205</v>
      </c>
      <c r="AW1353" s="15" t="s">
        <v>41</v>
      </c>
      <c r="AX1353" s="15" t="s">
        <v>88</v>
      </c>
      <c r="AY1353" s="237" t="s">
        <v>182</v>
      </c>
    </row>
    <row r="1354" spans="1:65" s="2" customFormat="1" ht="14.45" customHeight="1">
      <c r="A1354" s="35"/>
      <c r="B1354" s="36"/>
      <c r="C1354" s="214" t="s">
        <v>1097</v>
      </c>
      <c r="D1354" s="214" t="s">
        <v>179</v>
      </c>
      <c r="E1354" s="215" t="s">
        <v>1883</v>
      </c>
      <c r="F1354" s="216" t="s">
        <v>1884</v>
      </c>
      <c r="G1354" s="217" t="s">
        <v>190</v>
      </c>
      <c r="H1354" s="218">
        <v>8</v>
      </c>
      <c r="I1354" s="219"/>
      <c r="J1354" s="220">
        <f>ROUND(I1354*H1354,2)</f>
        <v>0</v>
      </c>
      <c r="K1354" s="216" t="s">
        <v>198</v>
      </c>
      <c r="L1354" s="221"/>
      <c r="M1354" s="222" t="s">
        <v>43</v>
      </c>
      <c r="N1354" s="223" t="s">
        <v>51</v>
      </c>
      <c r="O1354" s="65"/>
      <c r="P1354" s="188">
        <f>O1354*H1354</f>
        <v>0</v>
      </c>
      <c r="Q1354" s="188">
        <v>0</v>
      </c>
      <c r="R1354" s="188">
        <f>Q1354*H1354</f>
        <v>0</v>
      </c>
      <c r="S1354" s="188">
        <v>0</v>
      </c>
      <c r="T1354" s="189">
        <f>S1354*H1354</f>
        <v>0</v>
      </c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R1354" s="190" t="s">
        <v>90</v>
      </c>
      <c r="AT1354" s="190" t="s">
        <v>179</v>
      </c>
      <c r="AU1354" s="190" t="s">
        <v>90</v>
      </c>
      <c r="AY1354" s="17" t="s">
        <v>182</v>
      </c>
      <c r="BE1354" s="191">
        <f>IF(N1354="základní",J1354,0)</f>
        <v>0</v>
      </c>
      <c r="BF1354" s="191">
        <f>IF(N1354="snížená",J1354,0)</f>
        <v>0</v>
      </c>
      <c r="BG1354" s="191">
        <f>IF(N1354="zákl. přenesená",J1354,0)</f>
        <v>0</v>
      </c>
      <c r="BH1354" s="191">
        <f>IF(N1354="sníž. přenesená",J1354,0)</f>
        <v>0</v>
      </c>
      <c r="BI1354" s="191">
        <f>IF(N1354="nulová",J1354,0)</f>
        <v>0</v>
      </c>
      <c r="BJ1354" s="17" t="s">
        <v>88</v>
      </c>
      <c r="BK1354" s="191">
        <f>ROUND(I1354*H1354,2)</f>
        <v>0</v>
      </c>
      <c r="BL1354" s="17" t="s">
        <v>88</v>
      </c>
      <c r="BM1354" s="190" t="s">
        <v>1885</v>
      </c>
    </row>
    <row r="1355" spans="1:65" s="13" customFormat="1" ht="11.25">
      <c r="B1355" s="192"/>
      <c r="C1355" s="193"/>
      <c r="D1355" s="194" t="s">
        <v>193</v>
      </c>
      <c r="E1355" s="195" t="s">
        <v>43</v>
      </c>
      <c r="F1355" s="196" t="s">
        <v>431</v>
      </c>
      <c r="G1355" s="193"/>
      <c r="H1355" s="195" t="s">
        <v>43</v>
      </c>
      <c r="I1355" s="197"/>
      <c r="J1355" s="193"/>
      <c r="K1355" s="193"/>
      <c r="L1355" s="198"/>
      <c r="M1355" s="199"/>
      <c r="N1355" s="200"/>
      <c r="O1355" s="200"/>
      <c r="P1355" s="200"/>
      <c r="Q1355" s="200"/>
      <c r="R1355" s="200"/>
      <c r="S1355" s="200"/>
      <c r="T1355" s="201"/>
      <c r="AT1355" s="202" t="s">
        <v>193</v>
      </c>
      <c r="AU1355" s="202" t="s">
        <v>90</v>
      </c>
      <c r="AV1355" s="13" t="s">
        <v>88</v>
      </c>
      <c r="AW1355" s="13" t="s">
        <v>41</v>
      </c>
      <c r="AX1355" s="13" t="s">
        <v>80</v>
      </c>
      <c r="AY1355" s="202" t="s">
        <v>182</v>
      </c>
    </row>
    <row r="1356" spans="1:65" s="13" customFormat="1" ht="11.25">
      <c r="B1356" s="192"/>
      <c r="C1356" s="193"/>
      <c r="D1356" s="194" t="s">
        <v>193</v>
      </c>
      <c r="E1356" s="195" t="s">
        <v>43</v>
      </c>
      <c r="F1356" s="196" t="s">
        <v>1636</v>
      </c>
      <c r="G1356" s="193"/>
      <c r="H1356" s="195" t="s">
        <v>43</v>
      </c>
      <c r="I1356" s="197"/>
      <c r="J1356" s="193"/>
      <c r="K1356" s="193"/>
      <c r="L1356" s="198"/>
      <c r="M1356" s="199"/>
      <c r="N1356" s="200"/>
      <c r="O1356" s="200"/>
      <c r="P1356" s="200"/>
      <c r="Q1356" s="200"/>
      <c r="R1356" s="200"/>
      <c r="S1356" s="200"/>
      <c r="T1356" s="201"/>
      <c r="AT1356" s="202" t="s">
        <v>193</v>
      </c>
      <c r="AU1356" s="202" t="s">
        <v>90</v>
      </c>
      <c r="AV1356" s="13" t="s">
        <v>88</v>
      </c>
      <c r="AW1356" s="13" t="s">
        <v>41</v>
      </c>
      <c r="AX1356" s="13" t="s">
        <v>80</v>
      </c>
      <c r="AY1356" s="202" t="s">
        <v>182</v>
      </c>
    </row>
    <row r="1357" spans="1:65" s="14" customFormat="1" ht="11.25">
      <c r="B1357" s="203"/>
      <c r="C1357" s="204"/>
      <c r="D1357" s="194" t="s">
        <v>193</v>
      </c>
      <c r="E1357" s="205" t="s">
        <v>43</v>
      </c>
      <c r="F1357" s="206" t="s">
        <v>88</v>
      </c>
      <c r="G1357" s="204"/>
      <c r="H1357" s="207">
        <v>1</v>
      </c>
      <c r="I1357" s="208"/>
      <c r="J1357" s="204"/>
      <c r="K1357" s="204"/>
      <c r="L1357" s="209"/>
      <c r="M1357" s="210"/>
      <c r="N1357" s="211"/>
      <c r="O1357" s="211"/>
      <c r="P1357" s="211"/>
      <c r="Q1357" s="211"/>
      <c r="R1357" s="211"/>
      <c r="S1357" s="211"/>
      <c r="T1357" s="212"/>
      <c r="AT1357" s="213" t="s">
        <v>193</v>
      </c>
      <c r="AU1357" s="213" t="s">
        <v>90</v>
      </c>
      <c r="AV1357" s="14" t="s">
        <v>90</v>
      </c>
      <c r="AW1357" s="14" t="s">
        <v>41</v>
      </c>
      <c r="AX1357" s="14" t="s">
        <v>80</v>
      </c>
      <c r="AY1357" s="213" t="s">
        <v>182</v>
      </c>
    </row>
    <row r="1358" spans="1:65" s="13" customFormat="1" ht="11.25">
      <c r="B1358" s="192"/>
      <c r="C1358" s="193"/>
      <c r="D1358" s="194" t="s">
        <v>193</v>
      </c>
      <c r="E1358" s="195" t="s">
        <v>43</v>
      </c>
      <c r="F1358" s="196" t="s">
        <v>1638</v>
      </c>
      <c r="G1358" s="193"/>
      <c r="H1358" s="195" t="s">
        <v>43</v>
      </c>
      <c r="I1358" s="197"/>
      <c r="J1358" s="193"/>
      <c r="K1358" s="193"/>
      <c r="L1358" s="198"/>
      <c r="M1358" s="199"/>
      <c r="N1358" s="200"/>
      <c r="O1358" s="200"/>
      <c r="P1358" s="200"/>
      <c r="Q1358" s="200"/>
      <c r="R1358" s="200"/>
      <c r="S1358" s="200"/>
      <c r="T1358" s="201"/>
      <c r="AT1358" s="202" t="s">
        <v>193</v>
      </c>
      <c r="AU1358" s="202" t="s">
        <v>90</v>
      </c>
      <c r="AV1358" s="13" t="s">
        <v>88</v>
      </c>
      <c r="AW1358" s="13" t="s">
        <v>41</v>
      </c>
      <c r="AX1358" s="13" t="s">
        <v>80</v>
      </c>
      <c r="AY1358" s="202" t="s">
        <v>182</v>
      </c>
    </row>
    <row r="1359" spans="1:65" s="14" customFormat="1" ht="11.25">
      <c r="B1359" s="203"/>
      <c r="C1359" s="204"/>
      <c r="D1359" s="194" t="s">
        <v>193</v>
      </c>
      <c r="E1359" s="205" t="s">
        <v>43</v>
      </c>
      <c r="F1359" s="206" t="s">
        <v>88</v>
      </c>
      <c r="G1359" s="204"/>
      <c r="H1359" s="207">
        <v>1</v>
      </c>
      <c r="I1359" s="208"/>
      <c r="J1359" s="204"/>
      <c r="K1359" s="204"/>
      <c r="L1359" s="209"/>
      <c r="M1359" s="210"/>
      <c r="N1359" s="211"/>
      <c r="O1359" s="211"/>
      <c r="P1359" s="211"/>
      <c r="Q1359" s="211"/>
      <c r="R1359" s="211"/>
      <c r="S1359" s="211"/>
      <c r="T1359" s="212"/>
      <c r="AT1359" s="213" t="s">
        <v>193</v>
      </c>
      <c r="AU1359" s="213" t="s">
        <v>90</v>
      </c>
      <c r="AV1359" s="14" t="s">
        <v>90</v>
      </c>
      <c r="AW1359" s="14" t="s">
        <v>41</v>
      </c>
      <c r="AX1359" s="14" t="s">
        <v>80</v>
      </c>
      <c r="AY1359" s="213" t="s">
        <v>182</v>
      </c>
    </row>
    <row r="1360" spans="1:65" s="13" customFormat="1" ht="11.25">
      <c r="B1360" s="192"/>
      <c r="C1360" s="193"/>
      <c r="D1360" s="194" t="s">
        <v>193</v>
      </c>
      <c r="E1360" s="195" t="s">
        <v>43</v>
      </c>
      <c r="F1360" s="196" t="s">
        <v>1641</v>
      </c>
      <c r="G1360" s="193"/>
      <c r="H1360" s="195" t="s">
        <v>43</v>
      </c>
      <c r="I1360" s="197"/>
      <c r="J1360" s="193"/>
      <c r="K1360" s="193"/>
      <c r="L1360" s="198"/>
      <c r="M1360" s="199"/>
      <c r="N1360" s="200"/>
      <c r="O1360" s="200"/>
      <c r="P1360" s="200"/>
      <c r="Q1360" s="200"/>
      <c r="R1360" s="200"/>
      <c r="S1360" s="200"/>
      <c r="T1360" s="201"/>
      <c r="AT1360" s="202" t="s">
        <v>193</v>
      </c>
      <c r="AU1360" s="202" t="s">
        <v>90</v>
      </c>
      <c r="AV1360" s="13" t="s">
        <v>88</v>
      </c>
      <c r="AW1360" s="13" t="s">
        <v>41</v>
      </c>
      <c r="AX1360" s="13" t="s">
        <v>80</v>
      </c>
      <c r="AY1360" s="202" t="s">
        <v>182</v>
      </c>
    </row>
    <row r="1361" spans="1:65" s="14" customFormat="1" ht="11.25">
      <c r="B1361" s="203"/>
      <c r="C1361" s="204"/>
      <c r="D1361" s="194" t="s">
        <v>193</v>
      </c>
      <c r="E1361" s="205" t="s">
        <v>43</v>
      </c>
      <c r="F1361" s="206" t="s">
        <v>90</v>
      </c>
      <c r="G1361" s="204"/>
      <c r="H1361" s="207">
        <v>2</v>
      </c>
      <c r="I1361" s="208"/>
      <c r="J1361" s="204"/>
      <c r="K1361" s="204"/>
      <c r="L1361" s="209"/>
      <c r="M1361" s="210"/>
      <c r="N1361" s="211"/>
      <c r="O1361" s="211"/>
      <c r="P1361" s="211"/>
      <c r="Q1361" s="211"/>
      <c r="R1361" s="211"/>
      <c r="S1361" s="211"/>
      <c r="T1361" s="212"/>
      <c r="AT1361" s="213" t="s">
        <v>193</v>
      </c>
      <c r="AU1361" s="213" t="s">
        <v>90</v>
      </c>
      <c r="AV1361" s="14" t="s">
        <v>90</v>
      </c>
      <c r="AW1361" s="14" t="s">
        <v>41</v>
      </c>
      <c r="AX1361" s="14" t="s">
        <v>80</v>
      </c>
      <c r="AY1361" s="213" t="s">
        <v>182</v>
      </c>
    </row>
    <row r="1362" spans="1:65" s="13" customFormat="1" ht="11.25">
      <c r="B1362" s="192"/>
      <c r="C1362" s="193"/>
      <c r="D1362" s="194" t="s">
        <v>193</v>
      </c>
      <c r="E1362" s="195" t="s">
        <v>43</v>
      </c>
      <c r="F1362" s="196" t="s">
        <v>1644</v>
      </c>
      <c r="G1362" s="193"/>
      <c r="H1362" s="195" t="s">
        <v>43</v>
      </c>
      <c r="I1362" s="197"/>
      <c r="J1362" s="193"/>
      <c r="K1362" s="193"/>
      <c r="L1362" s="198"/>
      <c r="M1362" s="199"/>
      <c r="N1362" s="200"/>
      <c r="O1362" s="200"/>
      <c r="P1362" s="200"/>
      <c r="Q1362" s="200"/>
      <c r="R1362" s="200"/>
      <c r="S1362" s="200"/>
      <c r="T1362" s="201"/>
      <c r="AT1362" s="202" t="s">
        <v>193</v>
      </c>
      <c r="AU1362" s="202" t="s">
        <v>90</v>
      </c>
      <c r="AV1362" s="13" t="s">
        <v>88</v>
      </c>
      <c r="AW1362" s="13" t="s">
        <v>41</v>
      </c>
      <c r="AX1362" s="13" t="s">
        <v>80</v>
      </c>
      <c r="AY1362" s="202" t="s">
        <v>182</v>
      </c>
    </row>
    <row r="1363" spans="1:65" s="14" customFormat="1" ht="11.25">
      <c r="B1363" s="203"/>
      <c r="C1363" s="204"/>
      <c r="D1363" s="194" t="s">
        <v>193</v>
      </c>
      <c r="E1363" s="205" t="s">
        <v>43</v>
      </c>
      <c r="F1363" s="206" t="s">
        <v>90</v>
      </c>
      <c r="G1363" s="204"/>
      <c r="H1363" s="207">
        <v>2</v>
      </c>
      <c r="I1363" s="208"/>
      <c r="J1363" s="204"/>
      <c r="K1363" s="204"/>
      <c r="L1363" s="209"/>
      <c r="M1363" s="210"/>
      <c r="N1363" s="211"/>
      <c r="O1363" s="211"/>
      <c r="P1363" s="211"/>
      <c r="Q1363" s="211"/>
      <c r="R1363" s="211"/>
      <c r="S1363" s="211"/>
      <c r="T1363" s="212"/>
      <c r="AT1363" s="213" t="s">
        <v>193</v>
      </c>
      <c r="AU1363" s="213" t="s">
        <v>90</v>
      </c>
      <c r="AV1363" s="14" t="s">
        <v>90</v>
      </c>
      <c r="AW1363" s="14" t="s">
        <v>41</v>
      </c>
      <c r="AX1363" s="14" t="s">
        <v>80</v>
      </c>
      <c r="AY1363" s="213" t="s">
        <v>182</v>
      </c>
    </row>
    <row r="1364" spans="1:65" s="13" customFormat="1" ht="11.25">
      <c r="B1364" s="192"/>
      <c r="C1364" s="193"/>
      <c r="D1364" s="194" t="s">
        <v>193</v>
      </c>
      <c r="E1364" s="195" t="s">
        <v>43</v>
      </c>
      <c r="F1364" s="196" t="s">
        <v>1646</v>
      </c>
      <c r="G1364" s="193"/>
      <c r="H1364" s="195" t="s">
        <v>43</v>
      </c>
      <c r="I1364" s="197"/>
      <c r="J1364" s="193"/>
      <c r="K1364" s="193"/>
      <c r="L1364" s="198"/>
      <c r="M1364" s="199"/>
      <c r="N1364" s="200"/>
      <c r="O1364" s="200"/>
      <c r="P1364" s="200"/>
      <c r="Q1364" s="200"/>
      <c r="R1364" s="200"/>
      <c r="S1364" s="200"/>
      <c r="T1364" s="201"/>
      <c r="AT1364" s="202" t="s">
        <v>193</v>
      </c>
      <c r="AU1364" s="202" t="s">
        <v>90</v>
      </c>
      <c r="AV1364" s="13" t="s">
        <v>88</v>
      </c>
      <c r="AW1364" s="13" t="s">
        <v>41</v>
      </c>
      <c r="AX1364" s="13" t="s">
        <v>80</v>
      </c>
      <c r="AY1364" s="202" t="s">
        <v>182</v>
      </c>
    </row>
    <row r="1365" spans="1:65" s="14" customFormat="1" ht="11.25">
      <c r="B1365" s="203"/>
      <c r="C1365" s="204"/>
      <c r="D1365" s="194" t="s">
        <v>193</v>
      </c>
      <c r="E1365" s="205" t="s">
        <v>43</v>
      </c>
      <c r="F1365" s="206" t="s">
        <v>90</v>
      </c>
      <c r="G1365" s="204"/>
      <c r="H1365" s="207">
        <v>2</v>
      </c>
      <c r="I1365" s="208"/>
      <c r="J1365" s="204"/>
      <c r="K1365" s="204"/>
      <c r="L1365" s="209"/>
      <c r="M1365" s="210"/>
      <c r="N1365" s="211"/>
      <c r="O1365" s="211"/>
      <c r="P1365" s="211"/>
      <c r="Q1365" s="211"/>
      <c r="R1365" s="211"/>
      <c r="S1365" s="211"/>
      <c r="T1365" s="212"/>
      <c r="AT1365" s="213" t="s">
        <v>193</v>
      </c>
      <c r="AU1365" s="213" t="s">
        <v>90</v>
      </c>
      <c r="AV1365" s="14" t="s">
        <v>90</v>
      </c>
      <c r="AW1365" s="14" t="s">
        <v>41</v>
      </c>
      <c r="AX1365" s="14" t="s">
        <v>80</v>
      </c>
      <c r="AY1365" s="213" t="s">
        <v>182</v>
      </c>
    </row>
    <row r="1366" spans="1:65" s="15" customFormat="1" ht="11.25">
      <c r="B1366" s="227"/>
      <c r="C1366" s="228"/>
      <c r="D1366" s="194" t="s">
        <v>193</v>
      </c>
      <c r="E1366" s="229" t="s">
        <v>43</v>
      </c>
      <c r="F1366" s="230" t="s">
        <v>436</v>
      </c>
      <c r="G1366" s="228"/>
      <c r="H1366" s="231">
        <v>8</v>
      </c>
      <c r="I1366" s="232"/>
      <c r="J1366" s="228"/>
      <c r="K1366" s="228"/>
      <c r="L1366" s="233"/>
      <c r="M1366" s="234"/>
      <c r="N1366" s="235"/>
      <c r="O1366" s="235"/>
      <c r="P1366" s="235"/>
      <c r="Q1366" s="235"/>
      <c r="R1366" s="235"/>
      <c r="S1366" s="235"/>
      <c r="T1366" s="236"/>
      <c r="AT1366" s="237" t="s">
        <v>193</v>
      </c>
      <c r="AU1366" s="237" t="s">
        <v>90</v>
      </c>
      <c r="AV1366" s="15" t="s">
        <v>205</v>
      </c>
      <c r="AW1366" s="15" t="s">
        <v>41</v>
      </c>
      <c r="AX1366" s="15" t="s">
        <v>88</v>
      </c>
      <c r="AY1366" s="237" t="s">
        <v>182</v>
      </c>
    </row>
    <row r="1367" spans="1:65" s="2" customFormat="1" ht="14.45" customHeight="1">
      <c r="A1367" s="35"/>
      <c r="B1367" s="36"/>
      <c r="C1367" s="214" t="s">
        <v>1103</v>
      </c>
      <c r="D1367" s="214" t="s">
        <v>179</v>
      </c>
      <c r="E1367" s="215" t="s">
        <v>479</v>
      </c>
      <c r="F1367" s="216" t="s">
        <v>480</v>
      </c>
      <c r="G1367" s="217" t="s">
        <v>481</v>
      </c>
      <c r="H1367" s="218">
        <v>28.888000000000002</v>
      </c>
      <c r="I1367" s="219"/>
      <c r="J1367" s="220">
        <f>ROUND(I1367*H1367,2)</f>
        <v>0</v>
      </c>
      <c r="K1367" s="216" t="s">
        <v>191</v>
      </c>
      <c r="L1367" s="221"/>
      <c r="M1367" s="222" t="s">
        <v>43</v>
      </c>
      <c r="N1367" s="223" t="s">
        <v>51</v>
      </c>
      <c r="O1367" s="65"/>
      <c r="P1367" s="188">
        <f>O1367*H1367</f>
        <v>0</v>
      </c>
      <c r="Q1367" s="188">
        <v>8.0000000000000007E-5</v>
      </c>
      <c r="R1367" s="188">
        <f>Q1367*H1367</f>
        <v>2.3110400000000003E-3</v>
      </c>
      <c r="S1367" s="188">
        <v>0</v>
      </c>
      <c r="T1367" s="189">
        <f>S1367*H1367</f>
        <v>0</v>
      </c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R1367" s="190" t="s">
        <v>90</v>
      </c>
      <c r="AT1367" s="190" t="s">
        <v>179</v>
      </c>
      <c r="AU1367" s="190" t="s">
        <v>90</v>
      </c>
      <c r="AY1367" s="17" t="s">
        <v>182</v>
      </c>
      <c r="BE1367" s="191">
        <f>IF(N1367="základní",J1367,0)</f>
        <v>0</v>
      </c>
      <c r="BF1367" s="191">
        <f>IF(N1367="snížená",J1367,0)</f>
        <v>0</v>
      </c>
      <c r="BG1367" s="191">
        <f>IF(N1367="zákl. přenesená",J1367,0)</f>
        <v>0</v>
      </c>
      <c r="BH1367" s="191">
        <f>IF(N1367="sníž. přenesená",J1367,0)</f>
        <v>0</v>
      </c>
      <c r="BI1367" s="191">
        <f>IF(N1367="nulová",J1367,0)</f>
        <v>0</v>
      </c>
      <c r="BJ1367" s="17" t="s">
        <v>88</v>
      </c>
      <c r="BK1367" s="191">
        <f>ROUND(I1367*H1367,2)</f>
        <v>0</v>
      </c>
      <c r="BL1367" s="17" t="s">
        <v>88</v>
      </c>
      <c r="BM1367" s="190" t="s">
        <v>913</v>
      </c>
    </row>
    <row r="1368" spans="1:65" s="13" customFormat="1" ht="11.25">
      <c r="B1368" s="192"/>
      <c r="C1368" s="193"/>
      <c r="D1368" s="194" t="s">
        <v>193</v>
      </c>
      <c r="E1368" s="195" t="s">
        <v>43</v>
      </c>
      <c r="F1368" s="196" t="s">
        <v>431</v>
      </c>
      <c r="G1368" s="193"/>
      <c r="H1368" s="195" t="s">
        <v>43</v>
      </c>
      <c r="I1368" s="197"/>
      <c r="J1368" s="193"/>
      <c r="K1368" s="193"/>
      <c r="L1368" s="198"/>
      <c r="M1368" s="199"/>
      <c r="N1368" s="200"/>
      <c r="O1368" s="200"/>
      <c r="P1368" s="200"/>
      <c r="Q1368" s="200"/>
      <c r="R1368" s="200"/>
      <c r="S1368" s="200"/>
      <c r="T1368" s="201"/>
      <c r="AT1368" s="202" t="s">
        <v>193</v>
      </c>
      <c r="AU1368" s="202" t="s">
        <v>90</v>
      </c>
      <c r="AV1368" s="13" t="s">
        <v>88</v>
      </c>
      <c r="AW1368" s="13" t="s">
        <v>41</v>
      </c>
      <c r="AX1368" s="13" t="s">
        <v>80</v>
      </c>
      <c r="AY1368" s="202" t="s">
        <v>182</v>
      </c>
    </row>
    <row r="1369" spans="1:65" s="13" customFormat="1" ht="11.25">
      <c r="B1369" s="192"/>
      <c r="C1369" s="193"/>
      <c r="D1369" s="194" t="s">
        <v>193</v>
      </c>
      <c r="E1369" s="195" t="s">
        <v>43</v>
      </c>
      <c r="F1369" s="196" t="s">
        <v>638</v>
      </c>
      <c r="G1369" s="193"/>
      <c r="H1369" s="195" t="s">
        <v>43</v>
      </c>
      <c r="I1369" s="197"/>
      <c r="J1369" s="193"/>
      <c r="K1369" s="193"/>
      <c r="L1369" s="198"/>
      <c r="M1369" s="199"/>
      <c r="N1369" s="200"/>
      <c r="O1369" s="200"/>
      <c r="P1369" s="200"/>
      <c r="Q1369" s="200"/>
      <c r="R1369" s="200"/>
      <c r="S1369" s="200"/>
      <c r="T1369" s="201"/>
      <c r="AT1369" s="202" t="s">
        <v>193</v>
      </c>
      <c r="AU1369" s="202" t="s">
        <v>90</v>
      </c>
      <c r="AV1369" s="13" t="s">
        <v>88</v>
      </c>
      <c r="AW1369" s="13" t="s">
        <v>41</v>
      </c>
      <c r="AX1369" s="13" t="s">
        <v>80</v>
      </c>
      <c r="AY1369" s="202" t="s">
        <v>182</v>
      </c>
    </row>
    <row r="1370" spans="1:65" s="14" customFormat="1" ht="11.25">
      <c r="B1370" s="203"/>
      <c r="C1370" s="204"/>
      <c r="D1370" s="194" t="s">
        <v>193</v>
      </c>
      <c r="E1370" s="205" t="s">
        <v>43</v>
      </c>
      <c r="F1370" s="206" t="s">
        <v>914</v>
      </c>
      <c r="G1370" s="204"/>
      <c r="H1370" s="207">
        <v>5.024</v>
      </c>
      <c r="I1370" s="208"/>
      <c r="J1370" s="204"/>
      <c r="K1370" s="204"/>
      <c r="L1370" s="209"/>
      <c r="M1370" s="210"/>
      <c r="N1370" s="211"/>
      <c r="O1370" s="211"/>
      <c r="P1370" s="211"/>
      <c r="Q1370" s="211"/>
      <c r="R1370" s="211"/>
      <c r="S1370" s="211"/>
      <c r="T1370" s="212"/>
      <c r="AT1370" s="213" t="s">
        <v>193</v>
      </c>
      <c r="AU1370" s="213" t="s">
        <v>90</v>
      </c>
      <c r="AV1370" s="14" t="s">
        <v>90</v>
      </c>
      <c r="AW1370" s="14" t="s">
        <v>41</v>
      </c>
      <c r="AX1370" s="14" t="s">
        <v>80</v>
      </c>
      <c r="AY1370" s="213" t="s">
        <v>182</v>
      </c>
    </row>
    <row r="1371" spans="1:65" s="13" customFormat="1" ht="11.25">
      <c r="B1371" s="192"/>
      <c r="C1371" s="193"/>
      <c r="D1371" s="194" t="s">
        <v>193</v>
      </c>
      <c r="E1371" s="195" t="s">
        <v>43</v>
      </c>
      <c r="F1371" s="196" t="s">
        <v>640</v>
      </c>
      <c r="G1371" s="193"/>
      <c r="H1371" s="195" t="s">
        <v>43</v>
      </c>
      <c r="I1371" s="197"/>
      <c r="J1371" s="193"/>
      <c r="K1371" s="193"/>
      <c r="L1371" s="198"/>
      <c r="M1371" s="199"/>
      <c r="N1371" s="200"/>
      <c r="O1371" s="200"/>
      <c r="P1371" s="200"/>
      <c r="Q1371" s="200"/>
      <c r="R1371" s="200"/>
      <c r="S1371" s="200"/>
      <c r="T1371" s="201"/>
      <c r="AT1371" s="202" t="s">
        <v>193</v>
      </c>
      <c r="AU1371" s="202" t="s">
        <v>90</v>
      </c>
      <c r="AV1371" s="13" t="s">
        <v>88</v>
      </c>
      <c r="AW1371" s="13" t="s">
        <v>41</v>
      </c>
      <c r="AX1371" s="13" t="s">
        <v>80</v>
      </c>
      <c r="AY1371" s="202" t="s">
        <v>182</v>
      </c>
    </row>
    <row r="1372" spans="1:65" s="14" customFormat="1" ht="11.25">
      <c r="B1372" s="203"/>
      <c r="C1372" s="204"/>
      <c r="D1372" s="194" t="s">
        <v>193</v>
      </c>
      <c r="E1372" s="205" t="s">
        <v>43</v>
      </c>
      <c r="F1372" s="206" t="s">
        <v>2622</v>
      </c>
      <c r="G1372" s="204"/>
      <c r="H1372" s="207">
        <v>3.14</v>
      </c>
      <c r="I1372" s="208"/>
      <c r="J1372" s="204"/>
      <c r="K1372" s="204"/>
      <c r="L1372" s="209"/>
      <c r="M1372" s="210"/>
      <c r="N1372" s="211"/>
      <c r="O1372" s="211"/>
      <c r="P1372" s="211"/>
      <c r="Q1372" s="211"/>
      <c r="R1372" s="211"/>
      <c r="S1372" s="211"/>
      <c r="T1372" s="212"/>
      <c r="AT1372" s="213" t="s">
        <v>193</v>
      </c>
      <c r="AU1372" s="213" t="s">
        <v>90</v>
      </c>
      <c r="AV1372" s="14" t="s">
        <v>90</v>
      </c>
      <c r="AW1372" s="14" t="s">
        <v>41</v>
      </c>
      <c r="AX1372" s="14" t="s">
        <v>80</v>
      </c>
      <c r="AY1372" s="213" t="s">
        <v>182</v>
      </c>
    </row>
    <row r="1373" spans="1:65" s="13" customFormat="1" ht="11.25">
      <c r="B1373" s="192"/>
      <c r="C1373" s="193"/>
      <c r="D1373" s="194" t="s">
        <v>193</v>
      </c>
      <c r="E1373" s="195" t="s">
        <v>43</v>
      </c>
      <c r="F1373" s="196" t="s">
        <v>1636</v>
      </c>
      <c r="G1373" s="193"/>
      <c r="H1373" s="195" t="s">
        <v>43</v>
      </c>
      <c r="I1373" s="197"/>
      <c r="J1373" s="193"/>
      <c r="K1373" s="193"/>
      <c r="L1373" s="198"/>
      <c r="M1373" s="199"/>
      <c r="N1373" s="200"/>
      <c r="O1373" s="200"/>
      <c r="P1373" s="200"/>
      <c r="Q1373" s="200"/>
      <c r="R1373" s="200"/>
      <c r="S1373" s="200"/>
      <c r="T1373" s="201"/>
      <c r="AT1373" s="202" t="s">
        <v>193</v>
      </c>
      <c r="AU1373" s="202" t="s">
        <v>90</v>
      </c>
      <c r="AV1373" s="13" t="s">
        <v>88</v>
      </c>
      <c r="AW1373" s="13" t="s">
        <v>41</v>
      </c>
      <c r="AX1373" s="13" t="s">
        <v>80</v>
      </c>
      <c r="AY1373" s="202" t="s">
        <v>182</v>
      </c>
    </row>
    <row r="1374" spans="1:65" s="14" customFormat="1" ht="11.25">
      <c r="B1374" s="203"/>
      <c r="C1374" s="204"/>
      <c r="D1374" s="194" t="s">
        <v>193</v>
      </c>
      <c r="E1374" s="205" t="s">
        <v>43</v>
      </c>
      <c r="F1374" s="206" t="s">
        <v>914</v>
      </c>
      <c r="G1374" s="204"/>
      <c r="H1374" s="207">
        <v>5.024</v>
      </c>
      <c r="I1374" s="208"/>
      <c r="J1374" s="204"/>
      <c r="K1374" s="204"/>
      <c r="L1374" s="209"/>
      <c r="M1374" s="210"/>
      <c r="N1374" s="211"/>
      <c r="O1374" s="211"/>
      <c r="P1374" s="211"/>
      <c r="Q1374" s="211"/>
      <c r="R1374" s="211"/>
      <c r="S1374" s="211"/>
      <c r="T1374" s="212"/>
      <c r="AT1374" s="213" t="s">
        <v>193</v>
      </c>
      <c r="AU1374" s="213" t="s">
        <v>90</v>
      </c>
      <c r="AV1374" s="14" t="s">
        <v>90</v>
      </c>
      <c r="AW1374" s="14" t="s">
        <v>41</v>
      </c>
      <c r="AX1374" s="14" t="s">
        <v>80</v>
      </c>
      <c r="AY1374" s="213" t="s">
        <v>182</v>
      </c>
    </row>
    <row r="1375" spans="1:65" s="13" customFormat="1" ht="11.25">
      <c r="B1375" s="192"/>
      <c r="C1375" s="193"/>
      <c r="D1375" s="194" t="s">
        <v>193</v>
      </c>
      <c r="E1375" s="195" t="s">
        <v>43</v>
      </c>
      <c r="F1375" s="196" t="s">
        <v>1637</v>
      </c>
      <c r="G1375" s="193"/>
      <c r="H1375" s="195" t="s">
        <v>43</v>
      </c>
      <c r="I1375" s="197"/>
      <c r="J1375" s="193"/>
      <c r="K1375" s="193"/>
      <c r="L1375" s="198"/>
      <c r="M1375" s="199"/>
      <c r="N1375" s="200"/>
      <c r="O1375" s="200"/>
      <c r="P1375" s="200"/>
      <c r="Q1375" s="200"/>
      <c r="R1375" s="200"/>
      <c r="S1375" s="200"/>
      <c r="T1375" s="201"/>
      <c r="AT1375" s="202" t="s">
        <v>193</v>
      </c>
      <c r="AU1375" s="202" t="s">
        <v>90</v>
      </c>
      <c r="AV1375" s="13" t="s">
        <v>88</v>
      </c>
      <c r="AW1375" s="13" t="s">
        <v>41</v>
      </c>
      <c r="AX1375" s="13" t="s">
        <v>80</v>
      </c>
      <c r="AY1375" s="202" t="s">
        <v>182</v>
      </c>
    </row>
    <row r="1376" spans="1:65" s="14" customFormat="1" ht="11.25">
      <c r="B1376" s="203"/>
      <c r="C1376" s="204"/>
      <c r="D1376" s="194" t="s">
        <v>193</v>
      </c>
      <c r="E1376" s="205" t="s">
        <v>43</v>
      </c>
      <c r="F1376" s="206" t="s">
        <v>1887</v>
      </c>
      <c r="G1376" s="204"/>
      <c r="H1376" s="207">
        <v>1.8839999999999999</v>
      </c>
      <c r="I1376" s="208"/>
      <c r="J1376" s="204"/>
      <c r="K1376" s="204"/>
      <c r="L1376" s="209"/>
      <c r="M1376" s="210"/>
      <c r="N1376" s="211"/>
      <c r="O1376" s="211"/>
      <c r="P1376" s="211"/>
      <c r="Q1376" s="211"/>
      <c r="R1376" s="211"/>
      <c r="S1376" s="211"/>
      <c r="T1376" s="212"/>
      <c r="AT1376" s="213" t="s">
        <v>193</v>
      </c>
      <c r="AU1376" s="213" t="s">
        <v>90</v>
      </c>
      <c r="AV1376" s="14" t="s">
        <v>90</v>
      </c>
      <c r="AW1376" s="14" t="s">
        <v>41</v>
      </c>
      <c r="AX1376" s="14" t="s">
        <v>80</v>
      </c>
      <c r="AY1376" s="213" t="s">
        <v>182</v>
      </c>
    </row>
    <row r="1377" spans="1:65" s="13" customFormat="1" ht="11.25">
      <c r="B1377" s="192"/>
      <c r="C1377" s="193"/>
      <c r="D1377" s="194" t="s">
        <v>193</v>
      </c>
      <c r="E1377" s="195" t="s">
        <v>43</v>
      </c>
      <c r="F1377" s="196" t="s">
        <v>1638</v>
      </c>
      <c r="G1377" s="193"/>
      <c r="H1377" s="195" t="s">
        <v>43</v>
      </c>
      <c r="I1377" s="197"/>
      <c r="J1377" s="193"/>
      <c r="K1377" s="193"/>
      <c r="L1377" s="198"/>
      <c r="M1377" s="199"/>
      <c r="N1377" s="200"/>
      <c r="O1377" s="200"/>
      <c r="P1377" s="200"/>
      <c r="Q1377" s="200"/>
      <c r="R1377" s="200"/>
      <c r="S1377" s="200"/>
      <c r="T1377" s="201"/>
      <c r="AT1377" s="202" t="s">
        <v>193</v>
      </c>
      <c r="AU1377" s="202" t="s">
        <v>90</v>
      </c>
      <c r="AV1377" s="13" t="s">
        <v>88</v>
      </c>
      <c r="AW1377" s="13" t="s">
        <v>41</v>
      </c>
      <c r="AX1377" s="13" t="s">
        <v>80</v>
      </c>
      <c r="AY1377" s="202" t="s">
        <v>182</v>
      </c>
    </row>
    <row r="1378" spans="1:65" s="14" customFormat="1" ht="11.25">
      <c r="B1378" s="203"/>
      <c r="C1378" s="204"/>
      <c r="D1378" s="194" t="s">
        <v>193</v>
      </c>
      <c r="E1378" s="205" t="s">
        <v>43</v>
      </c>
      <c r="F1378" s="206" t="s">
        <v>1888</v>
      </c>
      <c r="G1378" s="204"/>
      <c r="H1378" s="207">
        <v>4.3959999999999999</v>
      </c>
      <c r="I1378" s="208"/>
      <c r="J1378" s="204"/>
      <c r="K1378" s="204"/>
      <c r="L1378" s="209"/>
      <c r="M1378" s="210"/>
      <c r="N1378" s="211"/>
      <c r="O1378" s="211"/>
      <c r="P1378" s="211"/>
      <c r="Q1378" s="211"/>
      <c r="R1378" s="211"/>
      <c r="S1378" s="211"/>
      <c r="T1378" s="212"/>
      <c r="AT1378" s="213" t="s">
        <v>193</v>
      </c>
      <c r="AU1378" s="213" t="s">
        <v>90</v>
      </c>
      <c r="AV1378" s="14" t="s">
        <v>90</v>
      </c>
      <c r="AW1378" s="14" t="s">
        <v>41</v>
      </c>
      <c r="AX1378" s="14" t="s">
        <v>80</v>
      </c>
      <c r="AY1378" s="213" t="s">
        <v>182</v>
      </c>
    </row>
    <row r="1379" spans="1:65" s="13" customFormat="1" ht="11.25">
      <c r="B1379" s="192"/>
      <c r="C1379" s="193"/>
      <c r="D1379" s="194" t="s">
        <v>193</v>
      </c>
      <c r="E1379" s="195" t="s">
        <v>43</v>
      </c>
      <c r="F1379" s="196" t="s">
        <v>1639</v>
      </c>
      <c r="G1379" s="193"/>
      <c r="H1379" s="195" t="s">
        <v>43</v>
      </c>
      <c r="I1379" s="197"/>
      <c r="J1379" s="193"/>
      <c r="K1379" s="193"/>
      <c r="L1379" s="198"/>
      <c r="M1379" s="199"/>
      <c r="N1379" s="200"/>
      <c r="O1379" s="200"/>
      <c r="P1379" s="200"/>
      <c r="Q1379" s="200"/>
      <c r="R1379" s="200"/>
      <c r="S1379" s="200"/>
      <c r="T1379" s="201"/>
      <c r="AT1379" s="202" t="s">
        <v>193</v>
      </c>
      <c r="AU1379" s="202" t="s">
        <v>90</v>
      </c>
      <c r="AV1379" s="13" t="s">
        <v>88</v>
      </c>
      <c r="AW1379" s="13" t="s">
        <v>41</v>
      </c>
      <c r="AX1379" s="13" t="s">
        <v>80</v>
      </c>
      <c r="AY1379" s="202" t="s">
        <v>182</v>
      </c>
    </row>
    <row r="1380" spans="1:65" s="14" customFormat="1" ht="11.25">
      <c r="B1380" s="203"/>
      <c r="C1380" s="204"/>
      <c r="D1380" s="194" t="s">
        <v>193</v>
      </c>
      <c r="E1380" s="205" t="s">
        <v>43</v>
      </c>
      <c r="F1380" s="206" t="s">
        <v>2622</v>
      </c>
      <c r="G1380" s="204"/>
      <c r="H1380" s="207">
        <v>3.14</v>
      </c>
      <c r="I1380" s="208"/>
      <c r="J1380" s="204"/>
      <c r="K1380" s="204"/>
      <c r="L1380" s="209"/>
      <c r="M1380" s="210"/>
      <c r="N1380" s="211"/>
      <c r="O1380" s="211"/>
      <c r="P1380" s="211"/>
      <c r="Q1380" s="211"/>
      <c r="R1380" s="211"/>
      <c r="S1380" s="211"/>
      <c r="T1380" s="212"/>
      <c r="AT1380" s="213" t="s">
        <v>193</v>
      </c>
      <c r="AU1380" s="213" t="s">
        <v>90</v>
      </c>
      <c r="AV1380" s="14" t="s">
        <v>90</v>
      </c>
      <c r="AW1380" s="14" t="s">
        <v>41</v>
      </c>
      <c r="AX1380" s="14" t="s">
        <v>80</v>
      </c>
      <c r="AY1380" s="213" t="s">
        <v>182</v>
      </c>
    </row>
    <row r="1381" spans="1:65" s="13" customFormat="1" ht="11.25">
      <c r="B1381" s="192"/>
      <c r="C1381" s="193"/>
      <c r="D1381" s="194" t="s">
        <v>193</v>
      </c>
      <c r="E1381" s="195" t="s">
        <v>43</v>
      </c>
      <c r="F1381" s="196" t="s">
        <v>1641</v>
      </c>
      <c r="G1381" s="193"/>
      <c r="H1381" s="195" t="s">
        <v>43</v>
      </c>
      <c r="I1381" s="197"/>
      <c r="J1381" s="193"/>
      <c r="K1381" s="193"/>
      <c r="L1381" s="198"/>
      <c r="M1381" s="199"/>
      <c r="N1381" s="200"/>
      <c r="O1381" s="200"/>
      <c r="P1381" s="200"/>
      <c r="Q1381" s="200"/>
      <c r="R1381" s="200"/>
      <c r="S1381" s="200"/>
      <c r="T1381" s="201"/>
      <c r="AT1381" s="202" t="s">
        <v>193</v>
      </c>
      <c r="AU1381" s="202" t="s">
        <v>90</v>
      </c>
      <c r="AV1381" s="13" t="s">
        <v>88</v>
      </c>
      <c r="AW1381" s="13" t="s">
        <v>41</v>
      </c>
      <c r="AX1381" s="13" t="s">
        <v>80</v>
      </c>
      <c r="AY1381" s="202" t="s">
        <v>182</v>
      </c>
    </row>
    <row r="1382" spans="1:65" s="14" customFormat="1" ht="11.25">
      <c r="B1382" s="203"/>
      <c r="C1382" s="204"/>
      <c r="D1382" s="194" t="s">
        <v>193</v>
      </c>
      <c r="E1382" s="205" t="s">
        <v>43</v>
      </c>
      <c r="F1382" s="206" t="s">
        <v>1889</v>
      </c>
      <c r="G1382" s="204"/>
      <c r="H1382" s="207">
        <v>2.512</v>
      </c>
      <c r="I1382" s="208"/>
      <c r="J1382" s="204"/>
      <c r="K1382" s="204"/>
      <c r="L1382" s="209"/>
      <c r="M1382" s="210"/>
      <c r="N1382" s="211"/>
      <c r="O1382" s="211"/>
      <c r="P1382" s="211"/>
      <c r="Q1382" s="211"/>
      <c r="R1382" s="211"/>
      <c r="S1382" s="211"/>
      <c r="T1382" s="212"/>
      <c r="AT1382" s="213" t="s">
        <v>193</v>
      </c>
      <c r="AU1382" s="213" t="s">
        <v>90</v>
      </c>
      <c r="AV1382" s="14" t="s">
        <v>90</v>
      </c>
      <c r="AW1382" s="14" t="s">
        <v>41</v>
      </c>
      <c r="AX1382" s="14" t="s">
        <v>80</v>
      </c>
      <c r="AY1382" s="213" t="s">
        <v>182</v>
      </c>
    </row>
    <row r="1383" spans="1:65" s="13" customFormat="1" ht="11.25">
      <c r="B1383" s="192"/>
      <c r="C1383" s="193"/>
      <c r="D1383" s="194" t="s">
        <v>193</v>
      </c>
      <c r="E1383" s="195" t="s">
        <v>43</v>
      </c>
      <c r="F1383" s="196" t="s">
        <v>1643</v>
      </c>
      <c r="G1383" s="193"/>
      <c r="H1383" s="195" t="s">
        <v>43</v>
      </c>
      <c r="I1383" s="197"/>
      <c r="J1383" s="193"/>
      <c r="K1383" s="193"/>
      <c r="L1383" s="198"/>
      <c r="M1383" s="199"/>
      <c r="N1383" s="200"/>
      <c r="O1383" s="200"/>
      <c r="P1383" s="200"/>
      <c r="Q1383" s="200"/>
      <c r="R1383" s="200"/>
      <c r="S1383" s="200"/>
      <c r="T1383" s="201"/>
      <c r="AT1383" s="202" t="s">
        <v>193</v>
      </c>
      <c r="AU1383" s="202" t="s">
        <v>90</v>
      </c>
      <c r="AV1383" s="13" t="s">
        <v>88</v>
      </c>
      <c r="AW1383" s="13" t="s">
        <v>41</v>
      </c>
      <c r="AX1383" s="13" t="s">
        <v>80</v>
      </c>
      <c r="AY1383" s="202" t="s">
        <v>182</v>
      </c>
    </row>
    <row r="1384" spans="1:65" s="14" customFormat="1" ht="11.25">
      <c r="B1384" s="203"/>
      <c r="C1384" s="204"/>
      <c r="D1384" s="194" t="s">
        <v>193</v>
      </c>
      <c r="E1384" s="205" t="s">
        <v>43</v>
      </c>
      <c r="F1384" s="206" t="s">
        <v>915</v>
      </c>
      <c r="G1384" s="204"/>
      <c r="H1384" s="207">
        <v>1.256</v>
      </c>
      <c r="I1384" s="208"/>
      <c r="J1384" s="204"/>
      <c r="K1384" s="204"/>
      <c r="L1384" s="209"/>
      <c r="M1384" s="210"/>
      <c r="N1384" s="211"/>
      <c r="O1384" s="211"/>
      <c r="P1384" s="211"/>
      <c r="Q1384" s="211"/>
      <c r="R1384" s="211"/>
      <c r="S1384" s="211"/>
      <c r="T1384" s="212"/>
      <c r="AT1384" s="213" t="s">
        <v>193</v>
      </c>
      <c r="AU1384" s="213" t="s">
        <v>90</v>
      </c>
      <c r="AV1384" s="14" t="s">
        <v>90</v>
      </c>
      <c r="AW1384" s="14" t="s">
        <v>41</v>
      </c>
      <c r="AX1384" s="14" t="s">
        <v>80</v>
      </c>
      <c r="AY1384" s="213" t="s">
        <v>182</v>
      </c>
    </row>
    <row r="1385" spans="1:65" s="13" customFormat="1" ht="11.25">
      <c r="B1385" s="192"/>
      <c r="C1385" s="193"/>
      <c r="D1385" s="194" t="s">
        <v>193</v>
      </c>
      <c r="E1385" s="195" t="s">
        <v>43</v>
      </c>
      <c r="F1385" s="196" t="s">
        <v>1644</v>
      </c>
      <c r="G1385" s="193"/>
      <c r="H1385" s="195" t="s">
        <v>43</v>
      </c>
      <c r="I1385" s="197"/>
      <c r="J1385" s="193"/>
      <c r="K1385" s="193"/>
      <c r="L1385" s="198"/>
      <c r="M1385" s="199"/>
      <c r="N1385" s="200"/>
      <c r="O1385" s="200"/>
      <c r="P1385" s="200"/>
      <c r="Q1385" s="200"/>
      <c r="R1385" s="200"/>
      <c r="S1385" s="200"/>
      <c r="T1385" s="201"/>
      <c r="AT1385" s="202" t="s">
        <v>193</v>
      </c>
      <c r="AU1385" s="202" t="s">
        <v>90</v>
      </c>
      <c r="AV1385" s="13" t="s">
        <v>88</v>
      </c>
      <c r="AW1385" s="13" t="s">
        <v>41</v>
      </c>
      <c r="AX1385" s="13" t="s">
        <v>80</v>
      </c>
      <c r="AY1385" s="202" t="s">
        <v>182</v>
      </c>
    </row>
    <row r="1386" spans="1:65" s="14" customFormat="1" ht="11.25">
      <c r="B1386" s="203"/>
      <c r="C1386" s="204"/>
      <c r="D1386" s="194" t="s">
        <v>193</v>
      </c>
      <c r="E1386" s="205" t="s">
        <v>43</v>
      </c>
      <c r="F1386" s="206" t="s">
        <v>915</v>
      </c>
      <c r="G1386" s="204"/>
      <c r="H1386" s="207">
        <v>1.256</v>
      </c>
      <c r="I1386" s="208"/>
      <c r="J1386" s="204"/>
      <c r="K1386" s="204"/>
      <c r="L1386" s="209"/>
      <c r="M1386" s="210"/>
      <c r="N1386" s="211"/>
      <c r="O1386" s="211"/>
      <c r="P1386" s="211"/>
      <c r="Q1386" s="211"/>
      <c r="R1386" s="211"/>
      <c r="S1386" s="211"/>
      <c r="T1386" s="212"/>
      <c r="AT1386" s="213" t="s">
        <v>193</v>
      </c>
      <c r="AU1386" s="213" t="s">
        <v>90</v>
      </c>
      <c r="AV1386" s="14" t="s">
        <v>90</v>
      </c>
      <c r="AW1386" s="14" t="s">
        <v>41</v>
      </c>
      <c r="AX1386" s="14" t="s">
        <v>80</v>
      </c>
      <c r="AY1386" s="213" t="s">
        <v>182</v>
      </c>
    </row>
    <row r="1387" spans="1:65" s="13" customFormat="1" ht="11.25">
      <c r="B1387" s="192"/>
      <c r="C1387" s="193"/>
      <c r="D1387" s="194" t="s">
        <v>193</v>
      </c>
      <c r="E1387" s="195" t="s">
        <v>43</v>
      </c>
      <c r="F1387" s="196" t="s">
        <v>1646</v>
      </c>
      <c r="G1387" s="193"/>
      <c r="H1387" s="195" t="s">
        <v>43</v>
      </c>
      <c r="I1387" s="197"/>
      <c r="J1387" s="193"/>
      <c r="K1387" s="193"/>
      <c r="L1387" s="198"/>
      <c r="M1387" s="199"/>
      <c r="N1387" s="200"/>
      <c r="O1387" s="200"/>
      <c r="P1387" s="200"/>
      <c r="Q1387" s="200"/>
      <c r="R1387" s="200"/>
      <c r="S1387" s="200"/>
      <c r="T1387" s="201"/>
      <c r="AT1387" s="202" t="s">
        <v>193</v>
      </c>
      <c r="AU1387" s="202" t="s">
        <v>90</v>
      </c>
      <c r="AV1387" s="13" t="s">
        <v>88</v>
      </c>
      <c r="AW1387" s="13" t="s">
        <v>41</v>
      </c>
      <c r="AX1387" s="13" t="s">
        <v>80</v>
      </c>
      <c r="AY1387" s="202" t="s">
        <v>182</v>
      </c>
    </row>
    <row r="1388" spans="1:65" s="14" customFormat="1" ht="11.25">
      <c r="B1388" s="203"/>
      <c r="C1388" s="204"/>
      <c r="D1388" s="194" t="s">
        <v>193</v>
      </c>
      <c r="E1388" s="205" t="s">
        <v>43</v>
      </c>
      <c r="F1388" s="206" t="s">
        <v>915</v>
      </c>
      <c r="G1388" s="204"/>
      <c r="H1388" s="207">
        <v>1.256</v>
      </c>
      <c r="I1388" s="208"/>
      <c r="J1388" s="204"/>
      <c r="K1388" s="204"/>
      <c r="L1388" s="209"/>
      <c r="M1388" s="210"/>
      <c r="N1388" s="211"/>
      <c r="O1388" s="211"/>
      <c r="P1388" s="211"/>
      <c r="Q1388" s="211"/>
      <c r="R1388" s="211"/>
      <c r="S1388" s="211"/>
      <c r="T1388" s="212"/>
      <c r="AT1388" s="213" t="s">
        <v>193</v>
      </c>
      <c r="AU1388" s="213" t="s">
        <v>90</v>
      </c>
      <c r="AV1388" s="14" t="s">
        <v>90</v>
      </c>
      <c r="AW1388" s="14" t="s">
        <v>41</v>
      </c>
      <c r="AX1388" s="14" t="s">
        <v>80</v>
      </c>
      <c r="AY1388" s="213" t="s">
        <v>182</v>
      </c>
    </row>
    <row r="1389" spans="1:65" s="15" customFormat="1" ht="11.25">
      <c r="B1389" s="227"/>
      <c r="C1389" s="228"/>
      <c r="D1389" s="194" t="s">
        <v>193</v>
      </c>
      <c r="E1389" s="229" t="s">
        <v>43</v>
      </c>
      <c r="F1389" s="230" t="s">
        <v>436</v>
      </c>
      <c r="G1389" s="228"/>
      <c r="H1389" s="231">
        <v>28.888000000000002</v>
      </c>
      <c r="I1389" s="232"/>
      <c r="J1389" s="228"/>
      <c r="K1389" s="228"/>
      <c r="L1389" s="233"/>
      <c r="M1389" s="234"/>
      <c r="N1389" s="235"/>
      <c r="O1389" s="235"/>
      <c r="P1389" s="235"/>
      <c r="Q1389" s="235"/>
      <c r="R1389" s="235"/>
      <c r="S1389" s="235"/>
      <c r="T1389" s="236"/>
      <c r="AT1389" s="237" t="s">
        <v>193</v>
      </c>
      <c r="AU1389" s="237" t="s">
        <v>90</v>
      </c>
      <c r="AV1389" s="15" t="s">
        <v>205</v>
      </c>
      <c r="AW1389" s="15" t="s">
        <v>41</v>
      </c>
      <c r="AX1389" s="15" t="s">
        <v>88</v>
      </c>
      <c r="AY1389" s="237" t="s">
        <v>182</v>
      </c>
    </row>
    <row r="1390" spans="1:65" s="2" customFormat="1" ht="24.2" customHeight="1">
      <c r="A1390" s="35"/>
      <c r="B1390" s="36"/>
      <c r="C1390" s="214" t="s">
        <v>1109</v>
      </c>
      <c r="D1390" s="214" t="s">
        <v>179</v>
      </c>
      <c r="E1390" s="215" t="s">
        <v>484</v>
      </c>
      <c r="F1390" s="216" t="s">
        <v>485</v>
      </c>
      <c r="G1390" s="217" t="s">
        <v>486</v>
      </c>
      <c r="H1390" s="218">
        <v>0.46</v>
      </c>
      <c r="I1390" s="219"/>
      <c r="J1390" s="220">
        <f>ROUND(I1390*H1390,2)</f>
        <v>0</v>
      </c>
      <c r="K1390" s="216" t="s">
        <v>191</v>
      </c>
      <c r="L1390" s="221"/>
      <c r="M1390" s="222" t="s">
        <v>43</v>
      </c>
      <c r="N1390" s="223" t="s">
        <v>51</v>
      </c>
      <c r="O1390" s="65"/>
      <c r="P1390" s="188">
        <f>O1390*H1390</f>
        <v>0</v>
      </c>
      <c r="Q1390" s="188">
        <v>5.0000000000000001E-4</v>
      </c>
      <c r="R1390" s="188">
        <f>Q1390*H1390</f>
        <v>2.3000000000000001E-4</v>
      </c>
      <c r="S1390" s="188">
        <v>0</v>
      </c>
      <c r="T1390" s="189">
        <f>S1390*H1390</f>
        <v>0</v>
      </c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R1390" s="190" t="s">
        <v>90</v>
      </c>
      <c r="AT1390" s="190" t="s">
        <v>179</v>
      </c>
      <c r="AU1390" s="190" t="s">
        <v>90</v>
      </c>
      <c r="AY1390" s="17" t="s">
        <v>182</v>
      </c>
      <c r="BE1390" s="191">
        <f>IF(N1390="základní",J1390,0)</f>
        <v>0</v>
      </c>
      <c r="BF1390" s="191">
        <f>IF(N1390="snížená",J1390,0)</f>
        <v>0</v>
      </c>
      <c r="BG1390" s="191">
        <f>IF(N1390="zákl. přenesená",J1390,0)</f>
        <v>0</v>
      </c>
      <c r="BH1390" s="191">
        <f>IF(N1390="sníž. přenesená",J1390,0)</f>
        <v>0</v>
      </c>
      <c r="BI1390" s="191">
        <f>IF(N1390="nulová",J1390,0)</f>
        <v>0</v>
      </c>
      <c r="BJ1390" s="17" t="s">
        <v>88</v>
      </c>
      <c r="BK1390" s="191">
        <f>ROUND(I1390*H1390,2)</f>
        <v>0</v>
      </c>
      <c r="BL1390" s="17" t="s">
        <v>88</v>
      </c>
      <c r="BM1390" s="190" t="s">
        <v>917</v>
      </c>
    </row>
    <row r="1391" spans="1:65" s="13" customFormat="1" ht="11.25">
      <c r="B1391" s="192"/>
      <c r="C1391" s="193"/>
      <c r="D1391" s="194" t="s">
        <v>193</v>
      </c>
      <c r="E1391" s="195" t="s">
        <v>43</v>
      </c>
      <c r="F1391" s="196" t="s">
        <v>431</v>
      </c>
      <c r="G1391" s="193"/>
      <c r="H1391" s="195" t="s">
        <v>43</v>
      </c>
      <c r="I1391" s="197"/>
      <c r="J1391" s="193"/>
      <c r="K1391" s="193"/>
      <c r="L1391" s="198"/>
      <c r="M1391" s="199"/>
      <c r="N1391" s="200"/>
      <c r="O1391" s="200"/>
      <c r="P1391" s="200"/>
      <c r="Q1391" s="200"/>
      <c r="R1391" s="200"/>
      <c r="S1391" s="200"/>
      <c r="T1391" s="201"/>
      <c r="AT1391" s="202" t="s">
        <v>193</v>
      </c>
      <c r="AU1391" s="202" t="s">
        <v>90</v>
      </c>
      <c r="AV1391" s="13" t="s">
        <v>88</v>
      </c>
      <c r="AW1391" s="13" t="s">
        <v>41</v>
      </c>
      <c r="AX1391" s="13" t="s">
        <v>80</v>
      </c>
      <c r="AY1391" s="202" t="s">
        <v>182</v>
      </c>
    </row>
    <row r="1392" spans="1:65" s="13" customFormat="1" ht="11.25">
      <c r="B1392" s="192"/>
      <c r="C1392" s="193"/>
      <c r="D1392" s="194" t="s">
        <v>193</v>
      </c>
      <c r="E1392" s="195" t="s">
        <v>43</v>
      </c>
      <c r="F1392" s="196" t="s">
        <v>638</v>
      </c>
      <c r="G1392" s="193"/>
      <c r="H1392" s="195" t="s">
        <v>43</v>
      </c>
      <c r="I1392" s="197"/>
      <c r="J1392" s="193"/>
      <c r="K1392" s="193"/>
      <c r="L1392" s="198"/>
      <c r="M1392" s="199"/>
      <c r="N1392" s="200"/>
      <c r="O1392" s="200"/>
      <c r="P1392" s="200"/>
      <c r="Q1392" s="200"/>
      <c r="R1392" s="200"/>
      <c r="S1392" s="200"/>
      <c r="T1392" s="201"/>
      <c r="AT1392" s="202" t="s">
        <v>193</v>
      </c>
      <c r="AU1392" s="202" t="s">
        <v>90</v>
      </c>
      <c r="AV1392" s="13" t="s">
        <v>88</v>
      </c>
      <c r="AW1392" s="13" t="s">
        <v>41</v>
      </c>
      <c r="AX1392" s="13" t="s">
        <v>80</v>
      </c>
      <c r="AY1392" s="202" t="s">
        <v>182</v>
      </c>
    </row>
    <row r="1393" spans="2:51" s="14" customFormat="1" ht="11.25">
      <c r="B1393" s="203"/>
      <c r="C1393" s="204"/>
      <c r="D1393" s="194" t="s">
        <v>193</v>
      </c>
      <c r="E1393" s="205" t="s">
        <v>43</v>
      </c>
      <c r="F1393" s="206" t="s">
        <v>918</v>
      </c>
      <c r="G1393" s="204"/>
      <c r="H1393" s="207">
        <v>0.08</v>
      </c>
      <c r="I1393" s="208"/>
      <c r="J1393" s="204"/>
      <c r="K1393" s="204"/>
      <c r="L1393" s="209"/>
      <c r="M1393" s="210"/>
      <c r="N1393" s="211"/>
      <c r="O1393" s="211"/>
      <c r="P1393" s="211"/>
      <c r="Q1393" s="211"/>
      <c r="R1393" s="211"/>
      <c r="S1393" s="211"/>
      <c r="T1393" s="212"/>
      <c r="AT1393" s="213" t="s">
        <v>193</v>
      </c>
      <c r="AU1393" s="213" t="s">
        <v>90</v>
      </c>
      <c r="AV1393" s="14" t="s">
        <v>90</v>
      </c>
      <c r="AW1393" s="14" t="s">
        <v>41</v>
      </c>
      <c r="AX1393" s="14" t="s">
        <v>80</v>
      </c>
      <c r="AY1393" s="213" t="s">
        <v>182</v>
      </c>
    </row>
    <row r="1394" spans="2:51" s="13" customFormat="1" ht="11.25">
      <c r="B1394" s="192"/>
      <c r="C1394" s="193"/>
      <c r="D1394" s="194" t="s">
        <v>193</v>
      </c>
      <c r="E1394" s="195" t="s">
        <v>43</v>
      </c>
      <c r="F1394" s="196" t="s">
        <v>640</v>
      </c>
      <c r="G1394" s="193"/>
      <c r="H1394" s="195" t="s">
        <v>43</v>
      </c>
      <c r="I1394" s="197"/>
      <c r="J1394" s="193"/>
      <c r="K1394" s="193"/>
      <c r="L1394" s="198"/>
      <c r="M1394" s="199"/>
      <c r="N1394" s="200"/>
      <c r="O1394" s="200"/>
      <c r="P1394" s="200"/>
      <c r="Q1394" s="200"/>
      <c r="R1394" s="200"/>
      <c r="S1394" s="200"/>
      <c r="T1394" s="201"/>
      <c r="AT1394" s="202" t="s">
        <v>193</v>
      </c>
      <c r="AU1394" s="202" t="s">
        <v>90</v>
      </c>
      <c r="AV1394" s="13" t="s">
        <v>88</v>
      </c>
      <c r="AW1394" s="13" t="s">
        <v>41</v>
      </c>
      <c r="AX1394" s="13" t="s">
        <v>80</v>
      </c>
      <c r="AY1394" s="202" t="s">
        <v>182</v>
      </c>
    </row>
    <row r="1395" spans="2:51" s="14" customFormat="1" ht="11.25">
      <c r="B1395" s="203"/>
      <c r="C1395" s="204"/>
      <c r="D1395" s="194" t="s">
        <v>193</v>
      </c>
      <c r="E1395" s="205" t="s">
        <v>43</v>
      </c>
      <c r="F1395" s="206" t="s">
        <v>2623</v>
      </c>
      <c r="G1395" s="204"/>
      <c r="H1395" s="207">
        <v>0.05</v>
      </c>
      <c r="I1395" s="208"/>
      <c r="J1395" s="204"/>
      <c r="K1395" s="204"/>
      <c r="L1395" s="209"/>
      <c r="M1395" s="210"/>
      <c r="N1395" s="211"/>
      <c r="O1395" s="211"/>
      <c r="P1395" s="211"/>
      <c r="Q1395" s="211"/>
      <c r="R1395" s="211"/>
      <c r="S1395" s="211"/>
      <c r="T1395" s="212"/>
      <c r="AT1395" s="213" t="s">
        <v>193</v>
      </c>
      <c r="AU1395" s="213" t="s">
        <v>90</v>
      </c>
      <c r="AV1395" s="14" t="s">
        <v>90</v>
      </c>
      <c r="AW1395" s="14" t="s">
        <v>41</v>
      </c>
      <c r="AX1395" s="14" t="s">
        <v>80</v>
      </c>
      <c r="AY1395" s="213" t="s">
        <v>182</v>
      </c>
    </row>
    <row r="1396" spans="2:51" s="13" customFormat="1" ht="11.25">
      <c r="B1396" s="192"/>
      <c r="C1396" s="193"/>
      <c r="D1396" s="194" t="s">
        <v>193</v>
      </c>
      <c r="E1396" s="195" t="s">
        <v>43</v>
      </c>
      <c r="F1396" s="196" t="s">
        <v>1636</v>
      </c>
      <c r="G1396" s="193"/>
      <c r="H1396" s="195" t="s">
        <v>43</v>
      </c>
      <c r="I1396" s="197"/>
      <c r="J1396" s="193"/>
      <c r="K1396" s="193"/>
      <c r="L1396" s="198"/>
      <c r="M1396" s="199"/>
      <c r="N1396" s="200"/>
      <c r="O1396" s="200"/>
      <c r="P1396" s="200"/>
      <c r="Q1396" s="200"/>
      <c r="R1396" s="200"/>
      <c r="S1396" s="200"/>
      <c r="T1396" s="201"/>
      <c r="AT1396" s="202" t="s">
        <v>193</v>
      </c>
      <c r="AU1396" s="202" t="s">
        <v>90</v>
      </c>
      <c r="AV1396" s="13" t="s">
        <v>88</v>
      </c>
      <c r="AW1396" s="13" t="s">
        <v>41</v>
      </c>
      <c r="AX1396" s="13" t="s">
        <v>80</v>
      </c>
      <c r="AY1396" s="202" t="s">
        <v>182</v>
      </c>
    </row>
    <row r="1397" spans="2:51" s="14" customFormat="1" ht="11.25">
      <c r="B1397" s="203"/>
      <c r="C1397" s="204"/>
      <c r="D1397" s="194" t="s">
        <v>193</v>
      </c>
      <c r="E1397" s="205" t="s">
        <v>43</v>
      </c>
      <c r="F1397" s="206" t="s">
        <v>918</v>
      </c>
      <c r="G1397" s="204"/>
      <c r="H1397" s="207">
        <v>0.08</v>
      </c>
      <c r="I1397" s="208"/>
      <c r="J1397" s="204"/>
      <c r="K1397" s="204"/>
      <c r="L1397" s="209"/>
      <c r="M1397" s="210"/>
      <c r="N1397" s="211"/>
      <c r="O1397" s="211"/>
      <c r="P1397" s="211"/>
      <c r="Q1397" s="211"/>
      <c r="R1397" s="211"/>
      <c r="S1397" s="211"/>
      <c r="T1397" s="212"/>
      <c r="AT1397" s="213" t="s">
        <v>193</v>
      </c>
      <c r="AU1397" s="213" t="s">
        <v>90</v>
      </c>
      <c r="AV1397" s="14" t="s">
        <v>90</v>
      </c>
      <c r="AW1397" s="14" t="s">
        <v>41</v>
      </c>
      <c r="AX1397" s="14" t="s">
        <v>80</v>
      </c>
      <c r="AY1397" s="213" t="s">
        <v>182</v>
      </c>
    </row>
    <row r="1398" spans="2:51" s="13" customFormat="1" ht="11.25">
      <c r="B1398" s="192"/>
      <c r="C1398" s="193"/>
      <c r="D1398" s="194" t="s">
        <v>193</v>
      </c>
      <c r="E1398" s="195" t="s">
        <v>43</v>
      </c>
      <c r="F1398" s="196" t="s">
        <v>1637</v>
      </c>
      <c r="G1398" s="193"/>
      <c r="H1398" s="195" t="s">
        <v>43</v>
      </c>
      <c r="I1398" s="197"/>
      <c r="J1398" s="193"/>
      <c r="K1398" s="193"/>
      <c r="L1398" s="198"/>
      <c r="M1398" s="199"/>
      <c r="N1398" s="200"/>
      <c r="O1398" s="200"/>
      <c r="P1398" s="200"/>
      <c r="Q1398" s="200"/>
      <c r="R1398" s="200"/>
      <c r="S1398" s="200"/>
      <c r="T1398" s="201"/>
      <c r="AT1398" s="202" t="s">
        <v>193</v>
      </c>
      <c r="AU1398" s="202" t="s">
        <v>90</v>
      </c>
      <c r="AV1398" s="13" t="s">
        <v>88</v>
      </c>
      <c r="AW1398" s="13" t="s">
        <v>41</v>
      </c>
      <c r="AX1398" s="13" t="s">
        <v>80</v>
      </c>
      <c r="AY1398" s="202" t="s">
        <v>182</v>
      </c>
    </row>
    <row r="1399" spans="2:51" s="14" customFormat="1" ht="11.25">
      <c r="B1399" s="203"/>
      <c r="C1399" s="204"/>
      <c r="D1399" s="194" t="s">
        <v>193</v>
      </c>
      <c r="E1399" s="205" t="s">
        <v>43</v>
      </c>
      <c r="F1399" s="206" t="s">
        <v>1891</v>
      </c>
      <c r="G1399" s="204"/>
      <c r="H1399" s="207">
        <v>0.03</v>
      </c>
      <c r="I1399" s="208"/>
      <c r="J1399" s="204"/>
      <c r="K1399" s="204"/>
      <c r="L1399" s="209"/>
      <c r="M1399" s="210"/>
      <c r="N1399" s="211"/>
      <c r="O1399" s="211"/>
      <c r="P1399" s="211"/>
      <c r="Q1399" s="211"/>
      <c r="R1399" s="211"/>
      <c r="S1399" s="211"/>
      <c r="T1399" s="212"/>
      <c r="AT1399" s="213" t="s">
        <v>193</v>
      </c>
      <c r="AU1399" s="213" t="s">
        <v>90</v>
      </c>
      <c r="AV1399" s="14" t="s">
        <v>90</v>
      </c>
      <c r="AW1399" s="14" t="s">
        <v>41</v>
      </c>
      <c r="AX1399" s="14" t="s">
        <v>80</v>
      </c>
      <c r="AY1399" s="213" t="s">
        <v>182</v>
      </c>
    </row>
    <row r="1400" spans="2:51" s="13" customFormat="1" ht="11.25">
      <c r="B1400" s="192"/>
      <c r="C1400" s="193"/>
      <c r="D1400" s="194" t="s">
        <v>193</v>
      </c>
      <c r="E1400" s="195" t="s">
        <v>43</v>
      </c>
      <c r="F1400" s="196" t="s">
        <v>1638</v>
      </c>
      <c r="G1400" s="193"/>
      <c r="H1400" s="195" t="s">
        <v>43</v>
      </c>
      <c r="I1400" s="197"/>
      <c r="J1400" s="193"/>
      <c r="K1400" s="193"/>
      <c r="L1400" s="198"/>
      <c r="M1400" s="199"/>
      <c r="N1400" s="200"/>
      <c r="O1400" s="200"/>
      <c r="P1400" s="200"/>
      <c r="Q1400" s="200"/>
      <c r="R1400" s="200"/>
      <c r="S1400" s="200"/>
      <c r="T1400" s="201"/>
      <c r="AT1400" s="202" t="s">
        <v>193</v>
      </c>
      <c r="AU1400" s="202" t="s">
        <v>90</v>
      </c>
      <c r="AV1400" s="13" t="s">
        <v>88</v>
      </c>
      <c r="AW1400" s="13" t="s">
        <v>41</v>
      </c>
      <c r="AX1400" s="13" t="s">
        <v>80</v>
      </c>
      <c r="AY1400" s="202" t="s">
        <v>182</v>
      </c>
    </row>
    <row r="1401" spans="2:51" s="14" customFormat="1" ht="11.25">
      <c r="B1401" s="203"/>
      <c r="C1401" s="204"/>
      <c r="D1401" s="194" t="s">
        <v>193</v>
      </c>
      <c r="E1401" s="205" t="s">
        <v>43</v>
      </c>
      <c r="F1401" s="206" t="s">
        <v>1892</v>
      </c>
      <c r="G1401" s="204"/>
      <c r="H1401" s="207">
        <v>7.0000000000000007E-2</v>
      </c>
      <c r="I1401" s="208"/>
      <c r="J1401" s="204"/>
      <c r="K1401" s="204"/>
      <c r="L1401" s="209"/>
      <c r="M1401" s="210"/>
      <c r="N1401" s="211"/>
      <c r="O1401" s="211"/>
      <c r="P1401" s="211"/>
      <c r="Q1401" s="211"/>
      <c r="R1401" s="211"/>
      <c r="S1401" s="211"/>
      <c r="T1401" s="212"/>
      <c r="AT1401" s="213" t="s">
        <v>193</v>
      </c>
      <c r="AU1401" s="213" t="s">
        <v>90</v>
      </c>
      <c r="AV1401" s="14" t="s">
        <v>90</v>
      </c>
      <c r="AW1401" s="14" t="s">
        <v>41</v>
      </c>
      <c r="AX1401" s="14" t="s">
        <v>80</v>
      </c>
      <c r="AY1401" s="213" t="s">
        <v>182</v>
      </c>
    </row>
    <row r="1402" spans="2:51" s="13" customFormat="1" ht="11.25">
      <c r="B1402" s="192"/>
      <c r="C1402" s="193"/>
      <c r="D1402" s="194" t="s">
        <v>193</v>
      </c>
      <c r="E1402" s="195" t="s">
        <v>43</v>
      </c>
      <c r="F1402" s="196" t="s">
        <v>1639</v>
      </c>
      <c r="G1402" s="193"/>
      <c r="H1402" s="195" t="s">
        <v>43</v>
      </c>
      <c r="I1402" s="197"/>
      <c r="J1402" s="193"/>
      <c r="K1402" s="193"/>
      <c r="L1402" s="198"/>
      <c r="M1402" s="199"/>
      <c r="N1402" s="200"/>
      <c r="O1402" s="200"/>
      <c r="P1402" s="200"/>
      <c r="Q1402" s="200"/>
      <c r="R1402" s="200"/>
      <c r="S1402" s="200"/>
      <c r="T1402" s="201"/>
      <c r="AT1402" s="202" t="s">
        <v>193</v>
      </c>
      <c r="AU1402" s="202" t="s">
        <v>90</v>
      </c>
      <c r="AV1402" s="13" t="s">
        <v>88</v>
      </c>
      <c r="AW1402" s="13" t="s">
        <v>41</v>
      </c>
      <c r="AX1402" s="13" t="s">
        <v>80</v>
      </c>
      <c r="AY1402" s="202" t="s">
        <v>182</v>
      </c>
    </row>
    <row r="1403" spans="2:51" s="14" customFormat="1" ht="11.25">
      <c r="B1403" s="203"/>
      <c r="C1403" s="204"/>
      <c r="D1403" s="194" t="s">
        <v>193</v>
      </c>
      <c r="E1403" s="205" t="s">
        <v>43</v>
      </c>
      <c r="F1403" s="206" t="s">
        <v>2623</v>
      </c>
      <c r="G1403" s="204"/>
      <c r="H1403" s="207">
        <v>0.05</v>
      </c>
      <c r="I1403" s="208"/>
      <c r="J1403" s="204"/>
      <c r="K1403" s="204"/>
      <c r="L1403" s="209"/>
      <c r="M1403" s="210"/>
      <c r="N1403" s="211"/>
      <c r="O1403" s="211"/>
      <c r="P1403" s="211"/>
      <c r="Q1403" s="211"/>
      <c r="R1403" s="211"/>
      <c r="S1403" s="211"/>
      <c r="T1403" s="212"/>
      <c r="AT1403" s="213" t="s">
        <v>193</v>
      </c>
      <c r="AU1403" s="213" t="s">
        <v>90</v>
      </c>
      <c r="AV1403" s="14" t="s">
        <v>90</v>
      </c>
      <c r="AW1403" s="14" t="s">
        <v>41</v>
      </c>
      <c r="AX1403" s="14" t="s">
        <v>80</v>
      </c>
      <c r="AY1403" s="213" t="s">
        <v>182</v>
      </c>
    </row>
    <row r="1404" spans="2:51" s="13" customFormat="1" ht="11.25">
      <c r="B1404" s="192"/>
      <c r="C1404" s="193"/>
      <c r="D1404" s="194" t="s">
        <v>193</v>
      </c>
      <c r="E1404" s="195" t="s">
        <v>43</v>
      </c>
      <c r="F1404" s="196" t="s">
        <v>1641</v>
      </c>
      <c r="G1404" s="193"/>
      <c r="H1404" s="195" t="s">
        <v>43</v>
      </c>
      <c r="I1404" s="197"/>
      <c r="J1404" s="193"/>
      <c r="K1404" s="193"/>
      <c r="L1404" s="198"/>
      <c r="M1404" s="199"/>
      <c r="N1404" s="200"/>
      <c r="O1404" s="200"/>
      <c r="P1404" s="200"/>
      <c r="Q1404" s="200"/>
      <c r="R1404" s="200"/>
      <c r="S1404" s="200"/>
      <c r="T1404" s="201"/>
      <c r="AT1404" s="202" t="s">
        <v>193</v>
      </c>
      <c r="AU1404" s="202" t="s">
        <v>90</v>
      </c>
      <c r="AV1404" s="13" t="s">
        <v>88</v>
      </c>
      <c r="AW1404" s="13" t="s">
        <v>41</v>
      </c>
      <c r="AX1404" s="13" t="s">
        <v>80</v>
      </c>
      <c r="AY1404" s="202" t="s">
        <v>182</v>
      </c>
    </row>
    <row r="1405" spans="2:51" s="14" customFormat="1" ht="11.25">
      <c r="B1405" s="203"/>
      <c r="C1405" s="204"/>
      <c r="D1405" s="194" t="s">
        <v>193</v>
      </c>
      <c r="E1405" s="205" t="s">
        <v>43</v>
      </c>
      <c r="F1405" s="206" t="s">
        <v>1893</v>
      </c>
      <c r="G1405" s="204"/>
      <c r="H1405" s="207">
        <v>0.04</v>
      </c>
      <c r="I1405" s="208"/>
      <c r="J1405" s="204"/>
      <c r="K1405" s="204"/>
      <c r="L1405" s="209"/>
      <c r="M1405" s="210"/>
      <c r="N1405" s="211"/>
      <c r="O1405" s="211"/>
      <c r="P1405" s="211"/>
      <c r="Q1405" s="211"/>
      <c r="R1405" s="211"/>
      <c r="S1405" s="211"/>
      <c r="T1405" s="212"/>
      <c r="AT1405" s="213" t="s">
        <v>193</v>
      </c>
      <c r="AU1405" s="213" t="s">
        <v>90</v>
      </c>
      <c r="AV1405" s="14" t="s">
        <v>90</v>
      </c>
      <c r="AW1405" s="14" t="s">
        <v>41</v>
      </c>
      <c r="AX1405" s="14" t="s">
        <v>80</v>
      </c>
      <c r="AY1405" s="213" t="s">
        <v>182</v>
      </c>
    </row>
    <row r="1406" spans="2:51" s="13" customFormat="1" ht="11.25">
      <c r="B1406" s="192"/>
      <c r="C1406" s="193"/>
      <c r="D1406" s="194" t="s">
        <v>193</v>
      </c>
      <c r="E1406" s="195" t="s">
        <v>43</v>
      </c>
      <c r="F1406" s="196" t="s">
        <v>1643</v>
      </c>
      <c r="G1406" s="193"/>
      <c r="H1406" s="195" t="s">
        <v>43</v>
      </c>
      <c r="I1406" s="197"/>
      <c r="J1406" s="193"/>
      <c r="K1406" s="193"/>
      <c r="L1406" s="198"/>
      <c r="M1406" s="199"/>
      <c r="N1406" s="200"/>
      <c r="O1406" s="200"/>
      <c r="P1406" s="200"/>
      <c r="Q1406" s="200"/>
      <c r="R1406" s="200"/>
      <c r="S1406" s="200"/>
      <c r="T1406" s="201"/>
      <c r="AT1406" s="202" t="s">
        <v>193</v>
      </c>
      <c r="AU1406" s="202" t="s">
        <v>90</v>
      </c>
      <c r="AV1406" s="13" t="s">
        <v>88</v>
      </c>
      <c r="AW1406" s="13" t="s">
        <v>41</v>
      </c>
      <c r="AX1406" s="13" t="s">
        <v>80</v>
      </c>
      <c r="AY1406" s="202" t="s">
        <v>182</v>
      </c>
    </row>
    <row r="1407" spans="2:51" s="14" customFormat="1" ht="11.25">
      <c r="B1407" s="203"/>
      <c r="C1407" s="204"/>
      <c r="D1407" s="194" t="s">
        <v>193</v>
      </c>
      <c r="E1407" s="205" t="s">
        <v>43</v>
      </c>
      <c r="F1407" s="206" t="s">
        <v>919</v>
      </c>
      <c r="G1407" s="204"/>
      <c r="H1407" s="207">
        <v>0.02</v>
      </c>
      <c r="I1407" s="208"/>
      <c r="J1407" s="204"/>
      <c r="K1407" s="204"/>
      <c r="L1407" s="209"/>
      <c r="M1407" s="210"/>
      <c r="N1407" s="211"/>
      <c r="O1407" s="211"/>
      <c r="P1407" s="211"/>
      <c r="Q1407" s="211"/>
      <c r="R1407" s="211"/>
      <c r="S1407" s="211"/>
      <c r="T1407" s="212"/>
      <c r="AT1407" s="213" t="s">
        <v>193</v>
      </c>
      <c r="AU1407" s="213" t="s">
        <v>90</v>
      </c>
      <c r="AV1407" s="14" t="s">
        <v>90</v>
      </c>
      <c r="AW1407" s="14" t="s">
        <v>41</v>
      </c>
      <c r="AX1407" s="14" t="s">
        <v>80</v>
      </c>
      <c r="AY1407" s="213" t="s">
        <v>182</v>
      </c>
    </row>
    <row r="1408" spans="2:51" s="13" customFormat="1" ht="11.25">
      <c r="B1408" s="192"/>
      <c r="C1408" s="193"/>
      <c r="D1408" s="194" t="s">
        <v>193</v>
      </c>
      <c r="E1408" s="195" t="s">
        <v>43</v>
      </c>
      <c r="F1408" s="196" t="s">
        <v>1644</v>
      </c>
      <c r="G1408" s="193"/>
      <c r="H1408" s="195" t="s">
        <v>43</v>
      </c>
      <c r="I1408" s="197"/>
      <c r="J1408" s="193"/>
      <c r="K1408" s="193"/>
      <c r="L1408" s="198"/>
      <c r="M1408" s="199"/>
      <c r="N1408" s="200"/>
      <c r="O1408" s="200"/>
      <c r="P1408" s="200"/>
      <c r="Q1408" s="200"/>
      <c r="R1408" s="200"/>
      <c r="S1408" s="200"/>
      <c r="T1408" s="201"/>
      <c r="AT1408" s="202" t="s">
        <v>193</v>
      </c>
      <c r="AU1408" s="202" t="s">
        <v>90</v>
      </c>
      <c r="AV1408" s="13" t="s">
        <v>88</v>
      </c>
      <c r="AW1408" s="13" t="s">
        <v>41</v>
      </c>
      <c r="AX1408" s="13" t="s">
        <v>80</v>
      </c>
      <c r="AY1408" s="202" t="s">
        <v>182</v>
      </c>
    </row>
    <row r="1409" spans="1:65" s="14" customFormat="1" ht="11.25">
      <c r="B1409" s="203"/>
      <c r="C1409" s="204"/>
      <c r="D1409" s="194" t="s">
        <v>193</v>
      </c>
      <c r="E1409" s="205" t="s">
        <v>43</v>
      </c>
      <c r="F1409" s="206" t="s">
        <v>919</v>
      </c>
      <c r="G1409" s="204"/>
      <c r="H1409" s="207">
        <v>0.02</v>
      </c>
      <c r="I1409" s="208"/>
      <c r="J1409" s="204"/>
      <c r="K1409" s="204"/>
      <c r="L1409" s="209"/>
      <c r="M1409" s="210"/>
      <c r="N1409" s="211"/>
      <c r="O1409" s="211"/>
      <c r="P1409" s="211"/>
      <c r="Q1409" s="211"/>
      <c r="R1409" s="211"/>
      <c r="S1409" s="211"/>
      <c r="T1409" s="212"/>
      <c r="AT1409" s="213" t="s">
        <v>193</v>
      </c>
      <c r="AU1409" s="213" t="s">
        <v>90</v>
      </c>
      <c r="AV1409" s="14" t="s">
        <v>90</v>
      </c>
      <c r="AW1409" s="14" t="s">
        <v>41</v>
      </c>
      <c r="AX1409" s="14" t="s">
        <v>80</v>
      </c>
      <c r="AY1409" s="213" t="s">
        <v>182</v>
      </c>
    </row>
    <row r="1410" spans="1:65" s="13" customFormat="1" ht="11.25">
      <c r="B1410" s="192"/>
      <c r="C1410" s="193"/>
      <c r="D1410" s="194" t="s">
        <v>193</v>
      </c>
      <c r="E1410" s="195" t="s">
        <v>43</v>
      </c>
      <c r="F1410" s="196" t="s">
        <v>1646</v>
      </c>
      <c r="G1410" s="193"/>
      <c r="H1410" s="195" t="s">
        <v>43</v>
      </c>
      <c r="I1410" s="197"/>
      <c r="J1410" s="193"/>
      <c r="K1410" s="193"/>
      <c r="L1410" s="198"/>
      <c r="M1410" s="199"/>
      <c r="N1410" s="200"/>
      <c r="O1410" s="200"/>
      <c r="P1410" s="200"/>
      <c r="Q1410" s="200"/>
      <c r="R1410" s="200"/>
      <c r="S1410" s="200"/>
      <c r="T1410" s="201"/>
      <c r="AT1410" s="202" t="s">
        <v>193</v>
      </c>
      <c r="AU1410" s="202" t="s">
        <v>90</v>
      </c>
      <c r="AV1410" s="13" t="s">
        <v>88</v>
      </c>
      <c r="AW1410" s="13" t="s">
        <v>41</v>
      </c>
      <c r="AX1410" s="13" t="s">
        <v>80</v>
      </c>
      <c r="AY1410" s="202" t="s">
        <v>182</v>
      </c>
    </row>
    <row r="1411" spans="1:65" s="14" customFormat="1" ht="11.25">
      <c r="B1411" s="203"/>
      <c r="C1411" s="204"/>
      <c r="D1411" s="194" t="s">
        <v>193</v>
      </c>
      <c r="E1411" s="205" t="s">
        <v>43</v>
      </c>
      <c r="F1411" s="206" t="s">
        <v>919</v>
      </c>
      <c r="G1411" s="204"/>
      <c r="H1411" s="207">
        <v>0.02</v>
      </c>
      <c r="I1411" s="208"/>
      <c r="J1411" s="204"/>
      <c r="K1411" s="204"/>
      <c r="L1411" s="209"/>
      <c r="M1411" s="210"/>
      <c r="N1411" s="211"/>
      <c r="O1411" s="211"/>
      <c r="P1411" s="211"/>
      <c r="Q1411" s="211"/>
      <c r="R1411" s="211"/>
      <c r="S1411" s="211"/>
      <c r="T1411" s="212"/>
      <c r="AT1411" s="213" t="s">
        <v>193</v>
      </c>
      <c r="AU1411" s="213" t="s">
        <v>90</v>
      </c>
      <c r="AV1411" s="14" t="s">
        <v>90</v>
      </c>
      <c r="AW1411" s="14" t="s">
        <v>41</v>
      </c>
      <c r="AX1411" s="14" t="s">
        <v>80</v>
      </c>
      <c r="AY1411" s="213" t="s">
        <v>182</v>
      </c>
    </row>
    <row r="1412" spans="1:65" s="15" customFormat="1" ht="11.25">
      <c r="B1412" s="227"/>
      <c r="C1412" s="228"/>
      <c r="D1412" s="194" t="s">
        <v>193</v>
      </c>
      <c r="E1412" s="229" t="s">
        <v>43</v>
      </c>
      <c r="F1412" s="230" t="s">
        <v>436</v>
      </c>
      <c r="G1412" s="228"/>
      <c r="H1412" s="231">
        <v>0.46</v>
      </c>
      <c r="I1412" s="232"/>
      <c r="J1412" s="228"/>
      <c r="K1412" s="228"/>
      <c r="L1412" s="233"/>
      <c r="M1412" s="234"/>
      <c r="N1412" s="235"/>
      <c r="O1412" s="235"/>
      <c r="P1412" s="235"/>
      <c r="Q1412" s="235"/>
      <c r="R1412" s="235"/>
      <c r="S1412" s="235"/>
      <c r="T1412" s="236"/>
      <c r="AT1412" s="237" t="s">
        <v>193</v>
      </c>
      <c r="AU1412" s="237" t="s">
        <v>90</v>
      </c>
      <c r="AV1412" s="15" t="s">
        <v>205</v>
      </c>
      <c r="AW1412" s="15" t="s">
        <v>41</v>
      </c>
      <c r="AX1412" s="15" t="s">
        <v>88</v>
      </c>
      <c r="AY1412" s="237" t="s">
        <v>182</v>
      </c>
    </row>
    <row r="1413" spans="1:65" s="2" customFormat="1" ht="24.2" customHeight="1">
      <c r="A1413" s="35"/>
      <c r="B1413" s="36"/>
      <c r="C1413" s="179" t="s">
        <v>1114</v>
      </c>
      <c r="D1413" s="179" t="s">
        <v>187</v>
      </c>
      <c r="E1413" s="180" t="s">
        <v>921</v>
      </c>
      <c r="F1413" s="181" t="s">
        <v>922</v>
      </c>
      <c r="G1413" s="182" t="s">
        <v>190</v>
      </c>
      <c r="H1413" s="183">
        <v>8</v>
      </c>
      <c r="I1413" s="184"/>
      <c r="J1413" s="185">
        <f>ROUND(I1413*H1413,2)</f>
        <v>0</v>
      </c>
      <c r="K1413" s="181" t="s">
        <v>191</v>
      </c>
      <c r="L1413" s="40"/>
      <c r="M1413" s="186" t="s">
        <v>43</v>
      </c>
      <c r="N1413" s="187" t="s">
        <v>51</v>
      </c>
      <c r="O1413" s="65"/>
      <c r="P1413" s="188">
        <f>O1413*H1413</f>
        <v>0</v>
      </c>
      <c r="Q1413" s="188">
        <v>0</v>
      </c>
      <c r="R1413" s="188">
        <f>Q1413*H1413</f>
        <v>0</v>
      </c>
      <c r="S1413" s="188">
        <v>0</v>
      </c>
      <c r="T1413" s="189">
        <f>S1413*H1413</f>
        <v>0</v>
      </c>
      <c r="U1413" s="35"/>
      <c r="V1413" s="35"/>
      <c r="W1413" s="35"/>
      <c r="X1413" s="35"/>
      <c r="Y1413" s="35"/>
      <c r="Z1413" s="35"/>
      <c r="AA1413" s="35"/>
      <c r="AB1413" s="35"/>
      <c r="AC1413" s="35"/>
      <c r="AD1413" s="35"/>
      <c r="AE1413" s="35"/>
      <c r="AR1413" s="190" t="s">
        <v>88</v>
      </c>
      <c r="AT1413" s="190" t="s">
        <v>187</v>
      </c>
      <c r="AU1413" s="190" t="s">
        <v>90</v>
      </c>
      <c r="AY1413" s="17" t="s">
        <v>182</v>
      </c>
      <c r="BE1413" s="191">
        <f>IF(N1413="základní",J1413,0)</f>
        <v>0</v>
      </c>
      <c r="BF1413" s="191">
        <f>IF(N1413="snížená",J1413,0)</f>
        <v>0</v>
      </c>
      <c r="BG1413" s="191">
        <f>IF(N1413="zákl. přenesená",J1413,0)</f>
        <v>0</v>
      </c>
      <c r="BH1413" s="191">
        <f>IF(N1413="sníž. přenesená",J1413,0)</f>
        <v>0</v>
      </c>
      <c r="BI1413" s="191">
        <f>IF(N1413="nulová",J1413,0)</f>
        <v>0</v>
      </c>
      <c r="BJ1413" s="17" t="s">
        <v>88</v>
      </c>
      <c r="BK1413" s="191">
        <f>ROUND(I1413*H1413,2)</f>
        <v>0</v>
      </c>
      <c r="BL1413" s="17" t="s">
        <v>88</v>
      </c>
      <c r="BM1413" s="190" t="s">
        <v>1894</v>
      </c>
    </row>
    <row r="1414" spans="1:65" s="13" customFormat="1" ht="11.25">
      <c r="B1414" s="192"/>
      <c r="C1414" s="193"/>
      <c r="D1414" s="194" t="s">
        <v>193</v>
      </c>
      <c r="E1414" s="195" t="s">
        <v>43</v>
      </c>
      <c r="F1414" s="196" t="s">
        <v>532</v>
      </c>
      <c r="G1414" s="193"/>
      <c r="H1414" s="195" t="s">
        <v>43</v>
      </c>
      <c r="I1414" s="197"/>
      <c r="J1414" s="193"/>
      <c r="K1414" s="193"/>
      <c r="L1414" s="198"/>
      <c r="M1414" s="199"/>
      <c r="N1414" s="200"/>
      <c r="O1414" s="200"/>
      <c r="P1414" s="200"/>
      <c r="Q1414" s="200"/>
      <c r="R1414" s="200"/>
      <c r="S1414" s="200"/>
      <c r="T1414" s="201"/>
      <c r="AT1414" s="202" t="s">
        <v>193</v>
      </c>
      <c r="AU1414" s="202" t="s">
        <v>90</v>
      </c>
      <c r="AV1414" s="13" t="s">
        <v>88</v>
      </c>
      <c r="AW1414" s="13" t="s">
        <v>41</v>
      </c>
      <c r="AX1414" s="13" t="s">
        <v>80</v>
      </c>
      <c r="AY1414" s="202" t="s">
        <v>182</v>
      </c>
    </row>
    <row r="1415" spans="1:65" s="13" customFormat="1" ht="11.25">
      <c r="B1415" s="192"/>
      <c r="C1415" s="193"/>
      <c r="D1415" s="194" t="s">
        <v>193</v>
      </c>
      <c r="E1415" s="195" t="s">
        <v>43</v>
      </c>
      <c r="F1415" s="196" t="s">
        <v>362</v>
      </c>
      <c r="G1415" s="193"/>
      <c r="H1415" s="195" t="s">
        <v>43</v>
      </c>
      <c r="I1415" s="197"/>
      <c r="J1415" s="193"/>
      <c r="K1415" s="193"/>
      <c r="L1415" s="198"/>
      <c r="M1415" s="199"/>
      <c r="N1415" s="200"/>
      <c r="O1415" s="200"/>
      <c r="P1415" s="200"/>
      <c r="Q1415" s="200"/>
      <c r="R1415" s="200"/>
      <c r="S1415" s="200"/>
      <c r="T1415" s="201"/>
      <c r="AT1415" s="202" t="s">
        <v>193</v>
      </c>
      <c r="AU1415" s="202" t="s">
        <v>90</v>
      </c>
      <c r="AV1415" s="13" t="s">
        <v>88</v>
      </c>
      <c r="AW1415" s="13" t="s">
        <v>41</v>
      </c>
      <c r="AX1415" s="13" t="s">
        <v>80</v>
      </c>
      <c r="AY1415" s="202" t="s">
        <v>182</v>
      </c>
    </row>
    <row r="1416" spans="1:65" s="14" customFormat="1" ht="11.25">
      <c r="B1416" s="203"/>
      <c r="C1416" s="204"/>
      <c r="D1416" s="194" t="s">
        <v>193</v>
      </c>
      <c r="E1416" s="205" t="s">
        <v>43</v>
      </c>
      <c r="F1416" s="206" t="s">
        <v>225</v>
      </c>
      <c r="G1416" s="204"/>
      <c r="H1416" s="207">
        <v>8</v>
      </c>
      <c r="I1416" s="208"/>
      <c r="J1416" s="204"/>
      <c r="K1416" s="204"/>
      <c r="L1416" s="209"/>
      <c r="M1416" s="210"/>
      <c r="N1416" s="211"/>
      <c r="O1416" s="211"/>
      <c r="P1416" s="211"/>
      <c r="Q1416" s="211"/>
      <c r="R1416" s="211"/>
      <c r="S1416" s="211"/>
      <c r="T1416" s="212"/>
      <c r="AT1416" s="213" t="s">
        <v>193</v>
      </c>
      <c r="AU1416" s="213" t="s">
        <v>90</v>
      </c>
      <c r="AV1416" s="14" t="s">
        <v>90</v>
      </c>
      <c r="AW1416" s="14" t="s">
        <v>41</v>
      </c>
      <c r="AX1416" s="14" t="s">
        <v>88</v>
      </c>
      <c r="AY1416" s="213" t="s">
        <v>182</v>
      </c>
    </row>
    <row r="1417" spans="1:65" s="2" customFormat="1" ht="24.2" customHeight="1">
      <c r="A1417" s="35"/>
      <c r="B1417" s="36"/>
      <c r="C1417" s="179" t="s">
        <v>1124</v>
      </c>
      <c r="D1417" s="179" t="s">
        <v>187</v>
      </c>
      <c r="E1417" s="180" t="s">
        <v>925</v>
      </c>
      <c r="F1417" s="181" t="s">
        <v>926</v>
      </c>
      <c r="G1417" s="182" t="s">
        <v>190</v>
      </c>
      <c r="H1417" s="183">
        <v>10</v>
      </c>
      <c r="I1417" s="184"/>
      <c r="J1417" s="185">
        <f>ROUND(I1417*H1417,2)</f>
        <v>0</v>
      </c>
      <c r="K1417" s="181" t="s">
        <v>191</v>
      </c>
      <c r="L1417" s="40"/>
      <c r="M1417" s="186" t="s">
        <v>43</v>
      </c>
      <c r="N1417" s="187" t="s">
        <v>51</v>
      </c>
      <c r="O1417" s="65"/>
      <c r="P1417" s="188">
        <f>O1417*H1417</f>
        <v>0</v>
      </c>
      <c r="Q1417" s="188">
        <v>0</v>
      </c>
      <c r="R1417" s="188">
        <f>Q1417*H1417</f>
        <v>0</v>
      </c>
      <c r="S1417" s="188">
        <v>0</v>
      </c>
      <c r="T1417" s="189">
        <f>S1417*H1417</f>
        <v>0</v>
      </c>
      <c r="U1417" s="35"/>
      <c r="V1417" s="35"/>
      <c r="W1417" s="35"/>
      <c r="X1417" s="35"/>
      <c r="Y1417" s="35"/>
      <c r="Z1417" s="35"/>
      <c r="AA1417" s="35"/>
      <c r="AB1417" s="35"/>
      <c r="AC1417" s="35"/>
      <c r="AD1417" s="35"/>
      <c r="AE1417" s="35"/>
      <c r="AR1417" s="190" t="s">
        <v>88</v>
      </c>
      <c r="AT1417" s="190" t="s">
        <v>187</v>
      </c>
      <c r="AU1417" s="190" t="s">
        <v>90</v>
      </c>
      <c r="AY1417" s="17" t="s">
        <v>182</v>
      </c>
      <c r="BE1417" s="191">
        <f>IF(N1417="základní",J1417,0)</f>
        <v>0</v>
      </c>
      <c r="BF1417" s="191">
        <f>IF(N1417="snížená",J1417,0)</f>
        <v>0</v>
      </c>
      <c r="BG1417" s="191">
        <f>IF(N1417="zákl. přenesená",J1417,0)</f>
        <v>0</v>
      </c>
      <c r="BH1417" s="191">
        <f>IF(N1417="sníž. přenesená",J1417,0)</f>
        <v>0</v>
      </c>
      <c r="BI1417" s="191">
        <f>IF(N1417="nulová",J1417,0)</f>
        <v>0</v>
      </c>
      <c r="BJ1417" s="17" t="s">
        <v>88</v>
      </c>
      <c r="BK1417" s="191">
        <f>ROUND(I1417*H1417,2)</f>
        <v>0</v>
      </c>
      <c r="BL1417" s="17" t="s">
        <v>88</v>
      </c>
      <c r="BM1417" s="190" t="s">
        <v>927</v>
      </c>
    </row>
    <row r="1418" spans="1:65" s="13" customFormat="1" ht="11.25">
      <c r="B1418" s="192"/>
      <c r="C1418" s="193"/>
      <c r="D1418" s="194" t="s">
        <v>193</v>
      </c>
      <c r="E1418" s="195" t="s">
        <v>43</v>
      </c>
      <c r="F1418" s="196" t="s">
        <v>431</v>
      </c>
      <c r="G1418" s="193"/>
      <c r="H1418" s="195" t="s">
        <v>43</v>
      </c>
      <c r="I1418" s="197"/>
      <c r="J1418" s="193"/>
      <c r="K1418" s="193"/>
      <c r="L1418" s="198"/>
      <c r="M1418" s="199"/>
      <c r="N1418" s="200"/>
      <c r="O1418" s="200"/>
      <c r="P1418" s="200"/>
      <c r="Q1418" s="200"/>
      <c r="R1418" s="200"/>
      <c r="S1418" s="200"/>
      <c r="T1418" s="201"/>
      <c r="AT1418" s="202" t="s">
        <v>193</v>
      </c>
      <c r="AU1418" s="202" t="s">
        <v>90</v>
      </c>
      <c r="AV1418" s="13" t="s">
        <v>88</v>
      </c>
      <c r="AW1418" s="13" t="s">
        <v>41</v>
      </c>
      <c r="AX1418" s="13" t="s">
        <v>80</v>
      </c>
      <c r="AY1418" s="202" t="s">
        <v>182</v>
      </c>
    </row>
    <row r="1419" spans="1:65" s="13" customFormat="1" ht="11.25">
      <c r="B1419" s="192"/>
      <c r="C1419" s="193"/>
      <c r="D1419" s="194" t="s">
        <v>193</v>
      </c>
      <c r="E1419" s="195" t="s">
        <v>43</v>
      </c>
      <c r="F1419" s="196" t="s">
        <v>638</v>
      </c>
      <c r="G1419" s="193"/>
      <c r="H1419" s="195" t="s">
        <v>43</v>
      </c>
      <c r="I1419" s="197"/>
      <c r="J1419" s="193"/>
      <c r="K1419" s="193"/>
      <c r="L1419" s="198"/>
      <c r="M1419" s="199"/>
      <c r="N1419" s="200"/>
      <c r="O1419" s="200"/>
      <c r="P1419" s="200"/>
      <c r="Q1419" s="200"/>
      <c r="R1419" s="200"/>
      <c r="S1419" s="200"/>
      <c r="T1419" s="201"/>
      <c r="AT1419" s="202" t="s">
        <v>193</v>
      </c>
      <c r="AU1419" s="202" t="s">
        <v>90</v>
      </c>
      <c r="AV1419" s="13" t="s">
        <v>88</v>
      </c>
      <c r="AW1419" s="13" t="s">
        <v>41</v>
      </c>
      <c r="AX1419" s="13" t="s">
        <v>80</v>
      </c>
      <c r="AY1419" s="202" t="s">
        <v>182</v>
      </c>
    </row>
    <row r="1420" spans="1:65" s="14" customFormat="1" ht="11.25">
      <c r="B1420" s="203"/>
      <c r="C1420" s="204"/>
      <c r="D1420" s="194" t="s">
        <v>193</v>
      </c>
      <c r="E1420" s="205" t="s">
        <v>43</v>
      </c>
      <c r="F1420" s="206" t="s">
        <v>88</v>
      </c>
      <c r="G1420" s="204"/>
      <c r="H1420" s="207">
        <v>1</v>
      </c>
      <c r="I1420" s="208"/>
      <c r="J1420" s="204"/>
      <c r="K1420" s="204"/>
      <c r="L1420" s="209"/>
      <c r="M1420" s="210"/>
      <c r="N1420" s="211"/>
      <c r="O1420" s="211"/>
      <c r="P1420" s="211"/>
      <c r="Q1420" s="211"/>
      <c r="R1420" s="211"/>
      <c r="S1420" s="211"/>
      <c r="T1420" s="212"/>
      <c r="AT1420" s="213" t="s">
        <v>193</v>
      </c>
      <c r="AU1420" s="213" t="s">
        <v>90</v>
      </c>
      <c r="AV1420" s="14" t="s">
        <v>90</v>
      </c>
      <c r="AW1420" s="14" t="s">
        <v>41</v>
      </c>
      <c r="AX1420" s="14" t="s">
        <v>80</v>
      </c>
      <c r="AY1420" s="213" t="s">
        <v>182</v>
      </c>
    </row>
    <row r="1421" spans="1:65" s="13" customFormat="1" ht="11.25">
      <c r="B1421" s="192"/>
      <c r="C1421" s="193"/>
      <c r="D1421" s="194" t="s">
        <v>193</v>
      </c>
      <c r="E1421" s="195" t="s">
        <v>43</v>
      </c>
      <c r="F1421" s="196" t="s">
        <v>640</v>
      </c>
      <c r="G1421" s="193"/>
      <c r="H1421" s="195" t="s">
        <v>43</v>
      </c>
      <c r="I1421" s="197"/>
      <c r="J1421" s="193"/>
      <c r="K1421" s="193"/>
      <c r="L1421" s="198"/>
      <c r="M1421" s="199"/>
      <c r="N1421" s="200"/>
      <c r="O1421" s="200"/>
      <c r="P1421" s="200"/>
      <c r="Q1421" s="200"/>
      <c r="R1421" s="200"/>
      <c r="S1421" s="200"/>
      <c r="T1421" s="201"/>
      <c r="AT1421" s="202" t="s">
        <v>193</v>
      </c>
      <c r="AU1421" s="202" t="s">
        <v>90</v>
      </c>
      <c r="AV1421" s="13" t="s">
        <v>88</v>
      </c>
      <c r="AW1421" s="13" t="s">
        <v>41</v>
      </c>
      <c r="AX1421" s="13" t="s">
        <v>80</v>
      </c>
      <c r="AY1421" s="202" t="s">
        <v>182</v>
      </c>
    </row>
    <row r="1422" spans="1:65" s="14" customFormat="1" ht="11.25">
      <c r="B1422" s="203"/>
      <c r="C1422" s="204"/>
      <c r="D1422" s="194" t="s">
        <v>193</v>
      </c>
      <c r="E1422" s="205" t="s">
        <v>43</v>
      </c>
      <c r="F1422" s="206" t="s">
        <v>88</v>
      </c>
      <c r="G1422" s="204"/>
      <c r="H1422" s="207">
        <v>1</v>
      </c>
      <c r="I1422" s="208"/>
      <c r="J1422" s="204"/>
      <c r="K1422" s="204"/>
      <c r="L1422" s="209"/>
      <c r="M1422" s="210"/>
      <c r="N1422" s="211"/>
      <c r="O1422" s="211"/>
      <c r="P1422" s="211"/>
      <c r="Q1422" s="211"/>
      <c r="R1422" s="211"/>
      <c r="S1422" s="211"/>
      <c r="T1422" s="212"/>
      <c r="AT1422" s="213" t="s">
        <v>193</v>
      </c>
      <c r="AU1422" s="213" t="s">
        <v>90</v>
      </c>
      <c r="AV1422" s="14" t="s">
        <v>90</v>
      </c>
      <c r="AW1422" s="14" t="s">
        <v>41</v>
      </c>
      <c r="AX1422" s="14" t="s">
        <v>80</v>
      </c>
      <c r="AY1422" s="213" t="s">
        <v>182</v>
      </c>
    </row>
    <row r="1423" spans="1:65" s="13" customFormat="1" ht="11.25">
      <c r="B1423" s="192"/>
      <c r="C1423" s="193"/>
      <c r="D1423" s="194" t="s">
        <v>193</v>
      </c>
      <c r="E1423" s="195" t="s">
        <v>43</v>
      </c>
      <c r="F1423" s="196" t="s">
        <v>1636</v>
      </c>
      <c r="G1423" s="193"/>
      <c r="H1423" s="195" t="s">
        <v>43</v>
      </c>
      <c r="I1423" s="197"/>
      <c r="J1423" s="193"/>
      <c r="K1423" s="193"/>
      <c r="L1423" s="198"/>
      <c r="M1423" s="199"/>
      <c r="N1423" s="200"/>
      <c r="O1423" s="200"/>
      <c r="P1423" s="200"/>
      <c r="Q1423" s="200"/>
      <c r="R1423" s="200"/>
      <c r="S1423" s="200"/>
      <c r="T1423" s="201"/>
      <c r="AT1423" s="202" t="s">
        <v>193</v>
      </c>
      <c r="AU1423" s="202" t="s">
        <v>90</v>
      </c>
      <c r="AV1423" s="13" t="s">
        <v>88</v>
      </c>
      <c r="AW1423" s="13" t="s">
        <v>41</v>
      </c>
      <c r="AX1423" s="13" t="s">
        <v>80</v>
      </c>
      <c r="AY1423" s="202" t="s">
        <v>182</v>
      </c>
    </row>
    <row r="1424" spans="1:65" s="14" customFormat="1" ht="11.25">
      <c r="B1424" s="203"/>
      <c r="C1424" s="204"/>
      <c r="D1424" s="194" t="s">
        <v>193</v>
      </c>
      <c r="E1424" s="205" t="s">
        <v>43</v>
      </c>
      <c r="F1424" s="206" t="s">
        <v>88</v>
      </c>
      <c r="G1424" s="204"/>
      <c r="H1424" s="207">
        <v>1</v>
      </c>
      <c r="I1424" s="208"/>
      <c r="J1424" s="204"/>
      <c r="K1424" s="204"/>
      <c r="L1424" s="209"/>
      <c r="M1424" s="210"/>
      <c r="N1424" s="211"/>
      <c r="O1424" s="211"/>
      <c r="P1424" s="211"/>
      <c r="Q1424" s="211"/>
      <c r="R1424" s="211"/>
      <c r="S1424" s="211"/>
      <c r="T1424" s="212"/>
      <c r="AT1424" s="213" t="s">
        <v>193</v>
      </c>
      <c r="AU1424" s="213" t="s">
        <v>90</v>
      </c>
      <c r="AV1424" s="14" t="s">
        <v>90</v>
      </c>
      <c r="AW1424" s="14" t="s">
        <v>41</v>
      </c>
      <c r="AX1424" s="14" t="s">
        <v>80</v>
      </c>
      <c r="AY1424" s="213" t="s">
        <v>182</v>
      </c>
    </row>
    <row r="1425" spans="1:65" s="13" customFormat="1" ht="11.25">
      <c r="B1425" s="192"/>
      <c r="C1425" s="193"/>
      <c r="D1425" s="194" t="s">
        <v>193</v>
      </c>
      <c r="E1425" s="195" t="s">
        <v>43</v>
      </c>
      <c r="F1425" s="196" t="s">
        <v>1637</v>
      </c>
      <c r="G1425" s="193"/>
      <c r="H1425" s="195" t="s">
        <v>43</v>
      </c>
      <c r="I1425" s="197"/>
      <c r="J1425" s="193"/>
      <c r="K1425" s="193"/>
      <c r="L1425" s="198"/>
      <c r="M1425" s="199"/>
      <c r="N1425" s="200"/>
      <c r="O1425" s="200"/>
      <c r="P1425" s="200"/>
      <c r="Q1425" s="200"/>
      <c r="R1425" s="200"/>
      <c r="S1425" s="200"/>
      <c r="T1425" s="201"/>
      <c r="AT1425" s="202" t="s">
        <v>193</v>
      </c>
      <c r="AU1425" s="202" t="s">
        <v>90</v>
      </c>
      <c r="AV1425" s="13" t="s">
        <v>88</v>
      </c>
      <c r="AW1425" s="13" t="s">
        <v>41</v>
      </c>
      <c r="AX1425" s="13" t="s">
        <v>80</v>
      </c>
      <c r="AY1425" s="202" t="s">
        <v>182</v>
      </c>
    </row>
    <row r="1426" spans="1:65" s="14" customFormat="1" ht="11.25">
      <c r="B1426" s="203"/>
      <c r="C1426" s="204"/>
      <c r="D1426" s="194" t="s">
        <v>193</v>
      </c>
      <c r="E1426" s="205" t="s">
        <v>43</v>
      </c>
      <c r="F1426" s="206" t="s">
        <v>88</v>
      </c>
      <c r="G1426" s="204"/>
      <c r="H1426" s="207">
        <v>1</v>
      </c>
      <c r="I1426" s="208"/>
      <c r="J1426" s="204"/>
      <c r="K1426" s="204"/>
      <c r="L1426" s="209"/>
      <c r="M1426" s="210"/>
      <c r="N1426" s="211"/>
      <c r="O1426" s="211"/>
      <c r="P1426" s="211"/>
      <c r="Q1426" s="211"/>
      <c r="R1426" s="211"/>
      <c r="S1426" s="211"/>
      <c r="T1426" s="212"/>
      <c r="AT1426" s="213" t="s">
        <v>193</v>
      </c>
      <c r="AU1426" s="213" t="s">
        <v>90</v>
      </c>
      <c r="AV1426" s="14" t="s">
        <v>90</v>
      </c>
      <c r="AW1426" s="14" t="s">
        <v>41</v>
      </c>
      <c r="AX1426" s="14" t="s">
        <v>80</v>
      </c>
      <c r="AY1426" s="213" t="s">
        <v>182</v>
      </c>
    </row>
    <row r="1427" spans="1:65" s="13" customFormat="1" ht="11.25">
      <c r="B1427" s="192"/>
      <c r="C1427" s="193"/>
      <c r="D1427" s="194" t="s">
        <v>193</v>
      </c>
      <c r="E1427" s="195" t="s">
        <v>43</v>
      </c>
      <c r="F1427" s="196" t="s">
        <v>1638</v>
      </c>
      <c r="G1427" s="193"/>
      <c r="H1427" s="195" t="s">
        <v>43</v>
      </c>
      <c r="I1427" s="197"/>
      <c r="J1427" s="193"/>
      <c r="K1427" s="193"/>
      <c r="L1427" s="198"/>
      <c r="M1427" s="199"/>
      <c r="N1427" s="200"/>
      <c r="O1427" s="200"/>
      <c r="P1427" s="200"/>
      <c r="Q1427" s="200"/>
      <c r="R1427" s="200"/>
      <c r="S1427" s="200"/>
      <c r="T1427" s="201"/>
      <c r="AT1427" s="202" t="s">
        <v>193</v>
      </c>
      <c r="AU1427" s="202" t="s">
        <v>90</v>
      </c>
      <c r="AV1427" s="13" t="s">
        <v>88</v>
      </c>
      <c r="AW1427" s="13" t="s">
        <v>41</v>
      </c>
      <c r="AX1427" s="13" t="s">
        <v>80</v>
      </c>
      <c r="AY1427" s="202" t="s">
        <v>182</v>
      </c>
    </row>
    <row r="1428" spans="1:65" s="14" customFormat="1" ht="11.25">
      <c r="B1428" s="203"/>
      <c r="C1428" s="204"/>
      <c r="D1428" s="194" t="s">
        <v>193</v>
      </c>
      <c r="E1428" s="205" t="s">
        <v>43</v>
      </c>
      <c r="F1428" s="206" t="s">
        <v>88</v>
      </c>
      <c r="G1428" s="204"/>
      <c r="H1428" s="207">
        <v>1</v>
      </c>
      <c r="I1428" s="208"/>
      <c r="J1428" s="204"/>
      <c r="K1428" s="204"/>
      <c r="L1428" s="209"/>
      <c r="M1428" s="210"/>
      <c r="N1428" s="211"/>
      <c r="O1428" s="211"/>
      <c r="P1428" s="211"/>
      <c r="Q1428" s="211"/>
      <c r="R1428" s="211"/>
      <c r="S1428" s="211"/>
      <c r="T1428" s="212"/>
      <c r="AT1428" s="213" t="s">
        <v>193</v>
      </c>
      <c r="AU1428" s="213" t="s">
        <v>90</v>
      </c>
      <c r="AV1428" s="14" t="s">
        <v>90</v>
      </c>
      <c r="AW1428" s="14" t="s">
        <v>41</v>
      </c>
      <c r="AX1428" s="14" t="s">
        <v>80</v>
      </c>
      <c r="AY1428" s="213" t="s">
        <v>182</v>
      </c>
    </row>
    <row r="1429" spans="1:65" s="13" customFormat="1" ht="11.25">
      <c r="B1429" s="192"/>
      <c r="C1429" s="193"/>
      <c r="D1429" s="194" t="s">
        <v>193</v>
      </c>
      <c r="E1429" s="195" t="s">
        <v>43</v>
      </c>
      <c r="F1429" s="196" t="s">
        <v>1639</v>
      </c>
      <c r="G1429" s="193"/>
      <c r="H1429" s="195" t="s">
        <v>43</v>
      </c>
      <c r="I1429" s="197"/>
      <c r="J1429" s="193"/>
      <c r="K1429" s="193"/>
      <c r="L1429" s="198"/>
      <c r="M1429" s="199"/>
      <c r="N1429" s="200"/>
      <c r="O1429" s="200"/>
      <c r="P1429" s="200"/>
      <c r="Q1429" s="200"/>
      <c r="R1429" s="200"/>
      <c r="S1429" s="200"/>
      <c r="T1429" s="201"/>
      <c r="AT1429" s="202" t="s">
        <v>193</v>
      </c>
      <c r="AU1429" s="202" t="s">
        <v>90</v>
      </c>
      <c r="AV1429" s="13" t="s">
        <v>88</v>
      </c>
      <c r="AW1429" s="13" t="s">
        <v>41</v>
      </c>
      <c r="AX1429" s="13" t="s">
        <v>80</v>
      </c>
      <c r="AY1429" s="202" t="s">
        <v>182</v>
      </c>
    </row>
    <row r="1430" spans="1:65" s="14" customFormat="1" ht="11.25">
      <c r="B1430" s="203"/>
      <c r="C1430" s="204"/>
      <c r="D1430" s="194" t="s">
        <v>193</v>
      </c>
      <c r="E1430" s="205" t="s">
        <v>43</v>
      </c>
      <c r="F1430" s="206" t="s">
        <v>88</v>
      </c>
      <c r="G1430" s="204"/>
      <c r="H1430" s="207">
        <v>1</v>
      </c>
      <c r="I1430" s="208"/>
      <c r="J1430" s="204"/>
      <c r="K1430" s="204"/>
      <c r="L1430" s="209"/>
      <c r="M1430" s="210"/>
      <c r="N1430" s="211"/>
      <c r="O1430" s="211"/>
      <c r="P1430" s="211"/>
      <c r="Q1430" s="211"/>
      <c r="R1430" s="211"/>
      <c r="S1430" s="211"/>
      <c r="T1430" s="212"/>
      <c r="AT1430" s="213" t="s">
        <v>193</v>
      </c>
      <c r="AU1430" s="213" t="s">
        <v>90</v>
      </c>
      <c r="AV1430" s="14" t="s">
        <v>90</v>
      </c>
      <c r="AW1430" s="14" t="s">
        <v>41</v>
      </c>
      <c r="AX1430" s="14" t="s">
        <v>80</v>
      </c>
      <c r="AY1430" s="213" t="s">
        <v>182</v>
      </c>
    </row>
    <row r="1431" spans="1:65" s="13" customFormat="1" ht="11.25">
      <c r="B1431" s="192"/>
      <c r="C1431" s="193"/>
      <c r="D1431" s="194" t="s">
        <v>193</v>
      </c>
      <c r="E1431" s="195" t="s">
        <v>43</v>
      </c>
      <c r="F1431" s="196" t="s">
        <v>1641</v>
      </c>
      <c r="G1431" s="193"/>
      <c r="H1431" s="195" t="s">
        <v>43</v>
      </c>
      <c r="I1431" s="197"/>
      <c r="J1431" s="193"/>
      <c r="K1431" s="193"/>
      <c r="L1431" s="198"/>
      <c r="M1431" s="199"/>
      <c r="N1431" s="200"/>
      <c r="O1431" s="200"/>
      <c r="P1431" s="200"/>
      <c r="Q1431" s="200"/>
      <c r="R1431" s="200"/>
      <c r="S1431" s="200"/>
      <c r="T1431" s="201"/>
      <c r="AT1431" s="202" t="s">
        <v>193</v>
      </c>
      <c r="AU1431" s="202" t="s">
        <v>90</v>
      </c>
      <c r="AV1431" s="13" t="s">
        <v>88</v>
      </c>
      <c r="AW1431" s="13" t="s">
        <v>41</v>
      </c>
      <c r="AX1431" s="13" t="s">
        <v>80</v>
      </c>
      <c r="AY1431" s="202" t="s">
        <v>182</v>
      </c>
    </row>
    <row r="1432" spans="1:65" s="14" customFormat="1" ht="11.25">
      <c r="B1432" s="203"/>
      <c r="C1432" s="204"/>
      <c r="D1432" s="194" t="s">
        <v>193</v>
      </c>
      <c r="E1432" s="205" t="s">
        <v>43</v>
      </c>
      <c r="F1432" s="206" t="s">
        <v>88</v>
      </c>
      <c r="G1432" s="204"/>
      <c r="H1432" s="207">
        <v>1</v>
      </c>
      <c r="I1432" s="208"/>
      <c r="J1432" s="204"/>
      <c r="K1432" s="204"/>
      <c r="L1432" s="209"/>
      <c r="M1432" s="210"/>
      <c r="N1432" s="211"/>
      <c r="O1432" s="211"/>
      <c r="P1432" s="211"/>
      <c r="Q1432" s="211"/>
      <c r="R1432" s="211"/>
      <c r="S1432" s="211"/>
      <c r="T1432" s="212"/>
      <c r="AT1432" s="213" t="s">
        <v>193</v>
      </c>
      <c r="AU1432" s="213" t="s">
        <v>90</v>
      </c>
      <c r="AV1432" s="14" t="s">
        <v>90</v>
      </c>
      <c r="AW1432" s="14" t="s">
        <v>41</v>
      </c>
      <c r="AX1432" s="14" t="s">
        <v>80</v>
      </c>
      <c r="AY1432" s="213" t="s">
        <v>182</v>
      </c>
    </row>
    <row r="1433" spans="1:65" s="13" customFormat="1" ht="11.25">
      <c r="B1433" s="192"/>
      <c r="C1433" s="193"/>
      <c r="D1433" s="194" t="s">
        <v>193</v>
      </c>
      <c r="E1433" s="195" t="s">
        <v>43</v>
      </c>
      <c r="F1433" s="196" t="s">
        <v>1643</v>
      </c>
      <c r="G1433" s="193"/>
      <c r="H1433" s="195" t="s">
        <v>43</v>
      </c>
      <c r="I1433" s="197"/>
      <c r="J1433" s="193"/>
      <c r="K1433" s="193"/>
      <c r="L1433" s="198"/>
      <c r="M1433" s="199"/>
      <c r="N1433" s="200"/>
      <c r="O1433" s="200"/>
      <c r="P1433" s="200"/>
      <c r="Q1433" s="200"/>
      <c r="R1433" s="200"/>
      <c r="S1433" s="200"/>
      <c r="T1433" s="201"/>
      <c r="AT1433" s="202" t="s">
        <v>193</v>
      </c>
      <c r="AU1433" s="202" t="s">
        <v>90</v>
      </c>
      <c r="AV1433" s="13" t="s">
        <v>88</v>
      </c>
      <c r="AW1433" s="13" t="s">
        <v>41</v>
      </c>
      <c r="AX1433" s="13" t="s">
        <v>80</v>
      </c>
      <c r="AY1433" s="202" t="s">
        <v>182</v>
      </c>
    </row>
    <row r="1434" spans="1:65" s="14" customFormat="1" ht="11.25">
      <c r="B1434" s="203"/>
      <c r="C1434" s="204"/>
      <c r="D1434" s="194" t="s">
        <v>193</v>
      </c>
      <c r="E1434" s="205" t="s">
        <v>43</v>
      </c>
      <c r="F1434" s="206" t="s">
        <v>88</v>
      </c>
      <c r="G1434" s="204"/>
      <c r="H1434" s="207">
        <v>1</v>
      </c>
      <c r="I1434" s="208"/>
      <c r="J1434" s="204"/>
      <c r="K1434" s="204"/>
      <c r="L1434" s="209"/>
      <c r="M1434" s="210"/>
      <c r="N1434" s="211"/>
      <c r="O1434" s="211"/>
      <c r="P1434" s="211"/>
      <c r="Q1434" s="211"/>
      <c r="R1434" s="211"/>
      <c r="S1434" s="211"/>
      <c r="T1434" s="212"/>
      <c r="AT1434" s="213" t="s">
        <v>193</v>
      </c>
      <c r="AU1434" s="213" t="s">
        <v>90</v>
      </c>
      <c r="AV1434" s="14" t="s">
        <v>90</v>
      </c>
      <c r="AW1434" s="14" t="s">
        <v>41</v>
      </c>
      <c r="AX1434" s="14" t="s">
        <v>80</v>
      </c>
      <c r="AY1434" s="213" t="s">
        <v>182</v>
      </c>
    </row>
    <row r="1435" spans="1:65" s="13" customFormat="1" ht="11.25">
      <c r="B1435" s="192"/>
      <c r="C1435" s="193"/>
      <c r="D1435" s="194" t="s">
        <v>193</v>
      </c>
      <c r="E1435" s="195" t="s">
        <v>43</v>
      </c>
      <c r="F1435" s="196" t="s">
        <v>1644</v>
      </c>
      <c r="G1435" s="193"/>
      <c r="H1435" s="195" t="s">
        <v>43</v>
      </c>
      <c r="I1435" s="197"/>
      <c r="J1435" s="193"/>
      <c r="K1435" s="193"/>
      <c r="L1435" s="198"/>
      <c r="M1435" s="199"/>
      <c r="N1435" s="200"/>
      <c r="O1435" s="200"/>
      <c r="P1435" s="200"/>
      <c r="Q1435" s="200"/>
      <c r="R1435" s="200"/>
      <c r="S1435" s="200"/>
      <c r="T1435" s="201"/>
      <c r="AT1435" s="202" t="s">
        <v>193</v>
      </c>
      <c r="AU1435" s="202" t="s">
        <v>90</v>
      </c>
      <c r="AV1435" s="13" t="s">
        <v>88</v>
      </c>
      <c r="AW1435" s="13" t="s">
        <v>41</v>
      </c>
      <c r="AX1435" s="13" t="s">
        <v>80</v>
      </c>
      <c r="AY1435" s="202" t="s">
        <v>182</v>
      </c>
    </row>
    <row r="1436" spans="1:65" s="14" customFormat="1" ht="11.25">
      <c r="B1436" s="203"/>
      <c r="C1436" s="204"/>
      <c r="D1436" s="194" t="s">
        <v>193</v>
      </c>
      <c r="E1436" s="205" t="s">
        <v>43</v>
      </c>
      <c r="F1436" s="206" t="s">
        <v>88</v>
      </c>
      <c r="G1436" s="204"/>
      <c r="H1436" s="207">
        <v>1</v>
      </c>
      <c r="I1436" s="208"/>
      <c r="J1436" s="204"/>
      <c r="K1436" s="204"/>
      <c r="L1436" s="209"/>
      <c r="M1436" s="210"/>
      <c r="N1436" s="211"/>
      <c r="O1436" s="211"/>
      <c r="P1436" s="211"/>
      <c r="Q1436" s="211"/>
      <c r="R1436" s="211"/>
      <c r="S1436" s="211"/>
      <c r="T1436" s="212"/>
      <c r="AT1436" s="213" t="s">
        <v>193</v>
      </c>
      <c r="AU1436" s="213" t="s">
        <v>90</v>
      </c>
      <c r="AV1436" s="14" t="s">
        <v>90</v>
      </c>
      <c r="AW1436" s="14" t="s">
        <v>41</v>
      </c>
      <c r="AX1436" s="14" t="s">
        <v>80</v>
      </c>
      <c r="AY1436" s="213" t="s">
        <v>182</v>
      </c>
    </row>
    <row r="1437" spans="1:65" s="13" customFormat="1" ht="11.25">
      <c r="B1437" s="192"/>
      <c r="C1437" s="193"/>
      <c r="D1437" s="194" t="s">
        <v>193</v>
      </c>
      <c r="E1437" s="195" t="s">
        <v>43</v>
      </c>
      <c r="F1437" s="196" t="s">
        <v>1646</v>
      </c>
      <c r="G1437" s="193"/>
      <c r="H1437" s="195" t="s">
        <v>43</v>
      </c>
      <c r="I1437" s="197"/>
      <c r="J1437" s="193"/>
      <c r="K1437" s="193"/>
      <c r="L1437" s="198"/>
      <c r="M1437" s="199"/>
      <c r="N1437" s="200"/>
      <c r="O1437" s="200"/>
      <c r="P1437" s="200"/>
      <c r="Q1437" s="200"/>
      <c r="R1437" s="200"/>
      <c r="S1437" s="200"/>
      <c r="T1437" s="201"/>
      <c r="AT1437" s="202" t="s">
        <v>193</v>
      </c>
      <c r="AU1437" s="202" t="s">
        <v>90</v>
      </c>
      <c r="AV1437" s="13" t="s">
        <v>88</v>
      </c>
      <c r="AW1437" s="13" t="s">
        <v>41</v>
      </c>
      <c r="AX1437" s="13" t="s">
        <v>80</v>
      </c>
      <c r="AY1437" s="202" t="s">
        <v>182</v>
      </c>
    </row>
    <row r="1438" spans="1:65" s="14" customFormat="1" ht="11.25">
      <c r="B1438" s="203"/>
      <c r="C1438" s="204"/>
      <c r="D1438" s="194" t="s">
        <v>193</v>
      </c>
      <c r="E1438" s="205" t="s">
        <v>43</v>
      </c>
      <c r="F1438" s="206" t="s">
        <v>88</v>
      </c>
      <c r="G1438" s="204"/>
      <c r="H1438" s="207">
        <v>1</v>
      </c>
      <c r="I1438" s="208"/>
      <c r="J1438" s="204"/>
      <c r="K1438" s="204"/>
      <c r="L1438" s="209"/>
      <c r="M1438" s="210"/>
      <c r="N1438" s="211"/>
      <c r="O1438" s="211"/>
      <c r="P1438" s="211"/>
      <c r="Q1438" s="211"/>
      <c r="R1438" s="211"/>
      <c r="S1438" s="211"/>
      <c r="T1438" s="212"/>
      <c r="AT1438" s="213" t="s">
        <v>193</v>
      </c>
      <c r="AU1438" s="213" t="s">
        <v>90</v>
      </c>
      <c r="AV1438" s="14" t="s">
        <v>90</v>
      </c>
      <c r="AW1438" s="14" t="s">
        <v>41</v>
      </c>
      <c r="AX1438" s="14" t="s">
        <v>80</v>
      </c>
      <c r="AY1438" s="213" t="s">
        <v>182</v>
      </c>
    </row>
    <row r="1439" spans="1:65" s="15" customFormat="1" ht="11.25">
      <c r="B1439" s="227"/>
      <c r="C1439" s="228"/>
      <c r="D1439" s="194" t="s">
        <v>193</v>
      </c>
      <c r="E1439" s="229" t="s">
        <v>43</v>
      </c>
      <c r="F1439" s="230" t="s">
        <v>436</v>
      </c>
      <c r="G1439" s="228"/>
      <c r="H1439" s="231">
        <v>10</v>
      </c>
      <c r="I1439" s="232"/>
      <c r="J1439" s="228"/>
      <c r="K1439" s="228"/>
      <c r="L1439" s="233"/>
      <c r="M1439" s="234"/>
      <c r="N1439" s="235"/>
      <c r="O1439" s="235"/>
      <c r="P1439" s="235"/>
      <c r="Q1439" s="235"/>
      <c r="R1439" s="235"/>
      <c r="S1439" s="235"/>
      <c r="T1439" s="236"/>
      <c r="AT1439" s="237" t="s">
        <v>193</v>
      </c>
      <c r="AU1439" s="237" t="s">
        <v>90</v>
      </c>
      <c r="AV1439" s="15" t="s">
        <v>205</v>
      </c>
      <c r="AW1439" s="15" t="s">
        <v>41</v>
      </c>
      <c r="AX1439" s="15" t="s">
        <v>88</v>
      </c>
      <c r="AY1439" s="237" t="s">
        <v>182</v>
      </c>
    </row>
    <row r="1440" spans="1:65" s="2" customFormat="1" ht="14.45" customHeight="1">
      <c r="A1440" s="35"/>
      <c r="B1440" s="36"/>
      <c r="C1440" s="214" t="s">
        <v>1128</v>
      </c>
      <c r="D1440" s="214" t="s">
        <v>179</v>
      </c>
      <c r="E1440" s="215" t="s">
        <v>929</v>
      </c>
      <c r="F1440" s="216" t="s">
        <v>930</v>
      </c>
      <c r="G1440" s="217" t="s">
        <v>190</v>
      </c>
      <c r="H1440" s="218">
        <v>10</v>
      </c>
      <c r="I1440" s="219"/>
      <c r="J1440" s="220">
        <f>ROUND(I1440*H1440,2)</f>
        <v>0</v>
      </c>
      <c r="K1440" s="216" t="s">
        <v>198</v>
      </c>
      <c r="L1440" s="221"/>
      <c r="M1440" s="222" t="s">
        <v>43</v>
      </c>
      <c r="N1440" s="223" t="s">
        <v>51</v>
      </c>
      <c r="O1440" s="65"/>
      <c r="P1440" s="188">
        <f>O1440*H1440</f>
        <v>0</v>
      </c>
      <c r="Q1440" s="188">
        <v>0</v>
      </c>
      <c r="R1440" s="188">
        <f>Q1440*H1440</f>
        <v>0</v>
      </c>
      <c r="S1440" s="188">
        <v>0</v>
      </c>
      <c r="T1440" s="189">
        <f>S1440*H1440</f>
        <v>0</v>
      </c>
      <c r="U1440" s="35"/>
      <c r="V1440" s="35"/>
      <c r="W1440" s="35"/>
      <c r="X1440" s="35"/>
      <c r="Y1440" s="35"/>
      <c r="Z1440" s="35"/>
      <c r="AA1440" s="35"/>
      <c r="AB1440" s="35"/>
      <c r="AC1440" s="35"/>
      <c r="AD1440" s="35"/>
      <c r="AE1440" s="35"/>
      <c r="AR1440" s="190" t="s">
        <v>90</v>
      </c>
      <c r="AT1440" s="190" t="s">
        <v>179</v>
      </c>
      <c r="AU1440" s="190" t="s">
        <v>90</v>
      </c>
      <c r="AY1440" s="17" t="s">
        <v>182</v>
      </c>
      <c r="BE1440" s="191">
        <f>IF(N1440="základní",J1440,0)</f>
        <v>0</v>
      </c>
      <c r="BF1440" s="191">
        <f>IF(N1440="snížená",J1440,0)</f>
        <v>0</v>
      </c>
      <c r="BG1440" s="191">
        <f>IF(N1440="zákl. přenesená",J1440,0)</f>
        <v>0</v>
      </c>
      <c r="BH1440" s="191">
        <f>IF(N1440="sníž. přenesená",J1440,0)</f>
        <v>0</v>
      </c>
      <c r="BI1440" s="191">
        <f>IF(N1440="nulová",J1440,0)</f>
        <v>0</v>
      </c>
      <c r="BJ1440" s="17" t="s">
        <v>88</v>
      </c>
      <c r="BK1440" s="191">
        <f>ROUND(I1440*H1440,2)</f>
        <v>0</v>
      </c>
      <c r="BL1440" s="17" t="s">
        <v>88</v>
      </c>
      <c r="BM1440" s="190" t="s">
        <v>931</v>
      </c>
    </row>
    <row r="1441" spans="2:51" s="13" customFormat="1" ht="11.25">
      <c r="B1441" s="192"/>
      <c r="C1441" s="193"/>
      <c r="D1441" s="194" t="s">
        <v>193</v>
      </c>
      <c r="E1441" s="195" t="s">
        <v>43</v>
      </c>
      <c r="F1441" s="196" t="s">
        <v>431</v>
      </c>
      <c r="G1441" s="193"/>
      <c r="H1441" s="195" t="s">
        <v>43</v>
      </c>
      <c r="I1441" s="197"/>
      <c r="J1441" s="193"/>
      <c r="K1441" s="193"/>
      <c r="L1441" s="198"/>
      <c r="M1441" s="199"/>
      <c r="N1441" s="200"/>
      <c r="O1441" s="200"/>
      <c r="P1441" s="200"/>
      <c r="Q1441" s="200"/>
      <c r="R1441" s="200"/>
      <c r="S1441" s="200"/>
      <c r="T1441" s="201"/>
      <c r="AT1441" s="202" t="s">
        <v>193</v>
      </c>
      <c r="AU1441" s="202" t="s">
        <v>90</v>
      </c>
      <c r="AV1441" s="13" t="s">
        <v>88</v>
      </c>
      <c r="AW1441" s="13" t="s">
        <v>41</v>
      </c>
      <c r="AX1441" s="13" t="s">
        <v>80</v>
      </c>
      <c r="AY1441" s="202" t="s">
        <v>182</v>
      </c>
    </row>
    <row r="1442" spans="2:51" s="13" customFormat="1" ht="11.25">
      <c r="B1442" s="192"/>
      <c r="C1442" s="193"/>
      <c r="D1442" s="194" t="s">
        <v>193</v>
      </c>
      <c r="E1442" s="195" t="s">
        <v>43</v>
      </c>
      <c r="F1442" s="196" t="s">
        <v>638</v>
      </c>
      <c r="G1442" s="193"/>
      <c r="H1442" s="195" t="s">
        <v>43</v>
      </c>
      <c r="I1442" s="197"/>
      <c r="J1442" s="193"/>
      <c r="K1442" s="193"/>
      <c r="L1442" s="198"/>
      <c r="M1442" s="199"/>
      <c r="N1442" s="200"/>
      <c r="O1442" s="200"/>
      <c r="P1442" s="200"/>
      <c r="Q1442" s="200"/>
      <c r="R1442" s="200"/>
      <c r="S1442" s="200"/>
      <c r="T1442" s="201"/>
      <c r="AT1442" s="202" t="s">
        <v>193</v>
      </c>
      <c r="AU1442" s="202" t="s">
        <v>90</v>
      </c>
      <c r="AV1442" s="13" t="s">
        <v>88</v>
      </c>
      <c r="AW1442" s="13" t="s">
        <v>41</v>
      </c>
      <c r="AX1442" s="13" t="s">
        <v>80</v>
      </c>
      <c r="AY1442" s="202" t="s">
        <v>182</v>
      </c>
    </row>
    <row r="1443" spans="2:51" s="14" customFormat="1" ht="11.25">
      <c r="B1443" s="203"/>
      <c r="C1443" s="204"/>
      <c r="D1443" s="194" t="s">
        <v>193</v>
      </c>
      <c r="E1443" s="205" t="s">
        <v>43</v>
      </c>
      <c r="F1443" s="206" t="s">
        <v>88</v>
      </c>
      <c r="G1443" s="204"/>
      <c r="H1443" s="207">
        <v>1</v>
      </c>
      <c r="I1443" s="208"/>
      <c r="J1443" s="204"/>
      <c r="K1443" s="204"/>
      <c r="L1443" s="209"/>
      <c r="M1443" s="210"/>
      <c r="N1443" s="211"/>
      <c r="O1443" s="211"/>
      <c r="P1443" s="211"/>
      <c r="Q1443" s="211"/>
      <c r="R1443" s="211"/>
      <c r="S1443" s="211"/>
      <c r="T1443" s="212"/>
      <c r="AT1443" s="213" t="s">
        <v>193</v>
      </c>
      <c r="AU1443" s="213" t="s">
        <v>90</v>
      </c>
      <c r="AV1443" s="14" t="s">
        <v>90</v>
      </c>
      <c r="AW1443" s="14" t="s">
        <v>41</v>
      </c>
      <c r="AX1443" s="14" t="s">
        <v>80</v>
      </c>
      <c r="AY1443" s="213" t="s">
        <v>182</v>
      </c>
    </row>
    <row r="1444" spans="2:51" s="13" customFormat="1" ht="11.25">
      <c r="B1444" s="192"/>
      <c r="C1444" s="193"/>
      <c r="D1444" s="194" t="s">
        <v>193</v>
      </c>
      <c r="E1444" s="195" t="s">
        <v>43</v>
      </c>
      <c r="F1444" s="196" t="s">
        <v>640</v>
      </c>
      <c r="G1444" s="193"/>
      <c r="H1444" s="195" t="s">
        <v>43</v>
      </c>
      <c r="I1444" s="197"/>
      <c r="J1444" s="193"/>
      <c r="K1444" s="193"/>
      <c r="L1444" s="198"/>
      <c r="M1444" s="199"/>
      <c r="N1444" s="200"/>
      <c r="O1444" s="200"/>
      <c r="P1444" s="200"/>
      <c r="Q1444" s="200"/>
      <c r="R1444" s="200"/>
      <c r="S1444" s="200"/>
      <c r="T1444" s="201"/>
      <c r="AT1444" s="202" t="s">
        <v>193</v>
      </c>
      <c r="AU1444" s="202" t="s">
        <v>90</v>
      </c>
      <c r="AV1444" s="13" t="s">
        <v>88</v>
      </c>
      <c r="AW1444" s="13" t="s">
        <v>41</v>
      </c>
      <c r="AX1444" s="13" t="s">
        <v>80</v>
      </c>
      <c r="AY1444" s="202" t="s">
        <v>182</v>
      </c>
    </row>
    <row r="1445" spans="2:51" s="14" customFormat="1" ht="11.25">
      <c r="B1445" s="203"/>
      <c r="C1445" s="204"/>
      <c r="D1445" s="194" t="s">
        <v>193</v>
      </c>
      <c r="E1445" s="205" t="s">
        <v>43</v>
      </c>
      <c r="F1445" s="206" t="s">
        <v>88</v>
      </c>
      <c r="G1445" s="204"/>
      <c r="H1445" s="207">
        <v>1</v>
      </c>
      <c r="I1445" s="208"/>
      <c r="J1445" s="204"/>
      <c r="K1445" s="204"/>
      <c r="L1445" s="209"/>
      <c r="M1445" s="210"/>
      <c r="N1445" s="211"/>
      <c r="O1445" s="211"/>
      <c r="P1445" s="211"/>
      <c r="Q1445" s="211"/>
      <c r="R1445" s="211"/>
      <c r="S1445" s="211"/>
      <c r="T1445" s="212"/>
      <c r="AT1445" s="213" t="s">
        <v>193</v>
      </c>
      <c r="AU1445" s="213" t="s">
        <v>90</v>
      </c>
      <c r="AV1445" s="14" t="s">
        <v>90</v>
      </c>
      <c r="AW1445" s="14" t="s">
        <v>41</v>
      </c>
      <c r="AX1445" s="14" t="s">
        <v>80</v>
      </c>
      <c r="AY1445" s="213" t="s">
        <v>182</v>
      </c>
    </row>
    <row r="1446" spans="2:51" s="13" customFormat="1" ht="11.25">
      <c r="B1446" s="192"/>
      <c r="C1446" s="193"/>
      <c r="D1446" s="194" t="s">
        <v>193</v>
      </c>
      <c r="E1446" s="195" t="s">
        <v>43</v>
      </c>
      <c r="F1446" s="196" t="s">
        <v>1636</v>
      </c>
      <c r="G1446" s="193"/>
      <c r="H1446" s="195" t="s">
        <v>43</v>
      </c>
      <c r="I1446" s="197"/>
      <c r="J1446" s="193"/>
      <c r="K1446" s="193"/>
      <c r="L1446" s="198"/>
      <c r="M1446" s="199"/>
      <c r="N1446" s="200"/>
      <c r="O1446" s="200"/>
      <c r="P1446" s="200"/>
      <c r="Q1446" s="200"/>
      <c r="R1446" s="200"/>
      <c r="S1446" s="200"/>
      <c r="T1446" s="201"/>
      <c r="AT1446" s="202" t="s">
        <v>193</v>
      </c>
      <c r="AU1446" s="202" t="s">
        <v>90</v>
      </c>
      <c r="AV1446" s="13" t="s">
        <v>88</v>
      </c>
      <c r="AW1446" s="13" t="s">
        <v>41</v>
      </c>
      <c r="AX1446" s="13" t="s">
        <v>80</v>
      </c>
      <c r="AY1446" s="202" t="s">
        <v>182</v>
      </c>
    </row>
    <row r="1447" spans="2:51" s="14" customFormat="1" ht="11.25">
      <c r="B1447" s="203"/>
      <c r="C1447" s="204"/>
      <c r="D1447" s="194" t="s">
        <v>193</v>
      </c>
      <c r="E1447" s="205" t="s">
        <v>43</v>
      </c>
      <c r="F1447" s="206" t="s">
        <v>88</v>
      </c>
      <c r="G1447" s="204"/>
      <c r="H1447" s="207">
        <v>1</v>
      </c>
      <c r="I1447" s="208"/>
      <c r="J1447" s="204"/>
      <c r="K1447" s="204"/>
      <c r="L1447" s="209"/>
      <c r="M1447" s="210"/>
      <c r="N1447" s="211"/>
      <c r="O1447" s="211"/>
      <c r="P1447" s="211"/>
      <c r="Q1447" s="211"/>
      <c r="R1447" s="211"/>
      <c r="S1447" s="211"/>
      <c r="T1447" s="212"/>
      <c r="AT1447" s="213" t="s">
        <v>193</v>
      </c>
      <c r="AU1447" s="213" t="s">
        <v>90</v>
      </c>
      <c r="AV1447" s="14" t="s">
        <v>90</v>
      </c>
      <c r="AW1447" s="14" t="s">
        <v>41</v>
      </c>
      <c r="AX1447" s="14" t="s">
        <v>80</v>
      </c>
      <c r="AY1447" s="213" t="s">
        <v>182</v>
      </c>
    </row>
    <row r="1448" spans="2:51" s="13" customFormat="1" ht="11.25">
      <c r="B1448" s="192"/>
      <c r="C1448" s="193"/>
      <c r="D1448" s="194" t="s">
        <v>193</v>
      </c>
      <c r="E1448" s="195" t="s">
        <v>43</v>
      </c>
      <c r="F1448" s="196" t="s">
        <v>1637</v>
      </c>
      <c r="G1448" s="193"/>
      <c r="H1448" s="195" t="s">
        <v>43</v>
      </c>
      <c r="I1448" s="197"/>
      <c r="J1448" s="193"/>
      <c r="K1448" s="193"/>
      <c r="L1448" s="198"/>
      <c r="M1448" s="199"/>
      <c r="N1448" s="200"/>
      <c r="O1448" s="200"/>
      <c r="P1448" s="200"/>
      <c r="Q1448" s="200"/>
      <c r="R1448" s="200"/>
      <c r="S1448" s="200"/>
      <c r="T1448" s="201"/>
      <c r="AT1448" s="202" t="s">
        <v>193</v>
      </c>
      <c r="AU1448" s="202" t="s">
        <v>90</v>
      </c>
      <c r="AV1448" s="13" t="s">
        <v>88</v>
      </c>
      <c r="AW1448" s="13" t="s">
        <v>41</v>
      </c>
      <c r="AX1448" s="13" t="s">
        <v>80</v>
      </c>
      <c r="AY1448" s="202" t="s">
        <v>182</v>
      </c>
    </row>
    <row r="1449" spans="2:51" s="14" customFormat="1" ht="11.25">
      <c r="B1449" s="203"/>
      <c r="C1449" s="204"/>
      <c r="D1449" s="194" t="s">
        <v>193</v>
      </c>
      <c r="E1449" s="205" t="s">
        <v>43</v>
      </c>
      <c r="F1449" s="206" t="s">
        <v>88</v>
      </c>
      <c r="G1449" s="204"/>
      <c r="H1449" s="207">
        <v>1</v>
      </c>
      <c r="I1449" s="208"/>
      <c r="J1449" s="204"/>
      <c r="K1449" s="204"/>
      <c r="L1449" s="209"/>
      <c r="M1449" s="210"/>
      <c r="N1449" s="211"/>
      <c r="O1449" s="211"/>
      <c r="P1449" s="211"/>
      <c r="Q1449" s="211"/>
      <c r="R1449" s="211"/>
      <c r="S1449" s="211"/>
      <c r="T1449" s="212"/>
      <c r="AT1449" s="213" t="s">
        <v>193</v>
      </c>
      <c r="AU1449" s="213" t="s">
        <v>90</v>
      </c>
      <c r="AV1449" s="14" t="s">
        <v>90</v>
      </c>
      <c r="AW1449" s="14" t="s">
        <v>41</v>
      </c>
      <c r="AX1449" s="14" t="s">
        <v>80</v>
      </c>
      <c r="AY1449" s="213" t="s">
        <v>182</v>
      </c>
    </row>
    <row r="1450" spans="2:51" s="13" customFormat="1" ht="11.25">
      <c r="B1450" s="192"/>
      <c r="C1450" s="193"/>
      <c r="D1450" s="194" t="s">
        <v>193</v>
      </c>
      <c r="E1450" s="195" t="s">
        <v>43</v>
      </c>
      <c r="F1450" s="196" t="s">
        <v>1638</v>
      </c>
      <c r="G1450" s="193"/>
      <c r="H1450" s="195" t="s">
        <v>43</v>
      </c>
      <c r="I1450" s="197"/>
      <c r="J1450" s="193"/>
      <c r="K1450" s="193"/>
      <c r="L1450" s="198"/>
      <c r="M1450" s="199"/>
      <c r="N1450" s="200"/>
      <c r="O1450" s="200"/>
      <c r="P1450" s="200"/>
      <c r="Q1450" s="200"/>
      <c r="R1450" s="200"/>
      <c r="S1450" s="200"/>
      <c r="T1450" s="201"/>
      <c r="AT1450" s="202" t="s">
        <v>193</v>
      </c>
      <c r="AU1450" s="202" t="s">
        <v>90</v>
      </c>
      <c r="AV1450" s="13" t="s">
        <v>88</v>
      </c>
      <c r="AW1450" s="13" t="s">
        <v>41</v>
      </c>
      <c r="AX1450" s="13" t="s">
        <v>80</v>
      </c>
      <c r="AY1450" s="202" t="s">
        <v>182</v>
      </c>
    </row>
    <row r="1451" spans="2:51" s="14" customFormat="1" ht="11.25">
      <c r="B1451" s="203"/>
      <c r="C1451" s="204"/>
      <c r="D1451" s="194" t="s">
        <v>193</v>
      </c>
      <c r="E1451" s="205" t="s">
        <v>43</v>
      </c>
      <c r="F1451" s="206" t="s">
        <v>88</v>
      </c>
      <c r="G1451" s="204"/>
      <c r="H1451" s="207">
        <v>1</v>
      </c>
      <c r="I1451" s="208"/>
      <c r="J1451" s="204"/>
      <c r="K1451" s="204"/>
      <c r="L1451" s="209"/>
      <c r="M1451" s="210"/>
      <c r="N1451" s="211"/>
      <c r="O1451" s="211"/>
      <c r="P1451" s="211"/>
      <c r="Q1451" s="211"/>
      <c r="R1451" s="211"/>
      <c r="S1451" s="211"/>
      <c r="T1451" s="212"/>
      <c r="AT1451" s="213" t="s">
        <v>193</v>
      </c>
      <c r="AU1451" s="213" t="s">
        <v>90</v>
      </c>
      <c r="AV1451" s="14" t="s">
        <v>90</v>
      </c>
      <c r="AW1451" s="14" t="s">
        <v>41</v>
      </c>
      <c r="AX1451" s="14" t="s">
        <v>80</v>
      </c>
      <c r="AY1451" s="213" t="s">
        <v>182</v>
      </c>
    </row>
    <row r="1452" spans="2:51" s="13" customFormat="1" ht="11.25">
      <c r="B1452" s="192"/>
      <c r="C1452" s="193"/>
      <c r="D1452" s="194" t="s">
        <v>193</v>
      </c>
      <c r="E1452" s="195" t="s">
        <v>43</v>
      </c>
      <c r="F1452" s="196" t="s">
        <v>1639</v>
      </c>
      <c r="G1452" s="193"/>
      <c r="H1452" s="195" t="s">
        <v>43</v>
      </c>
      <c r="I1452" s="197"/>
      <c r="J1452" s="193"/>
      <c r="K1452" s="193"/>
      <c r="L1452" s="198"/>
      <c r="M1452" s="199"/>
      <c r="N1452" s="200"/>
      <c r="O1452" s="200"/>
      <c r="P1452" s="200"/>
      <c r="Q1452" s="200"/>
      <c r="R1452" s="200"/>
      <c r="S1452" s="200"/>
      <c r="T1452" s="201"/>
      <c r="AT1452" s="202" t="s">
        <v>193</v>
      </c>
      <c r="AU1452" s="202" t="s">
        <v>90</v>
      </c>
      <c r="AV1452" s="13" t="s">
        <v>88</v>
      </c>
      <c r="AW1452" s="13" t="s">
        <v>41</v>
      </c>
      <c r="AX1452" s="13" t="s">
        <v>80</v>
      </c>
      <c r="AY1452" s="202" t="s">
        <v>182</v>
      </c>
    </row>
    <row r="1453" spans="2:51" s="14" customFormat="1" ht="11.25">
      <c r="B1453" s="203"/>
      <c r="C1453" s="204"/>
      <c r="D1453" s="194" t="s">
        <v>193</v>
      </c>
      <c r="E1453" s="205" t="s">
        <v>43</v>
      </c>
      <c r="F1453" s="206" t="s">
        <v>88</v>
      </c>
      <c r="G1453" s="204"/>
      <c r="H1453" s="207">
        <v>1</v>
      </c>
      <c r="I1453" s="208"/>
      <c r="J1453" s="204"/>
      <c r="K1453" s="204"/>
      <c r="L1453" s="209"/>
      <c r="M1453" s="210"/>
      <c r="N1453" s="211"/>
      <c r="O1453" s="211"/>
      <c r="P1453" s="211"/>
      <c r="Q1453" s="211"/>
      <c r="R1453" s="211"/>
      <c r="S1453" s="211"/>
      <c r="T1453" s="212"/>
      <c r="AT1453" s="213" t="s">
        <v>193</v>
      </c>
      <c r="AU1453" s="213" t="s">
        <v>90</v>
      </c>
      <c r="AV1453" s="14" t="s">
        <v>90</v>
      </c>
      <c r="AW1453" s="14" t="s">
        <v>41</v>
      </c>
      <c r="AX1453" s="14" t="s">
        <v>80</v>
      </c>
      <c r="AY1453" s="213" t="s">
        <v>182</v>
      </c>
    </row>
    <row r="1454" spans="2:51" s="13" customFormat="1" ht="11.25">
      <c r="B1454" s="192"/>
      <c r="C1454" s="193"/>
      <c r="D1454" s="194" t="s">
        <v>193</v>
      </c>
      <c r="E1454" s="195" t="s">
        <v>43</v>
      </c>
      <c r="F1454" s="196" t="s">
        <v>1641</v>
      </c>
      <c r="G1454" s="193"/>
      <c r="H1454" s="195" t="s">
        <v>43</v>
      </c>
      <c r="I1454" s="197"/>
      <c r="J1454" s="193"/>
      <c r="K1454" s="193"/>
      <c r="L1454" s="198"/>
      <c r="M1454" s="199"/>
      <c r="N1454" s="200"/>
      <c r="O1454" s="200"/>
      <c r="P1454" s="200"/>
      <c r="Q1454" s="200"/>
      <c r="R1454" s="200"/>
      <c r="S1454" s="200"/>
      <c r="T1454" s="201"/>
      <c r="AT1454" s="202" t="s">
        <v>193</v>
      </c>
      <c r="AU1454" s="202" t="s">
        <v>90</v>
      </c>
      <c r="AV1454" s="13" t="s">
        <v>88</v>
      </c>
      <c r="AW1454" s="13" t="s">
        <v>41</v>
      </c>
      <c r="AX1454" s="13" t="s">
        <v>80</v>
      </c>
      <c r="AY1454" s="202" t="s">
        <v>182</v>
      </c>
    </row>
    <row r="1455" spans="2:51" s="14" customFormat="1" ht="11.25">
      <c r="B1455" s="203"/>
      <c r="C1455" s="204"/>
      <c r="D1455" s="194" t="s">
        <v>193</v>
      </c>
      <c r="E1455" s="205" t="s">
        <v>43</v>
      </c>
      <c r="F1455" s="206" t="s">
        <v>88</v>
      </c>
      <c r="G1455" s="204"/>
      <c r="H1455" s="207">
        <v>1</v>
      </c>
      <c r="I1455" s="208"/>
      <c r="J1455" s="204"/>
      <c r="K1455" s="204"/>
      <c r="L1455" s="209"/>
      <c r="M1455" s="210"/>
      <c r="N1455" s="211"/>
      <c r="O1455" s="211"/>
      <c r="P1455" s="211"/>
      <c r="Q1455" s="211"/>
      <c r="R1455" s="211"/>
      <c r="S1455" s="211"/>
      <c r="T1455" s="212"/>
      <c r="AT1455" s="213" t="s">
        <v>193</v>
      </c>
      <c r="AU1455" s="213" t="s">
        <v>90</v>
      </c>
      <c r="AV1455" s="14" t="s">
        <v>90</v>
      </c>
      <c r="AW1455" s="14" t="s">
        <v>41</v>
      </c>
      <c r="AX1455" s="14" t="s">
        <v>80</v>
      </c>
      <c r="AY1455" s="213" t="s">
        <v>182</v>
      </c>
    </row>
    <row r="1456" spans="2:51" s="13" customFormat="1" ht="11.25">
      <c r="B1456" s="192"/>
      <c r="C1456" s="193"/>
      <c r="D1456" s="194" t="s">
        <v>193</v>
      </c>
      <c r="E1456" s="195" t="s">
        <v>43</v>
      </c>
      <c r="F1456" s="196" t="s">
        <v>1643</v>
      </c>
      <c r="G1456" s="193"/>
      <c r="H1456" s="195" t="s">
        <v>43</v>
      </c>
      <c r="I1456" s="197"/>
      <c r="J1456" s="193"/>
      <c r="K1456" s="193"/>
      <c r="L1456" s="198"/>
      <c r="M1456" s="199"/>
      <c r="N1456" s="200"/>
      <c r="O1456" s="200"/>
      <c r="P1456" s="200"/>
      <c r="Q1456" s="200"/>
      <c r="R1456" s="200"/>
      <c r="S1456" s="200"/>
      <c r="T1456" s="201"/>
      <c r="AT1456" s="202" t="s">
        <v>193</v>
      </c>
      <c r="AU1456" s="202" t="s">
        <v>90</v>
      </c>
      <c r="AV1456" s="13" t="s">
        <v>88</v>
      </c>
      <c r="AW1456" s="13" t="s">
        <v>41</v>
      </c>
      <c r="AX1456" s="13" t="s">
        <v>80</v>
      </c>
      <c r="AY1456" s="202" t="s">
        <v>182</v>
      </c>
    </row>
    <row r="1457" spans="1:65" s="14" customFormat="1" ht="11.25">
      <c r="B1457" s="203"/>
      <c r="C1457" s="204"/>
      <c r="D1457" s="194" t="s">
        <v>193</v>
      </c>
      <c r="E1457" s="205" t="s">
        <v>43</v>
      </c>
      <c r="F1457" s="206" t="s">
        <v>88</v>
      </c>
      <c r="G1457" s="204"/>
      <c r="H1457" s="207">
        <v>1</v>
      </c>
      <c r="I1457" s="208"/>
      <c r="J1457" s="204"/>
      <c r="K1457" s="204"/>
      <c r="L1457" s="209"/>
      <c r="M1457" s="210"/>
      <c r="N1457" s="211"/>
      <c r="O1457" s="211"/>
      <c r="P1457" s="211"/>
      <c r="Q1457" s="211"/>
      <c r="R1457" s="211"/>
      <c r="S1457" s="211"/>
      <c r="T1457" s="212"/>
      <c r="AT1457" s="213" t="s">
        <v>193</v>
      </c>
      <c r="AU1457" s="213" t="s">
        <v>90</v>
      </c>
      <c r="AV1457" s="14" t="s">
        <v>90</v>
      </c>
      <c r="AW1457" s="14" t="s">
        <v>41</v>
      </c>
      <c r="AX1457" s="14" t="s">
        <v>80</v>
      </c>
      <c r="AY1457" s="213" t="s">
        <v>182</v>
      </c>
    </row>
    <row r="1458" spans="1:65" s="13" customFormat="1" ht="11.25">
      <c r="B1458" s="192"/>
      <c r="C1458" s="193"/>
      <c r="D1458" s="194" t="s">
        <v>193</v>
      </c>
      <c r="E1458" s="195" t="s">
        <v>43</v>
      </c>
      <c r="F1458" s="196" t="s">
        <v>1644</v>
      </c>
      <c r="G1458" s="193"/>
      <c r="H1458" s="195" t="s">
        <v>43</v>
      </c>
      <c r="I1458" s="197"/>
      <c r="J1458" s="193"/>
      <c r="K1458" s="193"/>
      <c r="L1458" s="198"/>
      <c r="M1458" s="199"/>
      <c r="N1458" s="200"/>
      <c r="O1458" s="200"/>
      <c r="P1458" s="200"/>
      <c r="Q1458" s="200"/>
      <c r="R1458" s="200"/>
      <c r="S1458" s="200"/>
      <c r="T1458" s="201"/>
      <c r="AT1458" s="202" t="s">
        <v>193</v>
      </c>
      <c r="AU1458" s="202" t="s">
        <v>90</v>
      </c>
      <c r="AV1458" s="13" t="s">
        <v>88</v>
      </c>
      <c r="AW1458" s="13" t="s">
        <v>41</v>
      </c>
      <c r="AX1458" s="13" t="s">
        <v>80</v>
      </c>
      <c r="AY1458" s="202" t="s">
        <v>182</v>
      </c>
    </row>
    <row r="1459" spans="1:65" s="14" customFormat="1" ht="11.25">
      <c r="B1459" s="203"/>
      <c r="C1459" s="204"/>
      <c r="D1459" s="194" t="s">
        <v>193</v>
      </c>
      <c r="E1459" s="205" t="s">
        <v>43</v>
      </c>
      <c r="F1459" s="206" t="s">
        <v>88</v>
      </c>
      <c r="G1459" s="204"/>
      <c r="H1459" s="207">
        <v>1</v>
      </c>
      <c r="I1459" s="208"/>
      <c r="J1459" s="204"/>
      <c r="K1459" s="204"/>
      <c r="L1459" s="209"/>
      <c r="M1459" s="210"/>
      <c r="N1459" s="211"/>
      <c r="O1459" s="211"/>
      <c r="P1459" s="211"/>
      <c r="Q1459" s="211"/>
      <c r="R1459" s="211"/>
      <c r="S1459" s="211"/>
      <c r="T1459" s="212"/>
      <c r="AT1459" s="213" t="s">
        <v>193</v>
      </c>
      <c r="AU1459" s="213" t="s">
        <v>90</v>
      </c>
      <c r="AV1459" s="14" t="s">
        <v>90</v>
      </c>
      <c r="AW1459" s="14" t="s">
        <v>41</v>
      </c>
      <c r="AX1459" s="14" t="s">
        <v>80</v>
      </c>
      <c r="AY1459" s="213" t="s">
        <v>182</v>
      </c>
    </row>
    <row r="1460" spans="1:65" s="13" customFormat="1" ht="11.25">
      <c r="B1460" s="192"/>
      <c r="C1460" s="193"/>
      <c r="D1460" s="194" t="s">
        <v>193</v>
      </c>
      <c r="E1460" s="195" t="s">
        <v>43</v>
      </c>
      <c r="F1460" s="196" t="s">
        <v>1646</v>
      </c>
      <c r="G1460" s="193"/>
      <c r="H1460" s="195" t="s">
        <v>43</v>
      </c>
      <c r="I1460" s="197"/>
      <c r="J1460" s="193"/>
      <c r="K1460" s="193"/>
      <c r="L1460" s="198"/>
      <c r="M1460" s="199"/>
      <c r="N1460" s="200"/>
      <c r="O1460" s="200"/>
      <c r="P1460" s="200"/>
      <c r="Q1460" s="200"/>
      <c r="R1460" s="200"/>
      <c r="S1460" s="200"/>
      <c r="T1460" s="201"/>
      <c r="AT1460" s="202" t="s">
        <v>193</v>
      </c>
      <c r="AU1460" s="202" t="s">
        <v>90</v>
      </c>
      <c r="AV1460" s="13" t="s">
        <v>88</v>
      </c>
      <c r="AW1460" s="13" t="s">
        <v>41</v>
      </c>
      <c r="AX1460" s="13" t="s">
        <v>80</v>
      </c>
      <c r="AY1460" s="202" t="s">
        <v>182</v>
      </c>
    </row>
    <row r="1461" spans="1:65" s="14" customFormat="1" ht="11.25">
      <c r="B1461" s="203"/>
      <c r="C1461" s="204"/>
      <c r="D1461" s="194" t="s">
        <v>193</v>
      </c>
      <c r="E1461" s="205" t="s">
        <v>43</v>
      </c>
      <c r="F1461" s="206" t="s">
        <v>88</v>
      </c>
      <c r="G1461" s="204"/>
      <c r="H1461" s="207">
        <v>1</v>
      </c>
      <c r="I1461" s="208"/>
      <c r="J1461" s="204"/>
      <c r="K1461" s="204"/>
      <c r="L1461" s="209"/>
      <c r="M1461" s="210"/>
      <c r="N1461" s="211"/>
      <c r="O1461" s="211"/>
      <c r="P1461" s="211"/>
      <c r="Q1461" s="211"/>
      <c r="R1461" s="211"/>
      <c r="S1461" s="211"/>
      <c r="T1461" s="212"/>
      <c r="AT1461" s="213" t="s">
        <v>193</v>
      </c>
      <c r="AU1461" s="213" t="s">
        <v>90</v>
      </c>
      <c r="AV1461" s="14" t="s">
        <v>90</v>
      </c>
      <c r="AW1461" s="14" t="s">
        <v>41</v>
      </c>
      <c r="AX1461" s="14" t="s">
        <v>80</v>
      </c>
      <c r="AY1461" s="213" t="s">
        <v>182</v>
      </c>
    </row>
    <row r="1462" spans="1:65" s="15" customFormat="1" ht="11.25">
      <c r="B1462" s="227"/>
      <c r="C1462" s="228"/>
      <c r="D1462" s="194" t="s">
        <v>193</v>
      </c>
      <c r="E1462" s="229" t="s">
        <v>43</v>
      </c>
      <c r="F1462" s="230" t="s">
        <v>436</v>
      </c>
      <c r="G1462" s="228"/>
      <c r="H1462" s="231">
        <v>10</v>
      </c>
      <c r="I1462" s="232"/>
      <c r="J1462" s="228"/>
      <c r="K1462" s="228"/>
      <c r="L1462" s="233"/>
      <c r="M1462" s="234"/>
      <c r="N1462" s="235"/>
      <c r="O1462" s="235"/>
      <c r="P1462" s="235"/>
      <c r="Q1462" s="235"/>
      <c r="R1462" s="235"/>
      <c r="S1462" s="235"/>
      <c r="T1462" s="236"/>
      <c r="AT1462" s="237" t="s">
        <v>193</v>
      </c>
      <c r="AU1462" s="237" t="s">
        <v>90</v>
      </c>
      <c r="AV1462" s="15" t="s">
        <v>205</v>
      </c>
      <c r="AW1462" s="15" t="s">
        <v>41</v>
      </c>
      <c r="AX1462" s="15" t="s">
        <v>88</v>
      </c>
      <c r="AY1462" s="237" t="s">
        <v>182</v>
      </c>
    </row>
    <row r="1463" spans="1:65" s="2" customFormat="1" ht="49.15" customHeight="1">
      <c r="A1463" s="35"/>
      <c r="B1463" s="36"/>
      <c r="C1463" s="179" t="s">
        <v>1133</v>
      </c>
      <c r="D1463" s="179" t="s">
        <v>187</v>
      </c>
      <c r="E1463" s="180" t="s">
        <v>933</v>
      </c>
      <c r="F1463" s="181" t="s">
        <v>934</v>
      </c>
      <c r="G1463" s="182" t="s">
        <v>190</v>
      </c>
      <c r="H1463" s="183">
        <v>2</v>
      </c>
      <c r="I1463" s="184"/>
      <c r="J1463" s="185">
        <f>ROUND(I1463*H1463,2)</f>
        <v>0</v>
      </c>
      <c r="K1463" s="181" t="s">
        <v>198</v>
      </c>
      <c r="L1463" s="40"/>
      <c r="M1463" s="186" t="s">
        <v>43</v>
      </c>
      <c r="N1463" s="187" t="s">
        <v>51</v>
      </c>
      <c r="O1463" s="65"/>
      <c r="P1463" s="188">
        <f>O1463*H1463</f>
        <v>0</v>
      </c>
      <c r="Q1463" s="188">
        <v>0</v>
      </c>
      <c r="R1463" s="188">
        <f>Q1463*H1463</f>
        <v>0</v>
      </c>
      <c r="S1463" s="188">
        <v>0</v>
      </c>
      <c r="T1463" s="189">
        <f>S1463*H1463</f>
        <v>0</v>
      </c>
      <c r="U1463" s="35"/>
      <c r="V1463" s="35"/>
      <c r="W1463" s="35"/>
      <c r="X1463" s="35"/>
      <c r="Y1463" s="35"/>
      <c r="Z1463" s="35"/>
      <c r="AA1463" s="35"/>
      <c r="AB1463" s="35"/>
      <c r="AC1463" s="35"/>
      <c r="AD1463" s="35"/>
      <c r="AE1463" s="35"/>
      <c r="AR1463" s="190" t="s">
        <v>88</v>
      </c>
      <c r="AT1463" s="190" t="s">
        <v>187</v>
      </c>
      <c r="AU1463" s="190" t="s">
        <v>90</v>
      </c>
      <c r="AY1463" s="17" t="s">
        <v>182</v>
      </c>
      <c r="BE1463" s="191">
        <f>IF(N1463="základní",J1463,0)</f>
        <v>0</v>
      </c>
      <c r="BF1463" s="191">
        <f>IF(N1463="snížená",J1463,0)</f>
        <v>0</v>
      </c>
      <c r="BG1463" s="191">
        <f>IF(N1463="zákl. přenesená",J1463,0)</f>
        <v>0</v>
      </c>
      <c r="BH1463" s="191">
        <f>IF(N1463="sníž. přenesená",J1463,0)</f>
        <v>0</v>
      </c>
      <c r="BI1463" s="191">
        <f>IF(N1463="nulová",J1463,0)</f>
        <v>0</v>
      </c>
      <c r="BJ1463" s="17" t="s">
        <v>88</v>
      </c>
      <c r="BK1463" s="191">
        <f>ROUND(I1463*H1463,2)</f>
        <v>0</v>
      </c>
      <c r="BL1463" s="17" t="s">
        <v>88</v>
      </c>
      <c r="BM1463" s="190" t="s">
        <v>935</v>
      </c>
    </row>
    <row r="1464" spans="1:65" s="13" customFormat="1" ht="11.25">
      <c r="B1464" s="192"/>
      <c r="C1464" s="193"/>
      <c r="D1464" s="194" t="s">
        <v>193</v>
      </c>
      <c r="E1464" s="195" t="s">
        <v>43</v>
      </c>
      <c r="F1464" s="196" t="s">
        <v>431</v>
      </c>
      <c r="G1464" s="193"/>
      <c r="H1464" s="195" t="s">
        <v>43</v>
      </c>
      <c r="I1464" s="197"/>
      <c r="J1464" s="193"/>
      <c r="K1464" s="193"/>
      <c r="L1464" s="198"/>
      <c r="M1464" s="199"/>
      <c r="N1464" s="200"/>
      <c r="O1464" s="200"/>
      <c r="P1464" s="200"/>
      <c r="Q1464" s="200"/>
      <c r="R1464" s="200"/>
      <c r="S1464" s="200"/>
      <c r="T1464" s="201"/>
      <c r="AT1464" s="202" t="s">
        <v>193</v>
      </c>
      <c r="AU1464" s="202" t="s">
        <v>90</v>
      </c>
      <c r="AV1464" s="13" t="s">
        <v>88</v>
      </c>
      <c r="AW1464" s="13" t="s">
        <v>41</v>
      </c>
      <c r="AX1464" s="13" t="s">
        <v>80</v>
      </c>
      <c r="AY1464" s="202" t="s">
        <v>182</v>
      </c>
    </row>
    <row r="1465" spans="1:65" s="13" customFormat="1" ht="11.25">
      <c r="B1465" s="192"/>
      <c r="C1465" s="193"/>
      <c r="D1465" s="194" t="s">
        <v>193</v>
      </c>
      <c r="E1465" s="195" t="s">
        <v>43</v>
      </c>
      <c r="F1465" s="196" t="s">
        <v>640</v>
      </c>
      <c r="G1465" s="193"/>
      <c r="H1465" s="195" t="s">
        <v>43</v>
      </c>
      <c r="I1465" s="197"/>
      <c r="J1465" s="193"/>
      <c r="K1465" s="193"/>
      <c r="L1465" s="198"/>
      <c r="M1465" s="199"/>
      <c r="N1465" s="200"/>
      <c r="O1465" s="200"/>
      <c r="P1465" s="200"/>
      <c r="Q1465" s="200"/>
      <c r="R1465" s="200"/>
      <c r="S1465" s="200"/>
      <c r="T1465" s="201"/>
      <c r="AT1465" s="202" t="s">
        <v>193</v>
      </c>
      <c r="AU1465" s="202" t="s">
        <v>90</v>
      </c>
      <c r="AV1465" s="13" t="s">
        <v>88</v>
      </c>
      <c r="AW1465" s="13" t="s">
        <v>41</v>
      </c>
      <c r="AX1465" s="13" t="s">
        <v>80</v>
      </c>
      <c r="AY1465" s="202" t="s">
        <v>182</v>
      </c>
    </row>
    <row r="1466" spans="1:65" s="14" customFormat="1" ht="11.25">
      <c r="B1466" s="203"/>
      <c r="C1466" s="204"/>
      <c r="D1466" s="194" t="s">
        <v>193</v>
      </c>
      <c r="E1466" s="205" t="s">
        <v>43</v>
      </c>
      <c r="F1466" s="206" t="s">
        <v>88</v>
      </c>
      <c r="G1466" s="204"/>
      <c r="H1466" s="207">
        <v>1</v>
      </c>
      <c r="I1466" s="208"/>
      <c r="J1466" s="204"/>
      <c r="K1466" s="204"/>
      <c r="L1466" s="209"/>
      <c r="M1466" s="210"/>
      <c r="N1466" s="211"/>
      <c r="O1466" s="211"/>
      <c r="P1466" s="211"/>
      <c r="Q1466" s="211"/>
      <c r="R1466" s="211"/>
      <c r="S1466" s="211"/>
      <c r="T1466" s="212"/>
      <c r="AT1466" s="213" t="s">
        <v>193</v>
      </c>
      <c r="AU1466" s="213" t="s">
        <v>90</v>
      </c>
      <c r="AV1466" s="14" t="s">
        <v>90</v>
      </c>
      <c r="AW1466" s="14" t="s">
        <v>41</v>
      </c>
      <c r="AX1466" s="14" t="s">
        <v>80</v>
      </c>
      <c r="AY1466" s="213" t="s">
        <v>182</v>
      </c>
    </row>
    <row r="1467" spans="1:65" s="13" customFormat="1" ht="11.25">
      <c r="B1467" s="192"/>
      <c r="C1467" s="193"/>
      <c r="D1467" s="194" t="s">
        <v>193</v>
      </c>
      <c r="E1467" s="195" t="s">
        <v>43</v>
      </c>
      <c r="F1467" s="196" t="s">
        <v>1639</v>
      </c>
      <c r="G1467" s="193"/>
      <c r="H1467" s="195" t="s">
        <v>43</v>
      </c>
      <c r="I1467" s="197"/>
      <c r="J1467" s="193"/>
      <c r="K1467" s="193"/>
      <c r="L1467" s="198"/>
      <c r="M1467" s="199"/>
      <c r="N1467" s="200"/>
      <c r="O1467" s="200"/>
      <c r="P1467" s="200"/>
      <c r="Q1467" s="200"/>
      <c r="R1467" s="200"/>
      <c r="S1467" s="200"/>
      <c r="T1467" s="201"/>
      <c r="AT1467" s="202" t="s">
        <v>193</v>
      </c>
      <c r="AU1467" s="202" t="s">
        <v>90</v>
      </c>
      <c r="AV1467" s="13" t="s">
        <v>88</v>
      </c>
      <c r="AW1467" s="13" t="s">
        <v>41</v>
      </c>
      <c r="AX1467" s="13" t="s">
        <v>80</v>
      </c>
      <c r="AY1467" s="202" t="s">
        <v>182</v>
      </c>
    </row>
    <row r="1468" spans="1:65" s="14" customFormat="1" ht="11.25">
      <c r="B1468" s="203"/>
      <c r="C1468" s="204"/>
      <c r="D1468" s="194" t="s">
        <v>193</v>
      </c>
      <c r="E1468" s="205" t="s">
        <v>43</v>
      </c>
      <c r="F1468" s="206" t="s">
        <v>88</v>
      </c>
      <c r="G1468" s="204"/>
      <c r="H1468" s="207">
        <v>1</v>
      </c>
      <c r="I1468" s="208"/>
      <c r="J1468" s="204"/>
      <c r="K1468" s="204"/>
      <c r="L1468" s="209"/>
      <c r="M1468" s="210"/>
      <c r="N1468" s="211"/>
      <c r="O1468" s="211"/>
      <c r="P1468" s="211"/>
      <c r="Q1468" s="211"/>
      <c r="R1468" s="211"/>
      <c r="S1468" s="211"/>
      <c r="T1468" s="212"/>
      <c r="AT1468" s="213" t="s">
        <v>193</v>
      </c>
      <c r="AU1468" s="213" t="s">
        <v>90</v>
      </c>
      <c r="AV1468" s="14" t="s">
        <v>90</v>
      </c>
      <c r="AW1468" s="14" t="s">
        <v>41</v>
      </c>
      <c r="AX1468" s="14" t="s">
        <v>80</v>
      </c>
      <c r="AY1468" s="213" t="s">
        <v>182</v>
      </c>
    </row>
    <row r="1469" spans="1:65" s="15" customFormat="1" ht="11.25">
      <c r="B1469" s="227"/>
      <c r="C1469" s="228"/>
      <c r="D1469" s="194" t="s">
        <v>193</v>
      </c>
      <c r="E1469" s="229" t="s">
        <v>43</v>
      </c>
      <c r="F1469" s="230" t="s">
        <v>436</v>
      </c>
      <c r="G1469" s="228"/>
      <c r="H1469" s="231">
        <v>2</v>
      </c>
      <c r="I1469" s="232"/>
      <c r="J1469" s="228"/>
      <c r="K1469" s="228"/>
      <c r="L1469" s="233"/>
      <c r="M1469" s="234"/>
      <c r="N1469" s="235"/>
      <c r="O1469" s="235"/>
      <c r="P1469" s="235"/>
      <c r="Q1469" s="235"/>
      <c r="R1469" s="235"/>
      <c r="S1469" s="235"/>
      <c r="T1469" s="236"/>
      <c r="AT1469" s="237" t="s">
        <v>193</v>
      </c>
      <c r="AU1469" s="237" t="s">
        <v>90</v>
      </c>
      <c r="AV1469" s="15" t="s">
        <v>205</v>
      </c>
      <c r="AW1469" s="15" t="s">
        <v>41</v>
      </c>
      <c r="AX1469" s="15" t="s">
        <v>88</v>
      </c>
      <c r="AY1469" s="237" t="s">
        <v>182</v>
      </c>
    </row>
    <row r="1470" spans="1:65" s="2" customFormat="1" ht="14.45" customHeight="1">
      <c r="A1470" s="35"/>
      <c r="B1470" s="36"/>
      <c r="C1470" s="214" t="s">
        <v>1138</v>
      </c>
      <c r="D1470" s="214" t="s">
        <v>179</v>
      </c>
      <c r="E1470" s="215" t="s">
        <v>937</v>
      </c>
      <c r="F1470" s="216" t="s">
        <v>938</v>
      </c>
      <c r="G1470" s="217" t="s">
        <v>190</v>
      </c>
      <c r="H1470" s="218">
        <v>2</v>
      </c>
      <c r="I1470" s="219"/>
      <c r="J1470" s="220">
        <f>ROUND(I1470*H1470,2)</f>
        <v>0</v>
      </c>
      <c r="K1470" s="216" t="s">
        <v>198</v>
      </c>
      <c r="L1470" s="221"/>
      <c r="M1470" s="222" t="s">
        <v>43</v>
      </c>
      <c r="N1470" s="223" t="s">
        <v>51</v>
      </c>
      <c r="O1470" s="65"/>
      <c r="P1470" s="188">
        <f>O1470*H1470</f>
        <v>0</v>
      </c>
      <c r="Q1470" s="188">
        <v>0</v>
      </c>
      <c r="R1470" s="188">
        <f>Q1470*H1470</f>
        <v>0</v>
      </c>
      <c r="S1470" s="188">
        <v>0</v>
      </c>
      <c r="T1470" s="189">
        <f>S1470*H1470</f>
        <v>0</v>
      </c>
      <c r="U1470" s="35"/>
      <c r="V1470" s="35"/>
      <c r="W1470" s="35"/>
      <c r="X1470" s="35"/>
      <c r="Y1470" s="35"/>
      <c r="Z1470" s="35"/>
      <c r="AA1470" s="35"/>
      <c r="AB1470" s="35"/>
      <c r="AC1470" s="35"/>
      <c r="AD1470" s="35"/>
      <c r="AE1470" s="35"/>
      <c r="AR1470" s="190" t="s">
        <v>90</v>
      </c>
      <c r="AT1470" s="190" t="s">
        <v>179</v>
      </c>
      <c r="AU1470" s="190" t="s">
        <v>90</v>
      </c>
      <c r="AY1470" s="17" t="s">
        <v>182</v>
      </c>
      <c r="BE1470" s="191">
        <f>IF(N1470="základní",J1470,0)</f>
        <v>0</v>
      </c>
      <c r="BF1470" s="191">
        <f>IF(N1470="snížená",J1470,0)</f>
        <v>0</v>
      </c>
      <c r="BG1470" s="191">
        <f>IF(N1470="zákl. přenesená",J1470,0)</f>
        <v>0</v>
      </c>
      <c r="BH1470" s="191">
        <f>IF(N1470="sníž. přenesená",J1470,0)</f>
        <v>0</v>
      </c>
      <c r="BI1470" s="191">
        <f>IF(N1470="nulová",J1470,0)</f>
        <v>0</v>
      </c>
      <c r="BJ1470" s="17" t="s">
        <v>88</v>
      </c>
      <c r="BK1470" s="191">
        <f>ROUND(I1470*H1470,2)</f>
        <v>0</v>
      </c>
      <c r="BL1470" s="17" t="s">
        <v>88</v>
      </c>
      <c r="BM1470" s="190" t="s">
        <v>939</v>
      </c>
    </row>
    <row r="1471" spans="1:65" s="13" customFormat="1" ht="11.25">
      <c r="B1471" s="192"/>
      <c r="C1471" s="193"/>
      <c r="D1471" s="194" t="s">
        <v>193</v>
      </c>
      <c r="E1471" s="195" t="s">
        <v>43</v>
      </c>
      <c r="F1471" s="196" t="s">
        <v>431</v>
      </c>
      <c r="G1471" s="193"/>
      <c r="H1471" s="195" t="s">
        <v>43</v>
      </c>
      <c r="I1471" s="197"/>
      <c r="J1471" s="193"/>
      <c r="K1471" s="193"/>
      <c r="L1471" s="198"/>
      <c r="M1471" s="199"/>
      <c r="N1471" s="200"/>
      <c r="O1471" s="200"/>
      <c r="P1471" s="200"/>
      <c r="Q1471" s="200"/>
      <c r="R1471" s="200"/>
      <c r="S1471" s="200"/>
      <c r="T1471" s="201"/>
      <c r="AT1471" s="202" t="s">
        <v>193</v>
      </c>
      <c r="AU1471" s="202" t="s">
        <v>90</v>
      </c>
      <c r="AV1471" s="13" t="s">
        <v>88</v>
      </c>
      <c r="AW1471" s="13" t="s">
        <v>41</v>
      </c>
      <c r="AX1471" s="13" t="s">
        <v>80</v>
      </c>
      <c r="AY1471" s="202" t="s">
        <v>182</v>
      </c>
    </row>
    <row r="1472" spans="1:65" s="13" customFormat="1" ht="11.25">
      <c r="B1472" s="192"/>
      <c r="C1472" s="193"/>
      <c r="D1472" s="194" t="s">
        <v>193</v>
      </c>
      <c r="E1472" s="195" t="s">
        <v>43</v>
      </c>
      <c r="F1472" s="196" t="s">
        <v>640</v>
      </c>
      <c r="G1472" s="193"/>
      <c r="H1472" s="195" t="s">
        <v>43</v>
      </c>
      <c r="I1472" s="197"/>
      <c r="J1472" s="193"/>
      <c r="K1472" s="193"/>
      <c r="L1472" s="198"/>
      <c r="M1472" s="199"/>
      <c r="N1472" s="200"/>
      <c r="O1472" s="200"/>
      <c r="P1472" s="200"/>
      <c r="Q1472" s="200"/>
      <c r="R1472" s="200"/>
      <c r="S1472" s="200"/>
      <c r="T1472" s="201"/>
      <c r="AT1472" s="202" t="s">
        <v>193</v>
      </c>
      <c r="AU1472" s="202" t="s">
        <v>90</v>
      </c>
      <c r="AV1472" s="13" t="s">
        <v>88</v>
      </c>
      <c r="AW1472" s="13" t="s">
        <v>41</v>
      </c>
      <c r="AX1472" s="13" t="s">
        <v>80</v>
      </c>
      <c r="AY1472" s="202" t="s">
        <v>182</v>
      </c>
    </row>
    <row r="1473" spans="1:65" s="14" customFormat="1" ht="11.25">
      <c r="B1473" s="203"/>
      <c r="C1473" s="204"/>
      <c r="D1473" s="194" t="s">
        <v>193</v>
      </c>
      <c r="E1473" s="205" t="s">
        <v>43</v>
      </c>
      <c r="F1473" s="206" t="s">
        <v>88</v>
      </c>
      <c r="G1473" s="204"/>
      <c r="H1473" s="207">
        <v>1</v>
      </c>
      <c r="I1473" s="208"/>
      <c r="J1473" s="204"/>
      <c r="K1473" s="204"/>
      <c r="L1473" s="209"/>
      <c r="M1473" s="210"/>
      <c r="N1473" s="211"/>
      <c r="O1473" s="211"/>
      <c r="P1473" s="211"/>
      <c r="Q1473" s="211"/>
      <c r="R1473" s="211"/>
      <c r="S1473" s="211"/>
      <c r="T1473" s="212"/>
      <c r="AT1473" s="213" t="s">
        <v>193</v>
      </c>
      <c r="AU1473" s="213" t="s">
        <v>90</v>
      </c>
      <c r="AV1473" s="14" t="s">
        <v>90</v>
      </c>
      <c r="AW1473" s="14" t="s">
        <v>41</v>
      </c>
      <c r="AX1473" s="14" t="s">
        <v>80</v>
      </c>
      <c r="AY1473" s="213" t="s">
        <v>182</v>
      </c>
    </row>
    <row r="1474" spans="1:65" s="13" customFormat="1" ht="11.25">
      <c r="B1474" s="192"/>
      <c r="C1474" s="193"/>
      <c r="D1474" s="194" t="s">
        <v>193</v>
      </c>
      <c r="E1474" s="195" t="s">
        <v>43</v>
      </c>
      <c r="F1474" s="196" t="s">
        <v>1639</v>
      </c>
      <c r="G1474" s="193"/>
      <c r="H1474" s="195" t="s">
        <v>43</v>
      </c>
      <c r="I1474" s="197"/>
      <c r="J1474" s="193"/>
      <c r="K1474" s="193"/>
      <c r="L1474" s="198"/>
      <c r="M1474" s="199"/>
      <c r="N1474" s="200"/>
      <c r="O1474" s="200"/>
      <c r="P1474" s="200"/>
      <c r="Q1474" s="200"/>
      <c r="R1474" s="200"/>
      <c r="S1474" s="200"/>
      <c r="T1474" s="201"/>
      <c r="AT1474" s="202" t="s">
        <v>193</v>
      </c>
      <c r="AU1474" s="202" t="s">
        <v>90</v>
      </c>
      <c r="AV1474" s="13" t="s">
        <v>88</v>
      </c>
      <c r="AW1474" s="13" t="s">
        <v>41</v>
      </c>
      <c r="AX1474" s="13" t="s">
        <v>80</v>
      </c>
      <c r="AY1474" s="202" t="s">
        <v>182</v>
      </c>
    </row>
    <row r="1475" spans="1:65" s="14" customFormat="1" ht="11.25">
      <c r="B1475" s="203"/>
      <c r="C1475" s="204"/>
      <c r="D1475" s="194" t="s">
        <v>193</v>
      </c>
      <c r="E1475" s="205" t="s">
        <v>43</v>
      </c>
      <c r="F1475" s="206" t="s">
        <v>88</v>
      </c>
      <c r="G1475" s="204"/>
      <c r="H1475" s="207">
        <v>1</v>
      </c>
      <c r="I1475" s="208"/>
      <c r="J1475" s="204"/>
      <c r="K1475" s="204"/>
      <c r="L1475" s="209"/>
      <c r="M1475" s="210"/>
      <c r="N1475" s="211"/>
      <c r="O1475" s="211"/>
      <c r="P1475" s="211"/>
      <c r="Q1475" s="211"/>
      <c r="R1475" s="211"/>
      <c r="S1475" s="211"/>
      <c r="T1475" s="212"/>
      <c r="AT1475" s="213" t="s">
        <v>193</v>
      </c>
      <c r="AU1475" s="213" t="s">
        <v>90</v>
      </c>
      <c r="AV1475" s="14" t="s">
        <v>90</v>
      </c>
      <c r="AW1475" s="14" t="s">
        <v>41</v>
      </c>
      <c r="AX1475" s="14" t="s">
        <v>80</v>
      </c>
      <c r="AY1475" s="213" t="s">
        <v>182</v>
      </c>
    </row>
    <row r="1476" spans="1:65" s="15" customFormat="1" ht="11.25">
      <c r="B1476" s="227"/>
      <c r="C1476" s="228"/>
      <c r="D1476" s="194" t="s">
        <v>193</v>
      </c>
      <c r="E1476" s="229" t="s">
        <v>43</v>
      </c>
      <c r="F1476" s="230" t="s">
        <v>436</v>
      </c>
      <c r="G1476" s="228"/>
      <c r="H1476" s="231">
        <v>2</v>
      </c>
      <c r="I1476" s="232"/>
      <c r="J1476" s="228"/>
      <c r="K1476" s="228"/>
      <c r="L1476" s="233"/>
      <c r="M1476" s="234"/>
      <c r="N1476" s="235"/>
      <c r="O1476" s="235"/>
      <c r="P1476" s="235"/>
      <c r="Q1476" s="235"/>
      <c r="R1476" s="235"/>
      <c r="S1476" s="235"/>
      <c r="T1476" s="236"/>
      <c r="AT1476" s="237" t="s">
        <v>193</v>
      </c>
      <c r="AU1476" s="237" t="s">
        <v>90</v>
      </c>
      <c r="AV1476" s="15" t="s">
        <v>205</v>
      </c>
      <c r="AW1476" s="15" t="s">
        <v>41</v>
      </c>
      <c r="AX1476" s="15" t="s">
        <v>88</v>
      </c>
      <c r="AY1476" s="237" t="s">
        <v>182</v>
      </c>
    </row>
    <row r="1477" spans="1:65" s="2" customFormat="1" ht="24.2" customHeight="1">
      <c r="A1477" s="35"/>
      <c r="B1477" s="36"/>
      <c r="C1477" s="214" t="s">
        <v>1143</v>
      </c>
      <c r="D1477" s="214" t="s">
        <v>179</v>
      </c>
      <c r="E1477" s="215" t="s">
        <v>941</v>
      </c>
      <c r="F1477" s="216" t="s">
        <v>942</v>
      </c>
      <c r="G1477" s="217" t="s">
        <v>190</v>
      </c>
      <c r="H1477" s="218">
        <v>1</v>
      </c>
      <c r="I1477" s="219"/>
      <c r="J1477" s="220">
        <f>ROUND(I1477*H1477,2)</f>
        <v>0</v>
      </c>
      <c r="K1477" s="216" t="s">
        <v>198</v>
      </c>
      <c r="L1477" s="221"/>
      <c r="M1477" s="222" t="s">
        <v>43</v>
      </c>
      <c r="N1477" s="223" t="s">
        <v>51</v>
      </c>
      <c r="O1477" s="65"/>
      <c r="P1477" s="188">
        <f>O1477*H1477</f>
        <v>0</v>
      </c>
      <c r="Q1477" s="188">
        <v>0</v>
      </c>
      <c r="R1477" s="188">
        <f>Q1477*H1477</f>
        <v>0</v>
      </c>
      <c r="S1477" s="188">
        <v>0</v>
      </c>
      <c r="T1477" s="189">
        <f>S1477*H1477</f>
        <v>0</v>
      </c>
      <c r="U1477" s="35"/>
      <c r="V1477" s="35"/>
      <c r="W1477" s="35"/>
      <c r="X1477" s="35"/>
      <c r="Y1477" s="35"/>
      <c r="Z1477" s="35"/>
      <c r="AA1477" s="35"/>
      <c r="AB1477" s="35"/>
      <c r="AC1477" s="35"/>
      <c r="AD1477" s="35"/>
      <c r="AE1477" s="35"/>
      <c r="AR1477" s="190" t="s">
        <v>90</v>
      </c>
      <c r="AT1477" s="190" t="s">
        <v>179</v>
      </c>
      <c r="AU1477" s="190" t="s">
        <v>90</v>
      </c>
      <c r="AY1477" s="17" t="s">
        <v>182</v>
      </c>
      <c r="BE1477" s="191">
        <f>IF(N1477="základní",J1477,0)</f>
        <v>0</v>
      </c>
      <c r="BF1477" s="191">
        <f>IF(N1477="snížená",J1477,0)</f>
        <v>0</v>
      </c>
      <c r="BG1477" s="191">
        <f>IF(N1477="zákl. přenesená",J1477,0)</f>
        <v>0</v>
      </c>
      <c r="BH1477" s="191">
        <f>IF(N1477="sníž. přenesená",J1477,0)</f>
        <v>0</v>
      </c>
      <c r="BI1477" s="191">
        <f>IF(N1477="nulová",J1477,0)</f>
        <v>0</v>
      </c>
      <c r="BJ1477" s="17" t="s">
        <v>88</v>
      </c>
      <c r="BK1477" s="191">
        <f>ROUND(I1477*H1477,2)</f>
        <v>0</v>
      </c>
      <c r="BL1477" s="17" t="s">
        <v>88</v>
      </c>
      <c r="BM1477" s="190" t="s">
        <v>943</v>
      </c>
    </row>
    <row r="1478" spans="1:65" s="13" customFormat="1" ht="11.25">
      <c r="B1478" s="192"/>
      <c r="C1478" s="193"/>
      <c r="D1478" s="194" t="s">
        <v>193</v>
      </c>
      <c r="E1478" s="195" t="s">
        <v>43</v>
      </c>
      <c r="F1478" s="196" t="s">
        <v>532</v>
      </c>
      <c r="G1478" s="193"/>
      <c r="H1478" s="195" t="s">
        <v>43</v>
      </c>
      <c r="I1478" s="197"/>
      <c r="J1478" s="193"/>
      <c r="K1478" s="193"/>
      <c r="L1478" s="198"/>
      <c r="M1478" s="199"/>
      <c r="N1478" s="200"/>
      <c r="O1478" s="200"/>
      <c r="P1478" s="200"/>
      <c r="Q1478" s="200"/>
      <c r="R1478" s="200"/>
      <c r="S1478" s="200"/>
      <c r="T1478" s="201"/>
      <c r="AT1478" s="202" t="s">
        <v>193</v>
      </c>
      <c r="AU1478" s="202" t="s">
        <v>90</v>
      </c>
      <c r="AV1478" s="13" t="s">
        <v>88</v>
      </c>
      <c r="AW1478" s="13" t="s">
        <v>41</v>
      </c>
      <c r="AX1478" s="13" t="s">
        <v>80</v>
      </c>
      <c r="AY1478" s="202" t="s">
        <v>182</v>
      </c>
    </row>
    <row r="1479" spans="1:65" s="14" customFormat="1" ht="11.25">
      <c r="B1479" s="203"/>
      <c r="C1479" s="204"/>
      <c r="D1479" s="194" t="s">
        <v>193</v>
      </c>
      <c r="E1479" s="205" t="s">
        <v>43</v>
      </c>
      <c r="F1479" s="206" t="s">
        <v>88</v>
      </c>
      <c r="G1479" s="204"/>
      <c r="H1479" s="207">
        <v>1</v>
      </c>
      <c r="I1479" s="208"/>
      <c r="J1479" s="204"/>
      <c r="K1479" s="204"/>
      <c r="L1479" s="209"/>
      <c r="M1479" s="210"/>
      <c r="N1479" s="211"/>
      <c r="O1479" s="211"/>
      <c r="P1479" s="211"/>
      <c r="Q1479" s="211"/>
      <c r="R1479" s="211"/>
      <c r="S1479" s="211"/>
      <c r="T1479" s="212"/>
      <c r="AT1479" s="213" t="s">
        <v>193</v>
      </c>
      <c r="AU1479" s="213" t="s">
        <v>90</v>
      </c>
      <c r="AV1479" s="14" t="s">
        <v>90</v>
      </c>
      <c r="AW1479" s="14" t="s">
        <v>41</v>
      </c>
      <c r="AX1479" s="14" t="s">
        <v>88</v>
      </c>
      <c r="AY1479" s="213" t="s">
        <v>182</v>
      </c>
    </row>
    <row r="1480" spans="1:65" s="2" customFormat="1" ht="62.65" customHeight="1">
      <c r="A1480" s="35"/>
      <c r="B1480" s="36"/>
      <c r="C1480" s="179" t="s">
        <v>1148</v>
      </c>
      <c r="D1480" s="179" t="s">
        <v>187</v>
      </c>
      <c r="E1480" s="180" t="s">
        <v>945</v>
      </c>
      <c r="F1480" s="181" t="s">
        <v>946</v>
      </c>
      <c r="G1480" s="182" t="s">
        <v>190</v>
      </c>
      <c r="H1480" s="183">
        <v>9</v>
      </c>
      <c r="I1480" s="184"/>
      <c r="J1480" s="185">
        <f>ROUND(I1480*H1480,2)</f>
        <v>0</v>
      </c>
      <c r="K1480" s="181" t="s">
        <v>191</v>
      </c>
      <c r="L1480" s="40"/>
      <c r="M1480" s="186" t="s">
        <v>43</v>
      </c>
      <c r="N1480" s="187" t="s">
        <v>51</v>
      </c>
      <c r="O1480" s="65"/>
      <c r="P1480" s="188">
        <f>O1480*H1480</f>
        <v>0</v>
      </c>
      <c r="Q1480" s="188">
        <v>0</v>
      </c>
      <c r="R1480" s="188">
        <f>Q1480*H1480</f>
        <v>0</v>
      </c>
      <c r="S1480" s="188">
        <v>0</v>
      </c>
      <c r="T1480" s="189">
        <f>S1480*H1480</f>
        <v>0</v>
      </c>
      <c r="U1480" s="35"/>
      <c r="V1480" s="35"/>
      <c r="W1480" s="35"/>
      <c r="X1480" s="35"/>
      <c r="Y1480" s="35"/>
      <c r="Z1480" s="35"/>
      <c r="AA1480" s="35"/>
      <c r="AB1480" s="35"/>
      <c r="AC1480" s="35"/>
      <c r="AD1480" s="35"/>
      <c r="AE1480" s="35"/>
      <c r="AR1480" s="190" t="s">
        <v>88</v>
      </c>
      <c r="AT1480" s="190" t="s">
        <v>187</v>
      </c>
      <c r="AU1480" s="190" t="s">
        <v>90</v>
      </c>
      <c r="AY1480" s="17" t="s">
        <v>182</v>
      </c>
      <c r="BE1480" s="191">
        <f>IF(N1480="základní",J1480,0)</f>
        <v>0</v>
      </c>
      <c r="BF1480" s="191">
        <f>IF(N1480="snížená",J1480,0)</f>
        <v>0</v>
      </c>
      <c r="BG1480" s="191">
        <f>IF(N1480="zákl. přenesená",J1480,0)</f>
        <v>0</v>
      </c>
      <c r="BH1480" s="191">
        <f>IF(N1480="sníž. přenesená",J1480,0)</f>
        <v>0</v>
      </c>
      <c r="BI1480" s="191">
        <f>IF(N1480="nulová",J1480,0)</f>
        <v>0</v>
      </c>
      <c r="BJ1480" s="17" t="s">
        <v>88</v>
      </c>
      <c r="BK1480" s="191">
        <f>ROUND(I1480*H1480,2)</f>
        <v>0</v>
      </c>
      <c r="BL1480" s="17" t="s">
        <v>88</v>
      </c>
      <c r="BM1480" s="190" t="s">
        <v>1903</v>
      </c>
    </row>
    <row r="1481" spans="1:65" s="13" customFormat="1" ht="11.25">
      <c r="B1481" s="192"/>
      <c r="C1481" s="193"/>
      <c r="D1481" s="194" t="s">
        <v>193</v>
      </c>
      <c r="E1481" s="195" t="s">
        <v>43</v>
      </c>
      <c r="F1481" s="196" t="s">
        <v>431</v>
      </c>
      <c r="G1481" s="193"/>
      <c r="H1481" s="195" t="s">
        <v>43</v>
      </c>
      <c r="I1481" s="197"/>
      <c r="J1481" s="193"/>
      <c r="K1481" s="193"/>
      <c r="L1481" s="198"/>
      <c r="M1481" s="199"/>
      <c r="N1481" s="200"/>
      <c r="O1481" s="200"/>
      <c r="P1481" s="200"/>
      <c r="Q1481" s="200"/>
      <c r="R1481" s="200"/>
      <c r="S1481" s="200"/>
      <c r="T1481" s="201"/>
      <c r="AT1481" s="202" t="s">
        <v>193</v>
      </c>
      <c r="AU1481" s="202" t="s">
        <v>90</v>
      </c>
      <c r="AV1481" s="13" t="s">
        <v>88</v>
      </c>
      <c r="AW1481" s="13" t="s">
        <v>41</v>
      </c>
      <c r="AX1481" s="13" t="s">
        <v>80</v>
      </c>
      <c r="AY1481" s="202" t="s">
        <v>182</v>
      </c>
    </row>
    <row r="1482" spans="1:65" s="13" customFormat="1" ht="11.25">
      <c r="B1482" s="192"/>
      <c r="C1482" s="193"/>
      <c r="D1482" s="194" t="s">
        <v>193</v>
      </c>
      <c r="E1482" s="195" t="s">
        <v>43</v>
      </c>
      <c r="F1482" s="196" t="s">
        <v>638</v>
      </c>
      <c r="G1482" s="193"/>
      <c r="H1482" s="195" t="s">
        <v>43</v>
      </c>
      <c r="I1482" s="197"/>
      <c r="J1482" s="193"/>
      <c r="K1482" s="193"/>
      <c r="L1482" s="198"/>
      <c r="M1482" s="199"/>
      <c r="N1482" s="200"/>
      <c r="O1482" s="200"/>
      <c r="P1482" s="200"/>
      <c r="Q1482" s="200"/>
      <c r="R1482" s="200"/>
      <c r="S1482" s="200"/>
      <c r="T1482" s="201"/>
      <c r="AT1482" s="202" t="s">
        <v>193</v>
      </c>
      <c r="AU1482" s="202" t="s">
        <v>90</v>
      </c>
      <c r="AV1482" s="13" t="s">
        <v>88</v>
      </c>
      <c r="AW1482" s="13" t="s">
        <v>41</v>
      </c>
      <c r="AX1482" s="13" t="s">
        <v>80</v>
      </c>
      <c r="AY1482" s="202" t="s">
        <v>182</v>
      </c>
    </row>
    <row r="1483" spans="1:65" s="14" customFormat="1" ht="11.25">
      <c r="B1483" s="203"/>
      <c r="C1483" s="204"/>
      <c r="D1483" s="194" t="s">
        <v>193</v>
      </c>
      <c r="E1483" s="205" t="s">
        <v>43</v>
      </c>
      <c r="F1483" s="206" t="s">
        <v>896</v>
      </c>
      <c r="G1483" s="204"/>
      <c r="H1483" s="207">
        <v>3</v>
      </c>
      <c r="I1483" s="208"/>
      <c r="J1483" s="204"/>
      <c r="K1483" s="204"/>
      <c r="L1483" s="209"/>
      <c r="M1483" s="210"/>
      <c r="N1483" s="211"/>
      <c r="O1483" s="211"/>
      <c r="P1483" s="211"/>
      <c r="Q1483" s="211"/>
      <c r="R1483" s="211"/>
      <c r="S1483" s="211"/>
      <c r="T1483" s="212"/>
      <c r="AT1483" s="213" t="s">
        <v>193</v>
      </c>
      <c r="AU1483" s="213" t="s">
        <v>90</v>
      </c>
      <c r="AV1483" s="14" t="s">
        <v>90</v>
      </c>
      <c r="AW1483" s="14" t="s">
        <v>41</v>
      </c>
      <c r="AX1483" s="14" t="s">
        <v>80</v>
      </c>
      <c r="AY1483" s="213" t="s">
        <v>182</v>
      </c>
    </row>
    <row r="1484" spans="1:65" s="13" customFormat="1" ht="11.25">
      <c r="B1484" s="192"/>
      <c r="C1484" s="193"/>
      <c r="D1484" s="194" t="s">
        <v>193</v>
      </c>
      <c r="E1484" s="195" t="s">
        <v>43</v>
      </c>
      <c r="F1484" s="196" t="s">
        <v>1636</v>
      </c>
      <c r="G1484" s="193"/>
      <c r="H1484" s="195" t="s">
        <v>43</v>
      </c>
      <c r="I1484" s="197"/>
      <c r="J1484" s="193"/>
      <c r="K1484" s="193"/>
      <c r="L1484" s="198"/>
      <c r="M1484" s="199"/>
      <c r="N1484" s="200"/>
      <c r="O1484" s="200"/>
      <c r="P1484" s="200"/>
      <c r="Q1484" s="200"/>
      <c r="R1484" s="200"/>
      <c r="S1484" s="200"/>
      <c r="T1484" s="201"/>
      <c r="AT1484" s="202" t="s">
        <v>193</v>
      </c>
      <c r="AU1484" s="202" t="s">
        <v>90</v>
      </c>
      <c r="AV1484" s="13" t="s">
        <v>88</v>
      </c>
      <c r="AW1484" s="13" t="s">
        <v>41</v>
      </c>
      <c r="AX1484" s="13" t="s">
        <v>80</v>
      </c>
      <c r="AY1484" s="202" t="s">
        <v>182</v>
      </c>
    </row>
    <row r="1485" spans="1:65" s="14" customFormat="1" ht="11.25">
      <c r="B1485" s="203"/>
      <c r="C1485" s="204"/>
      <c r="D1485" s="194" t="s">
        <v>193</v>
      </c>
      <c r="E1485" s="205" t="s">
        <v>43</v>
      </c>
      <c r="F1485" s="206" t="s">
        <v>891</v>
      </c>
      <c r="G1485" s="204"/>
      <c r="H1485" s="207">
        <v>2</v>
      </c>
      <c r="I1485" s="208"/>
      <c r="J1485" s="204"/>
      <c r="K1485" s="204"/>
      <c r="L1485" s="209"/>
      <c r="M1485" s="210"/>
      <c r="N1485" s="211"/>
      <c r="O1485" s="211"/>
      <c r="P1485" s="211"/>
      <c r="Q1485" s="211"/>
      <c r="R1485" s="211"/>
      <c r="S1485" s="211"/>
      <c r="T1485" s="212"/>
      <c r="AT1485" s="213" t="s">
        <v>193</v>
      </c>
      <c r="AU1485" s="213" t="s">
        <v>90</v>
      </c>
      <c r="AV1485" s="14" t="s">
        <v>90</v>
      </c>
      <c r="AW1485" s="14" t="s">
        <v>41</v>
      </c>
      <c r="AX1485" s="14" t="s">
        <v>80</v>
      </c>
      <c r="AY1485" s="213" t="s">
        <v>182</v>
      </c>
    </row>
    <row r="1486" spans="1:65" s="13" customFormat="1" ht="11.25">
      <c r="B1486" s="192"/>
      <c r="C1486" s="193"/>
      <c r="D1486" s="194" t="s">
        <v>193</v>
      </c>
      <c r="E1486" s="195" t="s">
        <v>43</v>
      </c>
      <c r="F1486" s="196" t="s">
        <v>1638</v>
      </c>
      <c r="G1486" s="193"/>
      <c r="H1486" s="195" t="s">
        <v>43</v>
      </c>
      <c r="I1486" s="197"/>
      <c r="J1486" s="193"/>
      <c r="K1486" s="193"/>
      <c r="L1486" s="198"/>
      <c r="M1486" s="199"/>
      <c r="N1486" s="200"/>
      <c r="O1486" s="200"/>
      <c r="P1486" s="200"/>
      <c r="Q1486" s="200"/>
      <c r="R1486" s="200"/>
      <c r="S1486" s="200"/>
      <c r="T1486" s="201"/>
      <c r="AT1486" s="202" t="s">
        <v>193</v>
      </c>
      <c r="AU1486" s="202" t="s">
        <v>90</v>
      </c>
      <c r="AV1486" s="13" t="s">
        <v>88</v>
      </c>
      <c r="AW1486" s="13" t="s">
        <v>41</v>
      </c>
      <c r="AX1486" s="13" t="s">
        <v>80</v>
      </c>
      <c r="AY1486" s="202" t="s">
        <v>182</v>
      </c>
    </row>
    <row r="1487" spans="1:65" s="14" customFormat="1" ht="11.25">
      <c r="B1487" s="203"/>
      <c r="C1487" s="204"/>
      <c r="D1487" s="194" t="s">
        <v>193</v>
      </c>
      <c r="E1487" s="205" t="s">
        <v>43</v>
      </c>
      <c r="F1487" s="206" t="s">
        <v>891</v>
      </c>
      <c r="G1487" s="204"/>
      <c r="H1487" s="207">
        <v>2</v>
      </c>
      <c r="I1487" s="208"/>
      <c r="J1487" s="204"/>
      <c r="K1487" s="204"/>
      <c r="L1487" s="209"/>
      <c r="M1487" s="210"/>
      <c r="N1487" s="211"/>
      <c r="O1487" s="211"/>
      <c r="P1487" s="211"/>
      <c r="Q1487" s="211"/>
      <c r="R1487" s="211"/>
      <c r="S1487" s="211"/>
      <c r="T1487" s="212"/>
      <c r="AT1487" s="213" t="s">
        <v>193</v>
      </c>
      <c r="AU1487" s="213" t="s">
        <v>90</v>
      </c>
      <c r="AV1487" s="14" t="s">
        <v>90</v>
      </c>
      <c r="AW1487" s="14" t="s">
        <v>41</v>
      </c>
      <c r="AX1487" s="14" t="s">
        <v>80</v>
      </c>
      <c r="AY1487" s="213" t="s">
        <v>182</v>
      </c>
    </row>
    <row r="1488" spans="1:65" s="13" customFormat="1" ht="11.25">
      <c r="B1488" s="192"/>
      <c r="C1488" s="193"/>
      <c r="D1488" s="194" t="s">
        <v>193</v>
      </c>
      <c r="E1488" s="195" t="s">
        <v>43</v>
      </c>
      <c r="F1488" s="196" t="s">
        <v>1641</v>
      </c>
      <c r="G1488" s="193"/>
      <c r="H1488" s="195" t="s">
        <v>43</v>
      </c>
      <c r="I1488" s="197"/>
      <c r="J1488" s="193"/>
      <c r="K1488" s="193"/>
      <c r="L1488" s="198"/>
      <c r="M1488" s="199"/>
      <c r="N1488" s="200"/>
      <c r="O1488" s="200"/>
      <c r="P1488" s="200"/>
      <c r="Q1488" s="200"/>
      <c r="R1488" s="200"/>
      <c r="S1488" s="200"/>
      <c r="T1488" s="201"/>
      <c r="AT1488" s="202" t="s">
        <v>193</v>
      </c>
      <c r="AU1488" s="202" t="s">
        <v>90</v>
      </c>
      <c r="AV1488" s="13" t="s">
        <v>88</v>
      </c>
      <c r="AW1488" s="13" t="s">
        <v>41</v>
      </c>
      <c r="AX1488" s="13" t="s">
        <v>80</v>
      </c>
      <c r="AY1488" s="202" t="s">
        <v>182</v>
      </c>
    </row>
    <row r="1489" spans="1:65" s="14" customFormat="1" ht="11.25">
      <c r="B1489" s="203"/>
      <c r="C1489" s="204"/>
      <c r="D1489" s="194" t="s">
        <v>193</v>
      </c>
      <c r="E1489" s="205" t="s">
        <v>43</v>
      </c>
      <c r="F1489" s="206" t="s">
        <v>891</v>
      </c>
      <c r="G1489" s="204"/>
      <c r="H1489" s="207">
        <v>2</v>
      </c>
      <c r="I1489" s="208"/>
      <c r="J1489" s="204"/>
      <c r="K1489" s="204"/>
      <c r="L1489" s="209"/>
      <c r="M1489" s="210"/>
      <c r="N1489" s="211"/>
      <c r="O1489" s="211"/>
      <c r="P1489" s="211"/>
      <c r="Q1489" s="211"/>
      <c r="R1489" s="211"/>
      <c r="S1489" s="211"/>
      <c r="T1489" s="212"/>
      <c r="AT1489" s="213" t="s">
        <v>193</v>
      </c>
      <c r="AU1489" s="213" t="s">
        <v>90</v>
      </c>
      <c r="AV1489" s="14" t="s">
        <v>90</v>
      </c>
      <c r="AW1489" s="14" t="s">
        <v>41</v>
      </c>
      <c r="AX1489" s="14" t="s">
        <v>80</v>
      </c>
      <c r="AY1489" s="213" t="s">
        <v>182</v>
      </c>
    </row>
    <row r="1490" spans="1:65" s="15" customFormat="1" ht="11.25">
      <c r="B1490" s="227"/>
      <c r="C1490" s="228"/>
      <c r="D1490" s="194" t="s">
        <v>193</v>
      </c>
      <c r="E1490" s="229" t="s">
        <v>43</v>
      </c>
      <c r="F1490" s="230" t="s">
        <v>436</v>
      </c>
      <c r="G1490" s="228"/>
      <c r="H1490" s="231">
        <v>9</v>
      </c>
      <c r="I1490" s="232"/>
      <c r="J1490" s="228"/>
      <c r="K1490" s="228"/>
      <c r="L1490" s="233"/>
      <c r="M1490" s="234"/>
      <c r="N1490" s="235"/>
      <c r="O1490" s="235"/>
      <c r="P1490" s="235"/>
      <c r="Q1490" s="235"/>
      <c r="R1490" s="235"/>
      <c r="S1490" s="235"/>
      <c r="T1490" s="236"/>
      <c r="AT1490" s="237" t="s">
        <v>193</v>
      </c>
      <c r="AU1490" s="237" t="s">
        <v>90</v>
      </c>
      <c r="AV1490" s="15" t="s">
        <v>205</v>
      </c>
      <c r="AW1490" s="15" t="s">
        <v>41</v>
      </c>
      <c r="AX1490" s="15" t="s">
        <v>88</v>
      </c>
      <c r="AY1490" s="237" t="s">
        <v>182</v>
      </c>
    </row>
    <row r="1491" spans="1:65" s="2" customFormat="1" ht="24.2" customHeight="1">
      <c r="A1491" s="35"/>
      <c r="B1491" s="36"/>
      <c r="C1491" s="179" t="s">
        <v>1152</v>
      </c>
      <c r="D1491" s="179" t="s">
        <v>187</v>
      </c>
      <c r="E1491" s="180" t="s">
        <v>949</v>
      </c>
      <c r="F1491" s="181" t="s">
        <v>950</v>
      </c>
      <c r="G1491" s="182" t="s">
        <v>190</v>
      </c>
      <c r="H1491" s="183">
        <v>9</v>
      </c>
      <c r="I1491" s="184"/>
      <c r="J1491" s="185">
        <f>ROUND(I1491*H1491,2)</f>
        <v>0</v>
      </c>
      <c r="K1491" s="181" t="s">
        <v>191</v>
      </c>
      <c r="L1491" s="40"/>
      <c r="M1491" s="186" t="s">
        <v>43</v>
      </c>
      <c r="N1491" s="187" t="s">
        <v>51</v>
      </c>
      <c r="O1491" s="65"/>
      <c r="P1491" s="188">
        <f>O1491*H1491</f>
        <v>0</v>
      </c>
      <c r="Q1491" s="188">
        <v>0</v>
      </c>
      <c r="R1491" s="188">
        <f>Q1491*H1491</f>
        <v>0</v>
      </c>
      <c r="S1491" s="188">
        <v>0</v>
      </c>
      <c r="T1491" s="189">
        <f>S1491*H1491</f>
        <v>0</v>
      </c>
      <c r="U1491" s="35"/>
      <c r="V1491" s="35"/>
      <c r="W1491" s="35"/>
      <c r="X1491" s="35"/>
      <c r="Y1491" s="35"/>
      <c r="Z1491" s="35"/>
      <c r="AA1491" s="35"/>
      <c r="AB1491" s="35"/>
      <c r="AC1491" s="35"/>
      <c r="AD1491" s="35"/>
      <c r="AE1491" s="35"/>
      <c r="AR1491" s="190" t="s">
        <v>88</v>
      </c>
      <c r="AT1491" s="190" t="s">
        <v>187</v>
      </c>
      <c r="AU1491" s="190" t="s">
        <v>90</v>
      </c>
      <c r="AY1491" s="17" t="s">
        <v>182</v>
      </c>
      <c r="BE1491" s="191">
        <f>IF(N1491="základní",J1491,0)</f>
        <v>0</v>
      </c>
      <c r="BF1491" s="191">
        <f>IF(N1491="snížená",J1491,0)</f>
        <v>0</v>
      </c>
      <c r="BG1491" s="191">
        <f>IF(N1491="zákl. přenesená",J1491,0)</f>
        <v>0</v>
      </c>
      <c r="BH1491" s="191">
        <f>IF(N1491="sníž. přenesená",J1491,0)</f>
        <v>0</v>
      </c>
      <c r="BI1491" s="191">
        <f>IF(N1491="nulová",J1491,0)</f>
        <v>0</v>
      </c>
      <c r="BJ1491" s="17" t="s">
        <v>88</v>
      </c>
      <c r="BK1491" s="191">
        <f>ROUND(I1491*H1491,2)</f>
        <v>0</v>
      </c>
      <c r="BL1491" s="17" t="s">
        <v>88</v>
      </c>
      <c r="BM1491" s="190" t="s">
        <v>1904</v>
      </c>
    </row>
    <row r="1492" spans="1:65" s="13" customFormat="1" ht="11.25">
      <c r="B1492" s="192"/>
      <c r="C1492" s="193"/>
      <c r="D1492" s="194" t="s">
        <v>193</v>
      </c>
      <c r="E1492" s="195" t="s">
        <v>43</v>
      </c>
      <c r="F1492" s="196" t="s">
        <v>431</v>
      </c>
      <c r="G1492" s="193"/>
      <c r="H1492" s="195" t="s">
        <v>43</v>
      </c>
      <c r="I1492" s="197"/>
      <c r="J1492" s="193"/>
      <c r="K1492" s="193"/>
      <c r="L1492" s="198"/>
      <c r="M1492" s="199"/>
      <c r="N1492" s="200"/>
      <c r="O1492" s="200"/>
      <c r="P1492" s="200"/>
      <c r="Q1492" s="200"/>
      <c r="R1492" s="200"/>
      <c r="S1492" s="200"/>
      <c r="T1492" s="201"/>
      <c r="AT1492" s="202" t="s">
        <v>193</v>
      </c>
      <c r="AU1492" s="202" t="s">
        <v>90</v>
      </c>
      <c r="AV1492" s="13" t="s">
        <v>88</v>
      </c>
      <c r="AW1492" s="13" t="s">
        <v>41</v>
      </c>
      <c r="AX1492" s="13" t="s">
        <v>80</v>
      </c>
      <c r="AY1492" s="202" t="s">
        <v>182</v>
      </c>
    </row>
    <row r="1493" spans="1:65" s="13" customFormat="1" ht="11.25">
      <c r="B1493" s="192"/>
      <c r="C1493" s="193"/>
      <c r="D1493" s="194" t="s">
        <v>193</v>
      </c>
      <c r="E1493" s="195" t="s">
        <v>43</v>
      </c>
      <c r="F1493" s="196" t="s">
        <v>638</v>
      </c>
      <c r="G1493" s="193"/>
      <c r="H1493" s="195" t="s">
        <v>43</v>
      </c>
      <c r="I1493" s="197"/>
      <c r="J1493" s="193"/>
      <c r="K1493" s="193"/>
      <c r="L1493" s="198"/>
      <c r="M1493" s="199"/>
      <c r="N1493" s="200"/>
      <c r="O1493" s="200"/>
      <c r="P1493" s="200"/>
      <c r="Q1493" s="200"/>
      <c r="R1493" s="200"/>
      <c r="S1493" s="200"/>
      <c r="T1493" s="201"/>
      <c r="AT1493" s="202" t="s">
        <v>193</v>
      </c>
      <c r="AU1493" s="202" t="s">
        <v>90</v>
      </c>
      <c r="AV1493" s="13" t="s">
        <v>88</v>
      </c>
      <c r="AW1493" s="13" t="s">
        <v>41</v>
      </c>
      <c r="AX1493" s="13" t="s">
        <v>80</v>
      </c>
      <c r="AY1493" s="202" t="s">
        <v>182</v>
      </c>
    </row>
    <row r="1494" spans="1:65" s="14" customFormat="1" ht="11.25">
      <c r="B1494" s="203"/>
      <c r="C1494" s="204"/>
      <c r="D1494" s="194" t="s">
        <v>193</v>
      </c>
      <c r="E1494" s="205" t="s">
        <v>43</v>
      </c>
      <c r="F1494" s="206" t="s">
        <v>896</v>
      </c>
      <c r="G1494" s="204"/>
      <c r="H1494" s="207">
        <v>3</v>
      </c>
      <c r="I1494" s="208"/>
      <c r="J1494" s="204"/>
      <c r="K1494" s="204"/>
      <c r="L1494" s="209"/>
      <c r="M1494" s="210"/>
      <c r="N1494" s="211"/>
      <c r="O1494" s="211"/>
      <c r="P1494" s="211"/>
      <c r="Q1494" s="211"/>
      <c r="R1494" s="211"/>
      <c r="S1494" s="211"/>
      <c r="T1494" s="212"/>
      <c r="AT1494" s="213" t="s">
        <v>193</v>
      </c>
      <c r="AU1494" s="213" t="s">
        <v>90</v>
      </c>
      <c r="AV1494" s="14" t="s">
        <v>90</v>
      </c>
      <c r="AW1494" s="14" t="s">
        <v>41</v>
      </c>
      <c r="AX1494" s="14" t="s">
        <v>80</v>
      </c>
      <c r="AY1494" s="213" t="s">
        <v>182</v>
      </c>
    </row>
    <row r="1495" spans="1:65" s="13" customFormat="1" ht="11.25">
      <c r="B1495" s="192"/>
      <c r="C1495" s="193"/>
      <c r="D1495" s="194" t="s">
        <v>193</v>
      </c>
      <c r="E1495" s="195" t="s">
        <v>43</v>
      </c>
      <c r="F1495" s="196" t="s">
        <v>1636</v>
      </c>
      <c r="G1495" s="193"/>
      <c r="H1495" s="195" t="s">
        <v>43</v>
      </c>
      <c r="I1495" s="197"/>
      <c r="J1495" s="193"/>
      <c r="K1495" s="193"/>
      <c r="L1495" s="198"/>
      <c r="M1495" s="199"/>
      <c r="N1495" s="200"/>
      <c r="O1495" s="200"/>
      <c r="P1495" s="200"/>
      <c r="Q1495" s="200"/>
      <c r="R1495" s="200"/>
      <c r="S1495" s="200"/>
      <c r="T1495" s="201"/>
      <c r="AT1495" s="202" t="s">
        <v>193</v>
      </c>
      <c r="AU1495" s="202" t="s">
        <v>90</v>
      </c>
      <c r="AV1495" s="13" t="s">
        <v>88</v>
      </c>
      <c r="AW1495" s="13" t="s">
        <v>41</v>
      </c>
      <c r="AX1495" s="13" t="s">
        <v>80</v>
      </c>
      <c r="AY1495" s="202" t="s">
        <v>182</v>
      </c>
    </row>
    <row r="1496" spans="1:65" s="14" customFormat="1" ht="11.25">
      <c r="B1496" s="203"/>
      <c r="C1496" s="204"/>
      <c r="D1496" s="194" t="s">
        <v>193</v>
      </c>
      <c r="E1496" s="205" t="s">
        <v>43</v>
      </c>
      <c r="F1496" s="206" t="s">
        <v>891</v>
      </c>
      <c r="G1496" s="204"/>
      <c r="H1496" s="207">
        <v>2</v>
      </c>
      <c r="I1496" s="208"/>
      <c r="J1496" s="204"/>
      <c r="K1496" s="204"/>
      <c r="L1496" s="209"/>
      <c r="M1496" s="210"/>
      <c r="N1496" s="211"/>
      <c r="O1496" s="211"/>
      <c r="P1496" s="211"/>
      <c r="Q1496" s="211"/>
      <c r="R1496" s="211"/>
      <c r="S1496" s="211"/>
      <c r="T1496" s="212"/>
      <c r="AT1496" s="213" t="s">
        <v>193</v>
      </c>
      <c r="AU1496" s="213" t="s">
        <v>90</v>
      </c>
      <c r="AV1496" s="14" t="s">
        <v>90</v>
      </c>
      <c r="AW1496" s="14" t="s">
        <v>41</v>
      </c>
      <c r="AX1496" s="14" t="s">
        <v>80</v>
      </c>
      <c r="AY1496" s="213" t="s">
        <v>182</v>
      </c>
    </row>
    <row r="1497" spans="1:65" s="13" customFormat="1" ht="11.25">
      <c r="B1497" s="192"/>
      <c r="C1497" s="193"/>
      <c r="D1497" s="194" t="s">
        <v>193</v>
      </c>
      <c r="E1497" s="195" t="s">
        <v>43</v>
      </c>
      <c r="F1497" s="196" t="s">
        <v>1638</v>
      </c>
      <c r="G1497" s="193"/>
      <c r="H1497" s="195" t="s">
        <v>43</v>
      </c>
      <c r="I1497" s="197"/>
      <c r="J1497" s="193"/>
      <c r="K1497" s="193"/>
      <c r="L1497" s="198"/>
      <c r="M1497" s="199"/>
      <c r="N1497" s="200"/>
      <c r="O1497" s="200"/>
      <c r="P1497" s="200"/>
      <c r="Q1497" s="200"/>
      <c r="R1497" s="200"/>
      <c r="S1497" s="200"/>
      <c r="T1497" s="201"/>
      <c r="AT1497" s="202" t="s">
        <v>193</v>
      </c>
      <c r="AU1497" s="202" t="s">
        <v>90</v>
      </c>
      <c r="AV1497" s="13" t="s">
        <v>88</v>
      </c>
      <c r="AW1497" s="13" t="s">
        <v>41</v>
      </c>
      <c r="AX1497" s="13" t="s">
        <v>80</v>
      </c>
      <c r="AY1497" s="202" t="s">
        <v>182</v>
      </c>
    </row>
    <row r="1498" spans="1:65" s="14" customFormat="1" ht="11.25">
      <c r="B1498" s="203"/>
      <c r="C1498" s="204"/>
      <c r="D1498" s="194" t="s">
        <v>193</v>
      </c>
      <c r="E1498" s="205" t="s">
        <v>43</v>
      </c>
      <c r="F1498" s="206" t="s">
        <v>891</v>
      </c>
      <c r="G1498" s="204"/>
      <c r="H1498" s="207">
        <v>2</v>
      </c>
      <c r="I1498" s="208"/>
      <c r="J1498" s="204"/>
      <c r="K1498" s="204"/>
      <c r="L1498" s="209"/>
      <c r="M1498" s="210"/>
      <c r="N1498" s="211"/>
      <c r="O1498" s="211"/>
      <c r="P1498" s="211"/>
      <c r="Q1498" s="211"/>
      <c r="R1498" s="211"/>
      <c r="S1498" s="211"/>
      <c r="T1498" s="212"/>
      <c r="AT1498" s="213" t="s">
        <v>193</v>
      </c>
      <c r="AU1498" s="213" t="s">
        <v>90</v>
      </c>
      <c r="AV1498" s="14" t="s">
        <v>90</v>
      </c>
      <c r="AW1498" s="14" t="s">
        <v>41</v>
      </c>
      <c r="AX1498" s="14" t="s">
        <v>80</v>
      </c>
      <c r="AY1498" s="213" t="s">
        <v>182</v>
      </c>
    </row>
    <row r="1499" spans="1:65" s="13" customFormat="1" ht="11.25">
      <c r="B1499" s="192"/>
      <c r="C1499" s="193"/>
      <c r="D1499" s="194" t="s">
        <v>193</v>
      </c>
      <c r="E1499" s="195" t="s">
        <v>43</v>
      </c>
      <c r="F1499" s="196" t="s">
        <v>1641</v>
      </c>
      <c r="G1499" s="193"/>
      <c r="H1499" s="195" t="s">
        <v>43</v>
      </c>
      <c r="I1499" s="197"/>
      <c r="J1499" s="193"/>
      <c r="K1499" s="193"/>
      <c r="L1499" s="198"/>
      <c r="M1499" s="199"/>
      <c r="N1499" s="200"/>
      <c r="O1499" s="200"/>
      <c r="P1499" s="200"/>
      <c r="Q1499" s="200"/>
      <c r="R1499" s="200"/>
      <c r="S1499" s="200"/>
      <c r="T1499" s="201"/>
      <c r="AT1499" s="202" t="s">
        <v>193</v>
      </c>
      <c r="AU1499" s="202" t="s">
        <v>90</v>
      </c>
      <c r="AV1499" s="13" t="s">
        <v>88</v>
      </c>
      <c r="AW1499" s="13" t="s">
        <v>41</v>
      </c>
      <c r="AX1499" s="13" t="s">
        <v>80</v>
      </c>
      <c r="AY1499" s="202" t="s">
        <v>182</v>
      </c>
    </row>
    <row r="1500" spans="1:65" s="14" customFormat="1" ht="11.25">
      <c r="B1500" s="203"/>
      <c r="C1500" s="204"/>
      <c r="D1500" s="194" t="s">
        <v>193</v>
      </c>
      <c r="E1500" s="205" t="s">
        <v>43</v>
      </c>
      <c r="F1500" s="206" t="s">
        <v>891</v>
      </c>
      <c r="G1500" s="204"/>
      <c r="H1500" s="207">
        <v>2</v>
      </c>
      <c r="I1500" s="208"/>
      <c r="J1500" s="204"/>
      <c r="K1500" s="204"/>
      <c r="L1500" s="209"/>
      <c r="M1500" s="210"/>
      <c r="N1500" s="211"/>
      <c r="O1500" s="211"/>
      <c r="P1500" s="211"/>
      <c r="Q1500" s="211"/>
      <c r="R1500" s="211"/>
      <c r="S1500" s="211"/>
      <c r="T1500" s="212"/>
      <c r="AT1500" s="213" t="s">
        <v>193</v>
      </c>
      <c r="AU1500" s="213" t="s">
        <v>90</v>
      </c>
      <c r="AV1500" s="14" t="s">
        <v>90</v>
      </c>
      <c r="AW1500" s="14" t="s">
        <v>41</v>
      </c>
      <c r="AX1500" s="14" t="s">
        <v>80</v>
      </c>
      <c r="AY1500" s="213" t="s">
        <v>182</v>
      </c>
    </row>
    <row r="1501" spans="1:65" s="15" customFormat="1" ht="11.25">
      <c r="B1501" s="227"/>
      <c r="C1501" s="228"/>
      <c r="D1501" s="194" t="s">
        <v>193</v>
      </c>
      <c r="E1501" s="229" t="s">
        <v>43</v>
      </c>
      <c r="F1501" s="230" t="s">
        <v>436</v>
      </c>
      <c r="G1501" s="228"/>
      <c r="H1501" s="231">
        <v>9</v>
      </c>
      <c r="I1501" s="232"/>
      <c r="J1501" s="228"/>
      <c r="K1501" s="228"/>
      <c r="L1501" s="233"/>
      <c r="M1501" s="234"/>
      <c r="N1501" s="235"/>
      <c r="O1501" s="235"/>
      <c r="P1501" s="235"/>
      <c r="Q1501" s="235"/>
      <c r="R1501" s="235"/>
      <c r="S1501" s="235"/>
      <c r="T1501" s="236"/>
      <c r="AT1501" s="237" t="s">
        <v>193</v>
      </c>
      <c r="AU1501" s="237" t="s">
        <v>90</v>
      </c>
      <c r="AV1501" s="15" t="s">
        <v>205</v>
      </c>
      <c r="AW1501" s="15" t="s">
        <v>41</v>
      </c>
      <c r="AX1501" s="15" t="s">
        <v>88</v>
      </c>
      <c r="AY1501" s="237" t="s">
        <v>182</v>
      </c>
    </row>
    <row r="1502" spans="1:65" s="2" customFormat="1" ht="14.45" customHeight="1">
      <c r="A1502" s="35"/>
      <c r="B1502" s="36"/>
      <c r="C1502" s="214" t="s">
        <v>1156</v>
      </c>
      <c r="D1502" s="214" t="s">
        <v>179</v>
      </c>
      <c r="E1502" s="215" t="s">
        <v>953</v>
      </c>
      <c r="F1502" s="216" t="s">
        <v>954</v>
      </c>
      <c r="G1502" s="217" t="s">
        <v>190</v>
      </c>
      <c r="H1502" s="218">
        <v>4</v>
      </c>
      <c r="I1502" s="219"/>
      <c r="J1502" s="220">
        <f>ROUND(I1502*H1502,2)</f>
        <v>0</v>
      </c>
      <c r="K1502" s="216" t="s">
        <v>198</v>
      </c>
      <c r="L1502" s="221"/>
      <c r="M1502" s="222" t="s">
        <v>43</v>
      </c>
      <c r="N1502" s="223" t="s">
        <v>51</v>
      </c>
      <c r="O1502" s="65"/>
      <c r="P1502" s="188">
        <f>O1502*H1502</f>
        <v>0</v>
      </c>
      <c r="Q1502" s="188">
        <v>0</v>
      </c>
      <c r="R1502" s="188">
        <f>Q1502*H1502</f>
        <v>0</v>
      </c>
      <c r="S1502" s="188">
        <v>0</v>
      </c>
      <c r="T1502" s="189">
        <f>S1502*H1502</f>
        <v>0</v>
      </c>
      <c r="U1502" s="35"/>
      <c r="V1502" s="35"/>
      <c r="W1502" s="35"/>
      <c r="X1502" s="35"/>
      <c r="Y1502" s="35"/>
      <c r="Z1502" s="35"/>
      <c r="AA1502" s="35"/>
      <c r="AB1502" s="35"/>
      <c r="AC1502" s="35"/>
      <c r="AD1502" s="35"/>
      <c r="AE1502" s="35"/>
      <c r="AR1502" s="190" t="s">
        <v>90</v>
      </c>
      <c r="AT1502" s="190" t="s">
        <v>179</v>
      </c>
      <c r="AU1502" s="190" t="s">
        <v>90</v>
      </c>
      <c r="AY1502" s="17" t="s">
        <v>182</v>
      </c>
      <c r="BE1502" s="191">
        <f>IF(N1502="základní",J1502,0)</f>
        <v>0</v>
      </c>
      <c r="BF1502" s="191">
        <f>IF(N1502="snížená",J1502,0)</f>
        <v>0</v>
      </c>
      <c r="BG1502" s="191">
        <f>IF(N1502="zákl. přenesená",J1502,0)</f>
        <v>0</v>
      </c>
      <c r="BH1502" s="191">
        <f>IF(N1502="sníž. přenesená",J1502,0)</f>
        <v>0</v>
      </c>
      <c r="BI1502" s="191">
        <f>IF(N1502="nulová",J1502,0)</f>
        <v>0</v>
      </c>
      <c r="BJ1502" s="17" t="s">
        <v>88</v>
      </c>
      <c r="BK1502" s="191">
        <f>ROUND(I1502*H1502,2)</f>
        <v>0</v>
      </c>
      <c r="BL1502" s="17" t="s">
        <v>88</v>
      </c>
      <c r="BM1502" s="190" t="s">
        <v>1905</v>
      </c>
    </row>
    <row r="1503" spans="1:65" s="13" customFormat="1" ht="11.25">
      <c r="B1503" s="192"/>
      <c r="C1503" s="193"/>
      <c r="D1503" s="194" t="s">
        <v>193</v>
      </c>
      <c r="E1503" s="195" t="s">
        <v>43</v>
      </c>
      <c r="F1503" s="196" t="s">
        <v>431</v>
      </c>
      <c r="G1503" s="193"/>
      <c r="H1503" s="195" t="s">
        <v>43</v>
      </c>
      <c r="I1503" s="197"/>
      <c r="J1503" s="193"/>
      <c r="K1503" s="193"/>
      <c r="L1503" s="198"/>
      <c r="M1503" s="199"/>
      <c r="N1503" s="200"/>
      <c r="O1503" s="200"/>
      <c r="P1503" s="200"/>
      <c r="Q1503" s="200"/>
      <c r="R1503" s="200"/>
      <c r="S1503" s="200"/>
      <c r="T1503" s="201"/>
      <c r="AT1503" s="202" t="s">
        <v>193</v>
      </c>
      <c r="AU1503" s="202" t="s">
        <v>90</v>
      </c>
      <c r="AV1503" s="13" t="s">
        <v>88</v>
      </c>
      <c r="AW1503" s="13" t="s">
        <v>41</v>
      </c>
      <c r="AX1503" s="13" t="s">
        <v>80</v>
      </c>
      <c r="AY1503" s="202" t="s">
        <v>182</v>
      </c>
    </row>
    <row r="1504" spans="1:65" s="13" customFormat="1" ht="11.25">
      <c r="B1504" s="192"/>
      <c r="C1504" s="193"/>
      <c r="D1504" s="194" t="s">
        <v>193</v>
      </c>
      <c r="E1504" s="195" t="s">
        <v>43</v>
      </c>
      <c r="F1504" s="196" t="s">
        <v>638</v>
      </c>
      <c r="G1504" s="193"/>
      <c r="H1504" s="195" t="s">
        <v>43</v>
      </c>
      <c r="I1504" s="197"/>
      <c r="J1504" s="193"/>
      <c r="K1504" s="193"/>
      <c r="L1504" s="198"/>
      <c r="M1504" s="199"/>
      <c r="N1504" s="200"/>
      <c r="O1504" s="200"/>
      <c r="P1504" s="200"/>
      <c r="Q1504" s="200"/>
      <c r="R1504" s="200"/>
      <c r="S1504" s="200"/>
      <c r="T1504" s="201"/>
      <c r="AT1504" s="202" t="s">
        <v>193</v>
      </c>
      <c r="AU1504" s="202" t="s">
        <v>90</v>
      </c>
      <c r="AV1504" s="13" t="s">
        <v>88</v>
      </c>
      <c r="AW1504" s="13" t="s">
        <v>41</v>
      </c>
      <c r="AX1504" s="13" t="s">
        <v>80</v>
      </c>
      <c r="AY1504" s="202" t="s">
        <v>182</v>
      </c>
    </row>
    <row r="1505" spans="1:65" s="14" customFormat="1" ht="11.25">
      <c r="B1505" s="203"/>
      <c r="C1505" s="204"/>
      <c r="D1505" s="194" t="s">
        <v>193</v>
      </c>
      <c r="E1505" s="205" t="s">
        <v>43</v>
      </c>
      <c r="F1505" s="206" t="s">
        <v>88</v>
      </c>
      <c r="G1505" s="204"/>
      <c r="H1505" s="207">
        <v>1</v>
      </c>
      <c r="I1505" s="208"/>
      <c r="J1505" s="204"/>
      <c r="K1505" s="204"/>
      <c r="L1505" s="209"/>
      <c r="M1505" s="210"/>
      <c r="N1505" s="211"/>
      <c r="O1505" s="211"/>
      <c r="P1505" s="211"/>
      <c r="Q1505" s="211"/>
      <c r="R1505" s="211"/>
      <c r="S1505" s="211"/>
      <c r="T1505" s="212"/>
      <c r="AT1505" s="213" t="s">
        <v>193</v>
      </c>
      <c r="AU1505" s="213" t="s">
        <v>90</v>
      </c>
      <c r="AV1505" s="14" t="s">
        <v>90</v>
      </c>
      <c r="AW1505" s="14" t="s">
        <v>41</v>
      </c>
      <c r="AX1505" s="14" t="s">
        <v>80</v>
      </c>
      <c r="AY1505" s="213" t="s">
        <v>182</v>
      </c>
    </row>
    <row r="1506" spans="1:65" s="13" customFormat="1" ht="11.25">
      <c r="B1506" s="192"/>
      <c r="C1506" s="193"/>
      <c r="D1506" s="194" t="s">
        <v>193</v>
      </c>
      <c r="E1506" s="195" t="s">
        <v>43</v>
      </c>
      <c r="F1506" s="196" t="s">
        <v>1636</v>
      </c>
      <c r="G1506" s="193"/>
      <c r="H1506" s="195" t="s">
        <v>43</v>
      </c>
      <c r="I1506" s="197"/>
      <c r="J1506" s="193"/>
      <c r="K1506" s="193"/>
      <c r="L1506" s="198"/>
      <c r="M1506" s="199"/>
      <c r="N1506" s="200"/>
      <c r="O1506" s="200"/>
      <c r="P1506" s="200"/>
      <c r="Q1506" s="200"/>
      <c r="R1506" s="200"/>
      <c r="S1506" s="200"/>
      <c r="T1506" s="201"/>
      <c r="AT1506" s="202" t="s">
        <v>193</v>
      </c>
      <c r="AU1506" s="202" t="s">
        <v>90</v>
      </c>
      <c r="AV1506" s="13" t="s">
        <v>88</v>
      </c>
      <c r="AW1506" s="13" t="s">
        <v>41</v>
      </c>
      <c r="AX1506" s="13" t="s">
        <v>80</v>
      </c>
      <c r="AY1506" s="202" t="s">
        <v>182</v>
      </c>
    </row>
    <row r="1507" spans="1:65" s="14" customFormat="1" ht="11.25">
      <c r="B1507" s="203"/>
      <c r="C1507" s="204"/>
      <c r="D1507" s="194" t="s">
        <v>193</v>
      </c>
      <c r="E1507" s="205" t="s">
        <v>43</v>
      </c>
      <c r="F1507" s="206" t="s">
        <v>88</v>
      </c>
      <c r="G1507" s="204"/>
      <c r="H1507" s="207">
        <v>1</v>
      </c>
      <c r="I1507" s="208"/>
      <c r="J1507" s="204"/>
      <c r="K1507" s="204"/>
      <c r="L1507" s="209"/>
      <c r="M1507" s="210"/>
      <c r="N1507" s="211"/>
      <c r="O1507" s="211"/>
      <c r="P1507" s="211"/>
      <c r="Q1507" s="211"/>
      <c r="R1507" s="211"/>
      <c r="S1507" s="211"/>
      <c r="T1507" s="212"/>
      <c r="AT1507" s="213" t="s">
        <v>193</v>
      </c>
      <c r="AU1507" s="213" t="s">
        <v>90</v>
      </c>
      <c r="AV1507" s="14" t="s">
        <v>90</v>
      </c>
      <c r="AW1507" s="14" t="s">
        <v>41</v>
      </c>
      <c r="AX1507" s="14" t="s">
        <v>80</v>
      </c>
      <c r="AY1507" s="213" t="s">
        <v>182</v>
      </c>
    </row>
    <row r="1508" spans="1:65" s="13" customFormat="1" ht="11.25">
      <c r="B1508" s="192"/>
      <c r="C1508" s="193"/>
      <c r="D1508" s="194" t="s">
        <v>193</v>
      </c>
      <c r="E1508" s="195" t="s">
        <v>43</v>
      </c>
      <c r="F1508" s="196" t="s">
        <v>1638</v>
      </c>
      <c r="G1508" s="193"/>
      <c r="H1508" s="195" t="s">
        <v>43</v>
      </c>
      <c r="I1508" s="197"/>
      <c r="J1508" s="193"/>
      <c r="K1508" s="193"/>
      <c r="L1508" s="198"/>
      <c r="M1508" s="199"/>
      <c r="N1508" s="200"/>
      <c r="O1508" s="200"/>
      <c r="P1508" s="200"/>
      <c r="Q1508" s="200"/>
      <c r="R1508" s="200"/>
      <c r="S1508" s="200"/>
      <c r="T1508" s="201"/>
      <c r="AT1508" s="202" t="s">
        <v>193</v>
      </c>
      <c r="AU1508" s="202" t="s">
        <v>90</v>
      </c>
      <c r="AV1508" s="13" t="s">
        <v>88</v>
      </c>
      <c r="AW1508" s="13" t="s">
        <v>41</v>
      </c>
      <c r="AX1508" s="13" t="s">
        <v>80</v>
      </c>
      <c r="AY1508" s="202" t="s">
        <v>182</v>
      </c>
    </row>
    <row r="1509" spans="1:65" s="14" customFormat="1" ht="11.25">
      <c r="B1509" s="203"/>
      <c r="C1509" s="204"/>
      <c r="D1509" s="194" t="s">
        <v>193</v>
      </c>
      <c r="E1509" s="205" t="s">
        <v>43</v>
      </c>
      <c r="F1509" s="206" t="s">
        <v>88</v>
      </c>
      <c r="G1509" s="204"/>
      <c r="H1509" s="207">
        <v>1</v>
      </c>
      <c r="I1509" s="208"/>
      <c r="J1509" s="204"/>
      <c r="K1509" s="204"/>
      <c r="L1509" s="209"/>
      <c r="M1509" s="210"/>
      <c r="N1509" s="211"/>
      <c r="O1509" s="211"/>
      <c r="P1509" s="211"/>
      <c r="Q1509" s="211"/>
      <c r="R1509" s="211"/>
      <c r="S1509" s="211"/>
      <c r="T1509" s="212"/>
      <c r="AT1509" s="213" t="s">
        <v>193</v>
      </c>
      <c r="AU1509" s="213" t="s">
        <v>90</v>
      </c>
      <c r="AV1509" s="14" t="s">
        <v>90</v>
      </c>
      <c r="AW1509" s="14" t="s">
        <v>41</v>
      </c>
      <c r="AX1509" s="14" t="s">
        <v>80</v>
      </c>
      <c r="AY1509" s="213" t="s">
        <v>182</v>
      </c>
    </row>
    <row r="1510" spans="1:65" s="13" customFormat="1" ht="11.25">
      <c r="B1510" s="192"/>
      <c r="C1510" s="193"/>
      <c r="D1510" s="194" t="s">
        <v>193</v>
      </c>
      <c r="E1510" s="195" t="s">
        <v>43</v>
      </c>
      <c r="F1510" s="196" t="s">
        <v>1641</v>
      </c>
      <c r="G1510" s="193"/>
      <c r="H1510" s="195" t="s">
        <v>43</v>
      </c>
      <c r="I1510" s="197"/>
      <c r="J1510" s="193"/>
      <c r="K1510" s="193"/>
      <c r="L1510" s="198"/>
      <c r="M1510" s="199"/>
      <c r="N1510" s="200"/>
      <c r="O1510" s="200"/>
      <c r="P1510" s="200"/>
      <c r="Q1510" s="200"/>
      <c r="R1510" s="200"/>
      <c r="S1510" s="200"/>
      <c r="T1510" s="201"/>
      <c r="AT1510" s="202" t="s">
        <v>193</v>
      </c>
      <c r="AU1510" s="202" t="s">
        <v>90</v>
      </c>
      <c r="AV1510" s="13" t="s">
        <v>88</v>
      </c>
      <c r="AW1510" s="13" t="s">
        <v>41</v>
      </c>
      <c r="AX1510" s="13" t="s">
        <v>80</v>
      </c>
      <c r="AY1510" s="202" t="s">
        <v>182</v>
      </c>
    </row>
    <row r="1511" spans="1:65" s="14" customFormat="1" ht="11.25">
      <c r="B1511" s="203"/>
      <c r="C1511" s="204"/>
      <c r="D1511" s="194" t="s">
        <v>193</v>
      </c>
      <c r="E1511" s="205" t="s">
        <v>43</v>
      </c>
      <c r="F1511" s="206" t="s">
        <v>88</v>
      </c>
      <c r="G1511" s="204"/>
      <c r="H1511" s="207">
        <v>1</v>
      </c>
      <c r="I1511" s="208"/>
      <c r="J1511" s="204"/>
      <c r="K1511" s="204"/>
      <c r="L1511" s="209"/>
      <c r="M1511" s="210"/>
      <c r="N1511" s="211"/>
      <c r="O1511" s="211"/>
      <c r="P1511" s="211"/>
      <c r="Q1511" s="211"/>
      <c r="R1511" s="211"/>
      <c r="S1511" s="211"/>
      <c r="T1511" s="212"/>
      <c r="AT1511" s="213" t="s">
        <v>193</v>
      </c>
      <c r="AU1511" s="213" t="s">
        <v>90</v>
      </c>
      <c r="AV1511" s="14" t="s">
        <v>90</v>
      </c>
      <c r="AW1511" s="14" t="s">
        <v>41</v>
      </c>
      <c r="AX1511" s="14" t="s">
        <v>80</v>
      </c>
      <c r="AY1511" s="213" t="s">
        <v>182</v>
      </c>
    </row>
    <row r="1512" spans="1:65" s="15" customFormat="1" ht="11.25">
      <c r="B1512" s="227"/>
      <c r="C1512" s="228"/>
      <c r="D1512" s="194" t="s">
        <v>193</v>
      </c>
      <c r="E1512" s="229" t="s">
        <v>43</v>
      </c>
      <c r="F1512" s="230" t="s">
        <v>436</v>
      </c>
      <c r="G1512" s="228"/>
      <c r="H1512" s="231">
        <v>4</v>
      </c>
      <c r="I1512" s="232"/>
      <c r="J1512" s="228"/>
      <c r="K1512" s="228"/>
      <c r="L1512" s="233"/>
      <c r="M1512" s="234"/>
      <c r="N1512" s="235"/>
      <c r="O1512" s="235"/>
      <c r="P1512" s="235"/>
      <c r="Q1512" s="235"/>
      <c r="R1512" s="235"/>
      <c r="S1512" s="235"/>
      <c r="T1512" s="236"/>
      <c r="AT1512" s="237" t="s">
        <v>193</v>
      </c>
      <c r="AU1512" s="237" t="s">
        <v>90</v>
      </c>
      <c r="AV1512" s="15" t="s">
        <v>205</v>
      </c>
      <c r="AW1512" s="15" t="s">
        <v>41</v>
      </c>
      <c r="AX1512" s="15" t="s">
        <v>88</v>
      </c>
      <c r="AY1512" s="237" t="s">
        <v>182</v>
      </c>
    </row>
    <row r="1513" spans="1:65" s="2" customFormat="1" ht="24.2" customHeight="1">
      <c r="A1513" s="35"/>
      <c r="B1513" s="36"/>
      <c r="C1513" s="214" t="s">
        <v>1162</v>
      </c>
      <c r="D1513" s="214" t="s">
        <v>179</v>
      </c>
      <c r="E1513" s="215" t="s">
        <v>1906</v>
      </c>
      <c r="F1513" s="216" t="s">
        <v>1907</v>
      </c>
      <c r="G1513" s="217" t="s">
        <v>190</v>
      </c>
      <c r="H1513" s="218">
        <v>5</v>
      </c>
      <c r="I1513" s="219"/>
      <c r="J1513" s="220">
        <f>ROUND(I1513*H1513,2)</f>
        <v>0</v>
      </c>
      <c r="K1513" s="216" t="s">
        <v>198</v>
      </c>
      <c r="L1513" s="221"/>
      <c r="M1513" s="222" t="s">
        <v>43</v>
      </c>
      <c r="N1513" s="223" t="s">
        <v>51</v>
      </c>
      <c r="O1513" s="65"/>
      <c r="P1513" s="188">
        <f>O1513*H1513</f>
        <v>0</v>
      </c>
      <c r="Q1513" s="188">
        <v>0</v>
      </c>
      <c r="R1513" s="188">
        <f>Q1513*H1513</f>
        <v>0</v>
      </c>
      <c r="S1513" s="188">
        <v>0</v>
      </c>
      <c r="T1513" s="189">
        <f>S1513*H1513</f>
        <v>0</v>
      </c>
      <c r="U1513" s="35"/>
      <c r="V1513" s="35"/>
      <c r="W1513" s="35"/>
      <c r="X1513" s="35"/>
      <c r="Y1513" s="35"/>
      <c r="Z1513" s="35"/>
      <c r="AA1513" s="35"/>
      <c r="AB1513" s="35"/>
      <c r="AC1513" s="35"/>
      <c r="AD1513" s="35"/>
      <c r="AE1513" s="35"/>
      <c r="AR1513" s="190" t="s">
        <v>90</v>
      </c>
      <c r="AT1513" s="190" t="s">
        <v>179</v>
      </c>
      <c r="AU1513" s="190" t="s">
        <v>90</v>
      </c>
      <c r="AY1513" s="17" t="s">
        <v>182</v>
      </c>
      <c r="BE1513" s="191">
        <f>IF(N1513="základní",J1513,0)</f>
        <v>0</v>
      </c>
      <c r="BF1513" s="191">
        <f>IF(N1513="snížená",J1513,0)</f>
        <v>0</v>
      </c>
      <c r="BG1513" s="191">
        <f>IF(N1513="zákl. přenesená",J1513,0)</f>
        <v>0</v>
      </c>
      <c r="BH1513" s="191">
        <f>IF(N1513="sníž. přenesená",J1513,0)</f>
        <v>0</v>
      </c>
      <c r="BI1513" s="191">
        <f>IF(N1513="nulová",J1513,0)</f>
        <v>0</v>
      </c>
      <c r="BJ1513" s="17" t="s">
        <v>88</v>
      </c>
      <c r="BK1513" s="191">
        <f>ROUND(I1513*H1513,2)</f>
        <v>0</v>
      </c>
      <c r="BL1513" s="17" t="s">
        <v>88</v>
      </c>
      <c r="BM1513" s="190" t="s">
        <v>1908</v>
      </c>
    </row>
    <row r="1514" spans="1:65" s="13" customFormat="1" ht="11.25">
      <c r="B1514" s="192"/>
      <c r="C1514" s="193"/>
      <c r="D1514" s="194" t="s">
        <v>193</v>
      </c>
      <c r="E1514" s="195" t="s">
        <v>43</v>
      </c>
      <c r="F1514" s="196" t="s">
        <v>431</v>
      </c>
      <c r="G1514" s="193"/>
      <c r="H1514" s="195" t="s">
        <v>43</v>
      </c>
      <c r="I1514" s="197"/>
      <c r="J1514" s="193"/>
      <c r="K1514" s="193"/>
      <c r="L1514" s="198"/>
      <c r="M1514" s="199"/>
      <c r="N1514" s="200"/>
      <c r="O1514" s="200"/>
      <c r="P1514" s="200"/>
      <c r="Q1514" s="200"/>
      <c r="R1514" s="200"/>
      <c r="S1514" s="200"/>
      <c r="T1514" s="201"/>
      <c r="AT1514" s="202" t="s">
        <v>193</v>
      </c>
      <c r="AU1514" s="202" t="s">
        <v>90</v>
      </c>
      <c r="AV1514" s="13" t="s">
        <v>88</v>
      </c>
      <c r="AW1514" s="13" t="s">
        <v>41</v>
      </c>
      <c r="AX1514" s="13" t="s">
        <v>80</v>
      </c>
      <c r="AY1514" s="202" t="s">
        <v>182</v>
      </c>
    </row>
    <row r="1515" spans="1:65" s="13" customFormat="1" ht="11.25">
      <c r="B1515" s="192"/>
      <c r="C1515" s="193"/>
      <c r="D1515" s="194" t="s">
        <v>193</v>
      </c>
      <c r="E1515" s="195" t="s">
        <v>43</v>
      </c>
      <c r="F1515" s="196" t="s">
        <v>638</v>
      </c>
      <c r="G1515" s="193"/>
      <c r="H1515" s="195" t="s">
        <v>43</v>
      </c>
      <c r="I1515" s="197"/>
      <c r="J1515" s="193"/>
      <c r="K1515" s="193"/>
      <c r="L1515" s="198"/>
      <c r="M1515" s="199"/>
      <c r="N1515" s="200"/>
      <c r="O1515" s="200"/>
      <c r="P1515" s="200"/>
      <c r="Q1515" s="200"/>
      <c r="R1515" s="200"/>
      <c r="S1515" s="200"/>
      <c r="T1515" s="201"/>
      <c r="AT1515" s="202" t="s">
        <v>193</v>
      </c>
      <c r="AU1515" s="202" t="s">
        <v>90</v>
      </c>
      <c r="AV1515" s="13" t="s">
        <v>88</v>
      </c>
      <c r="AW1515" s="13" t="s">
        <v>41</v>
      </c>
      <c r="AX1515" s="13" t="s">
        <v>80</v>
      </c>
      <c r="AY1515" s="202" t="s">
        <v>182</v>
      </c>
    </row>
    <row r="1516" spans="1:65" s="14" customFormat="1" ht="11.25">
      <c r="B1516" s="203"/>
      <c r="C1516" s="204"/>
      <c r="D1516" s="194" t="s">
        <v>193</v>
      </c>
      <c r="E1516" s="205" t="s">
        <v>43</v>
      </c>
      <c r="F1516" s="206" t="s">
        <v>90</v>
      </c>
      <c r="G1516" s="204"/>
      <c r="H1516" s="207">
        <v>2</v>
      </c>
      <c r="I1516" s="208"/>
      <c r="J1516" s="204"/>
      <c r="K1516" s="204"/>
      <c r="L1516" s="209"/>
      <c r="M1516" s="210"/>
      <c r="N1516" s="211"/>
      <c r="O1516" s="211"/>
      <c r="P1516" s="211"/>
      <c r="Q1516" s="211"/>
      <c r="R1516" s="211"/>
      <c r="S1516" s="211"/>
      <c r="T1516" s="212"/>
      <c r="AT1516" s="213" t="s">
        <v>193</v>
      </c>
      <c r="AU1516" s="213" t="s">
        <v>90</v>
      </c>
      <c r="AV1516" s="14" t="s">
        <v>90</v>
      </c>
      <c r="AW1516" s="14" t="s">
        <v>41</v>
      </c>
      <c r="AX1516" s="14" t="s">
        <v>80</v>
      </c>
      <c r="AY1516" s="213" t="s">
        <v>182</v>
      </c>
    </row>
    <row r="1517" spans="1:65" s="13" customFormat="1" ht="11.25">
      <c r="B1517" s="192"/>
      <c r="C1517" s="193"/>
      <c r="D1517" s="194" t="s">
        <v>193</v>
      </c>
      <c r="E1517" s="195" t="s">
        <v>43</v>
      </c>
      <c r="F1517" s="196" t="s">
        <v>1636</v>
      </c>
      <c r="G1517" s="193"/>
      <c r="H1517" s="195" t="s">
        <v>43</v>
      </c>
      <c r="I1517" s="197"/>
      <c r="J1517" s="193"/>
      <c r="K1517" s="193"/>
      <c r="L1517" s="198"/>
      <c r="M1517" s="199"/>
      <c r="N1517" s="200"/>
      <c r="O1517" s="200"/>
      <c r="P1517" s="200"/>
      <c r="Q1517" s="200"/>
      <c r="R1517" s="200"/>
      <c r="S1517" s="200"/>
      <c r="T1517" s="201"/>
      <c r="AT1517" s="202" t="s">
        <v>193</v>
      </c>
      <c r="AU1517" s="202" t="s">
        <v>90</v>
      </c>
      <c r="AV1517" s="13" t="s">
        <v>88</v>
      </c>
      <c r="AW1517" s="13" t="s">
        <v>41</v>
      </c>
      <c r="AX1517" s="13" t="s">
        <v>80</v>
      </c>
      <c r="AY1517" s="202" t="s">
        <v>182</v>
      </c>
    </row>
    <row r="1518" spans="1:65" s="14" customFormat="1" ht="11.25">
      <c r="B1518" s="203"/>
      <c r="C1518" s="204"/>
      <c r="D1518" s="194" t="s">
        <v>193</v>
      </c>
      <c r="E1518" s="205" t="s">
        <v>43</v>
      </c>
      <c r="F1518" s="206" t="s">
        <v>88</v>
      </c>
      <c r="G1518" s="204"/>
      <c r="H1518" s="207">
        <v>1</v>
      </c>
      <c r="I1518" s="208"/>
      <c r="J1518" s="204"/>
      <c r="K1518" s="204"/>
      <c r="L1518" s="209"/>
      <c r="M1518" s="210"/>
      <c r="N1518" s="211"/>
      <c r="O1518" s="211"/>
      <c r="P1518" s="211"/>
      <c r="Q1518" s="211"/>
      <c r="R1518" s="211"/>
      <c r="S1518" s="211"/>
      <c r="T1518" s="212"/>
      <c r="AT1518" s="213" t="s">
        <v>193</v>
      </c>
      <c r="AU1518" s="213" t="s">
        <v>90</v>
      </c>
      <c r="AV1518" s="14" t="s">
        <v>90</v>
      </c>
      <c r="AW1518" s="14" t="s">
        <v>41</v>
      </c>
      <c r="AX1518" s="14" t="s">
        <v>80</v>
      </c>
      <c r="AY1518" s="213" t="s">
        <v>182</v>
      </c>
    </row>
    <row r="1519" spans="1:65" s="13" customFormat="1" ht="11.25">
      <c r="B1519" s="192"/>
      <c r="C1519" s="193"/>
      <c r="D1519" s="194" t="s">
        <v>193</v>
      </c>
      <c r="E1519" s="195" t="s">
        <v>43</v>
      </c>
      <c r="F1519" s="196" t="s">
        <v>1638</v>
      </c>
      <c r="G1519" s="193"/>
      <c r="H1519" s="195" t="s">
        <v>43</v>
      </c>
      <c r="I1519" s="197"/>
      <c r="J1519" s="193"/>
      <c r="K1519" s="193"/>
      <c r="L1519" s="198"/>
      <c r="M1519" s="199"/>
      <c r="N1519" s="200"/>
      <c r="O1519" s="200"/>
      <c r="P1519" s="200"/>
      <c r="Q1519" s="200"/>
      <c r="R1519" s="200"/>
      <c r="S1519" s="200"/>
      <c r="T1519" s="201"/>
      <c r="AT1519" s="202" t="s">
        <v>193</v>
      </c>
      <c r="AU1519" s="202" t="s">
        <v>90</v>
      </c>
      <c r="AV1519" s="13" t="s">
        <v>88</v>
      </c>
      <c r="AW1519" s="13" t="s">
        <v>41</v>
      </c>
      <c r="AX1519" s="13" t="s">
        <v>80</v>
      </c>
      <c r="AY1519" s="202" t="s">
        <v>182</v>
      </c>
    </row>
    <row r="1520" spans="1:65" s="14" customFormat="1" ht="11.25">
      <c r="B1520" s="203"/>
      <c r="C1520" s="204"/>
      <c r="D1520" s="194" t="s">
        <v>193</v>
      </c>
      <c r="E1520" s="205" t="s">
        <v>43</v>
      </c>
      <c r="F1520" s="206" t="s">
        <v>88</v>
      </c>
      <c r="G1520" s="204"/>
      <c r="H1520" s="207">
        <v>1</v>
      </c>
      <c r="I1520" s="208"/>
      <c r="J1520" s="204"/>
      <c r="K1520" s="204"/>
      <c r="L1520" s="209"/>
      <c r="M1520" s="210"/>
      <c r="N1520" s="211"/>
      <c r="O1520" s="211"/>
      <c r="P1520" s="211"/>
      <c r="Q1520" s="211"/>
      <c r="R1520" s="211"/>
      <c r="S1520" s="211"/>
      <c r="T1520" s="212"/>
      <c r="AT1520" s="213" t="s">
        <v>193</v>
      </c>
      <c r="AU1520" s="213" t="s">
        <v>90</v>
      </c>
      <c r="AV1520" s="14" t="s">
        <v>90</v>
      </c>
      <c r="AW1520" s="14" t="s">
        <v>41</v>
      </c>
      <c r="AX1520" s="14" t="s">
        <v>80</v>
      </c>
      <c r="AY1520" s="213" t="s">
        <v>182</v>
      </c>
    </row>
    <row r="1521" spans="1:65" s="13" customFormat="1" ht="11.25">
      <c r="B1521" s="192"/>
      <c r="C1521" s="193"/>
      <c r="D1521" s="194" t="s">
        <v>193</v>
      </c>
      <c r="E1521" s="195" t="s">
        <v>43</v>
      </c>
      <c r="F1521" s="196" t="s">
        <v>1641</v>
      </c>
      <c r="G1521" s="193"/>
      <c r="H1521" s="195" t="s">
        <v>43</v>
      </c>
      <c r="I1521" s="197"/>
      <c r="J1521" s="193"/>
      <c r="K1521" s="193"/>
      <c r="L1521" s="198"/>
      <c r="M1521" s="199"/>
      <c r="N1521" s="200"/>
      <c r="O1521" s="200"/>
      <c r="P1521" s="200"/>
      <c r="Q1521" s="200"/>
      <c r="R1521" s="200"/>
      <c r="S1521" s="200"/>
      <c r="T1521" s="201"/>
      <c r="AT1521" s="202" t="s">
        <v>193</v>
      </c>
      <c r="AU1521" s="202" t="s">
        <v>90</v>
      </c>
      <c r="AV1521" s="13" t="s">
        <v>88</v>
      </c>
      <c r="AW1521" s="13" t="s">
        <v>41</v>
      </c>
      <c r="AX1521" s="13" t="s">
        <v>80</v>
      </c>
      <c r="AY1521" s="202" t="s">
        <v>182</v>
      </c>
    </row>
    <row r="1522" spans="1:65" s="14" customFormat="1" ht="11.25">
      <c r="B1522" s="203"/>
      <c r="C1522" s="204"/>
      <c r="D1522" s="194" t="s">
        <v>193</v>
      </c>
      <c r="E1522" s="205" t="s">
        <v>43</v>
      </c>
      <c r="F1522" s="206" t="s">
        <v>88</v>
      </c>
      <c r="G1522" s="204"/>
      <c r="H1522" s="207">
        <v>1</v>
      </c>
      <c r="I1522" s="208"/>
      <c r="J1522" s="204"/>
      <c r="K1522" s="204"/>
      <c r="L1522" s="209"/>
      <c r="M1522" s="210"/>
      <c r="N1522" s="211"/>
      <c r="O1522" s="211"/>
      <c r="P1522" s="211"/>
      <c r="Q1522" s="211"/>
      <c r="R1522" s="211"/>
      <c r="S1522" s="211"/>
      <c r="T1522" s="212"/>
      <c r="AT1522" s="213" t="s">
        <v>193</v>
      </c>
      <c r="AU1522" s="213" t="s">
        <v>90</v>
      </c>
      <c r="AV1522" s="14" t="s">
        <v>90</v>
      </c>
      <c r="AW1522" s="14" t="s">
        <v>41</v>
      </c>
      <c r="AX1522" s="14" t="s">
        <v>80</v>
      </c>
      <c r="AY1522" s="213" t="s">
        <v>182</v>
      </c>
    </row>
    <row r="1523" spans="1:65" s="15" customFormat="1" ht="11.25">
      <c r="B1523" s="227"/>
      <c r="C1523" s="228"/>
      <c r="D1523" s="194" t="s">
        <v>193</v>
      </c>
      <c r="E1523" s="229" t="s">
        <v>43</v>
      </c>
      <c r="F1523" s="230" t="s">
        <v>436</v>
      </c>
      <c r="G1523" s="228"/>
      <c r="H1523" s="231">
        <v>5</v>
      </c>
      <c r="I1523" s="232"/>
      <c r="J1523" s="228"/>
      <c r="K1523" s="228"/>
      <c r="L1523" s="233"/>
      <c r="M1523" s="234"/>
      <c r="N1523" s="235"/>
      <c r="O1523" s="235"/>
      <c r="P1523" s="235"/>
      <c r="Q1523" s="235"/>
      <c r="R1523" s="235"/>
      <c r="S1523" s="235"/>
      <c r="T1523" s="236"/>
      <c r="AT1523" s="237" t="s">
        <v>193</v>
      </c>
      <c r="AU1523" s="237" t="s">
        <v>90</v>
      </c>
      <c r="AV1523" s="15" t="s">
        <v>205</v>
      </c>
      <c r="AW1523" s="15" t="s">
        <v>41</v>
      </c>
      <c r="AX1523" s="15" t="s">
        <v>88</v>
      </c>
      <c r="AY1523" s="237" t="s">
        <v>182</v>
      </c>
    </row>
    <row r="1524" spans="1:65" s="2" customFormat="1" ht="49.15" customHeight="1">
      <c r="A1524" s="35"/>
      <c r="B1524" s="36"/>
      <c r="C1524" s="179" t="s">
        <v>1166</v>
      </c>
      <c r="D1524" s="179" t="s">
        <v>187</v>
      </c>
      <c r="E1524" s="180" t="s">
        <v>957</v>
      </c>
      <c r="F1524" s="181" t="s">
        <v>958</v>
      </c>
      <c r="G1524" s="182" t="s">
        <v>190</v>
      </c>
      <c r="H1524" s="183">
        <v>8</v>
      </c>
      <c r="I1524" s="184"/>
      <c r="J1524" s="185">
        <f>ROUND(I1524*H1524,2)</f>
        <v>0</v>
      </c>
      <c r="K1524" s="181" t="s">
        <v>191</v>
      </c>
      <c r="L1524" s="40"/>
      <c r="M1524" s="186" t="s">
        <v>43</v>
      </c>
      <c r="N1524" s="187" t="s">
        <v>51</v>
      </c>
      <c r="O1524" s="65"/>
      <c r="P1524" s="188">
        <f>O1524*H1524</f>
        <v>0</v>
      </c>
      <c r="Q1524" s="188">
        <v>0</v>
      </c>
      <c r="R1524" s="188">
        <f>Q1524*H1524</f>
        <v>0</v>
      </c>
      <c r="S1524" s="188">
        <v>0</v>
      </c>
      <c r="T1524" s="189">
        <f>S1524*H1524</f>
        <v>0</v>
      </c>
      <c r="U1524" s="35"/>
      <c r="V1524" s="35"/>
      <c r="W1524" s="35"/>
      <c r="X1524" s="35"/>
      <c r="Y1524" s="35"/>
      <c r="Z1524" s="35"/>
      <c r="AA1524" s="35"/>
      <c r="AB1524" s="35"/>
      <c r="AC1524" s="35"/>
      <c r="AD1524" s="35"/>
      <c r="AE1524" s="35"/>
      <c r="AR1524" s="190" t="s">
        <v>88</v>
      </c>
      <c r="AT1524" s="190" t="s">
        <v>187</v>
      </c>
      <c r="AU1524" s="190" t="s">
        <v>90</v>
      </c>
      <c r="AY1524" s="17" t="s">
        <v>182</v>
      </c>
      <c r="BE1524" s="191">
        <f>IF(N1524="základní",J1524,0)</f>
        <v>0</v>
      </c>
      <c r="BF1524" s="191">
        <f>IF(N1524="snížená",J1524,0)</f>
        <v>0</v>
      </c>
      <c r="BG1524" s="191">
        <f>IF(N1524="zákl. přenesená",J1524,0)</f>
        <v>0</v>
      </c>
      <c r="BH1524" s="191">
        <f>IF(N1524="sníž. přenesená",J1524,0)</f>
        <v>0</v>
      </c>
      <c r="BI1524" s="191">
        <f>IF(N1524="nulová",J1524,0)</f>
        <v>0</v>
      </c>
      <c r="BJ1524" s="17" t="s">
        <v>88</v>
      </c>
      <c r="BK1524" s="191">
        <f>ROUND(I1524*H1524,2)</f>
        <v>0</v>
      </c>
      <c r="BL1524" s="17" t="s">
        <v>88</v>
      </c>
      <c r="BM1524" s="190" t="s">
        <v>1909</v>
      </c>
    </row>
    <row r="1525" spans="1:65" s="13" customFormat="1" ht="11.25">
      <c r="B1525" s="192"/>
      <c r="C1525" s="193"/>
      <c r="D1525" s="194" t="s">
        <v>193</v>
      </c>
      <c r="E1525" s="195" t="s">
        <v>43</v>
      </c>
      <c r="F1525" s="196" t="s">
        <v>532</v>
      </c>
      <c r="G1525" s="193"/>
      <c r="H1525" s="195" t="s">
        <v>43</v>
      </c>
      <c r="I1525" s="197"/>
      <c r="J1525" s="193"/>
      <c r="K1525" s="193"/>
      <c r="L1525" s="198"/>
      <c r="M1525" s="199"/>
      <c r="N1525" s="200"/>
      <c r="O1525" s="200"/>
      <c r="P1525" s="200"/>
      <c r="Q1525" s="200"/>
      <c r="R1525" s="200"/>
      <c r="S1525" s="200"/>
      <c r="T1525" s="201"/>
      <c r="AT1525" s="202" t="s">
        <v>193</v>
      </c>
      <c r="AU1525" s="202" t="s">
        <v>90</v>
      </c>
      <c r="AV1525" s="13" t="s">
        <v>88</v>
      </c>
      <c r="AW1525" s="13" t="s">
        <v>41</v>
      </c>
      <c r="AX1525" s="13" t="s">
        <v>80</v>
      </c>
      <c r="AY1525" s="202" t="s">
        <v>182</v>
      </c>
    </row>
    <row r="1526" spans="1:65" s="13" customFormat="1" ht="11.25">
      <c r="B1526" s="192"/>
      <c r="C1526" s="193"/>
      <c r="D1526" s="194" t="s">
        <v>193</v>
      </c>
      <c r="E1526" s="195" t="s">
        <v>43</v>
      </c>
      <c r="F1526" s="196" t="s">
        <v>362</v>
      </c>
      <c r="G1526" s="193"/>
      <c r="H1526" s="195" t="s">
        <v>43</v>
      </c>
      <c r="I1526" s="197"/>
      <c r="J1526" s="193"/>
      <c r="K1526" s="193"/>
      <c r="L1526" s="198"/>
      <c r="M1526" s="199"/>
      <c r="N1526" s="200"/>
      <c r="O1526" s="200"/>
      <c r="P1526" s="200"/>
      <c r="Q1526" s="200"/>
      <c r="R1526" s="200"/>
      <c r="S1526" s="200"/>
      <c r="T1526" s="201"/>
      <c r="AT1526" s="202" t="s">
        <v>193</v>
      </c>
      <c r="AU1526" s="202" t="s">
        <v>90</v>
      </c>
      <c r="AV1526" s="13" t="s">
        <v>88</v>
      </c>
      <c r="AW1526" s="13" t="s">
        <v>41</v>
      </c>
      <c r="AX1526" s="13" t="s">
        <v>80</v>
      </c>
      <c r="AY1526" s="202" t="s">
        <v>182</v>
      </c>
    </row>
    <row r="1527" spans="1:65" s="14" customFormat="1" ht="11.25">
      <c r="B1527" s="203"/>
      <c r="C1527" s="204"/>
      <c r="D1527" s="194" t="s">
        <v>193</v>
      </c>
      <c r="E1527" s="205" t="s">
        <v>43</v>
      </c>
      <c r="F1527" s="206" t="s">
        <v>225</v>
      </c>
      <c r="G1527" s="204"/>
      <c r="H1527" s="207">
        <v>8</v>
      </c>
      <c r="I1527" s="208"/>
      <c r="J1527" s="204"/>
      <c r="K1527" s="204"/>
      <c r="L1527" s="209"/>
      <c r="M1527" s="210"/>
      <c r="N1527" s="211"/>
      <c r="O1527" s="211"/>
      <c r="P1527" s="211"/>
      <c r="Q1527" s="211"/>
      <c r="R1527" s="211"/>
      <c r="S1527" s="211"/>
      <c r="T1527" s="212"/>
      <c r="AT1527" s="213" t="s">
        <v>193</v>
      </c>
      <c r="AU1527" s="213" t="s">
        <v>90</v>
      </c>
      <c r="AV1527" s="14" t="s">
        <v>90</v>
      </c>
      <c r="AW1527" s="14" t="s">
        <v>41</v>
      </c>
      <c r="AX1527" s="14" t="s">
        <v>88</v>
      </c>
      <c r="AY1527" s="213" t="s">
        <v>182</v>
      </c>
    </row>
    <row r="1528" spans="1:65" s="2" customFormat="1" ht="49.15" customHeight="1">
      <c r="A1528" s="35"/>
      <c r="B1528" s="36"/>
      <c r="C1528" s="179" t="s">
        <v>1172</v>
      </c>
      <c r="D1528" s="179" t="s">
        <v>187</v>
      </c>
      <c r="E1528" s="180" t="s">
        <v>961</v>
      </c>
      <c r="F1528" s="181" t="s">
        <v>962</v>
      </c>
      <c r="G1528" s="182" t="s">
        <v>190</v>
      </c>
      <c r="H1528" s="183">
        <v>10</v>
      </c>
      <c r="I1528" s="184"/>
      <c r="J1528" s="185">
        <f>ROUND(I1528*H1528,2)</f>
        <v>0</v>
      </c>
      <c r="K1528" s="181" t="s">
        <v>191</v>
      </c>
      <c r="L1528" s="40"/>
      <c r="M1528" s="186" t="s">
        <v>43</v>
      </c>
      <c r="N1528" s="187" t="s">
        <v>51</v>
      </c>
      <c r="O1528" s="65"/>
      <c r="P1528" s="188">
        <f>O1528*H1528</f>
        <v>0</v>
      </c>
      <c r="Q1528" s="188">
        <v>0</v>
      </c>
      <c r="R1528" s="188">
        <f>Q1528*H1528</f>
        <v>0</v>
      </c>
      <c r="S1528" s="188">
        <v>0</v>
      </c>
      <c r="T1528" s="189">
        <f>S1528*H1528</f>
        <v>0</v>
      </c>
      <c r="U1528" s="35"/>
      <c r="V1528" s="35"/>
      <c r="W1528" s="35"/>
      <c r="X1528" s="35"/>
      <c r="Y1528" s="35"/>
      <c r="Z1528" s="35"/>
      <c r="AA1528" s="35"/>
      <c r="AB1528" s="35"/>
      <c r="AC1528" s="35"/>
      <c r="AD1528" s="35"/>
      <c r="AE1528" s="35"/>
      <c r="AR1528" s="190" t="s">
        <v>88</v>
      </c>
      <c r="AT1528" s="190" t="s">
        <v>187</v>
      </c>
      <c r="AU1528" s="190" t="s">
        <v>90</v>
      </c>
      <c r="AY1528" s="17" t="s">
        <v>182</v>
      </c>
      <c r="BE1528" s="191">
        <f>IF(N1528="základní",J1528,0)</f>
        <v>0</v>
      </c>
      <c r="BF1528" s="191">
        <f>IF(N1528="snížená",J1528,0)</f>
        <v>0</v>
      </c>
      <c r="BG1528" s="191">
        <f>IF(N1528="zákl. přenesená",J1528,0)</f>
        <v>0</v>
      </c>
      <c r="BH1528" s="191">
        <f>IF(N1528="sníž. přenesená",J1528,0)</f>
        <v>0</v>
      </c>
      <c r="BI1528" s="191">
        <f>IF(N1528="nulová",J1528,0)</f>
        <v>0</v>
      </c>
      <c r="BJ1528" s="17" t="s">
        <v>88</v>
      </c>
      <c r="BK1528" s="191">
        <f>ROUND(I1528*H1528,2)</f>
        <v>0</v>
      </c>
      <c r="BL1528" s="17" t="s">
        <v>88</v>
      </c>
      <c r="BM1528" s="190" t="s">
        <v>963</v>
      </c>
    </row>
    <row r="1529" spans="1:65" s="13" customFormat="1" ht="11.25">
      <c r="B1529" s="192"/>
      <c r="C1529" s="193"/>
      <c r="D1529" s="194" t="s">
        <v>193</v>
      </c>
      <c r="E1529" s="195" t="s">
        <v>43</v>
      </c>
      <c r="F1529" s="196" t="s">
        <v>431</v>
      </c>
      <c r="G1529" s="193"/>
      <c r="H1529" s="195" t="s">
        <v>43</v>
      </c>
      <c r="I1529" s="197"/>
      <c r="J1529" s="193"/>
      <c r="K1529" s="193"/>
      <c r="L1529" s="198"/>
      <c r="M1529" s="199"/>
      <c r="N1529" s="200"/>
      <c r="O1529" s="200"/>
      <c r="P1529" s="200"/>
      <c r="Q1529" s="200"/>
      <c r="R1529" s="200"/>
      <c r="S1529" s="200"/>
      <c r="T1529" s="201"/>
      <c r="AT1529" s="202" t="s">
        <v>193</v>
      </c>
      <c r="AU1529" s="202" t="s">
        <v>90</v>
      </c>
      <c r="AV1529" s="13" t="s">
        <v>88</v>
      </c>
      <c r="AW1529" s="13" t="s">
        <v>41</v>
      </c>
      <c r="AX1529" s="13" t="s">
        <v>80</v>
      </c>
      <c r="AY1529" s="202" t="s">
        <v>182</v>
      </c>
    </row>
    <row r="1530" spans="1:65" s="13" customFormat="1" ht="11.25">
      <c r="B1530" s="192"/>
      <c r="C1530" s="193"/>
      <c r="D1530" s="194" t="s">
        <v>193</v>
      </c>
      <c r="E1530" s="195" t="s">
        <v>43</v>
      </c>
      <c r="F1530" s="196" t="s">
        <v>638</v>
      </c>
      <c r="G1530" s="193"/>
      <c r="H1530" s="195" t="s">
        <v>43</v>
      </c>
      <c r="I1530" s="197"/>
      <c r="J1530" s="193"/>
      <c r="K1530" s="193"/>
      <c r="L1530" s="198"/>
      <c r="M1530" s="199"/>
      <c r="N1530" s="200"/>
      <c r="O1530" s="200"/>
      <c r="P1530" s="200"/>
      <c r="Q1530" s="200"/>
      <c r="R1530" s="200"/>
      <c r="S1530" s="200"/>
      <c r="T1530" s="201"/>
      <c r="AT1530" s="202" t="s">
        <v>193</v>
      </c>
      <c r="AU1530" s="202" t="s">
        <v>90</v>
      </c>
      <c r="AV1530" s="13" t="s">
        <v>88</v>
      </c>
      <c r="AW1530" s="13" t="s">
        <v>41</v>
      </c>
      <c r="AX1530" s="13" t="s">
        <v>80</v>
      </c>
      <c r="AY1530" s="202" t="s">
        <v>182</v>
      </c>
    </row>
    <row r="1531" spans="1:65" s="14" customFormat="1" ht="11.25">
      <c r="B1531" s="203"/>
      <c r="C1531" s="204"/>
      <c r="D1531" s="194" t="s">
        <v>193</v>
      </c>
      <c r="E1531" s="205" t="s">
        <v>43</v>
      </c>
      <c r="F1531" s="206" t="s">
        <v>88</v>
      </c>
      <c r="G1531" s="204"/>
      <c r="H1531" s="207">
        <v>1</v>
      </c>
      <c r="I1531" s="208"/>
      <c r="J1531" s="204"/>
      <c r="K1531" s="204"/>
      <c r="L1531" s="209"/>
      <c r="M1531" s="210"/>
      <c r="N1531" s="211"/>
      <c r="O1531" s="211"/>
      <c r="P1531" s="211"/>
      <c r="Q1531" s="211"/>
      <c r="R1531" s="211"/>
      <c r="S1531" s="211"/>
      <c r="T1531" s="212"/>
      <c r="AT1531" s="213" t="s">
        <v>193</v>
      </c>
      <c r="AU1531" s="213" t="s">
        <v>90</v>
      </c>
      <c r="AV1531" s="14" t="s">
        <v>90</v>
      </c>
      <c r="AW1531" s="14" t="s">
        <v>41</v>
      </c>
      <c r="AX1531" s="14" t="s">
        <v>80</v>
      </c>
      <c r="AY1531" s="213" t="s">
        <v>182</v>
      </c>
    </row>
    <row r="1532" spans="1:65" s="13" customFormat="1" ht="11.25">
      <c r="B1532" s="192"/>
      <c r="C1532" s="193"/>
      <c r="D1532" s="194" t="s">
        <v>193</v>
      </c>
      <c r="E1532" s="195" t="s">
        <v>43</v>
      </c>
      <c r="F1532" s="196" t="s">
        <v>640</v>
      </c>
      <c r="G1532" s="193"/>
      <c r="H1532" s="195" t="s">
        <v>43</v>
      </c>
      <c r="I1532" s="197"/>
      <c r="J1532" s="193"/>
      <c r="K1532" s="193"/>
      <c r="L1532" s="198"/>
      <c r="M1532" s="199"/>
      <c r="N1532" s="200"/>
      <c r="O1532" s="200"/>
      <c r="P1532" s="200"/>
      <c r="Q1532" s="200"/>
      <c r="R1532" s="200"/>
      <c r="S1532" s="200"/>
      <c r="T1532" s="201"/>
      <c r="AT1532" s="202" t="s">
        <v>193</v>
      </c>
      <c r="AU1532" s="202" t="s">
        <v>90</v>
      </c>
      <c r="AV1532" s="13" t="s">
        <v>88</v>
      </c>
      <c r="AW1532" s="13" t="s">
        <v>41</v>
      </c>
      <c r="AX1532" s="13" t="s">
        <v>80</v>
      </c>
      <c r="AY1532" s="202" t="s">
        <v>182</v>
      </c>
    </row>
    <row r="1533" spans="1:65" s="14" customFormat="1" ht="11.25">
      <c r="B1533" s="203"/>
      <c r="C1533" s="204"/>
      <c r="D1533" s="194" t="s">
        <v>193</v>
      </c>
      <c r="E1533" s="205" t="s">
        <v>43</v>
      </c>
      <c r="F1533" s="206" t="s">
        <v>88</v>
      </c>
      <c r="G1533" s="204"/>
      <c r="H1533" s="207">
        <v>1</v>
      </c>
      <c r="I1533" s="208"/>
      <c r="J1533" s="204"/>
      <c r="K1533" s="204"/>
      <c r="L1533" s="209"/>
      <c r="M1533" s="210"/>
      <c r="N1533" s="211"/>
      <c r="O1533" s="211"/>
      <c r="P1533" s="211"/>
      <c r="Q1533" s="211"/>
      <c r="R1533" s="211"/>
      <c r="S1533" s="211"/>
      <c r="T1533" s="212"/>
      <c r="AT1533" s="213" t="s">
        <v>193</v>
      </c>
      <c r="AU1533" s="213" t="s">
        <v>90</v>
      </c>
      <c r="AV1533" s="14" t="s">
        <v>90</v>
      </c>
      <c r="AW1533" s="14" t="s">
        <v>41</v>
      </c>
      <c r="AX1533" s="14" t="s">
        <v>80</v>
      </c>
      <c r="AY1533" s="213" t="s">
        <v>182</v>
      </c>
    </row>
    <row r="1534" spans="1:65" s="13" customFormat="1" ht="11.25">
      <c r="B1534" s="192"/>
      <c r="C1534" s="193"/>
      <c r="D1534" s="194" t="s">
        <v>193</v>
      </c>
      <c r="E1534" s="195" t="s">
        <v>43</v>
      </c>
      <c r="F1534" s="196" t="s">
        <v>1636</v>
      </c>
      <c r="G1534" s="193"/>
      <c r="H1534" s="195" t="s">
        <v>43</v>
      </c>
      <c r="I1534" s="197"/>
      <c r="J1534" s="193"/>
      <c r="K1534" s="193"/>
      <c r="L1534" s="198"/>
      <c r="M1534" s="199"/>
      <c r="N1534" s="200"/>
      <c r="O1534" s="200"/>
      <c r="P1534" s="200"/>
      <c r="Q1534" s="200"/>
      <c r="R1534" s="200"/>
      <c r="S1534" s="200"/>
      <c r="T1534" s="201"/>
      <c r="AT1534" s="202" t="s">
        <v>193</v>
      </c>
      <c r="AU1534" s="202" t="s">
        <v>90</v>
      </c>
      <c r="AV1534" s="13" t="s">
        <v>88</v>
      </c>
      <c r="AW1534" s="13" t="s">
        <v>41</v>
      </c>
      <c r="AX1534" s="13" t="s">
        <v>80</v>
      </c>
      <c r="AY1534" s="202" t="s">
        <v>182</v>
      </c>
    </row>
    <row r="1535" spans="1:65" s="14" customFormat="1" ht="11.25">
      <c r="B1535" s="203"/>
      <c r="C1535" s="204"/>
      <c r="D1535" s="194" t="s">
        <v>193</v>
      </c>
      <c r="E1535" s="205" t="s">
        <v>43</v>
      </c>
      <c r="F1535" s="206" t="s">
        <v>88</v>
      </c>
      <c r="G1535" s="204"/>
      <c r="H1535" s="207">
        <v>1</v>
      </c>
      <c r="I1535" s="208"/>
      <c r="J1535" s="204"/>
      <c r="K1535" s="204"/>
      <c r="L1535" s="209"/>
      <c r="M1535" s="210"/>
      <c r="N1535" s="211"/>
      <c r="O1535" s="211"/>
      <c r="P1535" s="211"/>
      <c r="Q1535" s="211"/>
      <c r="R1535" s="211"/>
      <c r="S1535" s="211"/>
      <c r="T1535" s="212"/>
      <c r="AT1535" s="213" t="s">
        <v>193</v>
      </c>
      <c r="AU1535" s="213" t="s">
        <v>90</v>
      </c>
      <c r="AV1535" s="14" t="s">
        <v>90</v>
      </c>
      <c r="AW1535" s="14" t="s">
        <v>41</v>
      </c>
      <c r="AX1535" s="14" t="s">
        <v>80</v>
      </c>
      <c r="AY1535" s="213" t="s">
        <v>182</v>
      </c>
    </row>
    <row r="1536" spans="1:65" s="13" customFormat="1" ht="11.25">
      <c r="B1536" s="192"/>
      <c r="C1536" s="193"/>
      <c r="D1536" s="194" t="s">
        <v>193</v>
      </c>
      <c r="E1536" s="195" t="s">
        <v>43</v>
      </c>
      <c r="F1536" s="196" t="s">
        <v>1637</v>
      </c>
      <c r="G1536" s="193"/>
      <c r="H1536" s="195" t="s">
        <v>43</v>
      </c>
      <c r="I1536" s="197"/>
      <c r="J1536" s="193"/>
      <c r="K1536" s="193"/>
      <c r="L1536" s="198"/>
      <c r="M1536" s="199"/>
      <c r="N1536" s="200"/>
      <c r="O1536" s="200"/>
      <c r="P1536" s="200"/>
      <c r="Q1536" s="200"/>
      <c r="R1536" s="200"/>
      <c r="S1536" s="200"/>
      <c r="T1536" s="201"/>
      <c r="AT1536" s="202" t="s">
        <v>193</v>
      </c>
      <c r="AU1536" s="202" t="s">
        <v>90</v>
      </c>
      <c r="AV1536" s="13" t="s">
        <v>88</v>
      </c>
      <c r="AW1536" s="13" t="s">
        <v>41</v>
      </c>
      <c r="AX1536" s="13" t="s">
        <v>80</v>
      </c>
      <c r="AY1536" s="202" t="s">
        <v>182</v>
      </c>
    </row>
    <row r="1537" spans="1:65" s="14" customFormat="1" ht="11.25">
      <c r="B1537" s="203"/>
      <c r="C1537" s="204"/>
      <c r="D1537" s="194" t="s">
        <v>193</v>
      </c>
      <c r="E1537" s="205" t="s">
        <v>43</v>
      </c>
      <c r="F1537" s="206" t="s">
        <v>88</v>
      </c>
      <c r="G1537" s="204"/>
      <c r="H1537" s="207">
        <v>1</v>
      </c>
      <c r="I1537" s="208"/>
      <c r="J1537" s="204"/>
      <c r="K1537" s="204"/>
      <c r="L1537" s="209"/>
      <c r="M1537" s="210"/>
      <c r="N1537" s="211"/>
      <c r="O1537" s="211"/>
      <c r="P1537" s="211"/>
      <c r="Q1537" s="211"/>
      <c r="R1537" s="211"/>
      <c r="S1537" s="211"/>
      <c r="T1537" s="212"/>
      <c r="AT1537" s="213" t="s">
        <v>193</v>
      </c>
      <c r="AU1537" s="213" t="s">
        <v>90</v>
      </c>
      <c r="AV1537" s="14" t="s">
        <v>90</v>
      </c>
      <c r="AW1537" s="14" t="s">
        <v>41</v>
      </c>
      <c r="AX1537" s="14" t="s">
        <v>80</v>
      </c>
      <c r="AY1537" s="213" t="s">
        <v>182</v>
      </c>
    </row>
    <row r="1538" spans="1:65" s="13" customFormat="1" ht="11.25">
      <c r="B1538" s="192"/>
      <c r="C1538" s="193"/>
      <c r="D1538" s="194" t="s">
        <v>193</v>
      </c>
      <c r="E1538" s="195" t="s">
        <v>43</v>
      </c>
      <c r="F1538" s="196" t="s">
        <v>1638</v>
      </c>
      <c r="G1538" s="193"/>
      <c r="H1538" s="195" t="s">
        <v>43</v>
      </c>
      <c r="I1538" s="197"/>
      <c r="J1538" s="193"/>
      <c r="K1538" s="193"/>
      <c r="L1538" s="198"/>
      <c r="M1538" s="199"/>
      <c r="N1538" s="200"/>
      <c r="O1538" s="200"/>
      <c r="P1538" s="200"/>
      <c r="Q1538" s="200"/>
      <c r="R1538" s="200"/>
      <c r="S1538" s="200"/>
      <c r="T1538" s="201"/>
      <c r="AT1538" s="202" t="s">
        <v>193</v>
      </c>
      <c r="AU1538" s="202" t="s">
        <v>90</v>
      </c>
      <c r="AV1538" s="13" t="s">
        <v>88</v>
      </c>
      <c r="AW1538" s="13" t="s">
        <v>41</v>
      </c>
      <c r="AX1538" s="13" t="s">
        <v>80</v>
      </c>
      <c r="AY1538" s="202" t="s">
        <v>182</v>
      </c>
    </row>
    <row r="1539" spans="1:65" s="14" customFormat="1" ht="11.25">
      <c r="B1539" s="203"/>
      <c r="C1539" s="204"/>
      <c r="D1539" s="194" t="s">
        <v>193</v>
      </c>
      <c r="E1539" s="205" t="s">
        <v>43</v>
      </c>
      <c r="F1539" s="206" t="s">
        <v>88</v>
      </c>
      <c r="G1539" s="204"/>
      <c r="H1539" s="207">
        <v>1</v>
      </c>
      <c r="I1539" s="208"/>
      <c r="J1539" s="204"/>
      <c r="K1539" s="204"/>
      <c r="L1539" s="209"/>
      <c r="M1539" s="210"/>
      <c r="N1539" s="211"/>
      <c r="O1539" s="211"/>
      <c r="P1539" s="211"/>
      <c r="Q1539" s="211"/>
      <c r="R1539" s="211"/>
      <c r="S1539" s="211"/>
      <c r="T1539" s="212"/>
      <c r="AT1539" s="213" t="s">
        <v>193</v>
      </c>
      <c r="AU1539" s="213" t="s">
        <v>90</v>
      </c>
      <c r="AV1539" s="14" t="s">
        <v>90</v>
      </c>
      <c r="AW1539" s="14" t="s">
        <v>41</v>
      </c>
      <c r="AX1539" s="14" t="s">
        <v>80</v>
      </c>
      <c r="AY1539" s="213" t="s">
        <v>182</v>
      </c>
    </row>
    <row r="1540" spans="1:65" s="13" customFormat="1" ht="11.25">
      <c r="B1540" s="192"/>
      <c r="C1540" s="193"/>
      <c r="D1540" s="194" t="s">
        <v>193</v>
      </c>
      <c r="E1540" s="195" t="s">
        <v>43</v>
      </c>
      <c r="F1540" s="196" t="s">
        <v>1639</v>
      </c>
      <c r="G1540" s="193"/>
      <c r="H1540" s="195" t="s">
        <v>43</v>
      </c>
      <c r="I1540" s="197"/>
      <c r="J1540" s="193"/>
      <c r="K1540" s="193"/>
      <c r="L1540" s="198"/>
      <c r="M1540" s="199"/>
      <c r="N1540" s="200"/>
      <c r="O1540" s="200"/>
      <c r="P1540" s="200"/>
      <c r="Q1540" s="200"/>
      <c r="R1540" s="200"/>
      <c r="S1540" s="200"/>
      <c r="T1540" s="201"/>
      <c r="AT1540" s="202" t="s">
        <v>193</v>
      </c>
      <c r="AU1540" s="202" t="s">
        <v>90</v>
      </c>
      <c r="AV1540" s="13" t="s">
        <v>88</v>
      </c>
      <c r="AW1540" s="13" t="s">
        <v>41</v>
      </c>
      <c r="AX1540" s="13" t="s">
        <v>80</v>
      </c>
      <c r="AY1540" s="202" t="s">
        <v>182</v>
      </c>
    </row>
    <row r="1541" spans="1:65" s="14" customFormat="1" ht="11.25">
      <c r="B1541" s="203"/>
      <c r="C1541" s="204"/>
      <c r="D1541" s="194" t="s">
        <v>193</v>
      </c>
      <c r="E1541" s="205" t="s">
        <v>43</v>
      </c>
      <c r="F1541" s="206" t="s">
        <v>88</v>
      </c>
      <c r="G1541" s="204"/>
      <c r="H1541" s="207">
        <v>1</v>
      </c>
      <c r="I1541" s="208"/>
      <c r="J1541" s="204"/>
      <c r="K1541" s="204"/>
      <c r="L1541" s="209"/>
      <c r="M1541" s="210"/>
      <c r="N1541" s="211"/>
      <c r="O1541" s="211"/>
      <c r="P1541" s="211"/>
      <c r="Q1541" s="211"/>
      <c r="R1541" s="211"/>
      <c r="S1541" s="211"/>
      <c r="T1541" s="212"/>
      <c r="AT1541" s="213" t="s">
        <v>193</v>
      </c>
      <c r="AU1541" s="213" t="s">
        <v>90</v>
      </c>
      <c r="AV1541" s="14" t="s">
        <v>90</v>
      </c>
      <c r="AW1541" s="14" t="s">
        <v>41</v>
      </c>
      <c r="AX1541" s="14" t="s">
        <v>80</v>
      </c>
      <c r="AY1541" s="213" t="s">
        <v>182</v>
      </c>
    </row>
    <row r="1542" spans="1:65" s="13" customFormat="1" ht="11.25">
      <c r="B1542" s="192"/>
      <c r="C1542" s="193"/>
      <c r="D1542" s="194" t="s">
        <v>193</v>
      </c>
      <c r="E1542" s="195" t="s">
        <v>43</v>
      </c>
      <c r="F1542" s="196" t="s">
        <v>1641</v>
      </c>
      <c r="G1542" s="193"/>
      <c r="H1542" s="195" t="s">
        <v>43</v>
      </c>
      <c r="I1542" s="197"/>
      <c r="J1542" s="193"/>
      <c r="K1542" s="193"/>
      <c r="L1542" s="198"/>
      <c r="M1542" s="199"/>
      <c r="N1542" s="200"/>
      <c r="O1542" s="200"/>
      <c r="P1542" s="200"/>
      <c r="Q1542" s="200"/>
      <c r="R1542" s="200"/>
      <c r="S1542" s="200"/>
      <c r="T1542" s="201"/>
      <c r="AT1542" s="202" t="s">
        <v>193</v>
      </c>
      <c r="AU1542" s="202" t="s">
        <v>90</v>
      </c>
      <c r="AV1542" s="13" t="s">
        <v>88</v>
      </c>
      <c r="AW1542" s="13" t="s">
        <v>41</v>
      </c>
      <c r="AX1542" s="13" t="s">
        <v>80</v>
      </c>
      <c r="AY1542" s="202" t="s">
        <v>182</v>
      </c>
    </row>
    <row r="1543" spans="1:65" s="14" customFormat="1" ht="11.25">
      <c r="B1543" s="203"/>
      <c r="C1543" s="204"/>
      <c r="D1543" s="194" t="s">
        <v>193</v>
      </c>
      <c r="E1543" s="205" t="s">
        <v>43</v>
      </c>
      <c r="F1543" s="206" t="s">
        <v>88</v>
      </c>
      <c r="G1543" s="204"/>
      <c r="H1543" s="207">
        <v>1</v>
      </c>
      <c r="I1543" s="208"/>
      <c r="J1543" s="204"/>
      <c r="K1543" s="204"/>
      <c r="L1543" s="209"/>
      <c r="M1543" s="210"/>
      <c r="N1543" s="211"/>
      <c r="O1543" s="211"/>
      <c r="P1543" s="211"/>
      <c r="Q1543" s="211"/>
      <c r="R1543" s="211"/>
      <c r="S1543" s="211"/>
      <c r="T1543" s="212"/>
      <c r="AT1543" s="213" t="s">
        <v>193</v>
      </c>
      <c r="AU1543" s="213" t="s">
        <v>90</v>
      </c>
      <c r="AV1543" s="14" t="s">
        <v>90</v>
      </c>
      <c r="AW1543" s="14" t="s">
        <v>41</v>
      </c>
      <c r="AX1543" s="14" t="s">
        <v>80</v>
      </c>
      <c r="AY1543" s="213" t="s">
        <v>182</v>
      </c>
    </row>
    <row r="1544" spans="1:65" s="13" customFormat="1" ht="11.25">
      <c r="B1544" s="192"/>
      <c r="C1544" s="193"/>
      <c r="D1544" s="194" t="s">
        <v>193</v>
      </c>
      <c r="E1544" s="195" t="s">
        <v>43</v>
      </c>
      <c r="F1544" s="196" t="s">
        <v>1643</v>
      </c>
      <c r="G1544" s="193"/>
      <c r="H1544" s="195" t="s">
        <v>43</v>
      </c>
      <c r="I1544" s="197"/>
      <c r="J1544" s="193"/>
      <c r="K1544" s="193"/>
      <c r="L1544" s="198"/>
      <c r="M1544" s="199"/>
      <c r="N1544" s="200"/>
      <c r="O1544" s="200"/>
      <c r="P1544" s="200"/>
      <c r="Q1544" s="200"/>
      <c r="R1544" s="200"/>
      <c r="S1544" s="200"/>
      <c r="T1544" s="201"/>
      <c r="AT1544" s="202" t="s">
        <v>193</v>
      </c>
      <c r="AU1544" s="202" t="s">
        <v>90</v>
      </c>
      <c r="AV1544" s="13" t="s">
        <v>88</v>
      </c>
      <c r="AW1544" s="13" t="s">
        <v>41</v>
      </c>
      <c r="AX1544" s="13" t="s">
        <v>80</v>
      </c>
      <c r="AY1544" s="202" t="s">
        <v>182</v>
      </c>
    </row>
    <row r="1545" spans="1:65" s="14" customFormat="1" ht="11.25">
      <c r="B1545" s="203"/>
      <c r="C1545" s="204"/>
      <c r="D1545" s="194" t="s">
        <v>193</v>
      </c>
      <c r="E1545" s="205" t="s">
        <v>43</v>
      </c>
      <c r="F1545" s="206" t="s">
        <v>88</v>
      </c>
      <c r="G1545" s="204"/>
      <c r="H1545" s="207">
        <v>1</v>
      </c>
      <c r="I1545" s="208"/>
      <c r="J1545" s="204"/>
      <c r="K1545" s="204"/>
      <c r="L1545" s="209"/>
      <c r="M1545" s="210"/>
      <c r="N1545" s="211"/>
      <c r="O1545" s="211"/>
      <c r="P1545" s="211"/>
      <c r="Q1545" s="211"/>
      <c r="R1545" s="211"/>
      <c r="S1545" s="211"/>
      <c r="T1545" s="212"/>
      <c r="AT1545" s="213" t="s">
        <v>193</v>
      </c>
      <c r="AU1545" s="213" t="s">
        <v>90</v>
      </c>
      <c r="AV1545" s="14" t="s">
        <v>90</v>
      </c>
      <c r="AW1545" s="14" t="s">
        <v>41</v>
      </c>
      <c r="AX1545" s="14" t="s">
        <v>80</v>
      </c>
      <c r="AY1545" s="213" t="s">
        <v>182</v>
      </c>
    </row>
    <row r="1546" spans="1:65" s="13" customFormat="1" ht="11.25">
      <c r="B1546" s="192"/>
      <c r="C1546" s="193"/>
      <c r="D1546" s="194" t="s">
        <v>193</v>
      </c>
      <c r="E1546" s="195" t="s">
        <v>43</v>
      </c>
      <c r="F1546" s="196" t="s">
        <v>1644</v>
      </c>
      <c r="G1546" s="193"/>
      <c r="H1546" s="195" t="s">
        <v>43</v>
      </c>
      <c r="I1546" s="197"/>
      <c r="J1546" s="193"/>
      <c r="K1546" s="193"/>
      <c r="L1546" s="198"/>
      <c r="M1546" s="199"/>
      <c r="N1546" s="200"/>
      <c r="O1546" s="200"/>
      <c r="P1546" s="200"/>
      <c r="Q1546" s="200"/>
      <c r="R1546" s="200"/>
      <c r="S1546" s="200"/>
      <c r="T1546" s="201"/>
      <c r="AT1546" s="202" t="s">
        <v>193</v>
      </c>
      <c r="AU1546" s="202" t="s">
        <v>90</v>
      </c>
      <c r="AV1546" s="13" t="s">
        <v>88</v>
      </c>
      <c r="AW1546" s="13" t="s">
        <v>41</v>
      </c>
      <c r="AX1546" s="13" t="s">
        <v>80</v>
      </c>
      <c r="AY1546" s="202" t="s">
        <v>182</v>
      </c>
    </row>
    <row r="1547" spans="1:65" s="14" customFormat="1" ht="11.25">
      <c r="B1547" s="203"/>
      <c r="C1547" s="204"/>
      <c r="D1547" s="194" t="s">
        <v>193</v>
      </c>
      <c r="E1547" s="205" t="s">
        <v>43</v>
      </c>
      <c r="F1547" s="206" t="s">
        <v>88</v>
      </c>
      <c r="G1547" s="204"/>
      <c r="H1547" s="207">
        <v>1</v>
      </c>
      <c r="I1547" s="208"/>
      <c r="J1547" s="204"/>
      <c r="K1547" s="204"/>
      <c r="L1547" s="209"/>
      <c r="M1547" s="210"/>
      <c r="N1547" s="211"/>
      <c r="O1547" s="211"/>
      <c r="P1547" s="211"/>
      <c r="Q1547" s="211"/>
      <c r="R1547" s="211"/>
      <c r="S1547" s="211"/>
      <c r="T1547" s="212"/>
      <c r="AT1547" s="213" t="s">
        <v>193</v>
      </c>
      <c r="AU1547" s="213" t="s">
        <v>90</v>
      </c>
      <c r="AV1547" s="14" t="s">
        <v>90</v>
      </c>
      <c r="AW1547" s="14" t="s">
        <v>41</v>
      </c>
      <c r="AX1547" s="14" t="s">
        <v>80</v>
      </c>
      <c r="AY1547" s="213" t="s">
        <v>182</v>
      </c>
    </row>
    <row r="1548" spans="1:65" s="13" customFormat="1" ht="11.25">
      <c r="B1548" s="192"/>
      <c r="C1548" s="193"/>
      <c r="D1548" s="194" t="s">
        <v>193</v>
      </c>
      <c r="E1548" s="195" t="s">
        <v>43</v>
      </c>
      <c r="F1548" s="196" t="s">
        <v>1646</v>
      </c>
      <c r="G1548" s="193"/>
      <c r="H1548" s="195" t="s">
        <v>43</v>
      </c>
      <c r="I1548" s="197"/>
      <c r="J1548" s="193"/>
      <c r="K1548" s="193"/>
      <c r="L1548" s="198"/>
      <c r="M1548" s="199"/>
      <c r="N1548" s="200"/>
      <c r="O1548" s="200"/>
      <c r="P1548" s="200"/>
      <c r="Q1548" s="200"/>
      <c r="R1548" s="200"/>
      <c r="S1548" s="200"/>
      <c r="T1548" s="201"/>
      <c r="AT1548" s="202" t="s">
        <v>193</v>
      </c>
      <c r="AU1548" s="202" t="s">
        <v>90</v>
      </c>
      <c r="AV1548" s="13" t="s">
        <v>88</v>
      </c>
      <c r="AW1548" s="13" t="s">
        <v>41</v>
      </c>
      <c r="AX1548" s="13" t="s">
        <v>80</v>
      </c>
      <c r="AY1548" s="202" t="s">
        <v>182</v>
      </c>
    </row>
    <row r="1549" spans="1:65" s="14" customFormat="1" ht="11.25">
      <c r="B1549" s="203"/>
      <c r="C1549" s="204"/>
      <c r="D1549" s="194" t="s">
        <v>193</v>
      </c>
      <c r="E1549" s="205" t="s">
        <v>43</v>
      </c>
      <c r="F1549" s="206" t="s">
        <v>88</v>
      </c>
      <c r="G1549" s="204"/>
      <c r="H1549" s="207">
        <v>1</v>
      </c>
      <c r="I1549" s="208"/>
      <c r="J1549" s="204"/>
      <c r="K1549" s="204"/>
      <c r="L1549" s="209"/>
      <c r="M1549" s="210"/>
      <c r="N1549" s="211"/>
      <c r="O1549" s="211"/>
      <c r="P1549" s="211"/>
      <c r="Q1549" s="211"/>
      <c r="R1549" s="211"/>
      <c r="S1549" s="211"/>
      <c r="T1549" s="212"/>
      <c r="AT1549" s="213" t="s">
        <v>193</v>
      </c>
      <c r="AU1549" s="213" t="s">
        <v>90</v>
      </c>
      <c r="AV1549" s="14" t="s">
        <v>90</v>
      </c>
      <c r="AW1549" s="14" t="s">
        <v>41</v>
      </c>
      <c r="AX1549" s="14" t="s">
        <v>80</v>
      </c>
      <c r="AY1549" s="213" t="s">
        <v>182</v>
      </c>
    </row>
    <row r="1550" spans="1:65" s="15" customFormat="1" ht="11.25">
      <c r="B1550" s="227"/>
      <c r="C1550" s="228"/>
      <c r="D1550" s="194" t="s">
        <v>193</v>
      </c>
      <c r="E1550" s="229" t="s">
        <v>43</v>
      </c>
      <c r="F1550" s="230" t="s">
        <v>436</v>
      </c>
      <c r="G1550" s="228"/>
      <c r="H1550" s="231">
        <v>10</v>
      </c>
      <c r="I1550" s="232"/>
      <c r="J1550" s="228"/>
      <c r="K1550" s="228"/>
      <c r="L1550" s="233"/>
      <c r="M1550" s="234"/>
      <c r="N1550" s="235"/>
      <c r="O1550" s="235"/>
      <c r="P1550" s="235"/>
      <c r="Q1550" s="235"/>
      <c r="R1550" s="235"/>
      <c r="S1550" s="235"/>
      <c r="T1550" s="236"/>
      <c r="AT1550" s="237" t="s">
        <v>193</v>
      </c>
      <c r="AU1550" s="237" t="s">
        <v>90</v>
      </c>
      <c r="AV1550" s="15" t="s">
        <v>205</v>
      </c>
      <c r="AW1550" s="15" t="s">
        <v>41</v>
      </c>
      <c r="AX1550" s="15" t="s">
        <v>88</v>
      </c>
      <c r="AY1550" s="237" t="s">
        <v>182</v>
      </c>
    </row>
    <row r="1551" spans="1:65" s="2" customFormat="1" ht="14.45" customHeight="1">
      <c r="A1551" s="35"/>
      <c r="B1551" s="36"/>
      <c r="C1551" s="214" t="s">
        <v>1176</v>
      </c>
      <c r="D1551" s="214" t="s">
        <v>179</v>
      </c>
      <c r="E1551" s="215" t="s">
        <v>965</v>
      </c>
      <c r="F1551" s="216" t="s">
        <v>966</v>
      </c>
      <c r="G1551" s="217" t="s">
        <v>190</v>
      </c>
      <c r="H1551" s="218">
        <v>10</v>
      </c>
      <c r="I1551" s="219"/>
      <c r="J1551" s="220">
        <f>ROUND(I1551*H1551,2)</f>
        <v>0</v>
      </c>
      <c r="K1551" s="216" t="s">
        <v>198</v>
      </c>
      <c r="L1551" s="221"/>
      <c r="M1551" s="222" t="s">
        <v>43</v>
      </c>
      <c r="N1551" s="223" t="s">
        <v>51</v>
      </c>
      <c r="O1551" s="65"/>
      <c r="P1551" s="188">
        <f>O1551*H1551</f>
        <v>0</v>
      </c>
      <c r="Q1551" s="188">
        <v>0</v>
      </c>
      <c r="R1551" s="188">
        <f>Q1551*H1551</f>
        <v>0</v>
      </c>
      <c r="S1551" s="188">
        <v>0</v>
      </c>
      <c r="T1551" s="189">
        <f>S1551*H1551</f>
        <v>0</v>
      </c>
      <c r="U1551" s="35"/>
      <c r="V1551" s="35"/>
      <c r="W1551" s="35"/>
      <c r="X1551" s="35"/>
      <c r="Y1551" s="35"/>
      <c r="Z1551" s="35"/>
      <c r="AA1551" s="35"/>
      <c r="AB1551" s="35"/>
      <c r="AC1551" s="35"/>
      <c r="AD1551" s="35"/>
      <c r="AE1551" s="35"/>
      <c r="AR1551" s="190" t="s">
        <v>90</v>
      </c>
      <c r="AT1551" s="190" t="s">
        <v>179</v>
      </c>
      <c r="AU1551" s="190" t="s">
        <v>90</v>
      </c>
      <c r="AY1551" s="17" t="s">
        <v>182</v>
      </c>
      <c r="BE1551" s="191">
        <f>IF(N1551="základní",J1551,0)</f>
        <v>0</v>
      </c>
      <c r="BF1551" s="191">
        <f>IF(N1551="snížená",J1551,0)</f>
        <v>0</v>
      </c>
      <c r="BG1551" s="191">
        <f>IF(N1551="zákl. přenesená",J1551,0)</f>
        <v>0</v>
      </c>
      <c r="BH1551" s="191">
        <f>IF(N1551="sníž. přenesená",J1551,0)</f>
        <v>0</v>
      </c>
      <c r="BI1551" s="191">
        <f>IF(N1551="nulová",J1551,0)</f>
        <v>0</v>
      </c>
      <c r="BJ1551" s="17" t="s">
        <v>88</v>
      </c>
      <c r="BK1551" s="191">
        <f>ROUND(I1551*H1551,2)</f>
        <v>0</v>
      </c>
      <c r="BL1551" s="17" t="s">
        <v>88</v>
      </c>
      <c r="BM1551" s="190" t="s">
        <v>967</v>
      </c>
    </row>
    <row r="1552" spans="1:65" s="13" customFormat="1" ht="11.25">
      <c r="B1552" s="192"/>
      <c r="C1552" s="193"/>
      <c r="D1552" s="194" t="s">
        <v>193</v>
      </c>
      <c r="E1552" s="195" t="s">
        <v>43</v>
      </c>
      <c r="F1552" s="196" t="s">
        <v>431</v>
      </c>
      <c r="G1552" s="193"/>
      <c r="H1552" s="195" t="s">
        <v>43</v>
      </c>
      <c r="I1552" s="197"/>
      <c r="J1552" s="193"/>
      <c r="K1552" s="193"/>
      <c r="L1552" s="198"/>
      <c r="M1552" s="199"/>
      <c r="N1552" s="200"/>
      <c r="O1552" s="200"/>
      <c r="P1552" s="200"/>
      <c r="Q1552" s="200"/>
      <c r="R1552" s="200"/>
      <c r="S1552" s="200"/>
      <c r="T1552" s="201"/>
      <c r="AT1552" s="202" t="s">
        <v>193</v>
      </c>
      <c r="AU1552" s="202" t="s">
        <v>90</v>
      </c>
      <c r="AV1552" s="13" t="s">
        <v>88</v>
      </c>
      <c r="AW1552" s="13" t="s">
        <v>41</v>
      </c>
      <c r="AX1552" s="13" t="s">
        <v>80</v>
      </c>
      <c r="AY1552" s="202" t="s">
        <v>182</v>
      </c>
    </row>
    <row r="1553" spans="2:51" s="13" customFormat="1" ht="11.25">
      <c r="B1553" s="192"/>
      <c r="C1553" s="193"/>
      <c r="D1553" s="194" t="s">
        <v>193</v>
      </c>
      <c r="E1553" s="195" t="s">
        <v>43</v>
      </c>
      <c r="F1553" s="196" t="s">
        <v>638</v>
      </c>
      <c r="G1553" s="193"/>
      <c r="H1553" s="195" t="s">
        <v>43</v>
      </c>
      <c r="I1553" s="197"/>
      <c r="J1553" s="193"/>
      <c r="K1553" s="193"/>
      <c r="L1553" s="198"/>
      <c r="M1553" s="199"/>
      <c r="N1553" s="200"/>
      <c r="O1553" s="200"/>
      <c r="P1553" s="200"/>
      <c r="Q1553" s="200"/>
      <c r="R1553" s="200"/>
      <c r="S1553" s="200"/>
      <c r="T1553" s="201"/>
      <c r="AT1553" s="202" t="s">
        <v>193</v>
      </c>
      <c r="AU1553" s="202" t="s">
        <v>90</v>
      </c>
      <c r="AV1553" s="13" t="s">
        <v>88</v>
      </c>
      <c r="AW1553" s="13" t="s">
        <v>41</v>
      </c>
      <c r="AX1553" s="13" t="s">
        <v>80</v>
      </c>
      <c r="AY1553" s="202" t="s">
        <v>182</v>
      </c>
    </row>
    <row r="1554" spans="2:51" s="14" customFormat="1" ht="11.25">
      <c r="B1554" s="203"/>
      <c r="C1554" s="204"/>
      <c r="D1554" s="194" t="s">
        <v>193</v>
      </c>
      <c r="E1554" s="205" t="s">
        <v>43</v>
      </c>
      <c r="F1554" s="206" t="s">
        <v>88</v>
      </c>
      <c r="G1554" s="204"/>
      <c r="H1554" s="207">
        <v>1</v>
      </c>
      <c r="I1554" s="208"/>
      <c r="J1554" s="204"/>
      <c r="K1554" s="204"/>
      <c r="L1554" s="209"/>
      <c r="M1554" s="210"/>
      <c r="N1554" s="211"/>
      <c r="O1554" s="211"/>
      <c r="P1554" s="211"/>
      <c r="Q1554" s="211"/>
      <c r="R1554" s="211"/>
      <c r="S1554" s="211"/>
      <c r="T1554" s="212"/>
      <c r="AT1554" s="213" t="s">
        <v>193</v>
      </c>
      <c r="AU1554" s="213" t="s">
        <v>90</v>
      </c>
      <c r="AV1554" s="14" t="s">
        <v>90</v>
      </c>
      <c r="AW1554" s="14" t="s">
        <v>41</v>
      </c>
      <c r="AX1554" s="14" t="s">
        <v>80</v>
      </c>
      <c r="AY1554" s="213" t="s">
        <v>182</v>
      </c>
    </row>
    <row r="1555" spans="2:51" s="13" customFormat="1" ht="11.25">
      <c r="B1555" s="192"/>
      <c r="C1555" s="193"/>
      <c r="D1555" s="194" t="s">
        <v>193</v>
      </c>
      <c r="E1555" s="195" t="s">
        <v>43</v>
      </c>
      <c r="F1555" s="196" t="s">
        <v>640</v>
      </c>
      <c r="G1555" s="193"/>
      <c r="H1555" s="195" t="s">
        <v>43</v>
      </c>
      <c r="I1555" s="197"/>
      <c r="J1555" s="193"/>
      <c r="K1555" s="193"/>
      <c r="L1555" s="198"/>
      <c r="M1555" s="199"/>
      <c r="N1555" s="200"/>
      <c r="O1555" s="200"/>
      <c r="P1555" s="200"/>
      <c r="Q1555" s="200"/>
      <c r="R1555" s="200"/>
      <c r="S1555" s="200"/>
      <c r="T1555" s="201"/>
      <c r="AT1555" s="202" t="s">
        <v>193</v>
      </c>
      <c r="AU1555" s="202" t="s">
        <v>90</v>
      </c>
      <c r="AV1555" s="13" t="s">
        <v>88</v>
      </c>
      <c r="AW1555" s="13" t="s">
        <v>41</v>
      </c>
      <c r="AX1555" s="13" t="s">
        <v>80</v>
      </c>
      <c r="AY1555" s="202" t="s">
        <v>182</v>
      </c>
    </row>
    <row r="1556" spans="2:51" s="14" customFormat="1" ht="11.25">
      <c r="B1556" s="203"/>
      <c r="C1556" s="204"/>
      <c r="D1556" s="194" t="s">
        <v>193</v>
      </c>
      <c r="E1556" s="205" t="s">
        <v>43</v>
      </c>
      <c r="F1556" s="206" t="s">
        <v>88</v>
      </c>
      <c r="G1556" s="204"/>
      <c r="H1556" s="207">
        <v>1</v>
      </c>
      <c r="I1556" s="208"/>
      <c r="J1556" s="204"/>
      <c r="K1556" s="204"/>
      <c r="L1556" s="209"/>
      <c r="M1556" s="210"/>
      <c r="N1556" s="211"/>
      <c r="O1556" s="211"/>
      <c r="P1556" s="211"/>
      <c r="Q1556" s="211"/>
      <c r="R1556" s="211"/>
      <c r="S1556" s="211"/>
      <c r="T1556" s="212"/>
      <c r="AT1556" s="213" t="s">
        <v>193</v>
      </c>
      <c r="AU1556" s="213" t="s">
        <v>90</v>
      </c>
      <c r="AV1556" s="14" t="s">
        <v>90</v>
      </c>
      <c r="AW1556" s="14" t="s">
        <v>41</v>
      </c>
      <c r="AX1556" s="14" t="s">
        <v>80</v>
      </c>
      <c r="AY1556" s="213" t="s">
        <v>182</v>
      </c>
    </row>
    <row r="1557" spans="2:51" s="13" customFormat="1" ht="11.25">
      <c r="B1557" s="192"/>
      <c r="C1557" s="193"/>
      <c r="D1557" s="194" t="s">
        <v>193</v>
      </c>
      <c r="E1557" s="195" t="s">
        <v>43</v>
      </c>
      <c r="F1557" s="196" t="s">
        <v>1636</v>
      </c>
      <c r="G1557" s="193"/>
      <c r="H1557" s="195" t="s">
        <v>43</v>
      </c>
      <c r="I1557" s="197"/>
      <c r="J1557" s="193"/>
      <c r="K1557" s="193"/>
      <c r="L1557" s="198"/>
      <c r="M1557" s="199"/>
      <c r="N1557" s="200"/>
      <c r="O1557" s="200"/>
      <c r="P1557" s="200"/>
      <c r="Q1557" s="200"/>
      <c r="R1557" s="200"/>
      <c r="S1557" s="200"/>
      <c r="T1557" s="201"/>
      <c r="AT1557" s="202" t="s">
        <v>193</v>
      </c>
      <c r="AU1557" s="202" t="s">
        <v>90</v>
      </c>
      <c r="AV1557" s="13" t="s">
        <v>88</v>
      </c>
      <c r="AW1557" s="13" t="s">
        <v>41</v>
      </c>
      <c r="AX1557" s="13" t="s">
        <v>80</v>
      </c>
      <c r="AY1557" s="202" t="s">
        <v>182</v>
      </c>
    </row>
    <row r="1558" spans="2:51" s="14" customFormat="1" ht="11.25">
      <c r="B1558" s="203"/>
      <c r="C1558" s="204"/>
      <c r="D1558" s="194" t="s">
        <v>193</v>
      </c>
      <c r="E1558" s="205" t="s">
        <v>43</v>
      </c>
      <c r="F1558" s="206" t="s">
        <v>88</v>
      </c>
      <c r="G1558" s="204"/>
      <c r="H1558" s="207">
        <v>1</v>
      </c>
      <c r="I1558" s="208"/>
      <c r="J1558" s="204"/>
      <c r="K1558" s="204"/>
      <c r="L1558" s="209"/>
      <c r="M1558" s="210"/>
      <c r="N1558" s="211"/>
      <c r="O1558" s="211"/>
      <c r="P1558" s="211"/>
      <c r="Q1558" s="211"/>
      <c r="R1558" s="211"/>
      <c r="S1558" s="211"/>
      <c r="T1558" s="212"/>
      <c r="AT1558" s="213" t="s">
        <v>193</v>
      </c>
      <c r="AU1558" s="213" t="s">
        <v>90</v>
      </c>
      <c r="AV1558" s="14" t="s">
        <v>90</v>
      </c>
      <c r="AW1558" s="14" t="s">
        <v>41</v>
      </c>
      <c r="AX1558" s="14" t="s">
        <v>80</v>
      </c>
      <c r="AY1558" s="213" t="s">
        <v>182</v>
      </c>
    </row>
    <row r="1559" spans="2:51" s="13" customFormat="1" ht="11.25">
      <c r="B1559" s="192"/>
      <c r="C1559" s="193"/>
      <c r="D1559" s="194" t="s">
        <v>193</v>
      </c>
      <c r="E1559" s="195" t="s">
        <v>43</v>
      </c>
      <c r="F1559" s="196" t="s">
        <v>1637</v>
      </c>
      <c r="G1559" s="193"/>
      <c r="H1559" s="195" t="s">
        <v>43</v>
      </c>
      <c r="I1559" s="197"/>
      <c r="J1559" s="193"/>
      <c r="K1559" s="193"/>
      <c r="L1559" s="198"/>
      <c r="M1559" s="199"/>
      <c r="N1559" s="200"/>
      <c r="O1559" s="200"/>
      <c r="P1559" s="200"/>
      <c r="Q1559" s="200"/>
      <c r="R1559" s="200"/>
      <c r="S1559" s="200"/>
      <c r="T1559" s="201"/>
      <c r="AT1559" s="202" t="s">
        <v>193</v>
      </c>
      <c r="AU1559" s="202" t="s">
        <v>90</v>
      </c>
      <c r="AV1559" s="13" t="s">
        <v>88</v>
      </c>
      <c r="AW1559" s="13" t="s">
        <v>41</v>
      </c>
      <c r="AX1559" s="13" t="s">
        <v>80</v>
      </c>
      <c r="AY1559" s="202" t="s">
        <v>182</v>
      </c>
    </row>
    <row r="1560" spans="2:51" s="14" customFormat="1" ht="11.25">
      <c r="B1560" s="203"/>
      <c r="C1560" s="204"/>
      <c r="D1560" s="194" t="s">
        <v>193</v>
      </c>
      <c r="E1560" s="205" t="s">
        <v>43</v>
      </c>
      <c r="F1560" s="206" t="s">
        <v>88</v>
      </c>
      <c r="G1560" s="204"/>
      <c r="H1560" s="207">
        <v>1</v>
      </c>
      <c r="I1560" s="208"/>
      <c r="J1560" s="204"/>
      <c r="K1560" s="204"/>
      <c r="L1560" s="209"/>
      <c r="M1560" s="210"/>
      <c r="N1560" s="211"/>
      <c r="O1560" s="211"/>
      <c r="P1560" s="211"/>
      <c r="Q1560" s="211"/>
      <c r="R1560" s="211"/>
      <c r="S1560" s="211"/>
      <c r="T1560" s="212"/>
      <c r="AT1560" s="213" t="s">
        <v>193</v>
      </c>
      <c r="AU1560" s="213" t="s">
        <v>90</v>
      </c>
      <c r="AV1560" s="14" t="s">
        <v>90</v>
      </c>
      <c r="AW1560" s="14" t="s">
        <v>41</v>
      </c>
      <c r="AX1560" s="14" t="s">
        <v>80</v>
      </c>
      <c r="AY1560" s="213" t="s">
        <v>182</v>
      </c>
    </row>
    <row r="1561" spans="2:51" s="13" customFormat="1" ht="11.25">
      <c r="B1561" s="192"/>
      <c r="C1561" s="193"/>
      <c r="D1561" s="194" t="s">
        <v>193</v>
      </c>
      <c r="E1561" s="195" t="s">
        <v>43</v>
      </c>
      <c r="F1561" s="196" t="s">
        <v>1638</v>
      </c>
      <c r="G1561" s="193"/>
      <c r="H1561" s="195" t="s">
        <v>43</v>
      </c>
      <c r="I1561" s="197"/>
      <c r="J1561" s="193"/>
      <c r="K1561" s="193"/>
      <c r="L1561" s="198"/>
      <c r="M1561" s="199"/>
      <c r="N1561" s="200"/>
      <c r="O1561" s="200"/>
      <c r="P1561" s="200"/>
      <c r="Q1561" s="200"/>
      <c r="R1561" s="200"/>
      <c r="S1561" s="200"/>
      <c r="T1561" s="201"/>
      <c r="AT1561" s="202" t="s">
        <v>193</v>
      </c>
      <c r="AU1561" s="202" t="s">
        <v>90</v>
      </c>
      <c r="AV1561" s="13" t="s">
        <v>88</v>
      </c>
      <c r="AW1561" s="13" t="s">
        <v>41</v>
      </c>
      <c r="AX1561" s="13" t="s">
        <v>80</v>
      </c>
      <c r="AY1561" s="202" t="s">
        <v>182</v>
      </c>
    </row>
    <row r="1562" spans="2:51" s="14" customFormat="1" ht="11.25">
      <c r="B1562" s="203"/>
      <c r="C1562" s="204"/>
      <c r="D1562" s="194" t="s">
        <v>193</v>
      </c>
      <c r="E1562" s="205" t="s">
        <v>43</v>
      </c>
      <c r="F1562" s="206" t="s">
        <v>88</v>
      </c>
      <c r="G1562" s="204"/>
      <c r="H1562" s="207">
        <v>1</v>
      </c>
      <c r="I1562" s="208"/>
      <c r="J1562" s="204"/>
      <c r="K1562" s="204"/>
      <c r="L1562" s="209"/>
      <c r="M1562" s="210"/>
      <c r="N1562" s="211"/>
      <c r="O1562" s="211"/>
      <c r="P1562" s="211"/>
      <c r="Q1562" s="211"/>
      <c r="R1562" s="211"/>
      <c r="S1562" s="211"/>
      <c r="T1562" s="212"/>
      <c r="AT1562" s="213" t="s">
        <v>193</v>
      </c>
      <c r="AU1562" s="213" t="s">
        <v>90</v>
      </c>
      <c r="AV1562" s="14" t="s">
        <v>90</v>
      </c>
      <c r="AW1562" s="14" t="s">
        <v>41</v>
      </c>
      <c r="AX1562" s="14" t="s">
        <v>80</v>
      </c>
      <c r="AY1562" s="213" t="s">
        <v>182</v>
      </c>
    </row>
    <row r="1563" spans="2:51" s="13" customFormat="1" ht="11.25">
      <c r="B1563" s="192"/>
      <c r="C1563" s="193"/>
      <c r="D1563" s="194" t="s">
        <v>193</v>
      </c>
      <c r="E1563" s="195" t="s">
        <v>43</v>
      </c>
      <c r="F1563" s="196" t="s">
        <v>1639</v>
      </c>
      <c r="G1563" s="193"/>
      <c r="H1563" s="195" t="s">
        <v>43</v>
      </c>
      <c r="I1563" s="197"/>
      <c r="J1563" s="193"/>
      <c r="K1563" s="193"/>
      <c r="L1563" s="198"/>
      <c r="M1563" s="199"/>
      <c r="N1563" s="200"/>
      <c r="O1563" s="200"/>
      <c r="P1563" s="200"/>
      <c r="Q1563" s="200"/>
      <c r="R1563" s="200"/>
      <c r="S1563" s="200"/>
      <c r="T1563" s="201"/>
      <c r="AT1563" s="202" t="s">
        <v>193</v>
      </c>
      <c r="AU1563" s="202" t="s">
        <v>90</v>
      </c>
      <c r="AV1563" s="13" t="s">
        <v>88</v>
      </c>
      <c r="AW1563" s="13" t="s">
        <v>41</v>
      </c>
      <c r="AX1563" s="13" t="s">
        <v>80</v>
      </c>
      <c r="AY1563" s="202" t="s">
        <v>182</v>
      </c>
    </row>
    <row r="1564" spans="2:51" s="14" customFormat="1" ht="11.25">
      <c r="B1564" s="203"/>
      <c r="C1564" s="204"/>
      <c r="D1564" s="194" t="s">
        <v>193</v>
      </c>
      <c r="E1564" s="205" t="s">
        <v>43</v>
      </c>
      <c r="F1564" s="206" t="s">
        <v>88</v>
      </c>
      <c r="G1564" s="204"/>
      <c r="H1564" s="207">
        <v>1</v>
      </c>
      <c r="I1564" s="208"/>
      <c r="J1564" s="204"/>
      <c r="K1564" s="204"/>
      <c r="L1564" s="209"/>
      <c r="M1564" s="210"/>
      <c r="N1564" s="211"/>
      <c r="O1564" s="211"/>
      <c r="P1564" s="211"/>
      <c r="Q1564" s="211"/>
      <c r="R1564" s="211"/>
      <c r="S1564" s="211"/>
      <c r="T1564" s="212"/>
      <c r="AT1564" s="213" t="s">
        <v>193</v>
      </c>
      <c r="AU1564" s="213" t="s">
        <v>90</v>
      </c>
      <c r="AV1564" s="14" t="s">
        <v>90</v>
      </c>
      <c r="AW1564" s="14" t="s">
        <v>41</v>
      </c>
      <c r="AX1564" s="14" t="s">
        <v>80</v>
      </c>
      <c r="AY1564" s="213" t="s">
        <v>182</v>
      </c>
    </row>
    <row r="1565" spans="2:51" s="13" customFormat="1" ht="11.25">
      <c r="B1565" s="192"/>
      <c r="C1565" s="193"/>
      <c r="D1565" s="194" t="s">
        <v>193</v>
      </c>
      <c r="E1565" s="195" t="s">
        <v>43</v>
      </c>
      <c r="F1565" s="196" t="s">
        <v>1641</v>
      </c>
      <c r="G1565" s="193"/>
      <c r="H1565" s="195" t="s">
        <v>43</v>
      </c>
      <c r="I1565" s="197"/>
      <c r="J1565" s="193"/>
      <c r="K1565" s="193"/>
      <c r="L1565" s="198"/>
      <c r="M1565" s="199"/>
      <c r="N1565" s="200"/>
      <c r="O1565" s="200"/>
      <c r="P1565" s="200"/>
      <c r="Q1565" s="200"/>
      <c r="R1565" s="200"/>
      <c r="S1565" s="200"/>
      <c r="T1565" s="201"/>
      <c r="AT1565" s="202" t="s">
        <v>193</v>
      </c>
      <c r="AU1565" s="202" t="s">
        <v>90</v>
      </c>
      <c r="AV1565" s="13" t="s">
        <v>88</v>
      </c>
      <c r="AW1565" s="13" t="s">
        <v>41</v>
      </c>
      <c r="AX1565" s="13" t="s">
        <v>80</v>
      </c>
      <c r="AY1565" s="202" t="s">
        <v>182</v>
      </c>
    </row>
    <row r="1566" spans="2:51" s="14" customFormat="1" ht="11.25">
      <c r="B1566" s="203"/>
      <c r="C1566" s="204"/>
      <c r="D1566" s="194" t="s">
        <v>193</v>
      </c>
      <c r="E1566" s="205" t="s">
        <v>43</v>
      </c>
      <c r="F1566" s="206" t="s">
        <v>88</v>
      </c>
      <c r="G1566" s="204"/>
      <c r="H1566" s="207">
        <v>1</v>
      </c>
      <c r="I1566" s="208"/>
      <c r="J1566" s="204"/>
      <c r="K1566" s="204"/>
      <c r="L1566" s="209"/>
      <c r="M1566" s="210"/>
      <c r="N1566" s="211"/>
      <c r="O1566" s="211"/>
      <c r="P1566" s="211"/>
      <c r="Q1566" s="211"/>
      <c r="R1566" s="211"/>
      <c r="S1566" s="211"/>
      <c r="T1566" s="212"/>
      <c r="AT1566" s="213" t="s">
        <v>193</v>
      </c>
      <c r="AU1566" s="213" t="s">
        <v>90</v>
      </c>
      <c r="AV1566" s="14" t="s">
        <v>90</v>
      </c>
      <c r="AW1566" s="14" t="s">
        <v>41</v>
      </c>
      <c r="AX1566" s="14" t="s">
        <v>80</v>
      </c>
      <c r="AY1566" s="213" t="s">
        <v>182</v>
      </c>
    </row>
    <row r="1567" spans="2:51" s="13" customFormat="1" ht="11.25">
      <c r="B1567" s="192"/>
      <c r="C1567" s="193"/>
      <c r="D1567" s="194" t="s">
        <v>193</v>
      </c>
      <c r="E1567" s="195" t="s">
        <v>43</v>
      </c>
      <c r="F1567" s="196" t="s">
        <v>1643</v>
      </c>
      <c r="G1567" s="193"/>
      <c r="H1567" s="195" t="s">
        <v>43</v>
      </c>
      <c r="I1567" s="197"/>
      <c r="J1567" s="193"/>
      <c r="K1567" s="193"/>
      <c r="L1567" s="198"/>
      <c r="M1567" s="199"/>
      <c r="N1567" s="200"/>
      <c r="O1567" s="200"/>
      <c r="P1567" s="200"/>
      <c r="Q1567" s="200"/>
      <c r="R1567" s="200"/>
      <c r="S1567" s="200"/>
      <c r="T1567" s="201"/>
      <c r="AT1567" s="202" t="s">
        <v>193</v>
      </c>
      <c r="AU1567" s="202" t="s">
        <v>90</v>
      </c>
      <c r="AV1567" s="13" t="s">
        <v>88</v>
      </c>
      <c r="AW1567" s="13" t="s">
        <v>41</v>
      </c>
      <c r="AX1567" s="13" t="s">
        <v>80</v>
      </c>
      <c r="AY1567" s="202" t="s">
        <v>182</v>
      </c>
    </row>
    <row r="1568" spans="2:51" s="14" customFormat="1" ht="11.25">
      <c r="B1568" s="203"/>
      <c r="C1568" s="204"/>
      <c r="D1568" s="194" t="s">
        <v>193</v>
      </c>
      <c r="E1568" s="205" t="s">
        <v>43</v>
      </c>
      <c r="F1568" s="206" t="s">
        <v>88</v>
      </c>
      <c r="G1568" s="204"/>
      <c r="H1568" s="207">
        <v>1</v>
      </c>
      <c r="I1568" s="208"/>
      <c r="J1568" s="204"/>
      <c r="K1568" s="204"/>
      <c r="L1568" s="209"/>
      <c r="M1568" s="210"/>
      <c r="N1568" s="211"/>
      <c r="O1568" s="211"/>
      <c r="P1568" s="211"/>
      <c r="Q1568" s="211"/>
      <c r="R1568" s="211"/>
      <c r="S1568" s="211"/>
      <c r="T1568" s="212"/>
      <c r="AT1568" s="213" t="s">
        <v>193</v>
      </c>
      <c r="AU1568" s="213" t="s">
        <v>90</v>
      </c>
      <c r="AV1568" s="14" t="s">
        <v>90</v>
      </c>
      <c r="AW1568" s="14" t="s">
        <v>41</v>
      </c>
      <c r="AX1568" s="14" t="s">
        <v>80</v>
      </c>
      <c r="AY1568" s="213" t="s">
        <v>182</v>
      </c>
    </row>
    <row r="1569" spans="1:65" s="13" customFormat="1" ht="11.25">
      <c r="B1569" s="192"/>
      <c r="C1569" s="193"/>
      <c r="D1569" s="194" t="s">
        <v>193</v>
      </c>
      <c r="E1569" s="195" t="s">
        <v>43</v>
      </c>
      <c r="F1569" s="196" t="s">
        <v>1644</v>
      </c>
      <c r="G1569" s="193"/>
      <c r="H1569" s="195" t="s">
        <v>43</v>
      </c>
      <c r="I1569" s="197"/>
      <c r="J1569" s="193"/>
      <c r="K1569" s="193"/>
      <c r="L1569" s="198"/>
      <c r="M1569" s="199"/>
      <c r="N1569" s="200"/>
      <c r="O1569" s="200"/>
      <c r="P1569" s="200"/>
      <c r="Q1569" s="200"/>
      <c r="R1569" s="200"/>
      <c r="S1569" s="200"/>
      <c r="T1569" s="201"/>
      <c r="AT1569" s="202" t="s">
        <v>193</v>
      </c>
      <c r="AU1569" s="202" t="s">
        <v>90</v>
      </c>
      <c r="AV1569" s="13" t="s">
        <v>88</v>
      </c>
      <c r="AW1569" s="13" t="s">
        <v>41</v>
      </c>
      <c r="AX1569" s="13" t="s">
        <v>80</v>
      </c>
      <c r="AY1569" s="202" t="s">
        <v>182</v>
      </c>
    </row>
    <row r="1570" spans="1:65" s="14" customFormat="1" ht="11.25">
      <c r="B1570" s="203"/>
      <c r="C1570" s="204"/>
      <c r="D1570" s="194" t="s">
        <v>193</v>
      </c>
      <c r="E1570" s="205" t="s">
        <v>43</v>
      </c>
      <c r="F1570" s="206" t="s">
        <v>88</v>
      </c>
      <c r="G1570" s="204"/>
      <c r="H1570" s="207">
        <v>1</v>
      </c>
      <c r="I1570" s="208"/>
      <c r="J1570" s="204"/>
      <c r="K1570" s="204"/>
      <c r="L1570" s="209"/>
      <c r="M1570" s="210"/>
      <c r="N1570" s="211"/>
      <c r="O1570" s="211"/>
      <c r="P1570" s="211"/>
      <c r="Q1570" s="211"/>
      <c r="R1570" s="211"/>
      <c r="S1570" s="211"/>
      <c r="T1570" s="212"/>
      <c r="AT1570" s="213" t="s">
        <v>193</v>
      </c>
      <c r="AU1570" s="213" t="s">
        <v>90</v>
      </c>
      <c r="AV1570" s="14" t="s">
        <v>90</v>
      </c>
      <c r="AW1570" s="14" t="s">
        <v>41</v>
      </c>
      <c r="AX1570" s="14" t="s">
        <v>80</v>
      </c>
      <c r="AY1570" s="213" t="s">
        <v>182</v>
      </c>
    </row>
    <row r="1571" spans="1:65" s="13" customFormat="1" ht="11.25">
      <c r="B1571" s="192"/>
      <c r="C1571" s="193"/>
      <c r="D1571" s="194" t="s">
        <v>193</v>
      </c>
      <c r="E1571" s="195" t="s">
        <v>43</v>
      </c>
      <c r="F1571" s="196" t="s">
        <v>1646</v>
      </c>
      <c r="G1571" s="193"/>
      <c r="H1571" s="195" t="s">
        <v>43</v>
      </c>
      <c r="I1571" s="197"/>
      <c r="J1571" s="193"/>
      <c r="K1571" s="193"/>
      <c r="L1571" s="198"/>
      <c r="M1571" s="199"/>
      <c r="N1571" s="200"/>
      <c r="O1571" s="200"/>
      <c r="P1571" s="200"/>
      <c r="Q1571" s="200"/>
      <c r="R1571" s="200"/>
      <c r="S1571" s="200"/>
      <c r="T1571" s="201"/>
      <c r="AT1571" s="202" t="s">
        <v>193</v>
      </c>
      <c r="AU1571" s="202" t="s">
        <v>90</v>
      </c>
      <c r="AV1571" s="13" t="s">
        <v>88</v>
      </c>
      <c r="AW1571" s="13" t="s">
        <v>41</v>
      </c>
      <c r="AX1571" s="13" t="s">
        <v>80</v>
      </c>
      <c r="AY1571" s="202" t="s">
        <v>182</v>
      </c>
    </row>
    <row r="1572" spans="1:65" s="14" customFormat="1" ht="11.25">
      <c r="B1572" s="203"/>
      <c r="C1572" s="204"/>
      <c r="D1572" s="194" t="s">
        <v>193</v>
      </c>
      <c r="E1572" s="205" t="s">
        <v>43</v>
      </c>
      <c r="F1572" s="206" t="s">
        <v>88</v>
      </c>
      <c r="G1572" s="204"/>
      <c r="H1572" s="207">
        <v>1</v>
      </c>
      <c r="I1572" s="208"/>
      <c r="J1572" s="204"/>
      <c r="K1572" s="204"/>
      <c r="L1572" s="209"/>
      <c r="M1572" s="210"/>
      <c r="N1572" s="211"/>
      <c r="O1572" s="211"/>
      <c r="P1572" s="211"/>
      <c r="Q1572" s="211"/>
      <c r="R1572" s="211"/>
      <c r="S1572" s="211"/>
      <c r="T1572" s="212"/>
      <c r="AT1572" s="213" t="s">
        <v>193</v>
      </c>
      <c r="AU1572" s="213" t="s">
        <v>90</v>
      </c>
      <c r="AV1572" s="14" t="s">
        <v>90</v>
      </c>
      <c r="AW1572" s="14" t="s">
        <v>41</v>
      </c>
      <c r="AX1572" s="14" t="s">
        <v>80</v>
      </c>
      <c r="AY1572" s="213" t="s">
        <v>182</v>
      </c>
    </row>
    <row r="1573" spans="1:65" s="15" customFormat="1" ht="11.25">
      <c r="B1573" s="227"/>
      <c r="C1573" s="228"/>
      <c r="D1573" s="194" t="s">
        <v>193</v>
      </c>
      <c r="E1573" s="229" t="s">
        <v>43</v>
      </c>
      <c r="F1573" s="230" t="s">
        <v>436</v>
      </c>
      <c r="G1573" s="228"/>
      <c r="H1573" s="231">
        <v>10</v>
      </c>
      <c r="I1573" s="232"/>
      <c r="J1573" s="228"/>
      <c r="K1573" s="228"/>
      <c r="L1573" s="233"/>
      <c r="M1573" s="234"/>
      <c r="N1573" s="235"/>
      <c r="O1573" s="235"/>
      <c r="P1573" s="235"/>
      <c r="Q1573" s="235"/>
      <c r="R1573" s="235"/>
      <c r="S1573" s="235"/>
      <c r="T1573" s="236"/>
      <c r="AT1573" s="237" t="s">
        <v>193</v>
      </c>
      <c r="AU1573" s="237" t="s">
        <v>90</v>
      </c>
      <c r="AV1573" s="15" t="s">
        <v>205</v>
      </c>
      <c r="AW1573" s="15" t="s">
        <v>41</v>
      </c>
      <c r="AX1573" s="15" t="s">
        <v>88</v>
      </c>
      <c r="AY1573" s="237" t="s">
        <v>182</v>
      </c>
    </row>
    <row r="1574" spans="1:65" s="2" customFormat="1" ht="24.2" customHeight="1">
      <c r="A1574" s="35"/>
      <c r="B1574" s="36"/>
      <c r="C1574" s="179" t="s">
        <v>1182</v>
      </c>
      <c r="D1574" s="179" t="s">
        <v>187</v>
      </c>
      <c r="E1574" s="180" t="s">
        <v>1910</v>
      </c>
      <c r="F1574" s="181" t="s">
        <v>1911</v>
      </c>
      <c r="G1574" s="182" t="s">
        <v>190</v>
      </c>
      <c r="H1574" s="183">
        <v>4</v>
      </c>
      <c r="I1574" s="184"/>
      <c r="J1574" s="185">
        <f>ROUND(I1574*H1574,2)</f>
        <v>0</v>
      </c>
      <c r="K1574" s="181" t="s">
        <v>191</v>
      </c>
      <c r="L1574" s="40"/>
      <c r="M1574" s="186" t="s">
        <v>43</v>
      </c>
      <c r="N1574" s="187" t="s">
        <v>51</v>
      </c>
      <c r="O1574" s="65"/>
      <c r="P1574" s="188">
        <f>O1574*H1574</f>
        <v>0</v>
      </c>
      <c r="Q1574" s="188">
        <v>0</v>
      </c>
      <c r="R1574" s="188">
        <f>Q1574*H1574</f>
        <v>0</v>
      </c>
      <c r="S1574" s="188">
        <v>0</v>
      </c>
      <c r="T1574" s="189">
        <f>S1574*H1574</f>
        <v>0</v>
      </c>
      <c r="U1574" s="35"/>
      <c r="V1574" s="35"/>
      <c r="W1574" s="35"/>
      <c r="X1574" s="35"/>
      <c r="Y1574" s="35"/>
      <c r="Z1574" s="35"/>
      <c r="AA1574" s="35"/>
      <c r="AB1574" s="35"/>
      <c r="AC1574" s="35"/>
      <c r="AD1574" s="35"/>
      <c r="AE1574" s="35"/>
      <c r="AR1574" s="190" t="s">
        <v>88</v>
      </c>
      <c r="AT1574" s="190" t="s">
        <v>187</v>
      </c>
      <c r="AU1574" s="190" t="s">
        <v>90</v>
      </c>
      <c r="AY1574" s="17" t="s">
        <v>182</v>
      </c>
      <c r="BE1574" s="191">
        <f>IF(N1574="základní",J1574,0)</f>
        <v>0</v>
      </c>
      <c r="BF1574" s="191">
        <f>IF(N1574="snížená",J1574,0)</f>
        <v>0</v>
      </c>
      <c r="BG1574" s="191">
        <f>IF(N1574="zákl. přenesená",J1574,0)</f>
        <v>0</v>
      </c>
      <c r="BH1574" s="191">
        <f>IF(N1574="sníž. přenesená",J1574,0)</f>
        <v>0</v>
      </c>
      <c r="BI1574" s="191">
        <f>IF(N1574="nulová",J1574,0)</f>
        <v>0</v>
      </c>
      <c r="BJ1574" s="17" t="s">
        <v>88</v>
      </c>
      <c r="BK1574" s="191">
        <f>ROUND(I1574*H1574,2)</f>
        <v>0</v>
      </c>
      <c r="BL1574" s="17" t="s">
        <v>88</v>
      </c>
      <c r="BM1574" s="190" t="s">
        <v>1912</v>
      </c>
    </row>
    <row r="1575" spans="1:65" s="13" customFormat="1" ht="11.25">
      <c r="B1575" s="192"/>
      <c r="C1575" s="193"/>
      <c r="D1575" s="194" t="s">
        <v>193</v>
      </c>
      <c r="E1575" s="195" t="s">
        <v>43</v>
      </c>
      <c r="F1575" s="196" t="s">
        <v>431</v>
      </c>
      <c r="G1575" s="193"/>
      <c r="H1575" s="195" t="s">
        <v>43</v>
      </c>
      <c r="I1575" s="197"/>
      <c r="J1575" s="193"/>
      <c r="K1575" s="193"/>
      <c r="L1575" s="198"/>
      <c r="M1575" s="199"/>
      <c r="N1575" s="200"/>
      <c r="O1575" s="200"/>
      <c r="P1575" s="200"/>
      <c r="Q1575" s="200"/>
      <c r="R1575" s="200"/>
      <c r="S1575" s="200"/>
      <c r="T1575" s="201"/>
      <c r="AT1575" s="202" t="s">
        <v>193</v>
      </c>
      <c r="AU1575" s="202" t="s">
        <v>90</v>
      </c>
      <c r="AV1575" s="13" t="s">
        <v>88</v>
      </c>
      <c r="AW1575" s="13" t="s">
        <v>41</v>
      </c>
      <c r="AX1575" s="13" t="s">
        <v>80</v>
      </c>
      <c r="AY1575" s="202" t="s">
        <v>182</v>
      </c>
    </row>
    <row r="1576" spans="1:65" s="13" customFormat="1" ht="11.25">
      <c r="B1576" s="192"/>
      <c r="C1576" s="193"/>
      <c r="D1576" s="194" t="s">
        <v>193</v>
      </c>
      <c r="E1576" s="195" t="s">
        <v>43</v>
      </c>
      <c r="F1576" s="196" t="s">
        <v>640</v>
      </c>
      <c r="G1576" s="193"/>
      <c r="H1576" s="195" t="s">
        <v>43</v>
      </c>
      <c r="I1576" s="197"/>
      <c r="J1576" s="193"/>
      <c r="K1576" s="193"/>
      <c r="L1576" s="198"/>
      <c r="M1576" s="199"/>
      <c r="N1576" s="200"/>
      <c r="O1576" s="200"/>
      <c r="P1576" s="200"/>
      <c r="Q1576" s="200"/>
      <c r="R1576" s="200"/>
      <c r="S1576" s="200"/>
      <c r="T1576" s="201"/>
      <c r="AT1576" s="202" t="s">
        <v>193</v>
      </c>
      <c r="AU1576" s="202" t="s">
        <v>90</v>
      </c>
      <c r="AV1576" s="13" t="s">
        <v>88</v>
      </c>
      <c r="AW1576" s="13" t="s">
        <v>41</v>
      </c>
      <c r="AX1576" s="13" t="s">
        <v>80</v>
      </c>
      <c r="AY1576" s="202" t="s">
        <v>182</v>
      </c>
    </row>
    <row r="1577" spans="1:65" s="14" customFormat="1" ht="11.25">
      <c r="B1577" s="203"/>
      <c r="C1577" s="204"/>
      <c r="D1577" s="194" t="s">
        <v>193</v>
      </c>
      <c r="E1577" s="205" t="s">
        <v>43</v>
      </c>
      <c r="F1577" s="206" t="s">
        <v>88</v>
      </c>
      <c r="G1577" s="204"/>
      <c r="H1577" s="207">
        <v>1</v>
      </c>
      <c r="I1577" s="208"/>
      <c r="J1577" s="204"/>
      <c r="K1577" s="204"/>
      <c r="L1577" s="209"/>
      <c r="M1577" s="210"/>
      <c r="N1577" s="211"/>
      <c r="O1577" s="211"/>
      <c r="P1577" s="211"/>
      <c r="Q1577" s="211"/>
      <c r="R1577" s="211"/>
      <c r="S1577" s="211"/>
      <c r="T1577" s="212"/>
      <c r="AT1577" s="213" t="s">
        <v>193</v>
      </c>
      <c r="AU1577" s="213" t="s">
        <v>90</v>
      </c>
      <c r="AV1577" s="14" t="s">
        <v>90</v>
      </c>
      <c r="AW1577" s="14" t="s">
        <v>41</v>
      </c>
      <c r="AX1577" s="14" t="s">
        <v>80</v>
      </c>
      <c r="AY1577" s="213" t="s">
        <v>182</v>
      </c>
    </row>
    <row r="1578" spans="1:65" s="13" customFormat="1" ht="11.25">
      <c r="B1578" s="192"/>
      <c r="C1578" s="193"/>
      <c r="D1578" s="194" t="s">
        <v>193</v>
      </c>
      <c r="E1578" s="195" t="s">
        <v>43</v>
      </c>
      <c r="F1578" s="196" t="s">
        <v>1637</v>
      </c>
      <c r="G1578" s="193"/>
      <c r="H1578" s="195" t="s">
        <v>43</v>
      </c>
      <c r="I1578" s="197"/>
      <c r="J1578" s="193"/>
      <c r="K1578" s="193"/>
      <c r="L1578" s="198"/>
      <c r="M1578" s="199"/>
      <c r="N1578" s="200"/>
      <c r="O1578" s="200"/>
      <c r="P1578" s="200"/>
      <c r="Q1578" s="200"/>
      <c r="R1578" s="200"/>
      <c r="S1578" s="200"/>
      <c r="T1578" s="201"/>
      <c r="AT1578" s="202" t="s">
        <v>193</v>
      </c>
      <c r="AU1578" s="202" t="s">
        <v>90</v>
      </c>
      <c r="AV1578" s="13" t="s">
        <v>88</v>
      </c>
      <c r="AW1578" s="13" t="s">
        <v>41</v>
      </c>
      <c r="AX1578" s="13" t="s">
        <v>80</v>
      </c>
      <c r="AY1578" s="202" t="s">
        <v>182</v>
      </c>
    </row>
    <row r="1579" spans="1:65" s="14" customFormat="1" ht="11.25">
      <c r="B1579" s="203"/>
      <c r="C1579" s="204"/>
      <c r="D1579" s="194" t="s">
        <v>193</v>
      </c>
      <c r="E1579" s="205" t="s">
        <v>43</v>
      </c>
      <c r="F1579" s="206" t="s">
        <v>88</v>
      </c>
      <c r="G1579" s="204"/>
      <c r="H1579" s="207">
        <v>1</v>
      </c>
      <c r="I1579" s="208"/>
      <c r="J1579" s="204"/>
      <c r="K1579" s="204"/>
      <c r="L1579" s="209"/>
      <c r="M1579" s="210"/>
      <c r="N1579" s="211"/>
      <c r="O1579" s="211"/>
      <c r="P1579" s="211"/>
      <c r="Q1579" s="211"/>
      <c r="R1579" s="211"/>
      <c r="S1579" s="211"/>
      <c r="T1579" s="212"/>
      <c r="AT1579" s="213" t="s">
        <v>193</v>
      </c>
      <c r="AU1579" s="213" t="s">
        <v>90</v>
      </c>
      <c r="AV1579" s="14" t="s">
        <v>90</v>
      </c>
      <c r="AW1579" s="14" t="s">
        <v>41</v>
      </c>
      <c r="AX1579" s="14" t="s">
        <v>80</v>
      </c>
      <c r="AY1579" s="213" t="s">
        <v>182</v>
      </c>
    </row>
    <row r="1580" spans="1:65" s="13" customFormat="1" ht="11.25">
      <c r="B1580" s="192"/>
      <c r="C1580" s="193"/>
      <c r="D1580" s="194" t="s">
        <v>193</v>
      </c>
      <c r="E1580" s="195" t="s">
        <v>43</v>
      </c>
      <c r="F1580" s="196" t="s">
        <v>1638</v>
      </c>
      <c r="G1580" s="193"/>
      <c r="H1580" s="195" t="s">
        <v>43</v>
      </c>
      <c r="I1580" s="197"/>
      <c r="J1580" s="193"/>
      <c r="K1580" s="193"/>
      <c r="L1580" s="198"/>
      <c r="M1580" s="199"/>
      <c r="N1580" s="200"/>
      <c r="O1580" s="200"/>
      <c r="P1580" s="200"/>
      <c r="Q1580" s="200"/>
      <c r="R1580" s="200"/>
      <c r="S1580" s="200"/>
      <c r="T1580" s="201"/>
      <c r="AT1580" s="202" t="s">
        <v>193</v>
      </c>
      <c r="AU1580" s="202" t="s">
        <v>90</v>
      </c>
      <c r="AV1580" s="13" t="s">
        <v>88</v>
      </c>
      <c r="AW1580" s="13" t="s">
        <v>41</v>
      </c>
      <c r="AX1580" s="13" t="s">
        <v>80</v>
      </c>
      <c r="AY1580" s="202" t="s">
        <v>182</v>
      </c>
    </row>
    <row r="1581" spans="1:65" s="14" customFormat="1" ht="11.25">
      <c r="B1581" s="203"/>
      <c r="C1581" s="204"/>
      <c r="D1581" s="194" t="s">
        <v>193</v>
      </c>
      <c r="E1581" s="205" t="s">
        <v>43</v>
      </c>
      <c r="F1581" s="206" t="s">
        <v>88</v>
      </c>
      <c r="G1581" s="204"/>
      <c r="H1581" s="207">
        <v>1</v>
      </c>
      <c r="I1581" s="208"/>
      <c r="J1581" s="204"/>
      <c r="K1581" s="204"/>
      <c r="L1581" s="209"/>
      <c r="M1581" s="210"/>
      <c r="N1581" s="211"/>
      <c r="O1581" s="211"/>
      <c r="P1581" s="211"/>
      <c r="Q1581" s="211"/>
      <c r="R1581" s="211"/>
      <c r="S1581" s="211"/>
      <c r="T1581" s="212"/>
      <c r="AT1581" s="213" t="s">
        <v>193</v>
      </c>
      <c r="AU1581" s="213" t="s">
        <v>90</v>
      </c>
      <c r="AV1581" s="14" t="s">
        <v>90</v>
      </c>
      <c r="AW1581" s="14" t="s">
        <v>41</v>
      </c>
      <c r="AX1581" s="14" t="s">
        <v>80</v>
      </c>
      <c r="AY1581" s="213" t="s">
        <v>182</v>
      </c>
    </row>
    <row r="1582" spans="1:65" s="13" customFormat="1" ht="11.25">
      <c r="B1582" s="192"/>
      <c r="C1582" s="193"/>
      <c r="D1582" s="194" t="s">
        <v>193</v>
      </c>
      <c r="E1582" s="195" t="s">
        <v>43</v>
      </c>
      <c r="F1582" s="196" t="s">
        <v>1639</v>
      </c>
      <c r="G1582" s="193"/>
      <c r="H1582" s="195" t="s">
        <v>43</v>
      </c>
      <c r="I1582" s="197"/>
      <c r="J1582" s="193"/>
      <c r="K1582" s="193"/>
      <c r="L1582" s="198"/>
      <c r="M1582" s="199"/>
      <c r="N1582" s="200"/>
      <c r="O1582" s="200"/>
      <c r="P1582" s="200"/>
      <c r="Q1582" s="200"/>
      <c r="R1582" s="200"/>
      <c r="S1582" s="200"/>
      <c r="T1582" s="201"/>
      <c r="AT1582" s="202" t="s">
        <v>193</v>
      </c>
      <c r="AU1582" s="202" t="s">
        <v>90</v>
      </c>
      <c r="AV1582" s="13" t="s">
        <v>88</v>
      </c>
      <c r="AW1582" s="13" t="s">
        <v>41</v>
      </c>
      <c r="AX1582" s="13" t="s">
        <v>80</v>
      </c>
      <c r="AY1582" s="202" t="s">
        <v>182</v>
      </c>
    </row>
    <row r="1583" spans="1:65" s="14" customFormat="1" ht="11.25">
      <c r="B1583" s="203"/>
      <c r="C1583" s="204"/>
      <c r="D1583" s="194" t="s">
        <v>193</v>
      </c>
      <c r="E1583" s="205" t="s">
        <v>43</v>
      </c>
      <c r="F1583" s="206" t="s">
        <v>88</v>
      </c>
      <c r="G1583" s="204"/>
      <c r="H1583" s="207">
        <v>1</v>
      </c>
      <c r="I1583" s="208"/>
      <c r="J1583" s="204"/>
      <c r="K1583" s="204"/>
      <c r="L1583" s="209"/>
      <c r="M1583" s="210"/>
      <c r="N1583" s="211"/>
      <c r="O1583" s="211"/>
      <c r="P1583" s="211"/>
      <c r="Q1583" s="211"/>
      <c r="R1583" s="211"/>
      <c r="S1583" s="211"/>
      <c r="T1583" s="212"/>
      <c r="AT1583" s="213" t="s">
        <v>193</v>
      </c>
      <c r="AU1583" s="213" t="s">
        <v>90</v>
      </c>
      <c r="AV1583" s="14" t="s">
        <v>90</v>
      </c>
      <c r="AW1583" s="14" t="s">
        <v>41</v>
      </c>
      <c r="AX1583" s="14" t="s">
        <v>80</v>
      </c>
      <c r="AY1583" s="213" t="s">
        <v>182</v>
      </c>
    </row>
    <row r="1584" spans="1:65" s="15" customFormat="1" ht="11.25">
      <c r="B1584" s="227"/>
      <c r="C1584" s="228"/>
      <c r="D1584" s="194" t="s">
        <v>193</v>
      </c>
      <c r="E1584" s="229" t="s">
        <v>43</v>
      </c>
      <c r="F1584" s="230" t="s">
        <v>436</v>
      </c>
      <c r="G1584" s="228"/>
      <c r="H1584" s="231">
        <v>4</v>
      </c>
      <c r="I1584" s="232"/>
      <c r="J1584" s="228"/>
      <c r="K1584" s="228"/>
      <c r="L1584" s="233"/>
      <c r="M1584" s="234"/>
      <c r="N1584" s="235"/>
      <c r="O1584" s="235"/>
      <c r="P1584" s="235"/>
      <c r="Q1584" s="235"/>
      <c r="R1584" s="235"/>
      <c r="S1584" s="235"/>
      <c r="T1584" s="236"/>
      <c r="AT1584" s="237" t="s">
        <v>193</v>
      </c>
      <c r="AU1584" s="237" t="s">
        <v>90</v>
      </c>
      <c r="AV1584" s="15" t="s">
        <v>205</v>
      </c>
      <c r="AW1584" s="15" t="s">
        <v>41</v>
      </c>
      <c r="AX1584" s="15" t="s">
        <v>88</v>
      </c>
      <c r="AY1584" s="237" t="s">
        <v>182</v>
      </c>
    </row>
    <row r="1585" spans="1:65" s="2" customFormat="1" ht="14.45" customHeight="1">
      <c r="A1585" s="35"/>
      <c r="B1585" s="36"/>
      <c r="C1585" s="214" t="s">
        <v>1187</v>
      </c>
      <c r="D1585" s="214" t="s">
        <v>179</v>
      </c>
      <c r="E1585" s="215" t="s">
        <v>1913</v>
      </c>
      <c r="F1585" s="216" t="s">
        <v>1914</v>
      </c>
      <c r="G1585" s="217" t="s">
        <v>190</v>
      </c>
      <c r="H1585" s="218">
        <v>4</v>
      </c>
      <c r="I1585" s="219"/>
      <c r="J1585" s="220">
        <f>ROUND(I1585*H1585,2)</f>
        <v>0</v>
      </c>
      <c r="K1585" s="216" t="s">
        <v>198</v>
      </c>
      <c r="L1585" s="221"/>
      <c r="M1585" s="222" t="s">
        <v>43</v>
      </c>
      <c r="N1585" s="223" t="s">
        <v>51</v>
      </c>
      <c r="O1585" s="65"/>
      <c r="P1585" s="188">
        <f>O1585*H1585</f>
        <v>0</v>
      </c>
      <c r="Q1585" s="188">
        <v>0</v>
      </c>
      <c r="R1585" s="188">
        <f>Q1585*H1585</f>
        <v>0</v>
      </c>
      <c r="S1585" s="188">
        <v>0</v>
      </c>
      <c r="T1585" s="189">
        <f>S1585*H1585</f>
        <v>0</v>
      </c>
      <c r="U1585" s="35"/>
      <c r="V1585" s="35"/>
      <c r="W1585" s="35"/>
      <c r="X1585" s="35"/>
      <c r="Y1585" s="35"/>
      <c r="Z1585" s="35"/>
      <c r="AA1585" s="35"/>
      <c r="AB1585" s="35"/>
      <c r="AC1585" s="35"/>
      <c r="AD1585" s="35"/>
      <c r="AE1585" s="35"/>
      <c r="AR1585" s="190" t="s">
        <v>90</v>
      </c>
      <c r="AT1585" s="190" t="s">
        <v>179</v>
      </c>
      <c r="AU1585" s="190" t="s">
        <v>90</v>
      </c>
      <c r="AY1585" s="17" t="s">
        <v>182</v>
      </c>
      <c r="BE1585" s="191">
        <f>IF(N1585="základní",J1585,0)</f>
        <v>0</v>
      </c>
      <c r="BF1585" s="191">
        <f>IF(N1585="snížená",J1585,0)</f>
        <v>0</v>
      </c>
      <c r="BG1585" s="191">
        <f>IF(N1585="zákl. přenesená",J1585,0)</f>
        <v>0</v>
      </c>
      <c r="BH1585" s="191">
        <f>IF(N1585="sníž. přenesená",J1585,0)</f>
        <v>0</v>
      </c>
      <c r="BI1585" s="191">
        <f>IF(N1585="nulová",J1585,0)</f>
        <v>0</v>
      </c>
      <c r="BJ1585" s="17" t="s">
        <v>88</v>
      </c>
      <c r="BK1585" s="191">
        <f>ROUND(I1585*H1585,2)</f>
        <v>0</v>
      </c>
      <c r="BL1585" s="17" t="s">
        <v>88</v>
      </c>
      <c r="BM1585" s="190" t="s">
        <v>1915</v>
      </c>
    </row>
    <row r="1586" spans="1:65" s="13" customFormat="1" ht="11.25">
      <c r="B1586" s="192"/>
      <c r="C1586" s="193"/>
      <c r="D1586" s="194" t="s">
        <v>193</v>
      </c>
      <c r="E1586" s="195" t="s">
        <v>43</v>
      </c>
      <c r="F1586" s="196" t="s">
        <v>431</v>
      </c>
      <c r="G1586" s="193"/>
      <c r="H1586" s="195" t="s">
        <v>43</v>
      </c>
      <c r="I1586" s="197"/>
      <c r="J1586" s="193"/>
      <c r="K1586" s="193"/>
      <c r="L1586" s="198"/>
      <c r="M1586" s="199"/>
      <c r="N1586" s="200"/>
      <c r="O1586" s="200"/>
      <c r="P1586" s="200"/>
      <c r="Q1586" s="200"/>
      <c r="R1586" s="200"/>
      <c r="S1586" s="200"/>
      <c r="T1586" s="201"/>
      <c r="AT1586" s="202" t="s">
        <v>193</v>
      </c>
      <c r="AU1586" s="202" t="s">
        <v>90</v>
      </c>
      <c r="AV1586" s="13" t="s">
        <v>88</v>
      </c>
      <c r="AW1586" s="13" t="s">
        <v>41</v>
      </c>
      <c r="AX1586" s="13" t="s">
        <v>80</v>
      </c>
      <c r="AY1586" s="202" t="s">
        <v>182</v>
      </c>
    </row>
    <row r="1587" spans="1:65" s="13" customFormat="1" ht="11.25">
      <c r="B1587" s="192"/>
      <c r="C1587" s="193"/>
      <c r="D1587" s="194" t="s">
        <v>193</v>
      </c>
      <c r="E1587" s="195" t="s">
        <v>43</v>
      </c>
      <c r="F1587" s="196" t="s">
        <v>640</v>
      </c>
      <c r="G1587" s="193"/>
      <c r="H1587" s="195" t="s">
        <v>43</v>
      </c>
      <c r="I1587" s="197"/>
      <c r="J1587" s="193"/>
      <c r="K1587" s="193"/>
      <c r="L1587" s="198"/>
      <c r="M1587" s="199"/>
      <c r="N1587" s="200"/>
      <c r="O1587" s="200"/>
      <c r="P1587" s="200"/>
      <c r="Q1587" s="200"/>
      <c r="R1587" s="200"/>
      <c r="S1587" s="200"/>
      <c r="T1587" s="201"/>
      <c r="AT1587" s="202" t="s">
        <v>193</v>
      </c>
      <c r="AU1587" s="202" t="s">
        <v>90</v>
      </c>
      <c r="AV1587" s="13" t="s">
        <v>88</v>
      </c>
      <c r="AW1587" s="13" t="s">
        <v>41</v>
      </c>
      <c r="AX1587" s="13" t="s">
        <v>80</v>
      </c>
      <c r="AY1587" s="202" t="s">
        <v>182</v>
      </c>
    </row>
    <row r="1588" spans="1:65" s="14" customFormat="1" ht="11.25">
      <c r="B1588" s="203"/>
      <c r="C1588" s="204"/>
      <c r="D1588" s="194" t="s">
        <v>193</v>
      </c>
      <c r="E1588" s="205" t="s">
        <v>43</v>
      </c>
      <c r="F1588" s="206" t="s">
        <v>88</v>
      </c>
      <c r="G1588" s="204"/>
      <c r="H1588" s="207">
        <v>1</v>
      </c>
      <c r="I1588" s="208"/>
      <c r="J1588" s="204"/>
      <c r="K1588" s="204"/>
      <c r="L1588" s="209"/>
      <c r="M1588" s="210"/>
      <c r="N1588" s="211"/>
      <c r="O1588" s="211"/>
      <c r="P1588" s="211"/>
      <c r="Q1588" s="211"/>
      <c r="R1588" s="211"/>
      <c r="S1588" s="211"/>
      <c r="T1588" s="212"/>
      <c r="AT1588" s="213" t="s">
        <v>193</v>
      </c>
      <c r="AU1588" s="213" t="s">
        <v>90</v>
      </c>
      <c r="AV1588" s="14" t="s">
        <v>90</v>
      </c>
      <c r="AW1588" s="14" t="s">
        <v>41</v>
      </c>
      <c r="AX1588" s="14" t="s">
        <v>80</v>
      </c>
      <c r="AY1588" s="213" t="s">
        <v>182</v>
      </c>
    </row>
    <row r="1589" spans="1:65" s="13" customFormat="1" ht="11.25">
      <c r="B1589" s="192"/>
      <c r="C1589" s="193"/>
      <c r="D1589" s="194" t="s">
        <v>193</v>
      </c>
      <c r="E1589" s="195" t="s">
        <v>43</v>
      </c>
      <c r="F1589" s="196" t="s">
        <v>1637</v>
      </c>
      <c r="G1589" s="193"/>
      <c r="H1589" s="195" t="s">
        <v>43</v>
      </c>
      <c r="I1589" s="197"/>
      <c r="J1589" s="193"/>
      <c r="K1589" s="193"/>
      <c r="L1589" s="198"/>
      <c r="M1589" s="199"/>
      <c r="N1589" s="200"/>
      <c r="O1589" s="200"/>
      <c r="P1589" s="200"/>
      <c r="Q1589" s="200"/>
      <c r="R1589" s="200"/>
      <c r="S1589" s="200"/>
      <c r="T1589" s="201"/>
      <c r="AT1589" s="202" t="s">
        <v>193</v>
      </c>
      <c r="AU1589" s="202" t="s">
        <v>90</v>
      </c>
      <c r="AV1589" s="13" t="s">
        <v>88</v>
      </c>
      <c r="AW1589" s="13" t="s">
        <v>41</v>
      </c>
      <c r="AX1589" s="13" t="s">
        <v>80</v>
      </c>
      <c r="AY1589" s="202" t="s">
        <v>182</v>
      </c>
    </row>
    <row r="1590" spans="1:65" s="14" customFormat="1" ht="11.25">
      <c r="B1590" s="203"/>
      <c r="C1590" s="204"/>
      <c r="D1590" s="194" t="s">
        <v>193</v>
      </c>
      <c r="E1590" s="205" t="s">
        <v>43</v>
      </c>
      <c r="F1590" s="206" t="s">
        <v>88</v>
      </c>
      <c r="G1590" s="204"/>
      <c r="H1590" s="207">
        <v>1</v>
      </c>
      <c r="I1590" s="208"/>
      <c r="J1590" s="204"/>
      <c r="K1590" s="204"/>
      <c r="L1590" s="209"/>
      <c r="M1590" s="210"/>
      <c r="N1590" s="211"/>
      <c r="O1590" s="211"/>
      <c r="P1590" s="211"/>
      <c r="Q1590" s="211"/>
      <c r="R1590" s="211"/>
      <c r="S1590" s="211"/>
      <c r="T1590" s="212"/>
      <c r="AT1590" s="213" t="s">
        <v>193</v>
      </c>
      <c r="AU1590" s="213" t="s">
        <v>90</v>
      </c>
      <c r="AV1590" s="14" t="s">
        <v>90</v>
      </c>
      <c r="AW1590" s="14" t="s">
        <v>41</v>
      </c>
      <c r="AX1590" s="14" t="s">
        <v>80</v>
      </c>
      <c r="AY1590" s="213" t="s">
        <v>182</v>
      </c>
    </row>
    <row r="1591" spans="1:65" s="13" customFormat="1" ht="11.25">
      <c r="B1591" s="192"/>
      <c r="C1591" s="193"/>
      <c r="D1591" s="194" t="s">
        <v>193</v>
      </c>
      <c r="E1591" s="195" t="s">
        <v>43</v>
      </c>
      <c r="F1591" s="196" t="s">
        <v>1638</v>
      </c>
      <c r="G1591" s="193"/>
      <c r="H1591" s="195" t="s">
        <v>43</v>
      </c>
      <c r="I1591" s="197"/>
      <c r="J1591" s="193"/>
      <c r="K1591" s="193"/>
      <c r="L1591" s="198"/>
      <c r="M1591" s="199"/>
      <c r="N1591" s="200"/>
      <c r="O1591" s="200"/>
      <c r="P1591" s="200"/>
      <c r="Q1591" s="200"/>
      <c r="R1591" s="200"/>
      <c r="S1591" s="200"/>
      <c r="T1591" s="201"/>
      <c r="AT1591" s="202" t="s">
        <v>193</v>
      </c>
      <c r="AU1591" s="202" t="s">
        <v>90</v>
      </c>
      <c r="AV1591" s="13" t="s">
        <v>88</v>
      </c>
      <c r="AW1591" s="13" t="s">
        <v>41</v>
      </c>
      <c r="AX1591" s="13" t="s">
        <v>80</v>
      </c>
      <c r="AY1591" s="202" t="s">
        <v>182</v>
      </c>
    </row>
    <row r="1592" spans="1:65" s="14" customFormat="1" ht="11.25">
      <c r="B1592" s="203"/>
      <c r="C1592" s="204"/>
      <c r="D1592" s="194" t="s">
        <v>193</v>
      </c>
      <c r="E1592" s="205" t="s">
        <v>43</v>
      </c>
      <c r="F1592" s="206" t="s">
        <v>88</v>
      </c>
      <c r="G1592" s="204"/>
      <c r="H1592" s="207">
        <v>1</v>
      </c>
      <c r="I1592" s="208"/>
      <c r="J1592" s="204"/>
      <c r="K1592" s="204"/>
      <c r="L1592" s="209"/>
      <c r="M1592" s="210"/>
      <c r="N1592" s="211"/>
      <c r="O1592" s="211"/>
      <c r="P1592" s="211"/>
      <c r="Q1592" s="211"/>
      <c r="R1592" s="211"/>
      <c r="S1592" s="211"/>
      <c r="T1592" s="212"/>
      <c r="AT1592" s="213" t="s">
        <v>193</v>
      </c>
      <c r="AU1592" s="213" t="s">
        <v>90</v>
      </c>
      <c r="AV1592" s="14" t="s">
        <v>90</v>
      </c>
      <c r="AW1592" s="14" t="s">
        <v>41</v>
      </c>
      <c r="AX1592" s="14" t="s">
        <v>80</v>
      </c>
      <c r="AY1592" s="213" t="s">
        <v>182</v>
      </c>
    </row>
    <row r="1593" spans="1:65" s="13" customFormat="1" ht="11.25">
      <c r="B1593" s="192"/>
      <c r="C1593" s="193"/>
      <c r="D1593" s="194" t="s">
        <v>193</v>
      </c>
      <c r="E1593" s="195" t="s">
        <v>43</v>
      </c>
      <c r="F1593" s="196" t="s">
        <v>1639</v>
      </c>
      <c r="G1593" s="193"/>
      <c r="H1593" s="195" t="s">
        <v>43</v>
      </c>
      <c r="I1593" s="197"/>
      <c r="J1593" s="193"/>
      <c r="K1593" s="193"/>
      <c r="L1593" s="198"/>
      <c r="M1593" s="199"/>
      <c r="N1593" s="200"/>
      <c r="O1593" s="200"/>
      <c r="P1593" s="200"/>
      <c r="Q1593" s="200"/>
      <c r="R1593" s="200"/>
      <c r="S1593" s="200"/>
      <c r="T1593" s="201"/>
      <c r="AT1593" s="202" t="s">
        <v>193</v>
      </c>
      <c r="AU1593" s="202" t="s">
        <v>90</v>
      </c>
      <c r="AV1593" s="13" t="s">
        <v>88</v>
      </c>
      <c r="AW1593" s="13" t="s">
        <v>41</v>
      </c>
      <c r="AX1593" s="13" t="s">
        <v>80</v>
      </c>
      <c r="AY1593" s="202" t="s">
        <v>182</v>
      </c>
    </row>
    <row r="1594" spans="1:65" s="14" customFormat="1" ht="11.25">
      <c r="B1594" s="203"/>
      <c r="C1594" s="204"/>
      <c r="D1594" s="194" t="s">
        <v>193</v>
      </c>
      <c r="E1594" s="205" t="s">
        <v>43</v>
      </c>
      <c r="F1594" s="206" t="s">
        <v>88</v>
      </c>
      <c r="G1594" s="204"/>
      <c r="H1594" s="207">
        <v>1</v>
      </c>
      <c r="I1594" s="208"/>
      <c r="J1594" s="204"/>
      <c r="K1594" s="204"/>
      <c r="L1594" s="209"/>
      <c r="M1594" s="210"/>
      <c r="N1594" s="211"/>
      <c r="O1594" s="211"/>
      <c r="P1594" s="211"/>
      <c r="Q1594" s="211"/>
      <c r="R1594" s="211"/>
      <c r="S1594" s="211"/>
      <c r="T1594" s="212"/>
      <c r="AT1594" s="213" t="s">
        <v>193</v>
      </c>
      <c r="AU1594" s="213" t="s">
        <v>90</v>
      </c>
      <c r="AV1594" s="14" t="s">
        <v>90</v>
      </c>
      <c r="AW1594" s="14" t="s">
        <v>41</v>
      </c>
      <c r="AX1594" s="14" t="s">
        <v>80</v>
      </c>
      <c r="AY1594" s="213" t="s">
        <v>182</v>
      </c>
    </row>
    <row r="1595" spans="1:65" s="15" customFormat="1" ht="11.25">
      <c r="B1595" s="227"/>
      <c r="C1595" s="228"/>
      <c r="D1595" s="194" t="s">
        <v>193</v>
      </c>
      <c r="E1595" s="229" t="s">
        <v>43</v>
      </c>
      <c r="F1595" s="230" t="s">
        <v>436</v>
      </c>
      <c r="G1595" s="228"/>
      <c r="H1595" s="231">
        <v>4</v>
      </c>
      <c r="I1595" s="232"/>
      <c r="J1595" s="228"/>
      <c r="K1595" s="228"/>
      <c r="L1595" s="233"/>
      <c r="M1595" s="234"/>
      <c r="N1595" s="235"/>
      <c r="O1595" s="235"/>
      <c r="P1595" s="235"/>
      <c r="Q1595" s="235"/>
      <c r="R1595" s="235"/>
      <c r="S1595" s="235"/>
      <c r="T1595" s="236"/>
      <c r="AT1595" s="237" t="s">
        <v>193</v>
      </c>
      <c r="AU1595" s="237" t="s">
        <v>90</v>
      </c>
      <c r="AV1595" s="15" t="s">
        <v>205</v>
      </c>
      <c r="AW1595" s="15" t="s">
        <v>41</v>
      </c>
      <c r="AX1595" s="15" t="s">
        <v>88</v>
      </c>
      <c r="AY1595" s="237" t="s">
        <v>182</v>
      </c>
    </row>
    <row r="1596" spans="1:65" s="2" customFormat="1" ht="24.2" customHeight="1">
      <c r="A1596" s="35"/>
      <c r="B1596" s="36"/>
      <c r="C1596" s="179" t="s">
        <v>1191</v>
      </c>
      <c r="D1596" s="179" t="s">
        <v>187</v>
      </c>
      <c r="E1596" s="180" t="s">
        <v>973</v>
      </c>
      <c r="F1596" s="181" t="s">
        <v>974</v>
      </c>
      <c r="G1596" s="182" t="s">
        <v>190</v>
      </c>
      <c r="H1596" s="183">
        <v>8</v>
      </c>
      <c r="I1596" s="184"/>
      <c r="J1596" s="185">
        <f>ROUND(I1596*H1596,2)</f>
        <v>0</v>
      </c>
      <c r="K1596" s="181" t="s">
        <v>191</v>
      </c>
      <c r="L1596" s="40"/>
      <c r="M1596" s="186" t="s">
        <v>43</v>
      </c>
      <c r="N1596" s="187" t="s">
        <v>51</v>
      </c>
      <c r="O1596" s="65"/>
      <c r="P1596" s="188">
        <f>O1596*H1596</f>
        <v>0</v>
      </c>
      <c r="Q1596" s="188">
        <v>0</v>
      </c>
      <c r="R1596" s="188">
        <f>Q1596*H1596</f>
        <v>0</v>
      </c>
      <c r="S1596" s="188">
        <v>0</v>
      </c>
      <c r="T1596" s="189">
        <f>S1596*H1596</f>
        <v>0</v>
      </c>
      <c r="U1596" s="35"/>
      <c r="V1596" s="35"/>
      <c r="W1596" s="35"/>
      <c r="X1596" s="35"/>
      <c r="Y1596" s="35"/>
      <c r="Z1596" s="35"/>
      <c r="AA1596" s="35"/>
      <c r="AB1596" s="35"/>
      <c r="AC1596" s="35"/>
      <c r="AD1596" s="35"/>
      <c r="AE1596" s="35"/>
      <c r="AR1596" s="190" t="s">
        <v>88</v>
      </c>
      <c r="AT1596" s="190" t="s">
        <v>187</v>
      </c>
      <c r="AU1596" s="190" t="s">
        <v>90</v>
      </c>
      <c r="AY1596" s="17" t="s">
        <v>182</v>
      </c>
      <c r="BE1596" s="191">
        <f>IF(N1596="základní",J1596,0)</f>
        <v>0</v>
      </c>
      <c r="BF1596" s="191">
        <f>IF(N1596="snížená",J1596,0)</f>
        <v>0</v>
      </c>
      <c r="BG1596" s="191">
        <f>IF(N1596="zákl. přenesená",J1596,0)</f>
        <v>0</v>
      </c>
      <c r="BH1596" s="191">
        <f>IF(N1596="sníž. přenesená",J1596,0)</f>
        <v>0</v>
      </c>
      <c r="BI1596" s="191">
        <f>IF(N1596="nulová",J1596,0)</f>
        <v>0</v>
      </c>
      <c r="BJ1596" s="17" t="s">
        <v>88</v>
      </c>
      <c r="BK1596" s="191">
        <f>ROUND(I1596*H1596,2)</f>
        <v>0</v>
      </c>
      <c r="BL1596" s="17" t="s">
        <v>88</v>
      </c>
      <c r="BM1596" s="190" t="s">
        <v>975</v>
      </c>
    </row>
    <row r="1597" spans="1:65" s="13" customFormat="1" ht="11.25">
      <c r="B1597" s="192"/>
      <c r="C1597" s="193"/>
      <c r="D1597" s="194" t="s">
        <v>193</v>
      </c>
      <c r="E1597" s="195" t="s">
        <v>43</v>
      </c>
      <c r="F1597" s="196" t="s">
        <v>431</v>
      </c>
      <c r="G1597" s="193"/>
      <c r="H1597" s="195" t="s">
        <v>43</v>
      </c>
      <c r="I1597" s="197"/>
      <c r="J1597" s="193"/>
      <c r="K1597" s="193"/>
      <c r="L1597" s="198"/>
      <c r="M1597" s="199"/>
      <c r="N1597" s="200"/>
      <c r="O1597" s="200"/>
      <c r="P1597" s="200"/>
      <c r="Q1597" s="200"/>
      <c r="R1597" s="200"/>
      <c r="S1597" s="200"/>
      <c r="T1597" s="201"/>
      <c r="AT1597" s="202" t="s">
        <v>193</v>
      </c>
      <c r="AU1597" s="202" t="s">
        <v>90</v>
      </c>
      <c r="AV1597" s="13" t="s">
        <v>88</v>
      </c>
      <c r="AW1597" s="13" t="s">
        <v>41</v>
      </c>
      <c r="AX1597" s="13" t="s">
        <v>80</v>
      </c>
      <c r="AY1597" s="202" t="s">
        <v>182</v>
      </c>
    </row>
    <row r="1598" spans="1:65" s="13" customFormat="1" ht="11.25">
      <c r="B1598" s="192"/>
      <c r="C1598" s="193"/>
      <c r="D1598" s="194" t="s">
        <v>193</v>
      </c>
      <c r="E1598" s="195" t="s">
        <v>43</v>
      </c>
      <c r="F1598" s="196" t="s">
        <v>638</v>
      </c>
      <c r="G1598" s="193"/>
      <c r="H1598" s="195" t="s">
        <v>43</v>
      </c>
      <c r="I1598" s="197"/>
      <c r="J1598" s="193"/>
      <c r="K1598" s="193"/>
      <c r="L1598" s="198"/>
      <c r="M1598" s="199"/>
      <c r="N1598" s="200"/>
      <c r="O1598" s="200"/>
      <c r="P1598" s="200"/>
      <c r="Q1598" s="200"/>
      <c r="R1598" s="200"/>
      <c r="S1598" s="200"/>
      <c r="T1598" s="201"/>
      <c r="AT1598" s="202" t="s">
        <v>193</v>
      </c>
      <c r="AU1598" s="202" t="s">
        <v>90</v>
      </c>
      <c r="AV1598" s="13" t="s">
        <v>88</v>
      </c>
      <c r="AW1598" s="13" t="s">
        <v>41</v>
      </c>
      <c r="AX1598" s="13" t="s">
        <v>80</v>
      </c>
      <c r="AY1598" s="202" t="s">
        <v>182</v>
      </c>
    </row>
    <row r="1599" spans="1:65" s="14" customFormat="1" ht="11.25">
      <c r="B1599" s="203"/>
      <c r="C1599" s="204"/>
      <c r="D1599" s="194" t="s">
        <v>193</v>
      </c>
      <c r="E1599" s="205" t="s">
        <v>43</v>
      </c>
      <c r="F1599" s="206" t="s">
        <v>90</v>
      </c>
      <c r="G1599" s="204"/>
      <c r="H1599" s="207">
        <v>2</v>
      </c>
      <c r="I1599" s="208"/>
      <c r="J1599" s="204"/>
      <c r="K1599" s="204"/>
      <c r="L1599" s="209"/>
      <c r="M1599" s="210"/>
      <c r="N1599" s="211"/>
      <c r="O1599" s="211"/>
      <c r="P1599" s="211"/>
      <c r="Q1599" s="211"/>
      <c r="R1599" s="211"/>
      <c r="S1599" s="211"/>
      <c r="T1599" s="212"/>
      <c r="AT1599" s="213" t="s">
        <v>193</v>
      </c>
      <c r="AU1599" s="213" t="s">
        <v>90</v>
      </c>
      <c r="AV1599" s="14" t="s">
        <v>90</v>
      </c>
      <c r="AW1599" s="14" t="s">
        <v>41</v>
      </c>
      <c r="AX1599" s="14" t="s">
        <v>80</v>
      </c>
      <c r="AY1599" s="213" t="s">
        <v>182</v>
      </c>
    </row>
    <row r="1600" spans="1:65" s="13" customFormat="1" ht="11.25">
      <c r="B1600" s="192"/>
      <c r="C1600" s="193"/>
      <c r="D1600" s="194" t="s">
        <v>193</v>
      </c>
      <c r="E1600" s="195" t="s">
        <v>43</v>
      </c>
      <c r="F1600" s="196" t="s">
        <v>1636</v>
      </c>
      <c r="G1600" s="193"/>
      <c r="H1600" s="195" t="s">
        <v>43</v>
      </c>
      <c r="I1600" s="197"/>
      <c r="J1600" s="193"/>
      <c r="K1600" s="193"/>
      <c r="L1600" s="198"/>
      <c r="M1600" s="199"/>
      <c r="N1600" s="200"/>
      <c r="O1600" s="200"/>
      <c r="P1600" s="200"/>
      <c r="Q1600" s="200"/>
      <c r="R1600" s="200"/>
      <c r="S1600" s="200"/>
      <c r="T1600" s="201"/>
      <c r="AT1600" s="202" t="s">
        <v>193</v>
      </c>
      <c r="AU1600" s="202" t="s">
        <v>90</v>
      </c>
      <c r="AV1600" s="13" t="s">
        <v>88</v>
      </c>
      <c r="AW1600" s="13" t="s">
        <v>41</v>
      </c>
      <c r="AX1600" s="13" t="s">
        <v>80</v>
      </c>
      <c r="AY1600" s="202" t="s">
        <v>182</v>
      </c>
    </row>
    <row r="1601" spans="1:65" s="14" customFormat="1" ht="11.25">
      <c r="B1601" s="203"/>
      <c r="C1601" s="204"/>
      <c r="D1601" s="194" t="s">
        <v>193</v>
      </c>
      <c r="E1601" s="205" t="s">
        <v>43</v>
      </c>
      <c r="F1601" s="206" t="s">
        <v>90</v>
      </c>
      <c r="G1601" s="204"/>
      <c r="H1601" s="207">
        <v>2</v>
      </c>
      <c r="I1601" s="208"/>
      <c r="J1601" s="204"/>
      <c r="K1601" s="204"/>
      <c r="L1601" s="209"/>
      <c r="M1601" s="210"/>
      <c r="N1601" s="211"/>
      <c r="O1601" s="211"/>
      <c r="P1601" s="211"/>
      <c r="Q1601" s="211"/>
      <c r="R1601" s="211"/>
      <c r="S1601" s="211"/>
      <c r="T1601" s="212"/>
      <c r="AT1601" s="213" t="s">
        <v>193</v>
      </c>
      <c r="AU1601" s="213" t="s">
        <v>90</v>
      </c>
      <c r="AV1601" s="14" t="s">
        <v>90</v>
      </c>
      <c r="AW1601" s="14" t="s">
        <v>41</v>
      </c>
      <c r="AX1601" s="14" t="s">
        <v>80</v>
      </c>
      <c r="AY1601" s="213" t="s">
        <v>182</v>
      </c>
    </row>
    <row r="1602" spans="1:65" s="13" customFormat="1" ht="11.25">
      <c r="B1602" s="192"/>
      <c r="C1602" s="193"/>
      <c r="D1602" s="194" t="s">
        <v>193</v>
      </c>
      <c r="E1602" s="195" t="s">
        <v>43</v>
      </c>
      <c r="F1602" s="196" t="s">
        <v>1638</v>
      </c>
      <c r="G1602" s="193"/>
      <c r="H1602" s="195" t="s">
        <v>43</v>
      </c>
      <c r="I1602" s="197"/>
      <c r="J1602" s="193"/>
      <c r="K1602" s="193"/>
      <c r="L1602" s="198"/>
      <c r="M1602" s="199"/>
      <c r="N1602" s="200"/>
      <c r="O1602" s="200"/>
      <c r="P1602" s="200"/>
      <c r="Q1602" s="200"/>
      <c r="R1602" s="200"/>
      <c r="S1602" s="200"/>
      <c r="T1602" s="201"/>
      <c r="AT1602" s="202" t="s">
        <v>193</v>
      </c>
      <c r="AU1602" s="202" t="s">
        <v>90</v>
      </c>
      <c r="AV1602" s="13" t="s">
        <v>88</v>
      </c>
      <c r="AW1602" s="13" t="s">
        <v>41</v>
      </c>
      <c r="AX1602" s="13" t="s">
        <v>80</v>
      </c>
      <c r="AY1602" s="202" t="s">
        <v>182</v>
      </c>
    </row>
    <row r="1603" spans="1:65" s="14" customFormat="1" ht="11.25">
      <c r="B1603" s="203"/>
      <c r="C1603" s="204"/>
      <c r="D1603" s="194" t="s">
        <v>193</v>
      </c>
      <c r="E1603" s="205" t="s">
        <v>43</v>
      </c>
      <c r="F1603" s="206" t="s">
        <v>88</v>
      </c>
      <c r="G1603" s="204"/>
      <c r="H1603" s="207">
        <v>1</v>
      </c>
      <c r="I1603" s="208"/>
      <c r="J1603" s="204"/>
      <c r="K1603" s="204"/>
      <c r="L1603" s="209"/>
      <c r="M1603" s="210"/>
      <c r="N1603" s="211"/>
      <c r="O1603" s="211"/>
      <c r="P1603" s="211"/>
      <c r="Q1603" s="211"/>
      <c r="R1603" s="211"/>
      <c r="S1603" s="211"/>
      <c r="T1603" s="212"/>
      <c r="AT1603" s="213" t="s">
        <v>193</v>
      </c>
      <c r="AU1603" s="213" t="s">
        <v>90</v>
      </c>
      <c r="AV1603" s="14" t="s">
        <v>90</v>
      </c>
      <c r="AW1603" s="14" t="s">
        <v>41</v>
      </c>
      <c r="AX1603" s="14" t="s">
        <v>80</v>
      </c>
      <c r="AY1603" s="213" t="s">
        <v>182</v>
      </c>
    </row>
    <row r="1604" spans="1:65" s="13" customFormat="1" ht="11.25">
      <c r="B1604" s="192"/>
      <c r="C1604" s="193"/>
      <c r="D1604" s="194" t="s">
        <v>193</v>
      </c>
      <c r="E1604" s="195" t="s">
        <v>43</v>
      </c>
      <c r="F1604" s="196" t="s">
        <v>1639</v>
      </c>
      <c r="G1604" s="193"/>
      <c r="H1604" s="195" t="s">
        <v>43</v>
      </c>
      <c r="I1604" s="197"/>
      <c r="J1604" s="193"/>
      <c r="K1604" s="193"/>
      <c r="L1604" s="198"/>
      <c r="M1604" s="199"/>
      <c r="N1604" s="200"/>
      <c r="O1604" s="200"/>
      <c r="P1604" s="200"/>
      <c r="Q1604" s="200"/>
      <c r="R1604" s="200"/>
      <c r="S1604" s="200"/>
      <c r="T1604" s="201"/>
      <c r="AT1604" s="202" t="s">
        <v>193</v>
      </c>
      <c r="AU1604" s="202" t="s">
        <v>90</v>
      </c>
      <c r="AV1604" s="13" t="s">
        <v>88</v>
      </c>
      <c r="AW1604" s="13" t="s">
        <v>41</v>
      </c>
      <c r="AX1604" s="13" t="s">
        <v>80</v>
      </c>
      <c r="AY1604" s="202" t="s">
        <v>182</v>
      </c>
    </row>
    <row r="1605" spans="1:65" s="14" customFormat="1" ht="11.25">
      <c r="B1605" s="203"/>
      <c r="C1605" s="204"/>
      <c r="D1605" s="194" t="s">
        <v>193</v>
      </c>
      <c r="E1605" s="205" t="s">
        <v>43</v>
      </c>
      <c r="F1605" s="206" t="s">
        <v>88</v>
      </c>
      <c r="G1605" s="204"/>
      <c r="H1605" s="207">
        <v>1</v>
      </c>
      <c r="I1605" s="208"/>
      <c r="J1605" s="204"/>
      <c r="K1605" s="204"/>
      <c r="L1605" s="209"/>
      <c r="M1605" s="210"/>
      <c r="N1605" s="211"/>
      <c r="O1605" s="211"/>
      <c r="P1605" s="211"/>
      <c r="Q1605" s="211"/>
      <c r="R1605" s="211"/>
      <c r="S1605" s="211"/>
      <c r="T1605" s="212"/>
      <c r="AT1605" s="213" t="s">
        <v>193</v>
      </c>
      <c r="AU1605" s="213" t="s">
        <v>90</v>
      </c>
      <c r="AV1605" s="14" t="s">
        <v>90</v>
      </c>
      <c r="AW1605" s="14" t="s">
        <v>41</v>
      </c>
      <c r="AX1605" s="14" t="s">
        <v>80</v>
      </c>
      <c r="AY1605" s="213" t="s">
        <v>182</v>
      </c>
    </row>
    <row r="1606" spans="1:65" s="13" customFormat="1" ht="11.25">
      <c r="B1606" s="192"/>
      <c r="C1606" s="193"/>
      <c r="D1606" s="194" t="s">
        <v>193</v>
      </c>
      <c r="E1606" s="195" t="s">
        <v>43</v>
      </c>
      <c r="F1606" s="196" t="s">
        <v>1641</v>
      </c>
      <c r="G1606" s="193"/>
      <c r="H1606" s="195" t="s">
        <v>43</v>
      </c>
      <c r="I1606" s="197"/>
      <c r="J1606" s="193"/>
      <c r="K1606" s="193"/>
      <c r="L1606" s="198"/>
      <c r="M1606" s="199"/>
      <c r="N1606" s="200"/>
      <c r="O1606" s="200"/>
      <c r="P1606" s="200"/>
      <c r="Q1606" s="200"/>
      <c r="R1606" s="200"/>
      <c r="S1606" s="200"/>
      <c r="T1606" s="201"/>
      <c r="AT1606" s="202" t="s">
        <v>193</v>
      </c>
      <c r="AU1606" s="202" t="s">
        <v>90</v>
      </c>
      <c r="AV1606" s="13" t="s">
        <v>88</v>
      </c>
      <c r="AW1606" s="13" t="s">
        <v>41</v>
      </c>
      <c r="AX1606" s="13" t="s">
        <v>80</v>
      </c>
      <c r="AY1606" s="202" t="s">
        <v>182</v>
      </c>
    </row>
    <row r="1607" spans="1:65" s="14" customFormat="1" ht="11.25">
      <c r="B1607" s="203"/>
      <c r="C1607" s="204"/>
      <c r="D1607" s="194" t="s">
        <v>193</v>
      </c>
      <c r="E1607" s="205" t="s">
        <v>43</v>
      </c>
      <c r="F1607" s="206" t="s">
        <v>88</v>
      </c>
      <c r="G1607" s="204"/>
      <c r="H1607" s="207">
        <v>1</v>
      </c>
      <c r="I1607" s="208"/>
      <c r="J1607" s="204"/>
      <c r="K1607" s="204"/>
      <c r="L1607" s="209"/>
      <c r="M1607" s="210"/>
      <c r="N1607" s="211"/>
      <c r="O1607" s="211"/>
      <c r="P1607" s="211"/>
      <c r="Q1607" s="211"/>
      <c r="R1607" s="211"/>
      <c r="S1607" s="211"/>
      <c r="T1607" s="212"/>
      <c r="AT1607" s="213" t="s">
        <v>193</v>
      </c>
      <c r="AU1607" s="213" t="s">
        <v>90</v>
      </c>
      <c r="AV1607" s="14" t="s">
        <v>90</v>
      </c>
      <c r="AW1607" s="14" t="s">
        <v>41</v>
      </c>
      <c r="AX1607" s="14" t="s">
        <v>80</v>
      </c>
      <c r="AY1607" s="213" t="s">
        <v>182</v>
      </c>
    </row>
    <row r="1608" spans="1:65" s="13" customFormat="1" ht="11.25">
      <c r="B1608" s="192"/>
      <c r="C1608" s="193"/>
      <c r="D1608" s="194" t="s">
        <v>193</v>
      </c>
      <c r="E1608" s="195" t="s">
        <v>43</v>
      </c>
      <c r="F1608" s="196" t="s">
        <v>1643</v>
      </c>
      <c r="G1608" s="193"/>
      <c r="H1608" s="195" t="s">
        <v>43</v>
      </c>
      <c r="I1608" s="197"/>
      <c r="J1608" s="193"/>
      <c r="K1608" s="193"/>
      <c r="L1608" s="198"/>
      <c r="M1608" s="199"/>
      <c r="N1608" s="200"/>
      <c r="O1608" s="200"/>
      <c r="P1608" s="200"/>
      <c r="Q1608" s="200"/>
      <c r="R1608" s="200"/>
      <c r="S1608" s="200"/>
      <c r="T1608" s="201"/>
      <c r="AT1608" s="202" t="s">
        <v>193</v>
      </c>
      <c r="AU1608" s="202" t="s">
        <v>90</v>
      </c>
      <c r="AV1608" s="13" t="s">
        <v>88</v>
      </c>
      <c r="AW1608" s="13" t="s">
        <v>41</v>
      </c>
      <c r="AX1608" s="13" t="s">
        <v>80</v>
      </c>
      <c r="AY1608" s="202" t="s">
        <v>182</v>
      </c>
    </row>
    <row r="1609" spans="1:65" s="14" customFormat="1" ht="11.25">
      <c r="B1609" s="203"/>
      <c r="C1609" s="204"/>
      <c r="D1609" s="194" t="s">
        <v>193</v>
      </c>
      <c r="E1609" s="205" t="s">
        <v>43</v>
      </c>
      <c r="F1609" s="206" t="s">
        <v>88</v>
      </c>
      <c r="G1609" s="204"/>
      <c r="H1609" s="207">
        <v>1</v>
      </c>
      <c r="I1609" s="208"/>
      <c r="J1609" s="204"/>
      <c r="K1609" s="204"/>
      <c r="L1609" s="209"/>
      <c r="M1609" s="210"/>
      <c r="N1609" s="211"/>
      <c r="O1609" s="211"/>
      <c r="P1609" s="211"/>
      <c r="Q1609" s="211"/>
      <c r="R1609" s="211"/>
      <c r="S1609" s="211"/>
      <c r="T1609" s="212"/>
      <c r="AT1609" s="213" t="s">
        <v>193</v>
      </c>
      <c r="AU1609" s="213" t="s">
        <v>90</v>
      </c>
      <c r="AV1609" s="14" t="s">
        <v>90</v>
      </c>
      <c r="AW1609" s="14" t="s">
        <v>41</v>
      </c>
      <c r="AX1609" s="14" t="s">
        <v>80</v>
      </c>
      <c r="AY1609" s="213" t="s">
        <v>182</v>
      </c>
    </row>
    <row r="1610" spans="1:65" s="15" customFormat="1" ht="11.25">
      <c r="B1610" s="227"/>
      <c r="C1610" s="228"/>
      <c r="D1610" s="194" t="s">
        <v>193</v>
      </c>
      <c r="E1610" s="229" t="s">
        <v>43</v>
      </c>
      <c r="F1610" s="230" t="s">
        <v>436</v>
      </c>
      <c r="G1610" s="228"/>
      <c r="H1610" s="231">
        <v>8</v>
      </c>
      <c r="I1610" s="232"/>
      <c r="J1610" s="228"/>
      <c r="K1610" s="228"/>
      <c r="L1610" s="233"/>
      <c r="M1610" s="234"/>
      <c r="N1610" s="235"/>
      <c r="O1610" s="235"/>
      <c r="P1610" s="235"/>
      <c r="Q1610" s="235"/>
      <c r="R1610" s="235"/>
      <c r="S1610" s="235"/>
      <c r="T1610" s="236"/>
      <c r="AT1610" s="237" t="s">
        <v>193</v>
      </c>
      <c r="AU1610" s="237" t="s">
        <v>90</v>
      </c>
      <c r="AV1610" s="15" t="s">
        <v>205</v>
      </c>
      <c r="AW1610" s="15" t="s">
        <v>41</v>
      </c>
      <c r="AX1610" s="15" t="s">
        <v>88</v>
      </c>
      <c r="AY1610" s="237" t="s">
        <v>182</v>
      </c>
    </row>
    <row r="1611" spans="1:65" s="2" customFormat="1" ht="14.45" customHeight="1">
      <c r="A1611" s="35"/>
      <c r="B1611" s="36"/>
      <c r="C1611" s="214" t="s">
        <v>1196</v>
      </c>
      <c r="D1611" s="214" t="s">
        <v>179</v>
      </c>
      <c r="E1611" s="215" t="s">
        <v>977</v>
      </c>
      <c r="F1611" s="216" t="s">
        <v>978</v>
      </c>
      <c r="G1611" s="217" t="s">
        <v>190</v>
      </c>
      <c r="H1611" s="218">
        <v>8</v>
      </c>
      <c r="I1611" s="219"/>
      <c r="J1611" s="220">
        <f>ROUND(I1611*H1611,2)</f>
        <v>0</v>
      </c>
      <c r="K1611" s="216" t="s">
        <v>198</v>
      </c>
      <c r="L1611" s="221"/>
      <c r="M1611" s="222" t="s">
        <v>43</v>
      </c>
      <c r="N1611" s="223" t="s">
        <v>51</v>
      </c>
      <c r="O1611" s="65"/>
      <c r="P1611" s="188">
        <f>O1611*H1611</f>
        <v>0</v>
      </c>
      <c r="Q1611" s="188">
        <v>0</v>
      </c>
      <c r="R1611" s="188">
        <f>Q1611*H1611</f>
        <v>0</v>
      </c>
      <c r="S1611" s="188">
        <v>0</v>
      </c>
      <c r="T1611" s="189">
        <f>S1611*H1611</f>
        <v>0</v>
      </c>
      <c r="U1611" s="35"/>
      <c r="V1611" s="35"/>
      <c r="W1611" s="35"/>
      <c r="X1611" s="35"/>
      <c r="Y1611" s="35"/>
      <c r="Z1611" s="35"/>
      <c r="AA1611" s="35"/>
      <c r="AB1611" s="35"/>
      <c r="AC1611" s="35"/>
      <c r="AD1611" s="35"/>
      <c r="AE1611" s="35"/>
      <c r="AR1611" s="190" t="s">
        <v>90</v>
      </c>
      <c r="AT1611" s="190" t="s">
        <v>179</v>
      </c>
      <c r="AU1611" s="190" t="s">
        <v>90</v>
      </c>
      <c r="AY1611" s="17" t="s">
        <v>182</v>
      </c>
      <c r="BE1611" s="191">
        <f>IF(N1611="základní",J1611,0)</f>
        <v>0</v>
      </c>
      <c r="BF1611" s="191">
        <f>IF(N1611="snížená",J1611,0)</f>
        <v>0</v>
      </c>
      <c r="BG1611" s="191">
        <f>IF(N1611="zákl. přenesená",J1611,0)</f>
        <v>0</v>
      </c>
      <c r="BH1611" s="191">
        <f>IF(N1611="sníž. přenesená",J1611,0)</f>
        <v>0</v>
      </c>
      <c r="BI1611" s="191">
        <f>IF(N1611="nulová",J1611,0)</f>
        <v>0</v>
      </c>
      <c r="BJ1611" s="17" t="s">
        <v>88</v>
      </c>
      <c r="BK1611" s="191">
        <f>ROUND(I1611*H1611,2)</f>
        <v>0</v>
      </c>
      <c r="BL1611" s="17" t="s">
        <v>88</v>
      </c>
      <c r="BM1611" s="190" t="s">
        <v>979</v>
      </c>
    </row>
    <row r="1612" spans="1:65" s="13" customFormat="1" ht="11.25">
      <c r="B1612" s="192"/>
      <c r="C1612" s="193"/>
      <c r="D1612" s="194" t="s">
        <v>193</v>
      </c>
      <c r="E1612" s="195" t="s">
        <v>43</v>
      </c>
      <c r="F1612" s="196" t="s">
        <v>431</v>
      </c>
      <c r="G1612" s="193"/>
      <c r="H1612" s="195" t="s">
        <v>43</v>
      </c>
      <c r="I1612" s="197"/>
      <c r="J1612" s="193"/>
      <c r="K1612" s="193"/>
      <c r="L1612" s="198"/>
      <c r="M1612" s="199"/>
      <c r="N1612" s="200"/>
      <c r="O1612" s="200"/>
      <c r="P1612" s="200"/>
      <c r="Q1612" s="200"/>
      <c r="R1612" s="200"/>
      <c r="S1612" s="200"/>
      <c r="T1612" s="201"/>
      <c r="AT1612" s="202" t="s">
        <v>193</v>
      </c>
      <c r="AU1612" s="202" t="s">
        <v>90</v>
      </c>
      <c r="AV1612" s="13" t="s">
        <v>88</v>
      </c>
      <c r="AW1612" s="13" t="s">
        <v>41</v>
      </c>
      <c r="AX1612" s="13" t="s">
        <v>80</v>
      </c>
      <c r="AY1612" s="202" t="s">
        <v>182</v>
      </c>
    </row>
    <row r="1613" spans="1:65" s="13" customFormat="1" ht="11.25">
      <c r="B1613" s="192"/>
      <c r="C1613" s="193"/>
      <c r="D1613" s="194" t="s">
        <v>193</v>
      </c>
      <c r="E1613" s="195" t="s">
        <v>43</v>
      </c>
      <c r="F1613" s="196" t="s">
        <v>638</v>
      </c>
      <c r="G1613" s="193"/>
      <c r="H1613" s="195" t="s">
        <v>43</v>
      </c>
      <c r="I1613" s="197"/>
      <c r="J1613" s="193"/>
      <c r="K1613" s="193"/>
      <c r="L1613" s="198"/>
      <c r="M1613" s="199"/>
      <c r="N1613" s="200"/>
      <c r="O1613" s="200"/>
      <c r="P1613" s="200"/>
      <c r="Q1613" s="200"/>
      <c r="R1613" s="200"/>
      <c r="S1613" s="200"/>
      <c r="T1613" s="201"/>
      <c r="AT1613" s="202" t="s">
        <v>193</v>
      </c>
      <c r="AU1613" s="202" t="s">
        <v>90</v>
      </c>
      <c r="AV1613" s="13" t="s">
        <v>88</v>
      </c>
      <c r="AW1613" s="13" t="s">
        <v>41</v>
      </c>
      <c r="AX1613" s="13" t="s">
        <v>80</v>
      </c>
      <c r="AY1613" s="202" t="s">
        <v>182</v>
      </c>
    </row>
    <row r="1614" spans="1:65" s="14" customFormat="1" ht="11.25">
      <c r="B1614" s="203"/>
      <c r="C1614" s="204"/>
      <c r="D1614" s="194" t="s">
        <v>193</v>
      </c>
      <c r="E1614" s="205" t="s">
        <v>43</v>
      </c>
      <c r="F1614" s="206" t="s">
        <v>90</v>
      </c>
      <c r="G1614" s="204"/>
      <c r="H1614" s="207">
        <v>2</v>
      </c>
      <c r="I1614" s="208"/>
      <c r="J1614" s="204"/>
      <c r="K1614" s="204"/>
      <c r="L1614" s="209"/>
      <c r="M1614" s="210"/>
      <c r="N1614" s="211"/>
      <c r="O1614" s="211"/>
      <c r="P1614" s="211"/>
      <c r="Q1614" s="211"/>
      <c r="R1614" s="211"/>
      <c r="S1614" s="211"/>
      <c r="T1614" s="212"/>
      <c r="AT1614" s="213" t="s">
        <v>193</v>
      </c>
      <c r="AU1614" s="213" t="s">
        <v>90</v>
      </c>
      <c r="AV1614" s="14" t="s">
        <v>90</v>
      </c>
      <c r="AW1614" s="14" t="s">
        <v>41</v>
      </c>
      <c r="AX1614" s="14" t="s">
        <v>80</v>
      </c>
      <c r="AY1614" s="213" t="s">
        <v>182</v>
      </c>
    </row>
    <row r="1615" spans="1:65" s="13" customFormat="1" ht="11.25">
      <c r="B1615" s="192"/>
      <c r="C1615" s="193"/>
      <c r="D1615" s="194" t="s">
        <v>193</v>
      </c>
      <c r="E1615" s="195" t="s">
        <v>43</v>
      </c>
      <c r="F1615" s="196" t="s">
        <v>1636</v>
      </c>
      <c r="G1615" s="193"/>
      <c r="H1615" s="195" t="s">
        <v>43</v>
      </c>
      <c r="I1615" s="197"/>
      <c r="J1615" s="193"/>
      <c r="K1615" s="193"/>
      <c r="L1615" s="198"/>
      <c r="M1615" s="199"/>
      <c r="N1615" s="200"/>
      <c r="O1615" s="200"/>
      <c r="P1615" s="200"/>
      <c r="Q1615" s="200"/>
      <c r="R1615" s="200"/>
      <c r="S1615" s="200"/>
      <c r="T1615" s="201"/>
      <c r="AT1615" s="202" t="s">
        <v>193</v>
      </c>
      <c r="AU1615" s="202" t="s">
        <v>90</v>
      </c>
      <c r="AV1615" s="13" t="s">
        <v>88</v>
      </c>
      <c r="AW1615" s="13" t="s">
        <v>41</v>
      </c>
      <c r="AX1615" s="13" t="s">
        <v>80</v>
      </c>
      <c r="AY1615" s="202" t="s">
        <v>182</v>
      </c>
    </row>
    <row r="1616" spans="1:65" s="14" customFormat="1" ht="11.25">
      <c r="B1616" s="203"/>
      <c r="C1616" s="204"/>
      <c r="D1616" s="194" t="s">
        <v>193</v>
      </c>
      <c r="E1616" s="205" t="s">
        <v>43</v>
      </c>
      <c r="F1616" s="206" t="s">
        <v>90</v>
      </c>
      <c r="G1616" s="204"/>
      <c r="H1616" s="207">
        <v>2</v>
      </c>
      <c r="I1616" s="208"/>
      <c r="J1616" s="204"/>
      <c r="K1616" s="204"/>
      <c r="L1616" s="209"/>
      <c r="M1616" s="210"/>
      <c r="N1616" s="211"/>
      <c r="O1616" s="211"/>
      <c r="P1616" s="211"/>
      <c r="Q1616" s="211"/>
      <c r="R1616" s="211"/>
      <c r="S1616" s="211"/>
      <c r="T1616" s="212"/>
      <c r="AT1616" s="213" t="s">
        <v>193</v>
      </c>
      <c r="AU1616" s="213" t="s">
        <v>90</v>
      </c>
      <c r="AV1616" s="14" t="s">
        <v>90</v>
      </c>
      <c r="AW1616" s="14" t="s">
        <v>41</v>
      </c>
      <c r="AX1616" s="14" t="s">
        <v>80</v>
      </c>
      <c r="AY1616" s="213" t="s">
        <v>182</v>
      </c>
    </row>
    <row r="1617" spans="1:65" s="13" customFormat="1" ht="11.25">
      <c r="B1617" s="192"/>
      <c r="C1617" s="193"/>
      <c r="D1617" s="194" t="s">
        <v>193</v>
      </c>
      <c r="E1617" s="195" t="s">
        <v>43</v>
      </c>
      <c r="F1617" s="196" t="s">
        <v>1638</v>
      </c>
      <c r="G1617" s="193"/>
      <c r="H1617" s="195" t="s">
        <v>43</v>
      </c>
      <c r="I1617" s="197"/>
      <c r="J1617" s="193"/>
      <c r="K1617" s="193"/>
      <c r="L1617" s="198"/>
      <c r="M1617" s="199"/>
      <c r="N1617" s="200"/>
      <c r="O1617" s="200"/>
      <c r="P1617" s="200"/>
      <c r="Q1617" s="200"/>
      <c r="R1617" s="200"/>
      <c r="S1617" s="200"/>
      <c r="T1617" s="201"/>
      <c r="AT1617" s="202" t="s">
        <v>193</v>
      </c>
      <c r="AU1617" s="202" t="s">
        <v>90</v>
      </c>
      <c r="AV1617" s="13" t="s">
        <v>88</v>
      </c>
      <c r="AW1617" s="13" t="s">
        <v>41</v>
      </c>
      <c r="AX1617" s="13" t="s">
        <v>80</v>
      </c>
      <c r="AY1617" s="202" t="s">
        <v>182</v>
      </c>
    </row>
    <row r="1618" spans="1:65" s="14" customFormat="1" ht="11.25">
      <c r="B1618" s="203"/>
      <c r="C1618" s="204"/>
      <c r="D1618" s="194" t="s">
        <v>193</v>
      </c>
      <c r="E1618" s="205" t="s">
        <v>43</v>
      </c>
      <c r="F1618" s="206" t="s">
        <v>88</v>
      </c>
      <c r="G1618" s="204"/>
      <c r="H1618" s="207">
        <v>1</v>
      </c>
      <c r="I1618" s="208"/>
      <c r="J1618" s="204"/>
      <c r="K1618" s="204"/>
      <c r="L1618" s="209"/>
      <c r="M1618" s="210"/>
      <c r="N1618" s="211"/>
      <c r="O1618" s="211"/>
      <c r="P1618" s="211"/>
      <c r="Q1618" s="211"/>
      <c r="R1618" s="211"/>
      <c r="S1618" s="211"/>
      <c r="T1618" s="212"/>
      <c r="AT1618" s="213" t="s">
        <v>193</v>
      </c>
      <c r="AU1618" s="213" t="s">
        <v>90</v>
      </c>
      <c r="AV1618" s="14" t="s">
        <v>90</v>
      </c>
      <c r="AW1618" s="14" t="s">
        <v>41</v>
      </c>
      <c r="AX1618" s="14" t="s">
        <v>80</v>
      </c>
      <c r="AY1618" s="213" t="s">
        <v>182</v>
      </c>
    </row>
    <row r="1619" spans="1:65" s="13" customFormat="1" ht="11.25">
      <c r="B1619" s="192"/>
      <c r="C1619" s="193"/>
      <c r="D1619" s="194" t="s">
        <v>193</v>
      </c>
      <c r="E1619" s="195" t="s">
        <v>43</v>
      </c>
      <c r="F1619" s="196" t="s">
        <v>1639</v>
      </c>
      <c r="G1619" s="193"/>
      <c r="H1619" s="195" t="s">
        <v>43</v>
      </c>
      <c r="I1619" s="197"/>
      <c r="J1619" s="193"/>
      <c r="K1619" s="193"/>
      <c r="L1619" s="198"/>
      <c r="M1619" s="199"/>
      <c r="N1619" s="200"/>
      <c r="O1619" s="200"/>
      <c r="P1619" s="200"/>
      <c r="Q1619" s="200"/>
      <c r="R1619" s="200"/>
      <c r="S1619" s="200"/>
      <c r="T1619" s="201"/>
      <c r="AT1619" s="202" t="s">
        <v>193</v>
      </c>
      <c r="AU1619" s="202" t="s">
        <v>90</v>
      </c>
      <c r="AV1619" s="13" t="s">
        <v>88</v>
      </c>
      <c r="AW1619" s="13" t="s">
        <v>41</v>
      </c>
      <c r="AX1619" s="13" t="s">
        <v>80</v>
      </c>
      <c r="AY1619" s="202" t="s">
        <v>182</v>
      </c>
    </row>
    <row r="1620" spans="1:65" s="14" customFormat="1" ht="11.25">
      <c r="B1620" s="203"/>
      <c r="C1620" s="204"/>
      <c r="D1620" s="194" t="s">
        <v>193</v>
      </c>
      <c r="E1620" s="205" t="s">
        <v>43</v>
      </c>
      <c r="F1620" s="206" t="s">
        <v>88</v>
      </c>
      <c r="G1620" s="204"/>
      <c r="H1620" s="207">
        <v>1</v>
      </c>
      <c r="I1620" s="208"/>
      <c r="J1620" s="204"/>
      <c r="K1620" s="204"/>
      <c r="L1620" s="209"/>
      <c r="M1620" s="210"/>
      <c r="N1620" s="211"/>
      <c r="O1620" s="211"/>
      <c r="P1620" s="211"/>
      <c r="Q1620" s="211"/>
      <c r="R1620" s="211"/>
      <c r="S1620" s="211"/>
      <c r="T1620" s="212"/>
      <c r="AT1620" s="213" t="s">
        <v>193</v>
      </c>
      <c r="AU1620" s="213" t="s">
        <v>90</v>
      </c>
      <c r="AV1620" s="14" t="s">
        <v>90</v>
      </c>
      <c r="AW1620" s="14" t="s">
        <v>41</v>
      </c>
      <c r="AX1620" s="14" t="s">
        <v>80</v>
      </c>
      <c r="AY1620" s="213" t="s">
        <v>182</v>
      </c>
    </row>
    <row r="1621" spans="1:65" s="13" customFormat="1" ht="11.25">
      <c r="B1621" s="192"/>
      <c r="C1621" s="193"/>
      <c r="D1621" s="194" t="s">
        <v>193</v>
      </c>
      <c r="E1621" s="195" t="s">
        <v>43</v>
      </c>
      <c r="F1621" s="196" t="s">
        <v>1641</v>
      </c>
      <c r="G1621" s="193"/>
      <c r="H1621" s="195" t="s">
        <v>43</v>
      </c>
      <c r="I1621" s="197"/>
      <c r="J1621" s="193"/>
      <c r="K1621" s="193"/>
      <c r="L1621" s="198"/>
      <c r="M1621" s="199"/>
      <c r="N1621" s="200"/>
      <c r="O1621" s="200"/>
      <c r="P1621" s="200"/>
      <c r="Q1621" s="200"/>
      <c r="R1621" s="200"/>
      <c r="S1621" s="200"/>
      <c r="T1621" s="201"/>
      <c r="AT1621" s="202" t="s">
        <v>193</v>
      </c>
      <c r="AU1621" s="202" t="s">
        <v>90</v>
      </c>
      <c r="AV1621" s="13" t="s">
        <v>88</v>
      </c>
      <c r="AW1621" s="13" t="s">
        <v>41</v>
      </c>
      <c r="AX1621" s="13" t="s">
        <v>80</v>
      </c>
      <c r="AY1621" s="202" t="s">
        <v>182</v>
      </c>
    </row>
    <row r="1622" spans="1:65" s="14" customFormat="1" ht="11.25">
      <c r="B1622" s="203"/>
      <c r="C1622" s="204"/>
      <c r="D1622" s="194" t="s">
        <v>193</v>
      </c>
      <c r="E1622" s="205" t="s">
        <v>43</v>
      </c>
      <c r="F1622" s="206" t="s">
        <v>88</v>
      </c>
      <c r="G1622" s="204"/>
      <c r="H1622" s="207">
        <v>1</v>
      </c>
      <c r="I1622" s="208"/>
      <c r="J1622" s="204"/>
      <c r="K1622" s="204"/>
      <c r="L1622" s="209"/>
      <c r="M1622" s="210"/>
      <c r="N1622" s="211"/>
      <c r="O1622" s="211"/>
      <c r="P1622" s="211"/>
      <c r="Q1622" s="211"/>
      <c r="R1622" s="211"/>
      <c r="S1622" s="211"/>
      <c r="T1622" s="212"/>
      <c r="AT1622" s="213" t="s">
        <v>193</v>
      </c>
      <c r="AU1622" s="213" t="s">
        <v>90</v>
      </c>
      <c r="AV1622" s="14" t="s">
        <v>90</v>
      </c>
      <c r="AW1622" s="14" t="s">
        <v>41</v>
      </c>
      <c r="AX1622" s="14" t="s">
        <v>80</v>
      </c>
      <c r="AY1622" s="213" t="s">
        <v>182</v>
      </c>
    </row>
    <row r="1623" spans="1:65" s="13" customFormat="1" ht="11.25">
      <c r="B1623" s="192"/>
      <c r="C1623" s="193"/>
      <c r="D1623" s="194" t="s">
        <v>193</v>
      </c>
      <c r="E1623" s="195" t="s">
        <v>43</v>
      </c>
      <c r="F1623" s="196" t="s">
        <v>1643</v>
      </c>
      <c r="G1623" s="193"/>
      <c r="H1623" s="195" t="s">
        <v>43</v>
      </c>
      <c r="I1623" s="197"/>
      <c r="J1623" s="193"/>
      <c r="K1623" s="193"/>
      <c r="L1623" s="198"/>
      <c r="M1623" s="199"/>
      <c r="N1623" s="200"/>
      <c r="O1623" s="200"/>
      <c r="P1623" s="200"/>
      <c r="Q1623" s="200"/>
      <c r="R1623" s="200"/>
      <c r="S1623" s="200"/>
      <c r="T1623" s="201"/>
      <c r="AT1623" s="202" t="s">
        <v>193</v>
      </c>
      <c r="AU1623" s="202" t="s">
        <v>90</v>
      </c>
      <c r="AV1623" s="13" t="s">
        <v>88</v>
      </c>
      <c r="AW1623" s="13" t="s">
        <v>41</v>
      </c>
      <c r="AX1623" s="13" t="s">
        <v>80</v>
      </c>
      <c r="AY1623" s="202" t="s">
        <v>182</v>
      </c>
    </row>
    <row r="1624" spans="1:65" s="14" customFormat="1" ht="11.25">
      <c r="B1624" s="203"/>
      <c r="C1624" s="204"/>
      <c r="D1624" s="194" t="s">
        <v>193</v>
      </c>
      <c r="E1624" s="205" t="s">
        <v>43</v>
      </c>
      <c r="F1624" s="206" t="s">
        <v>88</v>
      </c>
      <c r="G1624" s="204"/>
      <c r="H1624" s="207">
        <v>1</v>
      </c>
      <c r="I1624" s="208"/>
      <c r="J1624" s="204"/>
      <c r="K1624" s="204"/>
      <c r="L1624" s="209"/>
      <c r="M1624" s="210"/>
      <c r="N1624" s="211"/>
      <c r="O1624" s="211"/>
      <c r="P1624" s="211"/>
      <c r="Q1624" s="211"/>
      <c r="R1624" s="211"/>
      <c r="S1624" s="211"/>
      <c r="T1624" s="212"/>
      <c r="AT1624" s="213" t="s">
        <v>193</v>
      </c>
      <c r="AU1624" s="213" t="s">
        <v>90</v>
      </c>
      <c r="AV1624" s="14" t="s">
        <v>90</v>
      </c>
      <c r="AW1624" s="14" t="s">
        <v>41</v>
      </c>
      <c r="AX1624" s="14" t="s">
        <v>80</v>
      </c>
      <c r="AY1624" s="213" t="s">
        <v>182</v>
      </c>
    </row>
    <row r="1625" spans="1:65" s="15" customFormat="1" ht="11.25">
      <c r="B1625" s="227"/>
      <c r="C1625" s="228"/>
      <c r="D1625" s="194" t="s">
        <v>193</v>
      </c>
      <c r="E1625" s="229" t="s">
        <v>43</v>
      </c>
      <c r="F1625" s="230" t="s">
        <v>436</v>
      </c>
      <c r="G1625" s="228"/>
      <c r="H1625" s="231">
        <v>8</v>
      </c>
      <c r="I1625" s="232"/>
      <c r="J1625" s="228"/>
      <c r="K1625" s="228"/>
      <c r="L1625" s="233"/>
      <c r="M1625" s="234"/>
      <c r="N1625" s="235"/>
      <c r="O1625" s="235"/>
      <c r="P1625" s="235"/>
      <c r="Q1625" s="235"/>
      <c r="R1625" s="235"/>
      <c r="S1625" s="235"/>
      <c r="T1625" s="236"/>
      <c r="AT1625" s="237" t="s">
        <v>193</v>
      </c>
      <c r="AU1625" s="237" t="s">
        <v>90</v>
      </c>
      <c r="AV1625" s="15" t="s">
        <v>205</v>
      </c>
      <c r="AW1625" s="15" t="s">
        <v>41</v>
      </c>
      <c r="AX1625" s="15" t="s">
        <v>88</v>
      </c>
      <c r="AY1625" s="237" t="s">
        <v>182</v>
      </c>
    </row>
    <row r="1626" spans="1:65" s="2" customFormat="1" ht="24.2" customHeight="1">
      <c r="A1626" s="35"/>
      <c r="B1626" s="36"/>
      <c r="C1626" s="179" t="s">
        <v>1200</v>
      </c>
      <c r="D1626" s="179" t="s">
        <v>187</v>
      </c>
      <c r="E1626" s="180" t="s">
        <v>1916</v>
      </c>
      <c r="F1626" s="181" t="s">
        <v>1917</v>
      </c>
      <c r="G1626" s="182" t="s">
        <v>190</v>
      </c>
      <c r="H1626" s="183">
        <v>16</v>
      </c>
      <c r="I1626" s="184"/>
      <c r="J1626" s="185">
        <f>ROUND(I1626*H1626,2)</f>
        <v>0</v>
      </c>
      <c r="K1626" s="181" t="s">
        <v>191</v>
      </c>
      <c r="L1626" s="40"/>
      <c r="M1626" s="186" t="s">
        <v>43</v>
      </c>
      <c r="N1626" s="187" t="s">
        <v>51</v>
      </c>
      <c r="O1626" s="65"/>
      <c r="P1626" s="188">
        <f>O1626*H1626</f>
        <v>0</v>
      </c>
      <c r="Q1626" s="188">
        <v>1.32E-3</v>
      </c>
      <c r="R1626" s="188">
        <f>Q1626*H1626</f>
        <v>2.112E-2</v>
      </c>
      <c r="S1626" s="188">
        <v>0</v>
      </c>
      <c r="T1626" s="189">
        <f>S1626*H1626</f>
        <v>0</v>
      </c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R1626" s="190" t="s">
        <v>88</v>
      </c>
      <c r="AT1626" s="190" t="s">
        <v>187</v>
      </c>
      <c r="AU1626" s="190" t="s">
        <v>90</v>
      </c>
      <c r="AY1626" s="17" t="s">
        <v>182</v>
      </c>
      <c r="BE1626" s="191">
        <f>IF(N1626="základní",J1626,0)</f>
        <v>0</v>
      </c>
      <c r="BF1626" s="191">
        <f>IF(N1626="snížená",J1626,0)</f>
        <v>0</v>
      </c>
      <c r="BG1626" s="191">
        <f>IF(N1626="zákl. přenesená",J1626,0)</f>
        <v>0</v>
      </c>
      <c r="BH1626" s="191">
        <f>IF(N1626="sníž. přenesená",J1626,0)</f>
        <v>0</v>
      </c>
      <c r="BI1626" s="191">
        <f>IF(N1626="nulová",J1626,0)</f>
        <v>0</v>
      </c>
      <c r="BJ1626" s="17" t="s">
        <v>88</v>
      </c>
      <c r="BK1626" s="191">
        <f>ROUND(I1626*H1626,2)</f>
        <v>0</v>
      </c>
      <c r="BL1626" s="17" t="s">
        <v>88</v>
      </c>
      <c r="BM1626" s="190" t="s">
        <v>2624</v>
      </c>
    </row>
    <row r="1627" spans="1:65" s="13" customFormat="1" ht="11.25">
      <c r="B1627" s="192"/>
      <c r="C1627" s="193"/>
      <c r="D1627" s="194" t="s">
        <v>193</v>
      </c>
      <c r="E1627" s="195" t="s">
        <v>43</v>
      </c>
      <c r="F1627" s="196" t="s">
        <v>532</v>
      </c>
      <c r="G1627" s="193"/>
      <c r="H1627" s="195" t="s">
        <v>43</v>
      </c>
      <c r="I1627" s="197"/>
      <c r="J1627" s="193"/>
      <c r="K1627" s="193"/>
      <c r="L1627" s="198"/>
      <c r="M1627" s="199"/>
      <c r="N1627" s="200"/>
      <c r="O1627" s="200"/>
      <c r="P1627" s="200"/>
      <c r="Q1627" s="200"/>
      <c r="R1627" s="200"/>
      <c r="S1627" s="200"/>
      <c r="T1627" s="201"/>
      <c r="AT1627" s="202" t="s">
        <v>193</v>
      </c>
      <c r="AU1627" s="202" t="s">
        <v>90</v>
      </c>
      <c r="AV1627" s="13" t="s">
        <v>88</v>
      </c>
      <c r="AW1627" s="13" t="s">
        <v>41</v>
      </c>
      <c r="AX1627" s="13" t="s">
        <v>80</v>
      </c>
      <c r="AY1627" s="202" t="s">
        <v>182</v>
      </c>
    </row>
    <row r="1628" spans="1:65" s="13" customFormat="1" ht="11.25">
      <c r="B1628" s="192"/>
      <c r="C1628" s="193"/>
      <c r="D1628" s="194" t="s">
        <v>193</v>
      </c>
      <c r="E1628" s="195" t="s">
        <v>43</v>
      </c>
      <c r="F1628" s="196" t="s">
        <v>362</v>
      </c>
      <c r="G1628" s="193"/>
      <c r="H1628" s="195" t="s">
        <v>43</v>
      </c>
      <c r="I1628" s="197"/>
      <c r="J1628" s="193"/>
      <c r="K1628" s="193"/>
      <c r="L1628" s="198"/>
      <c r="M1628" s="199"/>
      <c r="N1628" s="200"/>
      <c r="O1628" s="200"/>
      <c r="P1628" s="200"/>
      <c r="Q1628" s="200"/>
      <c r="R1628" s="200"/>
      <c r="S1628" s="200"/>
      <c r="T1628" s="201"/>
      <c r="AT1628" s="202" t="s">
        <v>193</v>
      </c>
      <c r="AU1628" s="202" t="s">
        <v>90</v>
      </c>
      <c r="AV1628" s="13" t="s">
        <v>88</v>
      </c>
      <c r="AW1628" s="13" t="s">
        <v>41</v>
      </c>
      <c r="AX1628" s="13" t="s">
        <v>80</v>
      </c>
      <c r="AY1628" s="202" t="s">
        <v>182</v>
      </c>
    </row>
    <row r="1629" spans="1:65" s="14" customFormat="1" ht="11.25">
      <c r="B1629" s="203"/>
      <c r="C1629" s="204"/>
      <c r="D1629" s="194" t="s">
        <v>193</v>
      </c>
      <c r="E1629" s="205" t="s">
        <v>43</v>
      </c>
      <c r="F1629" s="206" t="s">
        <v>265</v>
      </c>
      <c r="G1629" s="204"/>
      <c r="H1629" s="207">
        <v>16</v>
      </c>
      <c r="I1629" s="208"/>
      <c r="J1629" s="204"/>
      <c r="K1629" s="204"/>
      <c r="L1629" s="209"/>
      <c r="M1629" s="210"/>
      <c r="N1629" s="211"/>
      <c r="O1629" s="211"/>
      <c r="P1629" s="211"/>
      <c r="Q1629" s="211"/>
      <c r="R1629" s="211"/>
      <c r="S1629" s="211"/>
      <c r="T1629" s="212"/>
      <c r="AT1629" s="213" t="s">
        <v>193</v>
      </c>
      <c r="AU1629" s="213" t="s">
        <v>90</v>
      </c>
      <c r="AV1629" s="14" t="s">
        <v>90</v>
      </c>
      <c r="AW1629" s="14" t="s">
        <v>41</v>
      </c>
      <c r="AX1629" s="14" t="s">
        <v>88</v>
      </c>
      <c r="AY1629" s="213" t="s">
        <v>182</v>
      </c>
    </row>
    <row r="1630" spans="1:65" s="2" customFormat="1" ht="37.9" customHeight="1">
      <c r="A1630" s="35"/>
      <c r="B1630" s="36"/>
      <c r="C1630" s="179" t="s">
        <v>1943</v>
      </c>
      <c r="D1630" s="179" t="s">
        <v>187</v>
      </c>
      <c r="E1630" s="180" t="s">
        <v>1919</v>
      </c>
      <c r="F1630" s="181" t="s">
        <v>1920</v>
      </c>
      <c r="G1630" s="182" t="s">
        <v>190</v>
      </c>
      <c r="H1630" s="183">
        <v>15</v>
      </c>
      <c r="I1630" s="184"/>
      <c r="J1630" s="185">
        <f>ROUND(I1630*H1630,2)</f>
        <v>0</v>
      </c>
      <c r="K1630" s="181" t="s">
        <v>191</v>
      </c>
      <c r="L1630" s="40"/>
      <c r="M1630" s="186" t="s">
        <v>43</v>
      </c>
      <c r="N1630" s="187" t="s">
        <v>51</v>
      </c>
      <c r="O1630" s="65"/>
      <c r="P1630" s="188">
        <f>O1630*H1630</f>
        <v>0</v>
      </c>
      <c r="Q1630" s="188">
        <v>6.3000000000000003E-4</v>
      </c>
      <c r="R1630" s="188">
        <f>Q1630*H1630</f>
        <v>9.4500000000000001E-3</v>
      </c>
      <c r="S1630" s="188">
        <v>0</v>
      </c>
      <c r="T1630" s="189">
        <f>S1630*H1630</f>
        <v>0</v>
      </c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R1630" s="190" t="s">
        <v>88</v>
      </c>
      <c r="AT1630" s="190" t="s">
        <v>187</v>
      </c>
      <c r="AU1630" s="190" t="s">
        <v>90</v>
      </c>
      <c r="AY1630" s="17" t="s">
        <v>182</v>
      </c>
      <c r="BE1630" s="191">
        <f>IF(N1630="základní",J1630,0)</f>
        <v>0</v>
      </c>
      <c r="BF1630" s="191">
        <f>IF(N1630="snížená",J1630,0)</f>
        <v>0</v>
      </c>
      <c r="BG1630" s="191">
        <f>IF(N1630="zákl. přenesená",J1630,0)</f>
        <v>0</v>
      </c>
      <c r="BH1630" s="191">
        <f>IF(N1630="sníž. přenesená",J1630,0)</f>
        <v>0</v>
      </c>
      <c r="BI1630" s="191">
        <f>IF(N1630="nulová",J1630,0)</f>
        <v>0</v>
      </c>
      <c r="BJ1630" s="17" t="s">
        <v>88</v>
      </c>
      <c r="BK1630" s="191">
        <f>ROUND(I1630*H1630,2)</f>
        <v>0</v>
      </c>
      <c r="BL1630" s="17" t="s">
        <v>88</v>
      </c>
      <c r="BM1630" s="190" t="s">
        <v>2625</v>
      </c>
    </row>
    <row r="1631" spans="1:65" s="13" customFormat="1" ht="11.25">
      <c r="B1631" s="192"/>
      <c r="C1631" s="193"/>
      <c r="D1631" s="194" t="s">
        <v>193</v>
      </c>
      <c r="E1631" s="195" t="s">
        <v>43</v>
      </c>
      <c r="F1631" s="196" t="s">
        <v>362</v>
      </c>
      <c r="G1631" s="193"/>
      <c r="H1631" s="195" t="s">
        <v>43</v>
      </c>
      <c r="I1631" s="197"/>
      <c r="J1631" s="193"/>
      <c r="K1631" s="193"/>
      <c r="L1631" s="198"/>
      <c r="M1631" s="199"/>
      <c r="N1631" s="200"/>
      <c r="O1631" s="200"/>
      <c r="P1631" s="200"/>
      <c r="Q1631" s="200"/>
      <c r="R1631" s="200"/>
      <c r="S1631" s="200"/>
      <c r="T1631" s="201"/>
      <c r="AT1631" s="202" t="s">
        <v>193</v>
      </c>
      <c r="AU1631" s="202" t="s">
        <v>90</v>
      </c>
      <c r="AV1631" s="13" t="s">
        <v>88</v>
      </c>
      <c r="AW1631" s="13" t="s">
        <v>41</v>
      </c>
      <c r="AX1631" s="13" t="s">
        <v>80</v>
      </c>
      <c r="AY1631" s="202" t="s">
        <v>182</v>
      </c>
    </row>
    <row r="1632" spans="1:65" s="13" customFormat="1" ht="11.25">
      <c r="B1632" s="192"/>
      <c r="C1632" s="193"/>
      <c r="D1632" s="194" t="s">
        <v>193</v>
      </c>
      <c r="E1632" s="195" t="s">
        <v>43</v>
      </c>
      <c r="F1632" s="196" t="s">
        <v>554</v>
      </c>
      <c r="G1632" s="193"/>
      <c r="H1632" s="195" t="s">
        <v>43</v>
      </c>
      <c r="I1632" s="197"/>
      <c r="J1632" s="193"/>
      <c r="K1632" s="193"/>
      <c r="L1632" s="198"/>
      <c r="M1632" s="199"/>
      <c r="N1632" s="200"/>
      <c r="O1632" s="200"/>
      <c r="P1632" s="200"/>
      <c r="Q1632" s="200"/>
      <c r="R1632" s="200"/>
      <c r="S1632" s="200"/>
      <c r="T1632" s="201"/>
      <c r="AT1632" s="202" t="s">
        <v>193</v>
      </c>
      <c r="AU1632" s="202" t="s">
        <v>90</v>
      </c>
      <c r="AV1632" s="13" t="s">
        <v>88</v>
      </c>
      <c r="AW1632" s="13" t="s">
        <v>41</v>
      </c>
      <c r="AX1632" s="13" t="s">
        <v>80</v>
      </c>
      <c r="AY1632" s="202" t="s">
        <v>182</v>
      </c>
    </row>
    <row r="1633" spans="1:65" s="13" customFormat="1" ht="11.25">
      <c r="B1633" s="192"/>
      <c r="C1633" s="193"/>
      <c r="D1633" s="194" t="s">
        <v>193</v>
      </c>
      <c r="E1633" s="195" t="s">
        <v>43</v>
      </c>
      <c r="F1633" s="196" t="s">
        <v>1922</v>
      </c>
      <c r="G1633" s="193"/>
      <c r="H1633" s="195" t="s">
        <v>43</v>
      </c>
      <c r="I1633" s="197"/>
      <c r="J1633" s="193"/>
      <c r="K1633" s="193"/>
      <c r="L1633" s="198"/>
      <c r="M1633" s="199"/>
      <c r="N1633" s="200"/>
      <c r="O1633" s="200"/>
      <c r="P1633" s="200"/>
      <c r="Q1633" s="200"/>
      <c r="R1633" s="200"/>
      <c r="S1633" s="200"/>
      <c r="T1633" s="201"/>
      <c r="AT1633" s="202" t="s">
        <v>193</v>
      </c>
      <c r="AU1633" s="202" t="s">
        <v>90</v>
      </c>
      <c r="AV1633" s="13" t="s">
        <v>88</v>
      </c>
      <c r="AW1633" s="13" t="s">
        <v>41</v>
      </c>
      <c r="AX1633" s="13" t="s">
        <v>80</v>
      </c>
      <c r="AY1633" s="202" t="s">
        <v>182</v>
      </c>
    </row>
    <row r="1634" spans="1:65" s="14" customFormat="1" ht="11.25">
      <c r="B1634" s="203"/>
      <c r="C1634" s="204"/>
      <c r="D1634" s="194" t="s">
        <v>193</v>
      </c>
      <c r="E1634" s="205" t="s">
        <v>43</v>
      </c>
      <c r="F1634" s="206" t="s">
        <v>8</v>
      </c>
      <c r="G1634" s="204"/>
      <c r="H1634" s="207">
        <v>15</v>
      </c>
      <c r="I1634" s="208"/>
      <c r="J1634" s="204"/>
      <c r="K1634" s="204"/>
      <c r="L1634" s="209"/>
      <c r="M1634" s="210"/>
      <c r="N1634" s="211"/>
      <c r="O1634" s="211"/>
      <c r="P1634" s="211"/>
      <c r="Q1634" s="211"/>
      <c r="R1634" s="211"/>
      <c r="S1634" s="211"/>
      <c r="T1634" s="212"/>
      <c r="AT1634" s="213" t="s">
        <v>193</v>
      </c>
      <c r="AU1634" s="213" t="s">
        <v>90</v>
      </c>
      <c r="AV1634" s="14" t="s">
        <v>90</v>
      </c>
      <c r="AW1634" s="14" t="s">
        <v>41</v>
      </c>
      <c r="AX1634" s="14" t="s">
        <v>88</v>
      </c>
      <c r="AY1634" s="213" t="s">
        <v>182</v>
      </c>
    </row>
    <row r="1635" spans="1:65" s="2" customFormat="1" ht="24.2" customHeight="1">
      <c r="A1635" s="35"/>
      <c r="B1635" s="36"/>
      <c r="C1635" s="179" t="s">
        <v>1945</v>
      </c>
      <c r="D1635" s="179" t="s">
        <v>187</v>
      </c>
      <c r="E1635" s="180" t="s">
        <v>1923</v>
      </c>
      <c r="F1635" s="181" t="s">
        <v>1924</v>
      </c>
      <c r="G1635" s="182" t="s">
        <v>190</v>
      </c>
      <c r="H1635" s="183">
        <v>15</v>
      </c>
      <c r="I1635" s="184"/>
      <c r="J1635" s="185">
        <f>ROUND(I1635*H1635,2)</f>
        <v>0</v>
      </c>
      <c r="K1635" s="181" t="s">
        <v>191</v>
      </c>
      <c r="L1635" s="40"/>
      <c r="M1635" s="186" t="s">
        <v>43</v>
      </c>
      <c r="N1635" s="187" t="s">
        <v>51</v>
      </c>
      <c r="O1635" s="65"/>
      <c r="P1635" s="188">
        <f>O1635*H1635</f>
        <v>0</v>
      </c>
      <c r="Q1635" s="188">
        <v>1.32E-3</v>
      </c>
      <c r="R1635" s="188">
        <f>Q1635*H1635</f>
        <v>1.9799999999999998E-2</v>
      </c>
      <c r="S1635" s="188">
        <v>0</v>
      </c>
      <c r="T1635" s="189">
        <f>S1635*H1635</f>
        <v>0</v>
      </c>
      <c r="U1635" s="35"/>
      <c r="V1635" s="35"/>
      <c r="W1635" s="35"/>
      <c r="X1635" s="35"/>
      <c r="Y1635" s="35"/>
      <c r="Z1635" s="35"/>
      <c r="AA1635" s="35"/>
      <c r="AB1635" s="35"/>
      <c r="AC1635" s="35"/>
      <c r="AD1635" s="35"/>
      <c r="AE1635" s="35"/>
      <c r="AR1635" s="190" t="s">
        <v>88</v>
      </c>
      <c r="AT1635" s="190" t="s">
        <v>187</v>
      </c>
      <c r="AU1635" s="190" t="s">
        <v>90</v>
      </c>
      <c r="AY1635" s="17" t="s">
        <v>182</v>
      </c>
      <c r="BE1635" s="191">
        <f>IF(N1635="základní",J1635,0)</f>
        <v>0</v>
      </c>
      <c r="BF1635" s="191">
        <f>IF(N1635="snížená",J1635,0)</f>
        <v>0</v>
      </c>
      <c r="BG1635" s="191">
        <f>IF(N1635="zákl. přenesená",J1635,0)</f>
        <v>0</v>
      </c>
      <c r="BH1635" s="191">
        <f>IF(N1635="sníž. přenesená",J1635,0)</f>
        <v>0</v>
      </c>
      <c r="BI1635" s="191">
        <f>IF(N1635="nulová",J1635,0)</f>
        <v>0</v>
      </c>
      <c r="BJ1635" s="17" t="s">
        <v>88</v>
      </c>
      <c r="BK1635" s="191">
        <f>ROUND(I1635*H1635,2)</f>
        <v>0</v>
      </c>
      <c r="BL1635" s="17" t="s">
        <v>88</v>
      </c>
      <c r="BM1635" s="190" t="s">
        <v>2626</v>
      </c>
    </row>
    <row r="1636" spans="1:65" s="13" customFormat="1" ht="11.25">
      <c r="B1636" s="192"/>
      <c r="C1636" s="193"/>
      <c r="D1636" s="194" t="s">
        <v>193</v>
      </c>
      <c r="E1636" s="195" t="s">
        <v>43</v>
      </c>
      <c r="F1636" s="196" t="s">
        <v>362</v>
      </c>
      <c r="G1636" s="193"/>
      <c r="H1636" s="195" t="s">
        <v>43</v>
      </c>
      <c r="I1636" s="197"/>
      <c r="J1636" s="193"/>
      <c r="K1636" s="193"/>
      <c r="L1636" s="198"/>
      <c r="M1636" s="199"/>
      <c r="N1636" s="200"/>
      <c r="O1636" s="200"/>
      <c r="P1636" s="200"/>
      <c r="Q1636" s="200"/>
      <c r="R1636" s="200"/>
      <c r="S1636" s="200"/>
      <c r="T1636" s="201"/>
      <c r="AT1636" s="202" t="s">
        <v>193</v>
      </c>
      <c r="AU1636" s="202" t="s">
        <v>90</v>
      </c>
      <c r="AV1636" s="13" t="s">
        <v>88</v>
      </c>
      <c r="AW1636" s="13" t="s">
        <v>41</v>
      </c>
      <c r="AX1636" s="13" t="s">
        <v>80</v>
      </c>
      <c r="AY1636" s="202" t="s">
        <v>182</v>
      </c>
    </row>
    <row r="1637" spans="1:65" s="13" customFormat="1" ht="11.25">
      <c r="B1637" s="192"/>
      <c r="C1637" s="193"/>
      <c r="D1637" s="194" t="s">
        <v>193</v>
      </c>
      <c r="E1637" s="195" t="s">
        <v>43</v>
      </c>
      <c r="F1637" s="196" t="s">
        <v>554</v>
      </c>
      <c r="G1637" s="193"/>
      <c r="H1637" s="195" t="s">
        <v>43</v>
      </c>
      <c r="I1637" s="197"/>
      <c r="J1637" s="193"/>
      <c r="K1637" s="193"/>
      <c r="L1637" s="198"/>
      <c r="M1637" s="199"/>
      <c r="N1637" s="200"/>
      <c r="O1637" s="200"/>
      <c r="P1637" s="200"/>
      <c r="Q1637" s="200"/>
      <c r="R1637" s="200"/>
      <c r="S1637" s="200"/>
      <c r="T1637" s="201"/>
      <c r="AT1637" s="202" t="s">
        <v>193</v>
      </c>
      <c r="AU1637" s="202" t="s">
        <v>90</v>
      </c>
      <c r="AV1637" s="13" t="s">
        <v>88</v>
      </c>
      <c r="AW1637" s="13" t="s">
        <v>41</v>
      </c>
      <c r="AX1637" s="13" t="s">
        <v>80</v>
      </c>
      <c r="AY1637" s="202" t="s">
        <v>182</v>
      </c>
    </row>
    <row r="1638" spans="1:65" s="13" customFormat="1" ht="11.25">
      <c r="B1638" s="192"/>
      <c r="C1638" s="193"/>
      <c r="D1638" s="194" t="s">
        <v>193</v>
      </c>
      <c r="E1638" s="195" t="s">
        <v>43</v>
      </c>
      <c r="F1638" s="196" t="s">
        <v>1922</v>
      </c>
      <c r="G1638" s="193"/>
      <c r="H1638" s="195" t="s">
        <v>43</v>
      </c>
      <c r="I1638" s="197"/>
      <c r="J1638" s="193"/>
      <c r="K1638" s="193"/>
      <c r="L1638" s="198"/>
      <c r="M1638" s="199"/>
      <c r="N1638" s="200"/>
      <c r="O1638" s="200"/>
      <c r="P1638" s="200"/>
      <c r="Q1638" s="200"/>
      <c r="R1638" s="200"/>
      <c r="S1638" s="200"/>
      <c r="T1638" s="201"/>
      <c r="AT1638" s="202" t="s">
        <v>193</v>
      </c>
      <c r="AU1638" s="202" t="s">
        <v>90</v>
      </c>
      <c r="AV1638" s="13" t="s">
        <v>88</v>
      </c>
      <c r="AW1638" s="13" t="s">
        <v>41</v>
      </c>
      <c r="AX1638" s="13" t="s">
        <v>80</v>
      </c>
      <c r="AY1638" s="202" t="s">
        <v>182</v>
      </c>
    </row>
    <row r="1639" spans="1:65" s="14" customFormat="1" ht="11.25">
      <c r="B1639" s="203"/>
      <c r="C1639" s="204"/>
      <c r="D1639" s="194" t="s">
        <v>193</v>
      </c>
      <c r="E1639" s="205" t="s">
        <v>43</v>
      </c>
      <c r="F1639" s="206" t="s">
        <v>8</v>
      </c>
      <c r="G1639" s="204"/>
      <c r="H1639" s="207">
        <v>15</v>
      </c>
      <c r="I1639" s="208"/>
      <c r="J1639" s="204"/>
      <c r="K1639" s="204"/>
      <c r="L1639" s="209"/>
      <c r="M1639" s="210"/>
      <c r="N1639" s="211"/>
      <c r="O1639" s="211"/>
      <c r="P1639" s="211"/>
      <c r="Q1639" s="211"/>
      <c r="R1639" s="211"/>
      <c r="S1639" s="211"/>
      <c r="T1639" s="212"/>
      <c r="AT1639" s="213" t="s">
        <v>193</v>
      </c>
      <c r="AU1639" s="213" t="s">
        <v>90</v>
      </c>
      <c r="AV1639" s="14" t="s">
        <v>90</v>
      </c>
      <c r="AW1639" s="14" t="s">
        <v>41</v>
      </c>
      <c r="AX1639" s="14" t="s">
        <v>88</v>
      </c>
      <c r="AY1639" s="213" t="s">
        <v>182</v>
      </c>
    </row>
    <row r="1640" spans="1:65" s="2" customFormat="1" ht="14.45" customHeight="1">
      <c r="A1640" s="35"/>
      <c r="B1640" s="36"/>
      <c r="C1640" s="214" t="s">
        <v>1946</v>
      </c>
      <c r="D1640" s="214" t="s">
        <v>179</v>
      </c>
      <c r="E1640" s="215" t="s">
        <v>1926</v>
      </c>
      <c r="F1640" s="216" t="s">
        <v>1927</v>
      </c>
      <c r="G1640" s="217" t="s">
        <v>190</v>
      </c>
      <c r="H1640" s="218">
        <v>15</v>
      </c>
      <c r="I1640" s="219"/>
      <c r="J1640" s="220">
        <f>ROUND(I1640*H1640,2)</f>
        <v>0</v>
      </c>
      <c r="K1640" s="216" t="s">
        <v>198</v>
      </c>
      <c r="L1640" s="221"/>
      <c r="M1640" s="222" t="s">
        <v>43</v>
      </c>
      <c r="N1640" s="223" t="s">
        <v>51</v>
      </c>
      <c r="O1640" s="65"/>
      <c r="P1640" s="188">
        <f>O1640*H1640</f>
        <v>0</v>
      </c>
      <c r="Q1640" s="188">
        <v>0</v>
      </c>
      <c r="R1640" s="188">
        <f>Q1640*H1640</f>
        <v>0</v>
      </c>
      <c r="S1640" s="188">
        <v>0</v>
      </c>
      <c r="T1640" s="189">
        <f>S1640*H1640</f>
        <v>0</v>
      </c>
      <c r="U1640" s="35"/>
      <c r="V1640" s="35"/>
      <c r="W1640" s="35"/>
      <c r="X1640" s="35"/>
      <c r="Y1640" s="35"/>
      <c r="Z1640" s="35"/>
      <c r="AA1640" s="35"/>
      <c r="AB1640" s="35"/>
      <c r="AC1640" s="35"/>
      <c r="AD1640" s="35"/>
      <c r="AE1640" s="35"/>
      <c r="AR1640" s="190" t="s">
        <v>90</v>
      </c>
      <c r="AT1640" s="190" t="s">
        <v>179</v>
      </c>
      <c r="AU1640" s="190" t="s">
        <v>90</v>
      </c>
      <c r="AY1640" s="17" t="s">
        <v>182</v>
      </c>
      <c r="BE1640" s="191">
        <f>IF(N1640="základní",J1640,0)</f>
        <v>0</v>
      </c>
      <c r="BF1640" s="191">
        <f>IF(N1640="snížená",J1640,0)</f>
        <v>0</v>
      </c>
      <c r="BG1640" s="191">
        <f>IF(N1640="zákl. přenesená",J1640,0)</f>
        <v>0</v>
      </c>
      <c r="BH1640" s="191">
        <f>IF(N1640="sníž. přenesená",J1640,0)</f>
        <v>0</v>
      </c>
      <c r="BI1640" s="191">
        <f>IF(N1640="nulová",J1640,0)</f>
        <v>0</v>
      </c>
      <c r="BJ1640" s="17" t="s">
        <v>88</v>
      </c>
      <c r="BK1640" s="191">
        <f>ROUND(I1640*H1640,2)</f>
        <v>0</v>
      </c>
      <c r="BL1640" s="17" t="s">
        <v>88</v>
      </c>
      <c r="BM1640" s="190" t="s">
        <v>2627</v>
      </c>
    </row>
    <row r="1641" spans="1:65" s="13" customFormat="1" ht="11.25">
      <c r="B1641" s="192"/>
      <c r="C1641" s="193"/>
      <c r="D1641" s="194" t="s">
        <v>193</v>
      </c>
      <c r="E1641" s="195" t="s">
        <v>43</v>
      </c>
      <c r="F1641" s="196" t="s">
        <v>362</v>
      </c>
      <c r="G1641" s="193"/>
      <c r="H1641" s="195" t="s">
        <v>43</v>
      </c>
      <c r="I1641" s="197"/>
      <c r="J1641" s="193"/>
      <c r="K1641" s="193"/>
      <c r="L1641" s="198"/>
      <c r="M1641" s="199"/>
      <c r="N1641" s="200"/>
      <c r="O1641" s="200"/>
      <c r="P1641" s="200"/>
      <c r="Q1641" s="200"/>
      <c r="R1641" s="200"/>
      <c r="S1641" s="200"/>
      <c r="T1641" s="201"/>
      <c r="AT1641" s="202" t="s">
        <v>193</v>
      </c>
      <c r="AU1641" s="202" t="s">
        <v>90</v>
      </c>
      <c r="AV1641" s="13" t="s">
        <v>88</v>
      </c>
      <c r="AW1641" s="13" t="s">
        <v>41</v>
      </c>
      <c r="AX1641" s="13" t="s">
        <v>80</v>
      </c>
      <c r="AY1641" s="202" t="s">
        <v>182</v>
      </c>
    </row>
    <row r="1642" spans="1:65" s="13" customFormat="1" ht="11.25">
      <c r="B1642" s="192"/>
      <c r="C1642" s="193"/>
      <c r="D1642" s="194" t="s">
        <v>193</v>
      </c>
      <c r="E1642" s="195" t="s">
        <v>43</v>
      </c>
      <c r="F1642" s="196" t="s">
        <v>554</v>
      </c>
      <c r="G1642" s="193"/>
      <c r="H1642" s="195" t="s">
        <v>43</v>
      </c>
      <c r="I1642" s="197"/>
      <c r="J1642" s="193"/>
      <c r="K1642" s="193"/>
      <c r="L1642" s="198"/>
      <c r="M1642" s="199"/>
      <c r="N1642" s="200"/>
      <c r="O1642" s="200"/>
      <c r="P1642" s="200"/>
      <c r="Q1642" s="200"/>
      <c r="R1642" s="200"/>
      <c r="S1642" s="200"/>
      <c r="T1642" s="201"/>
      <c r="AT1642" s="202" t="s">
        <v>193</v>
      </c>
      <c r="AU1642" s="202" t="s">
        <v>90</v>
      </c>
      <c r="AV1642" s="13" t="s">
        <v>88</v>
      </c>
      <c r="AW1642" s="13" t="s">
        <v>41</v>
      </c>
      <c r="AX1642" s="13" t="s">
        <v>80</v>
      </c>
      <c r="AY1642" s="202" t="s">
        <v>182</v>
      </c>
    </row>
    <row r="1643" spans="1:65" s="13" customFormat="1" ht="11.25">
      <c r="B1643" s="192"/>
      <c r="C1643" s="193"/>
      <c r="D1643" s="194" t="s">
        <v>193</v>
      </c>
      <c r="E1643" s="195" t="s">
        <v>43</v>
      </c>
      <c r="F1643" s="196" t="s">
        <v>1922</v>
      </c>
      <c r="G1643" s="193"/>
      <c r="H1643" s="195" t="s">
        <v>43</v>
      </c>
      <c r="I1643" s="197"/>
      <c r="J1643" s="193"/>
      <c r="K1643" s="193"/>
      <c r="L1643" s="198"/>
      <c r="M1643" s="199"/>
      <c r="N1643" s="200"/>
      <c r="O1643" s="200"/>
      <c r="P1643" s="200"/>
      <c r="Q1643" s="200"/>
      <c r="R1643" s="200"/>
      <c r="S1643" s="200"/>
      <c r="T1643" s="201"/>
      <c r="AT1643" s="202" t="s">
        <v>193</v>
      </c>
      <c r="AU1643" s="202" t="s">
        <v>90</v>
      </c>
      <c r="AV1643" s="13" t="s">
        <v>88</v>
      </c>
      <c r="AW1643" s="13" t="s">
        <v>41</v>
      </c>
      <c r="AX1643" s="13" t="s">
        <v>80</v>
      </c>
      <c r="AY1643" s="202" t="s">
        <v>182</v>
      </c>
    </row>
    <row r="1644" spans="1:65" s="14" customFormat="1" ht="11.25">
      <c r="B1644" s="203"/>
      <c r="C1644" s="204"/>
      <c r="D1644" s="194" t="s">
        <v>193</v>
      </c>
      <c r="E1644" s="205" t="s">
        <v>43</v>
      </c>
      <c r="F1644" s="206" t="s">
        <v>8</v>
      </c>
      <c r="G1644" s="204"/>
      <c r="H1644" s="207">
        <v>15</v>
      </c>
      <c r="I1644" s="208"/>
      <c r="J1644" s="204"/>
      <c r="K1644" s="204"/>
      <c r="L1644" s="209"/>
      <c r="M1644" s="210"/>
      <c r="N1644" s="211"/>
      <c r="O1644" s="211"/>
      <c r="P1644" s="211"/>
      <c r="Q1644" s="211"/>
      <c r="R1644" s="211"/>
      <c r="S1644" s="211"/>
      <c r="T1644" s="212"/>
      <c r="AT1644" s="213" t="s">
        <v>193</v>
      </c>
      <c r="AU1644" s="213" t="s">
        <v>90</v>
      </c>
      <c r="AV1644" s="14" t="s">
        <v>90</v>
      </c>
      <c r="AW1644" s="14" t="s">
        <v>41</v>
      </c>
      <c r="AX1644" s="14" t="s">
        <v>88</v>
      </c>
      <c r="AY1644" s="213" t="s">
        <v>182</v>
      </c>
    </row>
    <row r="1645" spans="1:65" s="2" customFormat="1" ht="62.65" customHeight="1">
      <c r="A1645" s="35"/>
      <c r="B1645" s="36"/>
      <c r="C1645" s="179" t="s">
        <v>1948</v>
      </c>
      <c r="D1645" s="179" t="s">
        <v>187</v>
      </c>
      <c r="E1645" s="180" t="s">
        <v>2628</v>
      </c>
      <c r="F1645" s="181" t="s">
        <v>2629</v>
      </c>
      <c r="G1645" s="182" t="s">
        <v>190</v>
      </c>
      <c r="H1645" s="183">
        <v>1</v>
      </c>
      <c r="I1645" s="184"/>
      <c r="J1645" s="185">
        <f>ROUND(I1645*H1645,2)</f>
        <v>0</v>
      </c>
      <c r="K1645" s="181" t="s">
        <v>191</v>
      </c>
      <c r="L1645" s="40"/>
      <c r="M1645" s="186" t="s">
        <v>43</v>
      </c>
      <c r="N1645" s="187" t="s">
        <v>51</v>
      </c>
      <c r="O1645" s="65"/>
      <c r="P1645" s="188">
        <f>O1645*H1645</f>
        <v>0</v>
      </c>
      <c r="Q1645" s="188">
        <v>0</v>
      </c>
      <c r="R1645" s="188">
        <f>Q1645*H1645</f>
        <v>0</v>
      </c>
      <c r="S1645" s="188">
        <v>0</v>
      </c>
      <c r="T1645" s="189">
        <f>S1645*H1645</f>
        <v>0</v>
      </c>
      <c r="U1645" s="35"/>
      <c r="V1645" s="35"/>
      <c r="W1645" s="35"/>
      <c r="X1645" s="35"/>
      <c r="Y1645" s="35"/>
      <c r="Z1645" s="35"/>
      <c r="AA1645" s="35"/>
      <c r="AB1645" s="35"/>
      <c r="AC1645" s="35"/>
      <c r="AD1645" s="35"/>
      <c r="AE1645" s="35"/>
      <c r="AR1645" s="190" t="s">
        <v>88</v>
      </c>
      <c r="AT1645" s="190" t="s">
        <v>187</v>
      </c>
      <c r="AU1645" s="190" t="s">
        <v>90</v>
      </c>
      <c r="AY1645" s="17" t="s">
        <v>182</v>
      </c>
      <c r="BE1645" s="191">
        <f>IF(N1645="základní",J1645,0)</f>
        <v>0</v>
      </c>
      <c r="BF1645" s="191">
        <f>IF(N1645="snížená",J1645,0)</f>
        <v>0</v>
      </c>
      <c r="BG1645" s="191">
        <f>IF(N1645="zákl. přenesená",J1645,0)</f>
        <v>0</v>
      </c>
      <c r="BH1645" s="191">
        <f>IF(N1645="sníž. přenesená",J1645,0)</f>
        <v>0</v>
      </c>
      <c r="BI1645" s="191">
        <f>IF(N1645="nulová",J1645,0)</f>
        <v>0</v>
      </c>
      <c r="BJ1645" s="17" t="s">
        <v>88</v>
      </c>
      <c r="BK1645" s="191">
        <f>ROUND(I1645*H1645,2)</f>
        <v>0</v>
      </c>
      <c r="BL1645" s="17" t="s">
        <v>88</v>
      </c>
      <c r="BM1645" s="190" t="s">
        <v>2630</v>
      </c>
    </row>
    <row r="1646" spans="1:65" s="13" customFormat="1" ht="11.25">
      <c r="B1646" s="192"/>
      <c r="C1646" s="193"/>
      <c r="D1646" s="194" t="s">
        <v>193</v>
      </c>
      <c r="E1646" s="195" t="s">
        <v>43</v>
      </c>
      <c r="F1646" s="196" t="s">
        <v>532</v>
      </c>
      <c r="G1646" s="193"/>
      <c r="H1646" s="195" t="s">
        <v>43</v>
      </c>
      <c r="I1646" s="197"/>
      <c r="J1646" s="193"/>
      <c r="K1646" s="193"/>
      <c r="L1646" s="198"/>
      <c r="M1646" s="199"/>
      <c r="N1646" s="200"/>
      <c r="O1646" s="200"/>
      <c r="P1646" s="200"/>
      <c r="Q1646" s="200"/>
      <c r="R1646" s="200"/>
      <c r="S1646" s="200"/>
      <c r="T1646" s="201"/>
      <c r="AT1646" s="202" t="s">
        <v>193</v>
      </c>
      <c r="AU1646" s="202" t="s">
        <v>90</v>
      </c>
      <c r="AV1646" s="13" t="s">
        <v>88</v>
      </c>
      <c r="AW1646" s="13" t="s">
        <v>41</v>
      </c>
      <c r="AX1646" s="13" t="s">
        <v>80</v>
      </c>
      <c r="AY1646" s="202" t="s">
        <v>182</v>
      </c>
    </row>
    <row r="1647" spans="1:65" s="13" customFormat="1" ht="11.25">
      <c r="B1647" s="192"/>
      <c r="C1647" s="193"/>
      <c r="D1647" s="194" t="s">
        <v>193</v>
      </c>
      <c r="E1647" s="195" t="s">
        <v>43</v>
      </c>
      <c r="F1647" s="196" t="s">
        <v>362</v>
      </c>
      <c r="G1647" s="193"/>
      <c r="H1647" s="195" t="s">
        <v>43</v>
      </c>
      <c r="I1647" s="197"/>
      <c r="J1647" s="193"/>
      <c r="K1647" s="193"/>
      <c r="L1647" s="198"/>
      <c r="M1647" s="199"/>
      <c r="N1647" s="200"/>
      <c r="O1647" s="200"/>
      <c r="P1647" s="200"/>
      <c r="Q1647" s="200"/>
      <c r="R1647" s="200"/>
      <c r="S1647" s="200"/>
      <c r="T1647" s="201"/>
      <c r="AT1647" s="202" t="s">
        <v>193</v>
      </c>
      <c r="AU1647" s="202" t="s">
        <v>90</v>
      </c>
      <c r="AV1647" s="13" t="s">
        <v>88</v>
      </c>
      <c r="AW1647" s="13" t="s">
        <v>41</v>
      </c>
      <c r="AX1647" s="13" t="s">
        <v>80</v>
      </c>
      <c r="AY1647" s="202" t="s">
        <v>182</v>
      </c>
    </row>
    <row r="1648" spans="1:65" s="14" customFormat="1" ht="11.25">
      <c r="B1648" s="203"/>
      <c r="C1648" s="204"/>
      <c r="D1648" s="194" t="s">
        <v>193</v>
      </c>
      <c r="E1648" s="205" t="s">
        <v>43</v>
      </c>
      <c r="F1648" s="206" t="s">
        <v>88</v>
      </c>
      <c r="G1648" s="204"/>
      <c r="H1648" s="207">
        <v>1</v>
      </c>
      <c r="I1648" s="208"/>
      <c r="J1648" s="204"/>
      <c r="K1648" s="204"/>
      <c r="L1648" s="209"/>
      <c r="M1648" s="210"/>
      <c r="N1648" s="211"/>
      <c r="O1648" s="211"/>
      <c r="P1648" s="211"/>
      <c r="Q1648" s="211"/>
      <c r="R1648" s="211"/>
      <c r="S1648" s="211"/>
      <c r="T1648" s="212"/>
      <c r="AT1648" s="213" t="s">
        <v>193</v>
      </c>
      <c r="AU1648" s="213" t="s">
        <v>90</v>
      </c>
      <c r="AV1648" s="14" t="s">
        <v>90</v>
      </c>
      <c r="AW1648" s="14" t="s">
        <v>41</v>
      </c>
      <c r="AX1648" s="14" t="s">
        <v>88</v>
      </c>
      <c r="AY1648" s="213" t="s">
        <v>182</v>
      </c>
    </row>
    <row r="1649" spans="1:65" s="2" customFormat="1" ht="24.2" customHeight="1">
      <c r="A1649" s="35"/>
      <c r="B1649" s="36"/>
      <c r="C1649" s="179" t="s">
        <v>1950</v>
      </c>
      <c r="D1649" s="179" t="s">
        <v>187</v>
      </c>
      <c r="E1649" s="180" t="s">
        <v>1931</v>
      </c>
      <c r="F1649" s="181" t="s">
        <v>1932</v>
      </c>
      <c r="G1649" s="182" t="s">
        <v>190</v>
      </c>
      <c r="H1649" s="183">
        <v>1</v>
      </c>
      <c r="I1649" s="184"/>
      <c r="J1649" s="185">
        <f>ROUND(I1649*H1649,2)</f>
        <v>0</v>
      </c>
      <c r="K1649" s="181" t="s">
        <v>191</v>
      </c>
      <c r="L1649" s="40"/>
      <c r="M1649" s="186" t="s">
        <v>43</v>
      </c>
      <c r="N1649" s="187" t="s">
        <v>51</v>
      </c>
      <c r="O1649" s="65"/>
      <c r="P1649" s="188">
        <f>O1649*H1649</f>
        <v>0</v>
      </c>
      <c r="Q1649" s="188">
        <v>1.5E-3</v>
      </c>
      <c r="R1649" s="188">
        <f>Q1649*H1649</f>
        <v>1.5E-3</v>
      </c>
      <c r="S1649" s="188">
        <v>0</v>
      </c>
      <c r="T1649" s="189">
        <f>S1649*H1649</f>
        <v>0</v>
      </c>
      <c r="U1649" s="35"/>
      <c r="V1649" s="35"/>
      <c r="W1649" s="35"/>
      <c r="X1649" s="35"/>
      <c r="Y1649" s="35"/>
      <c r="Z1649" s="35"/>
      <c r="AA1649" s="35"/>
      <c r="AB1649" s="35"/>
      <c r="AC1649" s="35"/>
      <c r="AD1649" s="35"/>
      <c r="AE1649" s="35"/>
      <c r="AR1649" s="190" t="s">
        <v>88</v>
      </c>
      <c r="AT1649" s="190" t="s">
        <v>187</v>
      </c>
      <c r="AU1649" s="190" t="s">
        <v>90</v>
      </c>
      <c r="AY1649" s="17" t="s">
        <v>182</v>
      </c>
      <c r="BE1649" s="191">
        <f>IF(N1649="základní",J1649,0)</f>
        <v>0</v>
      </c>
      <c r="BF1649" s="191">
        <f>IF(N1649="snížená",J1649,0)</f>
        <v>0</v>
      </c>
      <c r="BG1649" s="191">
        <f>IF(N1649="zákl. přenesená",J1649,0)</f>
        <v>0</v>
      </c>
      <c r="BH1649" s="191">
        <f>IF(N1649="sníž. přenesená",J1649,0)</f>
        <v>0</v>
      </c>
      <c r="BI1649" s="191">
        <f>IF(N1649="nulová",J1649,0)</f>
        <v>0</v>
      </c>
      <c r="BJ1649" s="17" t="s">
        <v>88</v>
      </c>
      <c r="BK1649" s="191">
        <f>ROUND(I1649*H1649,2)</f>
        <v>0</v>
      </c>
      <c r="BL1649" s="17" t="s">
        <v>88</v>
      </c>
      <c r="BM1649" s="190" t="s">
        <v>1933</v>
      </c>
    </row>
    <row r="1650" spans="1:65" s="13" customFormat="1" ht="11.25">
      <c r="B1650" s="192"/>
      <c r="C1650" s="193"/>
      <c r="D1650" s="194" t="s">
        <v>193</v>
      </c>
      <c r="E1650" s="195" t="s">
        <v>43</v>
      </c>
      <c r="F1650" s="196" t="s">
        <v>532</v>
      </c>
      <c r="G1650" s="193"/>
      <c r="H1650" s="195" t="s">
        <v>43</v>
      </c>
      <c r="I1650" s="197"/>
      <c r="J1650" s="193"/>
      <c r="K1650" s="193"/>
      <c r="L1650" s="198"/>
      <c r="M1650" s="199"/>
      <c r="N1650" s="200"/>
      <c r="O1650" s="200"/>
      <c r="P1650" s="200"/>
      <c r="Q1650" s="200"/>
      <c r="R1650" s="200"/>
      <c r="S1650" s="200"/>
      <c r="T1650" s="201"/>
      <c r="AT1650" s="202" t="s">
        <v>193</v>
      </c>
      <c r="AU1650" s="202" t="s">
        <v>90</v>
      </c>
      <c r="AV1650" s="13" t="s">
        <v>88</v>
      </c>
      <c r="AW1650" s="13" t="s">
        <v>41</v>
      </c>
      <c r="AX1650" s="13" t="s">
        <v>80</v>
      </c>
      <c r="AY1650" s="202" t="s">
        <v>182</v>
      </c>
    </row>
    <row r="1651" spans="1:65" s="13" customFormat="1" ht="11.25">
      <c r="B1651" s="192"/>
      <c r="C1651" s="193"/>
      <c r="D1651" s="194" t="s">
        <v>193</v>
      </c>
      <c r="E1651" s="195" t="s">
        <v>43</v>
      </c>
      <c r="F1651" s="196" t="s">
        <v>362</v>
      </c>
      <c r="G1651" s="193"/>
      <c r="H1651" s="195" t="s">
        <v>43</v>
      </c>
      <c r="I1651" s="197"/>
      <c r="J1651" s="193"/>
      <c r="K1651" s="193"/>
      <c r="L1651" s="198"/>
      <c r="M1651" s="199"/>
      <c r="N1651" s="200"/>
      <c r="O1651" s="200"/>
      <c r="P1651" s="200"/>
      <c r="Q1651" s="200"/>
      <c r="R1651" s="200"/>
      <c r="S1651" s="200"/>
      <c r="T1651" s="201"/>
      <c r="AT1651" s="202" t="s">
        <v>193</v>
      </c>
      <c r="AU1651" s="202" t="s">
        <v>90</v>
      </c>
      <c r="AV1651" s="13" t="s">
        <v>88</v>
      </c>
      <c r="AW1651" s="13" t="s">
        <v>41</v>
      </c>
      <c r="AX1651" s="13" t="s">
        <v>80</v>
      </c>
      <c r="AY1651" s="202" t="s">
        <v>182</v>
      </c>
    </row>
    <row r="1652" spans="1:65" s="13" customFormat="1" ht="11.25">
      <c r="B1652" s="192"/>
      <c r="C1652" s="193"/>
      <c r="D1652" s="194" t="s">
        <v>193</v>
      </c>
      <c r="E1652" s="195" t="s">
        <v>43</v>
      </c>
      <c r="F1652" s="196" t="s">
        <v>1934</v>
      </c>
      <c r="G1652" s="193"/>
      <c r="H1652" s="195" t="s">
        <v>43</v>
      </c>
      <c r="I1652" s="197"/>
      <c r="J1652" s="193"/>
      <c r="K1652" s="193"/>
      <c r="L1652" s="198"/>
      <c r="M1652" s="199"/>
      <c r="N1652" s="200"/>
      <c r="O1652" s="200"/>
      <c r="P1652" s="200"/>
      <c r="Q1652" s="200"/>
      <c r="R1652" s="200"/>
      <c r="S1652" s="200"/>
      <c r="T1652" s="201"/>
      <c r="AT1652" s="202" t="s">
        <v>193</v>
      </c>
      <c r="AU1652" s="202" t="s">
        <v>90</v>
      </c>
      <c r="AV1652" s="13" t="s">
        <v>88</v>
      </c>
      <c r="AW1652" s="13" t="s">
        <v>41</v>
      </c>
      <c r="AX1652" s="13" t="s">
        <v>80</v>
      </c>
      <c r="AY1652" s="202" t="s">
        <v>182</v>
      </c>
    </row>
    <row r="1653" spans="1:65" s="14" customFormat="1" ht="11.25">
      <c r="B1653" s="203"/>
      <c r="C1653" s="204"/>
      <c r="D1653" s="194" t="s">
        <v>193</v>
      </c>
      <c r="E1653" s="205" t="s">
        <v>43</v>
      </c>
      <c r="F1653" s="206" t="s">
        <v>88</v>
      </c>
      <c r="G1653" s="204"/>
      <c r="H1653" s="207">
        <v>1</v>
      </c>
      <c r="I1653" s="208"/>
      <c r="J1653" s="204"/>
      <c r="K1653" s="204"/>
      <c r="L1653" s="209"/>
      <c r="M1653" s="210"/>
      <c r="N1653" s="211"/>
      <c r="O1653" s="211"/>
      <c r="P1653" s="211"/>
      <c r="Q1653" s="211"/>
      <c r="R1653" s="211"/>
      <c r="S1653" s="211"/>
      <c r="T1653" s="212"/>
      <c r="AT1653" s="213" t="s">
        <v>193</v>
      </c>
      <c r="AU1653" s="213" t="s">
        <v>90</v>
      </c>
      <c r="AV1653" s="14" t="s">
        <v>90</v>
      </c>
      <c r="AW1653" s="14" t="s">
        <v>41</v>
      </c>
      <c r="AX1653" s="14" t="s">
        <v>88</v>
      </c>
      <c r="AY1653" s="213" t="s">
        <v>182</v>
      </c>
    </row>
    <row r="1654" spans="1:65" s="2" customFormat="1" ht="24.2" customHeight="1">
      <c r="A1654" s="35"/>
      <c r="B1654" s="36"/>
      <c r="C1654" s="179" t="s">
        <v>1954</v>
      </c>
      <c r="D1654" s="179" t="s">
        <v>187</v>
      </c>
      <c r="E1654" s="180" t="s">
        <v>1935</v>
      </c>
      <c r="F1654" s="181" t="s">
        <v>1936</v>
      </c>
      <c r="G1654" s="182" t="s">
        <v>190</v>
      </c>
      <c r="H1654" s="183">
        <v>1</v>
      </c>
      <c r="I1654" s="184"/>
      <c r="J1654" s="185">
        <f>ROUND(I1654*H1654,2)</f>
        <v>0</v>
      </c>
      <c r="K1654" s="181" t="s">
        <v>191</v>
      </c>
      <c r="L1654" s="40"/>
      <c r="M1654" s="186" t="s">
        <v>43</v>
      </c>
      <c r="N1654" s="187" t="s">
        <v>51</v>
      </c>
      <c r="O1654" s="65"/>
      <c r="P1654" s="188">
        <f>O1654*H1654</f>
        <v>0</v>
      </c>
      <c r="Q1654" s="188">
        <v>1.5E-3</v>
      </c>
      <c r="R1654" s="188">
        <f>Q1654*H1654</f>
        <v>1.5E-3</v>
      </c>
      <c r="S1654" s="188">
        <v>0</v>
      </c>
      <c r="T1654" s="189">
        <f>S1654*H1654</f>
        <v>0</v>
      </c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R1654" s="190" t="s">
        <v>88</v>
      </c>
      <c r="AT1654" s="190" t="s">
        <v>187</v>
      </c>
      <c r="AU1654" s="190" t="s">
        <v>90</v>
      </c>
      <c r="AY1654" s="17" t="s">
        <v>182</v>
      </c>
      <c r="BE1654" s="191">
        <f>IF(N1654="základní",J1654,0)</f>
        <v>0</v>
      </c>
      <c r="BF1654" s="191">
        <f>IF(N1654="snížená",J1654,0)</f>
        <v>0</v>
      </c>
      <c r="BG1654" s="191">
        <f>IF(N1654="zákl. přenesená",J1654,0)</f>
        <v>0</v>
      </c>
      <c r="BH1654" s="191">
        <f>IF(N1654="sníž. přenesená",J1654,0)</f>
        <v>0</v>
      </c>
      <c r="BI1654" s="191">
        <f>IF(N1654="nulová",J1654,0)</f>
        <v>0</v>
      </c>
      <c r="BJ1654" s="17" t="s">
        <v>88</v>
      </c>
      <c r="BK1654" s="191">
        <f>ROUND(I1654*H1654,2)</f>
        <v>0</v>
      </c>
      <c r="BL1654" s="17" t="s">
        <v>88</v>
      </c>
      <c r="BM1654" s="190" t="s">
        <v>1937</v>
      </c>
    </row>
    <row r="1655" spans="1:65" s="13" customFormat="1" ht="11.25">
      <c r="B1655" s="192"/>
      <c r="C1655" s="193"/>
      <c r="D1655" s="194" t="s">
        <v>193</v>
      </c>
      <c r="E1655" s="195" t="s">
        <v>43</v>
      </c>
      <c r="F1655" s="196" t="s">
        <v>532</v>
      </c>
      <c r="G1655" s="193"/>
      <c r="H1655" s="195" t="s">
        <v>43</v>
      </c>
      <c r="I1655" s="197"/>
      <c r="J1655" s="193"/>
      <c r="K1655" s="193"/>
      <c r="L1655" s="198"/>
      <c r="M1655" s="199"/>
      <c r="N1655" s="200"/>
      <c r="O1655" s="200"/>
      <c r="P1655" s="200"/>
      <c r="Q1655" s="200"/>
      <c r="R1655" s="200"/>
      <c r="S1655" s="200"/>
      <c r="T1655" s="201"/>
      <c r="AT1655" s="202" t="s">
        <v>193</v>
      </c>
      <c r="AU1655" s="202" t="s">
        <v>90</v>
      </c>
      <c r="AV1655" s="13" t="s">
        <v>88</v>
      </c>
      <c r="AW1655" s="13" t="s">
        <v>41</v>
      </c>
      <c r="AX1655" s="13" t="s">
        <v>80</v>
      </c>
      <c r="AY1655" s="202" t="s">
        <v>182</v>
      </c>
    </row>
    <row r="1656" spans="1:65" s="14" customFormat="1" ht="11.25">
      <c r="B1656" s="203"/>
      <c r="C1656" s="204"/>
      <c r="D1656" s="194" t="s">
        <v>193</v>
      </c>
      <c r="E1656" s="205" t="s">
        <v>43</v>
      </c>
      <c r="F1656" s="206" t="s">
        <v>88</v>
      </c>
      <c r="G1656" s="204"/>
      <c r="H1656" s="207">
        <v>1</v>
      </c>
      <c r="I1656" s="208"/>
      <c r="J1656" s="204"/>
      <c r="K1656" s="204"/>
      <c r="L1656" s="209"/>
      <c r="M1656" s="210"/>
      <c r="N1656" s="211"/>
      <c r="O1656" s="211"/>
      <c r="P1656" s="211"/>
      <c r="Q1656" s="211"/>
      <c r="R1656" s="211"/>
      <c r="S1656" s="211"/>
      <c r="T1656" s="212"/>
      <c r="AT1656" s="213" t="s">
        <v>193</v>
      </c>
      <c r="AU1656" s="213" t="s">
        <v>90</v>
      </c>
      <c r="AV1656" s="14" t="s">
        <v>90</v>
      </c>
      <c r="AW1656" s="14" t="s">
        <v>41</v>
      </c>
      <c r="AX1656" s="14" t="s">
        <v>88</v>
      </c>
      <c r="AY1656" s="213" t="s">
        <v>182</v>
      </c>
    </row>
    <row r="1657" spans="1:65" s="2" customFormat="1" ht="14.45" customHeight="1">
      <c r="A1657" s="35"/>
      <c r="B1657" s="36"/>
      <c r="C1657" s="214" t="s">
        <v>1956</v>
      </c>
      <c r="D1657" s="214" t="s">
        <v>179</v>
      </c>
      <c r="E1657" s="215" t="s">
        <v>1938</v>
      </c>
      <c r="F1657" s="216" t="s">
        <v>1939</v>
      </c>
      <c r="G1657" s="217" t="s">
        <v>190</v>
      </c>
      <c r="H1657" s="218">
        <v>1</v>
      </c>
      <c r="I1657" s="219"/>
      <c r="J1657" s="220">
        <f>ROUND(I1657*H1657,2)</f>
        <v>0</v>
      </c>
      <c r="K1657" s="216" t="s">
        <v>198</v>
      </c>
      <c r="L1657" s="221"/>
      <c r="M1657" s="222" t="s">
        <v>43</v>
      </c>
      <c r="N1657" s="223" t="s">
        <v>51</v>
      </c>
      <c r="O1657" s="65"/>
      <c r="P1657" s="188">
        <f>O1657*H1657</f>
        <v>0</v>
      </c>
      <c r="Q1657" s="188">
        <v>0</v>
      </c>
      <c r="R1657" s="188">
        <f>Q1657*H1657</f>
        <v>0</v>
      </c>
      <c r="S1657" s="188">
        <v>0</v>
      </c>
      <c r="T1657" s="189">
        <f>S1657*H1657</f>
        <v>0</v>
      </c>
      <c r="U1657" s="35"/>
      <c r="V1657" s="35"/>
      <c r="W1657" s="35"/>
      <c r="X1657" s="35"/>
      <c r="Y1657" s="35"/>
      <c r="Z1657" s="35"/>
      <c r="AA1657" s="35"/>
      <c r="AB1657" s="35"/>
      <c r="AC1657" s="35"/>
      <c r="AD1657" s="35"/>
      <c r="AE1657" s="35"/>
      <c r="AR1657" s="190" t="s">
        <v>90</v>
      </c>
      <c r="AT1657" s="190" t="s">
        <v>179</v>
      </c>
      <c r="AU1657" s="190" t="s">
        <v>90</v>
      </c>
      <c r="AY1657" s="17" t="s">
        <v>182</v>
      </c>
      <c r="BE1657" s="191">
        <f>IF(N1657="základní",J1657,0)</f>
        <v>0</v>
      </c>
      <c r="BF1657" s="191">
        <f>IF(N1657="snížená",J1657,0)</f>
        <v>0</v>
      </c>
      <c r="BG1657" s="191">
        <f>IF(N1657="zákl. přenesená",J1657,0)</f>
        <v>0</v>
      </c>
      <c r="BH1657" s="191">
        <f>IF(N1657="sníž. přenesená",J1657,0)</f>
        <v>0</v>
      </c>
      <c r="BI1657" s="191">
        <f>IF(N1657="nulová",J1657,0)</f>
        <v>0</v>
      </c>
      <c r="BJ1657" s="17" t="s">
        <v>88</v>
      </c>
      <c r="BK1657" s="191">
        <f>ROUND(I1657*H1657,2)</f>
        <v>0</v>
      </c>
      <c r="BL1657" s="17" t="s">
        <v>88</v>
      </c>
      <c r="BM1657" s="190" t="s">
        <v>1940</v>
      </c>
    </row>
    <row r="1658" spans="1:65" s="13" customFormat="1" ht="11.25">
      <c r="B1658" s="192"/>
      <c r="C1658" s="193"/>
      <c r="D1658" s="194" t="s">
        <v>193</v>
      </c>
      <c r="E1658" s="195" t="s">
        <v>43</v>
      </c>
      <c r="F1658" s="196" t="s">
        <v>532</v>
      </c>
      <c r="G1658" s="193"/>
      <c r="H1658" s="195" t="s">
        <v>43</v>
      </c>
      <c r="I1658" s="197"/>
      <c r="J1658" s="193"/>
      <c r="K1658" s="193"/>
      <c r="L1658" s="198"/>
      <c r="M1658" s="199"/>
      <c r="N1658" s="200"/>
      <c r="O1658" s="200"/>
      <c r="P1658" s="200"/>
      <c r="Q1658" s="200"/>
      <c r="R1658" s="200"/>
      <c r="S1658" s="200"/>
      <c r="T1658" s="201"/>
      <c r="AT1658" s="202" t="s">
        <v>193</v>
      </c>
      <c r="AU1658" s="202" t="s">
        <v>90</v>
      </c>
      <c r="AV1658" s="13" t="s">
        <v>88</v>
      </c>
      <c r="AW1658" s="13" t="s">
        <v>41</v>
      </c>
      <c r="AX1658" s="13" t="s">
        <v>80</v>
      </c>
      <c r="AY1658" s="202" t="s">
        <v>182</v>
      </c>
    </row>
    <row r="1659" spans="1:65" s="14" customFormat="1" ht="11.25">
      <c r="B1659" s="203"/>
      <c r="C1659" s="204"/>
      <c r="D1659" s="194" t="s">
        <v>193</v>
      </c>
      <c r="E1659" s="205" t="s">
        <v>43</v>
      </c>
      <c r="F1659" s="206" t="s">
        <v>88</v>
      </c>
      <c r="G1659" s="204"/>
      <c r="H1659" s="207">
        <v>1</v>
      </c>
      <c r="I1659" s="208"/>
      <c r="J1659" s="204"/>
      <c r="K1659" s="204"/>
      <c r="L1659" s="209"/>
      <c r="M1659" s="210"/>
      <c r="N1659" s="211"/>
      <c r="O1659" s="211"/>
      <c r="P1659" s="211"/>
      <c r="Q1659" s="211"/>
      <c r="R1659" s="211"/>
      <c r="S1659" s="211"/>
      <c r="T1659" s="212"/>
      <c r="AT1659" s="213" t="s">
        <v>193</v>
      </c>
      <c r="AU1659" s="213" t="s">
        <v>90</v>
      </c>
      <c r="AV1659" s="14" t="s">
        <v>90</v>
      </c>
      <c r="AW1659" s="14" t="s">
        <v>41</v>
      </c>
      <c r="AX1659" s="14" t="s">
        <v>88</v>
      </c>
      <c r="AY1659" s="213" t="s">
        <v>182</v>
      </c>
    </row>
    <row r="1660" spans="1:65" s="2" customFormat="1" ht="14.45" customHeight="1">
      <c r="A1660" s="35"/>
      <c r="B1660" s="36"/>
      <c r="C1660" s="214" t="s">
        <v>1961</v>
      </c>
      <c r="D1660" s="214" t="s">
        <v>179</v>
      </c>
      <c r="E1660" s="215" t="s">
        <v>1941</v>
      </c>
      <c r="F1660" s="216" t="s">
        <v>994</v>
      </c>
      <c r="G1660" s="217" t="s">
        <v>190</v>
      </c>
      <c r="H1660" s="218">
        <v>1</v>
      </c>
      <c r="I1660" s="219"/>
      <c r="J1660" s="220">
        <f>ROUND(I1660*H1660,2)</f>
        <v>0</v>
      </c>
      <c r="K1660" s="216" t="s">
        <v>198</v>
      </c>
      <c r="L1660" s="221"/>
      <c r="M1660" s="222" t="s">
        <v>43</v>
      </c>
      <c r="N1660" s="223" t="s">
        <v>51</v>
      </c>
      <c r="O1660" s="65"/>
      <c r="P1660" s="188">
        <f>O1660*H1660</f>
        <v>0</v>
      </c>
      <c r="Q1660" s="188">
        <v>0</v>
      </c>
      <c r="R1660" s="188">
        <f>Q1660*H1660</f>
        <v>0</v>
      </c>
      <c r="S1660" s="188">
        <v>0</v>
      </c>
      <c r="T1660" s="189">
        <f>S1660*H1660</f>
        <v>0</v>
      </c>
      <c r="U1660" s="35"/>
      <c r="V1660" s="35"/>
      <c r="W1660" s="35"/>
      <c r="X1660" s="35"/>
      <c r="Y1660" s="35"/>
      <c r="Z1660" s="35"/>
      <c r="AA1660" s="35"/>
      <c r="AB1660" s="35"/>
      <c r="AC1660" s="35"/>
      <c r="AD1660" s="35"/>
      <c r="AE1660" s="35"/>
      <c r="AR1660" s="190" t="s">
        <v>90</v>
      </c>
      <c r="AT1660" s="190" t="s">
        <v>179</v>
      </c>
      <c r="AU1660" s="190" t="s">
        <v>90</v>
      </c>
      <c r="AY1660" s="17" t="s">
        <v>182</v>
      </c>
      <c r="BE1660" s="191">
        <f>IF(N1660="základní",J1660,0)</f>
        <v>0</v>
      </c>
      <c r="BF1660" s="191">
        <f>IF(N1660="snížená",J1660,0)</f>
        <v>0</v>
      </c>
      <c r="BG1660" s="191">
        <f>IF(N1660="zákl. přenesená",J1660,0)</f>
        <v>0</v>
      </c>
      <c r="BH1660" s="191">
        <f>IF(N1660="sníž. přenesená",J1660,0)</f>
        <v>0</v>
      </c>
      <c r="BI1660" s="191">
        <f>IF(N1660="nulová",J1660,0)</f>
        <v>0</v>
      </c>
      <c r="BJ1660" s="17" t="s">
        <v>88</v>
      </c>
      <c r="BK1660" s="191">
        <f>ROUND(I1660*H1660,2)</f>
        <v>0</v>
      </c>
      <c r="BL1660" s="17" t="s">
        <v>88</v>
      </c>
      <c r="BM1660" s="190" t="s">
        <v>2631</v>
      </c>
    </row>
    <row r="1661" spans="1:65" s="13" customFormat="1" ht="11.25">
      <c r="B1661" s="192"/>
      <c r="C1661" s="193"/>
      <c r="D1661" s="194" t="s">
        <v>193</v>
      </c>
      <c r="E1661" s="195" t="s">
        <v>43</v>
      </c>
      <c r="F1661" s="196" t="s">
        <v>532</v>
      </c>
      <c r="G1661" s="193"/>
      <c r="H1661" s="195" t="s">
        <v>43</v>
      </c>
      <c r="I1661" s="197"/>
      <c r="J1661" s="193"/>
      <c r="K1661" s="193"/>
      <c r="L1661" s="198"/>
      <c r="M1661" s="199"/>
      <c r="N1661" s="200"/>
      <c r="O1661" s="200"/>
      <c r="P1661" s="200"/>
      <c r="Q1661" s="200"/>
      <c r="R1661" s="200"/>
      <c r="S1661" s="200"/>
      <c r="T1661" s="201"/>
      <c r="AT1661" s="202" t="s">
        <v>193</v>
      </c>
      <c r="AU1661" s="202" t="s">
        <v>90</v>
      </c>
      <c r="AV1661" s="13" t="s">
        <v>88</v>
      </c>
      <c r="AW1661" s="13" t="s">
        <v>41</v>
      </c>
      <c r="AX1661" s="13" t="s">
        <v>80</v>
      </c>
      <c r="AY1661" s="202" t="s">
        <v>182</v>
      </c>
    </row>
    <row r="1662" spans="1:65" s="14" customFormat="1" ht="11.25">
      <c r="B1662" s="203"/>
      <c r="C1662" s="204"/>
      <c r="D1662" s="194" t="s">
        <v>193</v>
      </c>
      <c r="E1662" s="205" t="s">
        <v>43</v>
      </c>
      <c r="F1662" s="206" t="s">
        <v>88</v>
      </c>
      <c r="G1662" s="204"/>
      <c r="H1662" s="207">
        <v>1</v>
      </c>
      <c r="I1662" s="208"/>
      <c r="J1662" s="204"/>
      <c r="K1662" s="204"/>
      <c r="L1662" s="209"/>
      <c r="M1662" s="210"/>
      <c r="N1662" s="211"/>
      <c r="O1662" s="211"/>
      <c r="P1662" s="211"/>
      <c r="Q1662" s="211"/>
      <c r="R1662" s="211"/>
      <c r="S1662" s="211"/>
      <c r="T1662" s="212"/>
      <c r="AT1662" s="213" t="s">
        <v>193</v>
      </c>
      <c r="AU1662" s="213" t="s">
        <v>90</v>
      </c>
      <c r="AV1662" s="14" t="s">
        <v>90</v>
      </c>
      <c r="AW1662" s="14" t="s">
        <v>41</v>
      </c>
      <c r="AX1662" s="14" t="s">
        <v>88</v>
      </c>
      <c r="AY1662" s="213" t="s">
        <v>182</v>
      </c>
    </row>
    <row r="1663" spans="1:65" s="2" customFormat="1" ht="24.2" customHeight="1">
      <c r="A1663" s="35"/>
      <c r="B1663" s="36"/>
      <c r="C1663" s="214" t="s">
        <v>1966</v>
      </c>
      <c r="D1663" s="214" t="s">
        <v>179</v>
      </c>
      <c r="E1663" s="215" t="s">
        <v>997</v>
      </c>
      <c r="F1663" s="216" t="s">
        <v>998</v>
      </c>
      <c r="G1663" s="217" t="s">
        <v>190</v>
      </c>
      <c r="H1663" s="218">
        <v>1</v>
      </c>
      <c r="I1663" s="219"/>
      <c r="J1663" s="220">
        <f>ROUND(I1663*H1663,2)</f>
        <v>0</v>
      </c>
      <c r="K1663" s="216" t="s">
        <v>198</v>
      </c>
      <c r="L1663" s="221"/>
      <c r="M1663" s="222" t="s">
        <v>43</v>
      </c>
      <c r="N1663" s="223" t="s">
        <v>51</v>
      </c>
      <c r="O1663" s="65"/>
      <c r="P1663" s="188">
        <f>O1663*H1663</f>
        <v>0</v>
      </c>
      <c r="Q1663" s="188">
        <v>0</v>
      </c>
      <c r="R1663" s="188">
        <f>Q1663*H1663</f>
        <v>0</v>
      </c>
      <c r="S1663" s="188">
        <v>0</v>
      </c>
      <c r="T1663" s="189">
        <f>S1663*H1663</f>
        <v>0</v>
      </c>
      <c r="U1663" s="35"/>
      <c r="V1663" s="35"/>
      <c r="W1663" s="35"/>
      <c r="X1663" s="35"/>
      <c r="Y1663" s="35"/>
      <c r="Z1663" s="35"/>
      <c r="AA1663" s="35"/>
      <c r="AB1663" s="35"/>
      <c r="AC1663" s="35"/>
      <c r="AD1663" s="35"/>
      <c r="AE1663" s="35"/>
      <c r="AR1663" s="190" t="s">
        <v>90</v>
      </c>
      <c r="AT1663" s="190" t="s">
        <v>179</v>
      </c>
      <c r="AU1663" s="190" t="s">
        <v>90</v>
      </c>
      <c r="AY1663" s="17" t="s">
        <v>182</v>
      </c>
      <c r="BE1663" s="191">
        <f>IF(N1663="základní",J1663,0)</f>
        <v>0</v>
      </c>
      <c r="BF1663" s="191">
        <f>IF(N1663="snížená",J1663,0)</f>
        <v>0</v>
      </c>
      <c r="BG1663" s="191">
        <f>IF(N1663="zákl. přenesená",J1663,0)</f>
        <v>0</v>
      </c>
      <c r="BH1663" s="191">
        <f>IF(N1663="sníž. přenesená",J1663,0)</f>
        <v>0</v>
      </c>
      <c r="BI1663" s="191">
        <f>IF(N1663="nulová",J1663,0)</f>
        <v>0</v>
      </c>
      <c r="BJ1663" s="17" t="s">
        <v>88</v>
      </c>
      <c r="BK1663" s="191">
        <f>ROUND(I1663*H1663,2)</f>
        <v>0</v>
      </c>
      <c r="BL1663" s="17" t="s">
        <v>88</v>
      </c>
      <c r="BM1663" s="190" t="s">
        <v>1944</v>
      </c>
    </row>
    <row r="1664" spans="1:65" s="13" customFormat="1" ht="11.25">
      <c r="B1664" s="192"/>
      <c r="C1664" s="193"/>
      <c r="D1664" s="194" t="s">
        <v>193</v>
      </c>
      <c r="E1664" s="195" t="s">
        <v>43</v>
      </c>
      <c r="F1664" s="196" t="s">
        <v>532</v>
      </c>
      <c r="G1664" s="193"/>
      <c r="H1664" s="195" t="s">
        <v>43</v>
      </c>
      <c r="I1664" s="197"/>
      <c r="J1664" s="193"/>
      <c r="K1664" s="193"/>
      <c r="L1664" s="198"/>
      <c r="M1664" s="199"/>
      <c r="N1664" s="200"/>
      <c r="O1664" s="200"/>
      <c r="P1664" s="200"/>
      <c r="Q1664" s="200"/>
      <c r="R1664" s="200"/>
      <c r="S1664" s="200"/>
      <c r="T1664" s="201"/>
      <c r="AT1664" s="202" t="s">
        <v>193</v>
      </c>
      <c r="AU1664" s="202" t="s">
        <v>90</v>
      </c>
      <c r="AV1664" s="13" t="s">
        <v>88</v>
      </c>
      <c r="AW1664" s="13" t="s">
        <v>41</v>
      </c>
      <c r="AX1664" s="13" t="s">
        <v>80</v>
      </c>
      <c r="AY1664" s="202" t="s">
        <v>182</v>
      </c>
    </row>
    <row r="1665" spans="1:65" s="14" customFormat="1" ht="11.25">
      <c r="B1665" s="203"/>
      <c r="C1665" s="204"/>
      <c r="D1665" s="194" t="s">
        <v>193</v>
      </c>
      <c r="E1665" s="205" t="s">
        <v>43</v>
      </c>
      <c r="F1665" s="206" t="s">
        <v>88</v>
      </c>
      <c r="G1665" s="204"/>
      <c r="H1665" s="207">
        <v>1</v>
      </c>
      <c r="I1665" s="208"/>
      <c r="J1665" s="204"/>
      <c r="K1665" s="204"/>
      <c r="L1665" s="209"/>
      <c r="M1665" s="210"/>
      <c r="N1665" s="211"/>
      <c r="O1665" s="211"/>
      <c r="P1665" s="211"/>
      <c r="Q1665" s="211"/>
      <c r="R1665" s="211"/>
      <c r="S1665" s="211"/>
      <c r="T1665" s="212"/>
      <c r="AT1665" s="213" t="s">
        <v>193</v>
      </c>
      <c r="AU1665" s="213" t="s">
        <v>90</v>
      </c>
      <c r="AV1665" s="14" t="s">
        <v>90</v>
      </c>
      <c r="AW1665" s="14" t="s">
        <v>41</v>
      </c>
      <c r="AX1665" s="14" t="s">
        <v>88</v>
      </c>
      <c r="AY1665" s="213" t="s">
        <v>182</v>
      </c>
    </row>
    <row r="1666" spans="1:65" s="2" customFormat="1" ht="24.2" customHeight="1">
      <c r="A1666" s="35"/>
      <c r="B1666" s="36"/>
      <c r="C1666" s="179" t="s">
        <v>1967</v>
      </c>
      <c r="D1666" s="179" t="s">
        <v>187</v>
      </c>
      <c r="E1666" s="180" t="s">
        <v>1001</v>
      </c>
      <c r="F1666" s="181" t="s">
        <v>1002</v>
      </c>
      <c r="G1666" s="182" t="s">
        <v>190</v>
      </c>
      <c r="H1666" s="183">
        <v>1</v>
      </c>
      <c r="I1666" s="184"/>
      <c r="J1666" s="185">
        <f>ROUND(I1666*H1666,2)</f>
        <v>0</v>
      </c>
      <c r="K1666" s="181" t="s">
        <v>191</v>
      </c>
      <c r="L1666" s="40"/>
      <c r="M1666" s="186" t="s">
        <v>43</v>
      </c>
      <c r="N1666" s="187" t="s">
        <v>51</v>
      </c>
      <c r="O1666" s="65"/>
      <c r="P1666" s="188">
        <f>O1666*H1666</f>
        <v>0</v>
      </c>
      <c r="Q1666" s="188">
        <v>0</v>
      </c>
      <c r="R1666" s="188">
        <f>Q1666*H1666</f>
        <v>0</v>
      </c>
      <c r="S1666" s="188">
        <v>0</v>
      </c>
      <c r="T1666" s="189">
        <f>S1666*H1666</f>
        <v>0</v>
      </c>
      <c r="U1666" s="35"/>
      <c r="V1666" s="35"/>
      <c r="W1666" s="35"/>
      <c r="X1666" s="35"/>
      <c r="Y1666" s="35"/>
      <c r="Z1666" s="35"/>
      <c r="AA1666" s="35"/>
      <c r="AB1666" s="35"/>
      <c r="AC1666" s="35"/>
      <c r="AD1666" s="35"/>
      <c r="AE1666" s="35"/>
      <c r="AR1666" s="190" t="s">
        <v>88</v>
      </c>
      <c r="AT1666" s="190" t="s">
        <v>187</v>
      </c>
      <c r="AU1666" s="190" t="s">
        <v>90</v>
      </c>
      <c r="AY1666" s="17" t="s">
        <v>182</v>
      </c>
      <c r="BE1666" s="191">
        <f>IF(N1666="základní",J1666,0)</f>
        <v>0</v>
      </c>
      <c r="BF1666" s="191">
        <f>IF(N1666="snížená",J1666,0)</f>
        <v>0</v>
      </c>
      <c r="BG1666" s="191">
        <f>IF(N1666="zákl. přenesená",J1666,0)</f>
        <v>0</v>
      </c>
      <c r="BH1666" s="191">
        <f>IF(N1666="sníž. přenesená",J1666,0)</f>
        <v>0</v>
      </c>
      <c r="BI1666" s="191">
        <f>IF(N1666="nulová",J1666,0)</f>
        <v>0</v>
      </c>
      <c r="BJ1666" s="17" t="s">
        <v>88</v>
      </c>
      <c r="BK1666" s="191">
        <f>ROUND(I1666*H1666,2)</f>
        <v>0</v>
      </c>
      <c r="BL1666" s="17" t="s">
        <v>88</v>
      </c>
      <c r="BM1666" s="190" t="s">
        <v>1003</v>
      </c>
    </row>
    <row r="1667" spans="1:65" s="13" customFormat="1" ht="11.25">
      <c r="B1667" s="192"/>
      <c r="C1667" s="193"/>
      <c r="D1667" s="194" t="s">
        <v>193</v>
      </c>
      <c r="E1667" s="195" t="s">
        <v>43</v>
      </c>
      <c r="F1667" s="196" t="s">
        <v>532</v>
      </c>
      <c r="G1667" s="193"/>
      <c r="H1667" s="195" t="s">
        <v>43</v>
      </c>
      <c r="I1667" s="197"/>
      <c r="J1667" s="193"/>
      <c r="K1667" s="193"/>
      <c r="L1667" s="198"/>
      <c r="M1667" s="199"/>
      <c r="N1667" s="200"/>
      <c r="O1667" s="200"/>
      <c r="P1667" s="200"/>
      <c r="Q1667" s="200"/>
      <c r="R1667" s="200"/>
      <c r="S1667" s="200"/>
      <c r="T1667" s="201"/>
      <c r="AT1667" s="202" t="s">
        <v>193</v>
      </c>
      <c r="AU1667" s="202" t="s">
        <v>90</v>
      </c>
      <c r="AV1667" s="13" t="s">
        <v>88</v>
      </c>
      <c r="AW1667" s="13" t="s">
        <v>41</v>
      </c>
      <c r="AX1667" s="13" t="s">
        <v>80</v>
      </c>
      <c r="AY1667" s="202" t="s">
        <v>182</v>
      </c>
    </row>
    <row r="1668" spans="1:65" s="13" customFormat="1" ht="11.25">
      <c r="B1668" s="192"/>
      <c r="C1668" s="193"/>
      <c r="D1668" s="194" t="s">
        <v>193</v>
      </c>
      <c r="E1668" s="195" t="s">
        <v>43</v>
      </c>
      <c r="F1668" s="196" t="s">
        <v>431</v>
      </c>
      <c r="G1668" s="193"/>
      <c r="H1668" s="195" t="s">
        <v>43</v>
      </c>
      <c r="I1668" s="197"/>
      <c r="J1668" s="193"/>
      <c r="K1668" s="193"/>
      <c r="L1668" s="198"/>
      <c r="M1668" s="199"/>
      <c r="N1668" s="200"/>
      <c r="O1668" s="200"/>
      <c r="P1668" s="200"/>
      <c r="Q1668" s="200"/>
      <c r="R1668" s="200"/>
      <c r="S1668" s="200"/>
      <c r="T1668" s="201"/>
      <c r="AT1668" s="202" t="s">
        <v>193</v>
      </c>
      <c r="AU1668" s="202" t="s">
        <v>90</v>
      </c>
      <c r="AV1668" s="13" t="s">
        <v>88</v>
      </c>
      <c r="AW1668" s="13" t="s">
        <v>41</v>
      </c>
      <c r="AX1668" s="13" t="s">
        <v>80</v>
      </c>
      <c r="AY1668" s="202" t="s">
        <v>182</v>
      </c>
    </row>
    <row r="1669" spans="1:65" s="13" customFormat="1" ht="11.25">
      <c r="B1669" s="192"/>
      <c r="C1669" s="193"/>
      <c r="D1669" s="194" t="s">
        <v>193</v>
      </c>
      <c r="E1669" s="195" t="s">
        <v>43</v>
      </c>
      <c r="F1669" s="196" t="s">
        <v>1004</v>
      </c>
      <c r="G1669" s="193"/>
      <c r="H1669" s="195" t="s">
        <v>43</v>
      </c>
      <c r="I1669" s="197"/>
      <c r="J1669" s="193"/>
      <c r="K1669" s="193"/>
      <c r="L1669" s="198"/>
      <c r="M1669" s="199"/>
      <c r="N1669" s="200"/>
      <c r="O1669" s="200"/>
      <c r="P1669" s="200"/>
      <c r="Q1669" s="200"/>
      <c r="R1669" s="200"/>
      <c r="S1669" s="200"/>
      <c r="T1669" s="201"/>
      <c r="AT1669" s="202" t="s">
        <v>193</v>
      </c>
      <c r="AU1669" s="202" t="s">
        <v>90</v>
      </c>
      <c r="AV1669" s="13" t="s">
        <v>88</v>
      </c>
      <c r="AW1669" s="13" t="s">
        <v>41</v>
      </c>
      <c r="AX1669" s="13" t="s">
        <v>80</v>
      </c>
      <c r="AY1669" s="202" t="s">
        <v>182</v>
      </c>
    </row>
    <row r="1670" spans="1:65" s="14" customFormat="1" ht="11.25">
      <c r="B1670" s="203"/>
      <c r="C1670" s="204"/>
      <c r="D1670" s="194" t="s">
        <v>193</v>
      </c>
      <c r="E1670" s="205" t="s">
        <v>43</v>
      </c>
      <c r="F1670" s="206" t="s">
        <v>88</v>
      </c>
      <c r="G1670" s="204"/>
      <c r="H1670" s="207">
        <v>1</v>
      </c>
      <c r="I1670" s="208"/>
      <c r="J1670" s="204"/>
      <c r="K1670" s="204"/>
      <c r="L1670" s="209"/>
      <c r="M1670" s="210"/>
      <c r="N1670" s="211"/>
      <c r="O1670" s="211"/>
      <c r="P1670" s="211"/>
      <c r="Q1670" s="211"/>
      <c r="R1670" s="211"/>
      <c r="S1670" s="211"/>
      <c r="T1670" s="212"/>
      <c r="AT1670" s="213" t="s">
        <v>193</v>
      </c>
      <c r="AU1670" s="213" t="s">
        <v>90</v>
      </c>
      <c r="AV1670" s="14" t="s">
        <v>90</v>
      </c>
      <c r="AW1670" s="14" t="s">
        <v>41</v>
      </c>
      <c r="AX1670" s="14" t="s">
        <v>88</v>
      </c>
      <c r="AY1670" s="213" t="s">
        <v>182</v>
      </c>
    </row>
    <row r="1671" spans="1:65" s="2" customFormat="1" ht="24.2" customHeight="1">
      <c r="A1671" s="35"/>
      <c r="B1671" s="36"/>
      <c r="C1671" s="179" t="s">
        <v>1969</v>
      </c>
      <c r="D1671" s="179" t="s">
        <v>187</v>
      </c>
      <c r="E1671" s="180" t="s">
        <v>1006</v>
      </c>
      <c r="F1671" s="181" t="s">
        <v>1007</v>
      </c>
      <c r="G1671" s="182" t="s">
        <v>190</v>
      </c>
      <c r="H1671" s="183">
        <v>8</v>
      </c>
      <c r="I1671" s="184"/>
      <c r="J1671" s="185">
        <f>ROUND(I1671*H1671,2)</f>
        <v>0</v>
      </c>
      <c r="K1671" s="181" t="s">
        <v>191</v>
      </c>
      <c r="L1671" s="40"/>
      <c r="M1671" s="186" t="s">
        <v>43</v>
      </c>
      <c r="N1671" s="187" t="s">
        <v>51</v>
      </c>
      <c r="O1671" s="65"/>
      <c r="P1671" s="188">
        <f>O1671*H1671</f>
        <v>0</v>
      </c>
      <c r="Q1671" s="188">
        <v>0</v>
      </c>
      <c r="R1671" s="188">
        <f>Q1671*H1671</f>
        <v>0</v>
      </c>
      <c r="S1671" s="188">
        <v>0</v>
      </c>
      <c r="T1671" s="189">
        <f>S1671*H1671</f>
        <v>0</v>
      </c>
      <c r="U1671" s="35"/>
      <c r="V1671" s="35"/>
      <c r="W1671" s="35"/>
      <c r="X1671" s="35"/>
      <c r="Y1671" s="35"/>
      <c r="Z1671" s="35"/>
      <c r="AA1671" s="35"/>
      <c r="AB1671" s="35"/>
      <c r="AC1671" s="35"/>
      <c r="AD1671" s="35"/>
      <c r="AE1671" s="35"/>
      <c r="AR1671" s="190" t="s">
        <v>88</v>
      </c>
      <c r="AT1671" s="190" t="s">
        <v>187</v>
      </c>
      <c r="AU1671" s="190" t="s">
        <v>90</v>
      </c>
      <c r="AY1671" s="17" t="s">
        <v>182</v>
      </c>
      <c r="BE1671" s="191">
        <f>IF(N1671="základní",J1671,0)</f>
        <v>0</v>
      </c>
      <c r="BF1671" s="191">
        <f>IF(N1671="snížená",J1671,0)</f>
        <v>0</v>
      </c>
      <c r="BG1671" s="191">
        <f>IF(N1671="zákl. přenesená",J1671,0)</f>
        <v>0</v>
      </c>
      <c r="BH1671" s="191">
        <f>IF(N1671="sníž. přenesená",J1671,0)</f>
        <v>0</v>
      </c>
      <c r="BI1671" s="191">
        <f>IF(N1671="nulová",J1671,0)</f>
        <v>0</v>
      </c>
      <c r="BJ1671" s="17" t="s">
        <v>88</v>
      </c>
      <c r="BK1671" s="191">
        <f>ROUND(I1671*H1671,2)</f>
        <v>0</v>
      </c>
      <c r="BL1671" s="17" t="s">
        <v>88</v>
      </c>
      <c r="BM1671" s="190" t="s">
        <v>1008</v>
      </c>
    </row>
    <row r="1672" spans="1:65" s="13" customFormat="1" ht="11.25">
      <c r="B1672" s="192"/>
      <c r="C1672" s="193"/>
      <c r="D1672" s="194" t="s">
        <v>193</v>
      </c>
      <c r="E1672" s="195" t="s">
        <v>43</v>
      </c>
      <c r="F1672" s="196" t="s">
        <v>532</v>
      </c>
      <c r="G1672" s="193"/>
      <c r="H1672" s="195" t="s">
        <v>43</v>
      </c>
      <c r="I1672" s="197"/>
      <c r="J1672" s="193"/>
      <c r="K1672" s="193"/>
      <c r="L1672" s="198"/>
      <c r="M1672" s="199"/>
      <c r="N1672" s="200"/>
      <c r="O1672" s="200"/>
      <c r="P1672" s="200"/>
      <c r="Q1672" s="200"/>
      <c r="R1672" s="200"/>
      <c r="S1672" s="200"/>
      <c r="T1672" s="201"/>
      <c r="AT1672" s="202" t="s">
        <v>193</v>
      </c>
      <c r="AU1672" s="202" t="s">
        <v>90</v>
      </c>
      <c r="AV1672" s="13" t="s">
        <v>88</v>
      </c>
      <c r="AW1672" s="13" t="s">
        <v>41</v>
      </c>
      <c r="AX1672" s="13" t="s">
        <v>80</v>
      </c>
      <c r="AY1672" s="202" t="s">
        <v>182</v>
      </c>
    </row>
    <row r="1673" spans="1:65" s="13" customFormat="1" ht="11.25">
      <c r="B1673" s="192"/>
      <c r="C1673" s="193"/>
      <c r="D1673" s="194" t="s">
        <v>193</v>
      </c>
      <c r="E1673" s="195" t="s">
        <v>43</v>
      </c>
      <c r="F1673" s="196" t="s">
        <v>431</v>
      </c>
      <c r="G1673" s="193"/>
      <c r="H1673" s="195" t="s">
        <v>43</v>
      </c>
      <c r="I1673" s="197"/>
      <c r="J1673" s="193"/>
      <c r="K1673" s="193"/>
      <c r="L1673" s="198"/>
      <c r="M1673" s="199"/>
      <c r="N1673" s="200"/>
      <c r="O1673" s="200"/>
      <c r="P1673" s="200"/>
      <c r="Q1673" s="200"/>
      <c r="R1673" s="200"/>
      <c r="S1673" s="200"/>
      <c r="T1673" s="201"/>
      <c r="AT1673" s="202" t="s">
        <v>193</v>
      </c>
      <c r="AU1673" s="202" t="s">
        <v>90</v>
      </c>
      <c r="AV1673" s="13" t="s">
        <v>88</v>
      </c>
      <c r="AW1673" s="13" t="s">
        <v>41</v>
      </c>
      <c r="AX1673" s="13" t="s">
        <v>80</v>
      </c>
      <c r="AY1673" s="202" t="s">
        <v>182</v>
      </c>
    </row>
    <row r="1674" spans="1:65" s="13" customFormat="1" ht="11.25">
      <c r="B1674" s="192"/>
      <c r="C1674" s="193"/>
      <c r="D1674" s="194" t="s">
        <v>193</v>
      </c>
      <c r="E1674" s="195" t="s">
        <v>43</v>
      </c>
      <c r="F1674" s="196" t="s">
        <v>2632</v>
      </c>
      <c r="G1674" s="193"/>
      <c r="H1674" s="195" t="s">
        <v>43</v>
      </c>
      <c r="I1674" s="197"/>
      <c r="J1674" s="193"/>
      <c r="K1674" s="193"/>
      <c r="L1674" s="198"/>
      <c r="M1674" s="199"/>
      <c r="N1674" s="200"/>
      <c r="O1674" s="200"/>
      <c r="P1674" s="200"/>
      <c r="Q1674" s="200"/>
      <c r="R1674" s="200"/>
      <c r="S1674" s="200"/>
      <c r="T1674" s="201"/>
      <c r="AT1674" s="202" t="s">
        <v>193</v>
      </c>
      <c r="AU1674" s="202" t="s">
        <v>90</v>
      </c>
      <c r="AV1674" s="13" t="s">
        <v>88</v>
      </c>
      <c r="AW1674" s="13" t="s">
        <v>41</v>
      </c>
      <c r="AX1674" s="13" t="s">
        <v>80</v>
      </c>
      <c r="AY1674" s="202" t="s">
        <v>182</v>
      </c>
    </row>
    <row r="1675" spans="1:65" s="14" customFormat="1" ht="11.25">
      <c r="B1675" s="203"/>
      <c r="C1675" s="204"/>
      <c r="D1675" s="194" t="s">
        <v>193</v>
      </c>
      <c r="E1675" s="205" t="s">
        <v>43</v>
      </c>
      <c r="F1675" s="206" t="s">
        <v>225</v>
      </c>
      <c r="G1675" s="204"/>
      <c r="H1675" s="207">
        <v>8</v>
      </c>
      <c r="I1675" s="208"/>
      <c r="J1675" s="204"/>
      <c r="K1675" s="204"/>
      <c r="L1675" s="209"/>
      <c r="M1675" s="210"/>
      <c r="N1675" s="211"/>
      <c r="O1675" s="211"/>
      <c r="P1675" s="211"/>
      <c r="Q1675" s="211"/>
      <c r="R1675" s="211"/>
      <c r="S1675" s="211"/>
      <c r="T1675" s="212"/>
      <c r="AT1675" s="213" t="s">
        <v>193</v>
      </c>
      <c r="AU1675" s="213" t="s">
        <v>90</v>
      </c>
      <c r="AV1675" s="14" t="s">
        <v>90</v>
      </c>
      <c r="AW1675" s="14" t="s">
        <v>41</v>
      </c>
      <c r="AX1675" s="14" t="s">
        <v>88</v>
      </c>
      <c r="AY1675" s="213" t="s">
        <v>182</v>
      </c>
    </row>
    <row r="1676" spans="1:65" s="2" customFormat="1" ht="24.2" customHeight="1">
      <c r="A1676" s="35"/>
      <c r="B1676" s="36"/>
      <c r="C1676" s="179" t="s">
        <v>1971</v>
      </c>
      <c r="D1676" s="179" t="s">
        <v>187</v>
      </c>
      <c r="E1676" s="180" t="s">
        <v>1011</v>
      </c>
      <c r="F1676" s="181" t="s">
        <v>1012</v>
      </c>
      <c r="G1676" s="182" t="s">
        <v>190</v>
      </c>
      <c r="H1676" s="183">
        <v>16</v>
      </c>
      <c r="I1676" s="184"/>
      <c r="J1676" s="185">
        <f>ROUND(I1676*H1676,2)</f>
        <v>0</v>
      </c>
      <c r="K1676" s="181" t="s">
        <v>191</v>
      </c>
      <c r="L1676" s="40"/>
      <c r="M1676" s="186" t="s">
        <v>43</v>
      </c>
      <c r="N1676" s="187" t="s">
        <v>51</v>
      </c>
      <c r="O1676" s="65"/>
      <c r="P1676" s="188">
        <f>O1676*H1676</f>
        <v>0</v>
      </c>
      <c r="Q1676" s="188">
        <v>0</v>
      </c>
      <c r="R1676" s="188">
        <f>Q1676*H1676</f>
        <v>0</v>
      </c>
      <c r="S1676" s="188">
        <v>0</v>
      </c>
      <c r="T1676" s="189">
        <f>S1676*H1676</f>
        <v>0</v>
      </c>
      <c r="U1676" s="35"/>
      <c r="V1676" s="35"/>
      <c r="W1676" s="35"/>
      <c r="X1676" s="35"/>
      <c r="Y1676" s="35"/>
      <c r="Z1676" s="35"/>
      <c r="AA1676" s="35"/>
      <c r="AB1676" s="35"/>
      <c r="AC1676" s="35"/>
      <c r="AD1676" s="35"/>
      <c r="AE1676" s="35"/>
      <c r="AR1676" s="190" t="s">
        <v>88</v>
      </c>
      <c r="AT1676" s="190" t="s">
        <v>187</v>
      </c>
      <c r="AU1676" s="190" t="s">
        <v>90</v>
      </c>
      <c r="AY1676" s="17" t="s">
        <v>182</v>
      </c>
      <c r="BE1676" s="191">
        <f>IF(N1676="základní",J1676,0)</f>
        <v>0</v>
      </c>
      <c r="BF1676" s="191">
        <f>IF(N1676="snížená",J1676,0)</f>
        <v>0</v>
      </c>
      <c r="BG1676" s="191">
        <f>IF(N1676="zákl. přenesená",J1676,0)</f>
        <v>0</v>
      </c>
      <c r="BH1676" s="191">
        <f>IF(N1676="sníž. přenesená",J1676,0)</f>
        <v>0</v>
      </c>
      <c r="BI1676" s="191">
        <f>IF(N1676="nulová",J1676,0)</f>
        <v>0</v>
      </c>
      <c r="BJ1676" s="17" t="s">
        <v>88</v>
      </c>
      <c r="BK1676" s="191">
        <f>ROUND(I1676*H1676,2)</f>
        <v>0</v>
      </c>
      <c r="BL1676" s="17" t="s">
        <v>88</v>
      </c>
      <c r="BM1676" s="190" t="s">
        <v>1013</v>
      </c>
    </row>
    <row r="1677" spans="1:65" s="13" customFormat="1" ht="11.25">
      <c r="B1677" s="192"/>
      <c r="C1677" s="193"/>
      <c r="D1677" s="194" t="s">
        <v>193</v>
      </c>
      <c r="E1677" s="195" t="s">
        <v>43</v>
      </c>
      <c r="F1677" s="196" t="s">
        <v>532</v>
      </c>
      <c r="G1677" s="193"/>
      <c r="H1677" s="195" t="s">
        <v>43</v>
      </c>
      <c r="I1677" s="197"/>
      <c r="J1677" s="193"/>
      <c r="K1677" s="193"/>
      <c r="L1677" s="198"/>
      <c r="M1677" s="199"/>
      <c r="N1677" s="200"/>
      <c r="O1677" s="200"/>
      <c r="P1677" s="200"/>
      <c r="Q1677" s="200"/>
      <c r="R1677" s="200"/>
      <c r="S1677" s="200"/>
      <c r="T1677" s="201"/>
      <c r="AT1677" s="202" t="s">
        <v>193</v>
      </c>
      <c r="AU1677" s="202" t="s">
        <v>90</v>
      </c>
      <c r="AV1677" s="13" t="s">
        <v>88</v>
      </c>
      <c r="AW1677" s="13" t="s">
        <v>41</v>
      </c>
      <c r="AX1677" s="13" t="s">
        <v>80</v>
      </c>
      <c r="AY1677" s="202" t="s">
        <v>182</v>
      </c>
    </row>
    <row r="1678" spans="1:65" s="13" customFormat="1" ht="11.25">
      <c r="B1678" s="192"/>
      <c r="C1678" s="193"/>
      <c r="D1678" s="194" t="s">
        <v>193</v>
      </c>
      <c r="E1678" s="195" t="s">
        <v>43</v>
      </c>
      <c r="F1678" s="196" t="s">
        <v>431</v>
      </c>
      <c r="G1678" s="193"/>
      <c r="H1678" s="195" t="s">
        <v>43</v>
      </c>
      <c r="I1678" s="197"/>
      <c r="J1678" s="193"/>
      <c r="K1678" s="193"/>
      <c r="L1678" s="198"/>
      <c r="M1678" s="199"/>
      <c r="N1678" s="200"/>
      <c r="O1678" s="200"/>
      <c r="P1678" s="200"/>
      <c r="Q1678" s="200"/>
      <c r="R1678" s="200"/>
      <c r="S1678" s="200"/>
      <c r="T1678" s="201"/>
      <c r="AT1678" s="202" t="s">
        <v>193</v>
      </c>
      <c r="AU1678" s="202" t="s">
        <v>90</v>
      </c>
      <c r="AV1678" s="13" t="s">
        <v>88</v>
      </c>
      <c r="AW1678" s="13" t="s">
        <v>41</v>
      </c>
      <c r="AX1678" s="13" t="s">
        <v>80</v>
      </c>
      <c r="AY1678" s="202" t="s">
        <v>182</v>
      </c>
    </row>
    <row r="1679" spans="1:65" s="13" customFormat="1" ht="22.5">
      <c r="B1679" s="192"/>
      <c r="C1679" s="193"/>
      <c r="D1679" s="194" t="s">
        <v>193</v>
      </c>
      <c r="E1679" s="195" t="s">
        <v>43</v>
      </c>
      <c r="F1679" s="196" t="s">
        <v>2633</v>
      </c>
      <c r="G1679" s="193"/>
      <c r="H1679" s="195" t="s">
        <v>43</v>
      </c>
      <c r="I1679" s="197"/>
      <c r="J1679" s="193"/>
      <c r="K1679" s="193"/>
      <c r="L1679" s="198"/>
      <c r="M1679" s="199"/>
      <c r="N1679" s="200"/>
      <c r="O1679" s="200"/>
      <c r="P1679" s="200"/>
      <c r="Q1679" s="200"/>
      <c r="R1679" s="200"/>
      <c r="S1679" s="200"/>
      <c r="T1679" s="201"/>
      <c r="AT1679" s="202" t="s">
        <v>193</v>
      </c>
      <c r="AU1679" s="202" t="s">
        <v>90</v>
      </c>
      <c r="AV1679" s="13" t="s">
        <v>88</v>
      </c>
      <c r="AW1679" s="13" t="s">
        <v>41</v>
      </c>
      <c r="AX1679" s="13" t="s">
        <v>80</v>
      </c>
      <c r="AY1679" s="202" t="s">
        <v>182</v>
      </c>
    </row>
    <row r="1680" spans="1:65" s="14" customFormat="1" ht="11.25">
      <c r="B1680" s="203"/>
      <c r="C1680" s="204"/>
      <c r="D1680" s="194" t="s">
        <v>193</v>
      </c>
      <c r="E1680" s="205" t="s">
        <v>43</v>
      </c>
      <c r="F1680" s="206" t="s">
        <v>265</v>
      </c>
      <c r="G1680" s="204"/>
      <c r="H1680" s="207">
        <v>16</v>
      </c>
      <c r="I1680" s="208"/>
      <c r="J1680" s="204"/>
      <c r="K1680" s="204"/>
      <c r="L1680" s="209"/>
      <c r="M1680" s="210"/>
      <c r="N1680" s="211"/>
      <c r="O1680" s="211"/>
      <c r="P1680" s="211"/>
      <c r="Q1680" s="211"/>
      <c r="R1680" s="211"/>
      <c r="S1680" s="211"/>
      <c r="T1680" s="212"/>
      <c r="AT1680" s="213" t="s">
        <v>193</v>
      </c>
      <c r="AU1680" s="213" t="s">
        <v>90</v>
      </c>
      <c r="AV1680" s="14" t="s">
        <v>90</v>
      </c>
      <c r="AW1680" s="14" t="s">
        <v>41</v>
      </c>
      <c r="AX1680" s="14" t="s">
        <v>88</v>
      </c>
      <c r="AY1680" s="213" t="s">
        <v>182</v>
      </c>
    </row>
    <row r="1681" spans="1:65" s="2" customFormat="1" ht="14.45" customHeight="1">
      <c r="A1681" s="35"/>
      <c r="B1681" s="36"/>
      <c r="C1681" s="179" t="s">
        <v>1976</v>
      </c>
      <c r="D1681" s="179" t="s">
        <v>187</v>
      </c>
      <c r="E1681" s="180" t="s">
        <v>1951</v>
      </c>
      <c r="F1681" s="181" t="s">
        <v>1952</v>
      </c>
      <c r="G1681" s="182" t="s">
        <v>190</v>
      </c>
      <c r="H1681" s="183">
        <v>5</v>
      </c>
      <c r="I1681" s="184"/>
      <c r="J1681" s="185">
        <f>ROUND(I1681*H1681,2)</f>
        <v>0</v>
      </c>
      <c r="K1681" s="181" t="s">
        <v>191</v>
      </c>
      <c r="L1681" s="40"/>
      <c r="M1681" s="186" t="s">
        <v>43</v>
      </c>
      <c r="N1681" s="187" t="s">
        <v>51</v>
      </c>
      <c r="O1681" s="65"/>
      <c r="P1681" s="188">
        <f>O1681*H1681</f>
        <v>0</v>
      </c>
      <c r="Q1681" s="188">
        <v>0</v>
      </c>
      <c r="R1681" s="188">
        <f>Q1681*H1681</f>
        <v>0</v>
      </c>
      <c r="S1681" s="188">
        <v>0</v>
      </c>
      <c r="T1681" s="189">
        <f>S1681*H1681</f>
        <v>0</v>
      </c>
      <c r="U1681" s="35"/>
      <c r="V1681" s="35"/>
      <c r="W1681" s="35"/>
      <c r="X1681" s="35"/>
      <c r="Y1681" s="35"/>
      <c r="Z1681" s="35"/>
      <c r="AA1681" s="35"/>
      <c r="AB1681" s="35"/>
      <c r="AC1681" s="35"/>
      <c r="AD1681" s="35"/>
      <c r="AE1681" s="35"/>
      <c r="AR1681" s="190" t="s">
        <v>88</v>
      </c>
      <c r="AT1681" s="190" t="s">
        <v>187</v>
      </c>
      <c r="AU1681" s="190" t="s">
        <v>90</v>
      </c>
      <c r="AY1681" s="17" t="s">
        <v>182</v>
      </c>
      <c r="BE1681" s="191">
        <f>IF(N1681="základní",J1681,0)</f>
        <v>0</v>
      </c>
      <c r="BF1681" s="191">
        <f>IF(N1681="snížená",J1681,0)</f>
        <v>0</v>
      </c>
      <c r="BG1681" s="191">
        <f>IF(N1681="zákl. přenesená",J1681,0)</f>
        <v>0</v>
      </c>
      <c r="BH1681" s="191">
        <f>IF(N1681="sníž. přenesená",J1681,0)</f>
        <v>0</v>
      </c>
      <c r="BI1681" s="191">
        <f>IF(N1681="nulová",J1681,0)</f>
        <v>0</v>
      </c>
      <c r="BJ1681" s="17" t="s">
        <v>88</v>
      </c>
      <c r="BK1681" s="191">
        <f>ROUND(I1681*H1681,2)</f>
        <v>0</v>
      </c>
      <c r="BL1681" s="17" t="s">
        <v>88</v>
      </c>
      <c r="BM1681" s="190" t="s">
        <v>1953</v>
      </c>
    </row>
    <row r="1682" spans="1:65" s="13" customFormat="1" ht="11.25">
      <c r="B1682" s="192"/>
      <c r="C1682" s="193"/>
      <c r="D1682" s="194" t="s">
        <v>193</v>
      </c>
      <c r="E1682" s="195" t="s">
        <v>43</v>
      </c>
      <c r="F1682" s="196" t="s">
        <v>532</v>
      </c>
      <c r="G1682" s="193"/>
      <c r="H1682" s="195" t="s">
        <v>43</v>
      </c>
      <c r="I1682" s="197"/>
      <c r="J1682" s="193"/>
      <c r="K1682" s="193"/>
      <c r="L1682" s="198"/>
      <c r="M1682" s="199"/>
      <c r="N1682" s="200"/>
      <c r="O1682" s="200"/>
      <c r="P1682" s="200"/>
      <c r="Q1682" s="200"/>
      <c r="R1682" s="200"/>
      <c r="S1682" s="200"/>
      <c r="T1682" s="201"/>
      <c r="AT1682" s="202" t="s">
        <v>193</v>
      </c>
      <c r="AU1682" s="202" t="s">
        <v>90</v>
      </c>
      <c r="AV1682" s="13" t="s">
        <v>88</v>
      </c>
      <c r="AW1682" s="13" t="s">
        <v>41</v>
      </c>
      <c r="AX1682" s="13" t="s">
        <v>80</v>
      </c>
      <c r="AY1682" s="202" t="s">
        <v>182</v>
      </c>
    </row>
    <row r="1683" spans="1:65" s="14" customFormat="1" ht="11.25">
      <c r="B1683" s="203"/>
      <c r="C1683" s="204"/>
      <c r="D1683" s="194" t="s">
        <v>193</v>
      </c>
      <c r="E1683" s="205" t="s">
        <v>43</v>
      </c>
      <c r="F1683" s="206" t="s">
        <v>210</v>
      </c>
      <c r="G1683" s="204"/>
      <c r="H1683" s="207">
        <v>5</v>
      </c>
      <c r="I1683" s="208"/>
      <c r="J1683" s="204"/>
      <c r="K1683" s="204"/>
      <c r="L1683" s="209"/>
      <c r="M1683" s="210"/>
      <c r="N1683" s="211"/>
      <c r="O1683" s="211"/>
      <c r="P1683" s="211"/>
      <c r="Q1683" s="211"/>
      <c r="R1683" s="211"/>
      <c r="S1683" s="211"/>
      <c r="T1683" s="212"/>
      <c r="AT1683" s="213" t="s">
        <v>193</v>
      </c>
      <c r="AU1683" s="213" t="s">
        <v>90</v>
      </c>
      <c r="AV1683" s="14" t="s">
        <v>90</v>
      </c>
      <c r="AW1683" s="14" t="s">
        <v>41</v>
      </c>
      <c r="AX1683" s="14" t="s">
        <v>88</v>
      </c>
      <c r="AY1683" s="213" t="s">
        <v>182</v>
      </c>
    </row>
    <row r="1684" spans="1:65" s="2" customFormat="1" ht="24.2" customHeight="1">
      <c r="A1684" s="35"/>
      <c r="B1684" s="36"/>
      <c r="C1684" s="214" t="s">
        <v>1978</v>
      </c>
      <c r="D1684" s="214" t="s">
        <v>179</v>
      </c>
      <c r="E1684" s="215" t="s">
        <v>1020</v>
      </c>
      <c r="F1684" s="216" t="s">
        <v>1021</v>
      </c>
      <c r="G1684" s="217" t="s">
        <v>190</v>
      </c>
      <c r="H1684" s="218">
        <v>5</v>
      </c>
      <c r="I1684" s="219"/>
      <c r="J1684" s="220">
        <f>ROUND(I1684*H1684,2)</f>
        <v>0</v>
      </c>
      <c r="K1684" s="216" t="s">
        <v>198</v>
      </c>
      <c r="L1684" s="221"/>
      <c r="M1684" s="222" t="s">
        <v>43</v>
      </c>
      <c r="N1684" s="223" t="s">
        <v>51</v>
      </c>
      <c r="O1684" s="65"/>
      <c r="P1684" s="188">
        <f>O1684*H1684</f>
        <v>0</v>
      </c>
      <c r="Q1684" s="188">
        <v>0</v>
      </c>
      <c r="R1684" s="188">
        <f>Q1684*H1684</f>
        <v>0</v>
      </c>
      <c r="S1684" s="188">
        <v>0</v>
      </c>
      <c r="T1684" s="189">
        <f>S1684*H1684</f>
        <v>0</v>
      </c>
      <c r="U1684" s="35"/>
      <c r="V1684" s="35"/>
      <c r="W1684" s="35"/>
      <c r="X1684" s="35"/>
      <c r="Y1684" s="35"/>
      <c r="Z1684" s="35"/>
      <c r="AA1684" s="35"/>
      <c r="AB1684" s="35"/>
      <c r="AC1684" s="35"/>
      <c r="AD1684" s="35"/>
      <c r="AE1684" s="35"/>
      <c r="AR1684" s="190" t="s">
        <v>90</v>
      </c>
      <c r="AT1684" s="190" t="s">
        <v>179</v>
      </c>
      <c r="AU1684" s="190" t="s">
        <v>90</v>
      </c>
      <c r="AY1684" s="17" t="s">
        <v>182</v>
      </c>
      <c r="BE1684" s="191">
        <f>IF(N1684="základní",J1684,0)</f>
        <v>0</v>
      </c>
      <c r="BF1684" s="191">
        <f>IF(N1684="snížená",J1684,0)</f>
        <v>0</v>
      </c>
      <c r="BG1684" s="191">
        <f>IF(N1684="zákl. přenesená",J1684,0)</f>
        <v>0</v>
      </c>
      <c r="BH1684" s="191">
        <f>IF(N1684="sníž. přenesená",J1684,0)</f>
        <v>0</v>
      </c>
      <c r="BI1684" s="191">
        <f>IF(N1684="nulová",J1684,0)</f>
        <v>0</v>
      </c>
      <c r="BJ1684" s="17" t="s">
        <v>88</v>
      </c>
      <c r="BK1684" s="191">
        <f>ROUND(I1684*H1684,2)</f>
        <v>0</v>
      </c>
      <c r="BL1684" s="17" t="s">
        <v>88</v>
      </c>
      <c r="BM1684" s="190" t="s">
        <v>1955</v>
      </c>
    </row>
    <row r="1685" spans="1:65" s="13" customFormat="1" ht="11.25">
      <c r="B1685" s="192"/>
      <c r="C1685" s="193"/>
      <c r="D1685" s="194" t="s">
        <v>193</v>
      </c>
      <c r="E1685" s="195" t="s">
        <v>43</v>
      </c>
      <c r="F1685" s="196" t="s">
        <v>532</v>
      </c>
      <c r="G1685" s="193"/>
      <c r="H1685" s="195" t="s">
        <v>43</v>
      </c>
      <c r="I1685" s="197"/>
      <c r="J1685" s="193"/>
      <c r="K1685" s="193"/>
      <c r="L1685" s="198"/>
      <c r="M1685" s="199"/>
      <c r="N1685" s="200"/>
      <c r="O1685" s="200"/>
      <c r="P1685" s="200"/>
      <c r="Q1685" s="200"/>
      <c r="R1685" s="200"/>
      <c r="S1685" s="200"/>
      <c r="T1685" s="201"/>
      <c r="AT1685" s="202" t="s">
        <v>193</v>
      </c>
      <c r="AU1685" s="202" t="s">
        <v>90</v>
      </c>
      <c r="AV1685" s="13" t="s">
        <v>88</v>
      </c>
      <c r="AW1685" s="13" t="s">
        <v>41</v>
      </c>
      <c r="AX1685" s="13" t="s">
        <v>80</v>
      </c>
      <c r="AY1685" s="202" t="s">
        <v>182</v>
      </c>
    </row>
    <row r="1686" spans="1:65" s="14" customFormat="1" ht="11.25">
      <c r="B1686" s="203"/>
      <c r="C1686" s="204"/>
      <c r="D1686" s="194" t="s">
        <v>193</v>
      </c>
      <c r="E1686" s="205" t="s">
        <v>43</v>
      </c>
      <c r="F1686" s="206" t="s">
        <v>210</v>
      </c>
      <c r="G1686" s="204"/>
      <c r="H1686" s="207">
        <v>5</v>
      </c>
      <c r="I1686" s="208"/>
      <c r="J1686" s="204"/>
      <c r="K1686" s="204"/>
      <c r="L1686" s="209"/>
      <c r="M1686" s="210"/>
      <c r="N1686" s="211"/>
      <c r="O1686" s="211"/>
      <c r="P1686" s="211"/>
      <c r="Q1686" s="211"/>
      <c r="R1686" s="211"/>
      <c r="S1686" s="211"/>
      <c r="T1686" s="212"/>
      <c r="AT1686" s="213" t="s">
        <v>193</v>
      </c>
      <c r="AU1686" s="213" t="s">
        <v>90</v>
      </c>
      <c r="AV1686" s="14" t="s">
        <v>90</v>
      </c>
      <c r="AW1686" s="14" t="s">
        <v>41</v>
      </c>
      <c r="AX1686" s="14" t="s">
        <v>88</v>
      </c>
      <c r="AY1686" s="213" t="s">
        <v>182</v>
      </c>
    </row>
    <row r="1687" spans="1:65" s="2" customFormat="1" ht="24.2" customHeight="1">
      <c r="A1687" s="35"/>
      <c r="B1687" s="36"/>
      <c r="C1687" s="179" t="s">
        <v>1980</v>
      </c>
      <c r="D1687" s="179" t="s">
        <v>187</v>
      </c>
      <c r="E1687" s="180" t="s">
        <v>1957</v>
      </c>
      <c r="F1687" s="181" t="s">
        <v>1958</v>
      </c>
      <c r="G1687" s="182" t="s">
        <v>190</v>
      </c>
      <c r="H1687" s="183">
        <v>1</v>
      </c>
      <c r="I1687" s="184"/>
      <c r="J1687" s="185">
        <f>ROUND(I1687*H1687,2)</f>
        <v>0</v>
      </c>
      <c r="K1687" s="181" t="s">
        <v>191</v>
      </c>
      <c r="L1687" s="40"/>
      <c r="M1687" s="186" t="s">
        <v>43</v>
      </c>
      <c r="N1687" s="187" t="s">
        <v>51</v>
      </c>
      <c r="O1687" s="65"/>
      <c r="P1687" s="188">
        <f>O1687*H1687</f>
        <v>0</v>
      </c>
      <c r="Q1687" s="188">
        <v>0</v>
      </c>
      <c r="R1687" s="188">
        <f>Q1687*H1687</f>
        <v>0</v>
      </c>
      <c r="S1687" s="188">
        <v>0</v>
      </c>
      <c r="T1687" s="189">
        <f>S1687*H1687</f>
        <v>0</v>
      </c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R1687" s="190" t="s">
        <v>88</v>
      </c>
      <c r="AT1687" s="190" t="s">
        <v>187</v>
      </c>
      <c r="AU1687" s="190" t="s">
        <v>90</v>
      </c>
      <c r="AY1687" s="17" t="s">
        <v>182</v>
      </c>
      <c r="BE1687" s="191">
        <f>IF(N1687="základní",J1687,0)</f>
        <v>0</v>
      </c>
      <c r="BF1687" s="191">
        <f>IF(N1687="snížená",J1687,0)</f>
        <v>0</v>
      </c>
      <c r="BG1687" s="191">
        <f>IF(N1687="zákl. přenesená",J1687,0)</f>
        <v>0</v>
      </c>
      <c r="BH1687" s="191">
        <f>IF(N1687="sníž. přenesená",J1687,0)</f>
        <v>0</v>
      </c>
      <c r="BI1687" s="191">
        <f>IF(N1687="nulová",J1687,0)</f>
        <v>0</v>
      </c>
      <c r="BJ1687" s="17" t="s">
        <v>88</v>
      </c>
      <c r="BK1687" s="191">
        <f>ROUND(I1687*H1687,2)</f>
        <v>0</v>
      </c>
      <c r="BL1687" s="17" t="s">
        <v>88</v>
      </c>
      <c r="BM1687" s="190" t="s">
        <v>1959</v>
      </c>
    </row>
    <row r="1688" spans="1:65" s="13" customFormat="1" ht="11.25">
      <c r="B1688" s="192"/>
      <c r="C1688" s="193"/>
      <c r="D1688" s="194" t="s">
        <v>193</v>
      </c>
      <c r="E1688" s="195" t="s">
        <v>43</v>
      </c>
      <c r="F1688" s="196" t="s">
        <v>532</v>
      </c>
      <c r="G1688" s="193"/>
      <c r="H1688" s="195" t="s">
        <v>43</v>
      </c>
      <c r="I1688" s="197"/>
      <c r="J1688" s="193"/>
      <c r="K1688" s="193"/>
      <c r="L1688" s="198"/>
      <c r="M1688" s="199"/>
      <c r="N1688" s="200"/>
      <c r="O1688" s="200"/>
      <c r="P1688" s="200"/>
      <c r="Q1688" s="200"/>
      <c r="R1688" s="200"/>
      <c r="S1688" s="200"/>
      <c r="T1688" s="201"/>
      <c r="AT1688" s="202" t="s">
        <v>193</v>
      </c>
      <c r="AU1688" s="202" t="s">
        <v>90</v>
      </c>
      <c r="AV1688" s="13" t="s">
        <v>88</v>
      </c>
      <c r="AW1688" s="13" t="s">
        <v>41</v>
      </c>
      <c r="AX1688" s="13" t="s">
        <v>80</v>
      </c>
      <c r="AY1688" s="202" t="s">
        <v>182</v>
      </c>
    </row>
    <row r="1689" spans="1:65" s="13" customFormat="1" ht="11.25">
      <c r="B1689" s="192"/>
      <c r="C1689" s="193"/>
      <c r="D1689" s="194" t="s">
        <v>193</v>
      </c>
      <c r="E1689" s="195" t="s">
        <v>43</v>
      </c>
      <c r="F1689" s="196" t="s">
        <v>431</v>
      </c>
      <c r="G1689" s="193"/>
      <c r="H1689" s="195" t="s">
        <v>43</v>
      </c>
      <c r="I1689" s="197"/>
      <c r="J1689" s="193"/>
      <c r="K1689" s="193"/>
      <c r="L1689" s="198"/>
      <c r="M1689" s="199"/>
      <c r="N1689" s="200"/>
      <c r="O1689" s="200"/>
      <c r="P1689" s="200"/>
      <c r="Q1689" s="200"/>
      <c r="R1689" s="200"/>
      <c r="S1689" s="200"/>
      <c r="T1689" s="201"/>
      <c r="AT1689" s="202" t="s">
        <v>193</v>
      </c>
      <c r="AU1689" s="202" t="s">
        <v>90</v>
      </c>
      <c r="AV1689" s="13" t="s">
        <v>88</v>
      </c>
      <c r="AW1689" s="13" t="s">
        <v>41</v>
      </c>
      <c r="AX1689" s="13" t="s">
        <v>80</v>
      </c>
      <c r="AY1689" s="202" t="s">
        <v>182</v>
      </c>
    </row>
    <row r="1690" spans="1:65" s="13" customFormat="1" ht="11.25">
      <c r="B1690" s="192"/>
      <c r="C1690" s="193"/>
      <c r="D1690" s="194" t="s">
        <v>193</v>
      </c>
      <c r="E1690" s="195" t="s">
        <v>43</v>
      </c>
      <c r="F1690" s="196" t="s">
        <v>1960</v>
      </c>
      <c r="G1690" s="193"/>
      <c r="H1690" s="195" t="s">
        <v>43</v>
      </c>
      <c r="I1690" s="197"/>
      <c r="J1690" s="193"/>
      <c r="K1690" s="193"/>
      <c r="L1690" s="198"/>
      <c r="M1690" s="199"/>
      <c r="N1690" s="200"/>
      <c r="O1690" s="200"/>
      <c r="P1690" s="200"/>
      <c r="Q1690" s="200"/>
      <c r="R1690" s="200"/>
      <c r="S1690" s="200"/>
      <c r="T1690" s="201"/>
      <c r="AT1690" s="202" t="s">
        <v>193</v>
      </c>
      <c r="AU1690" s="202" t="s">
        <v>90</v>
      </c>
      <c r="AV1690" s="13" t="s">
        <v>88</v>
      </c>
      <c r="AW1690" s="13" t="s">
        <v>41</v>
      </c>
      <c r="AX1690" s="13" t="s">
        <v>80</v>
      </c>
      <c r="AY1690" s="202" t="s">
        <v>182</v>
      </c>
    </row>
    <row r="1691" spans="1:65" s="14" customFormat="1" ht="11.25">
      <c r="B1691" s="203"/>
      <c r="C1691" s="204"/>
      <c r="D1691" s="194" t="s">
        <v>193</v>
      </c>
      <c r="E1691" s="205" t="s">
        <v>43</v>
      </c>
      <c r="F1691" s="206" t="s">
        <v>88</v>
      </c>
      <c r="G1691" s="204"/>
      <c r="H1691" s="207">
        <v>1</v>
      </c>
      <c r="I1691" s="208"/>
      <c r="J1691" s="204"/>
      <c r="K1691" s="204"/>
      <c r="L1691" s="209"/>
      <c r="M1691" s="210"/>
      <c r="N1691" s="211"/>
      <c r="O1691" s="211"/>
      <c r="P1691" s="211"/>
      <c r="Q1691" s="211"/>
      <c r="R1691" s="211"/>
      <c r="S1691" s="211"/>
      <c r="T1691" s="212"/>
      <c r="AT1691" s="213" t="s">
        <v>193</v>
      </c>
      <c r="AU1691" s="213" t="s">
        <v>90</v>
      </c>
      <c r="AV1691" s="14" t="s">
        <v>90</v>
      </c>
      <c r="AW1691" s="14" t="s">
        <v>41</v>
      </c>
      <c r="AX1691" s="14" t="s">
        <v>88</v>
      </c>
      <c r="AY1691" s="213" t="s">
        <v>182</v>
      </c>
    </row>
    <row r="1692" spans="1:65" s="2" customFormat="1" ht="24.2" customHeight="1">
      <c r="A1692" s="35"/>
      <c r="B1692" s="36"/>
      <c r="C1692" s="179" t="s">
        <v>1984</v>
      </c>
      <c r="D1692" s="179" t="s">
        <v>187</v>
      </c>
      <c r="E1692" s="180" t="s">
        <v>1962</v>
      </c>
      <c r="F1692" s="181" t="s">
        <v>1963</v>
      </c>
      <c r="G1692" s="182" t="s">
        <v>190</v>
      </c>
      <c r="H1692" s="183">
        <v>21</v>
      </c>
      <c r="I1692" s="184"/>
      <c r="J1692" s="185">
        <f>ROUND(I1692*H1692,2)</f>
        <v>0</v>
      </c>
      <c r="K1692" s="181" t="s">
        <v>191</v>
      </c>
      <c r="L1692" s="40"/>
      <c r="M1692" s="186" t="s">
        <v>43</v>
      </c>
      <c r="N1692" s="187" t="s">
        <v>51</v>
      </c>
      <c r="O1692" s="65"/>
      <c r="P1692" s="188">
        <f>O1692*H1692</f>
        <v>0</v>
      </c>
      <c r="Q1692" s="188">
        <v>0</v>
      </c>
      <c r="R1692" s="188">
        <f>Q1692*H1692</f>
        <v>0</v>
      </c>
      <c r="S1692" s="188">
        <v>0</v>
      </c>
      <c r="T1692" s="189">
        <f>S1692*H1692</f>
        <v>0</v>
      </c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R1692" s="190" t="s">
        <v>88</v>
      </c>
      <c r="AT1692" s="190" t="s">
        <v>187</v>
      </c>
      <c r="AU1692" s="190" t="s">
        <v>90</v>
      </c>
      <c r="AY1692" s="17" t="s">
        <v>182</v>
      </c>
      <c r="BE1692" s="191">
        <f>IF(N1692="základní",J1692,0)</f>
        <v>0</v>
      </c>
      <c r="BF1692" s="191">
        <f>IF(N1692="snížená",J1692,0)</f>
        <v>0</v>
      </c>
      <c r="BG1692" s="191">
        <f>IF(N1692="zákl. přenesená",J1692,0)</f>
        <v>0</v>
      </c>
      <c r="BH1692" s="191">
        <f>IF(N1692="sníž. přenesená",J1692,0)</f>
        <v>0</v>
      </c>
      <c r="BI1692" s="191">
        <f>IF(N1692="nulová",J1692,0)</f>
        <v>0</v>
      </c>
      <c r="BJ1692" s="17" t="s">
        <v>88</v>
      </c>
      <c r="BK1692" s="191">
        <f>ROUND(I1692*H1692,2)</f>
        <v>0</v>
      </c>
      <c r="BL1692" s="17" t="s">
        <v>88</v>
      </c>
      <c r="BM1692" s="190" t="s">
        <v>1964</v>
      </c>
    </row>
    <row r="1693" spans="1:65" s="13" customFormat="1" ht="11.25">
      <c r="B1693" s="192"/>
      <c r="C1693" s="193"/>
      <c r="D1693" s="194" t="s">
        <v>193</v>
      </c>
      <c r="E1693" s="195" t="s">
        <v>43</v>
      </c>
      <c r="F1693" s="196" t="s">
        <v>532</v>
      </c>
      <c r="G1693" s="193"/>
      <c r="H1693" s="195" t="s">
        <v>43</v>
      </c>
      <c r="I1693" s="197"/>
      <c r="J1693" s="193"/>
      <c r="K1693" s="193"/>
      <c r="L1693" s="198"/>
      <c r="M1693" s="199"/>
      <c r="N1693" s="200"/>
      <c r="O1693" s="200"/>
      <c r="P1693" s="200"/>
      <c r="Q1693" s="200"/>
      <c r="R1693" s="200"/>
      <c r="S1693" s="200"/>
      <c r="T1693" s="201"/>
      <c r="AT1693" s="202" t="s">
        <v>193</v>
      </c>
      <c r="AU1693" s="202" t="s">
        <v>90</v>
      </c>
      <c r="AV1693" s="13" t="s">
        <v>88</v>
      </c>
      <c r="AW1693" s="13" t="s">
        <v>41</v>
      </c>
      <c r="AX1693" s="13" t="s">
        <v>80</v>
      </c>
      <c r="AY1693" s="202" t="s">
        <v>182</v>
      </c>
    </row>
    <row r="1694" spans="1:65" s="13" customFormat="1" ht="11.25">
      <c r="B1694" s="192"/>
      <c r="C1694" s="193"/>
      <c r="D1694" s="194" t="s">
        <v>193</v>
      </c>
      <c r="E1694" s="195" t="s">
        <v>43</v>
      </c>
      <c r="F1694" s="196" t="s">
        <v>431</v>
      </c>
      <c r="G1694" s="193"/>
      <c r="H1694" s="195" t="s">
        <v>43</v>
      </c>
      <c r="I1694" s="197"/>
      <c r="J1694" s="193"/>
      <c r="K1694" s="193"/>
      <c r="L1694" s="198"/>
      <c r="M1694" s="199"/>
      <c r="N1694" s="200"/>
      <c r="O1694" s="200"/>
      <c r="P1694" s="200"/>
      <c r="Q1694" s="200"/>
      <c r="R1694" s="200"/>
      <c r="S1694" s="200"/>
      <c r="T1694" s="201"/>
      <c r="AT1694" s="202" t="s">
        <v>193</v>
      </c>
      <c r="AU1694" s="202" t="s">
        <v>90</v>
      </c>
      <c r="AV1694" s="13" t="s">
        <v>88</v>
      </c>
      <c r="AW1694" s="13" t="s">
        <v>41</v>
      </c>
      <c r="AX1694" s="13" t="s">
        <v>80</v>
      </c>
      <c r="AY1694" s="202" t="s">
        <v>182</v>
      </c>
    </row>
    <row r="1695" spans="1:65" s="13" customFormat="1" ht="22.5">
      <c r="B1695" s="192"/>
      <c r="C1695" s="193"/>
      <c r="D1695" s="194" t="s">
        <v>193</v>
      </c>
      <c r="E1695" s="195" t="s">
        <v>43</v>
      </c>
      <c r="F1695" s="196" t="s">
        <v>2634</v>
      </c>
      <c r="G1695" s="193"/>
      <c r="H1695" s="195" t="s">
        <v>43</v>
      </c>
      <c r="I1695" s="197"/>
      <c r="J1695" s="193"/>
      <c r="K1695" s="193"/>
      <c r="L1695" s="198"/>
      <c r="M1695" s="199"/>
      <c r="N1695" s="200"/>
      <c r="O1695" s="200"/>
      <c r="P1695" s="200"/>
      <c r="Q1695" s="200"/>
      <c r="R1695" s="200"/>
      <c r="S1695" s="200"/>
      <c r="T1695" s="201"/>
      <c r="AT1695" s="202" t="s">
        <v>193</v>
      </c>
      <c r="AU1695" s="202" t="s">
        <v>90</v>
      </c>
      <c r="AV1695" s="13" t="s">
        <v>88</v>
      </c>
      <c r="AW1695" s="13" t="s">
        <v>41</v>
      </c>
      <c r="AX1695" s="13" t="s">
        <v>80</v>
      </c>
      <c r="AY1695" s="202" t="s">
        <v>182</v>
      </c>
    </row>
    <row r="1696" spans="1:65" s="14" customFormat="1" ht="11.25">
      <c r="B1696" s="203"/>
      <c r="C1696" s="204"/>
      <c r="D1696" s="194" t="s">
        <v>193</v>
      </c>
      <c r="E1696" s="205" t="s">
        <v>43</v>
      </c>
      <c r="F1696" s="206" t="s">
        <v>7</v>
      </c>
      <c r="G1696" s="204"/>
      <c r="H1696" s="207">
        <v>21</v>
      </c>
      <c r="I1696" s="208"/>
      <c r="J1696" s="204"/>
      <c r="K1696" s="204"/>
      <c r="L1696" s="209"/>
      <c r="M1696" s="210"/>
      <c r="N1696" s="211"/>
      <c r="O1696" s="211"/>
      <c r="P1696" s="211"/>
      <c r="Q1696" s="211"/>
      <c r="R1696" s="211"/>
      <c r="S1696" s="211"/>
      <c r="T1696" s="212"/>
      <c r="AT1696" s="213" t="s">
        <v>193</v>
      </c>
      <c r="AU1696" s="213" t="s">
        <v>90</v>
      </c>
      <c r="AV1696" s="14" t="s">
        <v>90</v>
      </c>
      <c r="AW1696" s="14" t="s">
        <v>41</v>
      </c>
      <c r="AX1696" s="14" t="s">
        <v>88</v>
      </c>
      <c r="AY1696" s="213" t="s">
        <v>182</v>
      </c>
    </row>
    <row r="1697" spans="1:65" s="2" customFormat="1" ht="37.9" customHeight="1">
      <c r="A1697" s="35"/>
      <c r="B1697" s="36"/>
      <c r="C1697" s="179" t="s">
        <v>1989</v>
      </c>
      <c r="D1697" s="179" t="s">
        <v>187</v>
      </c>
      <c r="E1697" s="180" t="s">
        <v>1024</v>
      </c>
      <c r="F1697" s="181" t="s">
        <v>1025</v>
      </c>
      <c r="G1697" s="182" t="s">
        <v>190</v>
      </c>
      <c r="H1697" s="183">
        <v>1</v>
      </c>
      <c r="I1697" s="184"/>
      <c r="J1697" s="185">
        <f>ROUND(I1697*H1697,2)</f>
        <v>0</v>
      </c>
      <c r="K1697" s="181" t="s">
        <v>191</v>
      </c>
      <c r="L1697" s="40"/>
      <c r="M1697" s="186" t="s">
        <v>43</v>
      </c>
      <c r="N1697" s="187" t="s">
        <v>51</v>
      </c>
      <c r="O1697" s="65"/>
      <c r="P1697" s="188">
        <f>O1697*H1697</f>
        <v>0</v>
      </c>
      <c r="Q1697" s="188">
        <v>0</v>
      </c>
      <c r="R1697" s="188">
        <f>Q1697*H1697</f>
        <v>0</v>
      </c>
      <c r="S1697" s="188">
        <v>0</v>
      </c>
      <c r="T1697" s="189">
        <f>S1697*H1697</f>
        <v>0</v>
      </c>
      <c r="U1697" s="35"/>
      <c r="V1697" s="35"/>
      <c r="W1697" s="35"/>
      <c r="X1697" s="35"/>
      <c r="Y1697" s="35"/>
      <c r="Z1697" s="35"/>
      <c r="AA1697" s="35"/>
      <c r="AB1697" s="35"/>
      <c r="AC1697" s="35"/>
      <c r="AD1697" s="35"/>
      <c r="AE1697" s="35"/>
      <c r="AR1697" s="190" t="s">
        <v>88</v>
      </c>
      <c r="AT1697" s="190" t="s">
        <v>187</v>
      </c>
      <c r="AU1697" s="190" t="s">
        <v>90</v>
      </c>
      <c r="AY1697" s="17" t="s">
        <v>182</v>
      </c>
      <c r="BE1697" s="191">
        <f>IF(N1697="základní",J1697,0)</f>
        <v>0</v>
      </c>
      <c r="BF1697" s="191">
        <f>IF(N1697="snížená",J1697,0)</f>
        <v>0</v>
      </c>
      <c r="BG1697" s="191">
        <f>IF(N1697="zákl. přenesená",J1697,0)</f>
        <v>0</v>
      </c>
      <c r="BH1697" s="191">
        <f>IF(N1697="sníž. přenesená",J1697,0)</f>
        <v>0</v>
      </c>
      <c r="BI1697" s="191">
        <f>IF(N1697="nulová",J1697,0)</f>
        <v>0</v>
      </c>
      <c r="BJ1697" s="17" t="s">
        <v>88</v>
      </c>
      <c r="BK1697" s="191">
        <f>ROUND(I1697*H1697,2)</f>
        <v>0</v>
      </c>
      <c r="BL1697" s="17" t="s">
        <v>88</v>
      </c>
      <c r="BM1697" s="190" t="s">
        <v>1026</v>
      </c>
    </row>
    <row r="1698" spans="1:65" s="13" customFormat="1" ht="11.25">
      <c r="B1698" s="192"/>
      <c r="C1698" s="193"/>
      <c r="D1698" s="194" t="s">
        <v>193</v>
      </c>
      <c r="E1698" s="195" t="s">
        <v>43</v>
      </c>
      <c r="F1698" s="196" t="s">
        <v>532</v>
      </c>
      <c r="G1698" s="193"/>
      <c r="H1698" s="195" t="s">
        <v>43</v>
      </c>
      <c r="I1698" s="197"/>
      <c r="J1698" s="193"/>
      <c r="K1698" s="193"/>
      <c r="L1698" s="198"/>
      <c r="M1698" s="199"/>
      <c r="N1698" s="200"/>
      <c r="O1698" s="200"/>
      <c r="P1698" s="200"/>
      <c r="Q1698" s="200"/>
      <c r="R1698" s="200"/>
      <c r="S1698" s="200"/>
      <c r="T1698" s="201"/>
      <c r="AT1698" s="202" t="s">
        <v>193</v>
      </c>
      <c r="AU1698" s="202" t="s">
        <v>90</v>
      </c>
      <c r="AV1698" s="13" t="s">
        <v>88</v>
      </c>
      <c r="AW1698" s="13" t="s">
        <v>41</v>
      </c>
      <c r="AX1698" s="13" t="s">
        <v>80</v>
      </c>
      <c r="AY1698" s="202" t="s">
        <v>182</v>
      </c>
    </row>
    <row r="1699" spans="1:65" s="13" customFormat="1" ht="11.25">
      <c r="B1699" s="192"/>
      <c r="C1699" s="193"/>
      <c r="D1699" s="194" t="s">
        <v>193</v>
      </c>
      <c r="E1699" s="195" t="s">
        <v>43</v>
      </c>
      <c r="F1699" s="196" t="s">
        <v>431</v>
      </c>
      <c r="G1699" s="193"/>
      <c r="H1699" s="195" t="s">
        <v>43</v>
      </c>
      <c r="I1699" s="197"/>
      <c r="J1699" s="193"/>
      <c r="K1699" s="193"/>
      <c r="L1699" s="198"/>
      <c r="M1699" s="199"/>
      <c r="N1699" s="200"/>
      <c r="O1699" s="200"/>
      <c r="P1699" s="200"/>
      <c r="Q1699" s="200"/>
      <c r="R1699" s="200"/>
      <c r="S1699" s="200"/>
      <c r="T1699" s="201"/>
      <c r="AT1699" s="202" t="s">
        <v>193</v>
      </c>
      <c r="AU1699" s="202" t="s">
        <v>90</v>
      </c>
      <c r="AV1699" s="13" t="s">
        <v>88</v>
      </c>
      <c r="AW1699" s="13" t="s">
        <v>41</v>
      </c>
      <c r="AX1699" s="13" t="s">
        <v>80</v>
      </c>
      <c r="AY1699" s="202" t="s">
        <v>182</v>
      </c>
    </row>
    <row r="1700" spans="1:65" s="13" customFormat="1" ht="11.25">
      <c r="B1700" s="192"/>
      <c r="C1700" s="193"/>
      <c r="D1700" s="194" t="s">
        <v>193</v>
      </c>
      <c r="E1700" s="195" t="s">
        <v>43</v>
      </c>
      <c r="F1700" s="196" t="s">
        <v>1004</v>
      </c>
      <c r="G1700" s="193"/>
      <c r="H1700" s="195" t="s">
        <v>43</v>
      </c>
      <c r="I1700" s="197"/>
      <c r="J1700" s="193"/>
      <c r="K1700" s="193"/>
      <c r="L1700" s="198"/>
      <c r="M1700" s="199"/>
      <c r="N1700" s="200"/>
      <c r="O1700" s="200"/>
      <c r="P1700" s="200"/>
      <c r="Q1700" s="200"/>
      <c r="R1700" s="200"/>
      <c r="S1700" s="200"/>
      <c r="T1700" s="201"/>
      <c r="AT1700" s="202" t="s">
        <v>193</v>
      </c>
      <c r="AU1700" s="202" t="s">
        <v>90</v>
      </c>
      <c r="AV1700" s="13" t="s">
        <v>88</v>
      </c>
      <c r="AW1700" s="13" t="s">
        <v>41</v>
      </c>
      <c r="AX1700" s="13" t="s">
        <v>80</v>
      </c>
      <c r="AY1700" s="202" t="s">
        <v>182</v>
      </c>
    </row>
    <row r="1701" spans="1:65" s="14" customFormat="1" ht="11.25">
      <c r="B1701" s="203"/>
      <c r="C1701" s="204"/>
      <c r="D1701" s="194" t="s">
        <v>193</v>
      </c>
      <c r="E1701" s="205" t="s">
        <v>43</v>
      </c>
      <c r="F1701" s="206" t="s">
        <v>88</v>
      </c>
      <c r="G1701" s="204"/>
      <c r="H1701" s="207">
        <v>1</v>
      </c>
      <c r="I1701" s="208"/>
      <c r="J1701" s="204"/>
      <c r="K1701" s="204"/>
      <c r="L1701" s="209"/>
      <c r="M1701" s="210"/>
      <c r="N1701" s="211"/>
      <c r="O1701" s="211"/>
      <c r="P1701" s="211"/>
      <c r="Q1701" s="211"/>
      <c r="R1701" s="211"/>
      <c r="S1701" s="211"/>
      <c r="T1701" s="212"/>
      <c r="AT1701" s="213" t="s">
        <v>193</v>
      </c>
      <c r="AU1701" s="213" t="s">
        <v>90</v>
      </c>
      <c r="AV1701" s="14" t="s">
        <v>90</v>
      </c>
      <c r="AW1701" s="14" t="s">
        <v>41</v>
      </c>
      <c r="AX1701" s="14" t="s">
        <v>88</v>
      </c>
      <c r="AY1701" s="213" t="s">
        <v>182</v>
      </c>
    </row>
    <row r="1702" spans="1:65" s="2" customFormat="1" ht="37.9" customHeight="1">
      <c r="A1702" s="35"/>
      <c r="B1702" s="36"/>
      <c r="C1702" s="179" t="s">
        <v>1993</v>
      </c>
      <c r="D1702" s="179" t="s">
        <v>187</v>
      </c>
      <c r="E1702" s="180" t="s">
        <v>1028</v>
      </c>
      <c r="F1702" s="181" t="s">
        <v>1029</v>
      </c>
      <c r="G1702" s="182" t="s">
        <v>190</v>
      </c>
      <c r="H1702" s="183">
        <v>24</v>
      </c>
      <c r="I1702" s="184"/>
      <c r="J1702" s="185">
        <f>ROUND(I1702*H1702,2)</f>
        <v>0</v>
      </c>
      <c r="K1702" s="181" t="s">
        <v>191</v>
      </c>
      <c r="L1702" s="40"/>
      <c r="M1702" s="186" t="s">
        <v>43</v>
      </c>
      <c r="N1702" s="187" t="s">
        <v>51</v>
      </c>
      <c r="O1702" s="65"/>
      <c r="P1702" s="188">
        <f>O1702*H1702</f>
        <v>0</v>
      </c>
      <c r="Q1702" s="188">
        <v>0</v>
      </c>
      <c r="R1702" s="188">
        <f>Q1702*H1702</f>
        <v>0</v>
      </c>
      <c r="S1702" s="188">
        <v>0</v>
      </c>
      <c r="T1702" s="189">
        <f>S1702*H1702</f>
        <v>0</v>
      </c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R1702" s="190" t="s">
        <v>88</v>
      </c>
      <c r="AT1702" s="190" t="s">
        <v>187</v>
      </c>
      <c r="AU1702" s="190" t="s">
        <v>90</v>
      </c>
      <c r="AY1702" s="17" t="s">
        <v>182</v>
      </c>
      <c r="BE1702" s="191">
        <f>IF(N1702="základní",J1702,0)</f>
        <v>0</v>
      </c>
      <c r="BF1702" s="191">
        <f>IF(N1702="snížená",J1702,0)</f>
        <v>0</v>
      </c>
      <c r="BG1702" s="191">
        <f>IF(N1702="zákl. přenesená",J1702,0)</f>
        <v>0</v>
      </c>
      <c r="BH1702" s="191">
        <f>IF(N1702="sníž. přenesená",J1702,0)</f>
        <v>0</v>
      </c>
      <c r="BI1702" s="191">
        <f>IF(N1702="nulová",J1702,0)</f>
        <v>0</v>
      </c>
      <c r="BJ1702" s="17" t="s">
        <v>88</v>
      </c>
      <c r="BK1702" s="191">
        <f>ROUND(I1702*H1702,2)</f>
        <v>0</v>
      </c>
      <c r="BL1702" s="17" t="s">
        <v>88</v>
      </c>
      <c r="BM1702" s="190" t="s">
        <v>1030</v>
      </c>
    </row>
    <row r="1703" spans="1:65" s="13" customFormat="1" ht="11.25">
      <c r="B1703" s="192"/>
      <c r="C1703" s="193"/>
      <c r="D1703" s="194" t="s">
        <v>193</v>
      </c>
      <c r="E1703" s="195" t="s">
        <v>43</v>
      </c>
      <c r="F1703" s="196" t="s">
        <v>532</v>
      </c>
      <c r="G1703" s="193"/>
      <c r="H1703" s="195" t="s">
        <v>43</v>
      </c>
      <c r="I1703" s="197"/>
      <c r="J1703" s="193"/>
      <c r="K1703" s="193"/>
      <c r="L1703" s="198"/>
      <c r="M1703" s="199"/>
      <c r="N1703" s="200"/>
      <c r="O1703" s="200"/>
      <c r="P1703" s="200"/>
      <c r="Q1703" s="200"/>
      <c r="R1703" s="200"/>
      <c r="S1703" s="200"/>
      <c r="T1703" s="201"/>
      <c r="AT1703" s="202" t="s">
        <v>193</v>
      </c>
      <c r="AU1703" s="202" t="s">
        <v>90</v>
      </c>
      <c r="AV1703" s="13" t="s">
        <v>88</v>
      </c>
      <c r="AW1703" s="13" t="s">
        <v>41</v>
      </c>
      <c r="AX1703" s="13" t="s">
        <v>80</v>
      </c>
      <c r="AY1703" s="202" t="s">
        <v>182</v>
      </c>
    </row>
    <row r="1704" spans="1:65" s="13" customFormat="1" ht="11.25">
      <c r="B1704" s="192"/>
      <c r="C1704" s="193"/>
      <c r="D1704" s="194" t="s">
        <v>193</v>
      </c>
      <c r="E1704" s="195" t="s">
        <v>43</v>
      </c>
      <c r="F1704" s="196" t="s">
        <v>431</v>
      </c>
      <c r="G1704" s="193"/>
      <c r="H1704" s="195" t="s">
        <v>43</v>
      </c>
      <c r="I1704" s="197"/>
      <c r="J1704" s="193"/>
      <c r="K1704" s="193"/>
      <c r="L1704" s="198"/>
      <c r="M1704" s="199"/>
      <c r="N1704" s="200"/>
      <c r="O1704" s="200"/>
      <c r="P1704" s="200"/>
      <c r="Q1704" s="200"/>
      <c r="R1704" s="200"/>
      <c r="S1704" s="200"/>
      <c r="T1704" s="201"/>
      <c r="AT1704" s="202" t="s">
        <v>193</v>
      </c>
      <c r="AU1704" s="202" t="s">
        <v>90</v>
      </c>
      <c r="AV1704" s="13" t="s">
        <v>88</v>
      </c>
      <c r="AW1704" s="13" t="s">
        <v>41</v>
      </c>
      <c r="AX1704" s="13" t="s">
        <v>80</v>
      </c>
      <c r="AY1704" s="202" t="s">
        <v>182</v>
      </c>
    </row>
    <row r="1705" spans="1:65" s="13" customFormat="1" ht="33.75">
      <c r="B1705" s="192"/>
      <c r="C1705" s="193"/>
      <c r="D1705" s="194" t="s">
        <v>193</v>
      </c>
      <c r="E1705" s="195" t="s">
        <v>43</v>
      </c>
      <c r="F1705" s="196" t="s">
        <v>2635</v>
      </c>
      <c r="G1705" s="193"/>
      <c r="H1705" s="195" t="s">
        <v>43</v>
      </c>
      <c r="I1705" s="197"/>
      <c r="J1705" s="193"/>
      <c r="K1705" s="193"/>
      <c r="L1705" s="198"/>
      <c r="M1705" s="199"/>
      <c r="N1705" s="200"/>
      <c r="O1705" s="200"/>
      <c r="P1705" s="200"/>
      <c r="Q1705" s="200"/>
      <c r="R1705" s="200"/>
      <c r="S1705" s="200"/>
      <c r="T1705" s="201"/>
      <c r="AT1705" s="202" t="s">
        <v>193</v>
      </c>
      <c r="AU1705" s="202" t="s">
        <v>90</v>
      </c>
      <c r="AV1705" s="13" t="s">
        <v>88</v>
      </c>
      <c r="AW1705" s="13" t="s">
        <v>41</v>
      </c>
      <c r="AX1705" s="13" t="s">
        <v>80</v>
      </c>
      <c r="AY1705" s="202" t="s">
        <v>182</v>
      </c>
    </row>
    <row r="1706" spans="1:65" s="14" customFormat="1" ht="11.25">
      <c r="B1706" s="203"/>
      <c r="C1706" s="204"/>
      <c r="D1706" s="194" t="s">
        <v>193</v>
      </c>
      <c r="E1706" s="205" t="s">
        <v>43</v>
      </c>
      <c r="F1706" s="206" t="s">
        <v>300</v>
      </c>
      <c r="G1706" s="204"/>
      <c r="H1706" s="207">
        <v>24</v>
      </c>
      <c r="I1706" s="208"/>
      <c r="J1706" s="204"/>
      <c r="K1706" s="204"/>
      <c r="L1706" s="209"/>
      <c r="M1706" s="210"/>
      <c r="N1706" s="211"/>
      <c r="O1706" s="211"/>
      <c r="P1706" s="211"/>
      <c r="Q1706" s="211"/>
      <c r="R1706" s="211"/>
      <c r="S1706" s="211"/>
      <c r="T1706" s="212"/>
      <c r="AT1706" s="213" t="s">
        <v>193</v>
      </c>
      <c r="AU1706" s="213" t="s">
        <v>90</v>
      </c>
      <c r="AV1706" s="14" t="s">
        <v>90</v>
      </c>
      <c r="AW1706" s="14" t="s">
        <v>41</v>
      </c>
      <c r="AX1706" s="14" t="s">
        <v>88</v>
      </c>
      <c r="AY1706" s="213" t="s">
        <v>182</v>
      </c>
    </row>
    <row r="1707" spans="1:65" s="2" customFormat="1" ht="37.9" customHeight="1">
      <c r="A1707" s="35"/>
      <c r="B1707" s="36"/>
      <c r="C1707" s="179" t="s">
        <v>1997</v>
      </c>
      <c r="D1707" s="179" t="s">
        <v>187</v>
      </c>
      <c r="E1707" s="180" t="s">
        <v>1033</v>
      </c>
      <c r="F1707" s="181" t="s">
        <v>1034</v>
      </c>
      <c r="G1707" s="182" t="s">
        <v>190</v>
      </c>
      <c r="H1707" s="183">
        <v>1</v>
      </c>
      <c r="I1707" s="184"/>
      <c r="J1707" s="185">
        <f>ROUND(I1707*H1707,2)</f>
        <v>0</v>
      </c>
      <c r="K1707" s="181" t="s">
        <v>191</v>
      </c>
      <c r="L1707" s="40"/>
      <c r="M1707" s="186" t="s">
        <v>43</v>
      </c>
      <c r="N1707" s="187" t="s">
        <v>51</v>
      </c>
      <c r="O1707" s="65"/>
      <c r="P1707" s="188">
        <f>O1707*H1707</f>
        <v>0</v>
      </c>
      <c r="Q1707" s="188">
        <v>0</v>
      </c>
      <c r="R1707" s="188">
        <f>Q1707*H1707</f>
        <v>0</v>
      </c>
      <c r="S1707" s="188">
        <v>0</v>
      </c>
      <c r="T1707" s="189">
        <f>S1707*H1707</f>
        <v>0</v>
      </c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R1707" s="190" t="s">
        <v>88</v>
      </c>
      <c r="AT1707" s="190" t="s">
        <v>187</v>
      </c>
      <c r="AU1707" s="190" t="s">
        <v>90</v>
      </c>
      <c r="AY1707" s="17" t="s">
        <v>182</v>
      </c>
      <c r="BE1707" s="191">
        <f>IF(N1707="základní",J1707,0)</f>
        <v>0</v>
      </c>
      <c r="BF1707" s="191">
        <f>IF(N1707="snížená",J1707,0)</f>
        <v>0</v>
      </c>
      <c r="BG1707" s="191">
        <f>IF(N1707="zákl. přenesená",J1707,0)</f>
        <v>0</v>
      </c>
      <c r="BH1707" s="191">
        <f>IF(N1707="sníž. přenesená",J1707,0)</f>
        <v>0</v>
      </c>
      <c r="BI1707" s="191">
        <f>IF(N1707="nulová",J1707,0)</f>
        <v>0</v>
      </c>
      <c r="BJ1707" s="17" t="s">
        <v>88</v>
      </c>
      <c r="BK1707" s="191">
        <f>ROUND(I1707*H1707,2)</f>
        <v>0</v>
      </c>
      <c r="BL1707" s="17" t="s">
        <v>88</v>
      </c>
      <c r="BM1707" s="190" t="s">
        <v>1035</v>
      </c>
    </row>
    <row r="1708" spans="1:65" s="13" customFormat="1" ht="11.25">
      <c r="B1708" s="192"/>
      <c r="C1708" s="193"/>
      <c r="D1708" s="194" t="s">
        <v>193</v>
      </c>
      <c r="E1708" s="195" t="s">
        <v>43</v>
      </c>
      <c r="F1708" s="196" t="s">
        <v>532</v>
      </c>
      <c r="G1708" s="193"/>
      <c r="H1708" s="195" t="s">
        <v>43</v>
      </c>
      <c r="I1708" s="197"/>
      <c r="J1708" s="193"/>
      <c r="K1708" s="193"/>
      <c r="L1708" s="198"/>
      <c r="M1708" s="199"/>
      <c r="N1708" s="200"/>
      <c r="O1708" s="200"/>
      <c r="P1708" s="200"/>
      <c r="Q1708" s="200"/>
      <c r="R1708" s="200"/>
      <c r="S1708" s="200"/>
      <c r="T1708" s="201"/>
      <c r="AT1708" s="202" t="s">
        <v>193</v>
      </c>
      <c r="AU1708" s="202" t="s">
        <v>90</v>
      </c>
      <c r="AV1708" s="13" t="s">
        <v>88</v>
      </c>
      <c r="AW1708" s="13" t="s">
        <v>41</v>
      </c>
      <c r="AX1708" s="13" t="s">
        <v>80</v>
      </c>
      <c r="AY1708" s="202" t="s">
        <v>182</v>
      </c>
    </row>
    <row r="1709" spans="1:65" s="13" customFormat="1" ht="11.25">
      <c r="B1709" s="192"/>
      <c r="C1709" s="193"/>
      <c r="D1709" s="194" t="s">
        <v>193</v>
      </c>
      <c r="E1709" s="195" t="s">
        <v>43</v>
      </c>
      <c r="F1709" s="196" t="s">
        <v>431</v>
      </c>
      <c r="G1709" s="193"/>
      <c r="H1709" s="195" t="s">
        <v>43</v>
      </c>
      <c r="I1709" s="197"/>
      <c r="J1709" s="193"/>
      <c r="K1709" s="193"/>
      <c r="L1709" s="198"/>
      <c r="M1709" s="199"/>
      <c r="N1709" s="200"/>
      <c r="O1709" s="200"/>
      <c r="P1709" s="200"/>
      <c r="Q1709" s="200"/>
      <c r="R1709" s="200"/>
      <c r="S1709" s="200"/>
      <c r="T1709" s="201"/>
      <c r="AT1709" s="202" t="s">
        <v>193</v>
      </c>
      <c r="AU1709" s="202" t="s">
        <v>90</v>
      </c>
      <c r="AV1709" s="13" t="s">
        <v>88</v>
      </c>
      <c r="AW1709" s="13" t="s">
        <v>41</v>
      </c>
      <c r="AX1709" s="13" t="s">
        <v>80</v>
      </c>
      <c r="AY1709" s="202" t="s">
        <v>182</v>
      </c>
    </row>
    <row r="1710" spans="1:65" s="13" customFormat="1" ht="11.25">
      <c r="B1710" s="192"/>
      <c r="C1710" s="193"/>
      <c r="D1710" s="194" t="s">
        <v>193</v>
      </c>
      <c r="E1710" s="195" t="s">
        <v>43</v>
      </c>
      <c r="F1710" s="196" t="s">
        <v>1970</v>
      </c>
      <c r="G1710" s="193"/>
      <c r="H1710" s="195" t="s">
        <v>43</v>
      </c>
      <c r="I1710" s="197"/>
      <c r="J1710" s="193"/>
      <c r="K1710" s="193"/>
      <c r="L1710" s="198"/>
      <c r="M1710" s="199"/>
      <c r="N1710" s="200"/>
      <c r="O1710" s="200"/>
      <c r="P1710" s="200"/>
      <c r="Q1710" s="200"/>
      <c r="R1710" s="200"/>
      <c r="S1710" s="200"/>
      <c r="T1710" s="201"/>
      <c r="AT1710" s="202" t="s">
        <v>193</v>
      </c>
      <c r="AU1710" s="202" t="s">
        <v>90</v>
      </c>
      <c r="AV1710" s="13" t="s">
        <v>88</v>
      </c>
      <c r="AW1710" s="13" t="s">
        <v>41</v>
      </c>
      <c r="AX1710" s="13" t="s">
        <v>80</v>
      </c>
      <c r="AY1710" s="202" t="s">
        <v>182</v>
      </c>
    </row>
    <row r="1711" spans="1:65" s="14" customFormat="1" ht="11.25">
      <c r="B1711" s="203"/>
      <c r="C1711" s="204"/>
      <c r="D1711" s="194" t="s">
        <v>193</v>
      </c>
      <c r="E1711" s="205" t="s">
        <v>43</v>
      </c>
      <c r="F1711" s="206" t="s">
        <v>88</v>
      </c>
      <c r="G1711" s="204"/>
      <c r="H1711" s="207">
        <v>1</v>
      </c>
      <c r="I1711" s="208"/>
      <c r="J1711" s="204"/>
      <c r="K1711" s="204"/>
      <c r="L1711" s="209"/>
      <c r="M1711" s="210"/>
      <c r="N1711" s="211"/>
      <c r="O1711" s="211"/>
      <c r="P1711" s="211"/>
      <c r="Q1711" s="211"/>
      <c r="R1711" s="211"/>
      <c r="S1711" s="211"/>
      <c r="T1711" s="212"/>
      <c r="AT1711" s="213" t="s">
        <v>193</v>
      </c>
      <c r="AU1711" s="213" t="s">
        <v>90</v>
      </c>
      <c r="AV1711" s="14" t="s">
        <v>90</v>
      </c>
      <c r="AW1711" s="14" t="s">
        <v>41</v>
      </c>
      <c r="AX1711" s="14" t="s">
        <v>88</v>
      </c>
      <c r="AY1711" s="213" t="s">
        <v>182</v>
      </c>
    </row>
    <row r="1712" spans="1:65" s="2" customFormat="1" ht="37.9" customHeight="1">
      <c r="A1712" s="35"/>
      <c r="B1712" s="36"/>
      <c r="C1712" s="179" t="s">
        <v>2002</v>
      </c>
      <c r="D1712" s="179" t="s">
        <v>187</v>
      </c>
      <c r="E1712" s="180" t="s">
        <v>1972</v>
      </c>
      <c r="F1712" s="181" t="s">
        <v>1973</v>
      </c>
      <c r="G1712" s="182" t="s">
        <v>190</v>
      </c>
      <c r="H1712" s="183">
        <v>4</v>
      </c>
      <c r="I1712" s="184"/>
      <c r="J1712" s="185">
        <f>ROUND(I1712*H1712,2)</f>
        <v>0</v>
      </c>
      <c r="K1712" s="181" t="s">
        <v>191</v>
      </c>
      <c r="L1712" s="40"/>
      <c r="M1712" s="186" t="s">
        <v>43</v>
      </c>
      <c r="N1712" s="187" t="s">
        <v>51</v>
      </c>
      <c r="O1712" s="65"/>
      <c r="P1712" s="188">
        <f>O1712*H1712</f>
        <v>0</v>
      </c>
      <c r="Q1712" s="188">
        <v>0</v>
      </c>
      <c r="R1712" s="188">
        <f>Q1712*H1712</f>
        <v>0</v>
      </c>
      <c r="S1712" s="188">
        <v>0</v>
      </c>
      <c r="T1712" s="189">
        <f>S1712*H1712</f>
        <v>0</v>
      </c>
      <c r="U1712" s="35"/>
      <c r="V1712" s="35"/>
      <c r="W1712" s="35"/>
      <c r="X1712" s="35"/>
      <c r="Y1712" s="35"/>
      <c r="Z1712" s="35"/>
      <c r="AA1712" s="35"/>
      <c r="AB1712" s="35"/>
      <c r="AC1712" s="35"/>
      <c r="AD1712" s="35"/>
      <c r="AE1712" s="35"/>
      <c r="AR1712" s="190" t="s">
        <v>88</v>
      </c>
      <c r="AT1712" s="190" t="s">
        <v>187</v>
      </c>
      <c r="AU1712" s="190" t="s">
        <v>90</v>
      </c>
      <c r="AY1712" s="17" t="s">
        <v>182</v>
      </c>
      <c r="BE1712" s="191">
        <f>IF(N1712="základní",J1712,0)</f>
        <v>0</v>
      </c>
      <c r="BF1712" s="191">
        <f>IF(N1712="snížená",J1712,0)</f>
        <v>0</v>
      </c>
      <c r="BG1712" s="191">
        <f>IF(N1712="zákl. přenesená",J1712,0)</f>
        <v>0</v>
      </c>
      <c r="BH1712" s="191">
        <f>IF(N1712="sníž. přenesená",J1712,0)</f>
        <v>0</v>
      </c>
      <c r="BI1712" s="191">
        <f>IF(N1712="nulová",J1712,0)</f>
        <v>0</v>
      </c>
      <c r="BJ1712" s="17" t="s">
        <v>88</v>
      </c>
      <c r="BK1712" s="191">
        <f>ROUND(I1712*H1712,2)</f>
        <v>0</v>
      </c>
      <c r="BL1712" s="17" t="s">
        <v>88</v>
      </c>
      <c r="BM1712" s="190" t="s">
        <v>1974</v>
      </c>
    </row>
    <row r="1713" spans="1:65" s="13" customFormat="1" ht="11.25">
      <c r="B1713" s="192"/>
      <c r="C1713" s="193"/>
      <c r="D1713" s="194" t="s">
        <v>193</v>
      </c>
      <c r="E1713" s="195" t="s">
        <v>43</v>
      </c>
      <c r="F1713" s="196" t="s">
        <v>532</v>
      </c>
      <c r="G1713" s="193"/>
      <c r="H1713" s="195" t="s">
        <v>43</v>
      </c>
      <c r="I1713" s="197"/>
      <c r="J1713" s="193"/>
      <c r="K1713" s="193"/>
      <c r="L1713" s="198"/>
      <c r="M1713" s="199"/>
      <c r="N1713" s="200"/>
      <c r="O1713" s="200"/>
      <c r="P1713" s="200"/>
      <c r="Q1713" s="200"/>
      <c r="R1713" s="200"/>
      <c r="S1713" s="200"/>
      <c r="T1713" s="201"/>
      <c r="AT1713" s="202" t="s">
        <v>193</v>
      </c>
      <c r="AU1713" s="202" t="s">
        <v>90</v>
      </c>
      <c r="AV1713" s="13" t="s">
        <v>88</v>
      </c>
      <c r="AW1713" s="13" t="s">
        <v>41</v>
      </c>
      <c r="AX1713" s="13" t="s">
        <v>80</v>
      </c>
      <c r="AY1713" s="202" t="s">
        <v>182</v>
      </c>
    </row>
    <row r="1714" spans="1:65" s="13" customFormat="1" ht="11.25">
      <c r="B1714" s="192"/>
      <c r="C1714" s="193"/>
      <c r="D1714" s="194" t="s">
        <v>193</v>
      </c>
      <c r="E1714" s="195" t="s">
        <v>43</v>
      </c>
      <c r="F1714" s="196" t="s">
        <v>431</v>
      </c>
      <c r="G1714" s="193"/>
      <c r="H1714" s="195" t="s">
        <v>43</v>
      </c>
      <c r="I1714" s="197"/>
      <c r="J1714" s="193"/>
      <c r="K1714" s="193"/>
      <c r="L1714" s="198"/>
      <c r="M1714" s="199"/>
      <c r="N1714" s="200"/>
      <c r="O1714" s="200"/>
      <c r="P1714" s="200"/>
      <c r="Q1714" s="200"/>
      <c r="R1714" s="200"/>
      <c r="S1714" s="200"/>
      <c r="T1714" s="201"/>
      <c r="AT1714" s="202" t="s">
        <v>193</v>
      </c>
      <c r="AU1714" s="202" t="s">
        <v>90</v>
      </c>
      <c r="AV1714" s="13" t="s">
        <v>88</v>
      </c>
      <c r="AW1714" s="13" t="s">
        <v>41</v>
      </c>
      <c r="AX1714" s="13" t="s">
        <v>80</v>
      </c>
      <c r="AY1714" s="202" t="s">
        <v>182</v>
      </c>
    </row>
    <row r="1715" spans="1:65" s="13" customFormat="1" ht="22.5">
      <c r="B1715" s="192"/>
      <c r="C1715" s="193"/>
      <c r="D1715" s="194" t="s">
        <v>193</v>
      </c>
      <c r="E1715" s="195" t="s">
        <v>43</v>
      </c>
      <c r="F1715" s="196" t="s">
        <v>2636</v>
      </c>
      <c r="G1715" s="193"/>
      <c r="H1715" s="195" t="s">
        <v>43</v>
      </c>
      <c r="I1715" s="197"/>
      <c r="J1715" s="193"/>
      <c r="K1715" s="193"/>
      <c r="L1715" s="198"/>
      <c r="M1715" s="199"/>
      <c r="N1715" s="200"/>
      <c r="O1715" s="200"/>
      <c r="P1715" s="200"/>
      <c r="Q1715" s="200"/>
      <c r="R1715" s="200"/>
      <c r="S1715" s="200"/>
      <c r="T1715" s="201"/>
      <c r="AT1715" s="202" t="s">
        <v>193</v>
      </c>
      <c r="AU1715" s="202" t="s">
        <v>90</v>
      </c>
      <c r="AV1715" s="13" t="s">
        <v>88</v>
      </c>
      <c r="AW1715" s="13" t="s">
        <v>41</v>
      </c>
      <c r="AX1715" s="13" t="s">
        <v>80</v>
      </c>
      <c r="AY1715" s="202" t="s">
        <v>182</v>
      </c>
    </row>
    <row r="1716" spans="1:65" s="14" customFormat="1" ht="11.25">
      <c r="B1716" s="203"/>
      <c r="C1716" s="204"/>
      <c r="D1716" s="194" t="s">
        <v>193</v>
      </c>
      <c r="E1716" s="205" t="s">
        <v>43</v>
      </c>
      <c r="F1716" s="206" t="s">
        <v>205</v>
      </c>
      <c r="G1716" s="204"/>
      <c r="H1716" s="207">
        <v>4</v>
      </c>
      <c r="I1716" s="208"/>
      <c r="J1716" s="204"/>
      <c r="K1716" s="204"/>
      <c r="L1716" s="209"/>
      <c r="M1716" s="210"/>
      <c r="N1716" s="211"/>
      <c r="O1716" s="211"/>
      <c r="P1716" s="211"/>
      <c r="Q1716" s="211"/>
      <c r="R1716" s="211"/>
      <c r="S1716" s="211"/>
      <c r="T1716" s="212"/>
      <c r="AT1716" s="213" t="s">
        <v>193</v>
      </c>
      <c r="AU1716" s="213" t="s">
        <v>90</v>
      </c>
      <c r="AV1716" s="14" t="s">
        <v>90</v>
      </c>
      <c r="AW1716" s="14" t="s">
        <v>41</v>
      </c>
      <c r="AX1716" s="14" t="s">
        <v>88</v>
      </c>
      <c r="AY1716" s="213" t="s">
        <v>182</v>
      </c>
    </row>
    <row r="1717" spans="1:65" s="2" customFormat="1" ht="49.15" customHeight="1">
      <c r="A1717" s="35"/>
      <c r="B1717" s="36"/>
      <c r="C1717" s="179" t="s">
        <v>2007</v>
      </c>
      <c r="D1717" s="179" t="s">
        <v>187</v>
      </c>
      <c r="E1717" s="180" t="s">
        <v>1038</v>
      </c>
      <c r="F1717" s="181" t="s">
        <v>1039</v>
      </c>
      <c r="G1717" s="182" t="s">
        <v>190</v>
      </c>
      <c r="H1717" s="183">
        <v>5</v>
      </c>
      <c r="I1717" s="184"/>
      <c r="J1717" s="185">
        <f>ROUND(I1717*H1717,2)</f>
        <v>0</v>
      </c>
      <c r="K1717" s="181" t="s">
        <v>191</v>
      </c>
      <c r="L1717" s="40"/>
      <c r="M1717" s="186" t="s">
        <v>43</v>
      </c>
      <c r="N1717" s="187" t="s">
        <v>51</v>
      </c>
      <c r="O1717" s="65"/>
      <c r="P1717" s="188">
        <f>O1717*H1717</f>
        <v>0</v>
      </c>
      <c r="Q1717" s="188">
        <v>0</v>
      </c>
      <c r="R1717" s="188">
        <f>Q1717*H1717</f>
        <v>0</v>
      </c>
      <c r="S1717" s="188">
        <v>0</v>
      </c>
      <c r="T1717" s="189">
        <f>S1717*H1717</f>
        <v>0</v>
      </c>
      <c r="U1717" s="35"/>
      <c r="V1717" s="35"/>
      <c r="W1717" s="35"/>
      <c r="X1717" s="35"/>
      <c r="Y1717" s="35"/>
      <c r="Z1717" s="35"/>
      <c r="AA1717" s="35"/>
      <c r="AB1717" s="35"/>
      <c r="AC1717" s="35"/>
      <c r="AD1717" s="35"/>
      <c r="AE1717" s="35"/>
      <c r="AR1717" s="190" t="s">
        <v>88</v>
      </c>
      <c r="AT1717" s="190" t="s">
        <v>187</v>
      </c>
      <c r="AU1717" s="190" t="s">
        <v>90</v>
      </c>
      <c r="AY1717" s="17" t="s">
        <v>182</v>
      </c>
      <c r="BE1717" s="191">
        <f>IF(N1717="základní",J1717,0)</f>
        <v>0</v>
      </c>
      <c r="BF1717" s="191">
        <f>IF(N1717="snížená",J1717,0)</f>
        <v>0</v>
      </c>
      <c r="BG1717" s="191">
        <f>IF(N1717="zákl. přenesená",J1717,0)</f>
        <v>0</v>
      </c>
      <c r="BH1717" s="191">
        <f>IF(N1717="sníž. přenesená",J1717,0)</f>
        <v>0</v>
      </c>
      <c r="BI1717" s="191">
        <f>IF(N1717="nulová",J1717,0)</f>
        <v>0</v>
      </c>
      <c r="BJ1717" s="17" t="s">
        <v>88</v>
      </c>
      <c r="BK1717" s="191">
        <f>ROUND(I1717*H1717,2)</f>
        <v>0</v>
      </c>
      <c r="BL1717" s="17" t="s">
        <v>88</v>
      </c>
      <c r="BM1717" s="190" t="s">
        <v>1977</v>
      </c>
    </row>
    <row r="1718" spans="1:65" s="13" customFormat="1" ht="11.25">
      <c r="B1718" s="192"/>
      <c r="C1718" s="193"/>
      <c r="D1718" s="194" t="s">
        <v>193</v>
      </c>
      <c r="E1718" s="195" t="s">
        <v>43</v>
      </c>
      <c r="F1718" s="196" t="s">
        <v>532</v>
      </c>
      <c r="G1718" s="193"/>
      <c r="H1718" s="195" t="s">
        <v>43</v>
      </c>
      <c r="I1718" s="197"/>
      <c r="J1718" s="193"/>
      <c r="K1718" s="193"/>
      <c r="L1718" s="198"/>
      <c r="M1718" s="199"/>
      <c r="N1718" s="200"/>
      <c r="O1718" s="200"/>
      <c r="P1718" s="200"/>
      <c r="Q1718" s="200"/>
      <c r="R1718" s="200"/>
      <c r="S1718" s="200"/>
      <c r="T1718" s="201"/>
      <c r="AT1718" s="202" t="s">
        <v>193</v>
      </c>
      <c r="AU1718" s="202" t="s">
        <v>90</v>
      </c>
      <c r="AV1718" s="13" t="s">
        <v>88</v>
      </c>
      <c r="AW1718" s="13" t="s">
        <v>41</v>
      </c>
      <c r="AX1718" s="13" t="s">
        <v>80</v>
      </c>
      <c r="AY1718" s="202" t="s">
        <v>182</v>
      </c>
    </row>
    <row r="1719" spans="1:65" s="14" customFormat="1" ht="11.25">
      <c r="B1719" s="203"/>
      <c r="C1719" s="204"/>
      <c r="D1719" s="194" t="s">
        <v>193</v>
      </c>
      <c r="E1719" s="205" t="s">
        <v>43</v>
      </c>
      <c r="F1719" s="206" t="s">
        <v>210</v>
      </c>
      <c r="G1719" s="204"/>
      <c r="H1719" s="207">
        <v>5</v>
      </c>
      <c r="I1719" s="208"/>
      <c r="J1719" s="204"/>
      <c r="K1719" s="204"/>
      <c r="L1719" s="209"/>
      <c r="M1719" s="210"/>
      <c r="N1719" s="211"/>
      <c r="O1719" s="211"/>
      <c r="P1719" s="211"/>
      <c r="Q1719" s="211"/>
      <c r="R1719" s="211"/>
      <c r="S1719" s="211"/>
      <c r="T1719" s="212"/>
      <c r="AT1719" s="213" t="s">
        <v>193</v>
      </c>
      <c r="AU1719" s="213" t="s">
        <v>90</v>
      </c>
      <c r="AV1719" s="14" t="s">
        <v>90</v>
      </c>
      <c r="AW1719" s="14" t="s">
        <v>41</v>
      </c>
      <c r="AX1719" s="14" t="s">
        <v>88</v>
      </c>
      <c r="AY1719" s="213" t="s">
        <v>182</v>
      </c>
    </row>
    <row r="1720" spans="1:65" s="2" customFormat="1" ht="76.349999999999994" customHeight="1">
      <c r="A1720" s="35"/>
      <c r="B1720" s="36"/>
      <c r="C1720" s="179" t="s">
        <v>2011</v>
      </c>
      <c r="D1720" s="179" t="s">
        <v>187</v>
      </c>
      <c r="E1720" s="180" t="s">
        <v>1042</v>
      </c>
      <c r="F1720" s="181" t="s">
        <v>1043</v>
      </c>
      <c r="G1720" s="182" t="s">
        <v>190</v>
      </c>
      <c r="H1720" s="183">
        <v>5</v>
      </c>
      <c r="I1720" s="184"/>
      <c r="J1720" s="185">
        <f>ROUND(I1720*H1720,2)</f>
        <v>0</v>
      </c>
      <c r="K1720" s="181" t="s">
        <v>191</v>
      </c>
      <c r="L1720" s="40"/>
      <c r="M1720" s="186" t="s">
        <v>43</v>
      </c>
      <c r="N1720" s="187" t="s">
        <v>51</v>
      </c>
      <c r="O1720" s="65"/>
      <c r="P1720" s="188">
        <f>O1720*H1720</f>
        <v>0</v>
      </c>
      <c r="Q1720" s="188">
        <v>0</v>
      </c>
      <c r="R1720" s="188">
        <f>Q1720*H1720</f>
        <v>0</v>
      </c>
      <c r="S1720" s="188">
        <v>0</v>
      </c>
      <c r="T1720" s="189">
        <f>S1720*H1720</f>
        <v>0</v>
      </c>
      <c r="U1720" s="35"/>
      <c r="V1720" s="35"/>
      <c r="W1720" s="35"/>
      <c r="X1720" s="35"/>
      <c r="Y1720" s="35"/>
      <c r="Z1720" s="35"/>
      <c r="AA1720" s="35"/>
      <c r="AB1720" s="35"/>
      <c r="AC1720" s="35"/>
      <c r="AD1720" s="35"/>
      <c r="AE1720" s="35"/>
      <c r="AR1720" s="190" t="s">
        <v>88</v>
      </c>
      <c r="AT1720" s="190" t="s">
        <v>187</v>
      </c>
      <c r="AU1720" s="190" t="s">
        <v>90</v>
      </c>
      <c r="AY1720" s="17" t="s">
        <v>182</v>
      </c>
      <c r="BE1720" s="191">
        <f>IF(N1720="základní",J1720,0)</f>
        <v>0</v>
      </c>
      <c r="BF1720" s="191">
        <f>IF(N1720="snížená",J1720,0)</f>
        <v>0</v>
      </c>
      <c r="BG1720" s="191">
        <f>IF(N1720="zákl. přenesená",J1720,0)</f>
        <v>0</v>
      </c>
      <c r="BH1720" s="191">
        <f>IF(N1720="sníž. přenesená",J1720,0)</f>
        <v>0</v>
      </c>
      <c r="BI1720" s="191">
        <f>IF(N1720="nulová",J1720,0)</f>
        <v>0</v>
      </c>
      <c r="BJ1720" s="17" t="s">
        <v>88</v>
      </c>
      <c r="BK1720" s="191">
        <f>ROUND(I1720*H1720,2)</f>
        <v>0</v>
      </c>
      <c r="BL1720" s="17" t="s">
        <v>88</v>
      </c>
      <c r="BM1720" s="190" t="s">
        <v>1979</v>
      </c>
    </row>
    <row r="1721" spans="1:65" s="13" customFormat="1" ht="11.25">
      <c r="B1721" s="192"/>
      <c r="C1721" s="193"/>
      <c r="D1721" s="194" t="s">
        <v>193</v>
      </c>
      <c r="E1721" s="195" t="s">
        <v>43</v>
      </c>
      <c r="F1721" s="196" t="s">
        <v>532</v>
      </c>
      <c r="G1721" s="193"/>
      <c r="H1721" s="195" t="s">
        <v>43</v>
      </c>
      <c r="I1721" s="197"/>
      <c r="J1721" s="193"/>
      <c r="K1721" s="193"/>
      <c r="L1721" s="198"/>
      <c r="M1721" s="199"/>
      <c r="N1721" s="200"/>
      <c r="O1721" s="200"/>
      <c r="P1721" s="200"/>
      <c r="Q1721" s="200"/>
      <c r="R1721" s="200"/>
      <c r="S1721" s="200"/>
      <c r="T1721" s="201"/>
      <c r="AT1721" s="202" t="s">
        <v>193</v>
      </c>
      <c r="AU1721" s="202" t="s">
        <v>90</v>
      </c>
      <c r="AV1721" s="13" t="s">
        <v>88</v>
      </c>
      <c r="AW1721" s="13" t="s">
        <v>41</v>
      </c>
      <c r="AX1721" s="13" t="s">
        <v>80</v>
      </c>
      <c r="AY1721" s="202" t="s">
        <v>182</v>
      </c>
    </row>
    <row r="1722" spans="1:65" s="14" customFormat="1" ht="11.25">
      <c r="B1722" s="203"/>
      <c r="C1722" s="204"/>
      <c r="D1722" s="194" t="s">
        <v>193</v>
      </c>
      <c r="E1722" s="205" t="s">
        <v>43</v>
      </c>
      <c r="F1722" s="206" t="s">
        <v>210</v>
      </c>
      <c r="G1722" s="204"/>
      <c r="H1722" s="207">
        <v>5</v>
      </c>
      <c r="I1722" s="208"/>
      <c r="J1722" s="204"/>
      <c r="K1722" s="204"/>
      <c r="L1722" s="209"/>
      <c r="M1722" s="210"/>
      <c r="N1722" s="211"/>
      <c r="O1722" s="211"/>
      <c r="P1722" s="211"/>
      <c r="Q1722" s="211"/>
      <c r="R1722" s="211"/>
      <c r="S1722" s="211"/>
      <c r="T1722" s="212"/>
      <c r="AT1722" s="213" t="s">
        <v>193</v>
      </c>
      <c r="AU1722" s="213" t="s">
        <v>90</v>
      </c>
      <c r="AV1722" s="14" t="s">
        <v>90</v>
      </c>
      <c r="AW1722" s="14" t="s">
        <v>41</v>
      </c>
      <c r="AX1722" s="14" t="s">
        <v>88</v>
      </c>
      <c r="AY1722" s="213" t="s">
        <v>182</v>
      </c>
    </row>
    <row r="1723" spans="1:65" s="2" customFormat="1" ht="14.45" customHeight="1">
      <c r="A1723" s="35"/>
      <c r="B1723" s="36"/>
      <c r="C1723" s="179" t="s">
        <v>2016</v>
      </c>
      <c r="D1723" s="179" t="s">
        <v>187</v>
      </c>
      <c r="E1723" s="180" t="s">
        <v>1981</v>
      </c>
      <c r="F1723" s="181" t="s">
        <v>1982</v>
      </c>
      <c r="G1723" s="182" t="s">
        <v>190</v>
      </c>
      <c r="H1723" s="183">
        <v>1</v>
      </c>
      <c r="I1723" s="184"/>
      <c r="J1723" s="185">
        <f>ROUND(I1723*H1723,2)</f>
        <v>0</v>
      </c>
      <c r="K1723" s="181" t="s">
        <v>191</v>
      </c>
      <c r="L1723" s="40"/>
      <c r="M1723" s="186" t="s">
        <v>43</v>
      </c>
      <c r="N1723" s="187" t="s">
        <v>51</v>
      </c>
      <c r="O1723" s="65"/>
      <c r="P1723" s="188">
        <f>O1723*H1723</f>
        <v>0</v>
      </c>
      <c r="Q1723" s="188">
        <v>0</v>
      </c>
      <c r="R1723" s="188">
        <f>Q1723*H1723</f>
        <v>0</v>
      </c>
      <c r="S1723" s="188">
        <v>0</v>
      </c>
      <c r="T1723" s="189">
        <f>S1723*H1723</f>
        <v>0</v>
      </c>
      <c r="U1723" s="35"/>
      <c r="V1723" s="35"/>
      <c r="W1723" s="35"/>
      <c r="X1723" s="35"/>
      <c r="Y1723" s="35"/>
      <c r="Z1723" s="35"/>
      <c r="AA1723" s="35"/>
      <c r="AB1723" s="35"/>
      <c r="AC1723" s="35"/>
      <c r="AD1723" s="35"/>
      <c r="AE1723" s="35"/>
      <c r="AR1723" s="190" t="s">
        <v>88</v>
      </c>
      <c r="AT1723" s="190" t="s">
        <v>187</v>
      </c>
      <c r="AU1723" s="190" t="s">
        <v>90</v>
      </c>
      <c r="AY1723" s="17" t="s">
        <v>182</v>
      </c>
      <c r="BE1723" s="191">
        <f>IF(N1723="základní",J1723,0)</f>
        <v>0</v>
      </c>
      <c r="BF1723" s="191">
        <f>IF(N1723="snížená",J1723,0)</f>
        <v>0</v>
      </c>
      <c r="BG1723" s="191">
        <f>IF(N1723="zákl. přenesená",J1723,0)</f>
        <v>0</v>
      </c>
      <c r="BH1723" s="191">
        <f>IF(N1723="sníž. přenesená",J1723,0)</f>
        <v>0</v>
      </c>
      <c r="BI1723" s="191">
        <f>IF(N1723="nulová",J1723,0)</f>
        <v>0</v>
      </c>
      <c r="BJ1723" s="17" t="s">
        <v>88</v>
      </c>
      <c r="BK1723" s="191">
        <f>ROUND(I1723*H1723,2)</f>
        <v>0</v>
      </c>
      <c r="BL1723" s="17" t="s">
        <v>88</v>
      </c>
      <c r="BM1723" s="190" t="s">
        <v>1983</v>
      </c>
    </row>
    <row r="1724" spans="1:65" s="13" customFormat="1" ht="11.25">
      <c r="B1724" s="192"/>
      <c r="C1724" s="193"/>
      <c r="D1724" s="194" t="s">
        <v>193</v>
      </c>
      <c r="E1724" s="195" t="s">
        <v>43</v>
      </c>
      <c r="F1724" s="196" t="s">
        <v>532</v>
      </c>
      <c r="G1724" s="193"/>
      <c r="H1724" s="195" t="s">
        <v>43</v>
      </c>
      <c r="I1724" s="197"/>
      <c r="J1724" s="193"/>
      <c r="K1724" s="193"/>
      <c r="L1724" s="198"/>
      <c r="M1724" s="199"/>
      <c r="N1724" s="200"/>
      <c r="O1724" s="200"/>
      <c r="P1724" s="200"/>
      <c r="Q1724" s="200"/>
      <c r="R1724" s="200"/>
      <c r="S1724" s="200"/>
      <c r="T1724" s="201"/>
      <c r="AT1724" s="202" t="s">
        <v>193</v>
      </c>
      <c r="AU1724" s="202" t="s">
        <v>90</v>
      </c>
      <c r="AV1724" s="13" t="s">
        <v>88</v>
      </c>
      <c r="AW1724" s="13" t="s">
        <v>41</v>
      </c>
      <c r="AX1724" s="13" t="s">
        <v>80</v>
      </c>
      <c r="AY1724" s="202" t="s">
        <v>182</v>
      </c>
    </row>
    <row r="1725" spans="1:65" s="13" customFormat="1" ht="11.25">
      <c r="B1725" s="192"/>
      <c r="C1725" s="193"/>
      <c r="D1725" s="194" t="s">
        <v>193</v>
      </c>
      <c r="E1725" s="195" t="s">
        <v>43</v>
      </c>
      <c r="F1725" s="196" t="s">
        <v>362</v>
      </c>
      <c r="G1725" s="193"/>
      <c r="H1725" s="195" t="s">
        <v>43</v>
      </c>
      <c r="I1725" s="197"/>
      <c r="J1725" s="193"/>
      <c r="K1725" s="193"/>
      <c r="L1725" s="198"/>
      <c r="M1725" s="199"/>
      <c r="N1725" s="200"/>
      <c r="O1725" s="200"/>
      <c r="P1725" s="200"/>
      <c r="Q1725" s="200"/>
      <c r="R1725" s="200"/>
      <c r="S1725" s="200"/>
      <c r="T1725" s="201"/>
      <c r="AT1725" s="202" t="s">
        <v>193</v>
      </c>
      <c r="AU1725" s="202" t="s">
        <v>90</v>
      </c>
      <c r="AV1725" s="13" t="s">
        <v>88</v>
      </c>
      <c r="AW1725" s="13" t="s">
        <v>41</v>
      </c>
      <c r="AX1725" s="13" t="s">
        <v>80</v>
      </c>
      <c r="AY1725" s="202" t="s">
        <v>182</v>
      </c>
    </row>
    <row r="1726" spans="1:65" s="14" customFormat="1" ht="11.25">
      <c r="B1726" s="203"/>
      <c r="C1726" s="204"/>
      <c r="D1726" s="194" t="s">
        <v>193</v>
      </c>
      <c r="E1726" s="205" t="s">
        <v>43</v>
      </c>
      <c r="F1726" s="206" t="s">
        <v>88</v>
      </c>
      <c r="G1726" s="204"/>
      <c r="H1726" s="207">
        <v>1</v>
      </c>
      <c r="I1726" s="208"/>
      <c r="J1726" s="204"/>
      <c r="K1726" s="204"/>
      <c r="L1726" s="209"/>
      <c r="M1726" s="210"/>
      <c r="N1726" s="211"/>
      <c r="O1726" s="211"/>
      <c r="P1726" s="211"/>
      <c r="Q1726" s="211"/>
      <c r="R1726" s="211"/>
      <c r="S1726" s="211"/>
      <c r="T1726" s="212"/>
      <c r="AT1726" s="213" t="s">
        <v>193</v>
      </c>
      <c r="AU1726" s="213" t="s">
        <v>90</v>
      </c>
      <c r="AV1726" s="14" t="s">
        <v>90</v>
      </c>
      <c r="AW1726" s="14" t="s">
        <v>41</v>
      </c>
      <c r="AX1726" s="14" t="s">
        <v>88</v>
      </c>
      <c r="AY1726" s="213" t="s">
        <v>182</v>
      </c>
    </row>
    <row r="1727" spans="1:65" s="2" customFormat="1" ht="14.45" customHeight="1">
      <c r="A1727" s="35"/>
      <c r="B1727" s="36"/>
      <c r="C1727" s="179" t="s">
        <v>2020</v>
      </c>
      <c r="D1727" s="179" t="s">
        <v>187</v>
      </c>
      <c r="E1727" s="180" t="s">
        <v>1985</v>
      </c>
      <c r="F1727" s="181" t="s">
        <v>2637</v>
      </c>
      <c r="G1727" s="182" t="s">
        <v>190</v>
      </c>
      <c r="H1727" s="183">
        <v>1</v>
      </c>
      <c r="I1727" s="184"/>
      <c r="J1727" s="185">
        <f>ROUND(I1727*H1727,2)</f>
        <v>0</v>
      </c>
      <c r="K1727" s="181" t="s">
        <v>191</v>
      </c>
      <c r="L1727" s="40"/>
      <c r="M1727" s="186" t="s">
        <v>43</v>
      </c>
      <c r="N1727" s="187" t="s">
        <v>51</v>
      </c>
      <c r="O1727" s="65"/>
      <c r="P1727" s="188">
        <f>O1727*H1727</f>
        <v>0</v>
      </c>
      <c r="Q1727" s="188">
        <v>0</v>
      </c>
      <c r="R1727" s="188">
        <f>Q1727*H1727</f>
        <v>0</v>
      </c>
      <c r="S1727" s="188">
        <v>0</v>
      </c>
      <c r="T1727" s="189">
        <f>S1727*H1727</f>
        <v>0</v>
      </c>
      <c r="U1727" s="35"/>
      <c r="V1727" s="35"/>
      <c r="W1727" s="35"/>
      <c r="X1727" s="35"/>
      <c r="Y1727" s="35"/>
      <c r="Z1727" s="35"/>
      <c r="AA1727" s="35"/>
      <c r="AB1727" s="35"/>
      <c r="AC1727" s="35"/>
      <c r="AD1727" s="35"/>
      <c r="AE1727" s="35"/>
      <c r="AR1727" s="190" t="s">
        <v>88</v>
      </c>
      <c r="AT1727" s="190" t="s">
        <v>187</v>
      </c>
      <c r="AU1727" s="190" t="s">
        <v>90</v>
      </c>
      <c r="AY1727" s="17" t="s">
        <v>182</v>
      </c>
      <c r="BE1727" s="191">
        <f>IF(N1727="základní",J1727,0)</f>
        <v>0</v>
      </c>
      <c r="BF1727" s="191">
        <f>IF(N1727="snížená",J1727,0)</f>
        <v>0</v>
      </c>
      <c r="BG1727" s="191">
        <f>IF(N1727="zákl. přenesená",J1727,0)</f>
        <v>0</v>
      </c>
      <c r="BH1727" s="191">
        <f>IF(N1727="sníž. přenesená",J1727,0)</f>
        <v>0</v>
      </c>
      <c r="BI1727" s="191">
        <f>IF(N1727="nulová",J1727,0)</f>
        <v>0</v>
      </c>
      <c r="BJ1727" s="17" t="s">
        <v>88</v>
      </c>
      <c r="BK1727" s="191">
        <f>ROUND(I1727*H1727,2)</f>
        <v>0</v>
      </c>
      <c r="BL1727" s="17" t="s">
        <v>88</v>
      </c>
      <c r="BM1727" s="190" t="s">
        <v>1987</v>
      </c>
    </row>
    <row r="1728" spans="1:65" s="13" customFormat="1" ht="11.25">
      <c r="B1728" s="192"/>
      <c r="C1728" s="193"/>
      <c r="D1728" s="194" t="s">
        <v>193</v>
      </c>
      <c r="E1728" s="195" t="s">
        <v>43</v>
      </c>
      <c r="F1728" s="196" t="s">
        <v>362</v>
      </c>
      <c r="G1728" s="193"/>
      <c r="H1728" s="195" t="s">
        <v>43</v>
      </c>
      <c r="I1728" s="197"/>
      <c r="J1728" s="193"/>
      <c r="K1728" s="193"/>
      <c r="L1728" s="198"/>
      <c r="M1728" s="199"/>
      <c r="N1728" s="200"/>
      <c r="O1728" s="200"/>
      <c r="P1728" s="200"/>
      <c r="Q1728" s="200"/>
      <c r="R1728" s="200"/>
      <c r="S1728" s="200"/>
      <c r="T1728" s="201"/>
      <c r="AT1728" s="202" t="s">
        <v>193</v>
      </c>
      <c r="AU1728" s="202" t="s">
        <v>90</v>
      </c>
      <c r="AV1728" s="13" t="s">
        <v>88</v>
      </c>
      <c r="AW1728" s="13" t="s">
        <v>41</v>
      </c>
      <c r="AX1728" s="13" t="s">
        <v>80</v>
      </c>
      <c r="AY1728" s="202" t="s">
        <v>182</v>
      </c>
    </row>
    <row r="1729" spans="1:65" s="13" customFormat="1" ht="11.25">
      <c r="B1729" s="192"/>
      <c r="C1729" s="193"/>
      <c r="D1729" s="194" t="s">
        <v>193</v>
      </c>
      <c r="E1729" s="195" t="s">
        <v>43</v>
      </c>
      <c r="F1729" s="196" t="s">
        <v>554</v>
      </c>
      <c r="G1729" s="193"/>
      <c r="H1729" s="195" t="s">
        <v>43</v>
      </c>
      <c r="I1729" s="197"/>
      <c r="J1729" s="193"/>
      <c r="K1729" s="193"/>
      <c r="L1729" s="198"/>
      <c r="M1729" s="199"/>
      <c r="N1729" s="200"/>
      <c r="O1729" s="200"/>
      <c r="P1729" s="200"/>
      <c r="Q1729" s="200"/>
      <c r="R1729" s="200"/>
      <c r="S1729" s="200"/>
      <c r="T1729" s="201"/>
      <c r="AT1729" s="202" t="s">
        <v>193</v>
      </c>
      <c r="AU1729" s="202" t="s">
        <v>90</v>
      </c>
      <c r="AV1729" s="13" t="s">
        <v>88</v>
      </c>
      <c r="AW1729" s="13" t="s">
        <v>41</v>
      </c>
      <c r="AX1729" s="13" t="s">
        <v>80</v>
      </c>
      <c r="AY1729" s="202" t="s">
        <v>182</v>
      </c>
    </row>
    <row r="1730" spans="1:65" s="13" customFormat="1" ht="11.25">
      <c r="B1730" s="192"/>
      <c r="C1730" s="193"/>
      <c r="D1730" s="194" t="s">
        <v>193</v>
      </c>
      <c r="E1730" s="195" t="s">
        <v>43</v>
      </c>
      <c r="F1730" s="196" t="s">
        <v>1988</v>
      </c>
      <c r="G1730" s="193"/>
      <c r="H1730" s="195" t="s">
        <v>43</v>
      </c>
      <c r="I1730" s="197"/>
      <c r="J1730" s="193"/>
      <c r="K1730" s="193"/>
      <c r="L1730" s="198"/>
      <c r="M1730" s="199"/>
      <c r="N1730" s="200"/>
      <c r="O1730" s="200"/>
      <c r="P1730" s="200"/>
      <c r="Q1730" s="200"/>
      <c r="R1730" s="200"/>
      <c r="S1730" s="200"/>
      <c r="T1730" s="201"/>
      <c r="AT1730" s="202" t="s">
        <v>193</v>
      </c>
      <c r="AU1730" s="202" t="s">
        <v>90</v>
      </c>
      <c r="AV1730" s="13" t="s">
        <v>88</v>
      </c>
      <c r="AW1730" s="13" t="s">
        <v>41</v>
      </c>
      <c r="AX1730" s="13" t="s">
        <v>80</v>
      </c>
      <c r="AY1730" s="202" t="s">
        <v>182</v>
      </c>
    </row>
    <row r="1731" spans="1:65" s="14" customFormat="1" ht="11.25">
      <c r="B1731" s="203"/>
      <c r="C1731" s="204"/>
      <c r="D1731" s="194" t="s">
        <v>193</v>
      </c>
      <c r="E1731" s="205" t="s">
        <v>43</v>
      </c>
      <c r="F1731" s="206" t="s">
        <v>88</v>
      </c>
      <c r="G1731" s="204"/>
      <c r="H1731" s="207">
        <v>1</v>
      </c>
      <c r="I1731" s="208"/>
      <c r="J1731" s="204"/>
      <c r="K1731" s="204"/>
      <c r="L1731" s="209"/>
      <c r="M1731" s="210"/>
      <c r="N1731" s="211"/>
      <c r="O1731" s="211"/>
      <c r="P1731" s="211"/>
      <c r="Q1731" s="211"/>
      <c r="R1731" s="211"/>
      <c r="S1731" s="211"/>
      <c r="T1731" s="212"/>
      <c r="AT1731" s="213" t="s">
        <v>193</v>
      </c>
      <c r="AU1731" s="213" t="s">
        <v>90</v>
      </c>
      <c r="AV1731" s="14" t="s">
        <v>90</v>
      </c>
      <c r="AW1731" s="14" t="s">
        <v>41</v>
      </c>
      <c r="AX1731" s="14" t="s">
        <v>88</v>
      </c>
      <c r="AY1731" s="213" t="s">
        <v>182</v>
      </c>
    </row>
    <row r="1732" spans="1:65" s="2" customFormat="1" ht="14.45" customHeight="1">
      <c r="A1732" s="35"/>
      <c r="B1732" s="36"/>
      <c r="C1732" s="214" t="s">
        <v>2024</v>
      </c>
      <c r="D1732" s="214" t="s">
        <v>179</v>
      </c>
      <c r="E1732" s="215" t="s">
        <v>1990</v>
      </c>
      <c r="F1732" s="216" t="s">
        <v>1991</v>
      </c>
      <c r="G1732" s="217" t="s">
        <v>190</v>
      </c>
      <c r="H1732" s="218">
        <v>1</v>
      </c>
      <c r="I1732" s="219"/>
      <c r="J1732" s="220">
        <f>ROUND(I1732*H1732,2)</f>
        <v>0</v>
      </c>
      <c r="K1732" s="216" t="s">
        <v>198</v>
      </c>
      <c r="L1732" s="221"/>
      <c r="M1732" s="222" t="s">
        <v>43</v>
      </c>
      <c r="N1732" s="223" t="s">
        <v>51</v>
      </c>
      <c r="O1732" s="65"/>
      <c r="P1732" s="188">
        <f>O1732*H1732</f>
        <v>0</v>
      </c>
      <c r="Q1732" s="188">
        <v>0</v>
      </c>
      <c r="R1732" s="188">
        <f>Q1732*H1732</f>
        <v>0</v>
      </c>
      <c r="S1732" s="188">
        <v>0</v>
      </c>
      <c r="T1732" s="189">
        <f>S1732*H1732</f>
        <v>0</v>
      </c>
      <c r="U1732" s="35"/>
      <c r="V1732" s="35"/>
      <c r="W1732" s="35"/>
      <c r="X1732" s="35"/>
      <c r="Y1732" s="35"/>
      <c r="Z1732" s="35"/>
      <c r="AA1732" s="35"/>
      <c r="AB1732" s="35"/>
      <c r="AC1732" s="35"/>
      <c r="AD1732" s="35"/>
      <c r="AE1732" s="35"/>
      <c r="AR1732" s="190" t="s">
        <v>90</v>
      </c>
      <c r="AT1732" s="190" t="s">
        <v>179</v>
      </c>
      <c r="AU1732" s="190" t="s">
        <v>90</v>
      </c>
      <c r="AY1732" s="17" t="s">
        <v>182</v>
      </c>
      <c r="BE1732" s="191">
        <f>IF(N1732="základní",J1732,0)</f>
        <v>0</v>
      </c>
      <c r="BF1732" s="191">
        <f>IF(N1732="snížená",J1732,0)</f>
        <v>0</v>
      </c>
      <c r="BG1732" s="191">
        <f>IF(N1732="zákl. přenesená",J1732,0)</f>
        <v>0</v>
      </c>
      <c r="BH1732" s="191">
        <f>IF(N1732="sníž. přenesená",J1732,0)</f>
        <v>0</v>
      </c>
      <c r="BI1732" s="191">
        <f>IF(N1732="nulová",J1732,0)</f>
        <v>0</v>
      </c>
      <c r="BJ1732" s="17" t="s">
        <v>88</v>
      </c>
      <c r="BK1732" s="191">
        <f>ROUND(I1732*H1732,2)</f>
        <v>0</v>
      </c>
      <c r="BL1732" s="17" t="s">
        <v>88</v>
      </c>
      <c r="BM1732" s="190" t="s">
        <v>1992</v>
      </c>
    </row>
    <row r="1733" spans="1:65" s="13" customFormat="1" ht="11.25">
      <c r="B1733" s="192"/>
      <c r="C1733" s="193"/>
      <c r="D1733" s="194" t="s">
        <v>193</v>
      </c>
      <c r="E1733" s="195" t="s">
        <v>43</v>
      </c>
      <c r="F1733" s="196" t="s">
        <v>362</v>
      </c>
      <c r="G1733" s="193"/>
      <c r="H1733" s="195" t="s">
        <v>43</v>
      </c>
      <c r="I1733" s="197"/>
      <c r="J1733" s="193"/>
      <c r="K1733" s="193"/>
      <c r="L1733" s="198"/>
      <c r="M1733" s="199"/>
      <c r="N1733" s="200"/>
      <c r="O1733" s="200"/>
      <c r="P1733" s="200"/>
      <c r="Q1733" s="200"/>
      <c r="R1733" s="200"/>
      <c r="S1733" s="200"/>
      <c r="T1733" s="201"/>
      <c r="AT1733" s="202" t="s">
        <v>193</v>
      </c>
      <c r="AU1733" s="202" t="s">
        <v>90</v>
      </c>
      <c r="AV1733" s="13" t="s">
        <v>88</v>
      </c>
      <c r="AW1733" s="13" t="s">
        <v>41</v>
      </c>
      <c r="AX1733" s="13" t="s">
        <v>80</v>
      </c>
      <c r="AY1733" s="202" t="s">
        <v>182</v>
      </c>
    </row>
    <row r="1734" spans="1:65" s="13" customFormat="1" ht="11.25">
      <c r="B1734" s="192"/>
      <c r="C1734" s="193"/>
      <c r="D1734" s="194" t="s">
        <v>193</v>
      </c>
      <c r="E1734" s="195" t="s">
        <v>43</v>
      </c>
      <c r="F1734" s="196" t="s">
        <v>554</v>
      </c>
      <c r="G1734" s="193"/>
      <c r="H1734" s="195" t="s">
        <v>43</v>
      </c>
      <c r="I1734" s="197"/>
      <c r="J1734" s="193"/>
      <c r="K1734" s="193"/>
      <c r="L1734" s="198"/>
      <c r="M1734" s="199"/>
      <c r="N1734" s="200"/>
      <c r="O1734" s="200"/>
      <c r="P1734" s="200"/>
      <c r="Q1734" s="200"/>
      <c r="R1734" s="200"/>
      <c r="S1734" s="200"/>
      <c r="T1734" s="201"/>
      <c r="AT1734" s="202" t="s">
        <v>193</v>
      </c>
      <c r="AU1734" s="202" t="s">
        <v>90</v>
      </c>
      <c r="AV1734" s="13" t="s">
        <v>88</v>
      </c>
      <c r="AW1734" s="13" t="s">
        <v>41</v>
      </c>
      <c r="AX1734" s="13" t="s">
        <v>80</v>
      </c>
      <c r="AY1734" s="202" t="s">
        <v>182</v>
      </c>
    </row>
    <row r="1735" spans="1:65" s="13" customFormat="1" ht="11.25">
      <c r="B1735" s="192"/>
      <c r="C1735" s="193"/>
      <c r="D1735" s="194" t="s">
        <v>193</v>
      </c>
      <c r="E1735" s="195" t="s">
        <v>43</v>
      </c>
      <c r="F1735" s="196" t="s">
        <v>1988</v>
      </c>
      <c r="G1735" s="193"/>
      <c r="H1735" s="195" t="s">
        <v>43</v>
      </c>
      <c r="I1735" s="197"/>
      <c r="J1735" s="193"/>
      <c r="K1735" s="193"/>
      <c r="L1735" s="198"/>
      <c r="M1735" s="199"/>
      <c r="N1735" s="200"/>
      <c r="O1735" s="200"/>
      <c r="P1735" s="200"/>
      <c r="Q1735" s="200"/>
      <c r="R1735" s="200"/>
      <c r="S1735" s="200"/>
      <c r="T1735" s="201"/>
      <c r="AT1735" s="202" t="s">
        <v>193</v>
      </c>
      <c r="AU1735" s="202" t="s">
        <v>90</v>
      </c>
      <c r="AV1735" s="13" t="s">
        <v>88</v>
      </c>
      <c r="AW1735" s="13" t="s">
        <v>41</v>
      </c>
      <c r="AX1735" s="13" t="s">
        <v>80</v>
      </c>
      <c r="AY1735" s="202" t="s">
        <v>182</v>
      </c>
    </row>
    <row r="1736" spans="1:65" s="14" customFormat="1" ht="11.25">
      <c r="B1736" s="203"/>
      <c r="C1736" s="204"/>
      <c r="D1736" s="194" t="s">
        <v>193</v>
      </c>
      <c r="E1736" s="205" t="s">
        <v>43</v>
      </c>
      <c r="F1736" s="206" t="s">
        <v>88</v>
      </c>
      <c r="G1736" s="204"/>
      <c r="H1736" s="207">
        <v>1</v>
      </c>
      <c r="I1736" s="208"/>
      <c r="J1736" s="204"/>
      <c r="K1736" s="204"/>
      <c r="L1736" s="209"/>
      <c r="M1736" s="210"/>
      <c r="N1736" s="211"/>
      <c r="O1736" s="211"/>
      <c r="P1736" s="211"/>
      <c r="Q1736" s="211"/>
      <c r="R1736" s="211"/>
      <c r="S1736" s="211"/>
      <c r="T1736" s="212"/>
      <c r="AT1736" s="213" t="s">
        <v>193</v>
      </c>
      <c r="AU1736" s="213" t="s">
        <v>90</v>
      </c>
      <c r="AV1736" s="14" t="s">
        <v>90</v>
      </c>
      <c r="AW1736" s="14" t="s">
        <v>41</v>
      </c>
      <c r="AX1736" s="14" t="s">
        <v>88</v>
      </c>
      <c r="AY1736" s="213" t="s">
        <v>182</v>
      </c>
    </row>
    <row r="1737" spans="1:65" s="2" customFormat="1" ht="14.45" customHeight="1">
      <c r="A1737" s="35"/>
      <c r="B1737" s="36"/>
      <c r="C1737" s="214" t="s">
        <v>2028</v>
      </c>
      <c r="D1737" s="214" t="s">
        <v>179</v>
      </c>
      <c r="E1737" s="215" t="s">
        <v>1994</v>
      </c>
      <c r="F1737" s="216" t="s">
        <v>1995</v>
      </c>
      <c r="G1737" s="217" t="s">
        <v>190</v>
      </c>
      <c r="H1737" s="218">
        <v>1</v>
      </c>
      <c r="I1737" s="219"/>
      <c r="J1737" s="220">
        <f>ROUND(I1737*H1737,2)</f>
        <v>0</v>
      </c>
      <c r="K1737" s="216" t="s">
        <v>198</v>
      </c>
      <c r="L1737" s="221"/>
      <c r="M1737" s="222" t="s">
        <v>43</v>
      </c>
      <c r="N1737" s="223" t="s">
        <v>51</v>
      </c>
      <c r="O1737" s="65"/>
      <c r="P1737" s="188">
        <f>O1737*H1737</f>
        <v>0</v>
      </c>
      <c r="Q1737" s="188">
        <v>0</v>
      </c>
      <c r="R1737" s="188">
        <f>Q1737*H1737</f>
        <v>0</v>
      </c>
      <c r="S1737" s="188">
        <v>0</v>
      </c>
      <c r="T1737" s="189">
        <f>S1737*H1737</f>
        <v>0</v>
      </c>
      <c r="U1737" s="35"/>
      <c r="V1737" s="35"/>
      <c r="W1737" s="35"/>
      <c r="X1737" s="35"/>
      <c r="Y1737" s="35"/>
      <c r="Z1737" s="35"/>
      <c r="AA1737" s="35"/>
      <c r="AB1737" s="35"/>
      <c r="AC1737" s="35"/>
      <c r="AD1737" s="35"/>
      <c r="AE1737" s="35"/>
      <c r="AR1737" s="190" t="s">
        <v>90</v>
      </c>
      <c r="AT1737" s="190" t="s">
        <v>179</v>
      </c>
      <c r="AU1737" s="190" t="s">
        <v>90</v>
      </c>
      <c r="AY1737" s="17" t="s">
        <v>182</v>
      </c>
      <c r="BE1737" s="191">
        <f>IF(N1737="základní",J1737,0)</f>
        <v>0</v>
      </c>
      <c r="BF1737" s="191">
        <f>IF(N1737="snížená",J1737,0)</f>
        <v>0</v>
      </c>
      <c r="BG1737" s="191">
        <f>IF(N1737="zákl. přenesená",J1737,0)</f>
        <v>0</v>
      </c>
      <c r="BH1737" s="191">
        <f>IF(N1737="sníž. přenesená",J1737,0)</f>
        <v>0</v>
      </c>
      <c r="BI1737" s="191">
        <f>IF(N1737="nulová",J1737,0)</f>
        <v>0</v>
      </c>
      <c r="BJ1737" s="17" t="s">
        <v>88</v>
      </c>
      <c r="BK1737" s="191">
        <f>ROUND(I1737*H1737,2)</f>
        <v>0</v>
      </c>
      <c r="BL1737" s="17" t="s">
        <v>88</v>
      </c>
      <c r="BM1737" s="190" t="s">
        <v>1996</v>
      </c>
    </row>
    <row r="1738" spans="1:65" s="13" customFormat="1" ht="11.25">
      <c r="B1738" s="192"/>
      <c r="C1738" s="193"/>
      <c r="D1738" s="194" t="s">
        <v>193</v>
      </c>
      <c r="E1738" s="195" t="s">
        <v>43</v>
      </c>
      <c r="F1738" s="196" t="s">
        <v>362</v>
      </c>
      <c r="G1738" s="193"/>
      <c r="H1738" s="195" t="s">
        <v>43</v>
      </c>
      <c r="I1738" s="197"/>
      <c r="J1738" s="193"/>
      <c r="K1738" s="193"/>
      <c r="L1738" s="198"/>
      <c r="M1738" s="199"/>
      <c r="N1738" s="200"/>
      <c r="O1738" s="200"/>
      <c r="P1738" s="200"/>
      <c r="Q1738" s="200"/>
      <c r="R1738" s="200"/>
      <c r="S1738" s="200"/>
      <c r="T1738" s="201"/>
      <c r="AT1738" s="202" t="s">
        <v>193</v>
      </c>
      <c r="AU1738" s="202" t="s">
        <v>90</v>
      </c>
      <c r="AV1738" s="13" t="s">
        <v>88</v>
      </c>
      <c r="AW1738" s="13" t="s">
        <v>41</v>
      </c>
      <c r="AX1738" s="13" t="s">
        <v>80</v>
      </c>
      <c r="AY1738" s="202" t="s">
        <v>182</v>
      </c>
    </row>
    <row r="1739" spans="1:65" s="13" customFormat="1" ht="11.25">
      <c r="B1739" s="192"/>
      <c r="C1739" s="193"/>
      <c r="D1739" s="194" t="s">
        <v>193</v>
      </c>
      <c r="E1739" s="195" t="s">
        <v>43</v>
      </c>
      <c r="F1739" s="196" t="s">
        <v>554</v>
      </c>
      <c r="G1739" s="193"/>
      <c r="H1739" s="195" t="s">
        <v>43</v>
      </c>
      <c r="I1739" s="197"/>
      <c r="J1739" s="193"/>
      <c r="K1739" s="193"/>
      <c r="L1739" s="198"/>
      <c r="M1739" s="199"/>
      <c r="N1739" s="200"/>
      <c r="O1739" s="200"/>
      <c r="P1739" s="200"/>
      <c r="Q1739" s="200"/>
      <c r="R1739" s="200"/>
      <c r="S1739" s="200"/>
      <c r="T1739" s="201"/>
      <c r="AT1739" s="202" t="s">
        <v>193</v>
      </c>
      <c r="AU1739" s="202" t="s">
        <v>90</v>
      </c>
      <c r="AV1739" s="13" t="s">
        <v>88</v>
      </c>
      <c r="AW1739" s="13" t="s">
        <v>41</v>
      </c>
      <c r="AX1739" s="13" t="s">
        <v>80</v>
      </c>
      <c r="AY1739" s="202" t="s">
        <v>182</v>
      </c>
    </row>
    <row r="1740" spans="1:65" s="13" customFormat="1" ht="11.25">
      <c r="B1740" s="192"/>
      <c r="C1740" s="193"/>
      <c r="D1740" s="194" t="s">
        <v>193</v>
      </c>
      <c r="E1740" s="195" t="s">
        <v>43</v>
      </c>
      <c r="F1740" s="196" t="s">
        <v>1988</v>
      </c>
      <c r="G1740" s="193"/>
      <c r="H1740" s="195" t="s">
        <v>43</v>
      </c>
      <c r="I1740" s="197"/>
      <c r="J1740" s="193"/>
      <c r="K1740" s="193"/>
      <c r="L1740" s="198"/>
      <c r="M1740" s="199"/>
      <c r="N1740" s="200"/>
      <c r="O1740" s="200"/>
      <c r="P1740" s="200"/>
      <c r="Q1740" s="200"/>
      <c r="R1740" s="200"/>
      <c r="S1740" s="200"/>
      <c r="T1740" s="201"/>
      <c r="AT1740" s="202" t="s">
        <v>193</v>
      </c>
      <c r="AU1740" s="202" t="s">
        <v>90</v>
      </c>
      <c r="AV1740" s="13" t="s">
        <v>88</v>
      </c>
      <c r="AW1740" s="13" t="s">
        <v>41</v>
      </c>
      <c r="AX1740" s="13" t="s">
        <v>80</v>
      </c>
      <c r="AY1740" s="202" t="s">
        <v>182</v>
      </c>
    </row>
    <row r="1741" spans="1:65" s="14" customFormat="1" ht="11.25">
      <c r="B1741" s="203"/>
      <c r="C1741" s="204"/>
      <c r="D1741" s="194" t="s">
        <v>193</v>
      </c>
      <c r="E1741" s="205" t="s">
        <v>43</v>
      </c>
      <c r="F1741" s="206" t="s">
        <v>88</v>
      </c>
      <c r="G1741" s="204"/>
      <c r="H1741" s="207">
        <v>1</v>
      </c>
      <c r="I1741" s="208"/>
      <c r="J1741" s="204"/>
      <c r="K1741" s="204"/>
      <c r="L1741" s="209"/>
      <c r="M1741" s="210"/>
      <c r="N1741" s="211"/>
      <c r="O1741" s="211"/>
      <c r="P1741" s="211"/>
      <c r="Q1741" s="211"/>
      <c r="R1741" s="211"/>
      <c r="S1741" s="211"/>
      <c r="T1741" s="212"/>
      <c r="AT1741" s="213" t="s">
        <v>193</v>
      </c>
      <c r="AU1741" s="213" t="s">
        <v>90</v>
      </c>
      <c r="AV1741" s="14" t="s">
        <v>90</v>
      </c>
      <c r="AW1741" s="14" t="s">
        <v>41</v>
      </c>
      <c r="AX1741" s="14" t="s">
        <v>88</v>
      </c>
      <c r="AY1741" s="213" t="s">
        <v>182</v>
      </c>
    </row>
    <row r="1742" spans="1:65" s="2" customFormat="1" ht="14.45" customHeight="1">
      <c r="A1742" s="35"/>
      <c r="B1742" s="36"/>
      <c r="C1742" s="214" t="s">
        <v>2032</v>
      </c>
      <c r="D1742" s="214" t="s">
        <v>179</v>
      </c>
      <c r="E1742" s="215" t="s">
        <v>1998</v>
      </c>
      <c r="F1742" s="216" t="s">
        <v>1999</v>
      </c>
      <c r="G1742" s="217" t="s">
        <v>190</v>
      </c>
      <c r="H1742" s="218">
        <v>1</v>
      </c>
      <c r="I1742" s="219"/>
      <c r="J1742" s="220">
        <f>ROUND(I1742*H1742,2)</f>
        <v>0</v>
      </c>
      <c r="K1742" s="216" t="s">
        <v>198</v>
      </c>
      <c r="L1742" s="221"/>
      <c r="M1742" s="222" t="s">
        <v>43</v>
      </c>
      <c r="N1742" s="223" t="s">
        <v>51</v>
      </c>
      <c r="O1742" s="65"/>
      <c r="P1742" s="188">
        <f>O1742*H1742</f>
        <v>0</v>
      </c>
      <c r="Q1742" s="188">
        <v>0</v>
      </c>
      <c r="R1742" s="188">
        <f>Q1742*H1742</f>
        <v>0</v>
      </c>
      <c r="S1742" s="188">
        <v>0</v>
      </c>
      <c r="T1742" s="189">
        <f>S1742*H1742</f>
        <v>0</v>
      </c>
      <c r="U1742" s="35"/>
      <c r="V1742" s="35"/>
      <c r="W1742" s="35"/>
      <c r="X1742" s="35"/>
      <c r="Y1742" s="35"/>
      <c r="Z1742" s="35"/>
      <c r="AA1742" s="35"/>
      <c r="AB1742" s="35"/>
      <c r="AC1742" s="35"/>
      <c r="AD1742" s="35"/>
      <c r="AE1742" s="35"/>
      <c r="AR1742" s="190" t="s">
        <v>90</v>
      </c>
      <c r="AT1742" s="190" t="s">
        <v>179</v>
      </c>
      <c r="AU1742" s="190" t="s">
        <v>90</v>
      </c>
      <c r="AY1742" s="17" t="s">
        <v>182</v>
      </c>
      <c r="BE1742" s="191">
        <f>IF(N1742="základní",J1742,0)</f>
        <v>0</v>
      </c>
      <c r="BF1742" s="191">
        <f>IF(N1742="snížená",J1742,0)</f>
        <v>0</v>
      </c>
      <c r="BG1742" s="191">
        <f>IF(N1742="zákl. přenesená",J1742,0)</f>
        <v>0</v>
      </c>
      <c r="BH1742" s="191">
        <f>IF(N1742="sníž. přenesená",J1742,0)</f>
        <v>0</v>
      </c>
      <c r="BI1742" s="191">
        <f>IF(N1742="nulová",J1742,0)</f>
        <v>0</v>
      </c>
      <c r="BJ1742" s="17" t="s">
        <v>88</v>
      </c>
      <c r="BK1742" s="191">
        <f>ROUND(I1742*H1742,2)</f>
        <v>0</v>
      </c>
      <c r="BL1742" s="17" t="s">
        <v>88</v>
      </c>
      <c r="BM1742" s="190" t="s">
        <v>2000</v>
      </c>
    </row>
    <row r="1743" spans="1:65" s="13" customFormat="1" ht="11.25">
      <c r="B1743" s="192"/>
      <c r="C1743" s="193"/>
      <c r="D1743" s="194" t="s">
        <v>193</v>
      </c>
      <c r="E1743" s="195" t="s">
        <v>43</v>
      </c>
      <c r="F1743" s="196" t="s">
        <v>532</v>
      </c>
      <c r="G1743" s="193"/>
      <c r="H1743" s="195" t="s">
        <v>43</v>
      </c>
      <c r="I1743" s="197"/>
      <c r="J1743" s="193"/>
      <c r="K1743" s="193"/>
      <c r="L1743" s="198"/>
      <c r="M1743" s="199"/>
      <c r="N1743" s="200"/>
      <c r="O1743" s="200"/>
      <c r="P1743" s="200"/>
      <c r="Q1743" s="200"/>
      <c r="R1743" s="200"/>
      <c r="S1743" s="200"/>
      <c r="T1743" s="201"/>
      <c r="AT1743" s="202" t="s">
        <v>193</v>
      </c>
      <c r="AU1743" s="202" t="s">
        <v>90</v>
      </c>
      <c r="AV1743" s="13" t="s">
        <v>88</v>
      </c>
      <c r="AW1743" s="13" t="s">
        <v>41</v>
      </c>
      <c r="AX1743" s="13" t="s">
        <v>80</v>
      </c>
      <c r="AY1743" s="202" t="s">
        <v>182</v>
      </c>
    </row>
    <row r="1744" spans="1:65" s="13" customFormat="1" ht="11.25">
      <c r="B1744" s="192"/>
      <c r="C1744" s="193"/>
      <c r="D1744" s="194" t="s">
        <v>193</v>
      </c>
      <c r="E1744" s="195" t="s">
        <v>43</v>
      </c>
      <c r="F1744" s="196" t="s">
        <v>2001</v>
      </c>
      <c r="G1744" s="193"/>
      <c r="H1744" s="195" t="s">
        <v>43</v>
      </c>
      <c r="I1744" s="197"/>
      <c r="J1744" s="193"/>
      <c r="K1744" s="193"/>
      <c r="L1744" s="198"/>
      <c r="M1744" s="199"/>
      <c r="N1744" s="200"/>
      <c r="O1744" s="200"/>
      <c r="P1744" s="200"/>
      <c r="Q1744" s="200"/>
      <c r="R1744" s="200"/>
      <c r="S1744" s="200"/>
      <c r="T1744" s="201"/>
      <c r="AT1744" s="202" t="s">
        <v>193</v>
      </c>
      <c r="AU1744" s="202" t="s">
        <v>90</v>
      </c>
      <c r="AV1744" s="13" t="s">
        <v>88</v>
      </c>
      <c r="AW1744" s="13" t="s">
        <v>41</v>
      </c>
      <c r="AX1744" s="13" t="s">
        <v>80</v>
      </c>
      <c r="AY1744" s="202" t="s">
        <v>182</v>
      </c>
    </row>
    <row r="1745" spans="1:65" s="14" customFormat="1" ht="11.25">
      <c r="B1745" s="203"/>
      <c r="C1745" s="204"/>
      <c r="D1745" s="194" t="s">
        <v>193</v>
      </c>
      <c r="E1745" s="205" t="s">
        <v>43</v>
      </c>
      <c r="F1745" s="206" t="s">
        <v>88</v>
      </c>
      <c r="G1745" s="204"/>
      <c r="H1745" s="207">
        <v>1</v>
      </c>
      <c r="I1745" s="208"/>
      <c r="J1745" s="204"/>
      <c r="K1745" s="204"/>
      <c r="L1745" s="209"/>
      <c r="M1745" s="210"/>
      <c r="N1745" s="211"/>
      <c r="O1745" s="211"/>
      <c r="P1745" s="211"/>
      <c r="Q1745" s="211"/>
      <c r="R1745" s="211"/>
      <c r="S1745" s="211"/>
      <c r="T1745" s="212"/>
      <c r="AT1745" s="213" t="s">
        <v>193</v>
      </c>
      <c r="AU1745" s="213" t="s">
        <v>90</v>
      </c>
      <c r="AV1745" s="14" t="s">
        <v>90</v>
      </c>
      <c r="AW1745" s="14" t="s">
        <v>41</v>
      </c>
      <c r="AX1745" s="14" t="s">
        <v>88</v>
      </c>
      <c r="AY1745" s="213" t="s">
        <v>182</v>
      </c>
    </row>
    <row r="1746" spans="1:65" s="2" customFormat="1" ht="14.45" customHeight="1">
      <c r="A1746" s="35"/>
      <c r="B1746" s="36"/>
      <c r="C1746" s="214" t="s">
        <v>2036</v>
      </c>
      <c r="D1746" s="214" t="s">
        <v>179</v>
      </c>
      <c r="E1746" s="215" t="s">
        <v>2003</v>
      </c>
      <c r="F1746" s="216" t="s">
        <v>2004</v>
      </c>
      <c r="G1746" s="217" t="s">
        <v>190</v>
      </c>
      <c r="H1746" s="218">
        <v>4</v>
      </c>
      <c r="I1746" s="219"/>
      <c r="J1746" s="220">
        <f>ROUND(I1746*H1746,2)</f>
        <v>0</v>
      </c>
      <c r="K1746" s="216" t="s">
        <v>198</v>
      </c>
      <c r="L1746" s="221"/>
      <c r="M1746" s="222" t="s">
        <v>43</v>
      </c>
      <c r="N1746" s="223" t="s">
        <v>51</v>
      </c>
      <c r="O1746" s="65"/>
      <c r="P1746" s="188">
        <f>O1746*H1746</f>
        <v>0</v>
      </c>
      <c r="Q1746" s="188">
        <v>0</v>
      </c>
      <c r="R1746" s="188">
        <f>Q1746*H1746</f>
        <v>0</v>
      </c>
      <c r="S1746" s="188">
        <v>0</v>
      </c>
      <c r="T1746" s="189">
        <f>S1746*H1746</f>
        <v>0</v>
      </c>
      <c r="U1746" s="35"/>
      <c r="V1746" s="35"/>
      <c r="W1746" s="35"/>
      <c r="X1746" s="35"/>
      <c r="Y1746" s="35"/>
      <c r="Z1746" s="35"/>
      <c r="AA1746" s="35"/>
      <c r="AB1746" s="35"/>
      <c r="AC1746" s="35"/>
      <c r="AD1746" s="35"/>
      <c r="AE1746" s="35"/>
      <c r="AR1746" s="190" t="s">
        <v>90</v>
      </c>
      <c r="AT1746" s="190" t="s">
        <v>179</v>
      </c>
      <c r="AU1746" s="190" t="s">
        <v>90</v>
      </c>
      <c r="AY1746" s="17" t="s">
        <v>182</v>
      </c>
      <c r="BE1746" s="191">
        <f>IF(N1746="základní",J1746,0)</f>
        <v>0</v>
      </c>
      <c r="BF1746" s="191">
        <f>IF(N1746="snížená",J1746,0)</f>
        <v>0</v>
      </c>
      <c r="BG1746" s="191">
        <f>IF(N1746="zákl. přenesená",J1746,0)</f>
        <v>0</v>
      </c>
      <c r="BH1746" s="191">
        <f>IF(N1746="sníž. přenesená",J1746,0)</f>
        <v>0</v>
      </c>
      <c r="BI1746" s="191">
        <f>IF(N1746="nulová",J1746,0)</f>
        <v>0</v>
      </c>
      <c r="BJ1746" s="17" t="s">
        <v>88</v>
      </c>
      <c r="BK1746" s="191">
        <f>ROUND(I1746*H1746,2)</f>
        <v>0</v>
      </c>
      <c r="BL1746" s="17" t="s">
        <v>88</v>
      </c>
      <c r="BM1746" s="190" t="s">
        <v>2005</v>
      </c>
    </row>
    <row r="1747" spans="1:65" s="13" customFormat="1" ht="11.25">
      <c r="B1747" s="192"/>
      <c r="C1747" s="193"/>
      <c r="D1747" s="194" t="s">
        <v>193</v>
      </c>
      <c r="E1747" s="195" t="s">
        <v>43</v>
      </c>
      <c r="F1747" s="196" t="s">
        <v>532</v>
      </c>
      <c r="G1747" s="193"/>
      <c r="H1747" s="195" t="s">
        <v>43</v>
      </c>
      <c r="I1747" s="197"/>
      <c r="J1747" s="193"/>
      <c r="K1747" s="193"/>
      <c r="L1747" s="198"/>
      <c r="M1747" s="199"/>
      <c r="N1747" s="200"/>
      <c r="O1747" s="200"/>
      <c r="P1747" s="200"/>
      <c r="Q1747" s="200"/>
      <c r="R1747" s="200"/>
      <c r="S1747" s="200"/>
      <c r="T1747" s="201"/>
      <c r="AT1747" s="202" t="s">
        <v>193</v>
      </c>
      <c r="AU1747" s="202" t="s">
        <v>90</v>
      </c>
      <c r="AV1747" s="13" t="s">
        <v>88</v>
      </c>
      <c r="AW1747" s="13" t="s">
        <v>41</v>
      </c>
      <c r="AX1747" s="13" t="s">
        <v>80</v>
      </c>
      <c r="AY1747" s="202" t="s">
        <v>182</v>
      </c>
    </row>
    <row r="1748" spans="1:65" s="13" customFormat="1" ht="11.25">
      <c r="B1748" s="192"/>
      <c r="C1748" s="193"/>
      <c r="D1748" s="194" t="s">
        <v>193</v>
      </c>
      <c r="E1748" s="195" t="s">
        <v>43</v>
      </c>
      <c r="F1748" s="196" t="s">
        <v>2006</v>
      </c>
      <c r="G1748" s="193"/>
      <c r="H1748" s="195" t="s">
        <v>43</v>
      </c>
      <c r="I1748" s="197"/>
      <c r="J1748" s="193"/>
      <c r="K1748" s="193"/>
      <c r="L1748" s="198"/>
      <c r="M1748" s="199"/>
      <c r="N1748" s="200"/>
      <c r="O1748" s="200"/>
      <c r="P1748" s="200"/>
      <c r="Q1748" s="200"/>
      <c r="R1748" s="200"/>
      <c r="S1748" s="200"/>
      <c r="T1748" s="201"/>
      <c r="AT1748" s="202" t="s">
        <v>193</v>
      </c>
      <c r="AU1748" s="202" t="s">
        <v>90</v>
      </c>
      <c r="AV1748" s="13" t="s">
        <v>88</v>
      </c>
      <c r="AW1748" s="13" t="s">
        <v>41</v>
      </c>
      <c r="AX1748" s="13" t="s">
        <v>80</v>
      </c>
      <c r="AY1748" s="202" t="s">
        <v>182</v>
      </c>
    </row>
    <row r="1749" spans="1:65" s="14" customFormat="1" ht="11.25">
      <c r="B1749" s="203"/>
      <c r="C1749" s="204"/>
      <c r="D1749" s="194" t="s">
        <v>193</v>
      </c>
      <c r="E1749" s="205" t="s">
        <v>43</v>
      </c>
      <c r="F1749" s="206" t="s">
        <v>205</v>
      </c>
      <c r="G1749" s="204"/>
      <c r="H1749" s="207">
        <v>4</v>
      </c>
      <c r="I1749" s="208"/>
      <c r="J1749" s="204"/>
      <c r="K1749" s="204"/>
      <c r="L1749" s="209"/>
      <c r="M1749" s="210"/>
      <c r="N1749" s="211"/>
      <c r="O1749" s="211"/>
      <c r="P1749" s="211"/>
      <c r="Q1749" s="211"/>
      <c r="R1749" s="211"/>
      <c r="S1749" s="211"/>
      <c r="T1749" s="212"/>
      <c r="AT1749" s="213" t="s">
        <v>193</v>
      </c>
      <c r="AU1749" s="213" t="s">
        <v>90</v>
      </c>
      <c r="AV1749" s="14" t="s">
        <v>90</v>
      </c>
      <c r="AW1749" s="14" t="s">
        <v>41</v>
      </c>
      <c r="AX1749" s="14" t="s">
        <v>88</v>
      </c>
      <c r="AY1749" s="213" t="s">
        <v>182</v>
      </c>
    </row>
    <row r="1750" spans="1:65" s="2" customFormat="1" ht="14.45" customHeight="1">
      <c r="A1750" s="35"/>
      <c r="B1750" s="36"/>
      <c r="C1750" s="214" t="s">
        <v>2040</v>
      </c>
      <c r="D1750" s="214" t="s">
        <v>179</v>
      </c>
      <c r="E1750" s="215" t="s">
        <v>2008</v>
      </c>
      <c r="F1750" s="216" t="s">
        <v>2009</v>
      </c>
      <c r="G1750" s="217" t="s">
        <v>190</v>
      </c>
      <c r="H1750" s="218">
        <v>4</v>
      </c>
      <c r="I1750" s="219"/>
      <c r="J1750" s="220">
        <f>ROUND(I1750*H1750,2)</f>
        <v>0</v>
      </c>
      <c r="K1750" s="216" t="s">
        <v>198</v>
      </c>
      <c r="L1750" s="221"/>
      <c r="M1750" s="222" t="s">
        <v>43</v>
      </c>
      <c r="N1750" s="223" t="s">
        <v>51</v>
      </c>
      <c r="O1750" s="65"/>
      <c r="P1750" s="188">
        <f>O1750*H1750</f>
        <v>0</v>
      </c>
      <c r="Q1750" s="188">
        <v>0</v>
      </c>
      <c r="R1750" s="188">
        <f>Q1750*H1750</f>
        <v>0</v>
      </c>
      <c r="S1750" s="188">
        <v>0</v>
      </c>
      <c r="T1750" s="189">
        <f>S1750*H1750</f>
        <v>0</v>
      </c>
      <c r="U1750" s="35"/>
      <c r="V1750" s="35"/>
      <c r="W1750" s="35"/>
      <c r="X1750" s="35"/>
      <c r="Y1750" s="35"/>
      <c r="Z1750" s="35"/>
      <c r="AA1750" s="35"/>
      <c r="AB1750" s="35"/>
      <c r="AC1750" s="35"/>
      <c r="AD1750" s="35"/>
      <c r="AE1750" s="35"/>
      <c r="AR1750" s="190" t="s">
        <v>90</v>
      </c>
      <c r="AT1750" s="190" t="s">
        <v>179</v>
      </c>
      <c r="AU1750" s="190" t="s">
        <v>90</v>
      </c>
      <c r="AY1750" s="17" t="s">
        <v>182</v>
      </c>
      <c r="BE1750" s="191">
        <f>IF(N1750="základní",J1750,0)</f>
        <v>0</v>
      </c>
      <c r="BF1750" s="191">
        <f>IF(N1750="snížená",J1750,0)</f>
        <v>0</v>
      </c>
      <c r="BG1750" s="191">
        <f>IF(N1750="zákl. přenesená",J1750,0)</f>
        <v>0</v>
      </c>
      <c r="BH1750" s="191">
        <f>IF(N1750="sníž. přenesená",J1750,0)</f>
        <v>0</v>
      </c>
      <c r="BI1750" s="191">
        <f>IF(N1750="nulová",J1750,0)</f>
        <v>0</v>
      </c>
      <c r="BJ1750" s="17" t="s">
        <v>88</v>
      </c>
      <c r="BK1750" s="191">
        <f>ROUND(I1750*H1750,2)</f>
        <v>0</v>
      </c>
      <c r="BL1750" s="17" t="s">
        <v>88</v>
      </c>
      <c r="BM1750" s="190" t="s">
        <v>2010</v>
      </c>
    </row>
    <row r="1751" spans="1:65" s="13" customFormat="1" ht="11.25">
      <c r="B1751" s="192"/>
      <c r="C1751" s="193"/>
      <c r="D1751" s="194" t="s">
        <v>193</v>
      </c>
      <c r="E1751" s="195" t="s">
        <v>43</v>
      </c>
      <c r="F1751" s="196" t="s">
        <v>532</v>
      </c>
      <c r="G1751" s="193"/>
      <c r="H1751" s="195" t="s">
        <v>43</v>
      </c>
      <c r="I1751" s="197"/>
      <c r="J1751" s="193"/>
      <c r="K1751" s="193"/>
      <c r="L1751" s="198"/>
      <c r="M1751" s="199"/>
      <c r="N1751" s="200"/>
      <c r="O1751" s="200"/>
      <c r="P1751" s="200"/>
      <c r="Q1751" s="200"/>
      <c r="R1751" s="200"/>
      <c r="S1751" s="200"/>
      <c r="T1751" s="201"/>
      <c r="AT1751" s="202" t="s">
        <v>193</v>
      </c>
      <c r="AU1751" s="202" t="s">
        <v>90</v>
      </c>
      <c r="AV1751" s="13" t="s">
        <v>88</v>
      </c>
      <c r="AW1751" s="13" t="s">
        <v>41</v>
      </c>
      <c r="AX1751" s="13" t="s">
        <v>80</v>
      </c>
      <c r="AY1751" s="202" t="s">
        <v>182</v>
      </c>
    </row>
    <row r="1752" spans="1:65" s="13" customFormat="1" ht="11.25">
      <c r="B1752" s="192"/>
      <c r="C1752" s="193"/>
      <c r="D1752" s="194" t="s">
        <v>193</v>
      </c>
      <c r="E1752" s="195" t="s">
        <v>43</v>
      </c>
      <c r="F1752" s="196" t="s">
        <v>2006</v>
      </c>
      <c r="G1752" s="193"/>
      <c r="H1752" s="195" t="s">
        <v>43</v>
      </c>
      <c r="I1752" s="197"/>
      <c r="J1752" s="193"/>
      <c r="K1752" s="193"/>
      <c r="L1752" s="198"/>
      <c r="M1752" s="199"/>
      <c r="N1752" s="200"/>
      <c r="O1752" s="200"/>
      <c r="P1752" s="200"/>
      <c r="Q1752" s="200"/>
      <c r="R1752" s="200"/>
      <c r="S1752" s="200"/>
      <c r="T1752" s="201"/>
      <c r="AT1752" s="202" t="s">
        <v>193</v>
      </c>
      <c r="AU1752" s="202" t="s">
        <v>90</v>
      </c>
      <c r="AV1752" s="13" t="s">
        <v>88</v>
      </c>
      <c r="AW1752" s="13" t="s">
        <v>41</v>
      </c>
      <c r="AX1752" s="13" t="s">
        <v>80</v>
      </c>
      <c r="AY1752" s="202" t="s">
        <v>182</v>
      </c>
    </row>
    <row r="1753" spans="1:65" s="14" customFormat="1" ht="11.25">
      <c r="B1753" s="203"/>
      <c r="C1753" s="204"/>
      <c r="D1753" s="194" t="s">
        <v>193</v>
      </c>
      <c r="E1753" s="205" t="s">
        <v>43</v>
      </c>
      <c r="F1753" s="206" t="s">
        <v>205</v>
      </c>
      <c r="G1753" s="204"/>
      <c r="H1753" s="207">
        <v>4</v>
      </c>
      <c r="I1753" s="208"/>
      <c r="J1753" s="204"/>
      <c r="K1753" s="204"/>
      <c r="L1753" s="209"/>
      <c r="M1753" s="210"/>
      <c r="N1753" s="211"/>
      <c r="O1753" s="211"/>
      <c r="P1753" s="211"/>
      <c r="Q1753" s="211"/>
      <c r="R1753" s="211"/>
      <c r="S1753" s="211"/>
      <c r="T1753" s="212"/>
      <c r="AT1753" s="213" t="s">
        <v>193</v>
      </c>
      <c r="AU1753" s="213" t="s">
        <v>90</v>
      </c>
      <c r="AV1753" s="14" t="s">
        <v>90</v>
      </c>
      <c r="AW1753" s="14" t="s">
        <v>41</v>
      </c>
      <c r="AX1753" s="14" t="s">
        <v>88</v>
      </c>
      <c r="AY1753" s="213" t="s">
        <v>182</v>
      </c>
    </row>
    <row r="1754" spans="1:65" s="2" customFormat="1" ht="14.45" customHeight="1">
      <c r="A1754" s="35"/>
      <c r="B1754" s="36"/>
      <c r="C1754" s="179" t="s">
        <v>2045</v>
      </c>
      <c r="D1754" s="179" t="s">
        <v>187</v>
      </c>
      <c r="E1754" s="180" t="s">
        <v>2012</v>
      </c>
      <c r="F1754" s="181" t="s">
        <v>2013</v>
      </c>
      <c r="G1754" s="182" t="s">
        <v>190</v>
      </c>
      <c r="H1754" s="183">
        <v>9</v>
      </c>
      <c r="I1754" s="184"/>
      <c r="J1754" s="185">
        <f>ROUND(I1754*H1754,2)</f>
        <v>0</v>
      </c>
      <c r="K1754" s="181" t="s">
        <v>191</v>
      </c>
      <c r="L1754" s="40"/>
      <c r="M1754" s="186" t="s">
        <v>43</v>
      </c>
      <c r="N1754" s="187" t="s">
        <v>51</v>
      </c>
      <c r="O1754" s="65"/>
      <c r="P1754" s="188">
        <f>O1754*H1754</f>
        <v>0</v>
      </c>
      <c r="Q1754" s="188">
        <v>0</v>
      </c>
      <c r="R1754" s="188">
        <f>Q1754*H1754</f>
        <v>0</v>
      </c>
      <c r="S1754" s="188">
        <v>0</v>
      </c>
      <c r="T1754" s="189">
        <f>S1754*H1754</f>
        <v>0</v>
      </c>
      <c r="U1754" s="35"/>
      <c r="V1754" s="35"/>
      <c r="W1754" s="35"/>
      <c r="X1754" s="35"/>
      <c r="Y1754" s="35"/>
      <c r="Z1754" s="35"/>
      <c r="AA1754" s="35"/>
      <c r="AB1754" s="35"/>
      <c r="AC1754" s="35"/>
      <c r="AD1754" s="35"/>
      <c r="AE1754" s="35"/>
      <c r="AR1754" s="190" t="s">
        <v>88</v>
      </c>
      <c r="AT1754" s="190" t="s">
        <v>187</v>
      </c>
      <c r="AU1754" s="190" t="s">
        <v>90</v>
      </c>
      <c r="AY1754" s="17" t="s">
        <v>182</v>
      </c>
      <c r="BE1754" s="191">
        <f>IF(N1754="základní",J1754,0)</f>
        <v>0</v>
      </c>
      <c r="BF1754" s="191">
        <f>IF(N1754="snížená",J1754,0)</f>
        <v>0</v>
      </c>
      <c r="BG1754" s="191">
        <f>IF(N1754="zákl. přenesená",J1754,0)</f>
        <v>0</v>
      </c>
      <c r="BH1754" s="191">
        <f>IF(N1754="sníž. přenesená",J1754,0)</f>
        <v>0</v>
      </c>
      <c r="BI1754" s="191">
        <f>IF(N1754="nulová",J1754,0)</f>
        <v>0</v>
      </c>
      <c r="BJ1754" s="17" t="s">
        <v>88</v>
      </c>
      <c r="BK1754" s="191">
        <f>ROUND(I1754*H1754,2)</f>
        <v>0</v>
      </c>
      <c r="BL1754" s="17" t="s">
        <v>88</v>
      </c>
      <c r="BM1754" s="190" t="s">
        <v>2014</v>
      </c>
    </row>
    <row r="1755" spans="1:65" s="13" customFormat="1" ht="11.25">
      <c r="B1755" s="192"/>
      <c r="C1755" s="193"/>
      <c r="D1755" s="194" t="s">
        <v>193</v>
      </c>
      <c r="E1755" s="195" t="s">
        <v>43</v>
      </c>
      <c r="F1755" s="196" t="s">
        <v>532</v>
      </c>
      <c r="G1755" s="193"/>
      <c r="H1755" s="195" t="s">
        <v>43</v>
      </c>
      <c r="I1755" s="197"/>
      <c r="J1755" s="193"/>
      <c r="K1755" s="193"/>
      <c r="L1755" s="198"/>
      <c r="M1755" s="199"/>
      <c r="N1755" s="200"/>
      <c r="O1755" s="200"/>
      <c r="P1755" s="200"/>
      <c r="Q1755" s="200"/>
      <c r="R1755" s="200"/>
      <c r="S1755" s="200"/>
      <c r="T1755" s="201"/>
      <c r="AT1755" s="202" t="s">
        <v>193</v>
      </c>
      <c r="AU1755" s="202" t="s">
        <v>90</v>
      </c>
      <c r="AV1755" s="13" t="s">
        <v>88</v>
      </c>
      <c r="AW1755" s="13" t="s">
        <v>41</v>
      </c>
      <c r="AX1755" s="13" t="s">
        <v>80</v>
      </c>
      <c r="AY1755" s="202" t="s">
        <v>182</v>
      </c>
    </row>
    <row r="1756" spans="1:65" s="13" customFormat="1" ht="11.25">
      <c r="B1756" s="192"/>
      <c r="C1756" s="193"/>
      <c r="D1756" s="194" t="s">
        <v>193</v>
      </c>
      <c r="E1756" s="195" t="s">
        <v>43</v>
      </c>
      <c r="F1756" s="196" t="s">
        <v>2006</v>
      </c>
      <c r="G1756" s="193"/>
      <c r="H1756" s="195" t="s">
        <v>43</v>
      </c>
      <c r="I1756" s="197"/>
      <c r="J1756" s="193"/>
      <c r="K1756" s="193"/>
      <c r="L1756" s="198"/>
      <c r="M1756" s="199"/>
      <c r="N1756" s="200"/>
      <c r="O1756" s="200"/>
      <c r="P1756" s="200"/>
      <c r="Q1756" s="200"/>
      <c r="R1756" s="200"/>
      <c r="S1756" s="200"/>
      <c r="T1756" s="201"/>
      <c r="AT1756" s="202" t="s">
        <v>193</v>
      </c>
      <c r="AU1756" s="202" t="s">
        <v>90</v>
      </c>
      <c r="AV1756" s="13" t="s">
        <v>88</v>
      </c>
      <c r="AW1756" s="13" t="s">
        <v>41</v>
      </c>
      <c r="AX1756" s="13" t="s">
        <v>80</v>
      </c>
      <c r="AY1756" s="202" t="s">
        <v>182</v>
      </c>
    </row>
    <row r="1757" spans="1:65" s="14" customFormat="1" ht="11.25">
      <c r="B1757" s="203"/>
      <c r="C1757" s="204"/>
      <c r="D1757" s="194" t="s">
        <v>193</v>
      </c>
      <c r="E1757" s="205" t="s">
        <v>43</v>
      </c>
      <c r="F1757" s="206" t="s">
        <v>2638</v>
      </c>
      <c r="G1757" s="204"/>
      <c r="H1757" s="207">
        <v>9</v>
      </c>
      <c r="I1757" s="208"/>
      <c r="J1757" s="204"/>
      <c r="K1757" s="204"/>
      <c r="L1757" s="209"/>
      <c r="M1757" s="210"/>
      <c r="N1757" s="211"/>
      <c r="O1757" s="211"/>
      <c r="P1757" s="211"/>
      <c r="Q1757" s="211"/>
      <c r="R1757" s="211"/>
      <c r="S1757" s="211"/>
      <c r="T1757" s="212"/>
      <c r="AT1757" s="213" t="s">
        <v>193</v>
      </c>
      <c r="AU1757" s="213" t="s">
        <v>90</v>
      </c>
      <c r="AV1757" s="14" t="s">
        <v>90</v>
      </c>
      <c r="AW1757" s="14" t="s">
        <v>41</v>
      </c>
      <c r="AX1757" s="14" t="s">
        <v>88</v>
      </c>
      <c r="AY1757" s="213" t="s">
        <v>182</v>
      </c>
    </row>
    <row r="1758" spans="1:65" s="2" customFormat="1" ht="14.45" customHeight="1">
      <c r="A1758" s="35"/>
      <c r="B1758" s="36"/>
      <c r="C1758" s="214" t="s">
        <v>2049</v>
      </c>
      <c r="D1758" s="214" t="s">
        <v>179</v>
      </c>
      <c r="E1758" s="215" t="s">
        <v>2017</v>
      </c>
      <c r="F1758" s="216" t="s">
        <v>2018</v>
      </c>
      <c r="G1758" s="217" t="s">
        <v>190</v>
      </c>
      <c r="H1758" s="218">
        <v>8</v>
      </c>
      <c r="I1758" s="219"/>
      <c r="J1758" s="220">
        <f>ROUND(I1758*H1758,2)</f>
        <v>0</v>
      </c>
      <c r="K1758" s="216" t="s">
        <v>198</v>
      </c>
      <c r="L1758" s="221"/>
      <c r="M1758" s="222" t="s">
        <v>43</v>
      </c>
      <c r="N1758" s="223" t="s">
        <v>51</v>
      </c>
      <c r="O1758" s="65"/>
      <c r="P1758" s="188">
        <f>O1758*H1758</f>
        <v>0</v>
      </c>
      <c r="Q1758" s="188">
        <v>0</v>
      </c>
      <c r="R1758" s="188">
        <f>Q1758*H1758</f>
        <v>0</v>
      </c>
      <c r="S1758" s="188">
        <v>0</v>
      </c>
      <c r="T1758" s="189">
        <f>S1758*H1758</f>
        <v>0</v>
      </c>
      <c r="U1758" s="35"/>
      <c r="V1758" s="35"/>
      <c r="W1758" s="35"/>
      <c r="X1758" s="35"/>
      <c r="Y1758" s="35"/>
      <c r="Z1758" s="35"/>
      <c r="AA1758" s="35"/>
      <c r="AB1758" s="35"/>
      <c r="AC1758" s="35"/>
      <c r="AD1758" s="35"/>
      <c r="AE1758" s="35"/>
      <c r="AR1758" s="190" t="s">
        <v>90</v>
      </c>
      <c r="AT1758" s="190" t="s">
        <v>179</v>
      </c>
      <c r="AU1758" s="190" t="s">
        <v>90</v>
      </c>
      <c r="AY1758" s="17" t="s">
        <v>182</v>
      </c>
      <c r="BE1758" s="191">
        <f>IF(N1758="základní",J1758,0)</f>
        <v>0</v>
      </c>
      <c r="BF1758" s="191">
        <f>IF(N1758="snížená",J1758,0)</f>
        <v>0</v>
      </c>
      <c r="BG1758" s="191">
        <f>IF(N1758="zákl. přenesená",J1758,0)</f>
        <v>0</v>
      </c>
      <c r="BH1758" s="191">
        <f>IF(N1758="sníž. přenesená",J1758,0)</f>
        <v>0</v>
      </c>
      <c r="BI1758" s="191">
        <f>IF(N1758="nulová",J1758,0)</f>
        <v>0</v>
      </c>
      <c r="BJ1758" s="17" t="s">
        <v>88</v>
      </c>
      <c r="BK1758" s="191">
        <f>ROUND(I1758*H1758,2)</f>
        <v>0</v>
      </c>
      <c r="BL1758" s="17" t="s">
        <v>88</v>
      </c>
      <c r="BM1758" s="190" t="s">
        <v>2019</v>
      </c>
    </row>
    <row r="1759" spans="1:65" s="13" customFormat="1" ht="11.25">
      <c r="B1759" s="192"/>
      <c r="C1759" s="193"/>
      <c r="D1759" s="194" t="s">
        <v>193</v>
      </c>
      <c r="E1759" s="195" t="s">
        <v>43</v>
      </c>
      <c r="F1759" s="196" t="s">
        <v>532</v>
      </c>
      <c r="G1759" s="193"/>
      <c r="H1759" s="195" t="s">
        <v>43</v>
      </c>
      <c r="I1759" s="197"/>
      <c r="J1759" s="193"/>
      <c r="K1759" s="193"/>
      <c r="L1759" s="198"/>
      <c r="M1759" s="199"/>
      <c r="N1759" s="200"/>
      <c r="O1759" s="200"/>
      <c r="P1759" s="200"/>
      <c r="Q1759" s="200"/>
      <c r="R1759" s="200"/>
      <c r="S1759" s="200"/>
      <c r="T1759" s="201"/>
      <c r="AT1759" s="202" t="s">
        <v>193</v>
      </c>
      <c r="AU1759" s="202" t="s">
        <v>90</v>
      </c>
      <c r="AV1759" s="13" t="s">
        <v>88</v>
      </c>
      <c r="AW1759" s="13" t="s">
        <v>41</v>
      </c>
      <c r="AX1759" s="13" t="s">
        <v>80</v>
      </c>
      <c r="AY1759" s="202" t="s">
        <v>182</v>
      </c>
    </row>
    <row r="1760" spans="1:65" s="13" customFormat="1" ht="11.25">
      <c r="B1760" s="192"/>
      <c r="C1760" s="193"/>
      <c r="D1760" s="194" t="s">
        <v>193</v>
      </c>
      <c r="E1760" s="195" t="s">
        <v>43</v>
      </c>
      <c r="F1760" s="196" t="s">
        <v>2006</v>
      </c>
      <c r="G1760" s="193"/>
      <c r="H1760" s="195" t="s">
        <v>43</v>
      </c>
      <c r="I1760" s="197"/>
      <c r="J1760" s="193"/>
      <c r="K1760" s="193"/>
      <c r="L1760" s="198"/>
      <c r="M1760" s="199"/>
      <c r="N1760" s="200"/>
      <c r="O1760" s="200"/>
      <c r="P1760" s="200"/>
      <c r="Q1760" s="200"/>
      <c r="R1760" s="200"/>
      <c r="S1760" s="200"/>
      <c r="T1760" s="201"/>
      <c r="AT1760" s="202" t="s">
        <v>193</v>
      </c>
      <c r="AU1760" s="202" t="s">
        <v>90</v>
      </c>
      <c r="AV1760" s="13" t="s">
        <v>88</v>
      </c>
      <c r="AW1760" s="13" t="s">
        <v>41</v>
      </c>
      <c r="AX1760" s="13" t="s">
        <v>80</v>
      </c>
      <c r="AY1760" s="202" t="s">
        <v>182</v>
      </c>
    </row>
    <row r="1761" spans="1:65" s="14" customFormat="1" ht="11.25">
      <c r="B1761" s="203"/>
      <c r="C1761" s="204"/>
      <c r="D1761" s="194" t="s">
        <v>193</v>
      </c>
      <c r="E1761" s="205" t="s">
        <v>43</v>
      </c>
      <c r="F1761" s="206" t="s">
        <v>225</v>
      </c>
      <c r="G1761" s="204"/>
      <c r="H1761" s="207">
        <v>8</v>
      </c>
      <c r="I1761" s="208"/>
      <c r="J1761" s="204"/>
      <c r="K1761" s="204"/>
      <c r="L1761" s="209"/>
      <c r="M1761" s="210"/>
      <c r="N1761" s="211"/>
      <c r="O1761" s="211"/>
      <c r="P1761" s="211"/>
      <c r="Q1761" s="211"/>
      <c r="R1761" s="211"/>
      <c r="S1761" s="211"/>
      <c r="T1761" s="212"/>
      <c r="AT1761" s="213" t="s">
        <v>193</v>
      </c>
      <c r="AU1761" s="213" t="s">
        <v>90</v>
      </c>
      <c r="AV1761" s="14" t="s">
        <v>90</v>
      </c>
      <c r="AW1761" s="14" t="s">
        <v>41</v>
      </c>
      <c r="AX1761" s="14" t="s">
        <v>88</v>
      </c>
      <c r="AY1761" s="213" t="s">
        <v>182</v>
      </c>
    </row>
    <row r="1762" spans="1:65" s="2" customFormat="1" ht="14.45" customHeight="1">
      <c r="A1762" s="35"/>
      <c r="B1762" s="36"/>
      <c r="C1762" s="214" t="s">
        <v>2053</v>
      </c>
      <c r="D1762" s="214" t="s">
        <v>179</v>
      </c>
      <c r="E1762" s="215" t="s">
        <v>2021</v>
      </c>
      <c r="F1762" s="216" t="s">
        <v>2022</v>
      </c>
      <c r="G1762" s="217" t="s">
        <v>190</v>
      </c>
      <c r="H1762" s="218">
        <v>1</v>
      </c>
      <c r="I1762" s="219"/>
      <c r="J1762" s="220">
        <f>ROUND(I1762*H1762,2)</f>
        <v>0</v>
      </c>
      <c r="K1762" s="216" t="s">
        <v>198</v>
      </c>
      <c r="L1762" s="221"/>
      <c r="M1762" s="222" t="s">
        <v>43</v>
      </c>
      <c r="N1762" s="223" t="s">
        <v>51</v>
      </c>
      <c r="O1762" s="65"/>
      <c r="P1762" s="188">
        <f>O1762*H1762</f>
        <v>0</v>
      </c>
      <c r="Q1762" s="188">
        <v>0</v>
      </c>
      <c r="R1762" s="188">
        <f>Q1762*H1762</f>
        <v>0</v>
      </c>
      <c r="S1762" s="188">
        <v>0</v>
      </c>
      <c r="T1762" s="189">
        <f>S1762*H1762</f>
        <v>0</v>
      </c>
      <c r="U1762" s="35"/>
      <c r="V1762" s="35"/>
      <c r="W1762" s="35"/>
      <c r="X1762" s="35"/>
      <c r="Y1762" s="35"/>
      <c r="Z1762" s="35"/>
      <c r="AA1762" s="35"/>
      <c r="AB1762" s="35"/>
      <c r="AC1762" s="35"/>
      <c r="AD1762" s="35"/>
      <c r="AE1762" s="35"/>
      <c r="AR1762" s="190" t="s">
        <v>90</v>
      </c>
      <c r="AT1762" s="190" t="s">
        <v>179</v>
      </c>
      <c r="AU1762" s="190" t="s">
        <v>90</v>
      </c>
      <c r="AY1762" s="17" t="s">
        <v>182</v>
      </c>
      <c r="BE1762" s="191">
        <f>IF(N1762="základní",J1762,0)</f>
        <v>0</v>
      </c>
      <c r="BF1762" s="191">
        <f>IF(N1762="snížená",J1762,0)</f>
        <v>0</v>
      </c>
      <c r="BG1762" s="191">
        <f>IF(N1762="zákl. přenesená",J1762,0)</f>
        <v>0</v>
      </c>
      <c r="BH1762" s="191">
        <f>IF(N1762="sníž. přenesená",J1762,0)</f>
        <v>0</v>
      </c>
      <c r="BI1762" s="191">
        <f>IF(N1762="nulová",J1762,0)</f>
        <v>0</v>
      </c>
      <c r="BJ1762" s="17" t="s">
        <v>88</v>
      </c>
      <c r="BK1762" s="191">
        <f>ROUND(I1762*H1762,2)</f>
        <v>0</v>
      </c>
      <c r="BL1762" s="17" t="s">
        <v>88</v>
      </c>
      <c r="BM1762" s="190" t="s">
        <v>2023</v>
      </c>
    </row>
    <row r="1763" spans="1:65" s="13" customFormat="1" ht="11.25">
      <c r="B1763" s="192"/>
      <c r="C1763" s="193"/>
      <c r="D1763" s="194" t="s">
        <v>193</v>
      </c>
      <c r="E1763" s="195" t="s">
        <v>43</v>
      </c>
      <c r="F1763" s="196" t="s">
        <v>532</v>
      </c>
      <c r="G1763" s="193"/>
      <c r="H1763" s="195" t="s">
        <v>43</v>
      </c>
      <c r="I1763" s="197"/>
      <c r="J1763" s="193"/>
      <c r="K1763" s="193"/>
      <c r="L1763" s="198"/>
      <c r="M1763" s="199"/>
      <c r="N1763" s="200"/>
      <c r="O1763" s="200"/>
      <c r="P1763" s="200"/>
      <c r="Q1763" s="200"/>
      <c r="R1763" s="200"/>
      <c r="S1763" s="200"/>
      <c r="T1763" s="201"/>
      <c r="AT1763" s="202" t="s">
        <v>193</v>
      </c>
      <c r="AU1763" s="202" t="s">
        <v>90</v>
      </c>
      <c r="AV1763" s="13" t="s">
        <v>88</v>
      </c>
      <c r="AW1763" s="13" t="s">
        <v>41</v>
      </c>
      <c r="AX1763" s="13" t="s">
        <v>80</v>
      </c>
      <c r="AY1763" s="202" t="s">
        <v>182</v>
      </c>
    </row>
    <row r="1764" spans="1:65" s="13" customFormat="1" ht="11.25">
      <c r="B1764" s="192"/>
      <c r="C1764" s="193"/>
      <c r="D1764" s="194" t="s">
        <v>193</v>
      </c>
      <c r="E1764" s="195" t="s">
        <v>43</v>
      </c>
      <c r="F1764" s="196" t="s">
        <v>2006</v>
      </c>
      <c r="G1764" s="193"/>
      <c r="H1764" s="195" t="s">
        <v>43</v>
      </c>
      <c r="I1764" s="197"/>
      <c r="J1764" s="193"/>
      <c r="K1764" s="193"/>
      <c r="L1764" s="198"/>
      <c r="M1764" s="199"/>
      <c r="N1764" s="200"/>
      <c r="O1764" s="200"/>
      <c r="P1764" s="200"/>
      <c r="Q1764" s="200"/>
      <c r="R1764" s="200"/>
      <c r="S1764" s="200"/>
      <c r="T1764" s="201"/>
      <c r="AT1764" s="202" t="s">
        <v>193</v>
      </c>
      <c r="AU1764" s="202" t="s">
        <v>90</v>
      </c>
      <c r="AV1764" s="13" t="s">
        <v>88</v>
      </c>
      <c r="AW1764" s="13" t="s">
        <v>41</v>
      </c>
      <c r="AX1764" s="13" t="s">
        <v>80</v>
      </c>
      <c r="AY1764" s="202" t="s">
        <v>182</v>
      </c>
    </row>
    <row r="1765" spans="1:65" s="14" customFormat="1" ht="11.25">
      <c r="B1765" s="203"/>
      <c r="C1765" s="204"/>
      <c r="D1765" s="194" t="s">
        <v>193</v>
      </c>
      <c r="E1765" s="205" t="s">
        <v>43</v>
      </c>
      <c r="F1765" s="206" t="s">
        <v>88</v>
      </c>
      <c r="G1765" s="204"/>
      <c r="H1765" s="207">
        <v>1</v>
      </c>
      <c r="I1765" s="208"/>
      <c r="J1765" s="204"/>
      <c r="K1765" s="204"/>
      <c r="L1765" s="209"/>
      <c r="M1765" s="210"/>
      <c r="N1765" s="211"/>
      <c r="O1765" s="211"/>
      <c r="P1765" s="211"/>
      <c r="Q1765" s="211"/>
      <c r="R1765" s="211"/>
      <c r="S1765" s="211"/>
      <c r="T1765" s="212"/>
      <c r="AT1765" s="213" t="s">
        <v>193</v>
      </c>
      <c r="AU1765" s="213" t="s">
        <v>90</v>
      </c>
      <c r="AV1765" s="14" t="s">
        <v>90</v>
      </c>
      <c r="AW1765" s="14" t="s">
        <v>41</v>
      </c>
      <c r="AX1765" s="14" t="s">
        <v>88</v>
      </c>
      <c r="AY1765" s="213" t="s">
        <v>182</v>
      </c>
    </row>
    <row r="1766" spans="1:65" s="2" customFormat="1" ht="14.45" customHeight="1">
      <c r="A1766" s="35"/>
      <c r="B1766" s="36"/>
      <c r="C1766" s="214" t="s">
        <v>2057</v>
      </c>
      <c r="D1766" s="214" t="s">
        <v>179</v>
      </c>
      <c r="E1766" s="215" t="s">
        <v>2025</v>
      </c>
      <c r="F1766" s="216" t="s">
        <v>2026</v>
      </c>
      <c r="G1766" s="217" t="s">
        <v>190</v>
      </c>
      <c r="H1766" s="218">
        <v>1</v>
      </c>
      <c r="I1766" s="219"/>
      <c r="J1766" s="220">
        <f>ROUND(I1766*H1766,2)</f>
        <v>0</v>
      </c>
      <c r="K1766" s="216" t="s">
        <v>198</v>
      </c>
      <c r="L1766" s="221"/>
      <c r="M1766" s="222" t="s">
        <v>43</v>
      </c>
      <c r="N1766" s="223" t="s">
        <v>51</v>
      </c>
      <c r="O1766" s="65"/>
      <c r="P1766" s="188">
        <f>O1766*H1766</f>
        <v>0</v>
      </c>
      <c r="Q1766" s="188">
        <v>0</v>
      </c>
      <c r="R1766" s="188">
        <f>Q1766*H1766</f>
        <v>0</v>
      </c>
      <c r="S1766" s="188">
        <v>0</v>
      </c>
      <c r="T1766" s="189">
        <f>S1766*H1766</f>
        <v>0</v>
      </c>
      <c r="U1766" s="35"/>
      <c r="V1766" s="35"/>
      <c r="W1766" s="35"/>
      <c r="X1766" s="35"/>
      <c r="Y1766" s="35"/>
      <c r="Z1766" s="35"/>
      <c r="AA1766" s="35"/>
      <c r="AB1766" s="35"/>
      <c r="AC1766" s="35"/>
      <c r="AD1766" s="35"/>
      <c r="AE1766" s="35"/>
      <c r="AR1766" s="190" t="s">
        <v>90</v>
      </c>
      <c r="AT1766" s="190" t="s">
        <v>179</v>
      </c>
      <c r="AU1766" s="190" t="s">
        <v>90</v>
      </c>
      <c r="AY1766" s="17" t="s">
        <v>182</v>
      </c>
      <c r="BE1766" s="191">
        <f>IF(N1766="základní",J1766,0)</f>
        <v>0</v>
      </c>
      <c r="BF1766" s="191">
        <f>IF(N1766="snížená",J1766,0)</f>
        <v>0</v>
      </c>
      <c r="BG1766" s="191">
        <f>IF(N1766="zákl. přenesená",J1766,0)</f>
        <v>0</v>
      </c>
      <c r="BH1766" s="191">
        <f>IF(N1766="sníž. přenesená",J1766,0)</f>
        <v>0</v>
      </c>
      <c r="BI1766" s="191">
        <f>IF(N1766="nulová",J1766,0)</f>
        <v>0</v>
      </c>
      <c r="BJ1766" s="17" t="s">
        <v>88</v>
      </c>
      <c r="BK1766" s="191">
        <f>ROUND(I1766*H1766,2)</f>
        <v>0</v>
      </c>
      <c r="BL1766" s="17" t="s">
        <v>88</v>
      </c>
      <c r="BM1766" s="190" t="s">
        <v>2027</v>
      </c>
    </row>
    <row r="1767" spans="1:65" s="13" customFormat="1" ht="11.25">
      <c r="B1767" s="192"/>
      <c r="C1767" s="193"/>
      <c r="D1767" s="194" t="s">
        <v>193</v>
      </c>
      <c r="E1767" s="195" t="s">
        <v>43</v>
      </c>
      <c r="F1767" s="196" t="s">
        <v>532</v>
      </c>
      <c r="G1767" s="193"/>
      <c r="H1767" s="195" t="s">
        <v>43</v>
      </c>
      <c r="I1767" s="197"/>
      <c r="J1767" s="193"/>
      <c r="K1767" s="193"/>
      <c r="L1767" s="198"/>
      <c r="M1767" s="199"/>
      <c r="N1767" s="200"/>
      <c r="O1767" s="200"/>
      <c r="P1767" s="200"/>
      <c r="Q1767" s="200"/>
      <c r="R1767" s="200"/>
      <c r="S1767" s="200"/>
      <c r="T1767" s="201"/>
      <c r="AT1767" s="202" t="s">
        <v>193</v>
      </c>
      <c r="AU1767" s="202" t="s">
        <v>90</v>
      </c>
      <c r="AV1767" s="13" t="s">
        <v>88</v>
      </c>
      <c r="AW1767" s="13" t="s">
        <v>41</v>
      </c>
      <c r="AX1767" s="13" t="s">
        <v>80</v>
      </c>
      <c r="AY1767" s="202" t="s">
        <v>182</v>
      </c>
    </row>
    <row r="1768" spans="1:65" s="13" customFormat="1" ht="11.25">
      <c r="B1768" s="192"/>
      <c r="C1768" s="193"/>
      <c r="D1768" s="194" t="s">
        <v>193</v>
      </c>
      <c r="E1768" s="195" t="s">
        <v>43</v>
      </c>
      <c r="F1768" s="196" t="s">
        <v>2006</v>
      </c>
      <c r="G1768" s="193"/>
      <c r="H1768" s="195" t="s">
        <v>43</v>
      </c>
      <c r="I1768" s="197"/>
      <c r="J1768" s="193"/>
      <c r="K1768" s="193"/>
      <c r="L1768" s="198"/>
      <c r="M1768" s="199"/>
      <c r="N1768" s="200"/>
      <c r="O1768" s="200"/>
      <c r="P1768" s="200"/>
      <c r="Q1768" s="200"/>
      <c r="R1768" s="200"/>
      <c r="S1768" s="200"/>
      <c r="T1768" s="201"/>
      <c r="AT1768" s="202" t="s">
        <v>193</v>
      </c>
      <c r="AU1768" s="202" t="s">
        <v>90</v>
      </c>
      <c r="AV1768" s="13" t="s">
        <v>88</v>
      </c>
      <c r="AW1768" s="13" t="s">
        <v>41</v>
      </c>
      <c r="AX1768" s="13" t="s">
        <v>80</v>
      </c>
      <c r="AY1768" s="202" t="s">
        <v>182</v>
      </c>
    </row>
    <row r="1769" spans="1:65" s="14" customFormat="1" ht="11.25">
      <c r="B1769" s="203"/>
      <c r="C1769" s="204"/>
      <c r="D1769" s="194" t="s">
        <v>193</v>
      </c>
      <c r="E1769" s="205" t="s">
        <v>43</v>
      </c>
      <c r="F1769" s="206" t="s">
        <v>88</v>
      </c>
      <c r="G1769" s="204"/>
      <c r="H1769" s="207">
        <v>1</v>
      </c>
      <c r="I1769" s="208"/>
      <c r="J1769" s="204"/>
      <c r="K1769" s="204"/>
      <c r="L1769" s="209"/>
      <c r="M1769" s="210"/>
      <c r="N1769" s="211"/>
      <c r="O1769" s="211"/>
      <c r="P1769" s="211"/>
      <c r="Q1769" s="211"/>
      <c r="R1769" s="211"/>
      <c r="S1769" s="211"/>
      <c r="T1769" s="212"/>
      <c r="AT1769" s="213" t="s">
        <v>193</v>
      </c>
      <c r="AU1769" s="213" t="s">
        <v>90</v>
      </c>
      <c r="AV1769" s="14" t="s">
        <v>90</v>
      </c>
      <c r="AW1769" s="14" t="s">
        <v>41</v>
      </c>
      <c r="AX1769" s="14" t="s">
        <v>88</v>
      </c>
      <c r="AY1769" s="213" t="s">
        <v>182</v>
      </c>
    </row>
    <row r="1770" spans="1:65" s="2" customFormat="1" ht="14.45" customHeight="1">
      <c r="A1770" s="35"/>
      <c r="B1770" s="36"/>
      <c r="C1770" s="214" t="s">
        <v>2061</v>
      </c>
      <c r="D1770" s="214" t="s">
        <v>179</v>
      </c>
      <c r="E1770" s="215" t="s">
        <v>2029</v>
      </c>
      <c r="F1770" s="216" t="s">
        <v>2030</v>
      </c>
      <c r="G1770" s="217" t="s">
        <v>190</v>
      </c>
      <c r="H1770" s="218">
        <v>4</v>
      </c>
      <c r="I1770" s="219"/>
      <c r="J1770" s="220">
        <f>ROUND(I1770*H1770,2)</f>
        <v>0</v>
      </c>
      <c r="K1770" s="216" t="s">
        <v>198</v>
      </c>
      <c r="L1770" s="221"/>
      <c r="M1770" s="222" t="s">
        <v>43</v>
      </c>
      <c r="N1770" s="223" t="s">
        <v>51</v>
      </c>
      <c r="O1770" s="65"/>
      <c r="P1770" s="188">
        <f>O1770*H1770</f>
        <v>0</v>
      </c>
      <c r="Q1770" s="188">
        <v>0</v>
      </c>
      <c r="R1770" s="188">
        <f>Q1770*H1770</f>
        <v>0</v>
      </c>
      <c r="S1770" s="188">
        <v>0</v>
      </c>
      <c r="T1770" s="189">
        <f>S1770*H1770</f>
        <v>0</v>
      </c>
      <c r="U1770" s="35"/>
      <c r="V1770" s="35"/>
      <c r="W1770" s="35"/>
      <c r="X1770" s="35"/>
      <c r="Y1770" s="35"/>
      <c r="Z1770" s="35"/>
      <c r="AA1770" s="35"/>
      <c r="AB1770" s="35"/>
      <c r="AC1770" s="35"/>
      <c r="AD1770" s="35"/>
      <c r="AE1770" s="35"/>
      <c r="AR1770" s="190" t="s">
        <v>90</v>
      </c>
      <c r="AT1770" s="190" t="s">
        <v>179</v>
      </c>
      <c r="AU1770" s="190" t="s">
        <v>90</v>
      </c>
      <c r="AY1770" s="17" t="s">
        <v>182</v>
      </c>
      <c r="BE1770" s="191">
        <f>IF(N1770="základní",J1770,0)</f>
        <v>0</v>
      </c>
      <c r="BF1770" s="191">
        <f>IF(N1770="snížená",J1770,0)</f>
        <v>0</v>
      </c>
      <c r="BG1770" s="191">
        <f>IF(N1770="zákl. přenesená",J1770,0)</f>
        <v>0</v>
      </c>
      <c r="BH1770" s="191">
        <f>IF(N1770="sníž. přenesená",J1770,0)</f>
        <v>0</v>
      </c>
      <c r="BI1770" s="191">
        <f>IF(N1770="nulová",J1770,0)</f>
        <v>0</v>
      </c>
      <c r="BJ1770" s="17" t="s">
        <v>88</v>
      </c>
      <c r="BK1770" s="191">
        <f>ROUND(I1770*H1770,2)</f>
        <v>0</v>
      </c>
      <c r="BL1770" s="17" t="s">
        <v>88</v>
      </c>
      <c r="BM1770" s="190" t="s">
        <v>2031</v>
      </c>
    </row>
    <row r="1771" spans="1:65" s="13" customFormat="1" ht="11.25">
      <c r="B1771" s="192"/>
      <c r="C1771" s="193"/>
      <c r="D1771" s="194" t="s">
        <v>193</v>
      </c>
      <c r="E1771" s="195" t="s">
        <v>43</v>
      </c>
      <c r="F1771" s="196" t="s">
        <v>532</v>
      </c>
      <c r="G1771" s="193"/>
      <c r="H1771" s="195" t="s">
        <v>43</v>
      </c>
      <c r="I1771" s="197"/>
      <c r="J1771" s="193"/>
      <c r="K1771" s="193"/>
      <c r="L1771" s="198"/>
      <c r="M1771" s="199"/>
      <c r="N1771" s="200"/>
      <c r="O1771" s="200"/>
      <c r="P1771" s="200"/>
      <c r="Q1771" s="200"/>
      <c r="R1771" s="200"/>
      <c r="S1771" s="200"/>
      <c r="T1771" s="201"/>
      <c r="AT1771" s="202" t="s">
        <v>193</v>
      </c>
      <c r="AU1771" s="202" t="s">
        <v>90</v>
      </c>
      <c r="AV1771" s="13" t="s">
        <v>88</v>
      </c>
      <c r="AW1771" s="13" t="s">
        <v>41</v>
      </c>
      <c r="AX1771" s="13" t="s">
        <v>80</v>
      </c>
      <c r="AY1771" s="202" t="s">
        <v>182</v>
      </c>
    </row>
    <row r="1772" spans="1:65" s="13" customFormat="1" ht="11.25">
      <c r="B1772" s="192"/>
      <c r="C1772" s="193"/>
      <c r="D1772" s="194" t="s">
        <v>193</v>
      </c>
      <c r="E1772" s="195" t="s">
        <v>43</v>
      </c>
      <c r="F1772" s="196" t="s">
        <v>2006</v>
      </c>
      <c r="G1772" s="193"/>
      <c r="H1772" s="195" t="s">
        <v>43</v>
      </c>
      <c r="I1772" s="197"/>
      <c r="J1772" s="193"/>
      <c r="K1772" s="193"/>
      <c r="L1772" s="198"/>
      <c r="M1772" s="199"/>
      <c r="N1772" s="200"/>
      <c r="O1772" s="200"/>
      <c r="P1772" s="200"/>
      <c r="Q1772" s="200"/>
      <c r="R1772" s="200"/>
      <c r="S1772" s="200"/>
      <c r="T1772" s="201"/>
      <c r="AT1772" s="202" t="s">
        <v>193</v>
      </c>
      <c r="AU1772" s="202" t="s">
        <v>90</v>
      </c>
      <c r="AV1772" s="13" t="s">
        <v>88</v>
      </c>
      <c r="AW1772" s="13" t="s">
        <v>41</v>
      </c>
      <c r="AX1772" s="13" t="s">
        <v>80</v>
      </c>
      <c r="AY1772" s="202" t="s">
        <v>182</v>
      </c>
    </row>
    <row r="1773" spans="1:65" s="14" customFormat="1" ht="11.25">
      <c r="B1773" s="203"/>
      <c r="C1773" s="204"/>
      <c r="D1773" s="194" t="s">
        <v>193</v>
      </c>
      <c r="E1773" s="205" t="s">
        <v>43</v>
      </c>
      <c r="F1773" s="206" t="s">
        <v>205</v>
      </c>
      <c r="G1773" s="204"/>
      <c r="H1773" s="207">
        <v>4</v>
      </c>
      <c r="I1773" s="208"/>
      <c r="J1773" s="204"/>
      <c r="K1773" s="204"/>
      <c r="L1773" s="209"/>
      <c r="M1773" s="210"/>
      <c r="N1773" s="211"/>
      <c r="O1773" s="211"/>
      <c r="P1773" s="211"/>
      <c r="Q1773" s="211"/>
      <c r="R1773" s="211"/>
      <c r="S1773" s="211"/>
      <c r="T1773" s="212"/>
      <c r="AT1773" s="213" t="s">
        <v>193</v>
      </c>
      <c r="AU1773" s="213" t="s">
        <v>90</v>
      </c>
      <c r="AV1773" s="14" t="s">
        <v>90</v>
      </c>
      <c r="AW1773" s="14" t="s">
        <v>41</v>
      </c>
      <c r="AX1773" s="14" t="s">
        <v>88</v>
      </c>
      <c r="AY1773" s="213" t="s">
        <v>182</v>
      </c>
    </row>
    <row r="1774" spans="1:65" s="2" customFormat="1" ht="14.45" customHeight="1">
      <c r="A1774" s="35"/>
      <c r="B1774" s="36"/>
      <c r="C1774" s="214" t="s">
        <v>2070</v>
      </c>
      <c r="D1774" s="214" t="s">
        <v>179</v>
      </c>
      <c r="E1774" s="215" t="s">
        <v>2033</v>
      </c>
      <c r="F1774" s="216" t="s">
        <v>2034</v>
      </c>
      <c r="G1774" s="217" t="s">
        <v>190</v>
      </c>
      <c r="H1774" s="218">
        <v>4</v>
      </c>
      <c r="I1774" s="219"/>
      <c r="J1774" s="220">
        <f>ROUND(I1774*H1774,2)</f>
        <v>0</v>
      </c>
      <c r="K1774" s="216" t="s">
        <v>198</v>
      </c>
      <c r="L1774" s="221"/>
      <c r="M1774" s="222" t="s">
        <v>43</v>
      </c>
      <c r="N1774" s="223" t="s">
        <v>51</v>
      </c>
      <c r="O1774" s="65"/>
      <c r="P1774" s="188">
        <f>O1774*H1774</f>
        <v>0</v>
      </c>
      <c r="Q1774" s="188">
        <v>0</v>
      </c>
      <c r="R1774" s="188">
        <f>Q1774*H1774</f>
        <v>0</v>
      </c>
      <c r="S1774" s="188">
        <v>0</v>
      </c>
      <c r="T1774" s="189">
        <f>S1774*H1774</f>
        <v>0</v>
      </c>
      <c r="U1774" s="35"/>
      <c r="V1774" s="35"/>
      <c r="W1774" s="35"/>
      <c r="X1774" s="35"/>
      <c r="Y1774" s="35"/>
      <c r="Z1774" s="35"/>
      <c r="AA1774" s="35"/>
      <c r="AB1774" s="35"/>
      <c r="AC1774" s="35"/>
      <c r="AD1774" s="35"/>
      <c r="AE1774" s="35"/>
      <c r="AR1774" s="190" t="s">
        <v>90</v>
      </c>
      <c r="AT1774" s="190" t="s">
        <v>179</v>
      </c>
      <c r="AU1774" s="190" t="s">
        <v>90</v>
      </c>
      <c r="AY1774" s="17" t="s">
        <v>182</v>
      </c>
      <c r="BE1774" s="191">
        <f>IF(N1774="základní",J1774,0)</f>
        <v>0</v>
      </c>
      <c r="BF1774" s="191">
        <f>IF(N1774="snížená",J1774,0)</f>
        <v>0</v>
      </c>
      <c r="BG1774" s="191">
        <f>IF(N1774="zákl. přenesená",J1774,0)</f>
        <v>0</v>
      </c>
      <c r="BH1774" s="191">
        <f>IF(N1774="sníž. přenesená",J1774,0)</f>
        <v>0</v>
      </c>
      <c r="BI1774" s="191">
        <f>IF(N1774="nulová",J1774,0)</f>
        <v>0</v>
      </c>
      <c r="BJ1774" s="17" t="s">
        <v>88</v>
      </c>
      <c r="BK1774" s="191">
        <f>ROUND(I1774*H1774,2)</f>
        <v>0</v>
      </c>
      <c r="BL1774" s="17" t="s">
        <v>88</v>
      </c>
      <c r="BM1774" s="190" t="s">
        <v>2035</v>
      </c>
    </row>
    <row r="1775" spans="1:65" s="13" customFormat="1" ht="11.25">
      <c r="B1775" s="192"/>
      <c r="C1775" s="193"/>
      <c r="D1775" s="194" t="s">
        <v>193</v>
      </c>
      <c r="E1775" s="195" t="s">
        <v>43</v>
      </c>
      <c r="F1775" s="196" t="s">
        <v>532</v>
      </c>
      <c r="G1775" s="193"/>
      <c r="H1775" s="195" t="s">
        <v>43</v>
      </c>
      <c r="I1775" s="197"/>
      <c r="J1775" s="193"/>
      <c r="K1775" s="193"/>
      <c r="L1775" s="198"/>
      <c r="M1775" s="199"/>
      <c r="N1775" s="200"/>
      <c r="O1775" s="200"/>
      <c r="P1775" s="200"/>
      <c r="Q1775" s="200"/>
      <c r="R1775" s="200"/>
      <c r="S1775" s="200"/>
      <c r="T1775" s="201"/>
      <c r="AT1775" s="202" t="s">
        <v>193</v>
      </c>
      <c r="AU1775" s="202" t="s">
        <v>90</v>
      </c>
      <c r="AV1775" s="13" t="s">
        <v>88</v>
      </c>
      <c r="AW1775" s="13" t="s">
        <v>41</v>
      </c>
      <c r="AX1775" s="13" t="s">
        <v>80</v>
      </c>
      <c r="AY1775" s="202" t="s">
        <v>182</v>
      </c>
    </row>
    <row r="1776" spans="1:65" s="13" customFormat="1" ht="11.25">
      <c r="B1776" s="192"/>
      <c r="C1776" s="193"/>
      <c r="D1776" s="194" t="s">
        <v>193</v>
      </c>
      <c r="E1776" s="195" t="s">
        <v>43</v>
      </c>
      <c r="F1776" s="196" t="s">
        <v>2006</v>
      </c>
      <c r="G1776" s="193"/>
      <c r="H1776" s="195" t="s">
        <v>43</v>
      </c>
      <c r="I1776" s="197"/>
      <c r="J1776" s="193"/>
      <c r="K1776" s="193"/>
      <c r="L1776" s="198"/>
      <c r="M1776" s="199"/>
      <c r="N1776" s="200"/>
      <c r="O1776" s="200"/>
      <c r="P1776" s="200"/>
      <c r="Q1776" s="200"/>
      <c r="R1776" s="200"/>
      <c r="S1776" s="200"/>
      <c r="T1776" s="201"/>
      <c r="AT1776" s="202" t="s">
        <v>193</v>
      </c>
      <c r="AU1776" s="202" t="s">
        <v>90</v>
      </c>
      <c r="AV1776" s="13" t="s">
        <v>88</v>
      </c>
      <c r="AW1776" s="13" t="s">
        <v>41</v>
      </c>
      <c r="AX1776" s="13" t="s">
        <v>80</v>
      </c>
      <c r="AY1776" s="202" t="s">
        <v>182</v>
      </c>
    </row>
    <row r="1777" spans="1:65" s="14" customFormat="1" ht="11.25">
      <c r="B1777" s="203"/>
      <c r="C1777" s="204"/>
      <c r="D1777" s="194" t="s">
        <v>193</v>
      </c>
      <c r="E1777" s="205" t="s">
        <v>43</v>
      </c>
      <c r="F1777" s="206" t="s">
        <v>205</v>
      </c>
      <c r="G1777" s="204"/>
      <c r="H1777" s="207">
        <v>4</v>
      </c>
      <c r="I1777" s="208"/>
      <c r="J1777" s="204"/>
      <c r="K1777" s="204"/>
      <c r="L1777" s="209"/>
      <c r="M1777" s="210"/>
      <c r="N1777" s="211"/>
      <c r="O1777" s="211"/>
      <c r="P1777" s="211"/>
      <c r="Q1777" s="211"/>
      <c r="R1777" s="211"/>
      <c r="S1777" s="211"/>
      <c r="T1777" s="212"/>
      <c r="AT1777" s="213" t="s">
        <v>193</v>
      </c>
      <c r="AU1777" s="213" t="s">
        <v>90</v>
      </c>
      <c r="AV1777" s="14" t="s">
        <v>90</v>
      </c>
      <c r="AW1777" s="14" t="s">
        <v>41</v>
      </c>
      <c r="AX1777" s="14" t="s">
        <v>88</v>
      </c>
      <c r="AY1777" s="213" t="s">
        <v>182</v>
      </c>
    </row>
    <row r="1778" spans="1:65" s="2" customFormat="1" ht="14.45" customHeight="1">
      <c r="A1778" s="35"/>
      <c r="B1778" s="36"/>
      <c r="C1778" s="214" t="s">
        <v>2071</v>
      </c>
      <c r="D1778" s="214" t="s">
        <v>179</v>
      </c>
      <c r="E1778" s="215" t="s">
        <v>2037</v>
      </c>
      <c r="F1778" s="216" t="s">
        <v>2038</v>
      </c>
      <c r="G1778" s="217" t="s">
        <v>190</v>
      </c>
      <c r="H1778" s="218">
        <v>4</v>
      </c>
      <c r="I1778" s="219"/>
      <c r="J1778" s="220">
        <f>ROUND(I1778*H1778,2)</f>
        <v>0</v>
      </c>
      <c r="K1778" s="216" t="s">
        <v>198</v>
      </c>
      <c r="L1778" s="221"/>
      <c r="M1778" s="222" t="s">
        <v>43</v>
      </c>
      <c r="N1778" s="223" t="s">
        <v>51</v>
      </c>
      <c r="O1778" s="65"/>
      <c r="P1778" s="188">
        <f>O1778*H1778</f>
        <v>0</v>
      </c>
      <c r="Q1778" s="188">
        <v>0</v>
      </c>
      <c r="R1778" s="188">
        <f>Q1778*H1778</f>
        <v>0</v>
      </c>
      <c r="S1778" s="188">
        <v>0</v>
      </c>
      <c r="T1778" s="189">
        <f>S1778*H1778</f>
        <v>0</v>
      </c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R1778" s="190" t="s">
        <v>90</v>
      </c>
      <c r="AT1778" s="190" t="s">
        <v>179</v>
      </c>
      <c r="AU1778" s="190" t="s">
        <v>90</v>
      </c>
      <c r="AY1778" s="17" t="s">
        <v>182</v>
      </c>
      <c r="BE1778" s="191">
        <f>IF(N1778="základní",J1778,0)</f>
        <v>0</v>
      </c>
      <c r="BF1778" s="191">
        <f>IF(N1778="snížená",J1778,0)</f>
        <v>0</v>
      </c>
      <c r="BG1778" s="191">
        <f>IF(N1778="zákl. přenesená",J1778,0)</f>
        <v>0</v>
      </c>
      <c r="BH1778" s="191">
        <f>IF(N1778="sníž. přenesená",J1778,0)</f>
        <v>0</v>
      </c>
      <c r="BI1778" s="191">
        <f>IF(N1778="nulová",J1778,0)</f>
        <v>0</v>
      </c>
      <c r="BJ1778" s="17" t="s">
        <v>88</v>
      </c>
      <c r="BK1778" s="191">
        <f>ROUND(I1778*H1778,2)</f>
        <v>0</v>
      </c>
      <c r="BL1778" s="17" t="s">
        <v>88</v>
      </c>
      <c r="BM1778" s="190" t="s">
        <v>2039</v>
      </c>
    </row>
    <row r="1779" spans="1:65" s="13" customFormat="1" ht="11.25">
      <c r="B1779" s="192"/>
      <c r="C1779" s="193"/>
      <c r="D1779" s="194" t="s">
        <v>193</v>
      </c>
      <c r="E1779" s="195" t="s">
        <v>43</v>
      </c>
      <c r="F1779" s="196" t="s">
        <v>532</v>
      </c>
      <c r="G1779" s="193"/>
      <c r="H1779" s="195" t="s">
        <v>43</v>
      </c>
      <c r="I1779" s="197"/>
      <c r="J1779" s="193"/>
      <c r="K1779" s="193"/>
      <c r="L1779" s="198"/>
      <c r="M1779" s="199"/>
      <c r="N1779" s="200"/>
      <c r="O1779" s="200"/>
      <c r="P1779" s="200"/>
      <c r="Q1779" s="200"/>
      <c r="R1779" s="200"/>
      <c r="S1779" s="200"/>
      <c r="T1779" s="201"/>
      <c r="AT1779" s="202" t="s">
        <v>193</v>
      </c>
      <c r="AU1779" s="202" t="s">
        <v>90</v>
      </c>
      <c r="AV1779" s="13" t="s">
        <v>88</v>
      </c>
      <c r="AW1779" s="13" t="s">
        <v>41</v>
      </c>
      <c r="AX1779" s="13" t="s">
        <v>80</v>
      </c>
      <c r="AY1779" s="202" t="s">
        <v>182</v>
      </c>
    </row>
    <row r="1780" spans="1:65" s="13" customFormat="1" ht="11.25">
      <c r="B1780" s="192"/>
      <c r="C1780" s="193"/>
      <c r="D1780" s="194" t="s">
        <v>193</v>
      </c>
      <c r="E1780" s="195" t="s">
        <v>43</v>
      </c>
      <c r="F1780" s="196" t="s">
        <v>2006</v>
      </c>
      <c r="G1780" s="193"/>
      <c r="H1780" s="195" t="s">
        <v>43</v>
      </c>
      <c r="I1780" s="197"/>
      <c r="J1780" s="193"/>
      <c r="K1780" s="193"/>
      <c r="L1780" s="198"/>
      <c r="M1780" s="199"/>
      <c r="N1780" s="200"/>
      <c r="O1780" s="200"/>
      <c r="P1780" s="200"/>
      <c r="Q1780" s="200"/>
      <c r="R1780" s="200"/>
      <c r="S1780" s="200"/>
      <c r="T1780" s="201"/>
      <c r="AT1780" s="202" t="s">
        <v>193</v>
      </c>
      <c r="AU1780" s="202" t="s">
        <v>90</v>
      </c>
      <c r="AV1780" s="13" t="s">
        <v>88</v>
      </c>
      <c r="AW1780" s="13" t="s">
        <v>41</v>
      </c>
      <c r="AX1780" s="13" t="s">
        <v>80</v>
      </c>
      <c r="AY1780" s="202" t="s">
        <v>182</v>
      </c>
    </row>
    <row r="1781" spans="1:65" s="14" customFormat="1" ht="11.25">
      <c r="B1781" s="203"/>
      <c r="C1781" s="204"/>
      <c r="D1781" s="194" t="s">
        <v>193</v>
      </c>
      <c r="E1781" s="205" t="s">
        <v>43</v>
      </c>
      <c r="F1781" s="206" t="s">
        <v>205</v>
      </c>
      <c r="G1781" s="204"/>
      <c r="H1781" s="207">
        <v>4</v>
      </c>
      <c r="I1781" s="208"/>
      <c r="J1781" s="204"/>
      <c r="K1781" s="204"/>
      <c r="L1781" s="209"/>
      <c r="M1781" s="210"/>
      <c r="N1781" s="211"/>
      <c r="O1781" s="211"/>
      <c r="P1781" s="211"/>
      <c r="Q1781" s="211"/>
      <c r="R1781" s="211"/>
      <c r="S1781" s="211"/>
      <c r="T1781" s="212"/>
      <c r="AT1781" s="213" t="s">
        <v>193</v>
      </c>
      <c r="AU1781" s="213" t="s">
        <v>90</v>
      </c>
      <c r="AV1781" s="14" t="s">
        <v>90</v>
      </c>
      <c r="AW1781" s="14" t="s">
        <v>41</v>
      </c>
      <c r="AX1781" s="14" t="s">
        <v>88</v>
      </c>
      <c r="AY1781" s="213" t="s">
        <v>182</v>
      </c>
    </row>
    <row r="1782" spans="1:65" s="2" customFormat="1" ht="14.45" customHeight="1">
      <c r="A1782" s="35"/>
      <c r="B1782" s="36"/>
      <c r="C1782" s="214" t="s">
        <v>2076</v>
      </c>
      <c r="D1782" s="214" t="s">
        <v>179</v>
      </c>
      <c r="E1782" s="215" t="s">
        <v>2041</v>
      </c>
      <c r="F1782" s="216" t="s">
        <v>2042</v>
      </c>
      <c r="G1782" s="217" t="s">
        <v>2043</v>
      </c>
      <c r="H1782" s="218">
        <v>1</v>
      </c>
      <c r="I1782" s="219"/>
      <c r="J1782" s="220">
        <f>ROUND(I1782*H1782,2)</f>
        <v>0</v>
      </c>
      <c r="K1782" s="216" t="s">
        <v>198</v>
      </c>
      <c r="L1782" s="221"/>
      <c r="M1782" s="222" t="s">
        <v>43</v>
      </c>
      <c r="N1782" s="223" t="s">
        <v>51</v>
      </c>
      <c r="O1782" s="65"/>
      <c r="P1782" s="188">
        <f>O1782*H1782</f>
        <v>0</v>
      </c>
      <c r="Q1782" s="188">
        <v>0</v>
      </c>
      <c r="R1782" s="188">
        <f>Q1782*H1782</f>
        <v>0</v>
      </c>
      <c r="S1782" s="188">
        <v>0</v>
      </c>
      <c r="T1782" s="189">
        <f>S1782*H1782</f>
        <v>0</v>
      </c>
      <c r="U1782" s="35"/>
      <c r="V1782" s="35"/>
      <c r="W1782" s="35"/>
      <c r="X1782" s="35"/>
      <c r="Y1782" s="35"/>
      <c r="Z1782" s="35"/>
      <c r="AA1782" s="35"/>
      <c r="AB1782" s="35"/>
      <c r="AC1782" s="35"/>
      <c r="AD1782" s="35"/>
      <c r="AE1782" s="35"/>
      <c r="AR1782" s="190" t="s">
        <v>90</v>
      </c>
      <c r="AT1782" s="190" t="s">
        <v>179</v>
      </c>
      <c r="AU1782" s="190" t="s">
        <v>90</v>
      </c>
      <c r="AY1782" s="17" t="s">
        <v>182</v>
      </c>
      <c r="BE1782" s="191">
        <f>IF(N1782="základní",J1782,0)</f>
        <v>0</v>
      </c>
      <c r="BF1782" s="191">
        <f>IF(N1782="snížená",J1782,0)</f>
        <v>0</v>
      </c>
      <c r="BG1782" s="191">
        <f>IF(N1782="zákl. přenesená",J1782,0)</f>
        <v>0</v>
      </c>
      <c r="BH1782" s="191">
        <f>IF(N1782="sníž. přenesená",J1782,0)</f>
        <v>0</v>
      </c>
      <c r="BI1782" s="191">
        <f>IF(N1782="nulová",J1782,0)</f>
        <v>0</v>
      </c>
      <c r="BJ1782" s="17" t="s">
        <v>88</v>
      </c>
      <c r="BK1782" s="191">
        <f>ROUND(I1782*H1782,2)</f>
        <v>0</v>
      </c>
      <c r="BL1782" s="17" t="s">
        <v>88</v>
      </c>
      <c r="BM1782" s="190" t="s">
        <v>2044</v>
      </c>
    </row>
    <row r="1783" spans="1:65" s="13" customFormat="1" ht="11.25">
      <c r="B1783" s="192"/>
      <c r="C1783" s="193"/>
      <c r="D1783" s="194" t="s">
        <v>193</v>
      </c>
      <c r="E1783" s="195" t="s">
        <v>43</v>
      </c>
      <c r="F1783" s="196" t="s">
        <v>532</v>
      </c>
      <c r="G1783" s="193"/>
      <c r="H1783" s="195" t="s">
        <v>43</v>
      </c>
      <c r="I1783" s="197"/>
      <c r="J1783" s="193"/>
      <c r="K1783" s="193"/>
      <c r="L1783" s="198"/>
      <c r="M1783" s="199"/>
      <c r="N1783" s="200"/>
      <c r="O1783" s="200"/>
      <c r="P1783" s="200"/>
      <c r="Q1783" s="200"/>
      <c r="R1783" s="200"/>
      <c r="S1783" s="200"/>
      <c r="T1783" s="201"/>
      <c r="AT1783" s="202" t="s">
        <v>193</v>
      </c>
      <c r="AU1783" s="202" t="s">
        <v>90</v>
      </c>
      <c r="AV1783" s="13" t="s">
        <v>88</v>
      </c>
      <c r="AW1783" s="13" t="s">
        <v>41</v>
      </c>
      <c r="AX1783" s="13" t="s">
        <v>80</v>
      </c>
      <c r="AY1783" s="202" t="s">
        <v>182</v>
      </c>
    </row>
    <row r="1784" spans="1:65" s="13" customFormat="1" ht="11.25">
      <c r="B1784" s="192"/>
      <c r="C1784" s="193"/>
      <c r="D1784" s="194" t="s">
        <v>193</v>
      </c>
      <c r="E1784" s="195" t="s">
        <v>43</v>
      </c>
      <c r="F1784" s="196" t="s">
        <v>2006</v>
      </c>
      <c r="G1784" s="193"/>
      <c r="H1784" s="195" t="s">
        <v>43</v>
      </c>
      <c r="I1784" s="197"/>
      <c r="J1784" s="193"/>
      <c r="K1784" s="193"/>
      <c r="L1784" s="198"/>
      <c r="M1784" s="199"/>
      <c r="N1784" s="200"/>
      <c r="O1784" s="200"/>
      <c r="P1784" s="200"/>
      <c r="Q1784" s="200"/>
      <c r="R1784" s="200"/>
      <c r="S1784" s="200"/>
      <c r="T1784" s="201"/>
      <c r="AT1784" s="202" t="s">
        <v>193</v>
      </c>
      <c r="AU1784" s="202" t="s">
        <v>90</v>
      </c>
      <c r="AV1784" s="13" t="s">
        <v>88</v>
      </c>
      <c r="AW1784" s="13" t="s">
        <v>41</v>
      </c>
      <c r="AX1784" s="13" t="s">
        <v>80</v>
      </c>
      <c r="AY1784" s="202" t="s">
        <v>182</v>
      </c>
    </row>
    <row r="1785" spans="1:65" s="14" customFormat="1" ht="11.25">
      <c r="B1785" s="203"/>
      <c r="C1785" s="204"/>
      <c r="D1785" s="194" t="s">
        <v>193</v>
      </c>
      <c r="E1785" s="205" t="s">
        <v>43</v>
      </c>
      <c r="F1785" s="206" t="s">
        <v>88</v>
      </c>
      <c r="G1785" s="204"/>
      <c r="H1785" s="207">
        <v>1</v>
      </c>
      <c r="I1785" s="208"/>
      <c r="J1785" s="204"/>
      <c r="K1785" s="204"/>
      <c r="L1785" s="209"/>
      <c r="M1785" s="210"/>
      <c r="N1785" s="211"/>
      <c r="O1785" s="211"/>
      <c r="P1785" s="211"/>
      <c r="Q1785" s="211"/>
      <c r="R1785" s="211"/>
      <c r="S1785" s="211"/>
      <c r="T1785" s="212"/>
      <c r="AT1785" s="213" t="s">
        <v>193</v>
      </c>
      <c r="AU1785" s="213" t="s">
        <v>90</v>
      </c>
      <c r="AV1785" s="14" t="s">
        <v>90</v>
      </c>
      <c r="AW1785" s="14" t="s">
        <v>41</v>
      </c>
      <c r="AX1785" s="14" t="s">
        <v>88</v>
      </c>
      <c r="AY1785" s="213" t="s">
        <v>182</v>
      </c>
    </row>
    <row r="1786" spans="1:65" s="2" customFormat="1" ht="14.45" customHeight="1">
      <c r="A1786" s="35"/>
      <c r="B1786" s="36"/>
      <c r="C1786" s="214" t="s">
        <v>2078</v>
      </c>
      <c r="D1786" s="214" t="s">
        <v>179</v>
      </c>
      <c r="E1786" s="215" t="s">
        <v>2046</v>
      </c>
      <c r="F1786" s="216" t="s">
        <v>2047</v>
      </c>
      <c r="G1786" s="217" t="s">
        <v>2043</v>
      </c>
      <c r="H1786" s="218">
        <v>1</v>
      </c>
      <c r="I1786" s="219"/>
      <c r="J1786" s="220">
        <f>ROUND(I1786*H1786,2)</f>
        <v>0</v>
      </c>
      <c r="K1786" s="216" t="s">
        <v>198</v>
      </c>
      <c r="L1786" s="221"/>
      <c r="M1786" s="222" t="s">
        <v>43</v>
      </c>
      <c r="N1786" s="223" t="s">
        <v>51</v>
      </c>
      <c r="O1786" s="65"/>
      <c r="P1786" s="188">
        <f>O1786*H1786</f>
        <v>0</v>
      </c>
      <c r="Q1786" s="188">
        <v>0</v>
      </c>
      <c r="R1786" s="188">
        <f>Q1786*H1786</f>
        <v>0</v>
      </c>
      <c r="S1786" s="188">
        <v>0</v>
      </c>
      <c r="T1786" s="189">
        <f>S1786*H1786</f>
        <v>0</v>
      </c>
      <c r="U1786" s="35"/>
      <c r="V1786" s="35"/>
      <c r="W1786" s="35"/>
      <c r="X1786" s="35"/>
      <c r="Y1786" s="35"/>
      <c r="Z1786" s="35"/>
      <c r="AA1786" s="35"/>
      <c r="AB1786" s="35"/>
      <c r="AC1786" s="35"/>
      <c r="AD1786" s="35"/>
      <c r="AE1786" s="35"/>
      <c r="AR1786" s="190" t="s">
        <v>90</v>
      </c>
      <c r="AT1786" s="190" t="s">
        <v>179</v>
      </c>
      <c r="AU1786" s="190" t="s">
        <v>90</v>
      </c>
      <c r="AY1786" s="17" t="s">
        <v>182</v>
      </c>
      <c r="BE1786" s="191">
        <f>IF(N1786="základní",J1786,0)</f>
        <v>0</v>
      </c>
      <c r="BF1786" s="191">
        <f>IF(N1786="snížená",J1786,0)</f>
        <v>0</v>
      </c>
      <c r="BG1786" s="191">
        <f>IF(N1786="zákl. přenesená",J1786,0)</f>
        <v>0</v>
      </c>
      <c r="BH1786" s="191">
        <f>IF(N1786="sníž. přenesená",J1786,0)</f>
        <v>0</v>
      </c>
      <c r="BI1786" s="191">
        <f>IF(N1786="nulová",J1786,0)</f>
        <v>0</v>
      </c>
      <c r="BJ1786" s="17" t="s">
        <v>88</v>
      </c>
      <c r="BK1786" s="191">
        <f>ROUND(I1786*H1786,2)</f>
        <v>0</v>
      </c>
      <c r="BL1786" s="17" t="s">
        <v>88</v>
      </c>
      <c r="BM1786" s="190" t="s">
        <v>2048</v>
      </c>
    </row>
    <row r="1787" spans="1:65" s="13" customFormat="1" ht="11.25">
      <c r="B1787" s="192"/>
      <c r="C1787" s="193"/>
      <c r="D1787" s="194" t="s">
        <v>193</v>
      </c>
      <c r="E1787" s="195" t="s">
        <v>43</v>
      </c>
      <c r="F1787" s="196" t="s">
        <v>532</v>
      </c>
      <c r="G1787" s="193"/>
      <c r="H1787" s="195" t="s">
        <v>43</v>
      </c>
      <c r="I1787" s="197"/>
      <c r="J1787" s="193"/>
      <c r="K1787" s="193"/>
      <c r="L1787" s="198"/>
      <c r="M1787" s="199"/>
      <c r="N1787" s="200"/>
      <c r="O1787" s="200"/>
      <c r="P1787" s="200"/>
      <c r="Q1787" s="200"/>
      <c r="R1787" s="200"/>
      <c r="S1787" s="200"/>
      <c r="T1787" s="201"/>
      <c r="AT1787" s="202" t="s">
        <v>193</v>
      </c>
      <c r="AU1787" s="202" t="s">
        <v>90</v>
      </c>
      <c r="AV1787" s="13" t="s">
        <v>88</v>
      </c>
      <c r="AW1787" s="13" t="s">
        <v>41</v>
      </c>
      <c r="AX1787" s="13" t="s">
        <v>80</v>
      </c>
      <c r="AY1787" s="202" t="s">
        <v>182</v>
      </c>
    </row>
    <row r="1788" spans="1:65" s="13" customFormat="1" ht="11.25">
      <c r="B1788" s="192"/>
      <c r="C1788" s="193"/>
      <c r="D1788" s="194" t="s">
        <v>193</v>
      </c>
      <c r="E1788" s="195" t="s">
        <v>43</v>
      </c>
      <c r="F1788" s="196" t="s">
        <v>2006</v>
      </c>
      <c r="G1788" s="193"/>
      <c r="H1788" s="195" t="s">
        <v>43</v>
      </c>
      <c r="I1788" s="197"/>
      <c r="J1788" s="193"/>
      <c r="K1788" s="193"/>
      <c r="L1788" s="198"/>
      <c r="M1788" s="199"/>
      <c r="N1788" s="200"/>
      <c r="O1788" s="200"/>
      <c r="P1788" s="200"/>
      <c r="Q1788" s="200"/>
      <c r="R1788" s="200"/>
      <c r="S1788" s="200"/>
      <c r="T1788" s="201"/>
      <c r="AT1788" s="202" t="s">
        <v>193</v>
      </c>
      <c r="AU1788" s="202" t="s">
        <v>90</v>
      </c>
      <c r="AV1788" s="13" t="s">
        <v>88</v>
      </c>
      <c r="AW1788" s="13" t="s">
        <v>41</v>
      </c>
      <c r="AX1788" s="13" t="s">
        <v>80</v>
      </c>
      <c r="AY1788" s="202" t="s">
        <v>182</v>
      </c>
    </row>
    <row r="1789" spans="1:65" s="14" customFormat="1" ht="11.25">
      <c r="B1789" s="203"/>
      <c r="C1789" s="204"/>
      <c r="D1789" s="194" t="s">
        <v>193</v>
      </c>
      <c r="E1789" s="205" t="s">
        <v>43</v>
      </c>
      <c r="F1789" s="206" t="s">
        <v>88</v>
      </c>
      <c r="G1789" s="204"/>
      <c r="H1789" s="207">
        <v>1</v>
      </c>
      <c r="I1789" s="208"/>
      <c r="J1789" s="204"/>
      <c r="K1789" s="204"/>
      <c r="L1789" s="209"/>
      <c r="M1789" s="210"/>
      <c r="N1789" s="211"/>
      <c r="O1789" s="211"/>
      <c r="P1789" s="211"/>
      <c r="Q1789" s="211"/>
      <c r="R1789" s="211"/>
      <c r="S1789" s="211"/>
      <c r="T1789" s="212"/>
      <c r="AT1789" s="213" t="s">
        <v>193</v>
      </c>
      <c r="AU1789" s="213" t="s">
        <v>90</v>
      </c>
      <c r="AV1789" s="14" t="s">
        <v>90</v>
      </c>
      <c r="AW1789" s="14" t="s">
        <v>41</v>
      </c>
      <c r="AX1789" s="14" t="s">
        <v>88</v>
      </c>
      <c r="AY1789" s="213" t="s">
        <v>182</v>
      </c>
    </row>
    <row r="1790" spans="1:65" s="2" customFormat="1" ht="14.45" customHeight="1">
      <c r="A1790" s="35"/>
      <c r="B1790" s="36"/>
      <c r="C1790" s="179" t="s">
        <v>2081</v>
      </c>
      <c r="D1790" s="179" t="s">
        <v>187</v>
      </c>
      <c r="E1790" s="180" t="s">
        <v>2050</v>
      </c>
      <c r="F1790" s="181" t="s">
        <v>2051</v>
      </c>
      <c r="G1790" s="182" t="s">
        <v>190</v>
      </c>
      <c r="H1790" s="183">
        <v>1</v>
      </c>
      <c r="I1790" s="184"/>
      <c r="J1790" s="185">
        <f>ROUND(I1790*H1790,2)</f>
        <v>0</v>
      </c>
      <c r="K1790" s="181" t="s">
        <v>191</v>
      </c>
      <c r="L1790" s="40"/>
      <c r="M1790" s="186" t="s">
        <v>43</v>
      </c>
      <c r="N1790" s="187" t="s">
        <v>51</v>
      </c>
      <c r="O1790" s="65"/>
      <c r="P1790" s="188">
        <f>O1790*H1790</f>
        <v>0</v>
      </c>
      <c r="Q1790" s="188">
        <v>0</v>
      </c>
      <c r="R1790" s="188">
        <f>Q1790*H1790</f>
        <v>0</v>
      </c>
      <c r="S1790" s="188">
        <v>0</v>
      </c>
      <c r="T1790" s="189">
        <f>S1790*H1790</f>
        <v>0</v>
      </c>
      <c r="U1790" s="35"/>
      <c r="V1790" s="35"/>
      <c r="W1790" s="35"/>
      <c r="X1790" s="35"/>
      <c r="Y1790" s="35"/>
      <c r="Z1790" s="35"/>
      <c r="AA1790" s="35"/>
      <c r="AB1790" s="35"/>
      <c r="AC1790" s="35"/>
      <c r="AD1790" s="35"/>
      <c r="AE1790" s="35"/>
      <c r="AR1790" s="190" t="s">
        <v>88</v>
      </c>
      <c r="AT1790" s="190" t="s">
        <v>187</v>
      </c>
      <c r="AU1790" s="190" t="s">
        <v>90</v>
      </c>
      <c r="AY1790" s="17" t="s">
        <v>182</v>
      </c>
      <c r="BE1790" s="191">
        <f>IF(N1790="základní",J1790,0)</f>
        <v>0</v>
      </c>
      <c r="BF1790" s="191">
        <f>IF(N1790="snížená",J1790,0)</f>
        <v>0</v>
      </c>
      <c r="BG1790" s="191">
        <f>IF(N1790="zákl. přenesená",J1790,0)</f>
        <v>0</v>
      </c>
      <c r="BH1790" s="191">
        <f>IF(N1790="sníž. přenesená",J1790,0)</f>
        <v>0</v>
      </c>
      <c r="BI1790" s="191">
        <f>IF(N1790="nulová",J1790,0)</f>
        <v>0</v>
      </c>
      <c r="BJ1790" s="17" t="s">
        <v>88</v>
      </c>
      <c r="BK1790" s="191">
        <f>ROUND(I1790*H1790,2)</f>
        <v>0</v>
      </c>
      <c r="BL1790" s="17" t="s">
        <v>88</v>
      </c>
      <c r="BM1790" s="190" t="s">
        <v>2052</v>
      </c>
    </row>
    <row r="1791" spans="1:65" s="13" customFormat="1" ht="11.25">
      <c r="B1791" s="192"/>
      <c r="C1791" s="193"/>
      <c r="D1791" s="194" t="s">
        <v>193</v>
      </c>
      <c r="E1791" s="195" t="s">
        <v>43</v>
      </c>
      <c r="F1791" s="196" t="s">
        <v>532</v>
      </c>
      <c r="G1791" s="193"/>
      <c r="H1791" s="195" t="s">
        <v>43</v>
      </c>
      <c r="I1791" s="197"/>
      <c r="J1791" s="193"/>
      <c r="K1791" s="193"/>
      <c r="L1791" s="198"/>
      <c r="M1791" s="199"/>
      <c r="N1791" s="200"/>
      <c r="O1791" s="200"/>
      <c r="P1791" s="200"/>
      <c r="Q1791" s="200"/>
      <c r="R1791" s="200"/>
      <c r="S1791" s="200"/>
      <c r="T1791" s="201"/>
      <c r="AT1791" s="202" t="s">
        <v>193</v>
      </c>
      <c r="AU1791" s="202" t="s">
        <v>90</v>
      </c>
      <c r="AV1791" s="13" t="s">
        <v>88</v>
      </c>
      <c r="AW1791" s="13" t="s">
        <v>41</v>
      </c>
      <c r="AX1791" s="13" t="s">
        <v>80</v>
      </c>
      <c r="AY1791" s="202" t="s">
        <v>182</v>
      </c>
    </row>
    <row r="1792" spans="1:65" s="13" customFormat="1" ht="11.25">
      <c r="B1792" s="192"/>
      <c r="C1792" s="193"/>
      <c r="D1792" s="194" t="s">
        <v>193</v>
      </c>
      <c r="E1792" s="195" t="s">
        <v>43</v>
      </c>
      <c r="F1792" s="196" t="s">
        <v>2006</v>
      </c>
      <c r="G1792" s="193"/>
      <c r="H1792" s="195" t="s">
        <v>43</v>
      </c>
      <c r="I1792" s="197"/>
      <c r="J1792" s="193"/>
      <c r="K1792" s="193"/>
      <c r="L1792" s="198"/>
      <c r="M1792" s="199"/>
      <c r="N1792" s="200"/>
      <c r="O1792" s="200"/>
      <c r="P1792" s="200"/>
      <c r="Q1792" s="200"/>
      <c r="R1792" s="200"/>
      <c r="S1792" s="200"/>
      <c r="T1792" s="201"/>
      <c r="AT1792" s="202" t="s">
        <v>193</v>
      </c>
      <c r="AU1792" s="202" t="s">
        <v>90</v>
      </c>
      <c r="AV1792" s="13" t="s">
        <v>88</v>
      </c>
      <c r="AW1792" s="13" t="s">
        <v>41</v>
      </c>
      <c r="AX1792" s="13" t="s">
        <v>80</v>
      </c>
      <c r="AY1792" s="202" t="s">
        <v>182</v>
      </c>
    </row>
    <row r="1793" spans="1:65" s="14" customFormat="1" ht="11.25">
      <c r="B1793" s="203"/>
      <c r="C1793" s="204"/>
      <c r="D1793" s="194" t="s">
        <v>193</v>
      </c>
      <c r="E1793" s="205" t="s">
        <v>43</v>
      </c>
      <c r="F1793" s="206" t="s">
        <v>88</v>
      </c>
      <c r="G1793" s="204"/>
      <c r="H1793" s="207">
        <v>1</v>
      </c>
      <c r="I1793" s="208"/>
      <c r="J1793" s="204"/>
      <c r="K1793" s="204"/>
      <c r="L1793" s="209"/>
      <c r="M1793" s="210"/>
      <c r="N1793" s="211"/>
      <c r="O1793" s="211"/>
      <c r="P1793" s="211"/>
      <c r="Q1793" s="211"/>
      <c r="R1793" s="211"/>
      <c r="S1793" s="211"/>
      <c r="T1793" s="212"/>
      <c r="AT1793" s="213" t="s">
        <v>193</v>
      </c>
      <c r="AU1793" s="213" t="s">
        <v>90</v>
      </c>
      <c r="AV1793" s="14" t="s">
        <v>90</v>
      </c>
      <c r="AW1793" s="14" t="s">
        <v>41</v>
      </c>
      <c r="AX1793" s="14" t="s">
        <v>88</v>
      </c>
      <c r="AY1793" s="213" t="s">
        <v>182</v>
      </c>
    </row>
    <row r="1794" spans="1:65" s="2" customFormat="1" ht="14.45" customHeight="1">
      <c r="A1794" s="35"/>
      <c r="B1794" s="36"/>
      <c r="C1794" s="214" t="s">
        <v>2083</v>
      </c>
      <c r="D1794" s="214" t="s">
        <v>179</v>
      </c>
      <c r="E1794" s="215" t="s">
        <v>2054</v>
      </c>
      <c r="F1794" s="216" t="s">
        <v>2055</v>
      </c>
      <c r="G1794" s="217" t="s">
        <v>190</v>
      </c>
      <c r="H1794" s="218">
        <v>1</v>
      </c>
      <c r="I1794" s="219"/>
      <c r="J1794" s="220">
        <f>ROUND(I1794*H1794,2)</f>
        <v>0</v>
      </c>
      <c r="K1794" s="216" t="s">
        <v>198</v>
      </c>
      <c r="L1794" s="221"/>
      <c r="M1794" s="222" t="s">
        <v>43</v>
      </c>
      <c r="N1794" s="223" t="s">
        <v>51</v>
      </c>
      <c r="O1794" s="65"/>
      <c r="P1794" s="188">
        <f>O1794*H1794</f>
        <v>0</v>
      </c>
      <c r="Q1794" s="188">
        <v>0</v>
      </c>
      <c r="R1794" s="188">
        <f>Q1794*H1794</f>
        <v>0</v>
      </c>
      <c r="S1794" s="188">
        <v>0</v>
      </c>
      <c r="T1794" s="189">
        <f>S1794*H1794</f>
        <v>0</v>
      </c>
      <c r="U1794" s="35"/>
      <c r="V1794" s="35"/>
      <c r="W1794" s="35"/>
      <c r="X1794" s="35"/>
      <c r="Y1794" s="35"/>
      <c r="Z1794" s="35"/>
      <c r="AA1794" s="35"/>
      <c r="AB1794" s="35"/>
      <c r="AC1794" s="35"/>
      <c r="AD1794" s="35"/>
      <c r="AE1794" s="35"/>
      <c r="AR1794" s="190" t="s">
        <v>90</v>
      </c>
      <c r="AT1794" s="190" t="s">
        <v>179</v>
      </c>
      <c r="AU1794" s="190" t="s">
        <v>90</v>
      </c>
      <c r="AY1794" s="17" t="s">
        <v>182</v>
      </c>
      <c r="BE1794" s="191">
        <f>IF(N1794="základní",J1794,0)</f>
        <v>0</v>
      </c>
      <c r="BF1794" s="191">
        <f>IF(N1794="snížená",J1794,0)</f>
        <v>0</v>
      </c>
      <c r="BG1794" s="191">
        <f>IF(N1794="zákl. přenesená",J1794,0)</f>
        <v>0</v>
      </c>
      <c r="BH1794" s="191">
        <f>IF(N1794="sníž. přenesená",J1794,0)</f>
        <v>0</v>
      </c>
      <c r="BI1794" s="191">
        <f>IF(N1794="nulová",J1794,0)</f>
        <v>0</v>
      </c>
      <c r="BJ1794" s="17" t="s">
        <v>88</v>
      </c>
      <c r="BK1794" s="191">
        <f>ROUND(I1794*H1794,2)</f>
        <v>0</v>
      </c>
      <c r="BL1794" s="17" t="s">
        <v>88</v>
      </c>
      <c r="BM1794" s="190" t="s">
        <v>2056</v>
      </c>
    </row>
    <row r="1795" spans="1:65" s="13" customFormat="1" ht="11.25">
      <c r="B1795" s="192"/>
      <c r="C1795" s="193"/>
      <c r="D1795" s="194" t="s">
        <v>193</v>
      </c>
      <c r="E1795" s="195" t="s">
        <v>43</v>
      </c>
      <c r="F1795" s="196" t="s">
        <v>532</v>
      </c>
      <c r="G1795" s="193"/>
      <c r="H1795" s="195" t="s">
        <v>43</v>
      </c>
      <c r="I1795" s="197"/>
      <c r="J1795" s="193"/>
      <c r="K1795" s="193"/>
      <c r="L1795" s="198"/>
      <c r="M1795" s="199"/>
      <c r="N1795" s="200"/>
      <c r="O1795" s="200"/>
      <c r="P1795" s="200"/>
      <c r="Q1795" s="200"/>
      <c r="R1795" s="200"/>
      <c r="S1795" s="200"/>
      <c r="T1795" s="201"/>
      <c r="AT1795" s="202" t="s">
        <v>193</v>
      </c>
      <c r="AU1795" s="202" t="s">
        <v>90</v>
      </c>
      <c r="AV1795" s="13" t="s">
        <v>88</v>
      </c>
      <c r="AW1795" s="13" t="s">
        <v>41</v>
      </c>
      <c r="AX1795" s="13" t="s">
        <v>80</v>
      </c>
      <c r="AY1795" s="202" t="s">
        <v>182</v>
      </c>
    </row>
    <row r="1796" spans="1:65" s="13" customFormat="1" ht="11.25">
      <c r="B1796" s="192"/>
      <c r="C1796" s="193"/>
      <c r="D1796" s="194" t="s">
        <v>193</v>
      </c>
      <c r="E1796" s="195" t="s">
        <v>43</v>
      </c>
      <c r="F1796" s="196" t="s">
        <v>2006</v>
      </c>
      <c r="G1796" s="193"/>
      <c r="H1796" s="195" t="s">
        <v>43</v>
      </c>
      <c r="I1796" s="197"/>
      <c r="J1796" s="193"/>
      <c r="K1796" s="193"/>
      <c r="L1796" s="198"/>
      <c r="M1796" s="199"/>
      <c r="N1796" s="200"/>
      <c r="O1796" s="200"/>
      <c r="P1796" s="200"/>
      <c r="Q1796" s="200"/>
      <c r="R1796" s="200"/>
      <c r="S1796" s="200"/>
      <c r="T1796" s="201"/>
      <c r="AT1796" s="202" t="s">
        <v>193</v>
      </c>
      <c r="AU1796" s="202" t="s">
        <v>90</v>
      </c>
      <c r="AV1796" s="13" t="s">
        <v>88</v>
      </c>
      <c r="AW1796" s="13" t="s">
        <v>41</v>
      </c>
      <c r="AX1796" s="13" t="s">
        <v>80</v>
      </c>
      <c r="AY1796" s="202" t="s">
        <v>182</v>
      </c>
    </row>
    <row r="1797" spans="1:65" s="14" customFormat="1" ht="11.25">
      <c r="B1797" s="203"/>
      <c r="C1797" s="204"/>
      <c r="D1797" s="194" t="s">
        <v>193</v>
      </c>
      <c r="E1797" s="205" t="s">
        <v>43</v>
      </c>
      <c r="F1797" s="206" t="s">
        <v>88</v>
      </c>
      <c r="G1797" s="204"/>
      <c r="H1797" s="207">
        <v>1</v>
      </c>
      <c r="I1797" s="208"/>
      <c r="J1797" s="204"/>
      <c r="K1797" s="204"/>
      <c r="L1797" s="209"/>
      <c r="M1797" s="210"/>
      <c r="N1797" s="211"/>
      <c r="O1797" s="211"/>
      <c r="P1797" s="211"/>
      <c r="Q1797" s="211"/>
      <c r="R1797" s="211"/>
      <c r="S1797" s="211"/>
      <c r="T1797" s="212"/>
      <c r="AT1797" s="213" t="s">
        <v>193</v>
      </c>
      <c r="AU1797" s="213" t="s">
        <v>90</v>
      </c>
      <c r="AV1797" s="14" t="s">
        <v>90</v>
      </c>
      <c r="AW1797" s="14" t="s">
        <v>41</v>
      </c>
      <c r="AX1797" s="14" t="s">
        <v>88</v>
      </c>
      <c r="AY1797" s="213" t="s">
        <v>182</v>
      </c>
    </row>
    <row r="1798" spans="1:65" s="2" customFormat="1" ht="14.45" customHeight="1">
      <c r="A1798" s="35"/>
      <c r="B1798" s="36"/>
      <c r="C1798" s="214" t="s">
        <v>2088</v>
      </c>
      <c r="D1798" s="214" t="s">
        <v>179</v>
      </c>
      <c r="E1798" s="215" t="s">
        <v>2058</v>
      </c>
      <c r="F1798" s="216" t="s">
        <v>2059</v>
      </c>
      <c r="G1798" s="217" t="s">
        <v>190</v>
      </c>
      <c r="H1798" s="218">
        <v>1</v>
      </c>
      <c r="I1798" s="219"/>
      <c r="J1798" s="220">
        <f>ROUND(I1798*H1798,2)</f>
        <v>0</v>
      </c>
      <c r="K1798" s="216" t="s">
        <v>198</v>
      </c>
      <c r="L1798" s="221"/>
      <c r="M1798" s="222" t="s">
        <v>43</v>
      </c>
      <c r="N1798" s="223" t="s">
        <v>51</v>
      </c>
      <c r="O1798" s="65"/>
      <c r="P1798" s="188">
        <f>O1798*H1798</f>
        <v>0</v>
      </c>
      <c r="Q1798" s="188">
        <v>0</v>
      </c>
      <c r="R1798" s="188">
        <f>Q1798*H1798</f>
        <v>0</v>
      </c>
      <c r="S1798" s="188">
        <v>0</v>
      </c>
      <c r="T1798" s="189">
        <f>S1798*H1798</f>
        <v>0</v>
      </c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R1798" s="190" t="s">
        <v>90</v>
      </c>
      <c r="AT1798" s="190" t="s">
        <v>179</v>
      </c>
      <c r="AU1798" s="190" t="s">
        <v>90</v>
      </c>
      <c r="AY1798" s="17" t="s">
        <v>182</v>
      </c>
      <c r="BE1798" s="191">
        <f>IF(N1798="základní",J1798,0)</f>
        <v>0</v>
      </c>
      <c r="BF1798" s="191">
        <f>IF(N1798="snížená",J1798,0)</f>
        <v>0</v>
      </c>
      <c r="BG1798" s="191">
        <f>IF(N1798="zákl. přenesená",J1798,0)</f>
        <v>0</v>
      </c>
      <c r="BH1798" s="191">
        <f>IF(N1798="sníž. přenesená",J1798,0)</f>
        <v>0</v>
      </c>
      <c r="BI1798" s="191">
        <f>IF(N1798="nulová",J1798,0)</f>
        <v>0</v>
      </c>
      <c r="BJ1798" s="17" t="s">
        <v>88</v>
      </c>
      <c r="BK1798" s="191">
        <f>ROUND(I1798*H1798,2)</f>
        <v>0</v>
      </c>
      <c r="BL1798" s="17" t="s">
        <v>88</v>
      </c>
      <c r="BM1798" s="190" t="s">
        <v>2060</v>
      </c>
    </row>
    <row r="1799" spans="1:65" s="13" customFormat="1" ht="11.25">
      <c r="B1799" s="192"/>
      <c r="C1799" s="193"/>
      <c r="D1799" s="194" t="s">
        <v>193</v>
      </c>
      <c r="E1799" s="195" t="s">
        <v>43</v>
      </c>
      <c r="F1799" s="196" t="s">
        <v>532</v>
      </c>
      <c r="G1799" s="193"/>
      <c r="H1799" s="195" t="s">
        <v>43</v>
      </c>
      <c r="I1799" s="197"/>
      <c r="J1799" s="193"/>
      <c r="K1799" s="193"/>
      <c r="L1799" s="198"/>
      <c r="M1799" s="199"/>
      <c r="N1799" s="200"/>
      <c r="O1799" s="200"/>
      <c r="P1799" s="200"/>
      <c r="Q1799" s="200"/>
      <c r="R1799" s="200"/>
      <c r="S1799" s="200"/>
      <c r="T1799" s="201"/>
      <c r="AT1799" s="202" t="s">
        <v>193</v>
      </c>
      <c r="AU1799" s="202" t="s">
        <v>90</v>
      </c>
      <c r="AV1799" s="13" t="s">
        <v>88</v>
      </c>
      <c r="AW1799" s="13" t="s">
        <v>41</v>
      </c>
      <c r="AX1799" s="13" t="s">
        <v>80</v>
      </c>
      <c r="AY1799" s="202" t="s">
        <v>182</v>
      </c>
    </row>
    <row r="1800" spans="1:65" s="13" customFormat="1" ht="11.25">
      <c r="B1800" s="192"/>
      <c r="C1800" s="193"/>
      <c r="D1800" s="194" t="s">
        <v>193</v>
      </c>
      <c r="E1800" s="195" t="s">
        <v>43</v>
      </c>
      <c r="F1800" s="196" t="s">
        <v>2006</v>
      </c>
      <c r="G1800" s="193"/>
      <c r="H1800" s="195" t="s">
        <v>43</v>
      </c>
      <c r="I1800" s="197"/>
      <c r="J1800" s="193"/>
      <c r="K1800" s="193"/>
      <c r="L1800" s="198"/>
      <c r="M1800" s="199"/>
      <c r="N1800" s="200"/>
      <c r="O1800" s="200"/>
      <c r="P1800" s="200"/>
      <c r="Q1800" s="200"/>
      <c r="R1800" s="200"/>
      <c r="S1800" s="200"/>
      <c r="T1800" s="201"/>
      <c r="AT1800" s="202" t="s">
        <v>193</v>
      </c>
      <c r="AU1800" s="202" t="s">
        <v>90</v>
      </c>
      <c r="AV1800" s="13" t="s">
        <v>88</v>
      </c>
      <c r="AW1800" s="13" t="s">
        <v>41</v>
      </c>
      <c r="AX1800" s="13" t="s">
        <v>80</v>
      </c>
      <c r="AY1800" s="202" t="s">
        <v>182</v>
      </c>
    </row>
    <row r="1801" spans="1:65" s="14" customFormat="1" ht="11.25">
      <c r="B1801" s="203"/>
      <c r="C1801" s="204"/>
      <c r="D1801" s="194" t="s">
        <v>193</v>
      </c>
      <c r="E1801" s="205" t="s">
        <v>43</v>
      </c>
      <c r="F1801" s="206" t="s">
        <v>88</v>
      </c>
      <c r="G1801" s="204"/>
      <c r="H1801" s="207">
        <v>1</v>
      </c>
      <c r="I1801" s="208"/>
      <c r="J1801" s="204"/>
      <c r="K1801" s="204"/>
      <c r="L1801" s="209"/>
      <c r="M1801" s="210"/>
      <c r="N1801" s="211"/>
      <c r="O1801" s="211"/>
      <c r="P1801" s="211"/>
      <c r="Q1801" s="211"/>
      <c r="R1801" s="211"/>
      <c r="S1801" s="211"/>
      <c r="T1801" s="212"/>
      <c r="AT1801" s="213" t="s">
        <v>193</v>
      </c>
      <c r="AU1801" s="213" t="s">
        <v>90</v>
      </c>
      <c r="AV1801" s="14" t="s">
        <v>90</v>
      </c>
      <c r="AW1801" s="14" t="s">
        <v>41</v>
      </c>
      <c r="AX1801" s="14" t="s">
        <v>88</v>
      </c>
      <c r="AY1801" s="213" t="s">
        <v>182</v>
      </c>
    </row>
    <row r="1802" spans="1:65" s="2" customFormat="1" ht="14.45" customHeight="1">
      <c r="A1802" s="35"/>
      <c r="B1802" s="36"/>
      <c r="C1802" s="179" t="s">
        <v>2093</v>
      </c>
      <c r="D1802" s="179" t="s">
        <v>187</v>
      </c>
      <c r="E1802" s="180" t="s">
        <v>201</v>
      </c>
      <c r="F1802" s="181" t="s">
        <v>202</v>
      </c>
      <c r="G1802" s="182" t="s">
        <v>190</v>
      </c>
      <c r="H1802" s="183">
        <v>1</v>
      </c>
      <c r="I1802" s="184"/>
      <c r="J1802" s="185">
        <f>ROUND(I1802*H1802,2)</f>
        <v>0</v>
      </c>
      <c r="K1802" s="181" t="s">
        <v>191</v>
      </c>
      <c r="L1802" s="40"/>
      <c r="M1802" s="186" t="s">
        <v>43</v>
      </c>
      <c r="N1802" s="187" t="s">
        <v>51</v>
      </c>
      <c r="O1802" s="65"/>
      <c r="P1802" s="188">
        <f>O1802*H1802</f>
        <v>0</v>
      </c>
      <c r="Q1802" s="188">
        <v>0</v>
      </c>
      <c r="R1802" s="188">
        <f>Q1802*H1802</f>
        <v>0</v>
      </c>
      <c r="S1802" s="188">
        <v>0</v>
      </c>
      <c r="T1802" s="189">
        <f>S1802*H1802</f>
        <v>0</v>
      </c>
      <c r="U1802" s="35"/>
      <c r="V1802" s="35"/>
      <c r="W1802" s="35"/>
      <c r="X1802" s="35"/>
      <c r="Y1802" s="35"/>
      <c r="Z1802" s="35"/>
      <c r="AA1802" s="35"/>
      <c r="AB1802" s="35"/>
      <c r="AC1802" s="35"/>
      <c r="AD1802" s="35"/>
      <c r="AE1802" s="35"/>
      <c r="AR1802" s="190" t="s">
        <v>88</v>
      </c>
      <c r="AT1802" s="190" t="s">
        <v>187</v>
      </c>
      <c r="AU1802" s="190" t="s">
        <v>90</v>
      </c>
      <c r="AY1802" s="17" t="s">
        <v>182</v>
      </c>
      <c r="BE1802" s="191">
        <f>IF(N1802="základní",J1802,0)</f>
        <v>0</v>
      </c>
      <c r="BF1802" s="191">
        <f>IF(N1802="snížená",J1802,0)</f>
        <v>0</v>
      </c>
      <c r="BG1802" s="191">
        <f>IF(N1802="zákl. přenesená",J1802,0)</f>
        <v>0</v>
      </c>
      <c r="BH1802" s="191">
        <f>IF(N1802="sníž. přenesená",J1802,0)</f>
        <v>0</v>
      </c>
      <c r="BI1802" s="191">
        <f>IF(N1802="nulová",J1802,0)</f>
        <v>0</v>
      </c>
      <c r="BJ1802" s="17" t="s">
        <v>88</v>
      </c>
      <c r="BK1802" s="191">
        <f>ROUND(I1802*H1802,2)</f>
        <v>0</v>
      </c>
      <c r="BL1802" s="17" t="s">
        <v>88</v>
      </c>
      <c r="BM1802" s="190" t="s">
        <v>2639</v>
      </c>
    </row>
    <row r="1803" spans="1:65" s="13" customFormat="1" ht="11.25">
      <c r="B1803" s="192"/>
      <c r="C1803" s="193"/>
      <c r="D1803" s="194" t="s">
        <v>193</v>
      </c>
      <c r="E1803" s="195" t="s">
        <v>43</v>
      </c>
      <c r="F1803" s="196" t="s">
        <v>532</v>
      </c>
      <c r="G1803" s="193"/>
      <c r="H1803" s="195" t="s">
        <v>43</v>
      </c>
      <c r="I1803" s="197"/>
      <c r="J1803" s="193"/>
      <c r="K1803" s="193"/>
      <c r="L1803" s="198"/>
      <c r="M1803" s="199"/>
      <c r="N1803" s="200"/>
      <c r="O1803" s="200"/>
      <c r="P1803" s="200"/>
      <c r="Q1803" s="200"/>
      <c r="R1803" s="200"/>
      <c r="S1803" s="200"/>
      <c r="T1803" s="201"/>
      <c r="AT1803" s="202" t="s">
        <v>193</v>
      </c>
      <c r="AU1803" s="202" t="s">
        <v>90</v>
      </c>
      <c r="AV1803" s="13" t="s">
        <v>88</v>
      </c>
      <c r="AW1803" s="13" t="s">
        <v>41</v>
      </c>
      <c r="AX1803" s="13" t="s">
        <v>80</v>
      </c>
      <c r="AY1803" s="202" t="s">
        <v>182</v>
      </c>
    </row>
    <row r="1804" spans="1:65" s="13" customFormat="1" ht="11.25">
      <c r="B1804" s="192"/>
      <c r="C1804" s="193"/>
      <c r="D1804" s="194" t="s">
        <v>193</v>
      </c>
      <c r="E1804" s="195" t="s">
        <v>43</v>
      </c>
      <c r="F1804" s="196" t="s">
        <v>2006</v>
      </c>
      <c r="G1804" s="193"/>
      <c r="H1804" s="195" t="s">
        <v>43</v>
      </c>
      <c r="I1804" s="197"/>
      <c r="J1804" s="193"/>
      <c r="K1804" s="193"/>
      <c r="L1804" s="198"/>
      <c r="M1804" s="199"/>
      <c r="N1804" s="200"/>
      <c r="O1804" s="200"/>
      <c r="P1804" s="200"/>
      <c r="Q1804" s="200"/>
      <c r="R1804" s="200"/>
      <c r="S1804" s="200"/>
      <c r="T1804" s="201"/>
      <c r="AT1804" s="202" t="s">
        <v>193</v>
      </c>
      <c r="AU1804" s="202" t="s">
        <v>90</v>
      </c>
      <c r="AV1804" s="13" t="s">
        <v>88</v>
      </c>
      <c r="AW1804" s="13" t="s">
        <v>41</v>
      </c>
      <c r="AX1804" s="13" t="s">
        <v>80</v>
      </c>
      <c r="AY1804" s="202" t="s">
        <v>182</v>
      </c>
    </row>
    <row r="1805" spans="1:65" s="14" customFormat="1" ht="11.25">
      <c r="B1805" s="203"/>
      <c r="C1805" s="204"/>
      <c r="D1805" s="194" t="s">
        <v>193</v>
      </c>
      <c r="E1805" s="205" t="s">
        <v>43</v>
      </c>
      <c r="F1805" s="206" t="s">
        <v>88</v>
      </c>
      <c r="G1805" s="204"/>
      <c r="H1805" s="207">
        <v>1</v>
      </c>
      <c r="I1805" s="208"/>
      <c r="J1805" s="204"/>
      <c r="K1805" s="204"/>
      <c r="L1805" s="209"/>
      <c r="M1805" s="210"/>
      <c r="N1805" s="211"/>
      <c r="O1805" s="211"/>
      <c r="P1805" s="211"/>
      <c r="Q1805" s="211"/>
      <c r="R1805" s="211"/>
      <c r="S1805" s="211"/>
      <c r="T1805" s="212"/>
      <c r="AT1805" s="213" t="s">
        <v>193</v>
      </c>
      <c r="AU1805" s="213" t="s">
        <v>90</v>
      </c>
      <c r="AV1805" s="14" t="s">
        <v>90</v>
      </c>
      <c r="AW1805" s="14" t="s">
        <v>41</v>
      </c>
      <c r="AX1805" s="14" t="s">
        <v>88</v>
      </c>
      <c r="AY1805" s="213" t="s">
        <v>182</v>
      </c>
    </row>
    <row r="1806" spans="1:65" s="2" customFormat="1" ht="14.45" customHeight="1">
      <c r="A1806" s="35"/>
      <c r="B1806" s="36"/>
      <c r="C1806" s="214" t="s">
        <v>2100</v>
      </c>
      <c r="D1806" s="214" t="s">
        <v>179</v>
      </c>
      <c r="E1806" s="215" t="s">
        <v>2640</v>
      </c>
      <c r="F1806" s="216" t="s">
        <v>2641</v>
      </c>
      <c r="G1806" s="217" t="s">
        <v>190</v>
      </c>
      <c r="H1806" s="218">
        <v>1</v>
      </c>
      <c r="I1806" s="219"/>
      <c r="J1806" s="220">
        <f>ROUND(I1806*H1806,2)</f>
        <v>0</v>
      </c>
      <c r="K1806" s="216" t="s">
        <v>198</v>
      </c>
      <c r="L1806" s="221"/>
      <c r="M1806" s="222" t="s">
        <v>43</v>
      </c>
      <c r="N1806" s="223" t="s">
        <v>51</v>
      </c>
      <c r="O1806" s="65"/>
      <c r="P1806" s="188">
        <f>O1806*H1806</f>
        <v>0</v>
      </c>
      <c r="Q1806" s="188">
        <v>0.03</v>
      </c>
      <c r="R1806" s="188">
        <f>Q1806*H1806</f>
        <v>0.03</v>
      </c>
      <c r="S1806" s="188">
        <v>0</v>
      </c>
      <c r="T1806" s="189">
        <f>S1806*H1806</f>
        <v>0</v>
      </c>
      <c r="U1806" s="35"/>
      <c r="V1806" s="35"/>
      <c r="W1806" s="35"/>
      <c r="X1806" s="35"/>
      <c r="Y1806" s="35"/>
      <c r="Z1806" s="35"/>
      <c r="AA1806" s="35"/>
      <c r="AB1806" s="35"/>
      <c r="AC1806" s="35"/>
      <c r="AD1806" s="35"/>
      <c r="AE1806" s="35"/>
      <c r="AR1806" s="190" t="s">
        <v>90</v>
      </c>
      <c r="AT1806" s="190" t="s">
        <v>179</v>
      </c>
      <c r="AU1806" s="190" t="s">
        <v>90</v>
      </c>
      <c r="AY1806" s="17" t="s">
        <v>182</v>
      </c>
      <c r="BE1806" s="191">
        <f>IF(N1806="základní",J1806,0)</f>
        <v>0</v>
      </c>
      <c r="BF1806" s="191">
        <f>IF(N1806="snížená",J1806,0)</f>
        <v>0</v>
      </c>
      <c r="BG1806" s="191">
        <f>IF(N1806="zákl. přenesená",J1806,0)</f>
        <v>0</v>
      </c>
      <c r="BH1806" s="191">
        <f>IF(N1806="sníž. přenesená",J1806,0)</f>
        <v>0</v>
      </c>
      <c r="BI1806" s="191">
        <f>IF(N1806="nulová",J1806,0)</f>
        <v>0</v>
      </c>
      <c r="BJ1806" s="17" t="s">
        <v>88</v>
      </c>
      <c r="BK1806" s="191">
        <f>ROUND(I1806*H1806,2)</f>
        <v>0</v>
      </c>
      <c r="BL1806" s="17" t="s">
        <v>88</v>
      </c>
      <c r="BM1806" s="190" t="s">
        <v>2642</v>
      </c>
    </row>
    <row r="1807" spans="1:65" s="13" customFormat="1" ht="11.25">
      <c r="B1807" s="192"/>
      <c r="C1807" s="193"/>
      <c r="D1807" s="194" t="s">
        <v>193</v>
      </c>
      <c r="E1807" s="195" t="s">
        <v>43</v>
      </c>
      <c r="F1807" s="196" t="s">
        <v>532</v>
      </c>
      <c r="G1807" s="193"/>
      <c r="H1807" s="195" t="s">
        <v>43</v>
      </c>
      <c r="I1807" s="197"/>
      <c r="J1807" s="193"/>
      <c r="K1807" s="193"/>
      <c r="L1807" s="198"/>
      <c r="M1807" s="199"/>
      <c r="N1807" s="200"/>
      <c r="O1807" s="200"/>
      <c r="P1807" s="200"/>
      <c r="Q1807" s="200"/>
      <c r="R1807" s="200"/>
      <c r="S1807" s="200"/>
      <c r="T1807" s="201"/>
      <c r="AT1807" s="202" t="s">
        <v>193</v>
      </c>
      <c r="AU1807" s="202" t="s">
        <v>90</v>
      </c>
      <c r="AV1807" s="13" t="s">
        <v>88</v>
      </c>
      <c r="AW1807" s="13" t="s">
        <v>41</v>
      </c>
      <c r="AX1807" s="13" t="s">
        <v>80</v>
      </c>
      <c r="AY1807" s="202" t="s">
        <v>182</v>
      </c>
    </row>
    <row r="1808" spans="1:65" s="13" customFormat="1" ht="11.25">
      <c r="B1808" s="192"/>
      <c r="C1808" s="193"/>
      <c r="D1808" s="194" t="s">
        <v>193</v>
      </c>
      <c r="E1808" s="195" t="s">
        <v>43</v>
      </c>
      <c r="F1808" s="196" t="s">
        <v>2006</v>
      </c>
      <c r="G1808" s="193"/>
      <c r="H1808" s="195" t="s">
        <v>43</v>
      </c>
      <c r="I1808" s="197"/>
      <c r="J1808" s="193"/>
      <c r="K1808" s="193"/>
      <c r="L1808" s="198"/>
      <c r="M1808" s="199"/>
      <c r="N1808" s="200"/>
      <c r="O1808" s="200"/>
      <c r="P1808" s="200"/>
      <c r="Q1808" s="200"/>
      <c r="R1808" s="200"/>
      <c r="S1808" s="200"/>
      <c r="T1808" s="201"/>
      <c r="AT1808" s="202" t="s">
        <v>193</v>
      </c>
      <c r="AU1808" s="202" t="s">
        <v>90</v>
      </c>
      <c r="AV1808" s="13" t="s">
        <v>88</v>
      </c>
      <c r="AW1808" s="13" t="s">
        <v>41</v>
      </c>
      <c r="AX1808" s="13" t="s">
        <v>80</v>
      </c>
      <c r="AY1808" s="202" t="s">
        <v>182</v>
      </c>
    </row>
    <row r="1809" spans="1:65" s="14" customFormat="1" ht="11.25">
      <c r="B1809" s="203"/>
      <c r="C1809" s="204"/>
      <c r="D1809" s="194" t="s">
        <v>193</v>
      </c>
      <c r="E1809" s="205" t="s">
        <v>43</v>
      </c>
      <c r="F1809" s="206" t="s">
        <v>88</v>
      </c>
      <c r="G1809" s="204"/>
      <c r="H1809" s="207">
        <v>1</v>
      </c>
      <c r="I1809" s="208"/>
      <c r="J1809" s="204"/>
      <c r="K1809" s="204"/>
      <c r="L1809" s="209"/>
      <c r="M1809" s="210"/>
      <c r="N1809" s="211"/>
      <c r="O1809" s="211"/>
      <c r="P1809" s="211"/>
      <c r="Q1809" s="211"/>
      <c r="R1809" s="211"/>
      <c r="S1809" s="211"/>
      <c r="T1809" s="212"/>
      <c r="AT1809" s="213" t="s">
        <v>193</v>
      </c>
      <c r="AU1809" s="213" t="s">
        <v>90</v>
      </c>
      <c r="AV1809" s="14" t="s">
        <v>90</v>
      </c>
      <c r="AW1809" s="14" t="s">
        <v>41</v>
      </c>
      <c r="AX1809" s="14" t="s">
        <v>88</v>
      </c>
      <c r="AY1809" s="213" t="s">
        <v>182</v>
      </c>
    </row>
    <row r="1810" spans="1:65" s="12" customFormat="1" ht="22.9" customHeight="1">
      <c r="B1810" s="163"/>
      <c r="C1810" s="164"/>
      <c r="D1810" s="165" t="s">
        <v>79</v>
      </c>
      <c r="E1810" s="177" t="s">
        <v>1045</v>
      </c>
      <c r="F1810" s="177" t="s">
        <v>1046</v>
      </c>
      <c r="G1810" s="164"/>
      <c r="H1810" s="164"/>
      <c r="I1810" s="167"/>
      <c r="J1810" s="178">
        <f>BK1810</f>
        <v>0</v>
      </c>
      <c r="K1810" s="164"/>
      <c r="L1810" s="169"/>
      <c r="M1810" s="170"/>
      <c r="N1810" s="171"/>
      <c r="O1810" s="171"/>
      <c r="P1810" s="172">
        <f>SUM(P1811:P2065)</f>
        <v>0</v>
      </c>
      <c r="Q1810" s="171"/>
      <c r="R1810" s="172">
        <f>SUM(R1811:R2065)</f>
        <v>82.023298730000008</v>
      </c>
      <c r="S1810" s="171"/>
      <c r="T1810" s="173">
        <f>SUM(T1811:T2065)</f>
        <v>0</v>
      </c>
      <c r="AR1810" s="174" t="s">
        <v>181</v>
      </c>
      <c r="AT1810" s="175" t="s">
        <v>79</v>
      </c>
      <c r="AU1810" s="175" t="s">
        <v>88</v>
      </c>
      <c r="AY1810" s="174" t="s">
        <v>182</v>
      </c>
      <c r="BK1810" s="176">
        <f>SUM(BK1811:BK2065)</f>
        <v>0</v>
      </c>
    </row>
    <row r="1811" spans="1:65" s="2" customFormat="1" ht="24.2" customHeight="1">
      <c r="A1811" s="35"/>
      <c r="B1811" s="36"/>
      <c r="C1811" s="179" t="s">
        <v>2104</v>
      </c>
      <c r="D1811" s="179" t="s">
        <v>187</v>
      </c>
      <c r="E1811" s="180" t="s">
        <v>1048</v>
      </c>
      <c r="F1811" s="181" t="s">
        <v>1049</v>
      </c>
      <c r="G1811" s="182" t="s">
        <v>740</v>
      </c>
      <c r="H1811" s="183">
        <v>0.41299999999999998</v>
      </c>
      <c r="I1811" s="184"/>
      <c r="J1811" s="185">
        <f>ROUND(I1811*H1811,2)</f>
        <v>0</v>
      </c>
      <c r="K1811" s="181" t="s">
        <v>191</v>
      </c>
      <c r="L1811" s="40"/>
      <c r="M1811" s="186" t="s">
        <v>43</v>
      </c>
      <c r="N1811" s="187" t="s">
        <v>51</v>
      </c>
      <c r="O1811" s="65"/>
      <c r="P1811" s="188">
        <f>O1811*H1811</f>
        <v>0</v>
      </c>
      <c r="Q1811" s="188">
        <v>8.8000000000000005E-3</v>
      </c>
      <c r="R1811" s="188">
        <f>Q1811*H1811</f>
        <v>3.6343999999999999E-3</v>
      </c>
      <c r="S1811" s="188">
        <v>0</v>
      </c>
      <c r="T1811" s="189">
        <f>S1811*H1811</f>
        <v>0</v>
      </c>
      <c r="U1811" s="35"/>
      <c r="V1811" s="35"/>
      <c r="W1811" s="35"/>
      <c r="X1811" s="35"/>
      <c r="Y1811" s="35"/>
      <c r="Z1811" s="35"/>
      <c r="AA1811" s="35"/>
      <c r="AB1811" s="35"/>
      <c r="AC1811" s="35"/>
      <c r="AD1811" s="35"/>
      <c r="AE1811" s="35"/>
      <c r="AR1811" s="190" t="s">
        <v>88</v>
      </c>
      <c r="AT1811" s="190" t="s">
        <v>187</v>
      </c>
      <c r="AU1811" s="190" t="s">
        <v>90</v>
      </c>
      <c r="AY1811" s="17" t="s">
        <v>182</v>
      </c>
      <c r="BE1811" s="191">
        <f>IF(N1811="základní",J1811,0)</f>
        <v>0</v>
      </c>
      <c r="BF1811" s="191">
        <f>IF(N1811="snížená",J1811,0)</f>
        <v>0</v>
      </c>
      <c r="BG1811" s="191">
        <f>IF(N1811="zákl. přenesená",J1811,0)</f>
        <v>0</v>
      </c>
      <c r="BH1811" s="191">
        <f>IF(N1811="sníž. přenesená",J1811,0)</f>
        <v>0</v>
      </c>
      <c r="BI1811" s="191">
        <f>IF(N1811="nulová",J1811,0)</f>
        <v>0</v>
      </c>
      <c r="BJ1811" s="17" t="s">
        <v>88</v>
      </c>
      <c r="BK1811" s="191">
        <f>ROUND(I1811*H1811,2)</f>
        <v>0</v>
      </c>
      <c r="BL1811" s="17" t="s">
        <v>88</v>
      </c>
      <c r="BM1811" s="190" t="s">
        <v>1050</v>
      </c>
    </row>
    <row r="1812" spans="1:65" s="13" customFormat="1" ht="11.25">
      <c r="B1812" s="192"/>
      <c r="C1812" s="193"/>
      <c r="D1812" s="194" t="s">
        <v>193</v>
      </c>
      <c r="E1812" s="195" t="s">
        <v>43</v>
      </c>
      <c r="F1812" s="196" t="s">
        <v>362</v>
      </c>
      <c r="G1812" s="193"/>
      <c r="H1812" s="195" t="s">
        <v>43</v>
      </c>
      <c r="I1812" s="197"/>
      <c r="J1812" s="193"/>
      <c r="K1812" s="193"/>
      <c r="L1812" s="198"/>
      <c r="M1812" s="199"/>
      <c r="N1812" s="200"/>
      <c r="O1812" s="200"/>
      <c r="P1812" s="200"/>
      <c r="Q1812" s="200"/>
      <c r="R1812" s="200"/>
      <c r="S1812" s="200"/>
      <c r="T1812" s="201"/>
      <c r="AT1812" s="202" t="s">
        <v>193</v>
      </c>
      <c r="AU1812" s="202" t="s">
        <v>90</v>
      </c>
      <c r="AV1812" s="13" t="s">
        <v>88</v>
      </c>
      <c r="AW1812" s="13" t="s">
        <v>41</v>
      </c>
      <c r="AX1812" s="13" t="s">
        <v>80</v>
      </c>
      <c r="AY1812" s="202" t="s">
        <v>182</v>
      </c>
    </row>
    <row r="1813" spans="1:65" s="13" customFormat="1" ht="11.25">
      <c r="B1813" s="192"/>
      <c r="C1813" s="193"/>
      <c r="D1813" s="194" t="s">
        <v>193</v>
      </c>
      <c r="E1813" s="195" t="s">
        <v>43</v>
      </c>
      <c r="F1813" s="196" t="s">
        <v>1051</v>
      </c>
      <c r="G1813" s="193"/>
      <c r="H1813" s="195" t="s">
        <v>43</v>
      </c>
      <c r="I1813" s="197"/>
      <c r="J1813" s="193"/>
      <c r="K1813" s="193"/>
      <c r="L1813" s="198"/>
      <c r="M1813" s="199"/>
      <c r="N1813" s="200"/>
      <c r="O1813" s="200"/>
      <c r="P1813" s="200"/>
      <c r="Q1813" s="200"/>
      <c r="R1813" s="200"/>
      <c r="S1813" s="200"/>
      <c r="T1813" s="201"/>
      <c r="AT1813" s="202" t="s">
        <v>193</v>
      </c>
      <c r="AU1813" s="202" t="s">
        <v>90</v>
      </c>
      <c r="AV1813" s="13" t="s">
        <v>88</v>
      </c>
      <c r="AW1813" s="13" t="s">
        <v>41</v>
      </c>
      <c r="AX1813" s="13" t="s">
        <v>80</v>
      </c>
      <c r="AY1813" s="202" t="s">
        <v>182</v>
      </c>
    </row>
    <row r="1814" spans="1:65" s="14" customFormat="1" ht="11.25">
      <c r="B1814" s="203"/>
      <c r="C1814" s="204"/>
      <c r="D1814" s="194" t="s">
        <v>193</v>
      </c>
      <c r="E1814" s="205" t="s">
        <v>43</v>
      </c>
      <c r="F1814" s="206" t="s">
        <v>2643</v>
      </c>
      <c r="G1814" s="204"/>
      <c r="H1814" s="207">
        <v>0.20499999999999999</v>
      </c>
      <c r="I1814" s="208"/>
      <c r="J1814" s="204"/>
      <c r="K1814" s="204"/>
      <c r="L1814" s="209"/>
      <c r="M1814" s="210"/>
      <c r="N1814" s="211"/>
      <c r="O1814" s="211"/>
      <c r="P1814" s="211"/>
      <c r="Q1814" s="211"/>
      <c r="R1814" s="211"/>
      <c r="S1814" s="211"/>
      <c r="T1814" s="212"/>
      <c r="AT1814" s="213" t="s">
        <v>193</v>
      </c>
      <c r="AU1814" s="213" t="s">
        <v>90</v>
      </c>
      <c r="AV1814" s="14" t="s">
        <v>90</v>
      </c>
      <c r="AW1814" s="14" t="s">
        <v>41</v>
      </c>
      <c r="AX1814" s="14" t="s">
        <v>80</v>
      </c>
      <c r="AY1814" s="213" t="s">
        <v>182</v>
      </c>
    </row>
    <row r="1815" spans="1:65" s="13" customFormat="1" ht="11.25">
      <c r="B1815" s="192"/>
      <c r="C1815" s="193"/>
      <c r="D1815" s="194" t="s">
        <v>193</v>
      </c>
      <c r="E1815" s="195" t="s">
        <v>43</v>
      </c>
      <c r="F1815" s="196" t="s">
        <v>1053</v>
      </c>
      <c r="G1815" s="193"/>
      <c r="H1815" s="195" t="s">
        <v>43</v>
      </c>
      <c r="I1815" s="197"/>
      <c r="J1815" s="193"/>
      <c r="K1815" s="193"/>
      <c r="L1815" s="198"/>
      <c r="M1815" s="199"/>
      <c r="N1815" s="200"/>
      <c r="O1815" s="200"/>
      <c r="P1815" s="200"/>
      <c r="Q1815" s="200"/>
      <c r="R1815" s="200"/>
      <c r="S1815" s="200"/>
      <c r="T1815" s="201"/>
      <c r="AT1815" s="202" t="s">
        <v>193</v>
      </c>
      <c r="AU1815" s="202" t="s">
        <v>90</v>
      </c>
      <c r="AV1815" s="13" t="s">
        <v>88</v>
      </c>
      <c r="AW1815" s="13" t="s">
        <v>41</v>
      </c>
      <c r="AX1815" s="13" t="s">
        <v>80</v>
      </c>
      <c r="AY1815" s="202" t="s">
        <v>182</v>
      </c>
    </row>
    <row r="1816" spans="1:65" s="14" customFormat="1" ht="11.25">
      <c r="B1816" s="203"/>
      <c r="C1816" s="204"/>
      <c r="D1816" s="194" t="s">
        <v>193</v>
      </c>
      <c r="E1816" s="205" t="s">
        <v>43</v>
      </c>
      <c r="F1816" s="206" t="s">
        <v>742</v>
      </c>
      <c r="G1816" s="204"/>
      <c r="H1816" s="207">
        <v>5.5E-2</v>
      </c>
      <c r="I1816" s="208"/>
      <c r="J1816" s="204"/>
      <c r="K1816" s="204"/>
      <c r="L1816" s="209"/>
      <c r="M1816" s="210"/>
      <c r="N1816" s="211"/>
      <c r="O1816" s="211"/>
      <c r="P1816" s="211"/>
      <c r="Q1816" s="211"/>
      <c r="R1816" s="211"/>
      <c r="S1816" s="211"/>
      <c r="T1816" s="212"/>
      <c r="AT1816" s="213" t="s">
        <v>193</v>
      </c>
      <c r="AU1816" s="213" t="s">
        <v>90</v>
      </c>
      <c r="AV1816" s="14" t="s">
        <v>90</v>
      </c>
      <c r="AW1816" s="14" t="s">
        <v>41</v>
      </c>
      <c r="AX1816" s="14" t="s">
        <v>80</v>
      </c>
      <c r="AY1816" s="213" t="s">
        <v>182</v>
      </c>
    </row>
    <row r="1817" spans="1:65" s="13" customFormat="1" ht="11.25">
      <c r="B1817" s="192"/>
      <c r="C1817" s="193"/>
      <c r="D1817" s="194" t="s">
        <v>193</v>
      </c>
      <c r="E1817" s="195" t="s">
        <v>43</v>
      </c>
      <c r="F1817" s="196" t="s">
        <v>2067</v>
      </c>
      <c r="G1817" s="193"/>
      <c r="H1817" s="195" t="s">
        <v>43</v>
      </c>
      <c r="I1817" s="197"/>
      <c r="J1817" s="193"/>
      <c r="K1817" s="193"/>
      <c r="L1817" s="198"/>
      <c r="M1817" s="199"/>
      <c r="N1817" s="200"/>
      <c r="O1817" s="200"/>
      <c r="P1817" s="200"/>
      <c r="Q1817" s="200"/>
      <c r="R1817" s="200"/>
      <c r="S1817" s="200"/>
      <c r="T1817" s="201"/>
      <c r="AT1817" s="202" t="s">
        <v>193</v>
      </c>
      <c r="AU1817" s="202" t="s">
        <v>90</v>
      </c>
      <c r="AV1817" s="13" t="s">
        <v>88</v>
      </c>
      <c r="AW1817" s="13" t="s">
        <v>41</v>
      </c>
      <c r="AX1817" s="13" t="s">
        <v>80</v>
      </c>
      <c r="AY1817" s="202" t="s">
        <v>182</v>
      </c>
    </row>
    <row r="1818" spans="1:65" s="14" customFormat="1" ht="11.25">
      <c r="B1818" s="203"/>
      <c r="C1818" s="204"/>
      <c r="D1818" s="194" t="s">
        <v>193</v>
      </c>
      <c r="E1818" s="205" t="s">
        <v>43</v>
      </c>
      <c r="F1818" s="206" t="s">
        <v>2644</v>
      </c>
      <c r="G1818" s="204"/>
      <c r="H1818" s="207">
        <v>9.4E-2</v>
      </c>
      <c r="I1818" s="208"/>
      <c r="J1818" s="204"/>
      <c r="K1818" s="204"/>
      <c r="L1818" s="209"/>
      <c r="M1818" s="210"/>
      <c r="N1818" s="211"/>
      <c r="O1818" s="211"/>
      <c r="P1818" s="211"/>
      <c r="Q1818" s="211"/>
      <c r="R1818" s="211"/>
      <c r="S1818" s="211"/>
      <c r="T1818" s="212"/>
      <c r="AT1818" s="213" t="s">
        <v>193</v>
      </c>
      <c r="AU1818" s="213" t="s">
        <v>90</v>
      </c>
      <c r="AV1818" s="14" t="s">
        <v>90</v>
      </c>
      <c r="AW1818" s="14" t="s">
        <v>41</v>
      </c>
      <c r="AX1818" s="14" t="s">
        <v>80</v>
      </c>
      <c r="AY1818" s="213" t="s">
        <v>182</v>
      </c>
    </row>
    <row r="1819" spans="1:65" s="13" customFormat="1" ht="11.25">
      <c r="B1819" s="192"/>
      <c r="C1819" s="193"/>
      <c r="D1819" s="194" t="s">
        <v>193</v>
      </c>
      <c r="E1819" s="195" t="s">
        <v>43</v>
      </c>
      <c r="F1819" s="196" t="s">
        <v>2068</v>
      </c>
      <c r="G1819" s="193"/>
      <c r="H1819" s="195" t="s">
        <v>43</v>
      </c>
      <c r="I1819" s="197"/>
      <c r="J1819" s="193"/>
      <c r="K1819" s="193"/>
      <c r="L1819" s="198"/>
      <c r="M1819" s="199"/>
      <c r="N1819" s="200"/>
      <c r="O1819" s="200"/>
      <c r="P1819" s="200"/>
      <c r="Q1819" s="200"/>
      <c r="R1819" s="200"/>
      <c r="S1819" s="200"/>
      <c r="T1819" s="201"/>
      <c r="AT1819" s="202" t="s">
        <v>193</v>
      </c>
      <c r="AU1819" s="202" t="s">
        <v>90</v>
      </c>
      <c r="AV1819" s="13" t="s">
        <v>88</v>
      </c>
      <c r="AW1819" s="13" t="s">
        <v>41</v>
      </c>
      <c r="AX1819" s="13" t="s">
        <v>80</v>
      </c>
      <c r="AY1819" s="202" t="s">
        <v>182</v>
      </c>
    </row>
    <row r="1820" spans="1:65" s="14" customFormat="1" ht="11.25">
      <c r="B1820" s="203"/>
      <c r="C1820" s="204"/>
      <c r="D1820" s="194" t="s">
        <v>193</v>
      </c>
      <c r="E1820" s="205" t="s">
        <v>43</v>
      </c>
      <c r="F1820" s="206" t="s">
        <v>2645</v>
      </c>
      <c r="G1820" s="204"/>
      <c r="H1820" s="207">
        <v>5.8999999999999997E-2</v>
      </c>
      <c r="I1820" s="208"/>
      <c r="J1820" s="204"/>
      <c r="K1820" s="204"/>
      <c r="L1820" s="209"/>
      <c r="M1820" s="210"/>
      <c r="N1820" s="211"/>
      <c r="O1820" s="211"/>
      <c r="P1820" s="211"/>
      <c r="Q1820" s="211"/>
      <c r="R1820" s="211"/>
      <c r="S1820" s="211"/>
      <c r="T1820" s="212"/>
      <c r="AT1820" s="213" t="s">
        <v>193</v>
      </c>
      <c r="AU1820" s="213" t="s">
        <v>90</v>
      </c>
      <c r="AV1820" s="14" t="s">
        <v>90</v>
      </c>
      <c r="AW1820" s="14" t="s">
        <v>41</v>
      </c>
      <c r="AX1820" s="14" t="s">
        <v>80</v>
      </c>
      <c r="AY1820" s="213" t="s">
        <v>182</v>
      </c>
    </row>
    <row r="1821" spans="1:65" s="15" customFormat="1" ht="11.25">
      <c r="B1821" s="227"/>
      <c r="C1821" s="228"/>
      <c r="D1821" s="194" t="s">
        <v>193</v>
      </c>
      <c r="E1821" s="229" t="s">
        <v>43</v>
      </c>
      <c r="F1821" s="230" t="s">
        <v>436</v>
      </c>
      <c r="G1821" s="228"/>
      <c r="H1821" s="231">
        <v>0.41299999999999998</v>
      </c>
      <c r="I1821" s="232"/>
      <c r="J1821" s="228"/>
      <c r="K1821" s="228"/>
      <c r="L1821" s="233"/>
      <c r="M1821" s="234"/>
      <c r="N1821" s="235"/>
      <c r="O1821" s="235"/>
      <c r="P1821" s="235"/>
      <c r="Q1821" s="235"/>
      <c r="R1821" s="235"/>
      <c r="S1821" s="235"/>
      <c r="T1821" s="236"/>
      <c r="AT1821" s="237" t="s">
        <v>193</v>
      </c>
      <c r="AU1821" s="237" t="s">
        <v>90</v>
      </c>
      <c r="AV1821" s="15" t="s">
        <v>205</v>
      </c>
      <c r="AW1821" s="15" t="s">
        <v>41</v>
      </c>
      <c r="AX1821" s="15" t="s">
        <v>88</v>
      </c>
      <c r="AY1821" s="237" t="s">
        <v>182</v>
      </c>
    </row>
    <row r="1822" spans="1:65" s="2" customFormat="1" ht="14.45" customHeight="1">
      <c r="A1822" s="35"/>
      <c r="B1822" s="36"/>
      <c r="C1822" s="179" t="s">
        <v>2107</v>
      </c>
      <c r="D1822" s="179" t="s">
        <v>187</v>
      </c>
      <c r="E1822" s="180" t="s">
        <v>1060</v>
      </c>
      <c r="F1822" s="181" t="s">
        <v>1061</v>
      </c>
      <c r="G1822" s="182" t="s">
        <v>740</v>
      </c>
      <c r="H1822" s="183">
        <v>0.41299999999999998</v>
      </c>
      <c r="I1822" s="184"/>
      <c r="J1822" s="185">
        <f>ROUND(I1822*H1822,2)</f>
        <v>0</v>
      </c>
      <c r="K1822" s="181" t="s">
        <v>191</v>
      </c>
      <c r="L1822" s="40"/>
      <c r="M1822" s="186" t="s">
        <v>43</v>
      </c>
      <c r="N1822" s="187" t="s">
        <v>51</v>
      </c>
      <c r="O1822" s="65"/>
      <c r="P1822" s="188">
        <f>O1822*H1822</f>
        <v>0</v>
      </c>
      <c r="Q1822" s="188">
        <v>9.9000000000000008E-3</v>
      </c>
      <c r="R1822" s="188">
        <f>Q1822*H1822</f>
        <v>4.0886999999999998E-3</v>
      </c>
      <c r="S1822" s="188">
        <v>0</v>
      </c>
      <c r="T1822" s="189">
        <f>S1822*H1822</f>
        <v>0</v>
      </c>
      <c r="U1822" s="35"/>
      <c r="V1822" s="35"/>
      <c r="W1822" s="35"/>
      <c r="X1822" s="35"/>
      <c r="Y1822" s="35"/>
      <c r="Z1822" s="35"/>
      <c r="AA1822" s="35"/>
      <c r="AB1822" s="35"/>
      <c r="AC1822" s="35"/>
      <c r="AD1822" s="35"/>
      <c r="AE1822" s="35"/>
      <c r="AR1822" s="190" t="s">
        <v>88</v>
      </c>
      <c r="AT1822" s="190" t="s">
        <v>187</v>
      </c>
      <c r="AU1822" s="190" t="s">
        <v>90</v>
      </c>
      <c r="AY1822" s="17" t="s">
        <v>182</v>
      </c>
      <c r="BE1822" s="191">
        <f>IF(N1822="základní",J1822,0)</f>
        <v>0</v>
      </c>
      <c r="BF1822" s="191">
        <f>IF(N1822="snížená",J1822,0)</f>
        <v>0</v>
      </c>
      <c r="BG1822" s="191">
        <f>IF(N1822="zákl. přenesená",J1822,0)</f>
        <v>0</v>
      </c>
      <c r="BH1822" s="191">
        <f>IF(N1822="sníž. přenesená",J1822,0)</f>
        <v>0</v>
      </c>
      <c r="BI1822" s="191">
        <f>IF(N1822="nulová",J1822,0)</f>
        <v>0</v>
      </c>
      <c r="BJ1822" s="17" t="s">
        <v>88</v>
      </c>
      <c r="BK1822" s="191">
        <f>ROUND(I1822*H1822,2)</f>
        <v>0</v>
      </c>
      <c r="BL1822" s="17" t="s">
        <v>88</v>
      </c>
      <c r="BM1822" s="190" t="s">
        <v>1062</v>
      </c>
    </row>
    <row r="1823" spans="1:65" s="13" customFormat="1" ht="11.25">
      <c r="B1823" s="192"/>
      <c r="C1823" s="193"/>
      <c r="D1823" s="194" t="s">
        <v>193</v>
      </c>
      <c r="E1823" s="195" t="s">
        <v>43</v>
      </c>
      <c r="F1823" s="196" t="s">
        <v>362</v>
      </c>
      <c r="G1823" s="193"/>
      <c r="H1823" s="195" t="s">
        <v>43</v>
      </c>
      <c r="I1823" s="197"/>
      <c r="J1823" s="193"/>
      <c r="K1823" s="193"/>
      <c r="L1823" s="198"/>
      <c r="M1823" s="199"/>
      <c r="N1823" s="200"/>
      <c r="O1823" s="200"/>
      <c r="P1823" s="200"/>
      <c r="Q1823" s="200"/>
      <c r="R1823" s="200"/>
      <c r="S1823" s="200"/>
      <c r="T1823" s="201"/>
      <c r="AT1823" s="202" t="s">
        <v>193</v>
      </c>
      <c r="AU1823" s="202" t="s">
        <v>90</v>
      </c>
      <c r="AV1823" s="13" t="s">
        <v>88</v>
      </c>
      <c r="AW1823" s="13" t="s">
        <v>41</v>
      </c>
      <c r="AX1823" s="13" t="s">
        <v>80</v>
      </c>
      <c r="AY1823" s="202" t="s">
        <v>182</v>
      </c>
    </row>
    <row r="1824" spans="1:65" s="13" customFormat="1" ht="11.25">
      <c r="B1824" s="192"/>
      <c r="C1824" s="193"/>
      <c r="D1824" s="194" t="s">
        <v>193</v>
      </c>
      <c r="E1824" s="195" t="s">
        <v>43</v>
      </c>
      <c r="F1824" s="196" t="s">
        <v>1051</v>
      </c>
      <c r="G1824" s="193"/>
      <c r="H1824" s="195" t="s">
        <v>43</v>
      </c>
      <c r="I1824" s="197"/>
      <c r="J1824" s="193"/>
      <c r="K1824" s="193"/>
      <c r="L1824" s="198"/>
      <c r="M1824" s="199"/>
      <c r="N1824" s="200"/>
      <c r="O1824" s="200"/>
      <c r="P1824" s="200"/>
      <c r="Q1824" s="200"/>
      <c r="R1824" s="200"/>
      <c r="S1824" s="200"/>
      <c r="T1824" s="201"/>
      <c r="AT1824" s="202" t="s">
        <v>193</v>
      </c>
      <c r="AU1824" s="202" t="s">
        <v>90</v>
      </c>
      <c r="AV1824" s="13" t="s">
        <v>88</v>
      </c>
      <c r="AW1824" s="13" t="s">
        <v>41</v>
      </c>
      <c r="AX1824" s="13" t="s">
        <v>80</v>
      </c>
      <c r="AY1824" s="202" t="s">
        <v>182</v>
      </c>
    </row>
    <row r="1825" spans="1:65" s="14" customFormat="1" ht="11.25">
      <c r="B1825" s="203"/>
      <c r="C1825" s="204"/>
      <c r="D1825" s="194" t="s">
        <v>193</v>
      </c>
      <c r="E1825" s="205" t="s">
        <v>43</v>
      </c>
      <c r="F1825" s="206" t="s">
        <v>2643</v>
      </c>
      <c r="G1825" s="204"/>
      <c r="H1825" s="207">
        <v>0.20499999999999999</v>
      </c>
      <c r="I1825" s="208"/>
      <c r="J1825" s="204"/>
      <c r="K1825" s="204"/>
      <c r="L1825" s="209"/>
      <c r="M1825" s="210"/>
      <c r="N1825" s="211"/>
      <c r="O1825" s="211"/>
      <c r="P1825" s="211"/>
      <c r="Q1825" s="211"/>
      <c r="R1825" s="211"/>
      <c r="S1825" s="211"/>
      <c r="T1825" s="212"/>
      <c r="AT1825" s="213" t="s">
        <v>193</v>
      </c>
      <c r="AU1825" s="213" t="s">
        <v>90</v>
      </c>
      <c r="AV1825" s="14" t="s">
        <v>90</v>
      </c>
      <c r="AW1825" s="14" t="s">
        <v>41</v>
      </c>
      <c r="AX1825" s="14" t="s">
        <v>80</v>
      </c>
      <c r="AY1825" s="213" t="s">
        <v>182</v>
      </c>
    </row>
    <row r="1826" spans="1:65" s="13" customFormat="1" ht="11.25">
      <c r="B1826" s="192"/>
      <c r="C1826" s="193"/>
      <c r="D1826" s="194" t="s">
        <v>193</v>
      </c>
      <c r="E1826" s="195" t="s">
        <v>43</v>
      </c>
      <c r="F1826" s="196" t="s">
        <v>1053</v>
      </c>
      <c r="G1826" s="193"/>
      <c r="H1826" s="195" t="s">
        <v>43</v>
      </c>
      <c r="I1826" s="197"/>
      <c r="J1826" s="193"/>
      <c r="K1826" s="193"/>
      <c r="L1826" s="198"/>
      <c r="M1826" s="199"/>
      <c r="N1826" s="200"/>
      <c r="O1826" s="200"/>
      <c r="P1826" s="200"/>
      <c r="Q1826" s="200"/>
      <c r="R1826" s="200"/>
      <c r="S1826" s="200"/>
      <c r="T1826" s="201"/>
      <c r="AT1826" s="202" t="s">
        <v>193</v>
      </c>
      <c r="AU1826" s="202" t="s">
        <v>90</v>
      </c>
      <c r="AV1826" s="13" t="s">
        <v>88</v>
      </c>
      <c r="AW1826" s="13" t="s">
        <v>41</v>
      </c>
      <c r="AX1826" s="13" t="s">
        <v>80</v>
      </c>
      <c r="AY1826" s="202" t="s">
        <v>182</v>
      </c>
    </row>
    <row r="1827" spans="1:65" s="14" customFormat="1" ht="11.25">
      <c r="B1827" s="203"/>
      <c r="C1827" s="204"/>
      <c r="D1827" s="194" t="s">
        <v>193</v>
      </c>
      <c r="E1827" s="205" t="s">
        <v>43</v>
      </c>
      <c r="F1827" s="206" t="s">
        <v>742</v>
      </c>
      <c r="G1827" s="204"/>
      <c r="H1827" s="207">
        <v>5.5E-2</v>
      </c>
      <c r="I1827" s="208"/>
      <c r="J1827" s="204"/>
      <c r="K1827" s="204"/>
      <c r="L1827" s="209"/>
      <c r="M1827" s="210"/>
      <c r="N1827" s="211"/>
      <c r="O1827" s="211"/>
      <c r="P1827" s="211"/>
      <c r="Q1827" s="211"/>
      <c r="R1827" s="211"/>
      <c r="S1827" s="211"/>
      <c r="T1827" s="212"/>
      <c r="AT1827" s="213" t="s">
        <v>193</v>
      </c>
      <c r="AU1827" s="213" t="s">
        <v>90</v>
      </c>
      <c r="AV1827" s="14" t="s">
        <v>90</v>
      </c>
      <c r="AW1827" s="14" t="s">
        <v>41</v>
      </c>
      <c r="AX1827" s="14" t="s">
        <v>80</v>
      </c>
      <c r="AY1827" s="213" t="s">
        <v>182</v>
      </c>
    </row>
    <row r="1828" spans="1:65" s="13" customFormat="1" ht="11.25">
      <c r="B1828" s="192"/>
      <c r="C1828" s="193"/>
      <c r="D1828" s="194" t="s">
        <v>193</v>
      </c>
      <c r="E1828" s="195" t="s">
        <v>43</v>
      </c>
      <c r="F1828" s="196" t="s">
        <v>2067</v>
      </c>
      <c r="G1828" s="193"/>
      <c r="H1828" s="195" t="s">
        <v>43</v>
      </c>
      <c r="I1828" s="197"/>
      <c r="J1828" s="193"/>
      <c r="K1828" s="193"/>
      <c r="L1828" s="198"/>
      <c r="M1828" s="199"/>
      <c r="N1828" s="200"/>
      <c r="O1828" s="200"/>
      <c r="P1828" s="200"/>
      <c r="Q1828" s="200"/>
      <c r="R1828" s="200"/>
      <c r="S1828" s="200"/>
      <c r="T1828" s="201"/>
      <c r="AT1828" s="202" t="s">
        <v>193</v>
      </c>
      <c r="AU1828" s="202" t="s">
        <v>90</v>
      </c>
      <c r="AV1828" s="13" t="s">
        <v>88</v>
      </c>
      <c r="AW1828" s="13" t="s">
        <v>41</v>
      </c>
      <c r="AX1828" s="13" t="s">
        <v>80</v>
      </c>
      <c r="AY1828" s="202" t="s">
        <v>182</v>
      </c>
    </row>
    <row r="1829" spans="1:65" s="14" customFormat="1" ht="11.25">
      <c r="B1829" s="203"/>
      <c r="C1829" s="204"/>
      <c r="D1829" s="194" t="s">
        <v>193</v>
      </c>
      <c r="E1829" s="205" t="s">
        <v>43</v>
      </c>
      <c r="F1829" s="206" t="s">
        <v>2644</v>
      </c>
      <c r="G1829" s="204"/>
      <c r="H1829" s="207">
        <v>9.4E-2</v>
      </c>
      <c r="I1829" s="208"/>
      <c r="J1829" s="204"/>
      <c r="K1829" s="204"/>
      <c r="L1829" s="209"/>
      <c r="M1829" s="210"/>
      <c r="N1829" s="211"/>
      <c r="O1829" s="211"/>
      <c r="P1829" s="211"/>
      <c r="Q1829" s="211"/>
      <c r="R1829" s="211"/>
      <c r="S1829" s="211"/>
      <c r="T1829" s="212"/>
      <c r="AT1829" s="213" t="s">
        <v>193</v>
      </c>
      <c r="AU1829" s="213" t="s">
        <v>90</v>
      </c>
      <c r="AV1829" s="14" t="s">
        <v>90</v>
      </c>
      <c r="AW1829" s="14" t="s">
        <v>41</v>
      </c>
      <c r="AX1829" s="14" t="s">
        <v>80</v>
      </c>
      <c r="AY1829" s="213" t="s">
        <v>182</v>
      </c>
    </row>
    <row r="1830" spans="1:65" s="13" customFormat="1" ht="11.25">
      <c r="B1830" s="192"/>
      <c r="C1830" s="193"/>
      <c r="D1830" s="194" t="s">
        <v>193</v>
      </c>
      <c r="E1830" s="195" t="s">
        <v>43</v>
      </c>
      <c r="F1830" s="196" t="s">
        <v>2068</v>
      </c>
      <c r="G1830" s="193"/>
      <c r="H1830" s="195" t="s">
        <v>43</v>
      </c>
      <c r="I1830" s="197"/>
      <c r="J1830" s="193"/>
      <c r="K1830" s="193"/>
      <c r="L1830" s="198"/>
      <c r="M1830" s="199"/>
      <c r="N1830" s="200"/>
      <c r="O1830" s="200"/>
      <c r="P1830" s="200"/>
      <c r="Q1830" s="200"/>
      <c r="R1830" s="200"/>
      <c r="S1830" s="200"/>
      <c r="T1830" s="201"/>
      <c r="AT1830" s="202" t="s">
        <v>193</v>
      </c>
      <c r="AU1830" s="202" t="s">
        <v>90</v>
      </c>
      <c r="AV1830" s="13" t="s">
        <v>88</v>
      </c>
      <c r="AW1830" s="13" t="s">
        <v>41</v>
      </c>
      <c r="AX1830" s="13" t="s">
        <v>80</v>
      </c>
      <c r="AY1830" s="202" t="s">
        <v>182</v>
      </c>
    </row>
    <row r="1831" spans="1:65" s="14" customFormat="1" ht="11.25">
      <c r="B1831" s="203"/>
      <c r="C1831" s="204"/>
      <c r="D1831" s="194" t="s">
        <v>193</v>
      </c>
      <c r="E1831" s="205" t="s">
        <v>43</v>
      </c>
      <c r="F1831" s="206" t="s">
        <v>2645</v>
      </c>
      <c r="G1831" s="204"/>
      <c r="H1831" s="207">
        <v>5.8999999999999997E-2</v>
      </c>
      <c r="I1831" s="208"/>
      <c r="J1831" s="204"/>
      <c r="K1831" s="204"/>
      <c r="L1831" s="209"/>
      <c r="M1831" s="210"/>
      <c r="N1831" s="211"/>
      <c r="O1831" s="211"/>
      <c r="P1831" s="211"/>
      <c r="Q1831" s="211"/>
      <c r="R1831" s="211"/>
      <c r="S1831" s="211"/>
      <c r="T1831" s="212"/>
      <c r="AT1831" s="213" t="s">
        <v>193</v>
      </c>
      <c r="AU1831" s="213" t="s">
        <v>90</v>
      </c>
      <c r="AV1831" s="14" t="s">
        <v>90</v>
      </c>
      <c r="AW1831" s="14" t="s">
        <v>41</v>
      </c>
      <c r="AX1831" s="14" t="s">
        <v>80</v>
      </c>
      <c r="AY1831" s="213" t="s">
        <v>182</v>
      </c>
    </row>
    <row r="1832" spans="1:65" s="15" customFormat="1" ht="11.25">
      <c r="B1832" s="227"/>
      <c r="C1832" s="228"/>
      <c r="D1832" s="194" t="s">
        <v>193</v>
      </c>
      <c r="E1832" s="229" t="s">
        <v>43</v>
      </c>
      <c r="F1832" s="230" t="s">
        <v>436</v>
      </c>
      <c r="G1832" s="228"/>
      <c r="H1832" s="231">
        <v>0.41299999999999998</v>
      </c>
      <c r="I1832" s="232"/>
      <c r="J1832" s="228"/>
      <c r="K1832" s="228"/>
      <c r="L1832" s="233"/>
      <c r="M1832" s="234"/>
      <c r="N1832" s="235"/>
      <c r="O1832" s="235"/>
      <c r="P1832" s="235"/>
      <c r="Q1832" s="235"/>
      <c r="R1832" s="235"/>
      <c r="S1832" s="235"/>
      <c r="T1832" s="236"/>
      <c r="AT1832" s="237" t="s">
        <v>193</v>
      </c>
      <c r="AU1832" s="237" t="s">
        <v>90</v>
      </c>
      <c r="AV1832" s="15" t="s">
        <v>205</v>
      </c>
      <c r="AW1832" s="15" t="s">
        <v>41</v>
      </c>
      <c r="AX1832" s="15" t="s">
        <v>88</v>
      </c>
      <c r="AY1832" s="237" t="s">
        <v>182</v>
      </c>
    </row>
    <row r="1833" spans="1:65" s="2" customFormat="1" ht="76.349999999999994" customHeight="1">
      <c r="A1833" s="35"/>
      <c r="B1833" s="36"/>
      <c r="C1833" s="179" t="s">
        <v>2113</v>
      </c>
      <c r="D1833" s="179" t="s">
        <v>187</v>
      </c>
      <c r="E1833" s="180" t="s">
        <v>2072</v>
      </c>
      <c r="F1833" s="181" t="s">
        <v>2073</v>
      </c>
      <c r="G1833" s="182" t="s">
        <v>190</v>
      </c>
      <c r="H1833" s="183">
        <v>1</v>
      </c>
      <c r="I1833" s="184"/>
      <c r="J1833" s="185">
        <f>ROUND(I1833*H1833,2)</f>
        <v>0</v>
      </c>
      <c r="K1833" s="181" t="s">
        <v>191</v>
      </c>
      <c r="L1833" s="40"/>
      <c r="M1833" s="186" t="s">
        <v>43</v>
      </c>
      <c r="N1833" s="187" t="s">
        <v>51</v>
      </c>
      <c r="O1833" s="65"/>
      <c r="P1833" s="188">
        <f>O1833*H1833</f>
        <v>0</v>
      </c>
      <c r="Q1833" s="188">
        <v>0</v>
      </c>
      <c r="R1833" s="188">
        <f>Q1833*H1833</f>
        <v>0</v>
      </c>
      <c r="S1833" s="188">
        <v>0</v>
      </c>
      <c r="T1833" s="189">
        <f>S1833*H1833</f>
        <v>0</v>
      </c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R1833" s="190" t="s">
        <v>88</v>
      </c>
      <c r="AT1833" s="190" t="s">
        <v>187</v>
      </c>
      <c r="AU1833" s="190" t="s">
        <v>90</v>
      </c>
      <c r="AY1833" s="17" t="s">
        <v>182</v>
      </c>
      <c r="BE1833" s="191">
        <f>IF(N1833="základní",J1833,0)</f>
        <v>0</v>
      </c>
      <c r="BF1833" s="191">
        <f>IF(N1833="snížená",J1833,0)</f>
        <v>0</v>
      </c>
      <c r="BG1833" s="191">
        <f>IF(N1833="zákl. přenesená",J1833,0)</f>
        <v>0</v>
      </c>
      <c r="BH1833" s="191">
        <f>IF(N1833="sníž. přenesená",J1833,0)</f>
        <v>0</v>
      </c>
      <c r="BI1833" s="191">
        <f>IF(N1833="nulová",J1833,0)</f>
        <v>0</v>
      </c>
      <c r="BJ1833" s="17" t="s">
        <v>88</v>
      </c>
      <c r="BK1833" s="191">
        <f>ROUND(I1833*H1833,2)</f>
        <v>0</v>
      </c>
      <c r="BL1833" s="17" t="s">
        <v>88</v>
      </c>
      <c r="BM1833" s="190" t="s">
        <v>2074</v>
      </c>
    </row>
    <row r="1834" spans="1:65" s="13" customFormat="1" ht="11.25">
      <c r="B1834" s="192"/>
      <c r="C1834" s="193"/>
      <c r="D1834" s="194" t="s">
        <v>193</v>
      </c>
      <c r="E1834" s="195" t="s">
        <v>43</v>
      </c>
      <c r="F1834" s="196" t="s">
        <v>362</v>
      </c>
      <c r="G1834" s="193"/>
      <c r="H1834" s="195" t="s">
        <v>43</v>
      </c>
      <c r="I1834" s="197"/>
      <c r="J1834" s="193"/>
      <c r="K1834" s="193"/>
      <c r="L1834" s="198"/>
      <c r="M1834" s="199"/>
      <c r="N1834" s="200"/>
      <c r="O1834" s="200"/>
      <c r="P1834" s="200"/>
      <c r="Q1834" s="200"/>
      <c r="R1834" s="200"/>
      <c r="S1834" s="200"/>
      <c r="T1834" s="201"/>
      <c r="AT1834" s="202" t="s">
        <v>193</v>
      </c>
      <c r="AU1834" s="202" t="s">
        <v>90</v>
      </c>
      <c r="AV1834" s="13" t="s">
        <v>88</v>
      </c>
      <c r="AW1834" s="13" t="s">
        <v>41</v>
      </c>
      <c r="AX1834" s="13" t="s">
        <v>80</v>
      </c>
      <c r="AY1834" s="202" t="s">
        <v>182</v>
      </c>
    </row>
    <row r="1835" spans="1:65" s="13" customFormat="1" ht="11.25">
      <c r="B1835" s="192"/>
      <c r="C1835" s="193"/>
      <c r="D1835" s="194" t="s">
        <v>193</v>
      </c>
      <c r="E1835" s="195" t="s">
        <v>43</v>
      </c>
      <c r="F1835" s="196" t="s">
        <v>2075</v>
      </c>
      <c r="G1835" s="193"/>
      <c r="H1835" s="195" t="s">
        <v>43</v>
      </c>
      <c r="I1835" s="197"/>
      <c r="J1835" s="193"/>
      <c r="K1835" s="193"/>
      <c r="L1835" s="198"/>
      <c r="M1835" s="199"/>
      <c r="N1835" s="200"/>
      <c r="O1835" s="200"/>
      <c r="P1835" s="200"/>
      <c r="Q1835" s="200"/>
      <c r="R1835" s="200"/>
      <c r="S1835" s="200"/>
      <c r="T1835" s="201"/>
      <c r="AT1835" s="202" t="s">
        <v>193</v>
      </c>
      <c r="AU1835" s="202" t="s">
        <v>90</v>
      </c>
      <c r="AV1835" s="13" t="s">
        <v>88</v>
      </c>
      <c r="AW1835" s="13" t="s">
        <v>41</v>
      </c>
      <c r="AX1835" s="13" t="s">
        <v>80</v>
      </c>
      <c r="AY1835" s="202" t="s">
        <v>182</v>
      </c>
    </row>
    <row r="1836" spans="1:65" s="14" customFormat="1" ht="11.25">
      <c r="B1836" s="203"/>
      <c r="C1836" s="204"/>
      <c r="D1836" s="194" t="s">
        <v>193</v>
      </c>
      <c r="E1836" s="205" t="s">
        <v>43</v>
      </c>
      <c r="F1836" s="206" t="s">
        <v>88</v>
      </c>
      <c r="G1836" s="204"/>
      <c r="H1836" s="207">
        <v>1</v>
      </c>
      <c r="I1836" s="208"/>
      <c r="J1836" s="204"/>
      <c r="K1836" s="204"/>
      <c r="L1836" s="209"/>
      <c r="M1836" s="210"/>
      <c r="N1836" s="211"/>
      <c r="O1836" s="211"/>
      <c r="P1836" s="211"/>
      <c r="Q1836" s="211"/>
      <c r="R1836" s="211"/>
      <c r="S1836" s="211"/>
      <c r="T1836" s="212"/>
      <c r="AT1836" s="213" t="s">
        <v>193</v>
      </c>
      <c r="AU1836" s="213" t="s">
        <v>90</v>
      </c>
      <c r="AV1836" s="14" t="s">
        <v>90</v>
      </c>
      <c r="AW1836" s="14" t="s">
        <v>41</v>
      </c>
      <c r="AX1836" s="14" t="s">
        <v>88</v>
      </c>
      <c r="AY1836" s="213" t="s">
        <v>182</v>
      </c>
    </row>
    <row r="1837" spans="1:65" s="2" customFormat="1" ht="90" customHeight="1">
      <c r="A1837" s="35"/>
      <c r="B1837" s="36"/>
      <c r="C1837" s="179" t="s">
        <v>2116</v>
      </c>
      <c r="D1837" s="179" t="s">
        <v>187</v>
      </c>
      <c r="E1837" s="180" t="s">
        <v>1064</v>
      </c>
      <c r="F1837" s="181" t="s">
        <v>1065</v>
      </c>
      <c r="G1837" s="182" t="s">
        <v>190</v>
      </c>
      <c r="H1837" s="183">
        <v>6</v>
      </c>
      <c r="I1837" s="184"/>
      <c r="J1837" s="185">
        <f>ROUND(I1837*H1837,2)</f>
        <v>0</v>
      </c>
      <c r="K1837" s="181" t="s">
        <v>191</v>
      </c>
      <c r="L1837" s="40"/>
      <c r="M1837" s="186" t="s">
        <v>43</v>
      </c>
      <c r="N1837" s="187" t="s">
        <v>51</v>
      </c>
      <c r="O1837" s="65"/>
      <c r="P1837" s="188">
        <f>O1837*H1837</f>
        <v>0</v>
      </c>
      <c r="Q1837" s="188">
        <v>0</v>
      </c>
      <c r="R1837" s="188">
        <f>Q1837*H1837</f>
        <v>0</v>
      </c>
      <c r="S1837" s="188">
        <v>0</v>
      </c>
      <c r="T1837" s="189">
        <f>S1837*H1837</f>
        <v>0</v>
      </c>
      <c r="U1837" s="35"/>
      <c r="V1837" s="35"/>
      <c r="W1837" s="35"/>
      <c r="X1837" s="35"/>
      <c r="Y1837" s="35"/>
      <c r="Z1837" s="35"/>
      <c r="AA1837" s="35"/>
      <c r="AB1837" s="35"/>
      <c r="AC1837" s="35"/>
      <c r="AD1837" s="35"/>
      <c r="AE1837" s="35"/>
      <c r="AR1837" s="190" t="s">
        <v>88</v>
      </c>
      <c r="AT1837" s="190" t="s">
        <v>187</v>
      </c>
      <c r="AU1837" s="190" t="s">
        <v>90</v>
      </c>
      <c r="AY1837" s="17" t="s">
        <v>182</v>
      </c>
      <c r="BE1837" s="191">
        <f>IF(N1837="základní",J1837,0)</f>
        <v>0</v>
      </c>
      <c r="BF1837" s="191">
        <f>IF(N1837="snížená",J1837,0)</f>
        <v>0</v>
      </c>
      <c r="BG1837" s="191">
        <f>IF(N1837="zákl. přenesená",J1837,0)</f>
        <v>0</v>
      </c>
      <c r="BH1837" s="191">
        <f>IF(N1837="sníž. přenesená",J1837,0)</f>
        <v>0</v>
      </c>
      <c r="BI1837" s="191">
        <f>IF(N1837="nulová",J1837,0)</f>
        <v>0</v>
      </c>
      <c r="BJ1837" s="17" t="s">
        <v>88</v>
      </c>
      <c r="BK1837" s="191">
        <f>ROUND(I1837*H1837,2)</f>
        <v>0</v>
      </c>
      <c r="BL1837" s="17" t="s">
        <v>88</v>
      </c>
      <c r="BM1837" s="190" t="s">
        <v>1066</v>
      </c>
    </row>
    <row r="1838" spans="1:65" s="13" customFormat="1" ht="11.25">
      <c r="B1838" s="192"/>
      <c r="C1838" s="193"/>
      <c r="D1838" s="194" t="s">
        <v>193</v>
      </c>
      <c r="E1838" s="195" t="s">
        <v>43</v>
      </c>
      <c r="F1838" s="196" t="s">
        <v>362</v>
      </c>
      <c r="G1838" s="193"/>
      <c r="H1838" s="195" t="s">
        <v>43</v>
      </c>
      <c r="I1838" s="197"/>
      <c r="J1838" s="193"/>
      <c r="K1838" s="193"/>
      <c r="L1838" s="198"/>
      <c r="M1838" s="199"/>
      <c r="N1838" s="200"/>
      <c r="O1838" s="200"/>
      <c r="P1838" s="200"/>
      <c r="Q1838" s="200"/>
      <c r="R1838" s="200"/>
      <c r="S1838" s="200"/>
      <c r="T1838" s="201"/>
      <c r="AT1838" s="202" t="s">
        <v>193</v>
      </c>
      <c r="AU1838" s="202" t="s">
        <v>90</v>
      </c>
      <c r="AV1838" s="13" t="s">
        <v>88</v>
      </c>
      <c r="AW1838" s="13" t="s">
        <v>41</v>
      </c>
      <c r="AX1838" s="13" t="s">
        <v>80</v>
      </c>
      <c r="AY1838" s="202" t="s">
        <v>182</v>
      </c>
    </row>
    <row r="1839" spans="1:65" s="13" customFormat="1" ht="11.25">
      <c r="B1839" s="192"/>
      <c r="C1839" s="193"/>
      <c r="D1839" s="194" t="s">
        <v>193</v>
      </c>
      <c r="E1839" s="195" t="s">
        <v>43</v>
      </c>
      <c r="F1839" s="196" t="s">
        <v>431</v>
      </c>
      <c r="G1839" s="193"/>
      <c r="H1839" s="195" t="s">
        <v>43</v>
      </c>
      <c r="I1839" s="197"/>
      <c r="J1839" s="193"/>
      <c r="K1839" s="193"/>
      <c r="L1839" s="198"/>
      <c r="M1839" s="199"/>
      <c r="N1839" s="200"/>
      <c r="O1839" s="200"/>
      <c r="P1839" s="200"/>
      <c r="Q1839" s="200"/>
      <c r="R1839" s="200"/>
      <c r="S1839" s="200"/>
      <c r="T1839" s="201"/>
      <c r="AT1839" s="202" t="s">
        <v>193</v>
      </c>
      <c r="AU1839" s="202" t="s">
        <v>90</v>
      </c>
      <c r="AV1839" s="13" t="s">
        <v>88</v>
      </c>
      <c r="AW1839" s="13" t="s">
        <v>41</v>
      </c>
      <c r="AX1839" s="13" t="s">
        <v>80</v>
      </c>
      <c r="AY1839" s="202" t="s">
        <v>182</v>
      </c>
    </row>
    <row r="1840" spans="1:65" s="13" customFormat="1" ht="11.25">
      <c r="B1840" s="192"/>
      <c r="C1840" s="193"/>
      <c r="D1840" s="194" t="s">
        <v>193</v>
      </c>
      <c r="E1840" s="195" t="s">
        <v>43</v>
      </c>
      <c r="F1840" s="196" t="s">
        <v>2077</v>
      </c>
      <c r="G1840" s="193"/>
      <c r="H1840" s="195" t="s">
        <v>43</v>
      </c>
      <c r="I1840" s="197"/>
      <c r="J1840" s="193"/>
      <c r="K1840" s="193"/>
      <c r="L1840" s="198"/>
      <c r="M1840" s="199"/>
      <c r="N1840" s="200"/>
      <c r="O1840" s="200"/>
      <c r="P1840" s="200"/>
      <c r="Q1840" s="200"/>
      <c r="R1840" s="200"/>
      <c r="S1840" s="200"/>
      <c r="T1840" s="201"/>
      <c r="AT1840" s="202" t="s">
        <v>193</v>
      </c>
      <c r="AU1840" s="202" t="s">
        <v>90</v>
      </c>
      <c r="AV1840" s="13" t="s">
        <v>88</v>
      </c>
      <c r="AW1840" s="13" t="s">
        <v>41</v>
      </c>
      <c r="AX1840" s="13" t="s">
        <v>80</v>
      </c>
      <c r="AY1840" s="202" t="s">
        <v>182</v>
      </c>
    </row>
    <row r="1841" spans="1:65" s="13" customFormat="1" ht="11.25">
      <c r="B1841" s="192"/>
      <c r="C1841" s="193"/>
      <c r="D1841" s="194" t="s">
        <v>193</v>
      </c>
      <c r="E1841" s="195" t="s">
        <v>43</v>
      </c>
      <c r="F1841" s="196" t="s">
        <v>638</v>
      </c>
      <c r="G1841" s="193"/>
      <c r="H1841" s="195" t="s">
        <v>43</v>
      </c>
      <c r="I1841" s="197"/>
      <c r="J1841" s="193"/>
      <c r="K1841" s="193"/>
      <c r="L1841" s="198"/>
      <c r="M1841" s="199"/>
      <c r="N1841" s="200"/>
      <c r="O1841" s="200"/>
      <c r="P1841" s="200"/>
      <c r="Q1841" s="200"/>
      <c r="R1841" s="200"/>
      <c r="S1841" s="200"/>
      <c r="T1841" s="201"/>
      <c r="AT1841" s="202" t="s">
        <v>193</v>
      </c>
      <c r="AU1841" s="202" t="s">
        <v>90</v>
      </c>
      <c r="AV1841" s="13" t="s">
        <v>88</v>
      </c>
      <c r="AW1841" s="13" t="s">
        <v>41</v>
      </c>
      <c r="AX1841" s="13" t="s">
        <v>80</v>
      </c>
      <c r="AY1841" s="202" t="s">
        <v>182</v>
      </c>
    </row>
    <row r="1842" spans="1:65" s="14" customFormat="1" ht="11.25">
      <c r="B1842" s="203"/>
      <c r="C1842" s="204"/>
      <c r="D1842" s="194" t="s">
        <v>193</v>
      </c>
      <c r="E1842" s="205" t="s">
        <v>43</v>
      </c>
      <c r="F1842" s="206" t="s">
        <v>88</v>
      </c>
      <c r="G1842" s="204"/>
      <c r="H1842" s="207">
        <v>1</v>
      </c>
      <c r="I1842" s="208"/>
      <c r="J1842" s="204"/>
      <c r="K1842" s="204"/>
      <c r="L1842" s="209"/>
      <c r="M1842" s="210"/>
      <c r="N1842" s="211"/>
      <c r="O1842" s="211"/>
      <c r="P1842" s="211"/>
      <c r="Q1842" s="211"/>
      <c r="R1842" s="211"/>
      <c r="S1842" s="211"/>
      <c r="T1842" s="212"/>
      <c r="AT1842" s="213" t="s">
        <v>193</v>
      </c>
      <c r="AU1842" s="213" t="s">
        <v>90</v>
      </c>
      <c r="AV1842" s="14" t="s">
        <v>90</v>
      </c>
      <c r="AW1842" s="14" t="s">
        <v>41</v>
      </c>
      <c r="AX1842" s="14" t="s">
        <v>80</v>
      </c>
      <c r="AY1842" s="213" t="s">
        <v>182</v>
      </c>
    </row>
    <row r="1843" spans="1:65" s="13" customFormat="1" ht="11.25">
      <c r="B1843" s="192"/>
      <c r="C1843" s="193"/>
      <c r="D1843" s="194" t="s">
        <v>193</v>
      </c>
      <c r="E1843" s="195" t="s">
        <v>43</v>
      </c>
      <c r="F1843" s="196" t="s">
        <v>1636</v>
      </c>
      <c r="G1843" s="193"/>
      <c r="H1843" s="195" t="s">
        <v>43</v>
      </c>
      <c r="I1843" s="197"/>
      <c r="J1843" s="193"/>
      <c r="K1843" s="193"/>
      <c r="L1843" s="198"/>
      <c r="M1843" s="199"/>
      <c r="N1843" s="200"/>
      <c r="O1843" s="200"/>
      <c r="P1843" s="200"/>
      <c r="Q1843" s="200"/>
      <c r="R1843" s="200"/>
      <c r="S1843" s="200"/>
      <c r="T1843" s="201"/>
      <c r="AT1843" s="202" t="s">
        <v>193</v>
      </c>
      <c r="AU1843" s="202" t="s">
        <v>90</v>
      </c>
      <c r="AV1843" s="13" t="s">
        <v>88</v>
      </c>
      <c r="AW1843" s="13" t="s">
        <v>41</v>
      </c>
      <c r="AX1843" s="13" t="s">
        <v>80</v>
      </c>
      <c r="AY1843" s="202" t="s">
        <v>182</v>
      </c>
    </row>
    <row r="1844" spans="1:65" s="14" customFormat="1" ht="11.25">
      <c r="B1844" s="203"/>
      <c r="C1844" s="204"/>
      <c r="D1844" s="194" t="s">
        <v>193</v>
      </c>
      <c r="E1844" s="205" t="s">
        <v>43</v>
      </c>
      <c r="F1844" s="206" t="s">
        <v>88</v>
      </c>
      <c r="G1844" s="204"/>
      <c r="H1844" s="207">
        <v>1</v>
      </c>
      <c r="I1844" s="208"/>
      <c r="J1844" s="204"/>
      <c r="K1844" s="204"/>
      <c r="L1844" s="209"/>
      <c r="M1844" s="210"/>
      <c r="N1844" s="211"/>
      <c r="O1844" s="211"/>
      <c r="P1844" s="211"/>
      <c r="Q1844" s="211"/>
      <c r="R1844" s="211"/>
      <c r="S1844" s="211"/>
      <c r="T1844" s="212"/>
      <c r="AT1844" s="213" t="s">
        <v>193</v>
      </c>
      <c r="AU1844" s="213" t="s">
        <v>90</v>
      </c>
      <c r="AV1844" s="14" t="s">
        <v>90</v>
      </c>
      <c r="AW1844" s="14" t="s">
        <v>41</v>
      </c>
      <c r="AX1844" s="14" t="s">
        <v>80</v>
      </c>
      <c r="AY1844" s="213" t="s">
        <v>182</v>
      </c>
    </row>
    <row r="1845" spans="1:65" s="13" customFormat="1" ht="11.25">
      <c r="B1845" s="192"/>
      <c r="C1845" s="193"/>
      <c r="D1845" s="194" t="s">
        <v>193</v>
      </c>
      <c r="E1845" s="195" t="s">
        <v>43</v>
      </c>
      <c r="F1845" s="196" t="s">
        <v>1638</v>
      </c>
      <c r="G1845" s="193"/>
      <c r="H1845" s="195" t="s">
        <v>43</v>
      </c>
      <c r="I1845" s="197"/>
      <c r="J1845" s="193"/>
      <c r="K1845" s="193"/>
      <c r="L1845" s="198"/>
      <c r="M1845" s="199"/>
      <c r="N1845" s="200"/>
      <c r="O1845" s="200"/>
      <c r="P1845" s="200"/>
      <c r="Q1845" s="200"/>
      <c r="R1845" s="200"/>
      <c r="S1845" s="200"/>
      <c r="T1845" s="201"/>
      <c r="AT1845" s="202" t="s">
        <v>193</v>
      </c>
      <c r="AU1845" s="202" t="s">
        <v>90</v>
      </c>
      <c r="AV1845" s="13" t="s">
        <v>88</v>
      </c>
      <c r="AW1845" s="13" t="s">
        <v>41</v>
      </c>
      <c r="AX1845" s="13" t="s">
        <v>80</v>
      </c>
      <c r="AY1845" s="202" t="s">
        <v>182</v>
      </c>
    </row>
    <row r="1846" spans="1:65" s="14" customFormat="1" ht="11.25">
      <c r="B1846" s="203"/>
      <c r="C1846" s="204"/>
      <c r="D1846" s="194" t="s">
        <v>193</v>
      </c>
      <c r="E1846" s="205" t="s">
        <v>43</v>
      </c>
      <c r="F1846" s="206" t="s">
        <v>88</v>
      </c>
      <c r="G1846" s="204"/>
      <c r="H1846" s="207">
        <v>1</v>
      </c>
      <c r="I1846" s="208"/>
      <c r="J1846" s="204"/>
      <c r="K1846" s="204"/>
      <c r="L1846" s="209"/>
      <c r="M1846" s="210"/>
      <c r="N1846" s="211"/>
      <c r="O1846" s="211"/>
      <c r="P1846" s="211"/>
      <c r="Q1846" s="211"/>
      <c r="R1846" s="211"/>
      <c r="S1846" s="211"/>
      <c r="T1846" s="212"/>
      <c r="AT1846" s="213" t="s">
        <v>193</v>
      </c>
      <c r="AU1846" s="213" t="s">
        <v>90</v>
      </c>
      <c r="AV1846" s="14" t="s">
        <v>90</v>
      </c>
      <c r="AW1846" s="14" t="s">
        <v>41</v>
      </c>
      <c r="AX1846" s="14" t="s">
        <v>80</v>
      </c>
      <c r="AY1846" s="213" t="s">
        <v>182</v>
      </c>
    </row>
    <row r="1847" spans="1:65" s="13" customFormat="1" ht="11.25">
      <c r="B1847" s="192"/>
      <c r="C1847" s="193"/>
      <c r="D1847" s="194" t="s">
        <v>193</v>
      </c>
      <c r="E1847" s="195" t="s">
        <v>43</v>
      </c>
      <c r="F1847" s="196" t="s">
        <v>1639</v>
      </c>
      <c r="G1847" s="193"/>
      <c r="H1847" s="195" t="s">
        <v>43</v>
      </c>
      <c r="I1847" s="197"/>
      <c r="J1847" s="193"/>
      <c r="K1847" s="193"/>
      <c r="L1847" s="198"/>
      <c r="M1847" s="199"/>
      <c r="N1847" s="200"/>
      <c r="O1847" s="200"/>
      <c r="P1847" s="200"/>
      <c r="Q1847" s="200"/>
      <c r="R1847" s="200"/>
      <c r="S1847" s="200"/>
      <c r="T1847" s="201"/>
      <c r="AT1847" s="202" t="s">
        <v>193</v>
      </c>
      <c r="AU1847" s="202" t="s">
        <v>90</v>
      </c>
      <c r="AV1847" s="13" t="s">
        <v>88</v>
      </c>
      <c r="AW1847" s="13" t="s">
        <v>41</v>
      </c>
      <c r="AX1847" s="13" t="s">
        <v>80</v>
      </c>
      <c r="AY1847" s="202" t="s">
        <v>182</v>
      </c>
    </row>
    <row r="1848" spans="1:65" s="14" customFormat="1" ht="11.25">
      <c r="B1848" s="203"/>
      <c r="C1848" s="204"/>
      <c r="D1848" s="194" t="s">
        <v>193</v>
      </c>
      <c r="E1848" s="205" t="s">
        <v>43</v>
      </c>
      <c r="F1848" s="206" t="s">
        <v>88</v>
      </c>
      <c r="G1848" s="204"/>
      <c r="H1848" s="207">
        <v>1</v>
      </c>
      <c r="I1848" s="208"/>
      <c r="J1848" s="204"/>
      <c r="K1848" s="204"/>
      <c r="L1848" s="209"/>
      <c r="M1848" s="210"/>
      <c r="N1848" s="211"/>
      <c r="O1848" s="211"/>
      <c r="P1848" s="211"/>
      <c r="Q1848" s="211"/>
      <c r="R1848" s="211"/>
      <c r="S1848" s="211"/>
      <c r="T1848" s="212"/>
      <c r="AT1848" s="213" t="s">
        <v>193</v>
      </c>
      <c r="AU1848" s="213" t="s">
        <v>90</v>
      </c>
      <c r="AV1848" s="14" t="s">
        <v>90</v>
      </c>
      <c r="AW1848" s="14" t="s">
        <v>41</v>
      </c>
      <c r="AX1848" s="14" t="s">
        <v>80</v>
      </c>
      <c r="AY1848" s="213" t="s">
        <v>182</v>
      </c>
    </row>
    <row r="1849" spans="1:65" s="13" customFormat="1" ht="11.25">
      <c r="B1849" s="192"/>
      <c r="C1849" s="193"/>
      <c r="D1849" s="194" t="s">
        <v>193</v>
      </c>
      <c r="E1849" s="195" t="s">
        <v>43</v>
      </c>
      <c r="F1849" s="196" t="s">
        <v>1641</v>
      </c>
      <c r="G1849" s="193"/>
      <c r="H1849" s="195" t="s">
        <v>43</v>
      </c>
      <c r="I1849" s="197"/>
      <c r="J1849" s="193"/>
      <c r="K1849" s="193"/>
      <c r="L1849" s="198"/>
      <c r="M1849" s="199"/>
      <c r="N1849" s="200"/>
      <c r="O1849" s="200"/>
      <c r="P1849" s="200"/>
      <c r="Q1849" s="200"/>
      <c r="R1849" s="200"/>
      <c r="S1849" s="200"/>
      <c r="T1849" s="201"/>
      <c r="AT1849" s="202" t="s">
        <v>193</v>
      </c>
      <c r="AU1849" s="202" t="s">
        <v>90</v>
      </c>
      <c r="AV1849" s="13" t="s">
        <v>88</v>
      </c>
      <c r="AW1849" s="13" t="s">
        <v>41</v>
      </c>
      <c r="AX1849" s="13" t="s">
        <v>80</v>
      </c>
      <c r="AY1849" s="202" t="s">
        <v>182</v>
      </c>
    </row>
    <row r="1850" spans="1:65" s="14" customFormat="1" ht="11.25">
      <c r="B1850" s="203"/>
      <c r="C1850" s="204"/>
      <c r="D1850" s="194" t="s">
        <v>193</v>
      </c>
      <c r="E1850" s="205" t="s">
        <v>43</v>
      </c>
      <c r="F1850" s="206" t="s">
        <v>88</v>
      </c>
      <c r="G1850" s="204"/>
      <c r="H1850" s="207">
        <v>1</v>
      </c>
      <c r="I1850" s="208"/>
      <c r="J1850" s="204"/>
      <c r="K1850" s="204"/>
      <c r="L1850" s="209"/>
      <c r="M1850" s="210"/>
      <c r="N1850" s="211"/>
      <c r="O1850" s="211"/>
      <c r="P1850" s="211"/>
      <c r="Q1850" s="211"/>
      <c r="R1850" s="211"/>
      <c r="S1850" s="211"/>
      <c r="T1850" s="212"/>
      <c r="AT1850" s="213" t="s">
        <v>193</v>
      </c>
      <c r="AU1850" s="213" t="s">
        <v>90</v>
      </c>
      <c r="AV1850" s="14" t="s">
        <v>90</v>
      </c>
      <c r="AW1850" s="14" t="s">
        <v>41</v>
      </c>
      <c r="AX1850" s="14" t="s">
        <v>80</v>
      </c>
      <c r="AY1850" s="213" t="s">
        <v>182</v>
      </c>
    </row>
    <row r="1851" spans="1:65" s="13" customFormat="1" ht="11.25">
      <c r="B1851" s="192"/>
      <c r="C1851" s="193"/>
      <c r="D1851" s="194" t="s">
        <v>193</v>
      </c>
      <c r="E1851" s="195" t="s">
        <v>43</v>
      </c>
      <c r="F1851" s="196" t="s">
        <v>1643</v>
      </c>
      <c r="G1851" s="193"/>
      <c r="H1851" s="195" t="s">
        <v>43</v>
      </c>
      <c r="I1851" s="197"/>
      <c r="J1851" s="193"/>
      <c r="K1851" s="193"/>
      <c r="L1851" s="198"/>
      <c r="M1851" s="199"/>
      <c r="N1851" s="200"/>
      <c r="O1851" s="200"/>
      <c r="P1851" s="200"/>
      <c r="Q1851" s="200"/>
      <c r="R1851" s="200"/>
      <c r="S1851" s="200"/>
      <c r="T1851" s="201"/>
      <c r="AT1851" s="202" t="s">
        <v>193</v>
      </c>
      <c r="AU1851" s="202" t="s">
        <v>90</v>
      </c>
      <c r="AV1851" s="13" t="s">
        <v>88</v>
      </c>
      <c r="AW1851" s="13" t="s">
        <v>41</v>
      </c>
      <c r="AX1851" s="13" t="s">
        <v>80</v>
      </c>
      <c r="AY1851" s="202" t="s">
        <v>182</v>
      </c>
    </row>
    <row r="1852" spans="1:65" s="14" customFormat="1" ht="11.25">
      <c r="B1852" s="203"/>
      <c r="C1852" s="204"/>
      <c r="D1852" s="194" t="s">
        <v>193</v>
      </c>
      <c r="E1852" s="205" t="s">
        <v>43</v>
      </c>
      <c r="F1852" s="206" t="s">
        <v>88</v>
      </c>
      <c r="G1852" s="204"/>
      <c r="H1852" s="207">
        <v>1</v>
      </c>
      <c r="I1852" s="208"/>
      <c r="J1852" s="204"/>
      <c r="K1852" s="204"/>
      <c r="L1852" s="209"/>
      <c r="M1852" s="210"/>
      <c r="N1852" s="211"/>
      <c r="O1852" s="211"/>
      <c r="P1852" s="211"/>
      <c r="Q1852" s="211"/>
      <c r="R1852" s="211"/>
      <c r="S1852" s="211"/>
      <c r="T1852" s="212"/>
      <c r="AT1852" s="213" t="s">
        <v>193</v>
      </c>
      <c r="AU1852" s="213" t="s">
        <v>90</v>
      </c>
      <c r="AV1852" s="14" t="s">
        <v>90</v>
      </c>
      <c r="AW1852" s="14" t="s">
        <v>41</v>
      </c>
      <c r="AX1852" s="14" t="s">
        <v>80</v>
      </c>
      <c r="AY1852" s="213" t="s">
        <v>182</v>
      </c>
    </row>
    <row r="1853" spans="1:65" s="15" customFormat="1" ht="11.25">
      <c r="B1853" s="227"/>
      <c r="C1853" s="228"/>
      <c r="D1853" s="194" t="s">
        <v>193</v>
      </c>
      <c r="E1853" s="229" t="s">
        <v>43</v>
      </c>
      <c r="F1853" s="230" t="s">
        <v>436</v>
      </c>
      <c r="G1853" s="228"/>
      <c r="H1853" s="231">
        <v>6</v>
      </c>
      <c r="I1853" s="232"/>
      <c r="J1853" s="228"/>
      <c r="K1853" s="228"/>
      <c r="L1853" s="233"/>
      <c r="M1853" s="234"/>
      <c r="N1853" s="235"/>
      <c r="O1853" s="235"/>
      <c r="P1853" s="235"/>
      <c r="Q1853" s="235"/>
      <c r="R1853" s="235"/>
      <c r="S1853" s="235"/>
      <c r="T1853" s="236"/>
      <c r="AT1853" s="237" t="s">
        <v>193</v>
      </c>
      <c r="AU1853" s="237" t="s">
        <v>90</v>
      </c>
      <c r="AV1853" s="15" t="s">
        <v>205</v>
      </c>
      <c r="AW1853" s="15" t="s">
        <v>41</v>
      </c>
      <c r="AX1853" s="15" t="s">
        <v>88</v>
      </c>
      <c r="AY1853" s="237" t="s">
        <v>182</v>
      </c>
    </row>
    <row r="1854" spans="1:65" s="2" customFormat="1" ht="90" customHeight="1">
      <c r="A1854" s="35"/>
      <c r="B1854" s="36"/>
      <c r="C1854" s="179" t="s">
        <v>2125</v>
      </c>
      <c r="D1854" s="179" t="s">
        <v>187</v>
      </c>
      <c r="E1854" s="180" t="s">
        <v>1069</v>
      </c>
      <c r="F1854" s="181" t="s">
        <v>1070</v>
      </c>
      <c r="G1854" s="182" t="s">
        <v>190</v>
      </c>
      <c r="H1854" s="183">
        <v>4</v>
      </c>
      <c r="I1854" s="184"/>
      <c r="J1854" s="185">
        <f>ROUND(I1854*H1854,2)</f>
        <v>0</v>
      </c>
      <c r="K1854" s="181" t="s">
        <v>191</v>
      </c>
      <c r="L1854" s="40"/>
      <c r="M1854" s="186" t="s">
        <v>43</v>
      </c>
      <c r="N1854" s="187" t="s">
        <v>51</v>
      </c>
      <c r="O1854" s="65"/>
      <c r="P1854" s="188">
        <f>O1854*H1854</f>
        <v>0</v>
      </c>
      <c r="Q1854" s="188">
        <v>0</v>
      </c>
      <c r="R1854" s="188">
        <f>Q1854*H1854</f>
        <v>0</v>
      </c>
      <c r="S1854" s="188">
        <v>0</v>
      </c>
      <c r="T1854" s="189">
        <f>S1854*H1854</f>
        <v>0</v>
      </c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R1854" s="190" t="s">
        <v>88</v>
      </c>
      <c r="AT1854" s="190" t="s">
        <v>187</v>
      </c>
      <c r="AU1854" s="190" t="s">
        <v>90</v>
      </c>
      <c r="AY1854" s="17" t="s">
        <v>182</v>
      </c>
      <c r="BE1854" s="191">
        <f>IF(N1854="základní",J1854,0)</f>
        <v>0</v>
      </c>
      <c r="BF1854" s="191">
        <f>IF(N1854="snížená",J1854,0)</f>
        <v>0</v>
      </c>
      <c r="BG1854" s="191">
        <f>IF(N1854="zákl. přenesená",J1854,0)</f>
        <v>0</v>
      </c>
      <c r="BH1854" s="191">
        <f>IF(N1854="sníž. přenesená",J1854,0)</f>
        <v>0</v>
      </c>
      <c r="BI1854" s="191">
        <f>IF(N1854="nulová",J1854,0)</f>
        <v>0</v>
      </c>
      <c r="BJ1854" s="17" t="s">
        <v>88</v>
      </c>
      <c r="BK1854" s="191">
        <f>ROUND(I1854*H1854,2)</f>
        <v>0</v>
      </c>
      <c r="BL1854" s="17" t="s">
        <v>88</v>
      </c>
      <c r="BM1854" s="190" t="s">
        <v>2079</v>
      </c>
    </row>
    <row r="1855" spans="1:65" s="13" customFormat="1" ht="11.25">
      <c r="B1855" s="192"/>
      <c r="C1855" s="193"/>
      <c r="D1855" s="194" t="s">
        <v>193</v>
      </c>
      <c r="E1855" s="195" t="s">
        <v>43</v>
      </c>
      <c r="F1855" s="196" t="s">
        <v>362</v>
      </c>
      <c r="G1855" s="193"/>
      <c r="H1855" s="195" t="s">
        <v>43</v>
      </c>
      <c r="I1855" s="197"/>
      <c r="J1855" s="193"/>
      <c r="K1855" s="193"/>
      <c r="L1855" s="198"/>
      <c r="M1855" s="199"/>
      <c r="N1855" s="200"/>
      <c r="O1855" s="200"/>
      <c r="P1855" s="200"/>
      <c r="Q1855" s="200"/>
      <c r="R1855" s="200"/>
      <c r="S1855" s="200"/>
      <c r="T1855" s="201"/>
      <c r="AT1855" s="202" t="s">
        <v>193</v>
      </c>
      <c r="AU1855" s="202" t="s">
        <v>90</v>
      </c>
      <c r="AV1855" s="13" t="s">
        <v>88</v>
      </c>
      <c r="AW1855" s="13" t="s">
        <v>41</v>
      </c>
      <c r="AX1855" s="13" t="s">
        <v>80</v>
      </c>
      <c r="AY1855" s="202" t="s">
        <v>182</v>
      </c>
    </row>
    <row r="1856" spans="1:65" s="13" customFormat="1" ht="11.25">
      <c r="B1856" s="192"/>
      <c r="C1856" s="193"/>
      <c r="D1856" s="194" t="s">
        <v>193</v>
      </c>
      <c r="E1856" s="195" t="s">
        <v>43</v>
      </c>
      <c r="F1856" s="196" t="s">
        <v>431</v>
      </c>
      <c r="G1856" s="193"/>
      <c r="H1856" s="195" t="s">
        <v>43</v>
      </c>
      <c r="I1856" s="197"/>
      <c r="J1856" s="193"/>
      <c r="K1856" s="193"/>
      <c r="L1856" s="198"/>
      <c r="M1856" s="199"/>
      <c r="N1856" s="200"/>
      <c r="O1856" s="200"/>
      <c r="P1856" s="200"/>
      <c r="Q1856" s="200"/>
      <c r="R1856" s="200"/>
      <c r="S1856" s="200"/>
      <c r="T1856" s="201"/>
      <c r="AT1856" s="202" t="s">
        <v>193</v>
      </c>
      <c r="AU1856" s="202" t="s">
        <v>90</v>
      </c>
      <c r="AV1856" s="13" t="s">
        <v>88</v>
      </c>
      <c r="AW1856" s="13" t="s">
        <v>41</v>
      </c>
      <c r="AX1856" s="13" t="s">
        <v>80</v>
      </c>
      <c r="AY1856" s="202" t="s">
        <v>182</v>
      </c>
    </row>
    <row r="1857" spans="1:65" s="13" customFormat="1" ht="11.25">
      <c r="B1857" s="192"/>
      <c r="C1857" s="193"/>
      <c r="D1857" s="194" t="s">
        <v>193</v>
      </c>
      <c r="E1857" s="195" t="s">
        <v>43</v>
      </c>
      <c r="F1857" s="196" t="s">
        <v>2080</v>
      </c>
      <c r="G1857" s="193"/>
      <c r="H1857" s="195" t="s">
        <v>43</v>
      </c>
      <c r="I1857" s="197"/>
      <c r="J1857" s="193"/>
      <c r="K1857" s="193"/>
      <c r="L1857" s="198"/>
      <c r="M1857" s="199"/>
      <c r="N1857" s="200"/>
      <c r="O1857" s="200"/>
      <c r="P1857" s="200"/>
      <c r="Q1857" s="200"/>
      <c r="R1857" s="200"/>
      <c r="S1857" s="200"/>
      <c r="T1857" s="201"/>
      <c r="AT1857" s="202" t="s">
        <v>193</v>
      </c>
      <c r="AU1857" s="202" t="s">
        <v>90</v>
      </c>
      <c r="AV1857" s="13" t="s">
        <v>88</v>
      </c>
      <c r="AW1857" s="13" t="s">
        <v>41</v>
      </c>
      <c r="AX1857" s="13" t="s">
        <v>80</v>
      </c>
      <c r="AY1857" s="202" t="s">
        <v>182</v>
      </c>
    </row>
    <row r="1858" spans="1:65" s="13" customFormat="1" ht="11.25">
      <c r="B1858" s="192"/>
      <c r="C1858" s="193"/>
      <c r="D1858" s="194" t="s">
        <v>193</v>
      </c>
      <c r="E1858" s="195" t="s">
        <v>43</v>
      </c>
      <c r="F1858" s="196" t="s">
        <v>640</v>
      </c>
      <c r="G1858" s="193"/>
      <c r="H1858" s="195" t="s">
        <v>43</v>
      </c>
      <c r="I1858" s="197"/>
      <c r="J1858" s="193"/>
      <c r="K1858" s="193"/>
      <c r="L1858" s="198"/>
      <c r="M1858" s="199"/>
      <c r="N1858" s="200"/>
      <c r="O1858" s="200"/>
      <c r="P1858" s="200"/>
      <c r="Q1858" s="200"/>
      <c r="R1858" s="200"/>
      <c r="S1858" s="200"/>
      <c r="T1858" s="201"/>
      <c r="AT1858" s="202" t="s">
        <v>193</v>
      </c>
      <c r="AU1858" s="202" t="s">
        <v>90</v>
      </c>
      <c r="AV1858" s="13" t="s">
        <v>88</v>
      </c>
      <c r="AW1858" s="13" t="s">
        <v>41</v>
      </c>
      <c r="AX1858" s="13" t="s">
        <v>80</v>
      </c>
      <c r="AY1858" s="202" t="s">
        <v>182</v>
      </c>
    </row>
    <row r="1859" spans="1:65" s="14" customFormat="1" ht="11.25">
      <c r="B1859" s="203"/>
      <c r="C1859" s="204"/>
      <c r="D1859" s="194" t="s">
        <v>193</v>
      </c>
      <c r="E1859" s="205" t="s">
        <v>43</v>
      </c>
      <c r="F1859" s="206" t="s">
        <v>88</v>
      </c>
      <c r="G1859" s="204"/>
      <c r="H1859" s="207">
        <v>1</v>
      </c>
      <c r="I1859" s="208"/>
      <c r="J1859" s="204"/>
      <c r="K1859" s="204"/>
      <c r="L1859" s="209"/>
      <c r="M1859" s="210"/>
      <c r="N1859" s="211"/>
      <c r="O1859" s="211"/>
      <c r="P1859" s="211"/>
      <c r="Q1859" s="211"/>
      <c r="R1859" s="211"/>
      <c r="S1859" s="211"/>
      <c r="T1859" s="212"/>
      <c r="AT1859" s="213" t="s">
        <v>193</v>
      </c>
      <c r="AU1859" s="213" t="s">
        <v>90</v>
      </c>
      <c r="AV1859" s="14" t="s">
        <v>90</v>
      </c>
      <c r="AW1859" s="14" t="s">
        <v>41</v>
      </c>
      <c r="AX1859" s="14" t="s">
        <v>80</v>
      </c>
      <c r="AY1859" s="213" t="s">
        <v>182</v>
      </c>
    </row>
    <row r="1860" spans="1:65" s="13" customFormat="1" ht="11.25">
      <c r="B1860" s="192"/>
      <c r="C1860" s="193"/>
      <c r="D1860" s="194" t="s">
        <v>193</v>
      </c>
      <c r="E1860" s="195" t="s">
        <v>43</v>
      </c>
      <c r="F1860" s="196" t="s">
        <v>1637</v>
      </c>
      <c r="G1860" s="193"/>
      <c r="H1860" s="195" t="s">
        <v>43</v>
      </c>
      <c r="I1860" s="197"/>
      <c r="J1860" s="193"/>
      <c r="K1860" s="193"/>
      <c r="L1860" s="198"/>
      <c r="M1860" s="199"/>
      <c r="N1860" s="200"/>
      <c r="O1860" s="200"/>
      <c r="P1860" s="200"/>
      <c r="Q1860" s="200"/>
      <c r="R1860" s="200"/>
      <c r="S1860" s="200"/>
      <c r="T1860" s="201"/>
      <c r="AT1860" s="202" t="s">
        <v>193</v>
      </c>
      <c r="AU1860" s="202" t="s">
        <v>90</v>
      </c>
      <c r="AV1860" s="13" t="s">
        <v>88</v>
      </c>
      <c r="AW1860" s="13" t="s">
        <v>41</v>
      </c>
      <c r="AX1860" s="13" t="s">
        <v>80</v>
      </c>
      <c r="AY1860" s="202" t="s">
        <v>182</v>
      </c>
    </row>
    <row r="1861" spans="1:65" s="14" customFormat="1" ht="11.25">
      <c r="B1861" s="203"/>
      <c r="C1861" s="204"/>
      <c r="D1861" s="194" t="s">
        <v>193</v>
      </c>
      <c r="E1861" s="205" t="s">
        <v>43</v>
      </c>
      <c r="F1861" s="206" t="s">
        <v>88</v>
      </c>
      <c r="G1861" s="204"/>
      <c r="H1861" s="207">
        <v>1</v>
      </c>
      <c r="I1861" s="208"/>
      <c r="J1861" s="204"/>
      <c r="K1861" s="204"/>
      <c r="L1861" s="209"/>
      <c r="M1861" s="210"/>
      <c r="N1861" s="211"/>
      <c r="O1861" s="211"/>
      <c r="P1861" s="211"/>
      <c r="Q1861" s="211"/>
      <c r="R1861" s="211"/>
      <c r="S1861" s="211"/>
      <c r="T1861" s="212"/>
      <c r="AT1861" s="213" t="s">
        <v>193</v>
      </c>
      <c r="AU1861" s="213" t="s">
        <v>90</v>
      </c>
      <c r="AV1861" s="14" t="s">
        <v>90</v>
      </c>
      <c r="AW1861" s="14" t="s">
        <v>41</v>
      </c>
      <c r="AX1861" s="14" t="s">
        <v>80</v>
      </c>
      <c r="AY1861" s="213" t="s">
        <v>182</v>
      </c>
    </row>
    <row r="1862" spans="1:65" s="13" customFormat="1" ht="11.25">
      <c r="B1862" s="192"/>
      <c r="C1862" s="193"/>
      <c r="D1862" s="194" t="s">
        <v>193</v>
      </c>
      <c r="E1862" s="195" t="s">
        <v>43</v>
      </c>
      <c r="F1862" s="196" t="s">
        <v>1644</v>
      </c>
      <c r="G1862" s="193"/>
      <c r="H1862" s="195" t="s">
        <v>43</v>
      </c>
      <c r="I1862" s="197"/>
      <c r="J1862" s="193"/>
      <c r="K1862" s="193"/>
      <c r="L1862" s="198"/>
      <c r="M1862" s="199"/>
      <c r="N1862" s="200"/>
      <c r="O1862" s="200"/>
      <c r="P1862" s="200"/>
      <c r="Q1862" s="200"/>
      <c r="R1862" s="200"/>
      <c r="S1862" s="200"/>
      <c r="T1862" s="201"/>
      <c r="AT1862" s="202" t="s">
        <v>193</v>
      </c>
      <c r="AU1862" s="202" t="s">
        <v>90</v>
      </c>
      <c r="AV1862" s="13" t="s">
        <v>88</v>
      </c>
      <c r="AW1862" s="13" t="s">
        <v>41</v>
      </c>
      <c r="AX1862" s="13" t="s">
        <v>80</v>
      </c>
      <c r="AY1862" s="202" t="s">
        <v>182</v>
      </c>
    </row>
    <row r="1863" spans="1:65" s="14" customFormat="1" ht="11.25">
      <c r="B1863" s="203"/>
      <c r="C1863" s="204"/>
      <c r="D1863" s="194" t="s">
        <v>193</v>
      </c>
      <c r="E1863" s="205" t="s">
        <v>43</v>
      </c>
      <c r="F1863" s="206" t="s">
        <v>88</v>
      </c>
      <c r="G1863" s="204"/>
      <c r="H1863" s="207">
        <v>1</v>
      </c>
      <c r="I1863" s="208"/>
      <c r="J1863" s="204"/>
      <c r="K1863" s="204"/>
      <c r="L1863" s="209"/>
      <c r="M1863" s="210"/>
      <c r="N1863" s="211"/>
      <c r="O1863" s="211"/>
      <c r="P1863" s="211"/>
      <c r="Q1863" s="211"/>
      <c r="R1863" s="211"/>
      <c r="S1863" s="211"/>
      <c r="T1863" s="212"/>
      <c r="AT1863" s="213" t="s">
        <v>193</v>
      </c>
      <c r="AU1863" s="213" t="s">
        <v>90</v>
      </c>
      <c r="AV1863" s="14" t="s">
        <v>90</v>
      </c>
      <c r="AW1863" s="14" t="s">
        <v>41</v>
      </c>
      <c r="AX1863" s="14" t="s">
        <v>80</v>
      </c>
      <c r="AY1863" s="213" t="s">
        <v>182</v>
      </c>
    </row>
    <row r="1864" spans="1:65" s="13" customFormat="1" ht="11.25">
      <c r="B1864" s="192"/>
      <c r="C1864" s="193"/>
      <c r="D1864" s="194" t="s">
        <v>193</v>
      </c>
      <c r="E1864" s="195" t="s">
        <v>43</v>
      </c>
      <c r="F1864" s="196" t="s">
        <v>1646</v>
      </c>
      <c r="G1864" s="193"/>
      <c r="H1864" s="195" t="s">
        <v>43</v>
      </c>
      <c r="I1864" s="197"/>
      <c r="J1864" s="193"/>
      <c r="K1864" s="193"/>
      <c r="L1864" s="198"/>
      <c r="M1864" s="199"/>
      <c r="N1864" s="200"/>
      <c r="O1864" s="200"/>
      <c r="P1864" s="200"/>
      <c r="Q1864" s="200"/>
      <c r="R1864" s="200"/>
      <c r="S1864" s="200"/>
      <c r="T1864" s="201"/>
      <c r="AT1864" s="202" t="s">
        <v>193</v>
      </c>
      <c r="AU1864" s="202" t="s">
        <v>90</v>
      </c>
      <c r="AV1864" s="13" t="s">
        <v>88</v>
      </c>
      <c r="AW1864" s="13" t="s">
        <v>41</v>
      </c>
      <c r="AX1864" s="13" t="s">
        <v>80</v>
      </c>
      <c r="AY1864" s="202" t="s">
        <v>182</v>
      </c>
    </row>
    <row r="1865" spans="1:65" s="14" customFormat="1" ht="11.25">
      <c r="B1865" s="203"/>
      <c r="C1865" s="204"/>
      <c r="D1865" s="194" t="s">
        <v>193</v>
      </c>
      <c r="E1865" s="205" t="s">
        <v>43</v>
      </c>
      <c r="F1865" s="206" t="s">
        <v>88</v>
      </c>
      <c r="G1865" s="204"/>
      <c r="H1865" s="207">
        <v>1</v>
      </c>
      <c r="I1865" s="208"/>
      <c r="J1865" s="204"/>
      <c r="K1865" s="204"/>
      <c r="L1865" s="209"/>
      <c r="M1865" s="210"/>
      <c r="N1865" s="211"/>
      <c r="O1865" s="211"/>
      <c r="P1865" s="211"/>
      <c r="Q1865" s="211"/>
      <c r="R1865" s="211"/>
      <c r="S1865" s="211"/>
      <c r="T1865" s="212"/>
      <c r="AT1865" s="213" t="s">
        <v>193</v>
      </c>
      <c r="AU1865" s="213" t="s">
        <v>90</v>
      </c>
      <c r="AV1865" s="14" t="s">
        <v>90</v>
      </c>
      <c r="AW1865" s="14" t="s">
        <v>41</v>
      </c>
      <c r="AX1865" s="14" t="s">
        <v>80</v>
      </c>
      <c r="AY1865" s="213" t="s">
        <v>182</v>
      </c>
    </row>
    <row r="1866" spans="1:65" s="15" customFormat="1" ht="11.25">
      <c r="B1866" s="227"/>
      <c r="C1866" s="228"/>
      <c r="D1866" s="194" t="s">
        <v>193</v>
      </c>
      <c r="E1866" s="229" t="s">
        <v>43</v>
      </c>
      <c r="F1866" s="230" t="s">
        <v>436</v>
      </c>
      <c r="G1866" s="228"/>
      <c r="H1866" s="231">
        <v>4</v>
      </c>
      <c r="I1866" s="232"/>
      <c r="J1866" s="228"/>
      <c r="K1866" s="228"/>
      <c r="L1866" s="233"/>
      <c r="M1866" s="234"/>
      <c r="N1866" s="235"/>
      <c r="O1866" s="235"/>
      <c r="P1866" s="235"/>
      <c r="Q1866" s="235"/>
      <c r="R1866" s="235"/>
      <c r="S1866" s="235"/>
      <c r="T1866" s="236"/>
      <c r="AT1866" s="237" t="s">
        <v>193</v>
      </c>
      <c r="AU1866" s="237" t="s">
        <v>90</v>
      </c>
      <c r="AV1866" s="15" t="s">
        <v>205</v>
      </c>
      <c r="AW1866" s="15" t="s">
        <v>41</v>
      </c>
      <c r="AX1866" s="15" t="s">
        <v>88</v>
      </c>
      <c r="AY1866" s="237" t="s">
        <v>182</v>
      </c>
    </row>
    <row r="1867" spans="1:65" s="2" customFormat="1" ht="62.65" customHeight="1">
      <c r="A1867" s="35"/>
      <c r="B1867" s="36"/>
      <c r="C1867" s="179" t="s">
        <v>2126</v>
      </c>
      <c r="D1867" s="179" t="s">
        <v>187</v>
      </c>
      <c r="E1867" s="180" t="s">
        <v>1074</v>
      </c>
      <c r="F1867" s="181" t="s">
        <v>1075</v>
      </c>
      <c r="G1867" s="182" t="s">
        <v>190</v>
      </c>
      <c r="H1867" s="183">
        <v>2</v>
      </c>
      <c r="I1867" s="184"/>
      <c r="J1867" s="185">
        <f>ROUND(I1867*H1867,2)</f>
        <v>0</v>
      </c>
      <c r="K1867" s="181" t="s">
        <v>191</v>
      </c>
      <c r="L1867" s="40"/>
      <c r="M1867" s="186" t="s">
        <v>43</v>
      </c>
      <c r="N1867" s="187" t="s">
        <v>51</v>
      </c>
      <c r="O1867" s="65"/>
      <c r="P1867" s="188">
        <f>O1867*H1867</f>
        <v>0</v>
      </c>
      <c r="Q1867" s="188">
        <v>0</v>
      </c>
      <c r="R1867" s="188">
        <f>Q1867*H1867</f>
        <v>0</v>
      </c>
      <c r="S1867" s="188">
        <v>0</v>
      </c>
      <c r="T1867" s="189">
        <f>S1867*H1867</f>
        <v>0</v>
      </c>
      <c r="U1867" s="35"/>
      <c r="V1867" s="35"/>
      <c r="W1867" s="35"/>
      <c r="X1867" s="35"/>
      <c r="Y1867" s="35"/>
      <c r="Z1867" s="35"/>
      <c r="AA1867" s="35"/>
      <c r="AB1867" s="35"/>
      <c r="AC1867" s="35"/>
      <c r="AD1867" s="35"/>
      <c r="AE1867" s="35"/>
      <c r="AR1867" s="190" t="s">
        <v>88</v>
      </c>
      <c r="AT1867" s="190" t="s">
        <v>187</v>
      </c>
      <c r="AU1867" s="190" t="s">
        <v>90</v>
      </c>
      <c r="AY1867" s="17" t="s">
        <v>182</v>
      </c>
      <c r="BE1867" s="191">
        <f>IF(N1867="základní",J1867,0)</f>
        <v>0</v>
      </c>
      <c r="BF1867" s="191">
        <f>IF(N1867="snížená",J1867,0)</f>
        <v>0</v>
      </c>
      <c r="BG1867" s="191">
        <f>IF(N1867="zákl. přenesená",J1867,0)</f>
        <v>0</v>
      </c>
      <c r="BH1867" s="191">
        <f>IF(N1867="sníž. přenesená",J1867,0)</f>
        <v>0</v>
      </c>
      <c r="BI1867" s="191">
        <f>IF(N1867="nulová",J1867,0)</f>
        <v>0</v>
      </c>
      <c r="BJ1867" s="17" t="s">
        <v>88</v>
      </c>
      <c r="BK1867" s="191">
        <f>ROUND(I1867*H1867,2)</f>
        <v>0</v>
      </c>
      <c r="BL1867" s="17" t="s">
        <v>88</v>
      </c>
      <c r="BM1867" s="190" t="s">
        <v>1076</v>
      </c>
    </row>
    <row r="1868" spans="1:65" s="13" customFormat="1" ht="11.25">
      <c r="B1868" s="192"/>
      <c r="C1868" s="193"/>
      <c r="D1868" s="194" t="s">
        <v>193</v>
      </c>
      <c r="E1868" s="195" t="s">
        <v>43</v>
      </c>
      <c r="F1868" s="196" t="s">
        <v>532</v>
      </c>
      <c r="G1868" s="193"/>
      <c r="H1868" s="195" t="s">
        <v>43</v>
      </c>
      <c r="I1868" s="197"/>
      <c r="J1868" s="193"/>
      <c r="K1868" s="193"/>
      <c r="L1868" s="198"/>
      <c r="M1868" s="199"/>
      <c r="N1868" s="200"/>
      <c r="O1868" s="200"/>
      <c r="P1868" s="200"/>
      <c r="Q1868" s="200"/>
      <c r="R1868" s="200"/>
      <c r="S1868" s="200"/>
      <c r="T1868" s="201"/>
      <c r="AT1868" s="202" t="s">
        <v>193</v>
      </c>
      <c r="AU1868" s="202" t="s">
        <v>90</v>
      </c>
      <c r="AV1868" s="13" t="s">
        <v>88</v>
      </c>
      <c r="AW1868" s="13" t="s">
        <v>41</v>
      </c>
      <c r="AX1868" s="13" t="s">
        <v>80</v>
      </c>
      <c r="AY1868" s="202" t="s">
        <v>182</v>
      </c>
    </row>
    <row r="1869" spans="1:65" s="13" customFormat="1" ht="11.25">
      <c r="B1869" s="192"/>
      <c r="C1869" s="193"/>
      <c r="D1869" s="194" t="s">
        <v>193</v>
      </c>
      <c r="E1869" s="195" t="s">
        <v>43</v>
      </c>
      <c r="F1869" s="196" t="s">
        <v>362</v>
      </c>
      <c r="G1869" s="193"/>
      <c r="H1869" s="195" t="s">
        <v>43</v>
      </c>
      <c r="I1869" s="197"/>
      <c r="J1869" s="193"/>
      <c r="K1869" s="193"/>
      <c r="L1869" s="198"/>
      <c r="M1869" s="199"/>
      <c r="N1869" s="200"/>
      <c r="O1869" s="200"/>
      <c r="P1869" s="200"/>
      <c r="Q1869" s="200"/>
      <c r="R1869" s="200"/>
      <c r="S1869" s="200"/>
      <c r="T1869" s="201"/>
      <c r="AT1869" s="202" t="s">
        <v>193</v>
      </c>
      <c r="AU1869" s="202" t="s">
        <v>90</v>
      </c>
      <c r="AV1869" s="13" t="s">
        <v>88</v>
      </c>
      <c r="AW1869" s="13" t="s">
        <v>41</v>
      </c>
      <c r="AX1869" s="13" t="s">
        <v>80</v>
      </c>
      <c r="AY1869" s="202" t="s">
        <v>182</v>
      </c>
    </row>
    <row r="1870" spans="1:65" s="13" customFormat="1" ht="11.25">
      <c r="B1870" s="192"/>
      <c r="C1870" s="193"/>
      <c r="D1870" s="194" t="s">
        <v>193</v>
      </c>
      <c r="E1870" s="195" t="s">
        <v>43</v>
      </c>
      <c r="F1870" s="196" t="s">
        <v>1077</v>
      </c>
      <c r="G1870" s="193"/>
      <c r="H1870" s="195" t="s">
        <v>43</v>
      </c>
      <c r="I1870" s="197"/>
      <c r="J1870" s="193"/>
      <c r="K1870" s="193"/>
      <c r="L1870" s="198"/>
      <c r="M1870" s="199"/>
      <c r="N1870" s="200"/>
      <c r="O1870" s="200"/>
      <c r="P1870" s="200"/>
      <c r="Q1870" s="200"/>
      <c r="R1870" s="200"/>
      <c r="S1870" s="200"/>
      <c r="T1870" s="201"/>
      <c r="AT1870" s="202" t="s">
        <v>193</v>
      </c>
      <c r="AU1870" s="202" t="s">
        <v>90</v>
      </c>
      <c r="AV1870" s="13" t="s">
        <v>88</v>
      </c>
      <c r="AW1870" s="13" t="s">
        <v>41</v>
      </c>
      <c r="AX1870" s="13" t="s">
        <v>80</v>
      </c>
      <c r="AY1870" s="202" t="s">
        <v>182</v>
      </c>
    </row>
    <row r="1871" spans="1:65" s="14" customFormat="1" ht="11.25">
      <c r="B1871" s="203"/>
      <c r="C1871" s="204"/>
      <c r="D1871" s="194" t="s">
        <v>193</v>
      </c>
      <c r="E1871" s="205" t="s">
        <v>43</v>
      </c>
      <c r="F1871" s="206" t="s">
        <v>88</v>
      </c>
      <c r="G1871" s="204"/>
      <c r="H1871" s="207">
        <v>1</v>
      </c>
      <c r="I1871" s="208"/>
      <c r="J1871" s="204"/>
      <c r="K1871" s="204"/>
      <c r="L1871" s="209"/>
      <c r="M1871" s="210"/>
      <c r="N1871" s="211"/>
      <c r="O1871" s="211"/>
      <c r="P1871" s="211"/>
      <c r="Q1871" s="211"/>
      <c r="R1871" s="211"/>
      <c r="S1871" s="211"/>
      <c r="T1871" s="212"/>
      <c r="AT1871" s="213" t="s">
        <v>193</v>
      </c>
      <c r="AU1871" s="213" t="s">
        <v>90</v>
      </c>
      <c r="AV1871" s="14" t="s">
        <v>90</v>
      </c>
      <c r="AW1871" s="14" t="s">
        <v>41</v>
      </c>
      <c r="AX1871" s="14" t="s">
        <v>80</v>
      </c>
      <c r="AY1871" s="213" t="s">
        <v>182</v>
      </c>
    </row>
    <row r="1872" spans="1:65" s="13" customFormat="1" ht="11.25">
      <c r="B1872" s="192"/>
      <c r="C1872" s="193"/>
      <c r="D1872" s="194" t="s">
        <v>193</v>
      </c>
      <c r="E1872" s="195" t="s">
        <v>43</v>
      </c>
      <c r="F1872" s="196" t="s">
        <v>2082</v>
      </c>
      <c r="G1872" s="193"/>
      <c r="H1872" s="195" t="s">
        <v>43</v>
      </c>
      <c r="I1872" s="197"/>
      <c r="J1872" s="193"/>
      <c r="K1872" s="193"/>
      <c r="L1872" s="198"/>
      <c r="M1872" s="199"/>
      <c r="N1872" s="200"/>
      <c r="O1872" s="200"/>
      <c r="P1872" s="200"/>
      <c r="Q1872" s="200"/>
      <c r="R1872" s="200"/>
      <c r="S1872" s="200"/>
      <c r="T1872" s="201"/>
      <c r="AT1872" s="202" t="s">
        <v>193</v>
      </c>
      <c r="AU1872" s="202" t="s">
        <v>90</v>
      </c>
      <c r="AV1872" s="13" t="s">
        <v>88</v>
      </c>
      <c r="AW1872" s="13" t="s">
        <v>41</v>
      </c>
      <c r="AX1872" s="13" t="s">
        <v>80</v>
      </c>
      <c r="AY1872" s="202" t="s">
        <v>182</v>
      </c>
    </row>
    <row r="1873" spans="1:65" s="14" customFormat="1" ht="11.25">
      <c r="B1873" s="203"/>
      <c r="C1873" s="204"/>
      <c r="D1873" s="194" t="s">
        <v>193</v>
      </c>
      <c r="E1873" s="205" t="s">
        <v>43</v>
      </c>
      <c r="F1873" s="206" t="s">
        <v>88</v>
      </c>
      <c r="G1873" s="204"/>
      <c r="H1873" s="207">
        <v>1</v>
      </c>
      <c r="I1873" s="208"/>
      <c r="J1873" s="204"/>
      <c r="K1873" s="204"/>
      <c r="L1873" s="209"/>
      <c r="M1873" s="210"/>
      <c r="N1873" s="211"/>
      <c r="O1873" s="211"/>
      <c r="P1873" s="211"/>
      <c r="Q1873" s="211"/>
      <c r="R1873" s="211"/>
      <c r="S1873" s="211"/>
      <c r="T1873" s="212"/>
      <c r="AT1873" s="213" t="s">
        <v>193</v>
      </c>
      <c r="AU1873" s="213" t="s">
        <v>90</v>
      </c>
      <c r="AV1873" s="14" t="s">
        <v>90</v>
      </c>
      <c r="AW1873" s="14" t="s">
        <v>41</v>
      </c>
      <c r="AX1873" s="14" t="s">
        <v>80</v>
      </c>
      <c r="AY1873" s="213" t="s">
        <v>182</v>
      </c>
    </row>
    <row r="1874" spans="1:65" s="15" customFormat="1" ht="11.25">
      <c r="B1874" s="227"/>
      <c r="C1874" s="228"/>
      <c r="D1874" s="194" t="s">
        <v>193</v>
      </c>
      <c r="E1874" s="229" t="s">
        <v>43</v>
      </c>
      <c r="F1874" s="230" t="s">
        <v>436</v>
      </c>
      <c r="G1874" s="228"/>
      <c r="H1874" s="231">
        <v>2</v>
      </c>
      <c r="I1874" s="232"/>
      <c r="J1874" s="228"/>
      <c r="K1874" s="228"/>
      <c r="L1874" s="233"/>
      <c r="M1874" s="234"/>
      <c r="N1874" s="235"/>
      <c r="O1874" s="235"/>
      <c r="P1874" s="235"/>
      <c r="Q1874" s="235"/>
      <c r="R1874" s="235"/>
      <c r="S1874" s="235"/>
      <c r="T1874" s="236"/>
      <c r="AT1874" s="237" t="s">
        <v>193</v>
      </c>
      <c r="AU1874" s="237" t="s">
        <v>90</v>
      </c>
      <c r="AV1874" s="15" t="s">
        <v>205</v>
      </c>
      <c r="AW1874" s="15" t="s">
        <v>41</v>
      </c>
      <c r="AX1874" s="15" t="s">
        <v>88</v>
      </c>
      <c r="AY1874" s="237" t="s">
        <v>182</v>
      </c>
    </row>
    <row r="1875" spans="1:65" s="2" customFormat="1" ht="62.65" customHeight="1">
      <c r="A1875" s="35"/>
      <c r="B1875" s="36"/>
      <c r="C1875" s="179" t="s">
        <v>2128</v>
      </c>
      <c r="D1875" s="179" t="s">
        <v>187</v>
      </c>
      <c r="E1875" s="180" t="s">
        <v>1079</v>
      </c>
      <c r="F1875" s="181" t="s">
        <v>1080</v>
      </c>
      <c r="G1875" s="182" t="s">
        <v>360</v>
      </c>
      <c r="H1875" s="183">
        <v>24.408000000000001</v>
      </c>
      <c r="I1875" s="184"/>
      <c r="J1875" s="185">
        <f>ROUND(I1875*H1875,2)</f>
        <v>0</v>
      </c>
      <c r="K1875" s="181" t="s">
        <v>191</v>
      </c>
      <c r="L1875" s="40"/>
      <c r="M1875" s="186" t="s">
        <v>43</v>
      </c>
      <c r="N1875" s="187" t="s">
        <v>51</v>
      </c>
      <c r="O1875" s="65"/>
      <c r="P1875" s="188">
        <f>O1875*H1875</f>
        <v>0</v>
      </c>
      <c r="Q1875" s="188">
        <v>0</v>
      </c>
      <c r="R1875" s="188">
        <f>Q1875*H1875</f>
        <v>0</v>
      </c>
      <c r="S1875" s="188">
        <v>0</v>
      </c>
      <c r="T1875" s="189">
        <f>S1875*H1875</f>
        <v>0</v>
      </c>
      <c r="U1875" s="35"/>
      <c r="V1875" s="35"/>
      <c r="W1875" s="35"/>
      <c r="X1875" s="35"/>
      <c r="Y1875" s="35"/>
      <c r="Z1875" s="35"/>
      <c r="AA1875" s="35"/>
      <c r="AB1875" s="35"/>
      <c r="AC1875" s="35"/>
      <c r="AD1875" s="35"/>
      <c r="AE1875" s="35"/>
      <c r="AR1875" s="190" t="s">
        <v>88</v>
      </c>
      <c r="AT1875" s="190" t="s">
        <v>187</v>
      </c>
      <c r="AU1875" s="190" t="s">
        <v>90</v>
      </c>
      <c r="AY1875" s="17" t="s">
        <v>182</v>
      </c>
      <c r="BE1875" s="191">
        <f>IF(N1875="základní",J1875,0)</f>
        <v>0</v>
      </c>
      <c r="BF1875" s="191">
        <f>IF(N1875="snížená",J1875,0)</f>
        <v>0</v>
      </c>
      <c r="BG1875" s="191">
        <f>IF(N1875="zákl. přenesená",J1875,0)</f>
        <v>0</v>
      </c>
      <c r="BH1875" s="191">
        <f>IF(N1875="sníž. přenesená",J1875,0)</f>
        <v>0</v>
      </c>
      <c r="BI1875" s="191">
        <f>IF(N1875="nulová",J1875,0)</f>
        <v>0</v>
      </c>
      <c r="BJ1875" s="17" t="s">
        <v>88</v>
      </c>
      <c r="BK1875" s="191">
        <f>ROUND(I1875*H1875,2)</f>
        <v>0</v>
      </c>
      <c r="BL1875" s="17" t="s">
        <v>88</v>
      </c>
      <c r="BM1875" s="190" t="s">
        <v>2084</v>
      </c>
    </row>
    <row r="1876" spans="1:65" s="13" customFormat="1" ht="11.25">
      <c r="B1876" s="192"/>
      <c r="C1876" s="193"/>
      <c r="D1876" s="194" t="s">
        <v>193</v>
      </c>
      <c r="E1876" s="195" t="s">
        <v>43</v>
      </c>
      <c r="F1876" s="196" t="s">
        <v>362</v>
      </c>
      <c r="G1876" s="193"/>
      <c r="H1876" s="195" t="s">
        <v>43</v>
      </c>
      <c r="I1876" s="197"/>
      <c r="J1876" s="193"/>
      <c r="K1876" s="193"/>
      <c r="L1876" s="198"/>
      <c r="M1876" s="199"/>
      <c r="N1876" s="200"/>
      <c r="O1876" s="200"/>
      <c r="P1876" s="200"/>
      <c r="Q1876" s="200"/>
      <c r="R1876" s="200"/>
      <c r="S1876" s="200"/>
      <c r="T1876" s="201"/>
      <c r="AT1876" s="202" t="s">
        <v>193</v>
      </c>
      <c r="AU1876" s="202" t="s">
        <v>90</v>
      </c>
      <c r="AV1876" s="13" t="s">
        <v>88</v>
      </c>
      <c r="AW1876" s="13" t="s">
        <v>41</v>
      </c>
      <c r="AX1876" s="13" t="s">
        <v>80</v>
      </c>
      <c r="AY1876" s="202" t="s">
        <v>182</v>
      </c>
    </row>
    <row r="1877" spans="1:65" s="13" customFormat="1" ht="11.25">
      <c r="B1877" s="192"/>
      <c r="C1877" s="193"/>
      <c r="D1877" s="194" t="s">
        <v>193</v>
      </c>
      <c r="E1877" s="195" t="s">
        <v>43</v>
      </c>
      <c r="F1877" s="196" t="s">
        <v>1082</v>
      </c>
      <c r="G1877" s="193"/>
      <c r="H1877" s="195" t="s">
        <v>43</v>
      </c>
      <c r="I1877" s="197"/>
      <c r="J1877" s="193"/>
      <c r="K1877" s="193"/>
      <c r="L1877" s="198"/>
      <c r="M1877" s="199"/>
      <c r="N1877" s="200"/>
      <c r="O1877" s="200"/>
      <c r="P1877" s="200"/>
      <c r="Q1877" s="200"/>
      <c r="R1877" s="200"/>
      <c r="S1877" s="200"/>
      <c r="T1877" s="201"/>
      <c r="AT1877" s="202" t="s">
        <v>193</v>
      </c>
      <c r="AU1877" s="202" t="s">
        <v>90</v>
      </c>
      <c r="AV1877" s="13" t="s">
        <v>88</v>
      </c>
      <c r="AW1877" s="13" t="s">
        <v>41</v>
      </c>
      <c r="AX1877" s="13" t="s">
        <v>80</v>
      </c>
      <c r="AY1877" s="202" t="s">
        <v>182</v>
      </c>
    </row>
    <row r="1878" spans="1:65" s="14" customFormat="1" ht="11.25">
      <c r="B1878" s="203"/>
      <c r="C1878" s="204"/>
      <c r="D1878" s="194" t="s">
        <v>193</v>
      </c>
      <c r="E1878" s="205" t="s">
        <v>43</v>
      </c>
      <c r="F1878" s="206" t="s">
        <v>2646</v>
      </c>
      <c r="G1878" s="204"/>
      <c r="H1878" s="207">
        <v>21.6</v>
      </c>
      <c r="I1878" s="208"/>
      <c r="J1878" s="204"/>
      <c r="K1878" s="204"/>
      <c r="L1878" s="209"/>
      <c r="M1878" s="210"/>
      <c r="N1878" s="211"/>
      <c r="O1878" s="211"/>
      <c r="P1878" s="211"/>
      <c r="Q1878" s="211"/>
      <c r="R1878" s="211"/>
      <c r="S1878" s="211"/>
      <c r="T1878" s="212"/>
      <c r="AT1878" s="213" t="s">
        <v>193</v>
      </c>
      <c r="AU1878" s="213" t="s">
        <v>90</v>
      </c>
      <c r="AV1878" s="14" t="s">
        <v>90</v>
      </c>
      <c r="AW1878" s="14" t="s">
        <v>41</v>
      </c>
      <c r="AX1878" s="14" t="s">
        <v>80</v>
      </c>
      <c r="AY1878" s="213" t="s">
        <v>182</v>
      </c>
    </row>
    <row r="1879" spans="1:65" s="13" customFormat="1" ht="11.25">
      <c r="B1879" s="192"/>
      <c r="C1879" s="193"/>
      <c r="D1879" s="194" t="s">
        <v>193</v>
      </c>
      <c r="E1879" s="195" t="s">
        <v>43</v>
      </c>
      <c r="F1879" s="196" t="s">
        <v>2086</v>
      </c>
      <c r="G1879" s="193"/>
      <c r="H1879" s="195" t="s">
        <v>43</v>
      </c>
      <c r="I1879" s="197"/>
      <c r="J1879" s="193"/>
      <c r="K1879" s="193"/>
      <c r="L1879" s="198"/>
      <c r="M1879" s="199"/>
      <c r="N1879" s="200"/>
      <c r="O1879" s="200"/>
      <c r="P1879" s="200"/>
      <c r="Q1879" s="200"/>
      <c r="R1879" s="200"/>
      <c r="S1879" s="200"/>
      <c r="T1879" s="201"/>
      <c r="AT1879" s="202" t="s">
        <v>193</v>
      </c>
      <c r="AU1879" s="202" t="s">
        <v>90</v>
      </c>
      <c r="AV1879" s="13" t="s">
        <v>88</v>
      </c>
      <c r="AW1879" s="13" t="s">
        <v>41</v>
      </c>
      <c r="AX1879" s="13" t="s">
        <v>80</v>
      </c>
      <c r="AY1879" s="202" t="s">
        <v>182</v>
      </c>
    </row>
    <row r="1880" spans="1:65" s="14" customFormat="1" ht="11.25">
      <c r="B1880" s="203"/>
      <c r="C1880" s="204"/>
      <c r="D1880" s="194" t="s">
        <v>193</v>
      </c>
      <c r="E1880" s="205" t="s">
        <v>43</v>
      </c>
      <c r="F1880" s="206" t="s">
        <v>2647</v>
      </c>
      <c r="G1880" s="204"/>
      <c r="H1880" s="207">
        <v>2.8079999999999998</v>
      </c>
      <c r="I1880" s="208"/>
      <c r="J1880" s="204"/>
      <c r="K1880" s="204"/>
      <c r="L1880" s="209"/>
      <c r="M1880" s="210"/>
      <c r="N1880" s="211"/>
      <c r="O1880" s="211"/>
      <c r="P1880" s="211"/>
      <c r="Q1880" s="211"/>
      <c r="R1880" s="211"/>
      <c r="S1880" s="211"/>
      <c r="T1880" s="212"/>
      <c r="AT1880" s="213" t="s">
        <v>193</v>
      </c>
      <c r="AU1880" s="213" t="s">
        <v>90</v>
      </c>
      <c r="AV1880" s="14" t="s">
        <v>90</v>
      </c>
      <c r="AW1880" s="14" t="s">
        <v>41</v>
      </c>
      <c r="AX1880" s="14" t="s">
        <v>80</v>
      </c>
      <c r="AY1880" s="213" t="s">
        <v>182</v>
      </c>
    </row>
    <row r="1881" spans="1:65" s="15" customFormat="1" ht="11.25">
      <c r="B1881" s="227"/>
      <c r="C1881" s="228"/>
      <c r="D1881" s="194" t="s">
        <v>193</v>
      </c>
      <c r="E1881" s="229" t="s">
        <v>43</v>
      </c>
      <c r="F1881" s="230" t="s">
        <v>436</v>
      </c>
      <c r="G1881" s="228"/>
      <c r="H1881" s="231">
        <v>24.408000000000001</v>
      </c>
      <c r="I1881" s="232"/>
      <c r="J1881" s="228"/>
      <c r="K1881" s="228"/>
      <c r="L1881" s="233"/>
      <c r="M1881" s="234"/>
      <c r="N1881" s="235"/>
      <c r="O1881" s="235"/>
      <c r="P1881" s="235"/>
      <c r="Q1881" s="235"/>
      <c r="R1881" s="235"/>
      <c r="S1881" s="235"/>
      <c r="T1881" s="236"/>
      <c r="AT1881" s="237" t="s">
        <v>193</v>
      </c>
      <c r="AU1881" s="237" t="s">
        <v>90</v>
      </c>
      <c r="AV1881" s="15" t="s">
        <v>205</v>
      </c>
      <c r="AW1881" s="15" t="s">
        <v>41</v>
      </c>
      <c r="AX1881" s="15" t="s">
        <v>88</v>
      </c>
      <c r="AY1881" s="237" t="s">
        <v>182</v>
      </c>
    </row>
    <row r="1882" spans="1:65" s="2" customFormat="1" ht="14.45" customHeight="1">
      <c r="A1882" s="35"/>
      <c r="B1882" s="36"/>
      <c r="C1882" s="214" t="s">
        <v>2130</v>
      </c>
      <c r="D1882" s="214" t="s">
        <v>179</v>
      </c>
      <c r="E1882" s="215" t="s">
        <v>2089</v>
      </c>
      <c r="F1882" s="216" t="s">
        <v>2090</v>
      </c>
      <c r="G1882" s="217" t="s">
        <v>190</v>
      </c>
      <c r="H1882" s="218">
        <v>13</v>
      </c>
      <c r="I1882" s="219"/>
      <c r="J1882" s="220">
        <f>ROUND(I1882*H1882,2)</f>
        <v>0</v>
      </c>
      <c r="K1882" s="216" t="s">
        <v>198</v>
      </c>
      <c r="L1882" s="221"/>
      <c r="M1882" s="222" t="s">
        <v>43</v>
      </c>
      <c r="N1882" s="223" t="s">
        <v>51</v>
      </c>
      <c r="O1882" s="65"/>
      <c r="P1882" s="188">
        <f>O1882*H1882</f>
        <v>0</v>
      </c>
      <c r="Q1882" s="188">
        <v>0</v>
      </c>
      <c r="R1882" s="188">
        <f>Q1882*H1882</f>
        <v>0</v>
      </c>
      <c r="S1882" s="188">
        <v>0</v>
      </c>
      <c r="T1882" s="189">
        <f>S1882*H1882</f>
        <v>0</v>
      </c>
      <c r="U1882" s="35"/>
      <c r="V1882" s="35"/>
      <c r="W1882" s="35"/>
      <c r="X1882" s="35"/>
      <c r="Y1882" s="35"/>
      <c r="Z1882" s="35"/>
      <c r="AA1882" s="35"/>
      <c r="AB1882" s="35"/>
      <c r="AC1882" s="35"/>
      <c r="AD1882" s="35"/>
      <c r="AE1882" s="35"/>
      <c r="AR1882" s="190" t="s">
        <v>90</v>
      </c>
      <c r="AT1882" s="190" t="s">
        <v>179</v>
      </c>
      <c r="AU1882" s="190" t="s">
        <v>90</v>
      </c>
      <c r="AY1882" s="17" t="s">
        <v>182</v>
      </c>
      <c r="BE1882" s="191">
        <f>IF(N1882="základní",J1882,0)</f>
        <v>0</v>
      </c>
      <c r="BF1882" s="191">
        <f>IF(N1882="snížená",J1882,0)</f>
        <v>0</v>
      </c>
      <c r="BG1882" s="191">
        <f>IF(N1882="zákl. přenesená",J1882,0)</f>
        <v>0</v>
      </c>
      <c r="BH1882" s="191">
        <f>IF(N1882="sníž. přenesená",J1882,0)</f>
        <v>0</v>
      </c>
      <c r="BI1882" s="191">
        <f>IF(N1882="nulová",J1882,0)</f>
        <v>0</v>
      </c>
      <c r="BJ1882" s="17" t="s">
        <v>88</v>
      </c>
      <c r="BK1882" s="191">
        <f>ROUND(I1882*H1882,2)</f>
        <v>0</v>
      </c>
      <c r="BL1882" s="17" t="s">
        <v>88</v>
      </c>
      <c r="BM1882" s="190" t="s">
        <v>2091</v>
      </c>
    </row>
    <row r="1883" spans="1:65" s="13" customFormat="1" ht="11.25">
      <c r="B1883" s="192"/>
      <c r="C1883" s="193"/>
      <c r="D1883" s="194" t="s">
        <v>193</v>
      </c>
      <c r="E1883" s="195" t="s">
        <v>43</v>
      </c>
      <c r="F1883" s="196" t="s">
        <v>362</v>
      </c>
      <c r="G1883" s="193"/>
      <c r="H1883" s="195" t="s">
        <v>43</v>
      </c>
      <c r="I1883" s="197"/>
      <c r="J1883" s="193"/>
      <c r="K1883" s="193"/>
      <c r="L1883" s="198"/>
      <c r="M1883" s="199"/>
      <c r="N1883" s="200"/>
      <c r="O1883" s="200"/>
      <c r="P1883" s="200"/>
      <c r="Q1883" s="200"/>
      <c r="R1883" s="200"/>
      <c r="S1883" s="200"/>
      <c r="T1883" s="201"/>
      <c r="AT1883" s="202" t="s">
        <v>193</v>
      </c>
      <c r="AU1883" s="202" t="s">
        <v>90</v>
      </c>
      <c r="AV1883" s="13" t="s">
        <v>88</v>
      </c>
      <c r="AW1883" s="13" t="s">
        <v>41</v>
      </c>
      <c r="AX1883" s="13" t="s">
        <v>80</v>
      </c>
      <c r="AY1883" s="202" t="s">
        <v>182</v>
      </c>
    </row>
    <row r="1884" spans="1:65" s="13" customFormat="1" ht="11.25">
      <c r="B1884" s="192"/>
      <c r="C1884" s="193"/>
      <c r="D1884" s="194" t="s">
        <v>193</v>
      </c>
      <c r="E1884" s="195" t="s">
        <v>43</v>
      </c>
      <c r="F1884" s="196" t="s">
        <v>2092</v>
      </c>
      <c r="G1884" s="193"/>
      <c r="H1884" s="195" t="s">
        <v>43</v>
      </c>
      <c r="I1884" s="197"/>
      <c r="J1884" s="193"/>
      <c r="K1884" s="193"/>
      <c r="L1884" s="198"/>
      <c r="M1884" s="199"/>
      <c r="N1884" s="200"/>
      <c r="O1884" s="200"/>
      <c r="P1884" s="200"/>
      <c r="Q1884" s="200"/>
      <c r="R1884" s="200"/>
      <c r="S1884" s="200"/>
      <c r="T1884" s="201"/>
      <c r="AT1884" s="202" t="s">
        <v>193</v>
      </c>
      <c r="AU1884" s="202" t="s">
        <v>90</v>
      </c>
      <c r="AV1884" s="13" t="s">
        <v>88</v>
      </c>
      <c r="AW1884" s="13" t="s">
        <v>41</v>
      </c>
      <c r="AX1884" s="13" t="s">
        <v>80</v>
      </c>
      <c r="AY1884" s="202" t="s">
        <v>182</v>
      </c>
    </row>
    <row r="1885" spans="1:65" s="14" customFormat="1" ht="11.25">
      <c r="B1885" s="203"/>
      <c r="C1885" s="204"/>
      <c r="D1885" s="194" t="s">
        <v>193</v>
      </c>
      <c r="E1885" s="205" t="s">
        <v>43</v>
      </c>
      <c r="F1885" s="206" t="s">
        <v>252</v>
      </c>
      <c r="G1885" s="204"/>
      <c r="H1885" s="207">
        <v>13</v>
      </c>
      <c r="I1885" s="208"/>
      <c r="J1885" s="204"/>
      <c r="K1885" s="204"/>
      <c r="L1885" s="209"/>
      <c r="M1885" s="210"/>
      <c r="N1885" s="211"/>
      <c r="O1885" s="211"/>
      <c r="P1885" s="211"/>
      <c r="Q1885" s="211"/>
      <c r="R1885" s="211"/>
      <c r="S1885" s="211"/>
      <c r="T1885" s="212"/>
      <c r="AT1885" s="213" t="s">
        <v>193</v>
      </c>
      <c r="AU1885" s="213" t="s">
        <v>90</v>
      </c>
      <c r="AV1885" s="14" t="s">
        <v>90</v>
      </c>
      <c r="AW1885" s="14" t="s">
        <v>41</v>
      </c>
      <c r="AX1885" s="14" t="s">
        <v>88</v>
      </c>
      <c r="AY1885" s="213" t="s">
        <v>182</v>
      </c>
    </row>
    <row r="1886" spans="1:65" s="2" customFormat="1" ht="24.2" customHeight="1">
      <c r="A1886" s="35"/>
      <c r="B1886" s="36"/>
      <c r="C1886" s="179" t="s">
        <v>2134</v>
      </c>
      <c r="D1886" s="179" t="s">
        <v>187</v>
      </c>
      <c r="E1886" s="180" t="s">
        <v>1085</v>
      </c>
      <c r="F1886" s="181" t="s">
        <v>1086</v>
      </c>
      <c r="G1886" s="182" t="s">
        <v>360</v>
      </c>
      <c r="H1886" s="183">
        <v>3.5640000000000001</v>
      </c>
      <c r="I1886" s="184"/>
      <c r="J1886" s="185">
        <f>ROUND(I1886*H1886,2)</f>
        <v>0</v>
      </c>
      <c r="K1886" s="181" t="s">
        <v>191</v>
      </c>
      <c r="L1886" s="40"/>
      <c r="M1886" s="186" t="s">
        <v>43</v>
      </c>
      <c r="N1886" s="187" t="s">
        <v>51</v>
      </c>
      <c r="O1886" s="65"/>
      <c r="P1886" s="188">
        <f>O1886*H1886</f>
        <v>0</v>
      </c>
      <c r="Q1886" s="188">
        <v>2.2563399999999998</v>
      </c>
      <c r="R1886" s="188">
        <f>Q1886*H1886</f>
        <v>8.0415957599999999</v>
      </c>
      <c r="S1886" s="188">
        <v>0</v>
      </c>
      <c r="T1886" s="189">
        <f>S1886*H1886</f>
        <v>0</v>
      </c>
      <c r="U1886" s="35"/>
      <c r="V1886" s="35"/>
      <c r="W1886" s="35"/>
      <c r="X1886" s="35"/>
      <c r="Y1886" s="35"/>
      <c r="Z1886" s="35"/>
      <c r="AA1886" s="35"/>
      <c r="AB1886" s="35"/>
      <c r="AC1886" s="35"/>
      <c r="AD1886" s="35"/>
      <c r="AE1886" s="35"/>
      <c r="AR1886" s="190" t="s">
        <v>88</v>
      </c>
      <c r="AT1886" s="190" t="s">
        <v>187</v>
      </c>
      <c r="AU1886" s="190" t="s">
        <v>90</v>
      </c>
      <c r="AY1886" s="17" t="s">
        <v>182</v>
      </c>
      <c r="BE1886" s="191">
        <f>IF(N1886="základní",J1886,0)</f>
        <v>0</v>
      </c>
      <c r="BF1886" s="191">
        <f>IF(N1886="snížená",J1886,0)</f>
        <v>0</v>
      </c>
      <c r="BG1886" s="191">
        <f>IF(N1886="zákl. přenesená",J1886,0)</f>
        <v>0</v>
      </c>
      <c r="BH1886" s="191">
        <f>IF(N1886="sníž. přenesená",J1886,0)</f>
        <v>0</v>
      </c>
      <c r="BI1886" s="191">
        <f>IF(N1886="nulová",J1886,0)</f>
        <v>0</v>
      </c>
      <c r="BJ1886" s="17" t="s">
        <v>88</v>
      </c>
      <c r="BK1886" s="191">
        <f>ROUND(I1886*H1886,2)</f>
        <v>0</v>
      </c>
      <c r="BL1886" s="17" t="s">
        <v>88</v>
      </c>
      <c r="BM1886" s="190" t="s">
        <v>1087</v>
      </c>
    </row>
    <row r="1887" spans="1:65" s="13" customFormat="1" ht="11.25">
      <c r="B1887" s="192"/>
      <c r="C1887" s="193"/>
      <c r="D1887" s="194" t="s">
        <v>193</v>
      </c>
      <c r="E1887" s="195" t="s">
        <v>43</v>
      </c>
      <c r="F1887" s="196" t="s">
        <v>362</v>
      </c>
      <c r="G1887" s="193"/>
      <c r="H1887" s="195" t="s">
        <v>43</v>
      </c>
      <c r="I1887" s="197"/>
      <c r="J1887" s="193"/>
      <c r="K1887" s="193"/>
      <c r="L1887" s="198"/>
      <c r="M1887" s="199"/>
      <c r="N1887" s="200"/>
      <c r="O1887" s="200"/>
      <c r="P1887" s="200"/>
      <c r="Q1887" s="200"/>
      <c r="R1887" s="200"/>
      <c r="S1887" s="200"/>
      <c r="T1887" s="201"/>
      <c r="AT1887" s="202" t="s">
        <v>193</v>
      </c>
      <c r="AU1887" s="202" t="s">
        <v>90</v>
      </c>
      <c r="AV1887" s="13" t="s">
        <v>88</v>
      </c>
      <c r="AW1887" s="13" t="s">
        <v>41</v>
      </c>
      <c r="AX1887" s="13" t="s">
        <v>80</v>
      </c>
      <c r="AY1887" s="202" t="s">
        <v>182</v>
      </c>
    </row>
    <row r="1888" spans="1:65" s="13" customFormat="1" ht="11.25">
      <c r="B1888" s="192"/>
      <c r="C1888" s="193"/>
      <c r="D1888" s="194" t="s">
        <v>193</v>
      </c>
      <c r="E1888" s="195" t="s">
        <v>43</v>
      </c>
      <c r="F1888" s="196" t="s">
        <v>431</v>
      </c>
      <c r="G1888" s="193"/>
      <c r="H1888" s="195" t="s">
        <v>43</v>
      </c>
      <c r="I1888" s="197"/>
      <c r="J1888" s="193"/>
      <c r="K1888" s="193"/>
      <c r="L1888" s="198"/>
      <c r="M1888" s="199"/>
      <c r="N1888" s="200"/>
      <c r="O1888" s="200"/>
      <c r="P1888" s="200"/>
      <c r="Q1888" s="200"/>
      <c r="R1888" s="200"/>
      <c r="S1888" s="200"/>
      <c r="T1888" s="201"/>
      <c r="AT1888" s="202" t="s">
        <v>193</v>
      </c>
      <c r="AU1888" s="202" t="s">
        <v>90</v>
      </c>
      <c r="AV1888" s="13" t="s">
        <v>88</v>
      </c>
      <c r="AW1888" s="13" t="s">
        <v>41</v>
      </c>
      <c r="AX1888" s="13" t="s">
        <v>80</v>
      </c>
      <c r="AY1888" s="202" t="s">
        <v>182</v>
      </c>
    </row>
    <row r="1889" spans="1:65" s="13" customFormat="1" ht="11.25">
      <c r="B1889" s="192"/>
      <c r="C1889" s="193"/>
      <c r="D1889" s="194" t="s">
        <v>193</v>
      </c>
      <c r="E1889" s="195" t="s">
        <v>43</v>
      </c>
      <c r="F1889" s="196" t="s">
        <v>2648</v>
      </c>
      <c r="G1889" s="193"/>
      <c r="H1889" s="195" t="s">
        <v>43</v>
      </c>
      <c r="I1889" s="197"/>
      <c r="J1889" s="193"/>
      <c r="K1889" s="193"/>
      <c r="L1889" s="198"/>
      <c r="M1889" s="199"/>
      <c r="N1889" s="200"/>
      <c r="O1889" s="200"/>
      <c r="P1889" s="200"/>
      <c r="Q1889" s="200"/>
      <c r="R1889" s="200"/>
      <c r="S1889" s="200"/>
      <c r="T1889" s="201"/>
      <c r="AT1889" s="202" t="s">
        <v>193</v>
      </c>
      <c r="AU1889" s="202" t="s">
        <v>90</v>
      </c>
      <c r="AV1889" s="13" t="s">
        <v>88</v>
      </c>
      <c r="AW1889" s="13" t="s">
        <v>41</v>
      </c>
      <c r="AX1889" s="13" t="s">
        <v>80</v>
      </c>
      <c r="AY1889" s="202" t="s">
        <v>182</v>
      </c>
    </row>
    <row r="1890" spans="1:65" s="14" customFormat="1" ht="11.25">
      <c r="B1890" s="203"/>
      <c r="C1890" s="204"/>
      <c r="D1890" s="194" t="s">
        <v>193</v>
      </c>
      <c r="E1890" s="205" t="s">
        <v>43</v>
      </c>
      <c r="F1890" s="206" t="s">
        <v>2110</v>
      </c>
      <c r="G1890" s="204"/>
      <c r="H1890" s="207">
        <v>0.86399999999999999</v>
      </c>
      <c r="I1890" s="208"/>
      <c r="J1890" s="204"/>
      <c r="K1890" s="204"/>
      <c r="L1890" s="209"/>
      <c r="M1890" s="210"/>
      <c r="N1890" s="211"/>
      <c r="O1890" s="211"/>
      <c r="P1890" s="211"/>
      <c r="Q1890" s="211"/>
      <c r="R1890" s="211"/>
      <c r="S1890" s="211"/>
      <c r="T1890" s="212"/>
      <c r="AT1890" s="213" t="s">
        <v>193</v>
      </c>
      <c r="AU1890" s="213" t="s">
        <v>90</v>
      </c>
      <c r="AV1890" s="14" t="s">
        <v>90</v>
      </c>
      <c r="AW1890" s="14" t="s">
        <v>41</v>
      </c>
      <c r="AX1890" s="14" t="s">
        <v>80</v>
      </c>
      <c r="AY1890" s="213" t="s">
        <v>182</v>
      </c>
    </row>
    <row r="1891" spans="1:65" s="13" customFormat="1" ht="11.25">
      <c r="B1891" s="192"/>
      <c r="C1891" s="193"/>
      <c r="D1891" s="194" t="s">
        <v>193</v>
      </c>
      <c r="E1891" s="195" t="s">
        <v>43</v>
      </c>
      <c r="F1891" s="196" t="s">
        <v>362</v>
      </c>
      <c r="G1891" s="193"/>
      <c r="H1891" s="195" t="s">
        <v>43</v>
      </c>
      <c r="I1891" s="197"/>
      <c r="J1891" s="193"/>
      <c r="K1891" s="193"/>
      <c r="L1891" s="198"/>
      <c r="M1891" s="199"/>
      <c r="N1891" s="200"/>
      <c r="O1891" s="200"/>
      <c r="P1891" s="200"/>
      <c r="Q1891" s="200"/>
      <c r="R1891" s="200"/>
      <c r="S1891" s="200"/>
      <c r="T1891" s="201"/>
      <c r="AT1891" s="202" t="s">
        <v>193</v>
      </c>
      <c r="AU1891" s="202" t="s">
        <v>90</v>
      </c>
      <c r="AV1891" s="13" t="s">
        <v>88</v>
      </c>
      <c r="AW1891" s="13" t="s">
        <v>41</v>
      </c>
      <c r="AX1891" s="13" t="s">
        <v>80</v>
      </c>
      <c r="AY1891" s="202" t="s">
        <v>182</v>
      </c>
    </row>
    <row r="1892" spans="1:65" s="13" customFormat="1" ht="11.25">
      <c r="B1892" s="192"/>
      <c r="C1892" s="193"/>
      <c r="D1892" s="194" t="s">
        <v>193</v>
      </c>
      <c r="E1892" s="195" t="s">
        <v>43</v>
      </c>
      <c r="F1892" s="196" t="s">
        <v>2095</v>
      </c>
      <c r="G1892" s="193"/>
      <c r="H1892" s="195" t="s">
        <v>43</v>
      </c>
      <c r="I1892" s="197"/>
      <c r="J1892" s="193"/>
      <c r="K1892" s="193"/>
      <c r="L1892" s="198"/>
      <c r="M1892" s="199"/>
      <c r="N1892" s="200"/>
      <c r="O1892" s="200"/>
      <c r="P1892" s="200"/>
      <c r="Q1892" s="200"/>
      <c r="R1892" s="200"/>
      <c r="S1892" s="200"/>
      <c r="T1892" s="201"/>
      <c r="AT1892" s="202" t="s">
        <v>193</v>
      </c>
      <c r="AU1892" s="202" t="s">
        <v>90</v>
      </c>
      <c r="AV1892" s="13" t="s">
        <v>88</v>
      </c>
      <c r="AW1892" s="13" t="s">
        <v>41</v>
      </c>
      <c r="AX1892" s="13" t="s">
        <v>80</v>
      </c>
      <c r="AY1892" s="202" t="s">
        <v>182</v>
      </c>
    </row>
    <row r="1893" spans="1:65" s="14" customFormat="1" ht="11.25">
      <c r="B1893" s="203"/>
      <c r="C1893" s="204"/>
      <c r="D1893" s="194" t="s">
        <v>193</v>
      </c>
      <c r="E1893" s="205" t="s">
        <v>43</v>
      </c>
      <c r="F1893" s="206" t="s">
        <v>2096</v>
      </c>
      <c r="G1893" s="204"/>
      <c r="H1893" s="207">
        <v>2.4</v>
      </c>
      <c r="I1893" s="208"/>
      <c r="J1893" s="204"/>
      <c r="K1893" s="204"/>
      <c r="L1893" s="209"/>
      <c r="M1893" s="210"/>
      <c r="N1893" s="211"/>
      <c r="O1893" s="211"/>
      <c r="P1893" s="211"/>
      <c r="Q1893" s="211"/>
      <c r="R1893" s="211"/>
      <c r="S1893" s="211"/>
      <c r="T1893" s="212"/>
      <c r="AT1893" s="213" t="s">
        <v>193</v>
      </c>
      <c r="AU1893" s="213" t="s">
        <v>90</v>
      </c>
      <c r="AV1893" s="14" t="s">
        <v>90</v>
      </c>
      <c r="AW1893" s="14" t="s">
        <v>41</v>
      </c>
      <c r="AX1893" s="14" t="s">
        <v>80</v>
      </c>
      <c r="AY1893" s="213" t="s">
        <v>182</v>
      </c>
    </row>
    <row r="1894" spans="1:65" s="13" customFormat="1" ht="11.25">
      <c r="B1894" s="192"/>
      <c r="C1894" s="193"/>
      <c r="D1894" s="194" t="s">
        <v>193</v>
      </c>
      <c r="E1894" s="195" t="s">
        <v>43</v>
      </c>
      <c r="F1894" s="196" t="s">
        <v>2097</v>
      </c>
      <c r="G1894" s="193"/>
      <c r="H1894" s="195" t="s">
        <v>43</v>
      </c>
      <c r="I1894" s="197"/>
      <c r="J1894" s="193"/>
      <c r="K1894" s="193"/>
      <c r="L1894" s="198"/>
      <c r="M1894" s="199"/>
      <c r="N1894" s="200"/>
      <c r="O1894" s="200"/>
      <c r="P1894" s="200"/>
      <c r="Q1894" s="200"/>
      <c r="R1894" s="200"/>
      <c r="S1894" s="200"/>
      <c r="T1894" s="201"/>
      <c r="AT1894" s="202" t="s">
        <v>193</v>
      </c>
      <c r="AU1894" s="202" t="s">
        <v>90</v>
      </c>
      <c r="AV1894" s="13" t="s">
        <v>88</v>
      </c>
      <c r="AW1894" s="13" t="s">
        <v>41</v>
      </c>
      <c r="AX1894" s="13" t="s">
        <v>80</v>
      </c>
      <c r="AY1894" s="202" t="s">
        <v>182</v>
      </c>
    </row>
    <row r="1895" spans="1:65" s="14" customFormat="1" ht="11.25">
      <c r="B1895" s="203"/>
      <c r="C1895" s="204"/>
      <c r="D1895" s="194" t="s">
        <v>193</v>
      </c>
      <c r="E1895" s="205" t="s">
        <v>43</v>
      </c>
      <c r="F1895" s="206" t="s">
        <v>1493</v>
      </c>
      <c r="G1895" s="204"/>
      <c r="H1895" s="207">
        <v>0.3</v>
      </c>
      <c r="I1895" s="208"/>
      <c r="J1895" s="204"/>
      <c r="K1895" s="204"/>
      <c r="L1895" s="209"/>
      <c r="M1895" s="210"/>
      <c r="N1895" s="211"/>
      <c r="O1895" s="211"/>
      <c r="P1895" s="211"/>
      <c r="Q1895" s="211"/>
      <c r="R1895" s="211"/>
      <c r="S1895" s="211"/>
      <c r="T1895" s="212"/>
      <c r="AT1895" s="213" t="s">
        <v>193</v>
      </c>
      <c r="AU1895" s="213" t="s">
        <v>90</v>
      </c>
      <c r="AV1895" s="14" t="s">
        <v>90</v>
      </c>
      <c r="AW1895" s="14" t="s">
        <v>41</v>
      </c>
      <c r="AX1895" s="14" t="s">
        <v>80</v>
      </c>
      <c r="AY1895" s="213" t="s">
        <v>182</v>
      </c>
    </row>
    <row r="1896" spans="1:65" s="15" customFormat="1" ht="11.25">
      <c r="B1896" s="227"/>
      <c r="C1896" s="228"/>
      <c r="D1896" s="194" t="s">
        <v>193</v>
      </c>
      <c r="E1896" s="229" t="s">
        <v>43</v>
      </c>
      <c r="F1896" s="230" t="s">
        <v>436</v>
      </c>
      <c r="G1896" s="228"/>
      <c r="H1896" s="231">
        <v>3.5639999999999996</v>
      </c>
      <c r="I1896" s="232"/>
      <c r="J1896" s="228"/>
      <c r="K1896" s="228"/>
      <c r="L1896" s="233"/>
      <c r="M1896" s="234"/>
      <c r="N1896" s="235"/>
      <c r="O1896" s="235"/>
      <c r="P1896" s="235"/>
      <c r="Q1896" s="235"/>
      <c r="R1896" s="235"/>
      <c r="S1896" s="235"/>
      <c r="T1896" s="236"/>
      <c r="AT1896" s="237" t="s">
        <v>193</v>
      </c>
      <c r="AU1896" s="237" t="s">
        <v>90</v>
      </c>
      <c r="AV1896" s="15" t="s">
        <v>205</v>
      </c>
      <c r="AW1896" s="15" t="s">
        <v>41</v>
      </c>
      <c r="AX1896" s="15" t="s">
        <v>88</v>
      </c>
      <c r="AY1896" s="237" t="s">
        <v>182</v>
      </c>
    </row>
    <row r="1897" spans="1:65" s="2" customFormat="1" ht="37.9" customHeight="1">
      <c r="A1897" s="35"/>
      <c r="B1897" s="36"/>
      <c r="C1897" s="179" t="s">
        <v>2140</v>
      </c>
      <c r="D1897" s="179" t="s">
        <v>187</v>
      </c>
      <c r="E1897" s="180" t="s">
        <v>1092</v>
      </c>
      <c r="F1897" s="181" t="s">
        <v>1093</v>
      </c>
      <c r="G1897" s="182" t="s">
        <v>360</v>
      </c>
      <c r="H1897" s="183">
        <v>11.372999999999999</v>
      </c>
      <c r="I1897" s="184"/>
      <c r="J1897" s="185">
        <f>ROUND(I1897*H1897,2)</f>
        <v>0</v>
      </c>
      <c r="K1897" s="181" t="s">
        <v>191</v>
      </c>
      <c r="L1897" s="40"/>
      <c r="M1897" s="186" t="s">
        <v>43</v>
      </c>
      <c r="N1897" s="187" t="s">
        <v>51</v>
      </c>
      <c r="O1897" s="65"/>
      <c r="P1897" s="188">
        <f>O1897*H1897</f>
        <v>0</v>
      </c>
      <c r="Q1897" s="188">
        <v>2.45329</v>
      </c>
      <c r="R1897" s="188">
        <f>Q1897*H1897</f>
        <v>27.901267169999997</v>
      </c>
      <c r="S1897" s="188">
        <v>0</v>
      </c>
      <c r="T1897" s="189">
        <f>S1897*H1897</f>
        <v>0</v>
      </c>
      <c r="U1897" s="35"/>
      <c r="V1897" s="35"/>
      <c r="W1897" s="35"/>
      <c r="X1897" s="35"/>
      <c r="Y1897" s="35"/>
      <c r="Z1897" s="35"/>
      <c r="AA1897" s="35"/>
      <c r="AB1897" s="35"/>
      <c r="AC1897" s="35"/>
      <c r="AD1897" s="35"/>
      <c r="AE1897" s="35"/>
      <c r="AR1897" s="190" t="s">
        <v>88</v>
      </c>
      <c r="AT1897" s="190" t="s">
        <v>187</v>
      </c>
      <c r="AU1897" s="190" t="s">
        <v>90</v>
      </c>
      <c r="AY1897" s="17" t="s">
        <v>182</v>
      </c>
      <c r="BE1897" s="191">
        <f>IF(N1897="základní",J1897,0)</f>
        <v>0</v>
      </c>
      <c r="BF1897" s="191">
        <f>IF(N1897="snížená",J1897,0)</f>
        <v>0</v>
      </c>
      <c r="BG1897" s="191">
        <f>IF(N1897="zákl. přenesená",J1897,0)</f>
        <v>0</v>
      </c>
      <c r="BH1897" s="191">
        <f>IF(N1897="sníž. přenesená",J1897,0)</f>
        <v>0</v>
      </c>
      <c r="BI1897" s="191">
        <f>IF(N1897="nulová",J1897,0)</f>
        <v>0</v>
      </c>
      <c r="BJ1897" s="17" t="s">
        <v>88</v>
      </c>
      <c r="BK1897" s="191">
        <f>ROUND(I1897*H1897,2)</f>
        <v>0</v>
      </c>
      <c r="BL1897" s="17" t="s">
        <v>88</v>
      </c>
      <c r="BM1897" s="190" t="s">
        <v>2649</v>
      </c>
    </row>
    <row r="1898" spans="1:65" s="13" customFormat="1" ht="11.25">
      <c r="B1898" s="192"/>
      <c r="C1898" s="193"/>
      <c r="D1898" s="194" t="s">
        <v>193</v>
      </c>
      <c r="E1898" s="195" t="s">
        <v>43</v>
      </c>
      <c r="F1898" s="196" t="s">
        <v>362</v>
      </c>
      <c r="G1898" s="193"/>
      <c r="H1898" s="195" t="s">
        <v>43</v>
      </c>
      <c r="I1898" s="197"/>
      <c r="J1898" s="193"/>
      <c r="K1898" s="193"/>
      <c r="L1898" s="198"/>
      <c r="M1898" s="199"/>
      <c r="N1898" s="200"/>
      <c r="O1898" s="200"/>
      <c r="P1898" s="200"/>
      <c r="Q1898" s="200"/>
      <c r="R1898" s="200"/>
      <c r="S1898" s="200"/>
      <c r="T1898" s="201"/>
      <c r="AT1898" s="202" t="s">
        <v>193</v>
      </c>
      <c r="AU1898" s="202" t="s">
        <v>90</v>
      </c>
      <c r="AV1898" s="13" t="s">
        <v>88</v>
      </c>
      <c r="AW1898" s="13" t="s">
        <v>41</v>
      </c>
      <c r="AX1898" s="13" t="s">
        <v>80</v>
      </c>
      <c r="AY1898" s="202" t="s">
        <v>182</v>
      </c>
    </row>
    <row r="1899" spans="1:65" s="13" customFormat="1" ht="11.25">
      <c r="B1899" s="192"/>
      <c r="C1899" s="193"/>
      <c r="D1899" s="194" t="s">
        <v>193</v>
      </c>
      <c r="E1899" s="195" t="s">
        <v>43</v>
      </c>
      <c r="F1899" s="196" t="s">
        <v>431</v>
      </c>
      <c r="G1899" s="193"/>
      <c r="H1899" s="195" t="s">
        <v>43</v>
      </c>
      <c r="I1899" s="197"/>
      <c r="J1899" s="193"/>
      <c r="K1899" s="193"/>
      <c r="L1899" s="198"/>
      <c r="M1899" s="199"/>
      <c r="N1899" s="200"/>
      <c r="O1899" s="200"/>
      <c r="P1899" s="200"/>
      <c r="Q1899" s="200"/>
      <c r="R1899" s="200"/>
      <c r="S1899" s="200"/>
      <c r="T1899" s="201"/>
      <c r="AT1899" s="202" t="s">
        <v>193</v>
      </c>
      <c r="AU1899" s="202" t="s">
        <v>90</v>
      </c>
      <c r="AV1899" s="13" t="s">
        <v>88</v>
      </c>
      <c r="AW1899" s="13" t="s">
        <v>41</v>
      </c>
      <c r="AX1899" s="13" t="s">
        <v>80</v>
      </c>
      <c r="AY1899" s="202" t="s">
        <v>182</v>
      </c>
    </row>
    <row r="1900" spans="1:65" s="13" customFormat="1" ht="22.5">
      <c r="B1900" s="192"/>
      <c r="C1900" s="193"/>
      <c r="D1900" s="194" t="s">
        <v>193</v>
      </c>
      <c r="E1900" s="195" t="s">
        <v>43</v>
      </c>
      <c r="F1900" s="196" t="s">
        <v>2650</v>
      </c>
      <c r="G1900" s="193"/>
      <c r="H1900" s="195" t="s">
        <v>43</v>
      </c>
      <c r="I1900" s="197"/>
      <c r="J1900" s="193"/>
      <c r="K1900" s="193"/>
      <c r="L1900" s="198"/>
      <c r="M1900" s="199"/>
      <c r="N1900" s="200"/>
      <c r="O1900" s="200"/>
      <c r="P1900" s="200"/>
      <c r="Q1900" s="200"/>
      <c r="R1900" s="200"/>
      <c r="S1900" s="200"/>
      <c r="T1900" s="201"/>
      <c r="AT1900" s="202" t="s">
        <v>193</v>
      </c>
      <c r="AU1900" s="202" t="s">
        <v>90</v>
      </c>
      <c r="AV1900" s="13" t="s">
        <v>88</v>
      </c>
      <c r="AW1900" s="13" t="s">
        <v>41</v>
      </c>
      <c r="AX1900" s="13" t="s">
        <v>80</v>
      </c>
      <c r="AY1900" s="202" t="s">
        <v>182</v>
      </c>
    </row>
    <row r="1901" spans="1:65" s="14" customFormat="1" ht="11.25">
      <c r="B1901" s="203"/>
      <c r="C1901" s="204"/>
      <c r="D1901" s="194" t="s">
        <v>193</v>
      </c>
      <c r="E1901" s="205" t="s">
        <v>43</v>
      </c>
      <c r="F1901" s="206" t="s">
        <v>2651</v>
      </c>
      <c r="G1901" s="204"/>
      <c r="H1901" s="207">
        <v>8.5</v>
      </c>
      <c r="I1901" s="208"/>
      <c r="J1901" s="204"/>
      <c r="K1901" s="204"/>
      <c r="L1901" s="209"/>
      <c r="M1901" s="210"/>
      <c r="N1901" s="211"/>
      <c r="O1901" s="211"/>
      <c r="P1901" s="211"/>
      <c r="Q1901" s="211"/>
      <c r="R1901" s="211"/>
      <c r="S1901" s="211"/>
      <c r="T1901" s="212"/>
      <c r="AT1901" s="213" t="s">
        <v>193</v>
      </c>
      <c r="AU1901" s="213" t="s">
        <v>90</v>
      </c>
      <c r="AV1901" s="14" t="s">
        <v>90</v>
      </c>
      <c r="AW1901" s="14" t="s">
        <v>41</v>
      </c>
      <c r="AX1901" s="14" t="s">
        <v>80</v>
      </c>
      <c r="AY1901" s="213" t="s">
        <v>182</v>
      </c>
    </row>
    <row r="1902" spans="1:65" s="13" customFormat="1" ht="11.25">
      <c r="B1902" s="192"/>
      <c r="C1902" s="193"/>
      <c r="D1902" s="194" t="s">
        <v>193</v>
      </c>
      <c r="E1902" s="195" t="s">
        <v>43</v>
      </c>
      <c r="F1902" s="196" t="s">
        <v>2652</v>
      </c>
      <c r="G1902" s="193"/>
      <c r="H1902" s="195" t="s">
        <v>43</v>
      </c>
      <c r="I1902" s="197"/>
      <c r="J1902" s="193"/>
      <c r="K1902" s="193"/>
      <c r="L1902" s="198"/>
      <c r="M1902" s="199"/>
      <c r="N1902" s="200"/>
      <c r="O1902" s="200"/>
      <c r="P1902" s="200"/>
      <c r="Q1902" s="200"/>
      <c r="R1902" s="200"/>
      <c r="S1902" s="200"/>
      <c r="T1902" s="201"/>
      <c r="AT1902" s="202" t="s">
        <v>193</v>
      </c>
      <c r="AU1902" s="202" t="s">
        <v>90</v>
      </c>
      <c r="AV1902" s="13" t="s">
        <v>88</v>
      </c>
      <c r="AW1902" s="13" t="s">
        <v>41</v>
      </c>
      <c r="AX1902" s="13" t="s">
        <v>80</v>
      </c>
      <c r="AY1902" s="202" t="s">
        <v>182</v>
      </c>
    </row>
    <row r="1903" spans="1:65" s="14" customFormat="1" ht="11.25">
      <c r="B1903" s="203"/>
      <c r="C1903" s="204"/>
      <c r="D1903" s="194" t="s">
        <v>193</v>
      </c>
      <c r="E1903" s="205" t="s">
        <v>43</v>
      </c>
      <c r="F1903" s="206" t="s">
        <v>1096</v>
      </c>
      <c r="G1903" s="204"/>
      <c r="H1903" s="207">
        <v>2.8730000000000002</v>
      </c>
      <c r="I1903" s="208"/>
      <c r="J1903" s="204"/>
      <c r="K1903" s="204"/>
      <c r="L1903" s="209"/>
      <c r="M1903" s="210"/>
      <c r="N1903" s="211"/>
      <c r="O1903" s="211"/>
      <c r="P1903" s="211"/>
      <c r="Q1903" s="211"/>
      <c r="R1903" s="211"/>
      <c r="S1903" s="211"/>
      <c r="T1903" s="212"/>
      <c r="AT1903" s="213" t="s">
        <v>193</v>
      </c>
      <c r="AU1903" s="213" t="s">
        <v>90</v>
      </c>
      <c r="AV1903" s="14" t="s">
        <v>90</v>
      </c>
      <c r="AW1903" s="14" t="s">
        <v>41</v>
      </c>
      <c r="AX1903" s="14" t="s">
        <v>80</v>
      </c>
      <c r="AY1903" s="213" t="s">
        <v>182</v>
      </c>
    </row>
    <row r="1904" spans="1:65" s="15" customFormat="1" ht="11.25">
      <c r="B1904" s="227"/>
      <c r="C1904" s="228"/>
      <c r="D1904" s="194" t="s">
        <v>193</v>
      </c>
      <c r="E1904" s="229" t="s">
        <v>43</v>
      </c>
      <c r="F1904" s="230" t="s">
        <v>436</v>
      </c>
      <c r="G1904" s="228"/>
      <c r="H1904" s="231">
        <v>11.373000000000001</v>
      </c>
      <c r="I1904" s="232"/>
      <c r="J1904" s="228"/>
      <c r="K1904" s="228"/>
      <c r="L1904" s="233"/>
      <c r="M1904" s="234"/>
      <c r="N1904" s="235"/>
      <c r="O1904" s="235"/>
      <c r="P1904" s="235"/>
      <c r="Q1904" s="235"/>
      <c r="R1904" s="235"/>
      <c r="S1904" s="235"/>
      <c r="T1904" s="236"/>
      <c r="AT1904" s="237" t="s">
        <v>193</v>
      </c>
      <c r="AU1904" s="237" t="s">
        <v>90</v>
      </c>
      <c r="AV1904" s="15" t="s">
        <v>205</v>
      </c>
      <c r="AW1904" s="15" t="s">
        <v>41</v>
      </c>
      <c r="AX1904" s="15" t="s">
        <v>88</v>
      </c>
      <c r="AY1904" s="237" t="s">
        <v>182</v>
      </c>
    </row>
    <row r="1905" spans="1:65" s="2" customFormat="1" ht="24.2" customHeight="1">
      <c r="A1905" s="35"/>
      <c r="B1905" s="36"/>
      <c r="C1905" s="179" t="s">
        <v>2142</v>
      </c>
      <c r="D1905" s="179" t="s">
        <v>187</v>
      </c>
      <c r="E1905" s="180" t="s">
        <v>1098</v>
      </c>
      <c r="F1905" s="181" t="s">
        <v>1099</v>
      </c>
      <c r="G1905" s="182" t="s">
        <v>439</v>
      </c>
      <c r="H1905" s="183">
        <v>0.03</v>
      </c>
      <c r="I1905" s="184"/>
      <c r="J1905" s="185">
        <f>ROUND(I1905*H1905,2)</f>
        <v>0</v>
      </c>
      <c r="K1905" s="181" t="s">
        <v>191</v>
      </c>
      <c r="L1905" s="40"/>
      <c r="M1905" s="186" t="s">
        <v>43</v>
      </c>
      <c r="N1905" s="187" t="s">
        <v>51</v>
      </c>
      <c r="O1905" s="65"/>
      <c r="P1905" s="188">
        <f>O1905*H1905</f>
        <v>0</v>
      </c>
      <c r="Q1905" s="188">
        <v>1.0601700000000001</v>
      </c>
      <c r="R1905" s="188">
        <f>Q1905*H1905</f>
        <v>3.1805100000000003E-2</v>
      </c>
      <c r="S1905" s="188">
        <v>0</v>
      </c>
      <c r="T1905" s="189">
        <f>S1905*H1905</f>
        <v>0</v>
      </c>
      <c r="U1905" s="35"/>
      <c r="V1905" s="35"/>
      <c r="W1905" s="35"/>
      <c r="X1905" s="35"/>
      <c r="Y1905" s="35"/>
      <c r="Z1905" s="35"/>
      <c r="AA1905" s="35"/>
      <c r="AB1905" s="35"/>
      <c r="AC1905" s="35"/>
      <c r="AD1905" s="35"/>
      <c r="AE1905" s="35"/>
      <c r="AR1905" s="190" t="s">
        <v>88</v>
      </c>
      <c r="AT1905" s="190" t="s">
        <v>187</v>
      </c>
      <c r="AU1905" s="190" t="s">
        <v>90</v>
      </c>
      <c r="AY1905" s="17" t="s">
        <v>182</v>
      </c>
      <c r="BE1905" s="191">
        <f>IF(N1905="základní",J1905,0)</f>
        <v>0</v>
      </c>
      <c r="BF1905" s="191">
        <f>IF(N1905="snížená",J1905,0)</f>
        <v>0</v>
      </c>
      <c r="BG1905" s="191">
        <f>IF(N1905="zákl. přenesená",J1905,0)</f>
        <v>0</v>
      </c>
      <c r="BH1905" s="191">
        <f>IF(N1905="sníž. přenesená",J1905,0)</f>
        <v>0</v>
      </c>
      <c r="BI1905" s="191">
        <f>IF(N1905="nulová",J1905,0)</f>
        <v>0</v>
      </c>
      <c r="BJ1905" s="17" t="s">
        <v>88</v>
      </c>
      <c r="BK1905" s="191">
        <f>ROUND(I1905*H1905,2)</f>
        <v>0</v>
      </c>
      <c r="BL1905" s="17" t="s">
        <v>88</v>
      </c>
      <c r="BM1905" s="190" t="s">
        <v>1100</v>
      </c>
    </row>
    <row r="1906" spans="1:65" s="13" customFormat="1" ht="11.25">
      <c r="B1906" s="192"/>
      <c r="C1906" s="193"/>
      <c r="D1906" s="194" t="s">
        <v>193</v>
      </c>
      <c r="E1906" s="195" t="s">
        <v>43</v>
      </c>
      <c r="F1906" s="196" t="s">
        <v>431</v>
      </c>
      <c r="G1906" s="193"/>
      <c r="H1906" s="195" t="s">
        <v>43</v>
      </c>
      <c r="I1906" s="197"/>
      <c r="J1906" s="193"/>
      <c r="K1906" s="193"/>
      <c r="L1906" s="198"/>
      <c r="M1906" s="199"/>
      <c r="N1906" s="200"/>
      <c r="O1906" s="200"/>
      <c r="P1906" s="200"/>
      <c r="Q1906" s="200"/>
      <c r="R1906" s="200"/>
      <c r="S1906" s="200"/>
      <c r="T1906" s="201"/>
      <c r="AT1906" s="202" t="s">
        <v>193</v>
      </c>
      <c r="AU1906" s="202" t="s">
        <v>90</v>
      </c>
      <c r="AV1906" s="13" t="s">
        <v>88</v>
      </c>
      <c r="AW1906" s="13" t="s">
        <v>41</v>
      </c>
      <c r="AX1906" s="13" t="s">
        <v>80</v>
      </c>
      <c r="AY1906" s="202" t="s">
        <v>182</v>
      </c>
    </row>
    <row r="1907" spans="1:65" s="13" customFormat="1" ht="22.5">
      <c r="B1907" s="192"/>
      <c r="C1907" s="193"/>
      <c r="D1907" s="194" t="s">
        <v>193</v>
      </c>
      <c r="E1907" s="195" t="s">
        <v>43</v>
      </c>
      <c r="F1907" s="196" t="s">
        <v>2653</v>
      </c>
      <c r="G1907" s="193"/>
      <c r="H1907" s="195" t="s">
        <v>43</v>
      </c>
      <c r="I1907" s="197"/>
      <c r="J1907" s="193"/>
      <c r="K1907" s="193"/>
      <c r="L1907" s="198"/>
      <c r="M1907" s="199"/>
      <c r="N1907" s="200"/>
      <c r="O1907" s="200"/>
      <c r="P1907" s="200"/>
      <c r="Q1907" s="200"/>
      <c r="R1907" s="200"/>
      <c r="S1907" s="200"/>
      <c r="T1907" s="201"/>
      <c r="AT1907" s="202" t="s">
        <v>193</v>
      </c>
      <c r="AU1907" s="202" t="s">
        <v>90</v>
      </c>
      <c r="AV1907" s="13" t="s">
        <v>88</v>
      </c>
      <c r="AW1907" s="13" t="s">
        <v>41</v>
      </c>
      <c r="AX1907" s="13" t="s">
        <v>80</v>
      </c>
      <c r="AY1907" s="202" t="s">
        <v>182</v>
      </c>
    </row>
    <row r="1908" spans="1:65" s="14" customFormat="1" ht="11.25">
      <c r="B1908" s="203"/>
      <c r="C1908" s="204"/>
      <c r="D1908" s="194" t="s">
        <v>193</v>
      </c>
      <c r="E1908" s="205" t="s">
        <v>43</v>
      </c>
      <c r="F1908" s="206" t="s">
        <v>2654</v>
      </c>
      <c r="G1908" s="204"/>
      <c r="H1908" s="207">
        <v>0.03</v>
      </c>
      <c r="I1908" s="208"/>
      <c r="J1908" s="204"/>
      <c r="K1908" s="204"/>
      <c r="L1908" s="209"/>
      <c r="M1908" s="210"/>
      <c r="N1908" s="211"/>
      <c r="O1908" s="211"/>
      <c r="P1908" s="211"/>
      <c r="Q1908" s="211"/>
      <c r="R1908" s="211"/>
      <c r="S1908" s="211"/>
      <c r="T1908" s="212"/>
      <c r="AT1908" s="213" t="s">
        <v>193</v>
      </c>
      <c r="AU1908" s="213" t="s">
        <v>90</v>
      </c>
      <c r="AV1908" s="14" t="s">
        <v>90</v>
      </c>
      <c r="AW1908" s="14" t="s">
        <v>41</v>
      </c>
      <c r="AX1908" s="14" t="s">
        <v>88</v>
      </c>
      <c r="AY1908" s="213" t="s">
        <v>182</v>
      </c>
    </row>
    <row r="1909" spans="1:65" s="2" customFormat="1" ht="24.2" customHeight="1">
      <c r="A1909" s="35"/>
      <c r="B1909" s="36"/>
      <c r="C1909" s="179" t="s">
        <v>2144</v>
      </c>
      <c r="D1909" s="179" t="s">
        <v>187</v>
      </c>
      <c r="E1909" s="180" t="s">
        <v>1104</v>
      </c>
      <c r="F1909" s="181" t="s">
        <v>1105</v>
      </c>
      <c r="G1909" s="182" t="s">
        <v>360</v>
      </c>
      <c r="H1909" s="183">
        <v>1.464</v>
      </c>
      <c r="I1909" s="184"/>
      <c r="J1909" s="185">
        <f>ROUND(I1909*H1909,2)</f>
        <v>0</v>
      </c>
      <c r="K1909" s="181" t="s">
        <v>191</v>
      </c>
      <c r="L1909" s="40"/>
      <c r="M1909" s="186" t="s">
        <v>43</v>
      </c>
      <c r="N1909" s="187" t="s">
        <v>51</v>
      </c>
      <c r="O1909" s="65"/>
      <c r="P1909" s="188">
        <f>O1909*H1909</f>
        <v>0</v>
      </c>
      <c r="Q1909" s="188">
        <v>0</v>
      </c>
      <c r="R1909" s="188">
        <f>Q1909*H1909</f>
        <v>0</v>
      </c>
      <c r="S1909" s="188">
        <v>0</v>
      </c>
      <c r="T1909" s="189">
        <f>S1909*H1909</f>
        <v>0</v>
      </c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R1909" s="190" t="s">
        <v>88</v>
      </c>
      <c r="AT1909" s="190" t="s">
        <v>187</v>
      </c>
      <c r="AU1909" s="190" t="s">
        <v>90</v>
      </c>
      <c r="AY1909" s="17" t="s">
        <v>182</v>
      </c>
      <c r="BE1909" s="191">
        <f>IF(N1909="základní",J1909,0)</f>
        <v>0</v>
      </c>
      <c r="BF1909" s="191">
        <f>IF(N1909="snížená",J1909,0)</f>
        <v>0</v>
      </c>
      <c r="BG1909" s="191">
        <f>IF(N1909="zákl. přenesená",J1909,0)</f>
        <v>0</v>
      </c>
      <c r="BH1909" s="191">
        <f>IF(N1909="sníž. přenesená",J1909,0)</f>
        <v>0</v>
      </c>
      <c r="BI1909" s="191">
        <f>IF(N1909="nulová",J1909,0)</f>
        <v>0</v>
      </c>
      <c r="BJ1909" s="17" t="s">
        <v>88</v>
      </c>
      <c r="BK1909" s="191">
        <f>ROUND(I1909*H1909,2)</f>
        <v>0</v>
      </c>
      <c r="BL1909" s="17" t="s">
        <v>88</v>
      </c>
      <c r="BM1909" s="190" t="s">
        <v>2108</v>
      </c>
    </row>
    <row r="1910" spans="1:65" s="13" customFormat="1" ht="11.25">
      <c r="B1910" s="192"/>
      <c r="C1910" s="193"/>
      <c r="D1910" s="194" t="s">
        <v>193</v>
      </c>
      <c r="E1910" s="195" t="s">
        <v>43</v>
      </c>
      <c r="F1910" s="196" t="s">
        <v>362</v>
      </c>
      <c r="G1910" s="193"/>
      <c r="H1910" s="195" t="s">
        <v>43</v>
      </c>
      <c r="I1910" s="197"/>
      <c r="J1910" s="193"/>
      <c r="K1910" s="193"/>
      <c r="L1910" s="198"/>
      <c r="M1910" s="199"/>
      <c r="N1910" s="200"/>
      <c r="O1910" s="200"/>
      <c r="P1910" s="200"/>
      <c r="Q1910" s="200"/>
      <c r="R1910" s="200"/>
      <c r="S1910" s="200"/>
      <c r="T1910" s="201"/>
      <c r="AT1910" s="202" t="s">
        <v>193</v>
      </c>
      <c r="AU1910" s="202" t="s">
        <v>90</v>
      </c>
      <c r="AV1910" s="13" t="s">
        <v>88</v>
      </c>
      <c r="AW1910" s="13" t="s">
        <v>41</v>
      </c>
      <c r="AX1910" s="13" t="s">
        <v>80</v>
      </c>
      <c r="AY1910" s="202" t="s">
        <v>182</v>
      </c>
    </row>
    <row r="1911" spans="1:65" s="13" customFormat="1" ht="11.25">
      <c r="B1911" s="192"/>
      <c r="C1911" s="193"/>
      <c r="D1911" s="194" t="s">
        <v>193</v>
      </c>
      <c r="E1911" s="195" t="s">
        <v>43</v>
      </c>
      <c r="F1911" s="196" t="s">
        <v>2109</v>
      </c>
      <c r="G1911" s="193"/>
      <c r="H1911" s="195" t="s">
        <v>43</v>
      </c>
      <c r="I1911" s="197"/>
      <c r="J1911" s="193"/>
      <c r="K1911" s="193"/>
      <c r="L1911" s="198"/>
      <c r="M1911" s="199"/>
      <c r="N1911" s="200"/>
      <c r="O1911" s="200"/>
      <c r="P1911" s="200"/>
      <c r="Q1911" s="200"/>
      <c r="R1911" s="200"/>
      <c r="S1911" s="200"/>
      <c r="T1911" s="201"/>
      <c r="AT1911" s="202" t="s">
        <v>193</v>
      </c>
      <c r="AU1911" s="202" t="s">
        <v>90</v>
      </c>
      <c r="AV1911" s="13" t="s">
        <v>88</v>
      </c>
      <c r="AW1911" s="13" t="s">
        <v>41</v>
      </c>
      <c r="AX1911" s="13" t="s">
        <v>80</v>
      </c>
      <c r="AY1911" s="202" t="s">
        <v>182</v>
      </c>
    </row>
    <row r="1912" spans="1:65" s="14" customFormat="1" ht="11.25">
      <c r="B1912" s="203"/>
      <c r="C1912" s="204"/>
      <c r="D1912" s="194" t="s">
        <v>193</v>
      </c>
      <c r="E1912" s="205" t="s">
        <v>43</v>
      </c>
      <c r="F1912" s="206" t="s">
        <v>2110</v>
      </c>
      <c r="G1912" s="204"/>
      <c r="H1912" s="207">
        <v>0.86399999999999999</v>
      </c>
      <c r="I1912" s="208"/>
      <c r="J1912" s="204"/>
      <c r="K1912" s="204"/>
      <c r="L1912" s="209"/>
      <c r="M1912" s="210"/>
      <c r="N1912" s="211"/>
      <c r="O1912" s="211"/>
      <c r="P1912" s="211"/>
      <c r="Q1912" s="211"/>
      <c r="R1912" s="211"/>
      <c r="S1912" s="211"/>
      <c r="T1912" s="212"/>
      <c r="AT1912" s="213" t="s">
        <v>193</v>
      </c>
      <c r="AU1912" s="213" t="s">
        <v>90</v>
      </c>
      <c r="AV1912" s="14" t="s">
        <v>90</v>
      </c>
      <c r="AW1912" s="14" t="s">
        <v>41</v>
      </c>
      <c r="AX1912" s="14" t="s">
        <v>80</v>
      </c>
      <c r="AY1912" s="213" t="s">
        <v>182</v>
      </c>
    </row>
    <row r="1913" spans="1:65" s="13" customFormat="1" ht="22.5">
      <c r="B1913" s="192"/>
      <c r="C1913" s="193"/>
      <c r="D1913" s="194" t="s">
        <v>193</v>
      </c>
      <c r="E1913" s="195" t="s">
        <v>43</v>
      </c>
      <c r="F1913" s="196" t="s">
        <v>2655</v>
      </c>
      <c r="G1913" s="193"/>
      <c r="H1913" s="195" t="s">
        <v>43</v>
      </c>
      <c r="I1913" s="197"/>
      <c r="J1913" s="193"/>
      <c r="K1913" s="193"/>
      <c r="L1913" s="198"/>
      <c r="M1913" s="199"/>
      <c r="N1913" s="200"/>
      <c r="O1913" s="200"/>
      <c r="P1913" s="200"/>
      <c r="Q1913" s="200"/>
      <c r="R1913" s="200"/>
      <c r="S1913" s="200"/>
      <c r="T1913" s="201"/>
      <c r="AT1913" s="202" t="s">
        <v>193</v>
      </c>
      <c r="AU1913" s="202" t="s">
        <v>90</v>
      </c>
      <c r="AV1913" s="13" t="s">
        <v>88</v>
      </c>
      <c r="AW1913" s="13" t="s">
        <v>41</v>
      </c>
      <c r="AX1913" s="13" t="s">
        <v>80</v>
      </c>
      <c r="AY1913" s="202" t="s">
        <v>182</v>
      </c>
    </row>
    <row r="1914" spans="1:65" s="14" customFormat="1" ht="11.25">
      <c r="B1914" s="203"/>
      <c r="C1914" s="204"/>
      <c r="D1914" s="194" t="s">
        <v>193</v>
      </c>
      <c r="E1914" s="205" t="s">
        <v>43</v>
      </c>
      <c r="F1914" s="206" t="s">
        <v>2656</v>
      </c>
      <c r="G1914" s="204"/>
      <c r="H1914" s="207">
        <v>0.6</v>
      </c>
      <c r="I1914" s="208"/>
      <c r="J1914" s="204"/>
      <c r="K1914" s="204"/>
      <c r="L1914" s="209"/>
      <c r="M1914" s="210"/>
      <c r="N1914" s="211"/>
      <c r="O1914" s="211"/>
      <c r="P1914" s="211"/>
      <c r="Q1914" s="211"/>
      <c r="R1914" s="211"/>
      <c r="S1914" s="211"/>
      <c r="T1914" s="212"/>
      <c r="AT1914" s="213" t="s">
        <v>193</v>
      </c>
      <c r="AU1914" s="213" t="s">
        <v>90</v>
      </c>
      <c r="AV1914" s="14" t="s">
        <v>90</v>
      </c>
      <c r="AW1914" s="14" t="s">
        <v>41</v>
      </c>
      <c r="AX1914" s="14" t="s">
        <v>80</v>
      </c>
      <c r="AY1914" s="213" t="s">
        <v>182</v>
      </c>
    </row>
    <row r="1915" spans="1:65" s="15" customFormat="1" ht="11.25">
      <c r="B1915" s="227"/>
      <c r="C1915" s="228"/>
      <c r="D1915" s="194" t="s">
        <v>193</v>
      </c>
      <c r="E1915" s="229" t="s">
        <v>43</v>
      </c>
      <c r="F1915" s="230" t="s">
        <v>436</v>
      </c>
      <c r="G1915" s="228"/>
      <c r="H1915" s="231">
        <v>1.464</v>
      </c>
      <c r="I1915" s="232"/>
      <c r="J1915" s="228"/>
      <c r="K1915" s="228"/>
      <c r="L1915" s="233"/>
      <c r="M1915" s="234"/>
      <c r="N1915" s="235"/>
      <c r="O1915" s="235"/>
      <c r="P1915" s="235"/>
      <c r="Q1915" s="235"/>
      <c r="R1915" s="235"/>
      <c r="S1915" s="235"/>
      <c r="T1915" s="236"/>
      <c r="AT1915" s="237" t="s">
        <v>193</v>
      </c>
      <c r="AU1915" s="237" t="s">
        <v>90</v>
      </c>
      <c r="AV1915" s="15" t="s">
        <v>205</v>
      </c>
      <c r="AW1915" s="15" t="s">
        <v>41</v>
      </c>
      <c r="AX1915" s="15" t="s">
        <v>88</v>
      </c>
      <c r="AY1915" s="237" t="s">
        <v>182</v>
      </c>
    </row>
    <row r="1916" spans="1:65" s="2" customFormat="1" ht="24.2" customHeight="1">
      <c r="A1916" s="35"/>
      <c r="B1916" s="36"/>
      <c r="C1916" s="179" t="s">
        <v>2148</v>
      </c>
      <c r="D1916" s="179" t="s">
        <v>187</v>
      </c>
      <c r="E1916" s="180" t="s">
        <v>1110</v>
      </c>
      <c r="F1916" s="181" t="s">
        <v>1111</v>
      </c>
      <c r="G1916" s="182" t="s">
        <v>360</v>
      </c>
      <c r="H1916" s="183">
        <v>8.5</v>
      </c>
      <c r="I1916" s="184"/>
      <c r="J1916" s="185">
        <f>ROUND(I1916*H1916,2)</f>
        <v>0</v>
      </c>
      <c r="K1916" s="181" t="s">
        <v>191</v>
      </c>
      <c r="L1916" s="40"/>
      <c r="M1916" s="186" t="s">
        <v>43</v>
      </c>
      <c r="N1916" s="187" t="s">
        <v>51</v>
      </c>
      <c r="O1916" s="65"/>
      <c r="P1916" s="188">
        <f>O1916*H1916</f>
        <v>0</v>
      </c>
      <c r="Q1916" s="188">
        <v>0</v>
      </c>
      <c r="R1916" s="188">
        <f>Q1916*H1916</f>
        <v>0</v>
      </c>
      <c r="S1916" s="188">
        <v>0</v>
      </c>
      <c r="T1916" s="189">
        <f>S1916*H1916</f>
        <v>0</v>
      </c>
      <c r="U1916" s="35"/>
      <c r="V1916" s="35"/>
      <c r="W1916" s="35"/>
      <c r="X1916" s="35"/>
      <c r="Y1916" s="35"/>
      <c r="Z1916" s="35"/>
      <c r="AA1916" s="35"/>
      <c r="AB1916" s="35"/>
      <c r="AC1916" s="35"/>
      <c r="AD1916" s="35"/>
      <c r="AE1916" s="35"/>
      <c r="AR1916" s="190" t="s">
        <v>88</v>
      </c>
      <c r="AT1916" s="190" t="s">
        <v>187</v>
      </c>
      <c r="AU1916" s="190" t="s">
        <v>90</v>
      </c>
      <c r="AY1916" s="17" t="s">
        <v>182</v>
      </c>
      <c r="BE1916" s="191">
        <f>IF(N1916="základní",J1916,0)</f>
        <v>0</v>
      </c>
      <c r="BF1916" s="191">
        <f>IF(N1916="snížená",J1916,0)</f>
        <v>0</v>
      </c>
      <c r="BG1916" s="191">
        <f>IF(N1916="zákl. přenesená",J1916,0)</f>
        <v>0</v>
      </c>
      <c r="BH1916" s="191">
        <f>IF(N1916="sníž. přenesená",J1916,0)</f>
        <v>0</v>
      </c>
      <c r="BI1916" s="191">
        <f>IF(N1916="nulová",J1916,0)</f>
        <v>0</v>
      </c>
      <c r="BJ1916" s="17" t="s">
        <v>88</v>
      </c>
      <c r="BK1916" s="191">
        <f>ROUND(I1916*H1916,2)</f>
        <v>0</v>
      </c>
      <c r="BL1916" s="17" t="s">
        <v>88</v>
      </c>
      <c r="BM1916" s="190" t="s">
        <v>2114</v>
      </c>
    </row>
    <row r="1917" spans="1:65" s="13" customFormat="1" ht="11.25">
      <c r="B1917" s="192"/>
      <c r="C1917" s="193"/>
      <c r="D1917" s="194" t="s">
        <v>193</v>
      </c>
      <c r="E1917" s="195" t="s">
        <v>43</v>
      </c>
      <c r="F1917" s="196" t="s">
        <v>362</v>
      </c>
      <c r="G1917" s="193"/>
      <c r="H1917" s="195" t="s">
        <v>43</v>
      </c>
      <c r="I1917" s="197"/>
      <c r="J1917" s="193"/>
      <c r="K1917" s="193"/>
      <c r="L1917" s="198"/>
      <c r="M1917" s="199"/>
      <c r="N1917" s="200"/>
      <c r="O1917" s="200"/>
      <c r="P1917" s="200"/>
      <c r="Q1917" s="200"/>
      <c r="R1917" s="200"/>
      <c r="S1917" s="200"/>
      <c r="T1917" s="201"/>
      <c r="AT1917" s="202" t="s">
        <v>193</v>
      </c>
      <c r="AU1917" s="202" t="s">
        <v>90</v>
      </c>
      <c r="AV1917" s="13" t="s">
        <v>88</v>
      </c>
      <c r="AW1917" s="13" t="s">
        <v>41</v>
      </c>
      <c r="AX1917" s="13" t="s">
        <v>80</v>
      </c>
      <c r="AY1917" s="202" t="s">
        <v>182</v>
      </c>
    </row>
    <row r="1918" spans="1:65" s="13" customFormat="1" ht="11.25">
      <c r="B1918" s="192"/>
      <c r="C1918" s="193"/>
      <c r="D1918" s="194" t="s">
        <v>193</v>
      </c>
      <c r="E1918" s="195" t="s">
        <v>43</v>
      </c>
      <c r="F1918" s="196" t="s">
        <v>2115</v>
      </c>
      <c r="G1918" s="193"/>
      <c r="H1918" s="195" t="s">
        <v>43</v>
      </c>
      <c r="I1918" s="197"/>
      <c r="J1918" s="193"/>
      <c r="K1918" s="193"/>
      <c r="L1918" s="198"/>
      <c r="M1918" s="199"/>
      <c r="N1918" s="200"/>
      <c r="O1918" s="200"/>
      <c r="P1918" s="200"/>
      <c r="Q1918" s="200"/>
      <c r="R1918" s="200"/>
      <c r="S1918" s="200"/>
      <c r="T1918" s="201"/>
      <c r="AT1918" s="202" t="s">
        <v>193</v>
      </c>
      <c r="AU1918" s="202" t="s">
        <v>90</v>
      </c>
      <c r="AV1918" s="13" t="s">
        <v>88</v>
      </c>
      <c r="AW1918" s="13" t="s">
        <v>41</v>
      </c>
      <c r="AX1918" s="13" t="s">
        <v>80</v>
      </c>
      <c r="AY1918" s="202" t="s">
        <v>182</v>
      </c>
    </row>
    <row r="1919" spans="1:65" s="14" customFormat="1" ht="11.25">
      <c r="B1919" s="203"/>
      <c r="C1919" s="204"/>
      <c r="D1919" s="194" t="s">
        <v>193</v>
      </c>
      <c r="E1919" s="205" t="s">
        <v>43</v>
      </c>
      <c r="F1919" s="206" t="s">
        <v>2485</v>
      </c>
      <c r="G1919" s="204"/>
      <c r="H1919" s="207">
        <v>8.5</v>
      </c>
      <c r="I1919" s="208"/>
      <c r="J1919" s="204"/>
      <c r="K1919" s="204"/>
      <c r="L1919" s="209"/>
      <c r="M1919" s="210"/>
      <c r="N1919" s="211"/>
      <c r="O1919" s="211"/>
      <c r="P1919" s="211"/>
      <c r="Q1919" s="211"/>
      <c r="R1919" s="211"/>
      <c r="S1919" s="211"/>
      <c r="T1919" s="212"/>
      <c r="AT1919" s="213" t="s">
        <v>193</v>
      </c>
      <c r="AU1919" s="213" t="s">
        <v>90</v>
      </c>
      <c r="AV1919" s="14" t="s">
        <v>90</v>
      </c>
      <c r="AW1919" s="14" t="s">
        <v>41</v>
      </c>
      <c r="AX1919" s="14" t="s">
        <v>88</v>
      </c>
      <c r="AY1919" s="213" t="s">
        <v>182</v>
      </c>
    </row>
    <row r="1920" spans="1:65" s="2" customFormat="1" ht="24.2" customHeight="1">
      <c r="A1920" s="35"/>
      <c r="B1920" s="36"/>
      <c r="C1920" s="179" t="s">
        <v>2152</v>
      </c>
      <c r="D1920" s="179" t="s">
        <v>187</v>
      </c>
      <c r="E1920" s="180" t="s">
        <v>1115</v>
      </c>
      <c r="F1920" s="181" t="s">
        <v>1116</v>
      </c>
      <c r="G1920" s="182" t="s">
        <v>367</v>
      </c>
      <c r="H1920" s="183">
        <v>55.4</v>
      </c>
      <c r="I1920" s="184"/>
      <c r="J1920" s="185">
        <f>ROUND(I1920*H1920,2)</f>
        <v>0</v>
      </c>
      <c r="K1920" s="181" t="s">
        <v>191</v>
      </c>
      <c r="L1920" s="40"/>
      <c r="M1920" s="186" t="s">
        <v>43</v>
      </c>
      <c r="N1920" s="187" t="s">
        <v>51</v>
      </c>
      <c r="O1920" s="65"/>
      <c r="P1920" s="188">
        <f>O1920*H1920</f>
        <v>0</v>
      </c>
      <c r="Q1920" s="188">
        <v>1.16E-3</v>
      </c>
      <c r="R1920" s="188">
        <f>Q1920*H1920</f>
        <v>6.4264000000000002E-2</v>
      </c>
      <c r="S1920" s="188">
        <v>0</v>
      </c>
      <c r="T1920" s="189">
        <f>S1920*H1920</f>
        <v>0</v>
      </c>
      <c r="U1920" s="35"/>
      <c r="V1920" s="35"/>
      <c r="W1920" s="35"/>
      <c r="X1920" s="35"/>
      <c r="Y1920" s="35"/>
      <c r="Z1920" s="35"/>
      <c r="AA1920" s="35"/>
      <c r="AB1920" s="35"/>
      <c r="AC1920" s="35"/>
      <c r="AD1920" s="35"/>
      <c r="AE1920" s="35"/>
      <c r="AR1920" s="190" t="s">
        <v>88</v>
      </c>
      <c r="AT1920" s="190" t="s">
        <v>187</v>
      </c>
      <c r="AU1920" s="190" t="s">
        <v>90</v>
      </c>
      <c r="AY1920" s="17" t="s">
        <v>182</v>
      </c>
      <c r="BE1920" s="191">
        <f>IF(N1920="základní",J1920,0)</f>
        <v>0</v>
      </c>
      <c r="BF1920" s="191">
        <f>IF(N1920="snížená",J1920,0)</f>
        <v>0</v>
      </c>
      <c r="BG1920" s="191">
        <f>IF(N1920="zákl. přenesená",J1920,0)</f>
        <v>0</v>
      </c>
      <c r="BH1920" s="191">
        <f>IF(N1920="sníž. přenesená",J1920,0)</f>
        <v>0</v>
      </c>
      <c r="BI1920" s="191">
        <f>IF(N1920="nulová",J1920,0)</f>
        <v>0</v>
      </c>
      <c r="BJ1920" s="17" t="s">
        <v>88</v>
      </c>
      <c r="BK1920" s="191">
        <f>ROUND(I1920*H1920,2)</f>
        <v>0</v>
      </c>
      <c r="BL1920" s="17" t="s">
        <v>88</v>
      </c>
      <c r="BM1920" s="190" t="s">
        <v>1117</v>
      </c>
    </row>
    <row r="1921" spans="1:65" s="13" customFormat="1" ht="11.25">
      <c r="B1921" s="192"/>
      <c r="C1921" s="193"/>
      <c r="D1921" s="194" t="s">
        <v>193</v>
      </c>
      <c r="E1921" s="195" t="s">
        <v>43</v>
      </c>
      <c r="F1921" s="196" t="s">
        <v>362</v>
      </c>
      <c r="G1921" s="193"/>
      <c r="H1921" s="195" t="s">
        <v>43</v>
      </c>
      <c r="I1921" s="197"/>
      <c r="J1921" s="193"/>
      <c r="K1921" s="193"/>
      <c r="L1921" s="198"/>
      <c r="M1921" s="199"/>
      <c r="N1921" s="200"/>
      <c r="O1921" s="200"/>
      <c r="P1921" s="200"/>
      <c r="Q1921" s="200"/>
      <c r="R1921" s="200"/>
      <c r="S1921" s="200"/>
      <c r="T1921" s="201"/>
      <c r="AT1921" s="202" t="s">
        <v>193</v>
      </c>
      <c r="AU1921" s="202" t="s">
        <v>90</v>
      </c>
      <c r="AV1921" s="13" t="s">
        <v>88</v>
      </c>
      <c r="AW1921" s="13" t="s">
        <v>41</v>
      </c>
      <c r="AX1921" s="13" t="s">
        <v>80</v>
      </c>
      <c r="AY1921" s="202" t="s">
        <v>182</v>
      </c>
    </row>
    <row r="1922" spans="1:65" s="13" customFormat="1" ht="11.25">
      <c r="B1922" s="192"/>
      <c r="C1922" s="193"/>
      <c r="D1922" s="194" t="s">
        <v>193</v>
      </c>
      <c r="E1922" s="195" t="s">
        <v>43</v>
      </c>
      <c r="F1922" s="196" t="s">
        <v>431</v>
      </c>
      <c r="G1922" s="193"/>
      <c r="H1922" s="195" t="s">
        <v>43</v>
      </c>
      <c r="I1922" s="197"/>
      <c r="J1922" s="193"/>
      <c r="K1922" s="193"/>
      <c r="L1922" s="198"/>
      <c r="M1922" s="199"/>
      <c r="N1922" s="200"/>
      <c r="O1922" s="200"/>
      <c r="P1922" s="200"/>
      <c r="Q1922" s="200"/>
      <c r="R1922" s="200"/>
      <c r="S1922" s="200"/>
      <c r="T1922" s="201"/>
      <c r="AT1922" s="202" t="s">
        <v>193</v>
      </c>
      <c r="AU1922" s="202" t="s">
        <v>90</v>
      </c>
      <c r="AV1922" s="13" t="s">
        <v>88</v>
      </c>
      <c r="AW1922" s="13" t="s">
        <v>41</v>
      </c>
      <c r="AX1922" s="13" t="s">
        <v>80</v>
      </c>
      <c r="AY1922" s="202" t="s">
        <v>182</v>
      </c>
    </row>
    <row r="1923" spans="1:65" s="13" customFormat="1" ht="11.25">
      <c r="B1923" s="192"/>
      <c r="C1923" s="193"/>
      <c r="D1923" s="194" t="s">
        <v>193</v>
      </c>
      <c r="E1923" s="195" t="s">
        <v>43</v>
      </c>
      <c r="F1923" s="196" t="s">
        <v>2657</v>
      </c>
      <c r="G1923" s="193"/>
      <c r="H1923" s="195" t="s">
        <v>43</v>
      </c>
      <c r="I1923" s="197"/>
      <c r="J1923" s="193"/>
      <c r="K1923" s="193"/>
      <c r="L1923" s="198"/>
      <c r="M1923" s="199"/>
      <c r="N1923" s="200"/>
      <c r="O1923" s="200"/>
      <c r="P1923" s="200"/>
      <c r="Q1923" s="200"/>
      <c r="R1923" s="200"/>
      <c r="S1923" s="200"/>
      <c r="T1923" s="201"/>
      <c r="AT1923" s="202" t="s">
        <v>193</v>
      </c>
      <c r="AU1923" s="202" t="s">
        <v>90</v>
      </c>
      <c r="AV1923" s="13" t="s">
        <v>88</v>
      </c>
      <c r="AW1923" s="13" t="s">
        <v>41</v>
      </c>
      <c r="AX1923" s="13" t="s">
        <v>80</v>
      </c>
      <c r="AY1923" s="202" t="s">
        <v>182</v>
      </c>
    </row>
    <row r="1924" spans="1:65" s="14" customFormat="1" ht="11.25">
      <c r="B1924" s="203"/>
      <c r="C1924" s="204"/>
      <c r="D1924" s="194" t="s">
        <v>193</v>
      </c>
      <c r="E1924" s="205" t="s">
        <v>43</v>
      </c>
      <c r="F1924" s="206" t="s">
        <v>2658</v>
      </c>
      <c r="G1924" s="204"/>
      <c r="H1924" s="207">
        <v>5.76</v>
      </c>
      <c r="I1924" s="208"/>
      <c r="J1924" s="204"/>
      <c r="K1924" s="204"/>
      <c r="L1924" s="209"/>
      <c r="M1924" s="210"/>
      <c r="N1924" s="211"/>
      <c r="O1924" s="211"/>
      <c r="P1924" s="211"/>
      <c r="Q1924" s="211"/>
      <c r="R1924" s="211"/>
      <c r="S1924" s="211"/>
      <c r="T1924" s="212"/>
      <c r="AT1924" s="213" t="s">
        <v>193</v>
      </c>
      <c r="AU1924" s="213" t="s">
        <v>90</v>
      </c>
      <c r="AV1924" s="14" t="s">
        <v>90</v>
      </c>
      <c r="AW1924" s="14" t="s">
        <v>41</v>
      </c>
      <c r="AX1924" s="14" t="s">
        <v>80</v>
      </c>
      <c r="AY1924" s="213" t="s">
        <v>182</v>
      </c>
    </row>
    <row r="1925" spans="1:65" s="13" customFormat="1" ht="11.25">
      <c r="B1925" s="192"/>
      <c r="C1925" s="193"/>
      <c r="D1925" s="194" t="s">
        <v>193</v>
      </c>
      <c r="E1925" s="195" t="s">
        <v>43</v>
      </c>
      <c r="F1925" s="196" t="s">
        <v>2659</v>
      </c>
      <c r="G1925" s="193"/>
      <c r="H1925" s="195" t="s">
        <v>43</v>
      </c>
      <c r="I1925" s="197"/>
      <c r="J1925" s="193"/>
      <c r="K1925" s="193"/>
      <c r="L1925" s="198"/>
      <c r="M1925" s="199"/>
      <c r="N1925" s="200"/>
      <c r="O1925" s="200"/>
      <c r="P1925" s="200"/>
      <c r="Q1925" s="200"/>
      <c r="R1925" s="200"/>
      <c r="S1925" s="200"/>
      <c r="T1925" s="201"/>
      <c r="AT1925" s="202" t="s">
        <v>193</v>
      </c>
      <c r="AU1925" s="202" t="s">
        <v>90</v>
      </c>
      <c r="AV1925" s="13" t="s">
        <v>88</v>
      </c>
      <c r="AW1925" s="13" t="s">
        <v>41</v>
      </c>
      <c r="AX1925" s="13" t="s">
        <v>80</v>
      </c>
      <c r="AY1925" s="202" t="s">
        <v>182</v>
      </c>
    </row>
    <row r="1926" spans="1:65" s="14" customFormat="1" ht="11.25">
      <c r="B1926" s="203"/>
      <c r="C1926" s="204"/>
      <c r="D1926" s="194" t="s">
        <v>193</v>
      </c>
      <c r="E1926" s="205" t="s">
        <v>43</v>
      </c>
      <c r="F1926" s="206" t="s">
        <v>2660</v>
      </c>
      <c r="G1926" s="204"/>
      <c r="H1926" s="207">
        <v>34</v>
      </c>
      <c r="I1926" s="208"/>
      <c r="J1926" s="204"/>
      <c r="K1926" s="204"/>
      <c r="L1926" s="209"/>
      <c r="M1926" s="210"/>
      <c r="N1926" s="211"/>
      <c r="O1926" s="211"/>
      <c r="P1926" s="211"/>
      <c r="Q1926" s="211"/>
      <c r="R1926" s="211"/>
      <c r="S1926" s="211"/>
      <c r="T1926" s="212"/>
      <c r="AT1926" s="213" t="s">
        <v>193</v>
      </c>
      <c r="AU1926" s="213" t="s">
        <v>90</v>
      </c>
      <c r="AV1926" s="14" t="s">
        <v>90</v>
      </c>
      <c r="AW1926" s="14" t="s">
        <v>41</v>
      </c>
      <c r="AX1926" s="14" t="s">
        <v>80</v>
      </c>
      <c r="AY1926" s="213" t="s">
        <v>182</v>
      </c>
    </row>
    <row r="1927" spans="1:65" s="13" customFormat="1" ht="11.25">
      <c r="B1927" s="192"/>
      <c r="C1927" s="193"/>
      <c r="D1927" s="194" t="s">
        <v>193</v>
      </c>
      <c r="E1927" s="195" t="s">
        <v>43</v>
      </c>
      <c r="F1927" s="196" t="s">
        <v>2661</v>
      </c>
      <c r="G1927" s="193"/>
      <c r="H1927" s="195" t="s">
        <v>43</v>
      </c>
      <c r="I1927" s="197"/>
      <c r="J1927" s="193"/>
      <c r="K1927" s="193"/>
      <c r="L1927" s="198"/>
      <c r="M1927" s="199"/>
      <c r="N1927" s="200"/>
      <c r="O1927" s="200"/>
      <c r="P1927" s="200"/>
      <c r="Q1927" s="200"/>
      <c r="R1927" s="200"/>
      <c r="S1927" s="200"/>
      <c r="T1927" s="201"/>
      <c r="AT1927" s="202" t="s">
        <v>193</v>
      </c>
      <c r="AU1927" s="202" t="s">
        <v>90</v>
      </c>
      <c r="AV1927" s="13" t="s">
        <v>88</v>
      </c>
      <c r="AW1927" s="13" t="s">
        <v>41</v>
      </c>
      <c r="AX1927" s="13" t="s">
        <v>80</v>
      </c>
      <c r="AY1927" s="202" t="s">
        <v>182</v>
      </c>
    </row>
    <row r="1928" spans="1:65" s="14" customFormat="1" ht="11.25">
      <c r="B1928" s="203"/>
      <c r="C1928" s="204"/>
      <c r="D1928" s="194" t="s">
        <v>193</v>
      </c>
      <c r="E1928" s="205" t="s">
        <v>43</v>
      </c>
      <c r="F1928" s="206" t="s">
        <v>2662</v>
      </c>
      <c r="G1928" s="204"/>
      <c r="H1928" s="207">
        <v>8.84</v>
      </c>
      <c r="I1928" s="208"/>
      <c r="J1928" s="204"/>
      <c r="K1928" s="204"/>
      <c r="L1928" s="209"/>
      <c r="M1928" s="210"/>
      <c r="N1928" s="211"/>
      <c r="O1928" s="211"/>
      <c r="P1928" s="211"/>
      <c r="Q1928" s="211"/>
      <c r="R1928" s="211"/>
      <c r="S1928" s="211"/>
      <c r="T1928" s="212"/>
      <c r="AT1928" s="213" t="s">
        <v>193</v>
      </c>
      <c r="AU1928" s="213" t="s">
        <v>90</v>
      </c>
      <c r="AV1928" s="14" t="s">
        <v>90</v>
      </c>
      <c r="AW1928" s="14" t="s">
        <v>41</v>
      </c>
      <c r="AX1928" s="14" t="s">
        <v>80</v>
      </c>
      <c r="AY1928" s="213" t="s">
        <v>182</v>
      </c>
    </row>
    <row r="1929" spans="1:65" s="13" customFormat="1" ht="11.25">
      <c r="B1929" s="192"/>
      <c r="C1929" s="193"/>
      <c r="D1929" s="194" t="s">
        <v>193</v>
      </c>
      <c r="E1929" s="195" t="s">
        <v>43</v>
      </c>
      <c r="F1929" s="196" t="s">
        <v>362</v>
      </c>
      <c r="G1929" s="193"/>
      <c r="H1929" s="195" t="s">
        <v>43</v>
      </c>
      <c r="I1929" s="197"/>
      <c r="J1929" s="193"/>
      <c r="K1929" s="193"/>
      <c r="L1929" s="198"/>
      <c r="M1929" s="199"/>
      <c r="N1929" s="200"/>
      <c r="O1929" s="200"/>
      <c r="P1929" s="200"/>
      <c r="Q1929" s="200"/>
      <c r="R1929" s="200"/>
      <c r="S1929" s="200"/>
      <c r="T1929" s="201"/>
      <c r="AT1929" s="202" t="s">
        <v>193</v>
      </c>
      <c r="AU1929" s="202" t="s">
        <v>90</v>
      </c>
      <c r="AV1929" s="13" t="s">
        <v>88</v>
      </c>
      <c r="AW1929" s="13" t="s">
        <v>41</v>
      </c>
      <c r="AX1929" s="13" t="s">
        <v>80</v>
      </c>
      <c r="AY1929" s="202" t="s">
        <v>182</v>
      </c>
    </row>
    <row r="1930" spans="1:65" s="13" customFormat="1" ht="11.25">
      <c r="B1930" s="192"/>
      <c r="C1930" s="193"/>
      <c r="D1930" s="194" t="s">
        <v>193</v>
      </c>
      <c r="E1930" s="195" t="s">
        <v>43</v>
      </c>
      <c r="F1930" s="196" t="s">
        <v>2663</v>
      </c>
      <c r="G1930" s="193"/>
      <c r="H1930" s="195" t="s">
        <v>43</v>
      </c>
      <c r="I1930" s="197"/>
      <c r="J1930" s="193"/>
      <c r="K1930" s="193"/>
      <c r="L1930" s="198"/>
      <c r="M1930" s="199"/>
      <c r="N1930" s="200"/>
      <c r="O1930" s="200"/>
      <c r="P1930" s="200"/>
      <c r="Q1930" s="200"/>
      <c r="R1930" s="200"/>
      <c r="S1930" s="200"/>
      <c r="T1930" s="201"/>
      <c r="AT1930" s="202" t="s">
        <v>193</v>
      </c>
      <c r="AU1930" s="202" t="s">
        <v>90</v>
      </c>
      <c r="AV1930" s="13" t="s">
        <v>88</v>
      </c>
      <c r="AW1930" s="13" t="s">
        <v>41</v>
      </c>
      <c r="AX1930" s="13" t="s">
        <v>80</v>
      </c>
      <c r="AY1930" s="202" t="s">
        <v>182</v>
      </c>
    </row>
    <row r="1931" spans="1:65" s="14" customFormat="1" ht="11.25">
      <c r="B1931" s="203"/>
      <c r="C1931" s="204"/>
      <c r="D1931" s="194" t="s">
        <v>193</v>
      </c>
      <c r="E1931" s="205" t="s">
        <v>43</v>
      </c>
      <c r="F1931" s="206" t="s">
        <v>2664</v>
      </c>
      <c r="G1931" s="204"/>
      <c r="H1931" s="207">
        <v>4.5999999999999996</v>
      </c>
      <c r="I1931" s="208"/>
      <c r="J1931" s="204"/>
      <c r="K1931" s="204"/>
      <c r="L1931" s="209"/>
      <c r="M1931" s="210"/>
      <c r="N1931" s="211"/>
      <c r="O1931" s="211"/>
      <c r="P1931" s="211"/>
      <c r="Q1931" s="211"/>
      <c r="R1931" s="211"/>
      <c r="S1931" s="211"/>
      <c r="T1931" s="212"/>
      <c r="AT1931" s="213" t="s">
        <v>193</v>
      </c>
      <c r="AU1931" s="213" t="s">
        <v>90</v>
      </c>
      <c r="AV1931" s="14" t="s">
        <v>90</v>
      </c>
      <c r="AW1931" s="14" t="s">
        <v>41</v>
      </c>
      <c r="AX1931" s="14" t="s">
        <v>80</v>
      </c>
      <c r="AY1931" s="213" t="s">
        <v>182</v>
      </c>
    </row>
    <row r="1932" spans="1:65" s="13" customFormat="1" ht="11.25">
      <c r="B1932" s="192"/>
      <c r="C1932" s="193"/>
      <c r="D1932" s="194" t="s">
        <v>193</v>
      </c>
      <c r="E1932" s="195" t="s">
        <v>43</v>
      </c>
      <c r="F1932" s="196" t="s">
        <v>2123</v>
      </c>
      <c r="G1932" s="193"/>
      <c r="H1932" s="195" t="s">
        <v>43</v>
      </c>
      <c r="I1932" s="197"/>
      <c r="J1932" s="193"/>
      <c r="K1932" s="193"/>
      <c r="L1932" s="198"/>
      <c r="M1932" s="199"/>
      <c r="N1932" s="200"/>
      <c r="O1932" s="200"/>
      <c r="P1932" s="200"/>
      <c r="Q1932" s="200"/>
      <c r="R1932" s="200"/>
      <c r="S1932" s="200"/>
      <c r="T1932" s="201"/>
      <c r="AT1932" s="202" t="s">
        <v>193</v>
      </c>
      <c r="AU1932" s="202" t="s">
        <v>90</v>
      </c>
      <c r="AV1932" s="13" t="s">
        <v>88</v>
      </c>
      <c r="AW1932" s="13" t="s">
        <v>41</v>
      </c>
      <c r="AX1932" s="13" t="s">
        <v>80</v>
      </c>
      <c r="AY1932" s="202" t="s">
        <v>182</v>
      </c>
    </row>
    <row r="1933" spans="1:65" s="14" customFormat="1" ht="11.25">
      <c r="B1933" s="203"/>
      <c r="C1933" s="204"/>
      <c r="D1933" s="194" t="s">
        <v>193</v>
      </c>
      <c r="E1933" s="205" t="s">
        <v>43</v>
      </c>
      <c r="F1933" s="206" t="s">
        <v>2124</v>
      </c>
      <c r="G1933" s="204"/>
      <c r="H1933" s="207">
        <v>2.2000000000000002</v>
      </c>
      <c r="I1933" s="208"/>
      <c r="J1933" s="204"/>
      <c r="K1933" s="204"/>
      <c r="L1933" s="209"/>
      <c r="M1933" s="210"/>
      <c r="N1933" s="211"/>
      <c r="O1933" s="211"/>
      <c r="P1933" s="211"/>
      <c r="Q1933" s="211"/>
      <c r="R1933" s="211"/>
      <c r="S1933" s="211"/>
      <c r="T1933" s="212"/>
      <c r="AT1933" s="213" t="s">
        <v>193</v>
      </c>
      <c r="AU1933" s="213" t="s">
        <v>90</v>
      </c>
      <c r="AV1933" s="14" t="s">
        <v>90</v>
      </c>
      <c r="AW1933" s="14" t="s">
        <v>41</v>
      </c>
      <c r="AX1933" s="14" t="s">
        <v>80</v>
      </c>
      <c r="AY1933" s="213" t="s">
        <v>182</v>
      </c>
    </row>
    <row r="1934" spans="1:65" s="15" customFormat="1" ht="11.25">
      <c r="B1934" s="227"/>
      <c r="C1934" s="228"/>
      <c r="D1934" s="194" t="s">
        <v>193</v>
      </c>
      <c r="E1934" s="229" t="s">
        <v>43</v>
      </c>
      <c r="F1934" s="230" t="s">
        <v>436</v>
      </c>
      <c r="G1934" s="228"/>
      <c r="H1934" s="231">
        <v>55.4</v>
      </c>
      <c r="I1934" s="232"/>
      <c r="J1934" s="228"/>
      <c r="K1934" s="228"/>
      <c r="L1934" s="233"/>
      <c r="M1934" s="234"/>
      <c r="N1934" s="235"/>
      <c r="O1934" s="235"/>
      <c r="P1934" s="235"/>
      <c r="Q1934" s="235"/>
      <c r="R1934" s="235"/>
      <c r="S1934" s="235"/>
      <c r="T1934" s="236"/>
      <c r="AT1934" s="237" t="s">
        <v>193</v>
      </c>
      <c r="AU1934" s="237" t="s">
        <v>90</v>
      </c>
      <c r="AV1934" s="15" t="s">
        <v>205</v>
      </c>
      <c r="AW1934" s="15" t="s">
        <v>41</v>
      </c>
      <c r="AX1934" s="15" t="s">
        <v>88</v>
      </c>
      <c r="AY1934" s="237" t="s">
        <v>182</v>
      </c>
    </row>
    <row r="1935" spans="1:65" s="2" customFormat="1" ht="24.2" customHeight="1">
      <c r="A1935" s="35"/>
      <c r="B1935" s="36"/>
      <c r="C1935" s="179" t="s">
        <v>2157</v>
      </c>
      <c r="D1935" s="179" t="s">
        <v>187</v>
      </c>
      <c r="E1935" s="180" t="s">
        <v>1125</v>
      </c>
      <c r="F1935" s="181" t="s">
        <v>1126</v>
      </c>
      <c r="G1935" s="182" t="s">
        <v>367</v>
      </c>
      <c r="H1935" s="183">
        <v>55.4</v>
      </c>
      <c r="I1935" s="184"/>
      <c r="J1935" s="185">
        <f>ROUND(I1935*H1935,2)</f>
        <v>0</v>
      </c>
      <c r="K1935" s="181" t="s">
        <v>191</v>
      </c>
      <c r="L1935" s="40"/>
      <c r="M1935" s="186" t="s">
        <v>43</v>
      </c>
      <c r="N1935" s="187" t="s">
        <v>51</v>
      </c>
      <c r="O1935" s="65"/>
      <c r="P1935" s="188">
        <f>O1935*H1935</f>
        <v>0</v>
      </c>
      <c r="Q1935" s="188">
        <v>0</v>
      </c>
      <c r="R1935" s="188">
        <f>Q1935*H1935</f>
        <v>0</v>
      </c>
      <c r="S1935" s="188">
        <v>0</v>
      </c>
      <c r="T1935" s="189">
        <f>S1935*H1935</f>
        <v>0</v>
      </c>
      <c r="U1935" s="35"/>
      <c r="V1935" s="35"/>
      <c r="W1935" s="35"/>
      <c r="X1935" s="35"/>
      <c r="Y1935" s="35"/>
      <c r="Z1935" s="35"/>
      <c r="AA1935" s="35"/>
      <c r="AB1935" s="35"/>
      <c r="AC1935" s="35"/>
      <c r="AD1935" s="35"/>
      <c r="AE1935" s="35"/>
      <c r="AR1935" s="190" t="s">
        <v>88</v>
      </c>
      <c r="AT1935" s="190" t="s">
        <v>187</v>
      </c>
      <c r="AU1935" s="190" t="s">
        <v>90</v>
      </c>
      <c r="AY1935" s="17" t="s">
        <v>182</v>
      </c>
      <c r="BE1935" s="191">
        <f>IF(N1935="základní",J1935,0)</f>
        <v>0</v>
      </c>
      <c r="BF1935" s="191">
        <f>IF(N1935="snížená",J1935,0)</f>
        <v>0</v>
      </c>
      <c r="BG1935" s="191">
        <f>IF(N1935="zákl. přenesená",J1935,0)</f>
        <v>0</v>
      </c>
      <c r="BH1935" s="191">
        <f>IF(N1935="sníž. přenesená",J1935,0)</f>
        <v>0</v>
      </c>
      <c r="BI1935" s="191">
        <f>IF(N1935="nulová",J1935,0)</f>
        <v>0</v>
      </c>
      <c r="BJ1935" s="17" t="s">
        <v>88</v>
      </c>
      <c r="BK1935" s="191">
        <f>ROUND(I1935*H1935,2)</f>
        <v>0</v>
      </c>
      <c r="BL1935" s="17" t="s">
        <v>88</v>
      </c>
      <c r="BM1935" s="190" t="s">
        <v>1127</v>
      </c>
    </row>
    <row r="1936" spans="1:65" s="13" customFormat="1" ht="11.25">
      <c r="B1936" s="192"/>
      <c r="C1936" s="193"/>
      <c r="D1936" s="194" t="s">
        <v>193</v>
      </c>
      <c r="E1936" s="195" t="s">
        <v>43</v>
      </c>
      <c r="F1936" s="196" t="s">
        <v>362</v>
      </c>
      <c r="G1936" s="193"/>
      <c r="H1936" s="195" t="s">
        <v>43</v>
      </c>
      <c r="I1936" s="197"/>
      <c r="J1936" s="193"/>
      <c r="K1936" s="193"/>
      <c r="L1936" s="198"/>
      <c r="M1936" s="199"/>
      <c r="N1936" s="200"/>
      <c r="O1936" s="200"/>
      <c r="P1936" s="200"/>
      <c r="Q1936" s="200"/>
      <c r="R1936" s="200"/>
      <c r="S1936" s="200"/>
      <c r="T1936" s="201"/>
      <c r="AT1936" s="202" t="s">
        <v>193</v>
      </c>
      <c r="AU1936" s="202" t="s">
        <v>90</v>
      </c>
      <c r="AV1936" s="13" t="s">
        <v>88</v>
      </c>
      <c r="AW1936" s="13" t="s">
        <v>41</v>
      </c>
      <c r="AX1936" s="13" t="s">
        <v>80</v>
      </c>
      <c r="AY1936" s="202" t="s">
        <v>182</v>
      </c>
    </row>
    <row r="1937" spans="1:65" s="13" customFormat="1" ht="11.25">
      <c r="B1937" s="192"/>
      <c r="C1937" s="193"/>
      <c r="D1937" s="194" t="s">
        <v>193</v>
      </c>
      <c r="E1937" s="195" t="s">
        <v>43</v>
      </c>
      <c r="F1937" s="196" t="s">
        <v>431</v>
      </c>
      <c r="G1937" s="193"/>
      <c r="H1937" s="195" t="s">
        <v>43</v>
      </c>
      <c r="I1937" s="197"/>
      <c r="J1937" s="193"/>
      <c r="K1937" s="193"/>
      <c r="L1937" s="198"/>
      <c r="M1937" s="199"/>
      <c r="N1937" s="200"/>
      <c r="O1937" s="200"/>
      <c r="P1937" s="200"/>
      <c r="Q1937" s="200"/>
      <c r="R1937" s="200"/>
      <c r="S1937" s="200"/>
      <c r="T1937" s="201"/>
      <c r="AT1937" s="202" t="s">
        <v>193</v>
      </c>
      <c r="AU1937" s="202" t="s">
        <v>90</v>
      </c>
      <c r="AV1937" s="13" t="s">
        <v>88</v>
      </c>
      <c r="AW1937" s="13" t="s">
        <v>41</v>
      </c>
      <c r="AX1937" s="13" t="s">
        <v>80</v>
      </c>
      <c r="AY1937" s="202" t="s">
        <v>182</v>
      </c>
    </row>
    <row r="1938" spans="1:65" s="13" customFormat="1" ht="11.25">
      <c r="B1938" s="192"/>
      <c r="C1938" s="193"/>
      <c r="D1938" s="194" t="s">
        <v>193</v>
      </c>
      <c r="E1938" s="195" t="s">
        <v>43</v>
      </c>
      <c r="F1938" s="196" t="s">
        <v>2657</v>
      </c>
      <c r="G1938" s="193"/>
      <c r="H1938" s="195" t="s">
        <v>43</v>
      </c>
      <c r="I1938" s="197"/>
      <c r="J1938" s="193"/>
      <c r="K1938" s="193"/>
      <c r="L1938" s="198"/>
      <c r="M1938" s="199"/>
      <c r="N1938" s="200"/>
      <c r="O1938" s="200"/>
      <c r="P1938" s="200"/>
      <c r="Q1938" s="200"/>
      <c r="R1938" s="200"/>
      <c r="S1938" s="200"/>
      <c r="T1938" s="201"/>
      <c r="AT1938" s="202" t="s">
        <v>193</v>
      </c>
      <c r="AU1938" s="202" t="s">
        <v>90</v>
      </c>
      <c r="AV1938" s="13" t="s">
        <v>88</v>
      </c>
      <c r="AW1938" s="13" t="s">
        <v>41</v>
      </c>
      <c r="AX1938" s="13" t="s">
        <v>80</v>
      </c>
      <c r="AY1938" s="202" t="s">
        <v>182</v>
      </c>
    </row>
    <row r="1939" spans="1:65" s="14" customFormat="1" ht="11.25">
      <c r="B1939" s="203"/>
      <c r="C1939" s="204"/>
      <c r="D1939" s="194" t="s">
        <v>193</v>
      </c>
      <c r="E1939" s="205" t="s">
        <v>43</v>
      </c>
      <c r="F1939" s="206" t="s">
        <v>2658</v>
      </c>
      <c r="G1939" s="204"/>
      <c r="H1939" s="207">
        <v>5.76</v>
      </c>
      <c r="I1939" s="208"/>
      <c r="J1939" s="204"/>
      <c r="K1939" s="204"/>
      <c r="L1939" s="209"/>
      <c r="M1939" s="210"/>
      <c r="N1939" s="211"/>
      <c r="O1939" s="211"/>
      <c r="P1939" s="211"/>
      <c r="Q1939" s="211"/>
      <c r="R1939" s="211"/>
      <c r="S1939" s="211"/>
      <c r="T1939" s="212"/>
      <c r="AT1939" s="213" t="s">
        <v>193</v>
      </c>
      <c r="AU1939" s="213" t="s">
        <v>90</v>
      </c>
      <c r="AV1939" s="14" t="s">
        <v>90</v>
      </c>
      <c r="AW1939" s="14" t="s">
        <v>41</v>
      </c>
      <c r="AX1939" s="14" t="s">
        <v>80</v>
      </c>
      <c r="AY1939" s="213" t="s">
        <v>182</v>
      </c>
    </row>
    <row r="1940" spans="1:65" s="13" customFormat="1" ht="11.25">
      <c r="B1940" s="192"/>
      <c r="C1940" s="193"/>
      <c r="D1940" s="194" t="s">
        <v>193</v>
      </c>
      <c r="E1940" s="195" t="s">
        <v>43</v>
      </c>
      <c r="F1940" s="196" t="s">
        <v>2659</v>
      </c>
      <c r="G1940" s="193"/>
      <c r="H1940" s="195" t="s">
        <v>43</v>
      </c>
      <c r="I1940" s="197"/>
      <c r="J1940" s="193"/>
      <c r="K1940" s="193"/>
      <c r="L1940" s="198"/>
      <c r="M1940" s="199"/>
      <c r="N1940" s="200"/>
      <c r="O1940" s="200"/>
      <c r="P1940" s="200"/>
      <c r="Q1940" s="200"/>
      <c r="R1940" s="200"/>
      <c r="S1940" s="200"/>
      <c r="T1940" s="201"/>
      <c r="AT1940" s="202" t="s">
        <v>193</v>
      </c>
      <c r="AU1940" s="202" t="s">
        <v>90</v>
      </c>
      <c r="AV1940" s="13" t="s">
        <v>88</v>
      </c>
      <c r="AW1940" s="13" t="s">
        <v>41</v>
      </c>
      <c r="AX1940" s="13" t="s">
        <v>80</v>
      </c>
      <c r="AY1940" s="202" t="s">
        <v>182</v>
      </c>
    </row>
    <row r="1941" spans="1:65" s="14" customFormat="1" ht="11.25">
      <c r="B1941" s="203"/>
      <c r="C1941" s="204"/>
      <c r="D1941" s="194" t="s">
        <v>193</v>
      </c>
      <c r="E1941" s="205" t="s">
        <v>43</v>
      </c>
      <c r="F1941" s="206" t="s">
        <v>2660</v>
      </c>
      <c r="G1941" s="204"/>
      <c r="H1941" s="207">
        <v>34</v>
      </c>
      <c r="I1941" s="208"/>
      <c r="J1941" s="204"/>
      <c r="K1941" s="204"/>
      <c r="L1941" s="209"/>
      <c r="M1941" s="210"/>
      <c r="N1941" s="211"/>
      <c r="O1941" s="211"/>
      <c r="P1941" s="211"/>
      <c r="Q1941" s="211"/>
      <c r="R1941" s="211"/>
      <c r="S1941" s="211"/>
      <c r="T1941" s="212"/>
      <c r="AT1941" s="213" t="s">
        <v>193</v>
      </c>
      <c r="AU1941" s="213" t="s">
        <v>90</v>
      </c>
      <c r="AV1941" s="14" t="s">
        <v>90</v>
      </c>
      <c r="AW1941" s="14" t="s">
        <v>41</v>
      </c>
      <c r="AX1941" s="14" t="s">
        <v>80</v>
      </c>
      <c r="AY1941" s="213" t="s">
        <v>182</v>
      </c>
    </row>
    <row r="1942" spans="1:65" s="13" customFormat="1" ht="11.25">
      <c r="B1942" s="192"/>
      <c r="C1942" s="193"/>
      <c r="D1942" s="194" t="s">
        <v>193</v>
      </c>
      <c r="E1942" s="195" t="s">
        <v>43</v>
      </c>
      <c r="F1942" s="196" t="s">
        <v>2661</v>
      </c>
      <c r="G1942" s="193"/>
      <c r="H1942" s="195" t="s">
        <v>43</v>
      </c>
      <c r="I1942" s="197"/>
      <c r="J1942" s="193"/>
      <c r="K1942" s="193"/>
      <c r="L1942" s="198"/>
      <c r="M1942" s="199"/>
      <c r="N1942" s="200"/>
      <c r="O1942" s="200"/>
      <c r="P1942" s="200"/>
      <c r="Q1942" s="200"/>
      <c r="R1942" s="200"/>
      <c r="S1942" s="200"/>
      <c r="T1942" s="201"/>
      <c r="AT1942" s="202" t="s">
        <v>193</v>
      </c>
      <c r="AU1942" s="202" t="s">
        <v>90</v>
      </c>
      <c r="AV1942" s="13" t="s">
        <v>88</v>
      </c>
      <c r="AW1942" s="13" t="s">
        <v>41</v>
      </c>
      <c r="AX1942" s="13" t="s">
        <v>80</v>
      </c>
      <c r="AY1942" s="202" t="s">
        <v>182</v>
      </c>
    </row>
    <row r="1943" spans="1:65" s="14" customFormat="1" ht="11.25">
      <c r="B1943" s="203"/>
      <c r="C1943" s="204"/>
      <c r="D1943" s="194" t="s">
        <v>193</v>
      </c>
      <c r="E1943" s="205" t="s">
        <v>43</v>
      </c>
      <c r="F1943" s="206" t="s">
        <v>2662</v>
      </c>
      <c r="G1943" s="204"/>
      <c r="H1943" s="207">
        <v>8.84</v>
      </c>
      <c r="I1943" s="208"/>
      <c r="J1943" s="204"/>
      <c r="K1943" s="204"/>
      <c r="L1943" s="209"/>
      <c r="M1943" s="210"/>
      <c r="N1943" s="211"/>
      <c r="O1943" s="211"/>
      <c r="P1943" s="211"/>
      <c r="Q1943" s="211"/>
      <c r="R1943" s="211"/>
      <c r="S1943" s="211"/>
      <c r="T1943" s="212"/>
      <c r="AT1943" s="213" t="s">
        <v>193</v>
      </c>
      <c r="AU1943" s="213" t="s">
        <v>90</v>
      </c>
      <c r="AV1943" s="14" t="s">
        <v>90</v>
      </c>
      <c r="AW1943" s="14" t="s">
        <v>41</v>
      </c>
      <c r="AX1943" s="14" t="s">
        <v>80</v>
      </c>
      <c r="AY1943" s="213" t="s">
        <v>182</v>
      </c>
    </row>
    <row r="1944" spans="1:65" s="13" customFormat="1" ht="11.25">
      <c r="B1944" s="192"/>
      <c r="C1944" s="193"/>
      <c r="D1944" s="194" t="s">
        <v>193</v>
      </c>
      <c r="E1944" s="195" t="s">
        <v>43</v>
      </c>
      <c r="F1944" s="196" t="s">
        <v>362</v>
      </c>
      <c r="G1944" s="193"/>
      <c r="H1944" s="195" t="s">
        <v>43</v>
      </c>
      <c r="I1944" s="197"/>
      <c r="J1944" s="193"/>
      <c r="K1944" s="193"/>
      <c r="L1944" s="198"/>
      <c r="M1944" s="199"/>
      <c r="N1944" s="200"/>
      <c r="O1944" s="200"/>
      <c r="P1944" s="200"/>
      <c r="Q1944" s="200"/>
      <c r="R1944" s="200"/>
      <c r="S1944" s="200"/>
      <c r="T1944" s="201"/>
      <c r="AT1944" s="202" t="s">
        <v>193</v>
      </c>
      <c r="AU1944" s="202" t="s">
        <v>90</v>
      </c>
      <c r="AV1944" s="13" t="s">
        <v>88</v>
      </c>
      <c r="AW1944" s="13" t="s">
        <v>41</v>
      </c>
      <c r="AX1944" s="13" t="s">
        <v>80</v>
      </c>
      <c r="AY1944" s="202" t="s">
        <v>182</v>
      </c>
    </row>
    <row r="1945" spans="1:65" s="13" customFormat="1" ht="11.25">
      <c r="B1945" s="192"/>
      <c r="C1945" s="193"/>
      <c r="D1945" s="194" t="s">
        <v>193</v>
      </c>
      <c r="E1945" s="195" t="s">
        <v>43</v>
      </c>
      <c r="F1945" s="196" t="s">
        <v>2663</v>
      </c>
      <c r="G1945" s="193"/>
      <c r="H1945" s="195" t="s">
        <v>43</v>
      </c>
      <c r="I1945" s="197"/>
      <c r="J1945" s="193"/>
      <c r="K1945" s="193"/>
      <c r="L1945" s="198"/>
      <c r="M1945" s="199"/>
      <c r="N1945" s="200"/>
      <c r="O1945" s="200"/>
      <c r="P1945" s="200"/>
      <c r="Q1945" s="200"/>
      <c r="R1945" s="200"/>
      <c r="S1945" s="200"/>
      <c r="T1945" s="201"/>
      <c r="AT1945" s="202" t="s">
        <v>193</v>
      </c>
      <c r="AU1945" s="202" t="s">
        <v>90</v>
      </c>
      <c r="AV1945" s="13" t="s">
        <v>88</v>
      </c>
      <c r="AW1945" s="13" t="s">
        <v>41</v>
      </c>
      <c r="AX1945" s="13" t="s">
        <v>80</v>
      </c>
      <c r="AY1945" s="202" t="s">
        <v>182</v>
      </c>
    </row>
    <row r="1946" spans="1:65" s="14" customFormat="1" ht="11.25">
      <c r="B1946" s="203"/>
      <c r="C1946" s="204"/>
      <c r="D1946" s="194" t="s">
        <v>193</v>
      </c>
      <c r="E1946" s="205" t="s">
        <v>43</v>
      </c>
      <c r="F1946" s="206" t="s">
        <v>2664</v>
      </c>
      <c r="G1946" s="204"/>
      <c r="H1946" s="207">
        <v>4.5999999999999996</v>
      </c>
      <c r="I1946" s="208"/>
      <c r="J1946" s="204"/>
      <c r="K1946" s="204"/>
      <c r="L1946" s="209"/>
      <c r="M1946" s="210"/>
      <c r="N1946" s="211"/>
      <c r="O1946" s="211"/>
      <c r="P1946" s="211"/>
      <c r="Q1946" s="211"/>
      <c r="R1946" s="211"/>
      <c r="S1946" s="211"/>
      <c r="T1946" s="212"/>
      <c r="AT1946" s="213" t="s">
        <v>193</v>
      </c>
      <c r="AU1946" s="213" t="s">
        <v>90</v>
      </c>
      <c r="AV1946" s="14" t="s">
        <v>90</v>
      </c>
      <c r="AW1946" s="14" t="s">
        <v>41</v>
      </c>
      <c r="AX1946" s="14" t="s">
        <v>80</v>
      </c>
      <c r="AY1946" s="213" t="s">
        <v>182</v>
      </c>
    </row>
    <row r="1947" spans="1:65" s="13" customFormat="1" ht="11.25">
      <c r="B1947" s="192"/>
      <c r="C1947" s="193"/>
      <c r="D1947" s="194" t="s">
        <v>193</v>
      </c>
      <c r="E1947" s="195" t="s">
        <v>43</v>
      </c>
      <c r="F1947" s="196" t="s">
        <v>2123</v>
      </c>
      <c r="G1947" s="193"/>
      <c r="H1947" s="195" t="s">
        <v>43</v>
      </c>
      <c r="I1947" s="197"/>
      <c r="J1947" s="193"/>
      <c r="K1947" s="193"/>
      <c r="L1947" s="198"/>
      <c r="M1947" s="199"/>
      <c r="N1947" s="200"/>
      <c r="O1947" s="200"/>
      <c r="P1947" s="200"/>
      <c r="Q1947" s="200"/>
      <c r="R1947" s="200"/>
      <c r="S1947" s="200"/>
      <c r="T1947" s="201"/>
      <c r="AT1947" s="202" t="s">
        <v>193</v>
      </c>
      <c r="AU1947" s="202" t="s">
        <v>90</v>
      </c>
      <c r="AV1947" s="13" t="s">
        <v>88</v>
      </c>
      <c r="AW1947" s="13" t="s">
        <v>41</v>
      </c>
      <c r="AX1947" s="13" t="s">
        <v>80</v>
      </c>
      <c r="AY1947" s="202" t="s">
        <v>182</v>
      </c>
    </row>
    <row r="1948" spans="1:65" s="14" customFormat="1" ht="11.25">
      <c r="B1948" s="203"/>
      <c r="C1948" s="204"/>
      <c r="D1948" s="194" t="s">
        <v>193</v>
      </c>
      <c r="E1948" s="205" t="s">
        <v>43</v>
      </c>
      <c r="F1948" s="206" t="s">
        <v>2124</v>
      </c>
      <c r="G1948" s="204"/>
      <c r="H1948" s="207">
        <v>2.2000000000000002</v>
      </c>
      <c r="I1948" s="208"/>
      <c r="J1948" s="204"/>
      <c r="K1948" s="204"/>
      <c r="L1948" s="209"/>
      <c r="M1948" s="210"/>
      <c r="N1948" s="211"/>
      <c r="O1948" s="211"/>
      <c r="P1948" s="211"/>
      <c r="Q1948" s="211"/>
      <c r="R1948" s="211"/>
      <c r="S1948" s="211"/>
      <c r="T1948" s="212"/>
      <c r="AT1948" s="213" t="s">
        <v>193</v>
      </c>
      <c r="AU1948" s="213" t="s">
        <v>90</v>
      </c>
      <c r="AV1948" s="14" t="s">
        <v>90</v>
      </c>
      <c r="AW1948" s="14" t="s">
        <v>41</v>
      </c>
      <c r="AX1948" s="14" t="s">
        <v>80</v>
      </c>
      <c r="AY1948" s="213" t="s">
        <v>182</v>
      </c>
    </row>
    <row r="1949" spans="1:65" s="15" customFormat="1" ht="11.25">
      <c r="B1949" s="227"/>
      <c r="C1949" s="228"/>
      <c r="D1949" s="194" t="s">
        <v>193</v>
      </c>
      <c r="E1949" s="229" t="s">
        <v>43</v>
      </c>
      <c r="F1949" s="230" t="s">
        <v>436</v>
      </c>
      <c r="G1949" s="228"/>
      <c r="H1949" s="231">
        <v>55.4</v>
      </c>
      <c r="I1949" s="232"/>
      <c r="J1949" s="228"/>
      <c r="K1949" s="228"/>
      <c r="L1949" s="233"/>
      <c r="M1949" s="234"/>
      <c r="N1949" s="235"/>
      <c r="O1949" s="235"/>
      <c r="P1949" s="235"/>
      <c r="Q1949" s="235"/>
      <c r="R1949" s="235"/>
      <c r="S1949" s="235"/>
      <c r="T1949" s="236"/>
      <c r="AT1949" s="237" t="s">
        <v>193</v>
      </c>
      <c r="AU1949" s="237" t="s">
        <v>90</v>
      </c>
      <c r="AV1949" s="15" t="s">
        <v>205</v>
      </c>
      <c r="AW1949" s="15" t="s">
        <v>41</v>
      </c>
      <c r="AX1949" s="15" t="s">
        <v>88</v>
      </c>
      <c r="AY1949" s="237" t="s">
        <v>182</v>
      </c>
    </row>
    <row r="1950" spans="1:65" s="2" customFormat="1" ht="37.9" customHeight="1">
      <c r="A1950" s="35"/>
      <c r="B1950" s="36"/>
      <c r="C1950" s="179" t="s">
        <v>2158</v>
      </c>
      <c r="D1950" s="179" t="s">
        <v>187</v>
      </c>
      <c r="E1950" s="180" t="s">
        <v>1129</v>
      </c>
      <c r="F1950" s="181" t="s">
        <v>1130</v>
      </c>
      <c r="G1950" s="182" t="s">
        <v>360</v>
      </c>
      <c r="H1950" s="183">
        <v>21.6</v>
      </c>
      <c r="I1950" s="184"/>
      <c r="J1950" s="185">
        <f>ROUND(I1950*H1950,2)</f>
        <v>0</v>
      </c>
      <c r="K1950" s="181" t="s">
        <v>191</v>
      </c>
      <c r="L1950" s="40"/>
      <c r="M1950" s="186" t="s">
        <v>43</v>
      </c>
      <c r="N1950" s="187" t="s">
        <v>51</v>
      </c>
      <c r="O1950" s="65"/>
      <c r="P1950" s="188">
        <f>O1950*H1950</f>
        <v>0</v>
      </c>
      <c r="Q1950" s="188">
        <v>0</v>
      </c>
      <c r="R1950" s="188">
        <f>Q1950*H1950</f>
        <v>0</v>
      </c>
      <c r="S1950" s="188">
        <v>0</v>
      </c>
      <c r="T1950" s="189">
        <f>S1950*H1950</f>
        <v>0</v>
      </c>
      <c r="U1950" s="35"/>
      <c r="V1950" s="35"/>
      <c r="W1950" s="35"/>
      <c r="X1950" s="35"/>
      <c r="Y1950" s="35"/>
      <c r="Z1950" s="35"/>
      <c r="AA1950" s="35"/>
      <c r="AB1950" s="35"/>
      <c r="AC1950" s="35"/>
      <c r="AD1950" s="35"/>
      <c r="AE1950" s="35"/>
      <c r="AR1950" s="190" t="s">
        <v>88</v>
      </c>
      <c r="AT1950" s="190" t="s">
        <v>187</v>
      </c>
      <c r="AU1950" s="190" t="s">
        <v>90</v>
      </c>
      <c r="AY1950" s="17" t="s">
        <v>182</v>
      </c>
      <c r="BE1950" s="191">
        <f>IF(N1950="základní",J1950,0)</f>
        <v>0</v>
      </c>
      <c r="BF1950" s="191">
        <f>IF(N1950="snížená",J1950,0)</f>
        <v>0</v>
      </c>
      <c r="BG1950" s="191">
        <f>IF(N1950="zákl. přenesená",J1950,0)</f>
        <v>0</v>
      </c>
      <c r="BH1950" s="191">
        <f>IF(N1950="sníž. přenesená",J1950,0)</f>
        <v>0</v>
      </c>
      <c r="BI1950" s="191">
        <f>IF(N1950="nulová",J1950,0)</f>
        <v>0</v>
      </c>
      <c r="BJ1950" s="17" t="s">
        <v>88</v>
      </c>
      <c r="BK1950" s="191">
        <f>ROUND(I1950*H1950,2)</f>
        <v>0</v>
      </c>
      <c r="BL1950" s="17" t="s">
        <v>88</v>
      </c>
      <c r="BM1950" s="190" t="s">
        <v>2127</v>
      </c>
    </row>
    <row r="1951" spans="1:65" s="13" customFormat="1" ht="11.25">
      <c r="B1951" s="192"/>
      <c r="C1951" s="193"/>
      <c r="D1951" s="194" t="s">
        <v>193</v>
      </c>
      <c r="E1951" s="195" t="s">
        <v>43</v>
      </c>
      <c r="F1951" s="196" t="s">
        <v>362</v>
      </c>
      <c r="G1951" s="193"/>
      <c r="H1951" s="195" t="s">
        <v>43</v>
      </c>
      <c r="I1951" s="197"/>
      <c r="J1951" s="193"/>
      <c r="K1951" s="193"/>
      <c r="L1951" s="198"/>
      <c r="M1951" s="199"/>
      <c r="N1951" s="200"/>
      <c r="O1951" s="200"/>
      <c r="P1951" s="200"/>
      <c r="Q1951" s="200"/>
      <c r="R1951" s="200"/>
      <c r="S1951" s="200"/>
      <c r="T1951" s="201"/>
      <c r="AT1951" s="202" t="s">
        <v>193</v>
      </c>
      <c r="AU1951" s="202" t="s">
        <v>90</v>
      </c>
      <c r="AV1951" s="13" t="s">
        <v>88</v>
      </c>
      <c r="AW1951" s="13" t="s">
        <v>41</v>
      </c>
      <c r="AX1951" s="13" t="s">
        <v>80</v>
      </c>
      <c r="AY1951" s="202" t="s">
        <v>182</v>
      </c>
    </row>
    <row r="1952" spans="1:65" s="13" customFormat="1" ht="11.25">
      <c r="B1952" s="192"/>
      <c r="C1952" s="193"/>
      <c r="D1952" s="194" t="s">
        <v>193</v>
      </c>
      <c r="E1952" s="195" t="s">
        <v>43</v>
      </c>
      <c r="F1952" s="196" t="s">
        <v>1132</v>
      </c>
      <c r="G1952" s="193"/>
      <c r="H1952" s="195" t="s">
        <v>43</v>
      </c>
      <c r="I1952" s="197"/>
      <c r="J1952" s="193"/>
      <c r="K1952" s="193"/>
      <c r="L1952" s="198"/>
      <c r="M1952" s="199"/>
      <c r="N1952" s="200"/>
      <c r="O1952" s="200"/>
      <c r="P1952" s="200"/>
      <c r="Q1952" s="200"/>
      <c r="R1952" s="200"/>
      <c r="S1952" s="200"/>
      <c r="T1952" s="201"/>
      <c r="AT1952" s="202" t="s">
        <v>193</v>
      </c>
      <c r="AU1952" s="202" t="s">
        <v>90</v>
      </c>
      <c r="AV1952" s="13" t="s">
        <v>88</v>
      </c>
      <c r="AW1952" s="13" t="s">
        <v>41</v>
      </c>
      <c r="AX1952" s="13" t="s">
        <v>80</v>
      </c>
      <c r="AY1952" s="202" t="s">
        <v>182</v>
      </c>
    </row>
    <row r="1953" spans="1:65" s="14" customFormat="1" ht="11.25">
      <c r="B1953" s="203"/>
      <c r="C1953" s="204"/>
      <c r="D1953" s="194" t="s">
        <v>193</v>
      </c>
      <c r="E1953" s="205" t="s">
        <v>43</v>
      </c>
      <c r="F1953" s="206" t="s">
        <v>2646</v>
      </c>
      <c r="G1953" s="204"/>
      <c r="H1953" s="207">
        <v>21.6</v>
      </c>
      <c r="I1953" s="208"/>
      <c r="J1953" s="204"/>
      <c r="K1953" s="204"/>
      <c r="L1953" s="209"/>
      <c r="M1953" s="210"/>
      <c r="N1953" s="211"/>
      <c r="O1953" s="211"/>
      <c r="P1953" s="211"/>
      <c r="Q1953" s="211"/>
      <c r="R1953" s="211"/>
      <c r="S1953" s="211"/>
      <c r="T1953" s="212"/>
      <c r="AT1953" s="213" t="s">
        <v>193</v>
      </c>
      <c r="AU1953" s="213" t="s">
        <v>90</v>
      </c>
      <c r="AV1953" s="14" t="s">
        <v>90</v>
      </c>
      <c r="AW1953" s="14" t="s">
        <v>41</v>
      </c>
      <c r="AX1953" s="14" t="s">
        <v>88</v>
      </c>
      <c r="AY1953" s="213" t="s">
        <v>182</v>
      </c>
    </row>
    <row r="1954" spans="1:65" s="2" customFormat="1" ht="62.65" customHeight="1">
      <c r="A1954" s="35"/>
      <c r="B1954" s="36"/>
      <c r="C1954" s="179" t="s">
        <v>2162</v>
      </c>
      <c r="D1954" s="179" t="s">
        <v>187</v>
      </c>
      <c r="E1954" s="180" t="s">
        <v>1134</v>
      </c>
      <c r="F1954" s="181" t="s">
        <v>1135</v>
      </c>
      <c r="G1954" s="182" t="s">
        <v>481</v>
      </c>
      <c r="H1954" s="183">
        <v>205</v>
      </c>
      <c r="I1954" s="184"/>
      <c r="J1954" s="185">
        <f>ROUND(I1954*H1954,2)</f>
        <v>0</v>
      </c>
      <c r="K1954" s="181" t="s">
        <v>191</v>
      </c>
      <c r="L1954" s="40"/>
      <c r="M1954" s="186" t="s">
        <v>43</v>
      </c>
      <c r="N1954" s="187" t="s">
        <v>51</v>
      </c>
      <c r="O1954" s="65"/>
      <c r="P1954" s="188">
        <f>O1954*H1954</f>
        <v>0</v>
      </c>
      <c r="Q1954" s="188">
        <v>0</v>
      </c>
      <c r="R1954" s="188">
        <f>Q1954*H1954</f>
        <v>0</v>
      </c>
      <c r="S1954" s="188">
        <v>0</v>
      </c>
      <c r="T1954" s="189">
        <f>S1954*H1954</f>
        <v>0</v>
      </c>
      <c r="U1954" s="35"/>
      <c r="V1954" s="35"/>
      <c r="W1954" s="35"/>
      <c r="X1954" s="35"/>
      <c r="Y1954" s="35"/>
      <c r="Z1954" s="35"/>
      <c r="AA1954" s="35"/>
      <c r="AB1954" s="35"/>
      <c r="AC1954" s="35"/>
      <c r="AD1954" s="35"/>
      <c r="AE1954" s="35"/>
      <c r="AR1954" s="190" t="s">
        <v>88</v>
      </c>
      <c r="AT1954" s="190" t="s">
        <v>187</v>
      </c>
      <c r="AU1954" s="190" t="s">
        <v>90</v>
      </c>
      <c r="AY1954" s="17" t="s">
        <v>182</v>
      </c>
      <c r="BE1954" s="191">
        <f>IF(N1954="základní",J1954,0)</f>
        <v>0</v>
      </c>
      <c r="BF1954" s="191">
        <f>IF(N1954="snížená",J1954,0)</f>
        <v>0</v>
      </c>
      <c r="BG1954" s="191">
        <f>IF(N1954="zákl. přenesená",J1954,0)</f>
        <v>0</v>
      </c>
      <c r="BH1954" s="191">
        <f>IF(N1954="sníž. přenesená",J1954,0)</f>
        <v>0</v>
      </c>
      <c r="BI1954" s="191">
        <f>IF(N1954="nulová",J1954,0)</f>
        <v>0</v>
      </c>
      <c r="BJ1954" s="17" t="s">
        <v>88</v>
      </c>
      <c r="BK1954" s="191">
        <f>ROUND(I1954*H1954,2)</f>
        <v>0</v>
      </c>
      <c r="BL1954" s="17" t="s">
        <v>88</v>
      </c>
      <c r="BM1954" s="190" t="s">
        <v>1136</v>
      </c>
    </row>
    <row r="1955" spans="1:65" s="13" customFormat="1" ht="11.25">
      <c r="B1955" s="192"/>
      <c r="C1955" s="193"/>
      <c r="D1955" s="194" t="s">
        <v>193</v>
      </c>
      <c r="E1955" s="195" t="s">
        <v>43</v>
      </c>
      <c r="F1955" s="196" t="s">
        <v>362</v>
      </c>
      <c r="G1955" s="193"/>
      <c r="H1955" s="195" t="s">
        <v>43</v>
      </c>
      <c r="I1955" s="197"/>
      <c r="J1955" s="193"/>
      <c r="K1955" s="193"/>
      <c r="L1955" s="198"/>
      <c r="M1955" s="199"/>
      <c r="N1955" s="200"/>
      <c r="O1955" s="200"/>
      <c r="P1955" s="200"/>
      <c r="Q1955" s="200"/>
      <c r="R1955" s="200"/>
      <c r="S1955" s="200"/>
      <c r="T1955" s="201"/>
      <c r="AT1955" s="202" t="s">
        <v>193</v>
      </c>
      <c r="AU1955" s="202" t="s">
        <v>90</v>
      </c>
      <c r="AV1955" s="13" t="s">
        <v>88</v>
      </c>
      <c r="AW1955" s="13" t="s">
        <v>41</v>
      </c>
      <c r="AX1955" s="13" t="s">
        <v>80</v>
      </c>
      <c r="AY1955" s="202" t="s">
        <v>182</v>
      </c>
    </row>
    <row r="1956" spans="1:65" s="13" customFormat="1" ht="11.25">
      <c r="B1956" s="192"/>
      <c r="C1956" s="193"/>
      <c r="D1956" s="194" t="s">
        <v>193</v>
      </c>
      <c r="E1956" s="195" t="s">
        <v>43</v>
      </c>
      <c r="F1956" s="196" t="s">
        <v>1051</v>
      </c>
      <c r="G1956" s="193"/>
      <c r="H1956" s="195" t="s">
        <v>43</v>
      </c>
      <c r="I1956" s="197"/>
      <c r="J1956" s="193"/>
      <c r="K1956" s="193"/>
      <c r="L1956" s="198"/>
      <c r="M1956" s="199"/>
      <c r="N1956" s="200"/>
      <c r="O1956" s="200"/>
      <c r="P1956" s="200"/>
      <c r="Q1956" s="200"/>
      <c r="R1956" s="200"/>
      <c r="S1956" s="200"/>
      <c r="T1956" s="201"/>
      <c r="AT1956" s="202" t="s">
        <v>193</v>
      </c>
      <c r="AU1956" s="202" t="s">
        <v>90</v>
      </c>
      <c r="AV1956" s="13" t="s">
        <v>88</v>
      </c>
      <c r="AW1956" s="13" t="s">
        <v>41</v>
      </c>
      <c r="AX1956" s="13" t="s">
        <v>80</v>
      </c>
      <c r="AY1956" s="202" t="s">
        <v>182</v>
      </c>
    </row>
    <row r="1957" spans="1:65" s="14" customFormat="1" ht="22.5">
      <c r="B1957" s="203"/>
      <c r="C1957" s="204"/>
      <c r="D1957" s="194" t="s">
        <v>193</v>
      </c>
      <c r="E1957" s="205" t="s">
        <v>43</v>
      </c>
      <c r="F1957" s="206" t="s">
        <v>2665</v>
      </c>
      <c r="G1957" s="204"/>
      <c r="H1957" s="207">
        <v>205</v>
      </c>
      <c r="I1957" s="208"/>
      <c r="J1957" s="204"/>
      <c r="K1957" s="204"/>
      <c r="L1957" s="209"/>
      <c r="M1957" s="210"/>
      <c r="N1957" s="211"/>
      <c r="O1957" s="211"/>
      <c r="P1957" s="211"/>
      <c r="Q1957" s="211"/>
      <c r="R1957" s="211"/>
      <c r="S1957" s="211"/>
      <c r="T1957" s="212"/>
      <c r="AT1957" s="213" t="s">
        <v>193</v>
      </c>
      <c r="AU1957" s="213" t="s">
        <v>90</v>
      </c>
      <c r="AV1957" s="14" t="s">
        <v>90</v>
      </c>
      <c r="AW1957" s="14" t="s">
        <v>41</v>
      </c>
      <c r="AX1957" s="14" t="s">
        <v>88</v>
      </c>
      <c r="AY1957" s="213" t="s">
        <v>182</v>
      </c>
    </row>
    <row r="1958" spans="1:65" s="2" customFormat="1" ht="62.65" customHeight="1">
      <c r="A1958" s="35"/>
      <c r="B1958" s="36"/>
      <c r="C1958" s="179" t="s">
        <v>2163</v>
      </c>
      <c r="D1958" s="179" t="s">
        <v>187</v>
      </c>
      <c r="E1958" s="180" t="s">
        <v>1139</v>
      </c>
      <c r="F1958" s="181" t="s">
        <v>1140</v>
      </c>
      <c r="G1958" s="182" t="s">
        <v>481</v>
      </c>
      <c r="H1958" s="183">
        <v>55</v>
      </c>
      <c r="I1958" s="184"/>
      <c r="J1958" s="185">
        <f>ROUND(I1958*H1958,2)</f>
        <v>0</v>
      </c>
      <c r="K1958" s="181" t="s">
        <v>191</v>
      </c>
      <c r="L1958" s="40"/>
      <c r="M1958" s="186" t="s">
        <v>43</v>
      </c>
      <c r="N1958" s="187" t="s">
        <v>51</v>
      </c>
      <c r="O1958" s="65"/>
      <c r="P1958" s="188">
        <f>O1958*H1958</f>
        <v>0</v>
      </c>
      <c r="Q1958" s="188">
        <v>0</v>
      </c>
      <c r="R1958" s="188">
        <f>Q1958*H1958</f>
        <v>0</v>
      </c>
      <c r="S1958" s="188">
        <v>0</v>
      </c>
      <c r="T1958" s="189">
        <f>S1958*H1958</f>
        <v>0</v>
      </c>
      <c r="U1958" s="35"/>
      <c r="V1958" s="35"/>
      <c r="W1958" s="35"/>
      <c r="X1958" s="35"/>
      <c r="Y1958" s="35"/>
      <c r="Z1958" s="35"/>
      <c r="AA1958" s="35"/>
      <c r="AB1958" s="35"/>
      <c r="AC1958" s="35"/>
      <c r="AD1958" s="35"/>
      <c r="AE1958" s="35"/>
      <c r="AR1958" s="190" t="s">
        <v>88</v>
      </c>
      <c r="AT1958" s="190" t="s">
        <v>187</v>
      </c>
      <c r="AU1958" s="190" t="s">
        <v>90</v>
      </c>
      <c r="AY1958" s="17" t="s">
        <v>182</v>
      </c>
      <c r="BE1958" s="191">
        <f>IF(N1958="základní",J1958,0)</f>
        <v>0</v>
      </c>
      <c r="BF1958" s="191">
        <f>IF(N1958="snížená",J1958,0)</f>
        <v>0</v>
      </c>
      <c r="BG1958" s="191">
        <f>IF(N1958="zákl. přenesená",J1958,0)</f>
        <v>0</v>
      </c>
      <c r="BH1958" s="191">
        <f>IF(N1958="sníž. přenesená",J1958,0)</f>
        <v>0</v>
      </c>
      <c r="BI1958" s="191">
        <f>IF(N1958="nulová",J1958,0)</f>
        <v>0</v>
      </c>
      <c r="BJ1958" s="17" t="s">
        <v>88</v>
      </c>
      <c r="BK1958" s="191">
        <f>ROUND(I1958*H1958,2)</f>
        <v>0</v>
      </c>
      <c r="BL1958" s="17" t="s">
        <v>88</v>
      </c>
      <c r="BM1958" s="190" t="s">
        <v>2666</v>
      </c>
    </row>
    <row r="1959" spans="1:65" s="13" customFormat="1" ht="11.25">
      <c r="B1959" s="192"/>
      <c r="C1959" s="193"/>
      <c r="D1959" s="194" t="s">
        <v>193</v>
      </c>
      <c r="E1959" s="195" t="s">
        <v>43</v>
      </c>
      <c r="F1959" s="196" t="s">
        <v>362</v>
      </c>
      <c r="G1959" s="193"/>
      <c r="H1959" s="195" t="s">
        <v>43</v>
      </c>
      <c r="I1959" s="197"/>
      <c r="J1959" s="193"/>
      <c r="K1959" s="193"/>
      <c r="L1959" s="198"/>
      <c r="M1959" s="199"/>
      <c r="N1959" s="200"/>
      <c r="O1959" s="200"/>
      <c r="P1959" s="200"/>
      <c r="Q1959" s="200"/>
      <c r="R1959" s="200"/>
      <c r="S1959" s="200"/>
      <c r="T1959" s="201"/>
      <c r="AT1959" s="202" t="s">
        <v>193</v>
      </c>
      <c r="AU1959" s="202" t="s">
        <v>90</v>
      </c>
      <c r="AV1959" s="13" t="s">
        <v>88</v>
      </c>
      <c r="AW1959" s="13" t="s">
        <v>41</v>
      </c>
      <c r="AX1959" s="13" t="s">
        <v>80</v>
      </c>
      <c r="AY1959" s="202" t="s">
        <v>182</v>
      </c>
    </row>
    <row r="1960" spans="1:65" s="13" customFormat="1" ht="11.25">
      <c r="B1960" s="192"/>
      <c r="C1960" s="193"/>
      <c r="D1960" s="194" t="s">
        <v>193</v>
      </c>
      <c r="E1960" s="195" t="s">
        <v>43</v>
      </c>
      <c r="F1960" s="196" t="s">
        <v>1053</v>
      </c>
      <c r="G1960" s="193"/>
      <c r="H1960" s="195" t="s">
        <v>43</v>
      </c>
      <c r="I1960" s="197"/>
      <c r="J1960" s="193"/>
      <c r="K1960" s="193"/>
      <c r="L1960" s="198"/>
      <c r="M1960" s="199"/>
      <c r="N1960" s="200"/>
      <c r="O1960" s="200"/>
      <c r="P1960" s="200"/>
      <c r="Q1960" s="200"/>
      <c r="R1960" s="200"/>
      <c r="S1960" s="200"/>
      <c r="T1960" s="201"/>
      <c r="AT1960" s="202" t="s">
        <v>193</v>
      </c>
      <c r="AU1960" s="202" t="s">
        <v>90</v>
      </c>
      <c r="AV1960" s="13" t="s">
        <v>88</v>
      </c>
      <c r="AW1960" s="13" t="s">
        <v>41</v>
      </c>
      <c r="AX1960" s="13" t="s">
        <v>80</v>
      </c>
      <c r="AY1960" s="202" t="s">
        <v>182</v>
      </c>
    </row>
    <row r="1961" spans="1:65" s="14" customFormat="1" ht="11.25">
      <c r="B1961" s="203"/>
      <c r="C1961" s="204"/>
      <c r="D1961" s="194" t="s">
        <v>193</v>
      </c>
      <c r="E1961" s="205" t="s">
        <v>43</v>
      </c>
      <c r="F1961" s="206" t="s">
        <v>2667</v>
      </c>
      <c r="G1961" s="204"/>
      <c r="H1961" s="207">
        <v>55</v>
      </c>
      <c r="I1961" s="208"/>
      <c r="J1961" s="204"/>
      <c r="K1961" s="204"/>
      <c r="L1961" s="209"/>
      <c r="M1961" s="210"/>
      <c r="N1961" s="211"/>
      <c r="O1961" s="211"/>
      <c r="P1961" s="211"/>
      <c r="Q1961" s="211"/>
      <c r="R1961" s="211"/>
      <c r="S1961" s="211"/>
      <c r="T1961" s="212"/>
      <c r="AT1961" s="213" t="s">
        <v>193</v>
      </c>
      <c r="AU1961" s="213" t="s">
        <v>90</v>
      </c>
      <c r="AV1961" s="14" t="s">
        <v>90</v>
      </c>
      <c r="AW1961" s="14" t="s">
        <v>41</v>
      </c>
      <c r="AX1961" s="14" t="s">
        <v>88</v>
      </c>
      <c r="AY1961" s="213" t="s">
        <v>182</v>
      </c>
    </row>
    <row r="1962" spans="1:65" s="2" customFormat="1" ht="37.9" customHeight="1">
      <c r="A1962" s="35"/>
      <c r="B1962" s="36"/>
      <c r="C1962" s="179" t="s">
        <v>2165</v>
      </c>
      <c r="D1962" s="179" t="s">
        <v>187</v>
      </c>
      <c r="E1962" s="180" t="s">
        <v>1144</v>
      </c>
      <c r="F1962" s="181" t="s">
        <v>1145</v>
      </c>
      <c r="G1962" s="182" t="s">
        <v>481</v>
      </c>
      <c r="H1962" s="183">
        <v>153</v>
      </c>
      <c r="I1962" s="184"/>
      <c r="J1962" s="185">
        <f>ROUND(I1962*H1962,2)</f>
        <v>0</v>
      </c>
      <c r="K1962" s="181" t="s">
        <v>191</v>
      </c>
      <c r="L1962" s="40"/>
      <c r="M1962" s="186" t="s">
        <v>43</v>
      </c>
      <c r="N1962" s="187" t="s">
        <v>51</v>
      </c>
      <c r="O1962" s="65"/>
      <c r="P1962" s="188">
        <f>O1962*H1962</f>
        <v>0</v>
      </c>
      <c r="Q1962" s="188">
        <v>0</v>
      </c>
      <c r="R1962" s="188">
        <f>Q1962*H1962</f>
        <v>0</v>
      </c>
      <c r="S1962" s="188">
        <v>0</v>
      </c>
      <c r="T1962" s="189">
        <f>S1962*H1962</f>
        <v>0</v>
      </c>
      <c r="U1962" s="35"/>
      <c r="V1962" s="35"/>
      <c r="W1962" s="35"/>
      <c r="X1962" s="35"/>
      <c r="Y1962" s="35"/>
      <c r="Z1962" s="35"/>
      <c r="AA1962" s="35"/>
      <c r="AB1962" s="35"/>
      <c r="AC1962" s="35"/>
      <c r="AD1962" s="35"/>
      <c r="AE1962" s="35"/>
      <c r="AR1962" s="190" t="s">
        <v>88</v>
      </c>
      <c r="AT1962" s="190" t="s">
        <v>187</v>
      </c>
      <c r="AU1962" s="190" t="s">
        <v>90</v>
      </c>
      <c r="AY1962" s="17" t="s">
        <v>182</v>
      </c>
      <c r="BE1962" s="191">
        <f>IF(N1962="základní",J1962,0)</f>
        <v>0</v>
      </c>
      <c r="BF1962" s="191">
        <f>IF(N1962="snížená",J1962,0)</f>
        <v>0</v>
      </c>
      <c r="BG1962" s="191">
        <f>IF(N1962="zákl. přenesená",J1962,0)</f>
        <v>0</v>
      </c>
      <c r="BH1962" s="191">
        <f>IF(N1962="sníž. přenesená",J1962,0)</f>
        <v>0</v>
      </c>
      <c r="BI1962" s="191">
        <f>IF(N1962="nulová",J1962,0)</f>
        <v>0</v>
      </c>
      <c r="BJ1962" s="17" t="s">
        <v>88</v>
      </c>
      <c r="BK1962" s="191">
        <f>ROUND(I1962*H1962,2)</f>
        <v>0</v>
      </c>
      <c r="BL1962" s="17" t="s">
        <v>88</v>
      </c>
      <c r="BM1962" s="190" t="s">
        <v>2135</v>
      </c>
    </row>
    <row r="1963" spans="1:65" s="13" customFormat="1" ht="11.25">
      <c r="B1963" s="192"/>
      <c r="C1963" s="193"/>
      <c r="D1963" s="194" t="s">
        <v>193</v>
      </c>
      <c r="E1963" s="195" t="s">
        <v>43</v>
      </c>
      <c r="F1963" s="196" t="s">
        <v>362</v>
      </c>
      <c r="G1963" s="193"/>
      <c r="H1963" s="195" t="s">
        <v>43</v>
      </c>
      <c r="I1963" s="197"/>
      <c r="J1963" s="193"/>
      <c r="K1963" s="193"/>
      <c r="L1963" s="198"/>
      <c r="M1963" s="199"/>
      <c r="N1963" s="200"/>
      <c r="O1963" s="200"/>
      <c r="P1963" s="200"/>
      <c r="Q1963" s="200"/>
      <c r="R1963" s="200"/>
      <c r="S1963" s="200"/>
      <c r="T1963" s="201"/>
      <c r="AT1963" s="202" t="s">
        <v>193</v>
      </c>
      <c r="AU1963" s="202" t="s">
        <v>90</v>
      </c>
      <c r="AV1963" s="13" t="s">
        <v>88</v>
      </c>
      <c r="AW1963" s="13" t="s">
        <v>41</v>
      </c>
      <c r="AX1963" s="13" t="s">
        <v>80</v>
      </c>
      <c r="AY1963" s="202" t="s">
        <v>182</v>
      </c>
    </row>
    <row r="1964" spans="1:65" s="13" customFormat="1" ht="11.25">
      <c r="B1964" s="192"/>
      <c r="C1964" s="193"/>
      <c r="D1964" s="194" t="s">
        <v>193</v>
      </c>
      <c r="E1964" s="195" t="s">
        <v>43</v>
      </c>
      <c r="F1964" s="196" t="s">
        <v>2067</v>
      </c>
      <c r="G1964" s="193"/>
      <c r="H1964" s="195" t="s">
        <v>43</v>
      </c>
      <c r="I1964" s="197"/>
      <c r="J1964" s="193"/>
      <c r="K1964" s="193"/>
      <c r="L1964" s="198"/>
      <c r="M1964" s="199"/>
      <c r="N1964" s="200"/>
      <c r="O1964" s="200"/>
      <c r="P1964" s="200"/>
      <c r="Q1964" s="200"/>
      <c r="R1964" s="200"/>
      <c r="S1964" s="200"/>
      <c r="T1964" s="201"/>
      <c r="AT1964" s="202" t="s">
        <v>193</v>
      </c>
      <c r="AU1964" s="202" t="s">
        <v>90</v>
      </c>
      <c r="AV1964" s="13" t="s">
        <v>88</v>
      </c>
      <c r="AW1964" s="13" t="s">
        <v>41</v>
      </c>
      <c r="AX1964" s="13" t="s">
        <v>80</v>
      </c>
      <c r="AY1964" s="202" t="s">
        <v>182</v>
      </c>
    </row>
    <row r="1965" spans="1:65" s="14" customFormat="1" ht="11.25">
      <c r="B1965" s="203"/>
      <c r="C1965" s="204"/>
      <c r="D1965" s="194" t="s">
        <v>193</v>
      </c>
      <c r="E1965" s="205" t="s">
        <v>43</v>
      </c>
      <c r="F1965" s="206" t="s">
        <v>2668</v>
      </c>
      <c r="G1965" s="204"/>
      <c r="H1965" s="207">
        <v>94</v>
      </c>
      <c r="I1965" s="208"/>
      <c r="J1965" s="204"/>
      <c r="K1965" s="204"/>
      <c r="L1965" s="209"/>
      <c r="M1965" s="210"/>
      <c r="N1965" s="211"/>
      <c r="O1965" s="211"/>
      <c r="P1965" s="211"/>
      <c r="Q1965" s="211"/>
      <c r="R1965" s="211"/>
      <c r="S1965" s="211"/>
      <c r="T1965" s="212"/>
      <c r="AT1965" s="213" t="s">
        <v>193</v>
      </c>
      <c r="AU1965" s="213" t="s">
        <v>90</v>
      </c>
      <c r="AV1965" s="14" t="s">
        <v>90</v>
      </c>
      <c r="AW1965" s="14" t="s">
        <v>41</v>
      </c>
      <c r="AX1965" s="14" t="s">
        <v>80</v>
      </c>
      <c r="AY1965" s="213" t="s">
        <v>182</v>
      </c>
    </row>
    <row r="1966" spans="1:65" s="13" customFormat="1" ht="11.25">
      <c r="B1966" s="192"/>
      <c r="C1966" s="193"/>
      <c r="D1966" s="194" t="s">
        <v>193</v>
      </c>
      <c r="E1966" s="195" t="s">
        <v>43</v>
      </c>
      <c r="F1966" s="196" t="s">
        <v>2068</v>
      </c>
      <c r="G1966" s="193"/>
      <c r="H1966" s="195" t="s">
        <v>43</v>
      </c>
      <c r="I1966" s="197"/>
      <c r="J1966" s="193"/>
      <c r="K1966" s="193"/>
      <c r="L1966" s="198"/>
      <c r="M1966" s="199"/>
      <c r="N1966" s="200"/>
      <c r="O1966" s="200"/>
      <c r="P1966" s="200"/>
      <c r="Q1966" s="200"/>
      <c r="R1966" s="200"/>
      <c r="S1966" s="200"/>
      <c r="T1966" s="201"/>
      <c r="AT1966" s="202" t="s">
        <v>193</v>
      </c>
      <c r="AU1966" s="202" t="s">
        <v>90</v>
      </c>
      <c r="AV1966" s="13" t="s">
        <v>88</v>
      </c>
      <c r="AW1966" s="13" t="s">
        <v>41</v>
      </c>
      <c r="AX1966" s="13" t="s">
        <v>80</v>
      </c>
      <c r="AY1966" s="202" t="s">
        <v>182</v>
      </c>
    </row>
    <row r="1967" spans="1:65" s="14" customFormat="1" ht="11.25">
      <c r="B1967" s="203"/>
      <c r="C1967" s="204"/>
      <c r="D1967" s="194" t="s">
        <v>193</v>
      </c>
      <c r="E1967" s="205" t="s">
        <v>43</v>
      </c>
      <c r="F1967" s="206" t="s">
        <v>2669</v>
      </c>
      <c r="G1967" s="204"/>
      <c r="H1967" s="207">
        <v>59</v>
      </c>
      <c r="I1967" s="208"/>
      <c r="J1967" s="204"/>
      <c r="K1967" s="204"/>
      <c r="L1967" s="209"/>
      <c r="M1967" s="210"/>
      <c r="N1967" s="211"/>
      <c r="O1967" s="211"/>
      <c r="P1967" s="211"/>
      <c r="Q1967" s="211"/>
      <c r="R1967" s="211"/>
      <c r="S1967" s="211"/>
      <c r="T1967" s="212"/>
      <c r="AT1967" s="213" t="s">
        <v>193</v>
      </c>
      <c r="AU1967" s="213" t="s">
        <v>90</v>
      </c>
      <c r="AV1967" s="14" t="s">
        <v>90</v>
      </c>
      <c r="AW1967" s="14" t="s">
        <v>41</v>
      </c>
      <c r="AX1967" s="14" t="s">
        <v>80</v>
      </c>
      <c r="AY1967" s="213" t="s">
        <v>182</v>
      </c>
    </row>
    <row r="1968" spans="1:65" s="15" customFormat="1" ht="11.25">
      <c r="B1968" s="227"/>
      <c r="C1968" s="228"/>
      <c r="D1968" s="194" t="s">
        <v>193</v>
      </c>
      <c r="E1968" s="229" t="s">
        <v>43</v>
      </c>
      <c r="F1968" s="230" t="s">
        <v>436</v>
      </c>
      <c r="G1968" s="228"/>
      <c r="H1968" s="231">
        <v>153</v>
      </c>
      <c r="I1968" s="232"/>
      <c r="J1968" s="228"/>
      <c r="K1968" s="228"/>
      <c r="L1968" s="233"/>
      <c r="M1968" s="234"/>
      <c r="N1968" s="235"/>
      <c r="O1968" s="235"/>
      <c r="P1968" s="235"/>
      <c r="Q1968" s="235"/>
      <c r="R1968" s="235"/>
      <c r="S1968" s="235"/>
      <c r="T1968" s="236"/>
      <c r="AT1968" s="237" t="s">
        <v>193</v>
      </c>
      <c r="AU1968" s="237" t="s">
        <v>90</v>
      </c>
      <c r="AV1968" s="15" t="s">
        <v>205</v>
      </c>
      <c r="AW1968" s="15" t="s">
        <v>41</v>
      </c>
      <c r="AX1968" s="15" t="s">
        <v>88</v>
      </c>
      <c r="AY1968" s="237" t="s">
        <v>182</v>
      </c>
    </row>
    <row r="1969" spans="1:65" s="2" customFormat="1" ht="49.15" customHeight="1">
      <c r="A1969" s="35"/>
      <c r="B1969" s="36"/>
      <c r="C1969" s="179" t="s">
        <v>2171</v>
      </c>
      <c r="D1969" s="179" t="s">
        <v>187</v>
      </c>
      <c r="E1969" s="180" t="s">
        <v>2145</v>
      </c>
      <c r="F1969" s="181" t="s">
        <v>2146</v>
      </c>
      <c r="G1969" s="182" t="s">
        <v>481</v>
      </c>
      <c r="H1969" s="183">
        <v>94</v>
      </c>
      <c r="I1969" s="184"/>
      <c r="J1969" s="185">
        <f>ROUND(I1969*H1969,2)</f>
        <v>0</v>
      </c>
      <c r="K1969" s="181" t="s">
        <v>191</v>
      </c>
      <c r="L1969" s="40"/>
      <c r="M1969" s="186" t="s">
        <v>43</v>
      </c>
      <c r="N1969" s="187" t="s">
        <v>51</v>
      </c>
      <c r="O1969" s="65"/>
      <c r="P1969" s="188">
        <f>O1969*H1969</f>
        <v>0</v>
      </c>
      <c r="Q1969" s="188">
        <v>0</v>
      </c>
      <c r="R1969" s="188">
        <f>Q1969*H1969</f>
        <v>0</v>
      </c>
      <c r="S1969" s="188">
        <v>0</v>
      </c>
      <c r="T1969" s="189">
        <f>S1969*H1969</f>
        <v>0</v>
      </c>
      <c r="U1969" s="35"/>
      <c r="V1969" s="35"/>
      <c r="W1969" s="35"/>
      <c r="X1969" s="35"/>
      <c r="Y1969" s="35"/>
      <c r="Z1969" s="35"/>
      <c r="AA1969" s="35"/>
      <c r="AB1969" s="35"/>
      <c r="AC1969" s="35"/>
      <c r="AD1969" s="35"/>
      <c r="AE1969" s="35"/>
      <c r="AR1969" s="190" t="s">
        <v>88</v>
      </c>
      <c r="AT1969" s="190" t="s">
        <v>187</v>
      </c>
      <c r="AU1969" s="190" t="s">
        <v>90</v>
      </c>
      <c r="AY1969" s="17" t="s">
        <v>182</v>
      </c>
      <c r="BE1969" s="191">
        <f>IF(N1969="základní",J1969,0)</f>
        <v>0</v>
      </c>
      <c r="BF1969" s="191">
        <f>IF(N1969="snížená",J1969,0)</f>
        <v>0</v>
      </c>
      <c r="BG1969" s="191">
        <f>IF(N1969="zákl. přenesená",J1969,0)</f>
        <v>0</v>
      </c>
      <c r="BH1969" s="191">
        <f>IF(N1969="sníž. přenesená",J1969,0)</f>
        <v>0</v>
      </c>
      <c r="BI1969" s="191">
        <f>IF(N1969="nulová",J1969,0)</f>
        <v>0</v>
      </c>
      <c r="BJ1969" s="17" t="s">
        <v>88</v>
      </c>
      <c r="BK1969" s="191">
        <f>ROUND(I1969*H1969,2)</f>
        <v>0</v>
      </c>
      <c r="BL1969" s="17" t="s">
        <v>88</v>
      </c>
      <c r="BM1969" s="190" t="s">
        <v>2147</v>
      </c>
    </row>
    <row r="1970" spans="1:65" s="13" customFormat="1" ht="11.25">
      <c r="B1970" s="192"/>
      <c r="C1970" s="193"/>
      <c r="D1970" s="194" t="s">
        <v>193</v>
      </c>
      <c r="E1970" s="195" t="s">
        <v>43</v>
      </c>
      <c r="F1970" s="196" t="s">
        <v>362</v>
      </c>
      <c r="G1970" s="193"/>
      <c r="H1970" s="195" t="s">
        <v>43</v>
      </c>
      <c r="I1970" s="197"/>
      <c r="J1970" s="193"/>
      <c r="K1970" s="193"/>
      <c r="L1970" s="198"/>
      <c r="M1970" s="199"/>
      <c r="N1970" s="200"/>
      <c r="O1970" s="200"/>
      <c r="P1970" s="200"/>
      <c r="Q1970" s="200"/>
      <c r="R1970" s="200"/>
      <c r="S1970" s="200"/>
      <c r="T1970" s="201"/>
      <c r="AT1970" s="202" t="s">
        <v>193</v>
      </c>
      <c r="AU1970" s="202" t="s">
        <v>90</v>
      </c>
      <c r="AV1970" s="13" t="s">
        <v>88</v>
      </c>
      <c r="AW1970" s="13" t="s">
        <v>41</v>
      </c>
      <c r="AX1970" s="13" t="s">
        <v>80</v>
      </c>
      <c r="AY1970" s="202" t="s">
        <v>182</v>
      </c>
    </row>
    <row r="1971" spans="1:65" s="13" customFormat="1" ht="11.25">
      <c r="B1971" s="192"/>
      <c r="C1971" s="193"/>
      <c r="D1971" s="194" t="s">
        <v>193</v>
      </c>
      <c r="E1971" s="195" t="s">
        <v>43</v>
      </c>
      <c r="F1971" s="196" t="s">
        <v>2067</v>
      </c>
      <c r="G1971" s="193"/>
      <c r="H1971" s="195" t="s">
        <v>43</v>
      </c>
      <c r="I1971" s="197"/>
      <c r="J1971" s="193"/>
      <c r="K1971" s="193"/>
      <c r="L1971" s="198"/>
      <c r="M1971" s="199"/>
      <c r="N1971" s="200"/>
      <c r="O1971" s="200"/>
      <c r="P1971" s="200"/>
      <c r="Q1971" s="200"/>
      <c r="R1971" s="200"/>
      <c r="S1971" s="200"/>
      <c r="T1971" s="201"/>
      <c r="AT1971" s="202" t="s">
        <v>193</v>
      </c>
      <c r="AU1971" s="202" t="s">
        <v>90</v>
      </c>
      <c r="AV1971" s="13" t="s">
        <v>88</v>
      </c>
      <c r="AW1971" s="13" t="s">
        <v>41</v>
      </c>
      <c r="AX1971" s="13" t="s">
        <v>80</v>
      </c>
      <c r="AY1971" s="202" t="s">
        <v>182</v>
      </c>
    </row>
    <row r="1972" spans="1:65" s="14" customFormat="1" ht="11.25">
      <c r="B1972" s="203"/>
      <c r="C1972" s="204"/>
      <c r="D1972" s="194" t="s">
        <v>193</v>
      </c>
      <c r="E1972" s="205" t="s">
        <v>43</v>
      </c>
      <c r="F1972" s="206" t="s">
        <v>2668</v>
      </c>
      <c r="G1972" s="204"/>
      <c r="H1972" s="207">
        <v>94</v>
      </c>
      <c r="I1972" s="208"/>
      <c r="J1972" s="204"/>
      <c r="K1972" s="204"/>
      <c r="L1972" s="209"/>
      <c r="M1972" s="210"/>
      <c r="N1972" s="211"/>
      <c r="O1972" s="211"/>
      <c r="P1972" s="211"/>
      <c r="Q1972" s="211"/>
      <c r="R1972" s="211"/>
      <c r="S1972" s="211"/>
      <c r="T1972" s="212"/>
      <c r="AT1972" s="213" t="s">
        <v>193</v>
      </c>
      <c r="AU1972" s="213" t="s">
        <v>90</v>
      </c>
      <c r="AV1972" s="14" t="s">
        <v>90</v>
      </c>
      <c r="AW1972" s="14" t="s">
        <v>41</v>
      </c>
      <c r="AX1972" s="14" t="s">
        <v>88</v>
      </c>
      <c r="AY1972" s="213" t="s">
        <v>182</v>
      </c>
    </row>
    <row r="1973" spans="1:65" s="2" customFormat="1" ht="24.2" customHeight="1">
      <c r="A1973" s="35"/>
      <c r="B1973" s="36"/>
      <c r="C1973" s="214" t="s">
        <v>2177</v>
      </c>
      <c r="D1973" s="214" t="s">
        <v>179</v>
      </c>
      <c r="E1973" s="215" t="s">
        <v>2149</v>
      </c>
      <c r="F1973" s="216" t="s">
        <v>2150</v>
      </c>
      <c r="G1973" s="217" t="s">
        <v>481</v>
      </c>
      <c r="H1973" s="218">
        <v>94</v>
      </c>
      <c r="I1973" s="219"/>
      <c r="J1973" s="220">
        <f>ROUND(I1973*H1973,2)</f>
        <v>0</v>
      </c>
      <c r="K1973" s="216" t="s">
        <v>191</v>
      </c>
      <c r="L1973" s="221"/>
      <c r="M1973" s="222" t="s">
        <v>43</v>
      </c>
      <c r="N1973" s="223" t="s">
        <v>51</v>
      </c>
      <c r="O1973" s="65"/>
      <c r="P1973" s="188">
        <f>O1973*H1973</f>
        <v>0</v>
      </c>
      <c r="Q1973" s="188">
        <v>4.5700000000000003E-3</v>
      </c>
      <c r="R1973" s="188">
        <f>Q1973*H1973</f>
        <v>0.42958000000000002</v>
      </c>
      <c r="S1973" s="188">
        <v>0</v>
      </c>
      <c r="T1973" s="189">
        <f>S1973*H1973</f>
        <v>0</v>
      </c>
      <c r="U1973" s="35"/>
      <c r="V1973" s="35"/>
      <c r="W1973" s="35"/>
      <c r="X1973" s="35"/>
      <c r="Y1973" s="35"/>
      <c r="Z1973" s="35"/>
      <c r="AA1973" s="35"/>
      <c r="AB1973" s="35"/>
      <c r="AC1973" s="35"/>
      <c r="AD1973" s="35"/>
      <c r="AE1973" s="35"/>
      <c r="AR1973" s="190" t="s">
        <v>90</v>
      </c>
      <c r="AT1973" s="190" t="s">
        <v>179</v>
      </c>
      <c r="AU1973" s="190" t="s">
        <v>90</v>
      </c>
      <c r="AY1973" s="17" t="s">
        <v>182</v>
      </c>
      <c r="BE1973" s="191">
        <f>IF(N1973="základní",J1973,0)</f>
        <v>0</v>
      </c>
      <c r="BF1973" s="191">
        <f>IF(N1973="snížená",J1973,0)</f>
        <v>0</v>
      </c>
      <c r="BG1973" s="191">
        <f>IF(N1973="zákl. přenesená",J1973,0)</f>
        <v>0</v>
      </c>
      <c r="BH1973" s="191">
        <f>IF(N1973="sníž. přenesená",J1973,0)</f>
        <v>0</v>
      </c>
      <c r="BI1973" s="191">
        <f>IF(N1973="nulová",J1973,0)</f>
        <v>0</v>
      </c>
      <c r="BJ1973" s="17" t="s">
        <v>88</v>
      </c>
      <c r="BK1973" s="191">
        <f>ROUND(I1973*H1973,2)</f>
        <v>0</v>
      </c>
      <c r="BL1973" s="17" t="s">
        <v>88</v>
      </c>
      <c r="BM1973" s="190" t="s">
        <v>2151</v>
      </c>
    </row>
    <row r="1974" spans="1:65" s="13" customFormat="1" ht="11.25">
      <c r="B1974" s="192"/>
      <c r="C1974" s="193"/>
      <c r="D1974" s="194" t="s">
        <v>193</v>
      </c>
      <c r="E1974" s="195" t="s">
        <v>43</v>
      </c>
      <c r="F1974" s="196" t="s">
        <v>362</v>
      </c>
      <c r="G1974" s="193"/>
      <c r="H1974" s="195" t="s">
        <v>43</v>
      </c>
      <c r="I1974" s="197"/>
      <c r="J1974" s="193"/>
      <c r="K1974" s="193"/>
      <c r="L1974" s="198"/>
      <c r="M1974" s="199"/>
      <c r="N1974" s="200"/>
      <c r="O1974" s="200"/>
      <c r="P1974" s="200"/>
      <c r="Q1974" s="200"/>
      <c r="R1974" s="200"/>
      <c r="S1974" s="200"/>
      <c r="T1974" s="201"/>
      <c r="AT1974" s="202" t="s">
        <v>193</v>
      </c>
      <c r="AU1974" s="202" t="s">
        <v>90</v>
      </c>
      <c r="AV1974" s="13" t="s">
        <v>88</v>
      </c>
      <c r="AW1974" s="13" t="s">
        <v>41</v>
      </c>
      <c r="AX1974" s="13" t="s">
        <v>80</v>
      </c>
      <c r="AY1974" s="202" t="s">
        <v>182</v>
      </c>
    </row>
    <row r="1975" spans="1:65" s="13" customFormat="1" ht="11.25">
      <c r="B1975" s="192"/>
      <c r="C1975" s="193"/>
      <c r="D1975" s="194" t="s">
        <v>193</v>
      </c>
      <c r="E1975" s="195" t="s">
        <v>43</v>
      </c>
      <c r="F1975" s="196" t="s">
        <v>2067</v>
      </c>
      <c r="G1975" s="193"/>
      <c r="H1975" s="195" t="s">
        <v>43</v>
      </c>
      <c r="I1975" s="197"/>
      <c r="J1975" s="193"/>
      <c r="K1975" s="193"/>
      <c r="L1975" s="198"/>
      <c r="M1975" s="199"/>
      <c r="N1975" s="200"/>
      <c r="O1975" s="200"/>
      <c r="P1975" s="200"/>
      <c r="Q1975" s="200"/>
      <c r="R1975" s="200"/>
      <c r="S1975" s="200"/>
      <c r="T1975" s="201"/>
      <c r="AT1975" s="202" t="s">
        <v>193</v>
      </c>
      <c r="AU1975" s="202" t="s">
        <v>90</v>
      </c>
      <c r="AV1975" s="13" t="s">
        <v>88</v>
      </c>
      <c r="AW1975" s="13" t="s">
        <v>41</v>
      </c>
      <c r="AX1975" s="13" t="s">
        <v>80</v>
      </c>
      <c r="AY1975" s="202" t="s">
        <v>182</v>
      </c>
    </row>
    <row r="1976" spans="1:65" s="14" customFormat="1" ht="11.25">
      <c r="B1976" s="203"/>
      <c r="C1976" s="204"/>
      <c r="D1976" s="194" t="s">
        <v>193</v>
      </c>
      <c r="E1976" s="205" t="s">
        <v>43</v>
      </c>
      <c r="F1976" s="206" t="s">
        <v>2668</v>
      </c>
      <c r="G1976" s="204"/>
      <c r="H1976" s="207">
        <v>94</v>
      </c>
      <c r="I1976" s="208"/>
      <c r="J1976" s="204"/>
      <c r="K1976" s="204"/>
      <c r="L1976" s="209"/>
      <c r="M1976" s="210"/>
      <c r="N1976" s="211"/>
      <c r="O1976" s="211"/>
      <c r="P1976" s="211"/>
      <c r="Q1976" s="211"/>
      <c r="R1976" s="211"/>
      <c r="S1976" s="211"/>
      <c r="T1976" s="212"/>
      <c r="AT1976" s="213" t="s">
        <v>193</v>
      </c>
      <c r="AU1976" s="213" t="s">
        <v>90</v>
      </c>
      <c r="AV1976" s="14" t="s">
        <v>90</v>
      </c>
      <c r="AW1976" s="14" t="s">
        <v>41</v>
      </c>
      <c r="AX1976" s="14" t="s">
        <v>88</v>
      </c>
      <c r="AY1976" s="213" t="s">
        <v>182</v>
      </c>
    </row>
    <row r="1977" spans="1:65" s="2" customFormat="1" ht="24.2" customHeight="1">
      <c r="A1977" s="35"/>
      <c r="B1977" s="36"/>
      <c r="C1977" s="179" t="s">
        <v>2181</v>
      </c>
      <c r="D1977" s="179" t="s">
        <v>187</v>
      </c>
      <c r="E1977" s="180" t="s">
        <v>1157</v>
      </c>
      <c r="F1977" s="181" t="s">
        <v>1158</v>
      </c>
      <c r="G1977" s="182" t="s">
        <v>367</v>
      </c>
      <c r="H1977" s="183">
        <v>86.04</v>
      </c>
      <c r="I1977" s="184"/>
      <c r="J1977" s="185">
        <f>ROUND(I1977*H1977,2)</f>
        <v>0</v>
      </c>
      <c r="K1977" s="181" t="s">
        <v>191</v>
      </c>
      <c r="L1977" s="40"/>
      <c r="M1977" s="186" t="s">
        <v>43</v>
      </c>
      <c r="N1977" s="187" t="s">
        <v>51</v>
      </c>
      <c r="O1977" s="65"/>
      <c r="P1977" s="188">
        <f>O1977*H1977</f>
        <v>0</v>
      </c>
      <c r="Q1977" s="188">
        <v>8.4000000000000003E-4</v>
      </c>
      <c r="R1977" s="188">
        <f>Q1977*H1977</f>
        <v>7.2273600000000007E-2</v>
      </c>
      <c r="S1977" s="188">
        <v>0</v>
      </c>
      <c r="T1977" s="189">
        <f>S1977*H1977</f>
        <v>0</v>
      </c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R1977" s="190" t="s">
        <v>88</v>
      </c>
      <c r="AT1977" s="190" t="s">
        <v>187</v>
      </c>
      <c r="AU1977" s="190" t="s">
        <v>90</v>
      </c>
      <c r="AY1977" s="17" t="s">
        <v>182</v>
      </c>
      <c r="BE1977" s="191">
        <f>IF(N1977="základní",J1977,0)</f>
        <v>0</v>
      </c>
      <c r="BF1977" s="191">
        <f>IF(N1977="snížená",J1977,0)</f>
        <v>0</v>
      </c>
      <c r="BG1977" s="191">
        <f>IF(N1977="zákl. přenesená",J1977,0)</f>
        <v>0</v>
      </c>
      <c r="BH1977" s="191">
        <f>IF(N1977="sníž. přenesená",J1977,0)</f>
        <v>0</v>
      </c>
      <c r="BI1977" s="191">
        <f>IF(N1977="nulová",J1977,0)</f>
        <v>0</v>
      </c>
      <c r="BJ1977" s="17" t="s">
        <v>88</v>
      </c>
      <c r="BK1977" s="191">
        <f>ROUND(I1977*H1977,2)</f>
        <v>0</v>
      </c>
      <c r="BL1977" s="17" t="s">
        <v>88</v>
      </c>
      <c r="BM1977" s="190" t="s">
        <v>1159</v>
      </c>
    </row>
    <row r="1978" spans="1:65" s="13" customFormat="1" ht="11.25">
      <c r="B1978" s="192"/>
      <c r="C1978" s="193"/>
      <c r="D1978" s="194" t="s">
        <v>193</v>
      </c>
      <c r="E1978" s="195" t="s">
        <v>43</v>
      </c>
      <c r="F1978" s="196" t="s">
        <v>362</v>
      </c>
      <c r="G1978" s="193"/>
      <c r="H1978" s="195" t="s">
        <v>43</v>
      </c>
      <c r="I1978" s="197"/>
      <c r="J1978" s="193"/>
      <c r="K1978" s="193"/>
      <c r="L1978" s="198"/>
      <c r="M1978" s="199"/>
      <c r="N1978" s="200"/>
      <c r="O1978" s="200"/>
      <c r="P1978" s="200"/>
      <c r="Q1978" s="200"/>
      <c r="R1978" s="200"/>
      <c r="S1978" s="200"/>
      <c r="T1978" s="201"/>
      <c r="AT1978" s="202" t="s">
        <v>193</v>
      </c>
      <c r="AU1978" s="202" t="s">
        <v>90</v>
      </c>
      <c r="AV1978" s="13" t="s">
        <v>88</v>
      </c>
      <c r="AW1978" s="13" t="s">
        <v>41</v>
      </c>
      <c r="AX1978" s="13" t="s">
        <v>80</v>
      </c>
      <c r="AY1978" s="202" t="s">
        <v>182</v>
      </c>
    </row>
    <row r="1979" spans="1:65" s="13" customFormat="1" ht="11.25">
      <c r="B1979" s="192"/>
      <c r="C1979" s="193"/>
      <c r="D1979" s="194" t="s">
        <v>193</v>
      </c>
      <c r="E1979" s="195" t="s">
        <v>43</v>
      </c>
      <c r="F1979" s="196" t="s">
        <v>2670</v>
      </c>
      <c r="G1979" s="193"/>
      <c r="H1979" s="195" t="s">
        <v>43</v>
      </c>
      <c r="I1979" s="197"/>
      <c r="J1979" s="193"/>
      <c r="K1979" s="193"/>
      <c r="L1979" s="198"/>
      <c r="M1979" s="199"/>
      <c r="N1979" s="200"/>
      <c r="O1979" s="200"/>
      <c r="P1979" s="200"/>
      <c r="Q1979" s="200"/>
      <c r="R1979" s="200"/>
      <c r="S1979" s="200"/>
      <c r="T1979" s="201"/>
      <c r="AT1979" s="202" t="s">
        <v>193</v>
      </c>
      <c r="AU1979" s="202" t="s">
        <v>90</v>
      </c>
      <c r="AV1979" s="13" t="s">
        <v>88</v>
      </c>
      <c r="AW1979" s="13" t="s">
        <v>41</v>
      </c>
      <c r="AX1979" s="13" t="s">
        <v>80</v>
      </c>
      <c r="AY1979" s="202" t="s">
        <v>182</v>
      </c>
    </row>
    <row r="1980" spans="1:65" s="14" customFormat="1" ht="11.25">
      <c r="B1980" s="203"/>
      <c r="C1980" s="204"/>
      <c r="D1980" s="194" t="s">
        <v>193</v>
      </c>
      <c r="E1980" s="205" t="s">
        <v>43</v>
      </c>
      <c r="F1980" s="206" t="s">
        <v>2671</v>
      </c>
      <c r="G1980" s="204"/>
      <c r="H1980" s="207">
        <v>34</v>
      </c>
      <c r="I1980" s="208"/>
      <c r="J1980" s="204"/>
      <c r="K1980" s="204"/>
      <c r="L1980" s="209"/>
      <c r="M1980" s="210"/>
      <c r="N1980" s="211"/>
      <c r="O1980" s="211"/>
      <c r="P1980" s="211"/>
      <c r="Q1980" s="211"/>
      <c r="R1980" s="211"/>
      <c r="S1980" s="211"/>
      <c r="T1980" s="212"/>
      <c r="AT1980" s="213" t="s">
        <v>193</v>
      </c>
      <c r="AU1980" s="213" t="s">
        <v>90</v>
      </c>
      <c r="AV1980" s="14" t="s">
        <v>90</v>
      </c>
      <c r="AW1980" s="14" t="s">
        <v>41</v>
      </c>
      <c r="AX1980" s="14" t="s">
        <v>80</v>
      </c>
      <c r="AY1980" s="213" t="s">
        <v>182</v>
      </c>
    </row>
    <row r="1981" spans="1:65" s="13" customFormat="1" ht="11.25">
      <c r="B1981" s="192"/>
      <c r="C1981" s="193"/>
      <c r="D1981" s="194" t="s">
        <v>193</v>
      </c>
      <c r="E1981" s="195" t="s">
        <v>43</v>
      </c>
      <c r="F1981" s="196" t="s">
        <v>2672</v>
      </c>
      <c r="G1981" s="193"/>
      <c r="H1981" s="195" t="s">
        <v>43</v>
      </c>
      <c r="I1981" s="197"/>
      <c r="J1981" s="193"/>
      <c r="K1981" s="193"/>
      <c r="L1981" s="198"/>
      <c r="M1981" s="199"/>
      <c r="N1981" s="200"/>
      <c r="O1981" s="200"/>
      <c r="P1981" s="200"/>
      <c r="Q1981" s="200"/>
      <c r="R1981" s="200"/>
      <c r="S1981" s="200"/>
      <c r="T1981" s="201"/>
      <c r="AT1981" s="202" t="s">
        <v>193</v>
      </c>
      <c r="AU1981" s="202" t="s">
        <v>90</v>
      </c>
      <c r="AV1981" s="13" t="s">
        <v>88</v>
      </c>
      <c r="AW1981" s="13" t="s">
        <v>41</v>
      </c>
      <c r="AX1981" s="13" t="s">
        <v>80</v>
      </c>
      <c r="AY1981" s="202" t="s">
        <v>182</v>
      </c>
    </row>
    <row r="1982" spans="1:65" s="14" customFormat="1" ht="11.25">
      <c r="B1982" s="203"/>
      <c r="C1982" s="204"/>
      <c r="D1982" s="194" t="s">
        <v>193</v>
      </c>
      <c r="E1982" s="205" t="s">
        <v>43</v>
      </c>
      <c r="F1982" s="206" t="s">
        <v>2673</v>
      </c>
      <c r="G1982" s="204"/>
      <c r="H1982" s="207">
        <v>8.84</v>
      </c>
      <c r="I1982" s="208"/>
      <c r="J1982" s="204"/>
      <c r="K1982" s="204"/>
      <c r="L1982" s="209"/>
      <c r="M1982" s="210"/>
      <c r="N1982" s="211"/>
      <c r="O1982" s="211"/>
      <c r="P1982" s="211"/>
      <c r="Q1982" s="211"/>
      <c r="R1982" s="211"/>
      <c r="S1982" s="211"/>
      <c r="T1982" s="212"/>
      <c r="AT1982" s="213" t="s">
        <v>193</v>
      </c>
      <c r="AU1982" s="213" t="s">
        <v>90</v>
      </c>
      <c r="AV1982" s="14" t="s">
        <v>90</v>
      </c>
      <c r="AW1982" s="14" t="s">
        <v>41</v>
      </c>
      <c r="AX1982" s="14" t="s">
        <v>80</v>
      </c>
      <c r="AY1982" s="213" t="s">
        <v>182</v>
      </c>
    </row>
    <row r="1983" spans="1:65" s="13" customFormat="1" ht="11.25">
      <c r="B1983" s="192"/>
      <c r="C1983" s="193"/>
      <c r="D1983" s="194" t="s">
        <v>193</v>
      </c>
      <c r="E1983" s="195" t="s">
        <v>43</v>
      </c>
      <c r="F1983" s="196" t="s">
        <v>2155</v>
      </c>
      <c r="G1983" s="193"/>
      <c r="H1983" s="195" t="s">
        <v>43</v>
      </c>
      <c r="I1983" s="197"/>
      <c r="J1983" s="193"/>
      <c r="K1983" s="193"/>
      <c r="L1983" s="198"/>
      <c r="M1983" s="199"/>
      <c r="N1983" s="200"/>
      <c r="O1983" s="200"/>
      <c r="P1983" s="200"/>
      <c r="Q1983" s="200"/>
      <c r="R1983" s="200"/>
      <c r="S1983" s="200"/>
      <c r="T1983" s="201"/>
      <c r="AT1983" s="202" t="s">
        <v>193</v>
      </c>
      <c r="AU1983" s="202" t="s">
        <v>90</v>
      </c>
      <c r="AV1983" s="13" t="s">
        <v>88</v>
      </c>
      <c r="AW1983" s="13" t="s">
        <v>41</v>
      </c>
      <c r="AX1983" s="13" t="s">
        <v>80</v>
      </c>
      <c r="AY1983" s="202" t="s">
        <v>182</v>
      </c>
    </row>
    <row r="1984" spans="1:65" s="14" customFormat="1" ht="11.25">
      <c r="B1984" s="203"/>
      <c r="C1984" s="204"/>
      <c r="D1984" s="194" t="s">
        <v>193</v>
      </c>
      <c r="E1984" s="205" t="s">
        <v>43</v>
      </c>
      <c r="F1984" s="206" t="s">
        <v>2674</v>
      </c>
      <c r="G1984" s="204"/>
      <c r="H1984" s="207">
        <v>43.2</v>
      </c>
      <c r="I1984" s="208"/>
      <c r="J1984" s="204"/>
      <c r="K1984" s="204"/>
      <c r="L1984" s="209"/>
      <c r="M1984" s="210"/>
      <c r="N1984" s="211"/>
      <c r="O1984" s="211"/>
      <c r="P1984" s="211"/>
      <c r="Q1984" s="211"/>
      <c r="R1984" s="211"/>
      <c r="S1984" s="211"/>
      <c r="T1984" s="212"/>
      <c r="AT1984" s="213" t="s">
        <v>193</v>
      </c>
      <c r="AU1984" s="213" t="s">
        <v>90</v>
      </c>
      <c r="AV1984" s="14" t="s">
        <v>90</v>
      </c>
      <c r="AW1984" s="14" t="s">
        <v>41</v>
      </c>
      <c r="AX1984" s="14" t="s">
        <v>80</v>
      </c>
      <c r="AY1984" s="213" t="s">
        <v>182</v>
      </c>
    </row>
    <row r="1985" spans="1:65" s="15" customFormat="1" ht="11.25">
      <c r="B1985" s="227"/>
      <c r="C1985" s="228"/>
      <c r="D1985" s="194" t="s">
        <v>193</v>
      </c>
      <c r="E1985" s="229" t="s">
        <v>43</v>
      </c>
      <c r="F1985" s="230" t="s">
        <v>436</v>
      </c>
      <c r="G1985" s="228"/>
      <c r="H1985" s="231">
        <v>86.04</v>
      </c>
      <c r="I1985" s="232"/>
      <c r="J1985" s="228"/>
      <c r="K1985" s="228"/>
      <c r="L1985" s="233"/>
      <c r="M1985" s="234"/>
      <c r="N1985" s="235"/>
      <c r="O1985" s="235"/>
      <c r="P1985" s="235"/>
      <c r="Q1985" s="235"/>
      <c r="R1985" s="235"/>
      <c r="S1985" s="235"/>
      <c r="T1985" s="236"/>
      <c r="AT1985" s="237" t="s">
        <v>193</v>
      </c>
      <c r="AU1985" s="237" t="s">
        <v>90</v>
      </c>
      <c r="AV1985" s="15" t="s">
        <v>205</v>
      </c>
      <c r="AW1985" s="15" t="s">
        <v>41</v>
      </c>
      <c r="AX1985" s="15" t="s">
        <v>88</v>
      </c>
      <c r="AY1985" s="237" t="s">
        <v>182</v>
      </c>
    </row>
    <row r="1986" spans="1:65" s="2" customFormat="1" ht="24.2" customHeight="1">
      <c r="A1986" s="35"/>
      <c r="B1986" s="36"/>
      <c r="C1986" s="179" t="s">
        <v>2184</v>
      </c>
      <c r="D1986" s="179" t="s">
        <v>187</v>
      </c>
      <c r="E1986" s="180" t="s">
        <v>1163</v>
      </c>
      <c r="F1986" s="181" t="s">
        <v>1164</v>
      </c>
      <c r="G1986" s="182" t="s">
        <v>367</v>
      </c>
      <c r="H1986" s="183">
        <v>86.04</v>
      </c>
      <c r="I1986" s="184"/>
      <c r="J1986" s="185">
        <f>ROUND(I1986*H1986,2)</f>
        <v>0</v>
      </c>
      <c r="K1986" s="181" t="s">
        <v>191</v>
      </c>
      <c r="L1986" s="40"/>
      <c r="M1986" s="186" t="s">
        <v>43</v>
      </c>
      <c r="N1986" s="187" t="s">
        <v>51</v>
      </c>
      <c r="O1986" s="65"/>
      <c r="P1986" s="188">
        <f>O1986*H1986</f>
        <v>0</v>
      </c>
      <c r="Q1986" s="188">
        <v>0</v>
      </c>
      <c r="R1986" s="188">
        <f>Q1986*H1986</f>
        <v>0</v>
      </c>
      <c r="S1986" s="188">
        <v>0</v>
      </c>
      <c r="T1986" s="189">
        <f>S1986*H1986</f>
        <v>0</v>
      </c>
      <c r="U1986" s="35"/>
      <c r="V1986" s="35"/>
      <c r="W1986" s="35"/>
      <c r="X1986" s="35"/>
      <c r="Y1986" s="35"/>
      <c r="Z1986" s="35"/>
      <c r="AA1986" s="35"/>
      <c r="AB1986" s="35"/>
      <c r="AC1986" s="35"/>
      <c r="AD1986" s="35"/>
      <c r="AE1986" s="35"/>
      <c r="AR1986" s="190" t="s">
        <v>88</v>
      </c>
      <c r="AT1986" s="190" t="s">
        <v>187</v>
      </c>
      <c r="AU1986" s="190" t="s">
        <v>90</v>
      </c>
      <c r="AY1986" s="17" t="s">
        <v>182</v>
      </c>
      <c r="BE1986" s="191">
        <f>IF(N1986="základní",J1986,0)</f>
        <v>0</v>
      </c>
      <c r="BF1986" s="191">
        <f>IF(N1986="snížená",J1986,0)</f>
        <v>0</v>
      </c>
      <c r="BG1986" s="191">
        <f>IF(N1986="zákl. přenesená",J1986,0)</f>
        <v>0</v>
      </c>
      <c r="BH1986" s="191">
        <f>IF(N1986="sníž. přenesená",J1986,0)</f>
        <v>0</v>
      </c>
      <c r="BI1986" s="191">
        <f>IF(N1986="nulová",J1986,0)</f>
        <v>0</v>
      </c>
      <c r="BJ1986" s="17" t="s">
        <v>88</v>
      </c>
      <c r="BK1986" s="191">
        <f>ROUND(I1986*H1986,2)</f>
        <v>0</v>
      </c>
      <c r="BL1986" s="17" t="s">
        <v>88</v>
      </c>
      <c r="BM1986" s="190" t="s">
        <v>1165</v>
      </c>
    </row>
    <row r="1987" spans="1:65" s="13" customFormat="1" ht="11.25">
      <c r="B1987" s="192"/>
      <c r="C1987" s="193"/>
      <c r="D1987" s="194" t="s">
        <v>193</v>
      </c>
      <c r="E1987" s="195" t="s">
        <v>43</v>
      </c>
      <c r="F1987" s="196" t="s">
        <v>362</v>
      </c>
      <c r="G1987" s="193"/>
      <c r="H1987" s="195" t="s">
        <v>43</v>
      </c>
      <c r="I1987" s="197"/>
      <c r="J1987" s="193"/>
      <c r="K1987" s="193"/>
      <c r="L1987" s="198"/>
      <c r="M1987" s="199"/>
      <c r="N1987" s="200"/>
      <c r="O1987" s="200"/>
      <c r="P1987" s="200"/>
      <c r="Q1987" s="200"/>
      <c r="R1987" s="200"/>
      <c r="S1987" s="200"/>
      <c r="T1987" s="201"/>
      <c r="AT1987" s="202" t="s">
        <v>193</v>
      </c>
      <c r="AU1987" s="202" t="s">
        <v>90</v>
      </c>
      <c r="AV1987" s="13" t="s">
        <v>88</v>
      </c>
      <c r="AW1987" s="13" t="s">
        <v>41</v>
      </c>
      <c r="AX1987" s="13" t="s">
        <v>80</v>
      </c>
      <c r="AY1987" s="202" t="s">
        <v>182</v>
      </c>
    </row>
    <row r="1988" spans="1:65" s="13" customFormat="1" ht="11.25">
      <c r="B1988" s="192"/>
      <c r="C1988" s="193"/>
      <c r="D1988" s="194" t="s">
        <v>193</v>
      </c>
      <c r="E1988" s="195" t="s">
        <v>43</v>
      </c>
      <c r="F1988" s="196" t="s">
        <v>2670</v>
      </c>
      <c r="G1988" s="193"/>
      <c r="H1988" s="195" t="s">
        <v>43</v>
      </c>
      <c r="I1988" s="197"/>
      <c r="J1988" s="193"/>
      <c r="K1988" s="193"/>
      <c r="L1988" s="198"/>
      <c r="M1988" s="199"/>
      <c r="N1988" s="200"/>
      <c r="O1988" s="200"/>
      <c r="P1988" s="200"/>
      <c r="Q1988" s="200"/>
      <c r="R1988" s="200"/>
      <c r="S1988" s="200"/>
      <c r="T1988" s="201"/>
      <c r="AT1988" s="202" t="s">
        <v>193</v>
      </c>
      <c r="AU1988" s="202" t="s">
        <v>90</v>
      </c>
      <c r="AV1988" s="13" t="s">
        <v>88</v>
      </c>
      <c r="AW1988" s="13" t="s">
        <v>41</v>
      </c>
      <c r="AX1988" s="13" t="s">
        <v>80</v>
      </c>
      <c r="AY1988" s="202" t="s">
        <v>182</v>
      </c>
    </row>
    <row r="1989" spans="1:65" s="14" customFormat="1" ht="11.25">
      <c r="B1989" s="203"/>
      <c r="C1989" s="204"/>
      <c r="D1989" s="194" t="s">
        <v>193</v>
      </c>
      <c r="E1989" s="205" t="s">
        <v>43</v>
      </c>
      <c r="F1989" s="206" t="s">
        <v>2671</v>
      </c>
      <c r="G1989" s="204"/>
      <c r="H1989" s="207">
        <v>34</v>
      </c>
      <c r="I1989" s="208"/>
      <c r="J1989" s="204"/>
      <c r="K1989" s="204"/>
      <c r="L1989" s="209"/>
      <c r="M1989" s="210"/>
      <c r="N1989" s="211"/>
      <c r="O1989" s="211"/>
      <c r="P1989" s="211"/>
      <c r="Q1989" s="211"/>
      <c r="R1989" s="211"/>
      <c r="S1989" s="211"/>
      <c r="T1989" s="212"/>
      <c r="AT1989" s="213" t="s">
        <v>193</v>
      </c>
      <c r="AU1989" s="213" t="s">
        <v>90</v>
      </c>
      <c r="AV1989" s="14" t="s">
        <v>90</v>
      </c>
      <c r="AW1989" s="14" t="s">
        <v>41</v>
      </c>
      <c r="AX1989" s="14" t="s">
        <v>80</v>
      </c>
      <c r="AY1989" s="213" t="s">
        <v>182</v>
      </c>
    </row>
    <row r="1990" spans="1:65" s="13" customFormat="1" ht="11.25">
      <c r="B1990" s="192"/>
      <c r="C1990" s="193"/>
      <c r="D1990" s="194" t="s">
        <v>193</v>
      </c>
      <c r="E1990" s="195" t="s">
        <v>43</v>
      </c>
      <c r="F1990" s="196" t="s">
        <v>2672</v>
      </c>
      <c r="G1990" s="193"/>
      <c r="H1990" s="195" t="s">
        <v>43</v>
      </c>
      <c r="I1990" s="197"/>
      <c r="J1990" s="193"/>
      <c r="K1990" s="193"/>
      <c r="L1990" s="198"/>
      <c r="M1990" s="199"/>
      <c r="N1990" s="200"/>
      <c r="O1990" s="200"/>
      <c r="P1990" s="200"/>
      <c r="Q1990" s="200"/>
      <c r="R1990" s="200"/>
      <c r="S1990" s="200"/>
      <c r="T1990" s="201"/>
      <c r="AT1990" s="202" t="s">
        <v>193</v>
      </c>
      <c r="AU1990" s="202" t="s">
        <v>90</v>
      </c>
      <c r="AV1990" s="13" t="s">
        <v>88</v>
      </c>
      <c r="AW1990" s="13" t="s">
        <v>41</v>
      </c>
      <c r="AX1990" s="13" t="s">
        <v>80</v>
      </c>
      <c r="AY1990" s="202" t="s">
        <v>182</v>
      </c>
    </row>
    <row r="1991" spans="1:65" s="14" customFormat="1" ht="11.25">
      <c r="B1991" s="203"/>
      <c r="C1991" s="204"/>
      <c r="D1991" s="194" t="s">
        <v>193</v>
      </c>
      <c r="E1991" s="205" t="s">
        <v>43</v>
      </c>
      <c r="F1991" s="206" t="s">
        <v>2673</v>
      </c>
      <c r="G1991" s="204"/>
      <c r="H1991" s="207">
        <v>8.84</v>
      </c>
      <c r="I1991" s="208"/>
      <c r="J1991" s="204"/>
      <c r="K1991" s="204"/>
      <c r="L1991" s="209"/>
      <c r="M1991" s="210"/>
      <c r="N1991" s="211"/>
      <c r="O1991" s="211"/>
      <c r="P1991" s="211"/>
      <c r="Q1991" s="211"/>
      <c r="R1991" s="211"/>
      <c r="S1991" s="211"/>
      <c r="T1991" s="212"/>
      <c r="AT1991" s="213" t="s">
        <v>193</v>
      </c>
      <c r="AU1991" s="213" t="s">
        <v>90</v>
      </c>
      <c r="AV1991" s="14" t="s">
        <v>90</v>
      </c>
      <c r="AW1991" s="14" t="s">
        <v>41</v>
      </c>
      <c r="AX1991" s="14" t="s">
        <v>80</v>
      </c>
      <c r="AY1991" s="213" t="s">
        <v>182</v>
      </c>
    </row>
    <row r="1992" spans="1:65" s="13" customFormat="1" ht="11.25">
      <c r="B1992" s="192"/>
      <c r="C1992" s="193"/>
      <c r="D1992" s="194" t="s">
        <v>193</v>
      </c>
      <c r="E1992" s="195" t="s">
        <v>43</v>
      </c>
      <c r="F1992" s="196" t="s">
        <v>2155</v>
      </c>
      <c r="G1992" s="193"/>
      <c r="H1992" s="195" t="s">
        <v>43</v>
      </c>
      <c r="I1992" s="197"/>
      <c r="J1992" s="193"/>
      <c r="K1992" s="193"/>
      <c r="L1992" s="198"/>
      <c r="M1992" s="199"/>
      <c r="N1992" s="200"/>
      <c r="O1992" s="200"/>
      <c r="P1992" s="200"/>
      <c r="Q1992" s="200"/>
      <c r="R1992" s="200"/>
      <c r="S1992" s="200"/>
      <c r="T1992" s="201"/>
      <c r="AT1992" s="202" t="s">
        <v>193</v>
      </c>
      <c r="AU1992" s="202" t="s">
        <v>90</v>
      </c>
      <c r="AV1992" s="13" t="s">
        <v>88</v>
      </c>
      <c r="AW1992" s="13" t="s">
        <v>41</v>
      </c>
      <c r="AX1992" s="13" t="s">
        <v>80</v>
      </c>
      <c r="AY1992" s="202" t="s">
        <v>182</v>
      </c>
    </row>
    <row r="1993" spans="1:65" s="14" customFormat="1" ht="11.25">
      <c r="B1993" s="203"/>
      <c r="C1993" s="204"/>
      <c r="D1993" s="194" t="s">
        <v>193</v>
      </c>
      <c r="E1993" s="205" t="s">
        <v>43</v>
      </c>
      <c r="F1993" s="206" t="s">
        <v>2674</v>
      </c>
      <c r="G1993" s="204"/>
      <c r="H1993" s="207">
        <v>43.2</v>
      </c>
      <c r="I1993" s="208"/>
      <c r="J1993" s="204"/>
      <c r="K1993" s="204"/>
      <c r="L1993" s="209"/>
      <c r="M1993" s="210"/>
      <c r="N1993" s="211"/>
      <c r="O1993" s="211"/>
      <c r="P1993" s="211"/>
      <c r="Q1993" s="211"/>
      <c r="R1993" s="211"/>
      <c r="S1993" s="211"/>
      <c r="T1993" s="212"/>
      <c r="AT1993" s="213" t="s">
        <v>193</v>
      </c>
      <c r="AU1993" s="213" t="s">
        <v>90</v>
      </c>
      <c r="AV1993" s="14" t="s">
        <v>90</v>
      </c>
      <c r="AW1993" s="14" t="s">
        <v>41</v>
      </c>
      <c r="AX1993" s="14" t="s">
        <v>80</v>
      </c>
      <c r="AY1993" s="213" t="s">
        <v>182</v>
      </c>
    </row>
    <row r="1994" spans="1:65" s="15" customFormat="1" ht="11.25">
      <c r="B1994" s="227"/>
      <c r="C1994" s="228"/>
      <c r="D1994" s="194" t="s">
        <v>193</v>
      </c>
      <c r="E1994" s="229" t="s">
        <v>43</v>
      </c>
      <c r="F1994" s="230" t="s">
        <v>436</v>
      </c>
      <c r="G1994" s="228"/>
      <c r="H1994" s="231">
        <v>86.04</v>
      </c>
      <c r="I1994" s="232"/>
      <c r="J1994" s="228"/>
      <c r="K1994" s="228"/>
      <c r="L1994" s="233"/>
      <c r="M1994" s="234"/>
      <c r="N1994" s="235"/>
      <c r="O1994" s="235"/>
      <c r="P1994" s="235"/>
      <c r="Q1994" s="235"/>
      <c r="R1994" s="235"/>
      <c r="S1994" s="235"/>
      <c r="T1994" s="236"/>
      <c r="AT1994" s="237" t="s">
        <v>193</v>
      </c>
      <c r="AU1994" s="237" t="s">
        <v>90</v>
      </c>
      <c r="AV1994" s="15" t="s">
        <v>205</v>
      </c>
      <c r="AW1994" s="15" t="s">
        <v>41</v>
      </c>
      <c r="AX1994" s="15" t="s">
        <v>88</v>
      </c>
      <c r="AY1994" s="237" t="s">
        <v>182</v>
      </c>
    </row>
    <row r="1995" spans="1:65" s="2" customFormat="1" ht="49.15" customHeight="1">
      <c r="A1995" s="35"/>
      <c r="B1995" s="36"/>
      <c r="C1995" s="179" t="s">
        <v>2192</v>
      </c>
      <c r="D1995" s="179" t="s">
        <v>187</v>
      </c>
      <c r="E1995" s="180" t="s">
        <v>2159</v>
      </c>
      <c r="F1995" s="181" t="s">
        <v>2160</v>
      </c>
      <c r="G1995" s="182" t="s">
        <v>481</v>
      </c>
      <c r="H1995" s="183">
        <v>260</v>
      </c>
      <c r="I1995" s="184"/>
      <c r="J1995" s="185">
        <f>ROUND(I1995*H1995,2)</f>
        <v>0</v>
      </c>
      <c r="K1995" s="181" t="s">
        <v>191</v>
      </c>
      <c r="L1995" s="40"/>
      <c r="M1995" s="186" t="s">
        <v>43</v>
      </c>
      <c r="N1995" s="187" t="s">
        <v>51</v>
      </c>
      <c r="O1995" s="65"/>
      <c r="P1995" s="188">
        <f>O1995*H1995</f>
        <v>0</v>
      </c>
      <c r="Q1995" s="188">
        <v>0.15614</v>
      </c>
      <c r="R1995" s="188">
        <f>Q1995*H1995</f>
        <v>40.596400000000003</v>
      </c>
      <c r="S1995" s="188">
        <v>0</v>
      </c>
      <c r="T1995" s="189">
        <f>S1995*H1995</f>
        <v>0</v>
      </c>
      <c r="U1995" s="35"/>
      <c r="V1995" s="35"/>
      <c r="W1995" s="35"/>
      <c r="X1995" s="35"/>
      <c r="Y1995" s="35"/>
      <c r="Z1995" s="35"/>
      <c r="AA1995" s="35"/>
      <c r="AB1995" s="35"/>
      <c r="AC1995" s="35"/>
      <c r="AD1995" s="35"/>
      <c r="AE1995" s="35"/>
      <c r="AR1995" s="190" t="s">
        <v>88</v>
      </c>
      <c r="AT1995" s="190" t="s">
        <v>187</v>
      </c>
      <c r="AU1995" s="190" t="s">
        <v>90</v>
      </c>
      <c r="AY1995" s="17" t="s">
        <v>182</v>
      </c>
      <c r="BE1995" s="191">
        <f>IF(N1995="základní",J1995,0)</f>
        <v>0</v>
      </c>
      <c r="BF1995" s="191">
        <f>IF(N1995="snížená",J1995,0)</f>
        <v>0</v>
      </c>
      <c r="BG1995" s="191">
        <f>IF(N1995="zákl. přenesená",J1995,0)</f>
        <v>0</v>
      </c>
      <c r="BH1995" s="191">
        <f>IF(N1995="sníž. přenesená",J1995,0)</f>
        <v>0</v>
      </c>
      <c r="BI1995" s="191">
        <f>IF(N1995="nulová",J1995,0)</f>
        <v>0</v>
      </c>
      <c r="BJ1995" s="17" t="s">
        <v>88</v>
      </c>
      <c r="BK1995" s="191">
        <f>ROUND(I1995*H1995,2)</f>
        <v>0</v>
      </c>
      <c r="BL1995" s="17" t="s">
        <v>88</v>
      </c>
      <c r="BM1995" s="190" t="s">
        <v>2161</v>
      </c>
    </row>
    <row r="1996" spans="1:65" s="13" customFormat="1" ht="11.25">
      <c r="B1996" s="192"/>
      <c r="C1996" s="193"/>
      <c r="D1996" s="194" t="s">
        <v>193</v>
      </c>
      <c r="E1996" s="195" t="s">
        <v>43</v>
      </c>
      <c r="F1996" s="196" t="s">
        <v>362</v>
      </c>
      <c r="G1996" s="193"/>
      <c r="H1996" s="195" t="s">
        <v>43</v>
      </c>
      <c r="I1996" s="197"/>
      <c r="J1996" s="193"/>
      <c r="K1996" s="193"/>
      <c r="L1996" s="198"/>
      <c r="M1996" s="199"/>
      <c r="N1996" s="200"/>
      <c r="O1996" s="200"/>
      <c r="P1996" s="200"/>
      <c r="Q1996" s="200"/>
      <c r="R1996" s="200"/>
      <c r="S1996" s="200"/>
      <c r="T1996" s="201"/>
      <c r="AT1996" s="202" t="s">
        <v>193</v>
      </c>
      <c r="AU1996" s="202" t="s">
        <v>90</v>
      </c>
      <c r="AV1996" s="13" t="s">
        <v>88</v>
      </c>
      <c r="AW1996" s="13" t="s">
        <v>41</v>
      </c>
      <c r="AX1996" s="13" t="s">
        <v>80</v>
      </c>
      <c r="AY1996" s="202" t="s">
        <v>182</v>
      </c>
    </row>
    <row r="1997" spans="1:65" s="13" customFormat="1" ht="11.25">
      <c r="B1997" s="192"/>
      <c r="C1997" s="193"/>
      <c r="D1997" s="194" t="s">
        <v>193</v>
      </c>
      <c r="E1997" s="195" t="s">
        <v>43</v>
      </c>
      <c r="F1997" s="196" t="s">
        <v>1051</v>
      </c>
      <c r="G1997" s="193"/>
      <c r="H1997" s="195" t="s">
        <v>43</v>
      </c>
      <c r="I1997" s="197"/>
      <c r="J1997" s="193"/>
      <c r="K1997" s="193"/>
      <c r="L1997" s="198"/>
      <c r="M1997" s="199"/>
      <c r="N1997" s="200"/>
      <c r="O1997" s="200"/>
      <c r="P1997" s="200"/>
      <c r="Q1997" s="200"/>
      <c r="R1997" s="200"/>
      <c r="S1997" s="200"/>
      <c r="T1997" s="201"/>
      <c r="AT1997" s="202" t="s">
        <v>193</v>
      </c>
      <c r="AU1997" s="202" t="s">
        <v>90</v>
      </c>
      <c r="AV1997" s="13" t="s">
        <v>88</v>
      </c>
      <c r="AW1997" s="13" t="s">
        <v>41</v>
      </c>
      <c r="AX1997" s="13" t="s">
        <v>80</v>
      </c>
      <c r="AY1997" s="202" t="s">
        <v>182</v>
      </c>
    </row>
    <row r="1998" spans="1:65" s="14" customFormat="1" ht="22.5">
      <c r="B1998" s="203"/>
      <c r="C1998" s="204"/>
      <c r="D1998" s="194" t="s">
        <v>193</v>
      </c>
      <c r="E1998" s="205" t="s">
        <v>43</v>
      </c>
      <c r="F1998" s="206" t="s">
        <v>2665</v>
      </c>
      <c r="G1998" s="204"/>
      <c r="H1998" s="207">
        <v>205</v>
      </c>
      <c r="I1998" s="208"/>
      <c r="J1998" s="204"/>
      <c r="K1998" s="204"/>
      <c r="L1998" s="209"/>
      <c r="M1998" s="210"/>
      <c r="N1998" s="211"/>
      <c r="O1998" s="211"/>
      <c r="P1998" s="211"/>
      <c r="Q1998" s="211"/>
      <c r="R1998" s="211"/>
      <c r="S1998" s="211"/>
      <c r="T1998" s="212"/>
      <c r="AT1998" s="213" t="s">
        <v>193</v>
      </c>
      <c r="AU1998" s="213" t="s">
        <v>90</v>
      </c>
      <c r="AV1998" s="14" t="s">
        <v>90</v>
      </c>
      <c r="AW1998" s="14" t="s">
        <v>41</v>
      </c>
      <c r="AX1998" s="14" t="s">
        <v>80</v>
      </c>
      <c r="AY1998" s="213" t="s">
        <v>182</v>
      </c>
    </row>
    <row r="1999" spans="1:65" s="13" customFormat="1" ht="11.25">
      <c r="B1999" s="192"/>
      <c r="C1999" s="193"/>
      <c r="D1999" s="194" t="s">
        <v>193</v>
      </c>
      <c r="E1999" s="195" t="s">
        <v>43</v>
      </c>
      <c r="F1999" s="196" t="s">
        <v>1053</v>
      </c>
      <c r="G1999" s="193"/>
      <c r="H1999" s="195" t="s">
        <v>43</v>
      </c>
      <c r="I1999" s="197"/>
      <c r="J1999" s="193"/>
      <c r="K1999" s="193"/>
      <c r="L1999" s="198"/>
      <c r="M1999" s="199"/>
      <c r="N1999" s="200"/>
      <c r="O1999" s="200"/>
      <c r="P1999" s="200"/>
      <c r="Q1999" s="200"/>
      <c r="R1999" s="200"/>
      <c r="S1999" s="200"/>
      <c r="T1999" s="201"/>
      <c r="AT1999" s="202" t="s">
        <v>193</v>
      </c>
      <c r="AU1999" s="202" t="s">
        <v>90</v>
      </c>
      <c r="AV1999" s="13" t="s">
        <v>88</v>
      </c>
      <c r="AW1999" s="13" t="s">
        <v>41</v>
      </c>
      <c r="AX1999" s="13" t="s">
        <v>80</v>
      </c>
      <c r="AY1999" s="202" t="s">
        <v>182</v>
      </c>
    </row>
    <row r="2000" spans="1:65" s="14" customFormat="1" ht="11.25">
      <c r="B2000" s="203"/>
      <c r="C2000" s="204"/>
      <c r="D2000" s="194" t="s">
        <v>193</v>
      </c>
      <c r="E2000" s="205" t="s">
        <v>43</v>
      </c>
      <c r="F2000" s="206" t="s">
        <v>2667</v>
      </c>
      <c r="G2000" s="204"/>
      <c r="H2000" s="207">
        <v>55</v>
      </c>
      <c r="I2000" s="208"/>
      <c r="J2000" s="204"/>
      <c r="K2000" s="204"/>
      <c r="L2000" s="209"/>
      <c r="M2000" s="210"/>
      <c r="N2000" s="211"/>
      <c r="O2000" s="211"/>
      <c r="P2000" s="211"/>
      <c r="Q2000" s="211"/>
      <c r="R2000" s="211"/>
      <c r="S2000" s="211"/>
      <c r="T2000" s="212"/>
      <c r="AT2000" s="213" t="s">
        <v>193</v>
      </c>
      <c r="AU2000" s="213" t="s">
        <v>90</v>
      </c>
      <c r="AV2000" s="14" t="s">
        <v>90</v>
      </c>
      <c r="AW2000" s="14" t="s">
        <v>41</v>
      </c>
      <c r="AX2000" s="14" t="s">
        <v>80</v>
      </c>
      <c r="AY2000" s="213" t="s">
        <v>182</v>
      </c>
    </row>
    <row r="2001" spans="1:65" s="15" customFormat="1" ht="11.25">
      <c r="B2001" s="227"/>
      <c r="C2001" s="228"/>
      <c r="D2001" s="194" t="s">
        <v>193</v>
      </c>
      <c r="E2001" s="229" t="s">
        <v>43</v>
      </c>
      <c r="F2001" s="230" t="s">
        <v>436</v>
      </c>
      <c r="G2001" s="228"/>
      <c r="H2001" s="231">
        <v>260</v>
      </c>
      <c r="I2001" s="232"/>
      <c r="J2001" s="228"/>
      <c r="K2001" s="228"/>
      <c r="L2001" s="233"/>
      <c r="M2001" s="234"/>
      <c r="N2001" s="235"/>
      <c r="O2001" s="235"/>
      <c r="P2001" s="235"/>
      <c r="Q2001" s="235"/>
      <c r="R2001" s="235"/>
      <c r="S2001" s="235"/>
      <c r="T2001" s="236"/>
      <c r="AT2001" s="237" t="s">
        <v>193</v>
      </c>
      <c r="AU2001" s="237" t="s">
        <v>90</v>
      </c>
      <c r="AV2001" s="15" t="s">
        <v>205</v>
      </c>
      <c r="AW2001" s="15" t="s">
        <v>41</v>
      </c>
      <c r="AX2001" s="15" t="s">
        <v>88</v>
      </c>
      <c r="AY2001" s="237" t="s">
        <v>182</v>
      </c>
    </row>
    <row r="2002" spans="1:65" s="2" customFormat="1" ht="14.45" customHeight="1">
      <c r="A2002" s="35"/>
      <c r="B2002" s="36"/>
      <c r="C2002" s="214" t="s">
        <v>2193</v>
      </c>
      <c r="D2002" s="214" t="s">
        <v>179</v>
      </c>
      <c r="E2002" s="215" t="s">
        <v>1173</v>
      </c>
      <c r="F2002" s="216" t="s">
        <v>1174</v>
      </c>
      <c r="G2002" s="217" t="s">
        <v>481</v>
      </c>
      <c r="H2002" s="218">
        <v>260</v>
      </c>
      <c r="I2002" s="219"/>
      <c r="J2002" s="220">
        <f>ROUND(I2002*H2002,2)</f>
        <v>0</v>
      </c>
      <c r="K2002" s="216" t="s">
        <v>191</v>
      </c>
      <c r="L2002" s="221"/>
      <c r="M2002" s="222" t="s">
        <v>43</v>
      </c>
      <c r="N2002" s="223" t="s">
        <v>51</v>
      </c>
      <c r="O2002" s="65"/>
      <c r="P2002" s="188">
        <f>O2002*H2002</f>
        <v>0</v>
      </c>
      <c r="Q2002" s="188">
        <v>2.0000000000000002E-5</v>
      </c>
      <c r="R2002" s="188">
        <f>Q2002*H2002</f>
        <v>5.2000000000000006E-3</v>
      </c>
      <c r="S2002" s="188">
        <v>0</v>
      </c>
      <c r="T2002" s="189">
        <f>S2002*H2002</f>
        <v>0</v>
      </c>
      <c r="U2002" s="35"/>
      <c r="V2002" s="35"/>
      <c r="W2002" s="35"/>
      <c r="X2002" s="35"/>
      <c r="Y2002" s="35"/>
      <c r="Z2002" s="35"/>
      <c r="AA2002" s="35"/>
      <c r="AB2002" s="35"/>
      <c r="AC2002" s="35"/>
      <c r="AD2002" s="35"/>
      <c r="AE2002" s="35"/>
      <c r="AR2002" s="190" t="s">
        <v>90</v>
      </c>
      <c r="AT2002" s="190" t="s">
        <v>179</v>
      </c>
      <c r="AU2002" s="190" t="s">
        <v>90</v>
      </c>
      <c r="AY2002" s="17" t="s">
        <v>182</v>
      </c>
      <c r="BE2002" s="191">
        <f>IF(N2002="základní",J2002,0)</f>
        <v>0</v>
      </c>
      <c r="BF2002" s="191">
        <f>IF(N2002="snížená",J2002,0)</f>
        <v>0</v>
      </c>
      <c r="BG2002" s="191">
        <f>IF(N2002="zákl. přenesená",J2002,0)</f>
        <v>0</v>
      </c>
      <c r="BH2002" s="191">
        <f>IF(N2002="sníž. přenesená",J2002,0)</f>
        <v>0</v>
      </c>
      <c r="BI2002" s="191">
        <f>IF(N2002="nulová",J2002,0)</f>
        <v>0</v>
      </c>
      <c r="BJ2002" s="17" t="s">
        <v>88</v>
      </c>
      <c r="BK2002" s="191">
        <f>ROUND(I2002*H2002,2)</f>
        <v>0</v>
      </c>
      <c r="BL2002" s="17" t="s">
        <v>88</v>
      </c>
      <c r="BM2002" s="190" t="s">
        <v>1175</v>
      </c>
    </row>
    <row r="2003" spans="1:65" s="13" customFormat="1" ht="11.25">
      <c r="B2003" s="192"/>
      <c r="C2003" s="193"/>
      <c r="D2003" s="194" t="s">
        <v>193</v>
      </c>
      <c r="E2003" s="195" t="s">
        <v>43</v>
      </c>
      <c r="F2003" s="196" t="s">
        <v>362</v>
      </c>
      <c r="G2003" s="193"/>
      <c r="H2003" s="195" t="s">
        <v>43</v>
      </c>
      <c r="I2003" s="197"/>
      <c r="J2003" s="193"/>
      <c r="K2003" s="193"/>
      <c r="L2003" s="198"/>
      <c r="M2003" s="199"/>
      <c r="N2003" s="200"/>
      <c r="O2003" s="200"/>
      <c r="P2003" s="200"/>
      <c r="Q2003" s="200"/>
      <c r="R2003" s="200"/>
      <c r="S2003" s="200"/>
      <c r="T2003" s="201"/>
      <c r="AT2003" s="202" t="s">
        <v>193</v>
      </c>
      <c r="AU2003" s="202" t="s">
        <v>90</v>
      </c>
      <c r="AV2003" s="13" t="s">
        <v>88</v>
      </c>
      <c r="AW2003" s="13" t="s">
        <v>41</v>
      </c>
      <c r="AX2003" s="13" t="s">
        <v>80</v>
      </c>
      <c r="AY2003" s="202" t="s">
        <v>182</v>
      </c>
    </row>
    <row r="2004" spans="1:65" s="13" customFormat="1" ht="11.25">
      <c r="B2004" s="192"/>
      <c r="C2004" s="193"/>
      <c r="D2004" s="194" t="s">
        <v>193</v>
      </c>
      <c r="E2004" s="195" t="s">
        <v>43</v>
      </c>
      <c r="F2004" s="196" t="s">
        <v>1051</v>
      </c>
      <c r="G2004" s="193"/>
      <c r="H2004" s="195" t="s">
        <v>43</v>
      </c>
      <c r="I2004" s="197"/>
      <c r="J2004" s="193"/>
      <c r="K2004" s="193"/>
      <c r="L2004" s="198"/>
      <c r="M2004" s="199"/>
      <c r="N2004" s="200"/>
      <c r="O2004" s="200"/>
      <c r="P2004" s="200"/>
      <c r="Q2004" s="200"/>
      <c r="R2004" s="200"/>
      <c r="S2004" s="200"/>
      <c r="T2004" s="201"/>
      <c r="AT2004" s="202" t="s">
        <v>193</v>
      </c>
      <c r="AU2004" s="202" t="s">
        <v>90</v>
      </c>
      <c r="AV2004" s="13" t="s">
        <v>88</v>
      </c>
      <c r="AW2004" s="13" t="s">
        <v>41</v>
      </c>
      <c r="AX2004" s="13" t="s">
        <v>80</v>
      </c>
      <c r="AY2004" s="202" t="s">
        <v>182</v>
      </c>
    </row>
    <row r="2005" spans="1:65" s="14" customFormat="1" ht="22.5">
      <c r="B2005" s="203"/>
      <c r="C2005" s="204"/>
      <c r="D2005" s="194" t="s">
        <v>193</v>
      </c>
      <c r="E2005" s="205" t="s">
        <v>43</v>
      </c>
      <c r="F2005" s="206" t="s">
        <v>2665</v>
      </c>
      <c r="G2005" s="204"/>
      <c r="H2005" s="207">
        <v>205</v>
      </c>
      <c r="I2005" s="208"/>
      <c r="J2005" s="204"/>
      <c r="K2005" s="204"/>
      <c r="L2005" s="209"/>
      <c r="M2005" s="210"/>
      <c r="N2005" s="211"/>
      <c r="O2005" s="211"/>
      <c r="P2005" s="211"/>
      <c r="Q2005" s="211"/>
      <c r="R2005" s="211"/>
      <c r="S2005" s="211"/>
      <c r="T2005" s="212"/>
      <c r="AT2005" s="213" t="s">
        <v>193</v>
      </c>
      <c r="AU2005" s="213" t="s">
        <v>90</v>
      </c>
      <c r="AV2005" s="14" t="s">
        <v>90</v>
      </c>
      <c r="AW2005" s="14" t="s">
        <v>41</v>
      </c>
      <c r="AX2005" s="14" t="s">
        <v>80</v>
      </c>
      <c r="AY2005" s="213" t="s">
        <v>182</v>
      </c>
    </row>
    <row r="2006" spans="1:65" s="13" customFormat="1" ht="11.25">
      <c r="B2006" s="192"/>
      <c r="C2006" s="193"/>
      <c r="D2006" s="194" t="s">
        <v>193</v>
      </c>
      <c r="E2006" s="195" t="s">
        <v>43</v>
      </c>
      <c r="F2006" s="196" t="s">
        <v>1053</v>
      </c>
      <c r="G2006" s="193"/>
      <c r="H2006" s="195" t="s">
        <v>43</v>
      </c>
      <c r="I2006" s="197"/>
      <c r="J2006" s="193"/>
      <c r="K2006" s="193"/>
      <c r="L2006" s="198"/>
      <c r="M2006" s="199"/>
      <c r="N2006" s="200"/>
      <c r="O2006" s="200"/>
      <c r="P2006" s="200"/>
      <c r="Q2006" s="200"/>
      <c r="R2006" s="200"/>
      <c r="S2006" s="200"/>
      <c r="T2006" s="201"/>
      <c r="AT2006" s="202" t="s">
        <v>193</v>
      </c>
      <c r="AU2006" s="202" t="s">
        <v>90</v>
      </c>
      <c r="AV2006" s="13" t="s">
        <v>88</v>
      </c>
      <c r="AW2006" s="13" t="s">
        <v>41</v>
      </c>
      <c r="AX2006" s="13" t="s">
        <v>80</v>
      </c>
      <c r="AY2006" s="202" t="s">
        <v>182</v>
      </c>
    </row>
    <row r="2007" spans="1:65" s="14" customFormat="1" ht="11.25">
      <c r="B2007" s="203"/>
      <c r="C2007" s="204"/>
      <c r="D2007" s="194" t="s">
        <v>193</v>
      </c>
      <c r="E2007" s="205" t="s">
        <v>43</v>
      </c>
      <c r="F2007" s="206" t="s">
        <v>2667</v>
      </c>
      <c r="G2007" s="204"/>
      <c r="H2007" s="207">
        <v>55</v>
      </c>
      <c r="I2007" s="208"/>
      <c r="J2007" s="204"/>
      <c r="K2007" s="204"/>
      <c r="L2007" s="209"/>
      <c r="M2007" s="210"/>
      <c r="N2007" s="211"/>
      <c r="O2007" s="211"/>
      <c r="P2007" s="211"/>
      <c r="Q2007" s="211"/>
      <c r="R2007" s="211"/>
      <c r="S2007" s="211"/>
      <c r="T2007" s="212"/>
      <c r="AT2007" s="213" t="s">
        <v>193</v>
      </c>
      <c r="AU2007" s="213" t="s">
        <v>90</v>
      </c>
      <c r="AV2007" s="14" t="s">
        <v>90</v>
      </c>
      <c r="AW2007" s="14" t="s">
        <v>41</v>
      </c>
      <c r="AX2007" s="14" t="s">
        <v>80</v>
      </c>
      <c r="AY2007" s="213" t="s">
        <v>182</v>
      </c>
    </row>
    <row r="2008" spans="1:65" s="15" customFormat="1" ht="11.25">
      <c r="B2008" s="227"/>
      <c r="C2008" s="228"/>
      <c r="D2008" s="194" t="s">
        <v>193</v>
      </c>
      <c r="E2008" s="229" t="s">
        <v>43</v>
      </c>
      <c r="F2008" s="230" t="s">
        <v>436</v>
      </c>
      <c r="G2008" s="228"/>
      <c r="H2008" s="231">
        <v>260</v>
      </c>
      <c r="I2008" s="232"/>
      <c r="J2008" s="228"/>
      <c r="K2008" s="228"/>
      <c r="L2008" s="233"/>
      <c r="M2008" s="234"/>
      <c r="N2008" s="235"/>
      <c r="O2008" s="235"/>
      <c r="P2008" s="235"/>
      <c r="Q2008" s="235"/>
      <c r="R2008" s="235"/>
      <c r="S2008" s="235"/>
      <c r="T2008" s="236"/>
      <c r="AT2008" s="237" t="s">
        <v>193</v>
      </c>
      <c r="AU2008" s="237" t="s">
        <v>90</v>
      </c>
      <c r="AV2008" s="15" t="s">
        <v>205</v>
      </c>
      <c r="AW2008" s="15" t="s">
        <v>41</v>
      </c>
      <c r="AX2008" s="15" t="s">
        <v>88</v>
      </c>
      <c r="AY2008" s="237" t="s">
        <v>182</v>
      </c>
    </row>
    <row r="2009" spans="1:65" s="2" customFormat="1" ht="24.2" customHeight="1">
      <c r="A2009" s="35"/>
      <c r="B2009" s="36"/>
      <c r="C2009" s="214" t="s">
        <v>2196</v>
      </c>
      <c r="D2009" s="214" t="s">
        <v>179</v>
      </c>
      <c r="E2009" s="215" t="s">
        <v>1177</v>
      </c>
      <c r="F2009" s="216" t="s">
        <v>1178</v>
      </c>
      <c r="G2009" s="217" t="s">
        <v>481</v>
      </c>
      <c r="H2009" s="218">
        <v>1530</v>
      </c>
      <c r="I2009" s="219"/>
      <c r="J2009" s="220">
        <f>ROUND(I2009*H2009,2)</f>
        <v>0</v>
      </c>
      <c r="K2009" s="216" t="s">
        <v>191</v>
      </c>
      <c r="L2009" s="221"/>
      <c r="M2009" s="222" t="s">
        <v>43</v>
      </c>
      <c r="N2009" s="223" t="s">
        <v>51</v>
      </c>
      <c r="O2009" s="65"/>
      <c r="P2009" s="188">
        <f>O2009*H2009</f>
        <v>0</v>
      </c>
      <c r="Q2009" s="188">
        <v>3.5E-4</v>
      </c>
      <c r="R2009" s="188">
        <f>Q2009*H2009</f>
        <v>0.53549999999999998</v>
      </c>
      <c r="S2009" s="188">
        <v>0</v>
      </c>
      <c r="T2009" s="189">
        <f>S2009*H2009</f>
        <v>0</v>
      </c>
      <c r="U2009" s="35"/>
      <c r="V2009" s="35"/>
      <c r="W2009" s="35"/>
      <c r="X2009" s="35"/>
      <c r="Y2009" s="35"/>
      <c r="Z2009" s="35"/>
      <c r="AA2009" s="35"/>
      <c r="AB2009" s="35"/>
      <c r="AC2009" s="35"/>
      <c r="AD2009" s="35"/>
      <c r="AE2009" s="35"/>
      <c r="AR2009" s="190" t="s">
        <v>90</v>
      </c>
      <c r="AT2009" s="190" t="s">
        <v>179</v>
      </c>
      <c r="AU2009" s="190" t="s">
        <v>90</v>
      </c>
      <c r="AY2009" s="17" t="s">
        <v>182</v>
      </c>
      <c r="BE2009" s="191">
        <f>IF(N2009="základní",J2009,0)</f>
        <v>0</v>
      </c>
      <c r="BF2009" s="191">
        <f>IF(N2009="snížená",J2009,0)</f>
        <v>0</v>
      </c>
      <c r="BG2009" s="191">
        <f>IF(N2009="zákl. přenesená",J2009,0)</f>
        <v>0</v>
      </c>
      <c r="BH2009" s="191">
        <f>IF(N2009="sníž. přenesená",J2009,0)</f>
        <v>0</v>
      </c>
      <c r="BI2009" s="191">
        <f>IF(N2009="nulová",J2009,0)</f>
        <v>0</v>
      </c>
      <c r="BJ2009" s="17" t="s">
        <v>88</v>
      </c>
      <c r="BK2009" s="191">
        <f>ROUND(I2009*H2009,2)</f>
        <v>0</v>
      </c>
      <c r="BL2009" s="17" t="s">
        <v>88</v>
      </c>
      <c r="BM2009" s="190" t="s">
        <v>1179</v>
      </c>
    </row>
    <row r="2010" spans="1:65" s="13" customFormat="1" ht="11.25">
      <c r="B2010" s="192"/>
      <c r="C2010" s="193"/>
      <c r="D2010" s="194" t="s">
        <v>193</v>
      </c>
      <c r="E2010" s="195" t="s">
        <v>43</v>
      </c>
      <c r="F2010" s="196" t="s">
        <v>362</v>
      </c>
      <c r="G2010" s="193"/>
      <c r="H2010" s="195" t="s">
        <v>43</v>
      </c>
      <c r="I2010" s="197"/>
      <c r="J2010" s="193"/>
      <c r="K2010" s="193"/>
      <c r="L2010" s="198"/>
      <c r="M2010" s="199"/>
      <c r="N2010" s="200"/>
      <c r="O2010" s="200"/>
      <c r="P2010" s="200"/>
      <c r="Q2010" s="200"/>
      <c r="R2010" s="200"/>
      <c r="S2010" s="200"/>
      <c r="T2010" s="201"/>
      <c r="AT2010" s="202" t="s">
        <v>193</v>
      </c>
      <c r="AU2010" s="202" t="s">
        <v>90</v>
      </c>
      <c r="AV2010" s="13" t="s">
        <v>88</v>
      </c>
      <c r="AW2010" s="13" t="s">
        <v>41</v>
      </c>
      <c r="AX2010" s="13" t="s">
        <v>80</v>
      </c>
      <c r="AY2010" s="202" t="s">
        <v>182</v>
      </c>
    </row>
    <row r="2011" spans="1:65" s="13" customFormat="1" ht="11.25">
      <c r="B2011" s="192"/>
      <c r="C2011" s="193"/>
      <c r="D2011" s="194" t="s">
        <v>193</v>
      </c>
      <c r="E2011" s="195" t="s">
        <v>43</v>
      </c>
      <c r="F2011" s="196" t="s">
        <v>554</v>
      </c>
      <c r="G2011" s="193"/>
      <c r="H2011" s="195" t="s">
        <v>43</v>
      </c>
      <c r="I2011" s="197"/>
      <c r="J2011" s="193"/>
      <c r="K2011" s="193"/>
      <c r="L2011" s="198"/>
      <c r="M2011" s="199"/>
      <c r="N2011" s="200"/>
      <c r="O2011" s="200"/>
      <c r="P2011" s="200"/>
      <c r="Q2011" s="200"/>
      <c r="R2011" s="200"/>
      <c r="S2011" s="200"/>
      <c r="T2011" s="201"/>
      <c r="AT2011" s="202" t="s">
        <v>193</v>
      </c>
      <c r="AU2011" s="202" t="s">
        <v>90</v>
      </c>
      <c r="AV2011" s="13" t="s">
        <v>88</v>
      </c>
      <c r="AW2011" s="13" t="s">
        <v>41</v>
      </c>
      <c r="AX2011" s="13" t="s">
        <v>80</v>
      </c>
      <c r="AY2011" s="202" t="s">
        <v>182</v>
      </c>
    </row>
    <row r="2012" spans="1:65" s="13" customFormat="1" ht="11.25">
      <c r="B2012" s="192"/>
      <c r="C2012" s="193"/>
      <c r="D2012" s="194" t="s">
        <v>193</v>
      </c>
      <c r="E2012" s="195" t="s">
        <v>43</v>
      </c>
      <c r="F2012" s="196" t="s">
        <v>1180</v>
      </c>
      <c r="G2012" s="193"/>
      <c r="H2012" s="195" t="s">
        <v>43</v>
      </c>
      <c r="I2012" s="197"/>
      <c r="J2012" s="193"/>
      <c r="K2012" s="193"/>
      <c r="L2012" s="198"/>
      <c r="M2012" s="199"/>
      <c r="N2012" s="200"/>
      <c r="O2012" s="200"/>
      <c r="P2012" s="200"/>
      <c r="Q2012" s="200"/>
      <c r="R2012" s="200"/>
      <c r="S2012" s="200"/>
      <c r="T2012" s="201"/>
      <c r="AT2012" s="202" t="s">
        <v>193</v>
      </c>
      <c r="AU2012" s="202" t="s">
        <v>90</v>
      </c>
      <c r="AV2012" s="13" t="s">
        <v>88</v>
      </c>
      <c r="AW2012" s="13" t="s">
        <v>41</v>
      </c>
      <c r="AX2012" s="13" t="s">
        <v>80</v>
      </c>
      <c r="AY2012" s="202" t="s">
        <v>182</v>
      </c>
    </row>
    <row r="2013" spans="1:65" s="14" customFormat="1" ht="22.5">
      <c r="B2013" s="203"/>
      <c r="C2013" s="204"/>
      <c r="D2013" s="194" t="s">
        <v>193</v>
      </c>
      <c r="E2013" s="205" t="s">
        <v>43</v>
      </c>
      <c r="F2013" s="206" t="s">
        <v>2553</v>
      </c>
      <c r="G2013" s="204"/>
      <c r="H2013" s="207">
        <v>1530</v>
      </c>
      <c r="I2013" s="208"/>
      <c r="J2013" s="204"/>
      <c r="K2013" s="204"/>
      <c r="L2013" s="209"/>
      <c r="M2013" s="210"/>
      <c r="N2013" s="211"/>
      <c r="O2013" s="211"/>
      <c r="P2013" s="211"/>
      <c r="Q2013" s="211"/>
      <c r="R2013" s="211"/>
      <c r="S2013" s="211"/>
      <c r="T2013" s="212"/>
      <c r="AT2013" s="213" t="s">
        <v>193</v>
      </c>
      <c r="AU2013" s="213" t="s">
        <v>90</v>
      </c>
      <c r="AV2013" s="14" t="s">
        <v>90</v>
      </c>
      <c r="AW2013" s="14" t="s">
        <v>41</v>
      </c>
      <c r="AX2013" s="14" t="s">
        <v>88</v>
      </c>
      <c r="AY2013" s="213" t="s">
        <v>182</v>
      </c>
    </row>
    <row r="2014" spans="1:65" s="2" customFormat="1" ht="24.2" customHeight="1">
      <c r="A2014" s="35"/>
      <c r="B2014" s="36"/>
      <c r="C2014" s="214" t="s">
        <v>2197</v>
      </c>
      <c r="D2014" s="214" t="s">
        <v>179</v>
      </c>
      <c r="E2014" s="215" t="s">
        <v>2166</v>
      </c>
      <c r="F2014" s="216" t="s">
        <v>2167</v>
      </c>
      <c r="G2014" s="217" t="s">
        <v>481</v>
      </c>
      <c r="H2014" s="218">
        <v>440</v>
      </c>
      <c r="I2014" s="219"/>
      <c r="J2014" s="220">
        <f>ROUND(I2014*H2014,2)</f>
        <v>0</v>
      </c>
      <c r="K2014" s="216" t="s">
        <v>191</v>
      </c>
      <c r="L2014" s="221"/>
      <c r="M2014" s="222" t="s">
        <v>43</v>
      </c>
      <c r="N2014" s="223" t="s">
        <v>51</v>
      </c>
      <c r="O2014" s="65"/>
      <c r="P2014" s="188">
        <f>O2014*H2014</f>
        <v>0</v>
      </c>
      <c r="Q2014" s="188">
        <v>4.2999999999999999E-4</v>
      </c>
      <c r="R2014" s="188">
        <f>Q2014*H2014</f>
        <v>0.18920000000000001</v>
      </c>
      <c r="S2014" s="188">
        <v>0</v>
      </c>
      <c r="T2014" s="189">
        <f>S2014*H2014</f>
        <v>0</v>
      </c>
      <c r="U2014" s="35"/>
      <c r="V2014" s="35"/>
      <c r="W2014" s="35"/>
      <c r="X2014" s="35"/>
      <c r="Y2014" s="35"/>
      <c r="Z2014" s="35"/>
      <c r="AA2014" s="35"/>
      <c r="AB2014" s="35"/>
      <c r="AC2014" s="35"/>
      <c r="AD2014" s="35"/>
      <c r="AE2014" s="35"/>
      <c r="AR2014" s="190" t="s">
        <v>90</v>
      </c>
      <c r="AT2014" s="190" t="s">
        <v>179</v>
      </c>
      <c r="AU2014" s="190" t="s">
        <v>90</v>
      </c>
      <c r="AY2014" s="17" t="s">
        <v>182</v>
      </c>
      <c r="BE2014" s="191">
        <f>IF(N2014="základní",J2014,0)</f>
        <v>0</v>
      </c>
      <c r="BF2014" s="191">
        <f>IF(N2014="snížená",J2014,0)</f>
        <v>0</v>
      </c>
      <c r="BG2014" s="191">
        <f>IF(N2014="zákl. přenesená",J2014,0)</f>
        <v>0</v>
      </c>
      <c r="BH2014" s="191">
        <f>IF(N2014="sníž. přenesená",J2014,0)</f>
        <v>0</v>
      </c>
      <c r="BI2014" s="191">
        <f>IF(N2014="nulová",J2014,0)</f>
        <v>0</v>
      </c>
      <c r="BJ2014" s="17" t="s">
        <v>88</v>
      </c>
      <c r="BK2014" s="191">
        <f>ROUND(I2014*H2014,2)</f>
        <v>0</v>
      </c>
      <c r="BL2014" s="17" t="s">
        <v>88</v>
      </c>
      <c r="BM2014" s="190" t="s">
        <v>2675</v>
      </c>
    </row>
    <row r="2015" spans="1:65" s="13" customFormat="1" ht="11.25">
      <c r="B2015" s="192"/>
      <c r="C2015" s="193"/>
      <c r="D2015" s="194" t="s">
        <v>193</v>
      </c>
      <c r="E2015" s="195" t="s">
        <v>43</v>
      </c>
      <c r="F2015" s="196" t="s">
        <v>362</v>
      </c>
      <c r="G2015" s="193"/>
      <c r="H2015" s="195" t="s">
        <v>43</v>
      </c>
      <c r="I2015" s="197"/>
      <c r="J2015" s="193"/>
      <c r="K2015" s="193"/>
      <c r="L2015" s="198"/>
      <c r="M2015" s="199"/>
      <c r="N2015" s="200"/>
      <c r="O2015" s="200"/>
      <c r="P2015" s="200"/>
      <c r="Q2015" s="200"/>
      <c r="R2015" s="200"/>
      <c r="S2015" s="200"/>
      <c r="T2015" s="201"/>
      <c r="AT2015" s="202" t="s">
        <v>193</v>
      </c>
      <c r="AU2015" s="202" t="s">
        <v>90</v>
      </c>
      <c r="AV2015" s="13" t="s">
        <v>88</v>
      </c>
      <c r="AW2015" s="13" t="s">
        <v>41</v>
      </c>
      <c r="AX2015" s="13" t="s">
        <v>80</v>
      </c>
      <c r="AY2015" s="202" t="s">
        <v>182</v>
      </c>
    </row>
    <row r="2016" spans="1:65" s="13" customFormat="1" ht="11.25">
      <c r="B2016" s="192"/>
      <c r="C2016" s="193"/>
      <c r="D2016" s="194" t="s">
        <v>193</v>
      </c>
      <c r="E2016" s="195" t="s">
        <v>43</v>
      </c>
      <c r="F2016" s="196" t="s">
        <v>554</v>
      </c>
      <c r="G2016" s="193"/>
      <c r="H2016" s="195" t="s">
        <v>43</v>
      </c>
      <c r="I2016" s="197"/>
      <c r="J2016" s="193"/>
      <c r="K2016" s="193"/>
      <c r="L2016" s="198"/>
      <c r="M2016" s="199"/>
      <c r="N2016" s="200"/>
      <c r="O2016" s="200"/>
      <c r="P2016" s="200"/>
      <c r="Q2016" s="200"/>
      <c r="R2016" s="200"/>
      <c r="S2016" s="200"/>
      <c r="T2016" s="201"/>
      <c r="AT2016" s="202" t="s">
        <v>193</v>
      </c>
      <c r="AU2016" s="202" t="s">
        <v>90</v>
      </c>
      <c r="AV2016" s="13" t="s">
        <v>88</v>
      </c>
      <c r="AW2016" s="13" t="s">
        <v>41</v>
      </c>
      <c r="AX2016" s="13" t="s">
        <v>80</v>
      </c>
      <c r="AY2016" s="202" t="s">
        <v>182</v>
      </c>
    </row>
    <row r="2017" spans="1:65" s="13" customFormat="1" ht="11.25">
      <c r="B2017" s="192"/>
      <c r="C2017" s="193"/>
      <c r="D2017" s="194" t="s">
        <v>193</v>
      </c>
      <c r="E2017" s="195" t="s">
        <v>43</v>
      </c>
      <c r="F2017" s="196" t="s">
        <v>2169</v>
      </c>
      <c r="G2017" s="193"/>
      <c r="H2017" s="195" t="s">
        <v>43</v>
      </c>
      <c r="I2017" s="197"/>
      <c r="J2017" s="193"/>
      <c r="K2017" s="193"/>
      <c r="L2017" s="198"/>
      <c r="M2017" s="199"/>
      <c r="N2017" s="200"/>
      <c r="O2017" s="200"/>
      <c r="P2017" s="200"/>
      <c r="Q2017" s="200"/>
      <c r="R2017" s="200"/>
      <c r="S2017" s="200"/>
      <c r="T2017" s="201"/>
      <c r="AT2017" s="202" t="s">
        <v>193</v>
      </c>
      <c r="AU2017" s="202" t="s">
        <v>90</v>
      </c>
      <c r="AV2017" s="13" t="s">
        <v>88</v>
      </c>
      <c r="AW2017" s="13" t="s">
        <v>41</v>
      </c>
      <c r="AX2017" s="13" t="s">
        <v>80</v>
      </c>
      <c r="AY2017" s="202" t="s">
        <v>182</v>
      </c>
    </row>
    <row r="2018" spans="1:65" s="14" customFormat="1" ht="11.25">
      <c r="B2018" s="203"/>
      <c r="C2018" s="204"/>
      <c r="D2018" s="194" t="s">
        <v>193</v>
      </c>
      <c r="E2018" s="205" t="s">
        <v>43</v>
      </c>
      <c r="F2018" s="206" t="s">
        <v>2676</v>
      </c>
      <c r="G2018" s="204"/>
      <c r="H2018" s="207">
        <v>440</v>
      </c>
      <c r="I2018" s="208"/>
      <c r="J2018" s="204"/>
      <c r="K2018" s="204"/>
      <c r="L2018" s="209"/>
      <c r="M2018" s="210"/>
      <c r="N2018" s="211"/>
      <c r="O2018" s="211"/>
      <c r="P2018" s="211"/>
      <c r="Q2018" s="211"/>
      <c r="R2018" s="211"/>
      <c r="S2018" s="211"/>
      <c r="T2018" s="212"/>
      <c r="AT2018" s="213" t="s">
        <v>193</v>
      </c>
      <c r="AU2018" s="213" t="s">
        <v>90</v>
      </c>
      <c r="AV2018" s="14" t="s">
        <v>90</v>
      </c>
      <c r="AW2018" s="14" t="s">
        <v>41</v>
      </c>
      <c r="AX2018" s="14" t="s">
        <v>88</v>
      </c>
      <c r="AY2018" s="213" t="s">
        <v>182</v>
      </c>
    </row>
    <row r="2019" spans="1:65" s="2" customFormat="1" ht="24.2" customHeight="1">
      <c r="A2019" s="35"/>
      <c r="B2019" s="36"/>
      <c r="C2019" s="214" t="s">
        <v>2203</v>
      </c>
      <c r="D2019" s="214" t="s">
        <v>179</v>
      </c>
      <c r="E2019" s="215" t="s">
        <v>2172</v>
      </c>
      <c r="F2019" s="216" t="s">
        <v>2173</v>
      </c>
      <c r="G2019" s="217" t="s">
        <v>481</v>
      </c>
      <c r="H2019" s="218">
        <v>830</v>
      </c>
      <c r="I2019" s="219"/>
      <c r="J2019" s="220">
        <f>ROUND(I2019*H2019,2)</f>
        <v>0</v>
      </c>
      <c r="K2019" s="216" t="s">
        <v>191</v>
      </c>
      <c r="L2019" s="221"/>
      <c r="M2019" s="222" t="s">
        <v>43</v>
      </c>
      <c r="N2019" s="223" t="s">
        <v>51</v>
      </c>
      <c r="O2019" s="65"/>
      <c r="P2019" s="188">
        <f>O2019*H2019</f>
        <v>0</v>
      </c>
      <c r="Q2019" s="188">
        <v>6.8999999999999997E-4</v>
      </c>
      <c r="R2019" s="188">
        <f>Q2019*H2019</f>
        <v>0.57269999999999999</v>
      </c>
      <c r="S2019" s="188">
        <v>0</v>
      </c>
      <c r="T2019" s="189">
        <f>S2019*H2019</f>
        <v>0</v>
      </c>
      <c r="U2019" s="35"/>
      <c r="V2019" s="35"/>
      <c r="W2019" s="35"/>
      <c r="X2019" s="35"/>
      <c r="Y2019" s="35"/>
      <c r="Z2019" s="35"/>
      <c r="AA2019" s="35"/>
      <c r="AB2019" s="35"/>
      <c r="AC2019" s="35"/>
      <c r="AD2019" s="35"/>
      <c r="AE2019" s="35"/>
      <c r="AR2019" s="190" t="s">
        <v>90</v>
      </c>
      <c r="AT2019" s="190" t="s">
        <v>179</v>
      </c>
      <c r="AU2019" s="190" t="s">
        <v>90</v>
      </c>
      <c r="AY2019" s="17" t="s">
        <v>182</v>
      </c>
      <c r="BE2019" s="191">
        <f>IF(N2019="základní",J2019,0)</f>
        <v>0</v>
      </c>
      <c r="BF2019" s="191">
        <f>IF(N2019="snížená",J2019,0)</f>
        <v>0</v>
      </c>
      <c r="BG2019" s="191">
        <f>IF(N2019="zákl. přenesená",J2019,0)</f>
        <v>0</v>
      </c>
      <c r="BH2019" s="191">
        <f>IF(N2019="sníž. přenesená",J2019,0)</f>
        <v>0</v>
      </c>
      <c r="BI2019" s="191">
        <f>IF(N2019="nulová",J2019,0)</f>
        <v>0</v>
      </c>
      <c r="BJ2019" s="17" t="s">
        <v>88</v>
      </c>
      <c r="BK2019" s="191">
        <f>ROUND(I2019*H2019,2)</f>
        <v>0</v>
      </c>
      <c r="BL2019" s="17" t="s">
        <v>88</v>
      </c>
      <c r="BM2019" s="190" t="s">
        <v>2677</v>
      </c>
    </row>
    <row r="2020" spans="1:65" s="13" customFormat="1" ht="11.25">
      <c r="B2020" s="192"/>
      <c r="C2020" s="193"/>
      <c r="D2020" s="194" t="s">
        <v>193</v>
      </c>
      <c r="E2020" s="195" t="s">
        <v>43</v>
      </c>
      <c r="F2020" s="196" t="s">
        <v>362</v>
      </c>
      <c r="G2020" s="193"/>
      <c r="H2020" s="195" t="s">
        <v>43</v>
      </c>
      <c r="I2020" s="197"/>
      <c r="J2020" s="193"/>
      <c r="K2020" s="193"/>
      <c r="L2020" s="198"/>
      <c r="M2020" s="199"/>
      <c r="N2020" s="200"/>
      <c r="O2020" s="200"/>
      <c r="P2020" s="200"/>
      <c r="Q2020" s="200"/>
      <c r="R2020" s="200"/>
      <c r="S2020" s="200"/>
      <c r="T2020" s="201"/>
      <c r="AT2020" s="202" t="s">
        <v>193</v>
      </c>
      <c r="AU2020" s="202" t="s">
        <v>90</v>
      </c>
      <c r="AV2020" s="13" t="s">
        <v>88</v>
      </c>
      <c r="AW2020" s="13" t="s">
        <v>41</v>
      </c>
      <c r="AX2020" s="13" t="s">
        <v>80</v>
      </c>
      <c r="AY2020" s="202" t="s">
        <v>182</v>
      </c>
    </row>
    <row r="2021" spans="1:65" s="13" customFormat="1" ht="11.25">
      <c r="B2021" s="192"/>
      <c r="C2021" s="193"/>
      <c r="D2021" s="194" t="s">
        <v>193</v>
      </c>
      <c r="E2021" s="195" t="s">
        <v>43</v>
      </c>
      <c r="F2021" s="196" t="s">
        <v>554</v>
      </c>
      <c r="G2021" s="193"/>
      <c r="H2021" s="195" t="s">
        <v>43</v>
      </c>
      <c r="I2021" s="197"/>
      <c r="J2021" s="193"/>
      <c r="K2021" s="193"/>
      <c r="L2021" s="198"/>
      <c r="M2021" s="199"/>
      <c r="N2021" s="200"/>
      <c r="O2021" s="200"/>
      <c r="P2021" s="200"/>
      <c r="Q2021" s="200"/>
      <c r="R2021" s="200"/>
      <c r="S2021" s="200"/>
      <c r="T2021" s="201"/>
      <c r="AT2021" s="202" t="s">
        <v>193</v>
      </c>
      <c r="AU2021" s="202" t="s">
        <v>90</v>
      </c>
      <c r="AV2021" s="13" t="s">
        <v>88</v>
      </c>
      <c r="AW2021" s="13" t="s">
        <v>41</v>
      </c>
      <c r="AX2021" s="13" t="s">
        <v>80</v>
      </c>
      <c r="AY2021" s="202" t="s">
        <v>182</v>
      </c>
    </row>
    <row r="2022" spans="1:65" s="13" customFormat="1" ht="11.25">
      <c r="B2022" s="192"/>
      <c r="C2022" s="193"/>
      <c r="D2022" s="194" t="s">
        <v>193</v>
      </c>
      <c r="E2022" s="195" t="s">
        <v>43</v>
      </c>
      <c r="F2022" s="196" t="s">
        <v>2175</v>
      </c>
      <c r="G2022" s="193"/>
      <c r="H2022" s="195" t="s">
        <v>43</v>
      </c>
      <c r="I2022" s="197"/>
      <c r="J2022" s="193"/>
      <c r="K2022" s="193"/>
      <c r="L2022" s="198"/>
      <c r="M2022" s="199"/>
      <c r="N2022" s="200"/>
      <c r="O2022" s="200"/>
      <c r="P2022" s="200"/>
      <c r="Q2022" s="200"/>
      <c r="R2022" s="200"/>
      <c r="S2022" s="200"/>
      <c r="T2022" s="201"/>
      <c r="AT2022" s="202" t="s">
        <v>193</v>
      </c>
      <c r="AU2022" s="202" t="s">
        <v>90</v>
      </c>
      <c r="AV2022" s="13" t="s">
        <v>88</v>
      </c>
      <c r="AW2022" s="13" t="s">
        <v>41</v>
      </c>
      <c r="AX2022" s="13" t="s">
        <v>80</v>
      </c>
      <c r="AY2022" s="202" t="s">
        <v>182</v>
      </c>
    </row>
    <row r="2023" spans="1:65" s="14" customFormat="1" ht="11.25">
      <c r="B2023" s="203"/>
      <c r="C2023" s="204"/>
      <c r="D2023" s="194" t="s">
        <v>193</v>
      </c>
      <c r="E2023" s="205" t="s">
        <v>43</v>
      </c>
      <c r="F2023" s="206" t="s">
        <v>2678</v>
      </c>
      <c r="G2023" s="204"/>
      <c r="H2023" s="207">
        <v>830</v>
      </c>
      <c r="I2023" s="208"/>
      <c r="J2023" s="204"/>
      <c r="K2023" s="204"/>
      <c r="L2023" s="209"/>
      <c r="M2023" s="210"/>
      <c r="N2023" s="211"/>
      <c r="O2023" s="211"/>
      <c r="P2023" s="211"/>
      <c r="Q2023" s="211"/>
      <c r="R2023" s="211"/>
      <c r="S2023" s="211"/>
      <c r="T2023" s="212"/>
      <c r="AT2023" s="213" t="s">
        <v>193</v>
      </c>
      <c r="AU2023" s="213" t="s">
        <v>90</v>
      </c>
      <c r="AV2023" s="14" t="s">
        <v>90</v>
      </c>
      <c r="AW2023" s="14" t="s">
        <v>41</v>
      </c>
      <c r="AX2023" s="14" t="s">
        <v>88</v>
      </c>
      <c r="AY2023" s="213" t="s">
        <v>182</v>
      </c>
    </row>
    <row r="2024" spans="1:65" s="2" customFormat="1" ht="49.15" customHeight="1">
      <c r="A2024" s="35"/>
      <c r="B2024" s="36"/>
      <c r="C2024" s="179" t="s">
        <v>2679</v>
      </c>
      <c r="D2024" s="179" t="s">
        <v>187</v>
      </c>
      <c r="E2024" s="180" t="s">
        <v>1183</v>
      </c>
      <c r="F2024" s="181" t="s">
        <v>1184</v>
      </c>
      <c r="G2024" s="182" t="s">
        <v>481</v>
      </c>
      <c r="H2024" s="183">
        <v>9</v>
      </c>
      <c r="I2024" s="184"/>
      <c r="J2024" s="185">
        <f>ROUND(I2024*H2024,2)</f>
        <v>0</v>
      </c>
      <c r="K2024" s="181" t="s">
        <v>191</v>
      </c>
      <c r="L2024" s="40"/>
      <c r="M2024" s="186" t="s">
        <v>43</v>
      </c>
      <c r="N2024" s="187" t="s">
        <v>51</v>
      </c>
      <c r="O2024" s="65"/>
      <c r="P2024" s="188">
        <f>O2024*H2024</f>
        <v>0</v>
      </c>
      <c r="Q2024" s="188">
        <v>0.38424999999999998</v>
      </c>
      <c r="R2024" s="188">
        <f>Q2024*H2024</f>
        <v>3.4582499999999996</v>
      </c>
      <c r="S2024" s="188">
        <v>0</v>
      </c>
      <c r="T2024" s="189">
        <f>S2024*H2024</f>
        <v>0</v>
      </c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R2024" s="190" t="s">
        <v>88</v>
      </c>
      <c r="AT2024" s="190" t="s">
        <v>187</v>
      </c>
      <c r="AU2024" s="190" t="s">
        <v>90</v>
      </c>
      <c r="AY2024" s="17" t="s">
        <v>182</v>
      </c>
      <c r="BE2024" s="191">
        <f>IF(N2024="základní",J2024,0)</f>
        <v>0</v>
      </c>
      <c r="BF2024" s="191">
        <f>IF(N2024="snížená",J2024,0)</f>
        <v>0</v>
      </c>
      <c r="BG2024" s="191">
        <f>IF(N2024="zákl. přenesená",J2024,0)</f>
        <v>0</v>
      </c>
      <c r="BH2024" s="191">
        <f>IF(N2024="sníž. přenesená",J2024,0)</f>
        <v>0</v>
      </c>
      <c r="BI2024" s="191">
        <f>IF(N2024="nulová",J2024,0)</f>
        <v>0</v>
      </c>
      <c r="BJ2024" s="17" t="s">
        <v>88</v>
      </c>
      <c r="BK2024" s="191">
        <f>ROUND(I2024*H2024,2)</f>
        <v>0</v>
      </c>
      <c r="BL2024" s="17" t="s">
        <v>88</v>
      </c>
      <c r="BM2024" s="190" t="s">
        <v>1185</v>
      </c>
    </row>
    <row r="2025" spans="1:65" s="13" customFormat="1" ht="11.25">
      <c r="B2025" s="192"/>
      <c r="C2025" s="193"/>
      <c r="D2025" s="194" t="s">
        <v>193</v>
      </c>
      <c r="E2025" s="195" t="s">
        <v>43</v>
      </c>
      <c r="F2025" s="196" t="s">
        <v>431</v>
      </c>
      <c r="G2025" s="193"/>
      <c r="H2025" s="195" t="s">
        <v>43</v>
      </c>
      <c r="I2025" s="197"/>
      <c r="J2025" s="193"/>
      <c r="K2025" s="193"/>
      <c r="L2025" s="198"/>
      <c r="M2025" s="199"/>
      <c r="N2025" s="200"/>
      <c r="O2025" s="200"/>
      <c r="P2025" s="200"/>
      <c r="Q2025" s="200"/>
      <c r="R2025" s="200"/>
      <c r="S2025" s="200"/>
      <c r="T2025" s="201"/>
      <c r="AT2025" s="202" t="s">
        <v>193</v>
      </c>
      <c r="AU2025" s="202" t="s">
        <v>90</v>
      </c>
      <c r="AV2025" s="13" t="s">
        <v>88</v>
      </c>
      <c r="AW2025" s="13" t="s">
        <v>41</v>
      </c>
      <c r="AX2025" s="13" t="s">
        <v>80</v>
      </c>
      <c r="AY2025" s="202" t="s">
        <v>182</v>
      </c>
    </row>
    <row r="2026" spans="1:65" s="13" customFormat="1" ht="11.25">
      <c r="B2026" s="192"/>
      <c r="C2026" s="193"/>
      <c r="D2026" s="194" t="s">
        <v>193</v>
      </c>
      <c r="E2026" s="195" t="s">
        <v>43</v>
      </c>
      <c r="F2026" s="196" t="s">
        <v>2185</v>
      </c>
      <c r="G2026" s="193"/>
      <c r="H2026" s="195" t="s">
        <v>43</v>
      </c>
      <c r="I2026" s="197"/>
      <c r="J2026" s="193"/>
      <c r="K2026" s="193"/>
      <c r="L2026" s="198"/>
      <c r="M2026" s="199"/>
      <c r="N2026" s="200"/>
      <c r="O2026" s="200"/>
      <c r="P2026" s="200"/>
      <c r="Q2026" s="200"/>
      <c r="R2026" s="200"/>
      <c r="S2026" s="200"/>
      <c r="T2026" s="201"/>
      <c r="AT2026" s="202" t="s">
        <v>193</v>
      </c>
      <c r="AU2026" s="202" t="s">
        <v>90</v>
      </c>
      <c r="AV2026" s="13" t="s">
        <v>88</v>
      </c>
      <c r="AW2026" s="13" t="s">
        <v>41</v>
      </c>
      <c r="AX2026" s="13" t="s">
        <v>80</v>
      </c>
      <c r="AY2026" s="202" t="s">
        <v>182</v>
      </c>
    </row>
    <row r="2027" spans="1:65" s="14" customFormat="1" ht="11.25">
      <c r="B2027" s="203"/>
      <c r="C2027" s="204"/>
      <c r="D2027" s="194" t="s">
        <v>193</v>
      </c>
      <c r="E2027" s="205" t="s">
        <v>43</v>
      </c>
      <c r="F2027" s="206" t="s">
        <v>1186</v>
      </c>
      <c r="G2027" s="204"/>
      <c r="H2027" s="207">
        <v>1.5</v>
      </c>
      <c r="I2027" s="208"/>
      <c r="J2027" s="204"/>
      <c r="K2027" s="204"/>
      <c r="L2027" s="209"/>
      <c r="M2027" s="210"/>
      <c r="N2027" s="211"/>
      <c r="O2027" s="211"/>
      <c r="P2027" s="211"/>
      <c r="Q2027" s="211"/>
      <c r="R2027" s="211"/>
      <c r="S2027" s="211"/>
      <c r="T2027" s="212"/>
      <c r="AT2027" s="213" t="s">
        <v>193</v>
      </c>
      <c r="AU2027" s="213" t="s">
        <v>90</v>
      </c>
      <c r="AV2027" s="14" t="s">
        <v>90</v>
      </c>
      <c r="AW2027" s="14" t="s">
        <v>41</v>
      </c>
      <c r="AX2027" s="14" t="s">
        <v>80</v>
      </c>
      <c r="AY2027" s="213" t="s">
        <v>182</v>
      </c>
    </row>
    <row r="2028" spans="1:65" s="13" customFormat="1" ht="11.25">
      <c r="B2028" s="192"/>
      <c r="C2028" s="193"/>
      <c r="D2028" s="194" t="s">
        <v>193</v>
      </c>
      <c r="E2028" s="195" t="s">
        <v>43</v>
      </c>
      <c r="F2028" s="196" t="s">
        <v>2186</v>
      </c>
      <c r="G2028" s="193"/>
      <c r="H2028" s="195" t="s">
        <v>43</v>
      </c>
      <c r="I2028" s="197"/>
      <c r="J2028" s="193"/>
      <c r="K2028" s="193"/>
      <c r="L2028" s="198"/>
      <c r="M2028" s="199"/>
      <c r="N2028" s="200"/>
      <c r="O2028" s="200"/>
      <c r="P2028" s="200"/>
      <c r="Q2028" s="200"/>
      <c r="R2028" s="200"/>
      <c r="S2028" s="200"/>
      <c r="T2028" s="201"/>
      <c r="AT2028" s="202" t="s">
        <v>193</v>
      </c>
      <c r="AU2028" s="202" t="s">
        <v>90</v>
      </c>
      <c r="AV2028" s="13" t="s">
        <v>88</v>
      </c>
      <c r="AW2028" s="13" t="s">
        <v>41</v>
      </c>
      <c r="AX2028" s="13" t="s">
        <v>80</v>
      </c>
      <c r="AY2028" s="202" t="s">
        <v>182</v>
      </c>
    </row>
    <row r="2029" spans="1:65" s="14" customFormat="1" ht="11.25">
      <c r="B2029" s="203"/>
      <c r="C2029" s="204"/>
      <c r="D2029" s="194" t="s">
        <v>193</v>
      </c>
      <c r="E2029" s="205" t="s">
        <v>43</v>
      </c>
      <c r="F2029" s="206" t="s">
        <v>1186</v>
      </c>
      <c r="G2029" s="204"/>
      <c r="H2029" s="207">
        <v>1.5</v>
      </c>
      <c r="I2029" s="208"/>
      <c r="J2029" s="204"/>
      <c r="K2029" s="204"/>
      <c r="L2029" s="209"/>
      <c r="M2029" s="210"/>
      <c r="N2029" s="211"/>
      <c r="O2029" s="211"/>
      <c r="P2029" s="211"/>
      <c r="Q2029" s="211"/>
      <c r="R2029" s="211"/>
      <c r="S2029" s="211"/>
      <c r="T2029" s="212"/>
      <c r="AT2029" s="213" t="s">
        <v>193</v>
      </c>
      <c r="AU2029" s="213" t="s">
        <v>90</v>
      </c>
      <c r="AV2029" s="14" t="s">
        <v>90</v>
      </c>
      <c r="AW2029" s="14" t="s">
        <v>41</v>
      </c>
      <c r="AX2029" s="14" t="s">
        <v>80</v>
      </c>
      <c r="AY2029" s="213" t="s">
        <v>182</v>
      </c>
    </row>
    <row r="2030" spans="1:65" s="13" customFormat="1" ht="11.25">
      <c r="B2030" s="192"/>
      <c r="C2030" s="193"/>
      <c r="D2030" s="194" t="s">
        <v>193</v>
      </c>
      <c r="E2030" s="195" t="s">
        <v>43</v>
      </c>
      <c r="F2030" s="196" t="s">
        <v>2680</v>
      </c>
      <c r="G2030" s="193"/>
      <c r="H2030" s="195" t="s">
        <v>43</v>
      </c>
      <c r="I2030" s="197"/>
      <c r="J2030" s="193"/>
      <c r="K2030" s="193"/>
      <c r="L2030" s="198"/>
      <c r="M2030" s="199"/>
      <c r="N2030" s="200"/>
      <c r="O2030" s="200"/>
      <c r="P2030" s="200"/>
      <c r="Q2030" s="200"/>
      <c r="R2030" s="200"/>
      <c r="S2030" s="200"/>
      <c r="T2030" s="201"/>
      <c r="AT2030" s="202" t="s">
        <v>193</v>
      </c>
      <c r="AU2030" s="202" t="s">
        <v>90</v>
      </c>
      <c r="AV2030" s="13" t="s">
        <v>88</v>
      </c>
      <c r="AW2030" s="13" t="s">
        <v>41</v>
      </c>
      <c r="AX2030" s="13" t="s">
        <v>80</v>
      </c>
      <c r="AY2030" s="202" t="s">
        <v>182</v>
      </c>
    </row>
    <row r="2031" spans="1:65" s="14" customFormat="1" ht="11.25">
      <c r="B2031" s="203"/>
      <c r="C2031" s="204"/>
      <c r="D2031" s="194" t="s">
        <v>193</v>
      </c>
      <c r="E2031" s="205" t="s">
        <v>43</v>
      </c>
      <c r="F2031" s="206" t="s">
        <v>1186</v>
      </c>
      <c r="G2031" s="204"/>
      <c r="H2031" s="207">
        <v>1.5</v>
      </c>
      <c r="I2031" s="208"/>
      <c r="J2031" s="204"/>
      <c r="K2031" s="204"/>
      <c r="L2031" s="209"/>
      <c r="M2031" s="210"/>
      <c r="N2031" s="211"/>
      <c r="O2031" s="211"/>
      <c r="P2031" s="211"/>
      <c r="Q2031" s="211"/>
      <c r="R2031" s="211"/>
      <c r="S2031" s="211"/>
      <c r="T2031" s="212"/>
      <c r="AT2031" s="213" t="s">
        <v>193</v>
      </c>
      <c r="AU2031" s="213" t="s">
        <v>90</v>
      </c>
      <c r="AV2031" s="14" t="s">
        <v>90</v>
      </c>
      <c r="AW2031" s="14" t="s">
        <v>41</v>
      </c>
      <c r="AX2031" s="14" t="s">
        <v>80</v>
      </c>
      <c r="AY2031" s="213" t="s">
        <v>182</v>
      </c>
    </row>
    <row r="2032" spans="1:65" s="13" customFormat="1" ht="11.25">
      <c r="B2032" s="192"/>
      <c r="C2032" s="193"/>
      <c r="D2032" s="194" t="s">
        <v>193</v>
      </c>
      <c r="E2032" s="195" t="s">
        <v>43</v>
      </c>
      <c r="F2032" s="196" t="s">
        <v>2187</v>
      </c>
      <c r="G2032" s="193"/>
      <c r="H2032" s="195" t="s">
        <v>43</v>
      </c>
      <c r="I2032" s="197"/>
      <c r="J2032" s="193"/>
      <c r="K2032" s="193"/>
      <c r="L2032" s="198"/>
      <c r="M2032" s="199"/>
      <c r="N2032" s="200"/>
      <c r="O2032" s="200"/>
      <c r="P2032" s="200"/>
      <c r="Q2032" s="200"/>
      <c r="R2032" s="200"/>
      <c r="S2032" s="200"/>
      <c r="T2032" s="201"/>
      <c r="AT2032" s="202" t="s">
        <v>193</v>
      </c>
      <c r="AU2032" s="202" t="s">
        <v>90</v>
      </c>
      <c r="AV2032" s="13" t="s">
        <v>88</v>
      </c>
      <c r="AW2032" s="13" t="s">
        <v>41</v>
      </c>
      <c r="AX2032" s="13" t="s">
        <v>80</v>
      </c>
      <c r="AY2032" s="202" t="s">
        <v>182</v>
      </c>
    </row>
    <row r="2033" spans="1:65" s="14" customFormat="1" ht="11.25">
      <c r="B2033" s="203"/>
      <c r="C2033" s="204"/>
      <c r="D2033" s="194" t="s">
        <v>193</v>
      </c>
      <c r="E2033" s="205" t="s">
        <v>43</v>
      </c>
      <c r="F2033" s="206" t="s">
        <v>1186</v>
      </c>
      <c r="G2033" s="204"/>
      <c r="H2033" s="207">
        <v>1.5</v>
      </c>
      <c r="I2033" s="208"/>
      <c r="J2033" s="204"/>
      <c r="K2033" s="204"/>
      <c r="L2033" s="209"/>
      <c r="M2033" s="210"/>
      <c r="N2033" s="211"/>
      <c r="O2033" s="211"/>
      <c r="P2033" s="211"/>
      <c r="Q2033" s="211"/>
      <c r="R2033" s="211"/>
      <c r="S2033" s="211"/>
      <c r="T2033" s="212"/>
      <c r="AT2033" s="213" t="s">
        <v>193</v>
      </c>
      <c r="AU2033" s="213" t="s">
        <v>90</v>
      </c>
      <c r="AV2033" s="14" t="s">
        <v>90</v>
      </c>
      <c r="AW2033" s="14" t="s">
        <v>41</v>
      </c>
      <c r="AX2033" s="14" t="s">
        <v>80</v>
      </c>
      <c r="AY2033" s="213" t="s">
        <v>182</v>
      </c>
    </row>
    <row r="2034" spans="1:65" s="13" customFormat="1" ht="11.25">
      <c r="B2034" s="192"/>
      <c r="C2034" s="193"/>
      <c r="D2034" s="194" t="s">
        <v>193</v>
      </c>
      <c r="E2034" s="195" t="s">
        <v>43</v>
      </c>
      <c r="F2034" s="196" t="s">
        <v>2188</v>
      </c>
      <c r="G2034" s="193"/>
      <c r="H2034" s="195" t="s">
        <v>43</v>
      </c>
      <c r="I2034" s="197"/>
      <c r="J2034" s="193"/>
      <c r="K2034" s="193"/>
      <c r="L2034" s="198"/>
      <c r="M2034" s="199"/>
      <c r="N2034" s="200"/>
      <c r="O2034" s="200"/>
      <c r="P2034" s="200"/>
      <c r="Q2034" s="200"/>
      <c r="R2034" s="200"/>
      <c r="S2034" s="200"/>
      <c r="T2034" s="201"/>
      <c r="AT2034" s="202" t="s">
        <v>193</v>
      </c>
      <c r="AU2034" s="202" t="s">
        <v>90</v>
      </c>
      <c r="AV2034" s="13" t="s">
        <v>88</v>
      </c>
      <c r="AW2034" s="13" t="s">
        <v>41</v>
      </c>
      <c r="AX2034" s="13" t="s">
        <v>80</v>
      </c>
      <c r="AY2034" s="202" t="s">
        <v>182</v>
      </c>
    </row>
    <row r="2035" spans="1:65" s="14" customFormat="1" ht="11.25">
      <c r="B2035" s="203"/>
      <c r="C2035" s="204"/>
      <c r="D2035" s="194" t="s">
        <v>193</v>
      </c>
      <c r="E2035" s="205" t="s">
        <v>43</v>
      </c>
      <c r="F2035" s="206" t="s">
        <v>1186</v>
      </c>
      <c r="G2035" s="204"/>
      <c r="H2035" s="207">
        <v>1.5</v>
      </c>
      <c r="I2035" s="208"/>
      <c r="J2035" s="204"/>
      <c r="K2035" s="204"/>
      <c r="L2035" s="209"/>
      <c r="M2035" s="210"/>
      <c r="N2035" s="211"/>
      <c r="O2035" s="211"/>
      <c r="P2035" s="211"/>
      <c r="Q2035" s="211"/>
      <c r="R2035" s="211"/>
      <c r="S2035" s="211"/>
      <c r="T2035" s="212"/>
      <c r="AT2035" s="213" t="s">
        <v>193</v>
      </c>
      <c r="AU2035" s="213" t="s">
        <v>90</v>
      </c>
      <c r="AV2035" s="14" t="s">
        <v>90</v>
      </c>
      <c r="AW2035" s="14" t="s">
        <v>41</v>
      </c>
      <c r="AX2035" s="14" t="s">
        <v>80</v>
      </c>
      <c r="AY2035" s="213" t="s">
        <v>182</v>
      </c>
    </row>
    <row r="2036" spans="1:65" s="13" customFormat="1" ht="11.25">
      <c r="B2036" s="192"/>
      <c r="C2036" s="193"/>
      <c r="D2036" s="194" t="s">
        <v>193</v>
      </c>
      <c r="E2036" s="195" t="s">
        <v>43</v>
      </c>
      <c r="F2036" s="196" t="s">
        <v>2189</v>
      </c>
      <c r="G2036" s="193"/>
      <c r="H2036" s="195" t="s">
        <v>43</v>
      </c>
      <c r="I2036" s="197"/>
      <c r="J2036" s="193"/>
      <c r="K2036" s="193"/>
      <c r="L2036" s="198"/>
      <c r="M2036" s="199"/>
      <c r="N2036" s="200"/>
      <c r="O2036" s="200"/>
      <c r="P2036" s="200"/>
      <c r="Q2036" s="200"/>
      <c r="R2036" s="200"/>
      <c r="S2036" s="200"/>
      <c r="T2036" s="201"/>
      <c r="AT2036" s="202" t="s">
        <v>193</v>
      </c>
      <c r="AU2036" s="202" t="s">
        <v>90</v>
      </c>
      <c r="AV2036" s="13" t="s">
        <v>88</v>
      </c>
      <c r="AW2036" s="13" t="s">
        <v>41</v>
      </c>
      <c r="AX2036" s="13" t="s">
        <v>80</v>
      </c>
      <c r="AY2036" s="202" t="s">
        <v>182</v>
      </c>
    </row>
    <row r="2037" spans="1:65" s="14" customFormat="1" ht="11.25">
      <c r="B2037" s="203"/>
      <c r="C2037" s="204"/>
      <c r="D2037" s="194" t="s">
        <v>193</v>
      </c>
      <c r="E2037" s="205" t="s">
        <v>43</v>
      </c>
      <c r="F2037" s="206" t="s">
        <v>1186</v>
      </c>
      <c r="G2037" s="204"/>
      <c r="H2037" s="207">
        <v>1.5</v>
      </c>
      <c r="I2037" s="208"/>
      <c r="J2037" s="204"/>
      <c r="K2037" s="204"/>
      <c r="L2037" s="209"/>
      <c r="M2037" s="210"/>
      <c r="N2037" s="211"/>
      <c r="O2037" s="211"/>
      <c r="P2037" s="211"/>
      <c r="Q2037" s="211"/>
      <c r="R2037" s="211"/>
      <c r="S2037" s="211"/>
      <c r="T2037" s="212"/>
      <c r="AT2037" s="213" t="s">
        <v>193</v>
      </c>
      <c r="AU2037" s="213" t="s">
        <v>90</v>
      </c>
      <c r="AV2037" s="14" t="s">
        <v>90</v>
      </c>
      <c r="AW2037" s="14" t="s">
        <v>41</v>
      </c>
      <c r="AX2037" s="14" t="s">
        <v>80</v>
      </c>
      <c r="AY2037" s="213" t="s">
        <v>182</v>
      </c>
    </row>
    <row r="2038" spans="1:65" s="15" customFormat="1" ht="11.25">
      <c r="B2038" s="227"/>
      <c r="C2038" s="228"/>
      <c r="D2038" s="194" t="s">
        <v>193</v>
      </c>
      <c r="E2038" s="229" t="s">
        <v>43</v>
      </c>
      <c r="F2038" s="230" t="s">
        <v>436</v>
      </c>
      <c r="G2038" s="228"/>
      <c r="H2038" s="231">
        <v>9</v>
      </c>
      <c r="I2038" s="232"/>
      <c r="J2038" s="228"/>
      <c r="K2038" s="228"/>
      <c r="L2038" s="233"/>
      <c r="M2038" s="234"/>
      <c r="N2038" s="235"/>
      <c r="O2038" s="235"/>
      <c r="P2038" s="235"/>
      <c r="Q2038" s="235"/>
      <c r="R2038" s="235"/>
      <c r="S2038" s="235"/>
      <c r="T2038" s="236"/>
      <c r="AT2038" s="237" t="s">
        <v>193</v>
      </c>
      <c r="AU2038" s="237" t="s">
        <v>90</v>
      </c>
      <c r="AV2038" s="15" t="s">
        <v>205</v>
      </c>
      <c r="AW2038" s="15" t="s">
        <v>41</v>
      </c>
      <c r="AX2038" s="15" t="s">
        <v>88</v>
      </c>
      <c r="AY2038" s="237" t="s">
        <v>182</v>
      </c>
    </row>
    <row r="2039" spans="1:65" s="2" customFormat="1" ht="14.45" customHeight="1">
      <c r="A2039" s="35"/>
      <c r="B2039" s="36"/>
      <c r="C2039" s="214" t="s">
        <v>2681</v>
      </c>
      <c r="D2039" s="214" t="s">
        <v>179</v>
      </c>
      <c r="E2039" s="215" t="s">
        <v>1188</v>
      </c>
      <c r="F2039" s="216" t="s">
        <v>1189</v>
      </c>
      <c r="G2039" s="217" t="s">
        <v>481</v>
      </c>
      <c r="H2039" s="218">
        <v>9</v>
      </c>
      <c r="I2039" s="219"/>
      <c r="J2039" s="220">
        <f>ROUND(I2039*H2039,2)</f>
        <v>0</v>
      </c>
      <c r="K2039" s="216" t="s">
        <v>191</v>
      </c>
      <c r="L2039" s="221"/>
      <c r="M2039" s="222" t="s">
        <v>43</v>
      </c>
      <c r="N2039" s="223" t="s">
        <v>51</v>
      </c>
      <c r="O2039" s="65"/>
      <c r="P2039" s="188">
        <f>O2039*H2039</f>
        <v>0</v>
      </c>
      <c r="Q2039" s="188">
        <v>1.306E-2</v>
      </c>
      <c r="R2039" s="188">
        <f>Q2039*H2039</f>
        <v>0.11754000000000001</v>
      </c>
      <c r="S2039" s="188">
        <v>0</v>
      </c>
      <c r="T2039" s="189">
        <f>S2039*H2039</f>
        <v>0</v>
      </c>
      <c r="U2039" s="35"/>
      <c r="V2039" s="35"/>
      <c r="W2039" s="35"/>
      <c r="X2039" s="35"/>
      <c r="Y2039" s="35"/>
      <c r="Z2039" s="35"/>
      <c r="AA2039" s="35"/>
      <c r="AB2039" s="35"/>
      <c r="AC2039" s="35"/>
      <c r="AD2039" s="35"/>
      <c r="AE2039" s="35"/>
      <c r="AR2039" s="190" t="s">
        <v>90</v>
      </c>
      <c r="AT2039" s="190" t="s">
        <v>179</v>
      </c>
      <c r="AU2039" s="190" t="s">
        <v>90</v>
      </c>
      <c r="AY2039" s="17" t="s">
        <v>182</v>
      </c>
      <c r="BE2039" s="191">
        <f>IF(N2039="základní",J2039,0)</f>
        <v>0</v>
      </c>
      <c r="BF2039" s="191">
        <f>IF(N2039="snížená",J2039,0)</f>
        <v>0</v>
      </c>
      <c r="BG2039" s="191">
        <f>IF(N2039="zákl. přenesená",J2039,0)</f>
        <v>0</v>
      </c>
      <c r="BH2039" s="191">
        <f>IF(N2039="sníž. přenesená",J2039,0)</f>
        <v>0</v>
      </c>
      <c r="BI2039" s="191">
        <f>IF(N2039="nulová",J2039,0)</f>
        <v>0</v>
      </c>
      <c r="BJ2039" s="17" t="s">
        <v>88</v>
      </c>
      <c r="BK2039" s="191">
        <f>ROUND(I2039*H2039,2)</f>
        <v>0</v>
      </c>
      <c r="BL2039" s="17" t="s">
        <v>88</v>
      </c>
      <c r="BM2039" s="190" t="s">
        <v>1190</v>
      </c>
    </row>
    <row r="2040" spans="1:65" s="13" customFormat="1" ht="11.25">
      <c r="B2040" s="192"/>
      <c r="C2040" s="193"/>
      <c r="D2040" s="194" t="s">
        <v>193</v>
      </c>
      <c r="E2040" s="195" t="s">
        <v>43</v>
      </c>
      <c r="F2040" s="196" t="s">
        <v>431</v>
      </c>
      <c r="G2040" s="193"/>
      <c r="H2040" s="195" t="s">
        <v>43</v>
      </c>
      <c r="I2040" s="197"/>
      <c r="J2040" s="193"/>
      <c r="K2040" s="193"/>
      <c r="L2040" s="198"/>
      <c r="M2040" s="199"/>
      <c r="N2040" s="200"/>
      <c r="O2040" s="200"/>
      <c r="P2040" s="200"/>
      <c r="Q2040" s="200"/>
      <c r="R2040" s="200"/>
      <c r="S2040" s="200"/>
      <c r="T2040" s="201"/>
      <c r="AT2040" s="202" t="s">
        <v>193</v>
      </c>
      <c r="AU2040" s="202" t="s">
        <v>90</v>
      </c>
      <c r="AV2040" s="13" t="s">
        <v>88</v>
      </c>
      <c r="AW2040" s="13" t="s">
        <v>41</v>
      </c>
      <c r="AX2040" s="13" t="s">
        <v>80</v>
      </c>
      <c r="AY2040" s="202" t="s">
        <v>182</v>
      </c>
    </row>
    <row r="2041" spans="1:65" s="13" customFormat="1" ht="11.25">
      <c r="B2041" s="192"/>
      <c r="C2041" s="193"/>
      <c r="D2041" s="194" t="s">
        <v>193</v>
      </c>
      <c r="E2041" s="195" t="s">
        <v>43</v>
      </c>
      <c r="F2041" s="196" t="s">
        <v>2185</v>
      </c>
      <c r="G2041" s="193"/>
      <c r="H2041" s="195" t="s">
        <v>43</v>
      </c>
      <c r="I2041" s="197"/>
      <c r="J2041" s="193"/>
      <c r="K2041" s="193"/>
      <c r="L2041" s="198"/>
      <c r="M2041" s="199"/>
      <c r="N2041" s="200"/>
      <c r="O2041" s="200"/>
      <c r="P2041" s="200"/>
      <c r="Q2041" s="200"/>
      <c r="R2041" s="200"/>
      <c r="S2041" s="200"/>
      <c r="T2041" s="201"/>
      <c r="AT2041" s="202" t="s">
        <v>193</v>
      </c>
      <c r="AU2041" s="202" t="s">
        <v>90</v>
      </c>
      <c r="AV2041" s="13" t="s">
        <v>88</v>
      </c>
      <c r="AW2041" s="13" t="s">
        <v>41</v>
      </c>
      <c r="AX2041" s="13" t="s">
        <v>80</v>
      </c>
      <c r="AY2041" s="202" t="s">
        <v>182</v>
      </c>
    </row>
    <row r="2042" spans="1:65" s="14" customFormat="1" ht="11.25">
      <c r="B2042" s="203"/>
      <c r="C2042" s="204"/>
      <c r="D2042" s="194" t="s">
        <v>193</v>
      </c>
      <c r="E2042" s="205" t="s">
        <v>43</v>
      </c>
      <c r="F2042" s="206" t="s">
        <v>1186</v>
      </c>
      <c r="G2042" s="204"/>
      <c r="H2042" s="207">
        <v>1.5</v>
      </c>
      <c r="I2042" s="208"/>
      <c r="J2042" s="204"/>
      <c r="K2042" s="204"/>
      <c r="L2042" s="209"/>
      <c r="M2042" s="210"/>
      <c r="N2042" s="211"/>
      <c r="O2042" s="211"/>
      <c r="P2042" s="211"/>
      <c r="Q2042" s="211"/>
      <c r="R2042" s="211"/>
      <c r="S2042" s="211"/>
      <c r="T2042" s="212"/>
      <c r="AT2042" s="213" t="s">
        <v>193</v>
      </c>
      <c r="AU2042" s="213" t="s">
        <v>90</v>
      </c>
      <c r="AV2042" s="14" t="s">
        <v>90</v>
      </c>
      <c r="AW2042" s="14" t="s">
        <v>41</v>
      </c>
      <c r="AX2042" s="14" t="s">
        <v>80</v>
      </c>
      <c r="AY2042" s="213" t="s">
        <v>182</v>
      </c>
    </row>
    <row r="2043" spans="1:65" s="13" customFormat="1" ht="11.25">
      <c r="B2043" s="192"/>
      <c r="C2043" s="193"/>
      <c r="D2043" s="194" t="s">
        <v>193</v>
      </c>
      <c r="E2043" s="195" t="s">
        <v>43</v>
      </c>
      <c r="F2043" s="196" t="s">
        <v>2186</v>
      </c>
      <c r="G2043" s="193"/>
      <c r="H2043" s="195" t="s">
        <v>43</v>
      </c>
      <c r="I2043" s="197"/>
      <c r="J2043" s="193"/>
      <c r="K2043" s="193"/>
      <c r="L2043" s="198"/>
      <c r="M2043" s="199"/>
      <c r="N2043" s="200"/>
      <c r="O2043" s="200"/>
      <c r="P2043" s="200"/>
      <c r="Q2043" s="200"/>
      <c r="R2043" s="200"/>
      <c r="S2043" s="200"/>
      <c r="T2043" s="201"/>
      <c r="AT2043" s="202" t="s">
        <v>193</v>
      </c>
      <c r="AU2043" s="202" t="s">
        <v>90</v>
      </c>
      <c r="AV2043" s="13" t="s">
        <v>88</v>
      </c>
      <c r="AW2043" s="13" t="s">
        <v>41</v>
      </c>
      <c r="AX2043" s="13" t="s">
        <v>80</v>
      </c>
      <c r="AY2043" s="202" t="s">
        <v>182</v>
      </c>
    </row>
    <row r="2044" spans="1:65" s="14" customFormat="1" ht="11.25">
      <c r="B2044" s="203"/>
      <c r="C2044" s="204"/>
      <c r="D2044" s="194" t="s">
        <v>193</v>
      </c>
      <c r="E2044" s="205" t="s">
        <v>43</v>
      </c>
      <c r="F2044" s="206" t="s">
        <v>1186</v>
      </c>
      <c r="G2044" s="204"/>
      <c r="H2044" s="207">
        <v>1.5</v>
      </c>
      <c r="I2044" s="208"/>
      <c r="J2044" s="204"/>
      <c r="K2044" s="204"/>
      <c r="L2044" s="209"/>
      <c r="M2044" s="210"/>
      <c r="N2044" s="211"/>
      <c r="O2044" s="211"/>
      <c r="P2044" s="211"/>
      <c r="Q2044" s="211"/>
      <c r="R2044" s="211"/>
      <c r="S2044" s="211"/>
      <c r="T2044" s="212"/>
      <c r="AT2044" s="213" t="s">
        <v>193</v>
      </c>
      <c r="AU2044" s="213" t="s">
        <v>90</v>
      </c>
      <c r="AV2044" s="14" t="s">
        <v>90</v>
      </c>
      <c r="AW2044" s="14" t="s">
        <v>41</v>
      </c>
      <c r="AX2044" s="14" t="s">
        <v>80</v>
      </c>
      <c r="AY2044" s="213" t="s">
        <v>182</v>
      </c>
    </row>
    <row r="2045" spans="1:65" s="13" customFormat="1" ht="11.25">
      <c r="B2045" s="192"/>
      <c r="C2045" s="193"/>
      <c r="D2045" s="194" t="s">
        <v>193</v>
      </c>
      <c r="E2045" s="195" t="s">
        <v>43</v>
      </c>
      <c r="F2045" s="196" t="s">
        <v>2680</v>
      </c>
      <c r="G2045" s="193"/>
      <c r="H2045" s="195" t="s">
        <v>43</v>
      </c>
      <c r="I2045" s="197"/>
      <c r="J2045" s="193"/>
      <c r="K2045" s="193"/>
      <c r="L2045" s="198"/>
      <c r="M2045" s="199"/>
      <c r="N2045" s="200"/>
      <c r="O2045" s="200"/>
      <c r="P2045" s="200"/>
      <c r="Q2045" s="200"/>
      <c r="R2045" s="200"/>
      <c r="S2045" s="200"/>
      <c r="T2045" s="201"/>
      <c r="AT2045" s="202" t="s">
        <v>193</v>
      </c>
      <c r="AU2045" s="202" t="s">
        <v>90</v>
      </c>
      <c r="AV2045" s="13" t="s">
        <v>88</v>
      </c>
      <c r="AW2045" s="13" t="s">
        <v>41</v>
      </c>
      <c r="AX2045" s="13" t="s">
        <v>80</v>
      </c>
      <c r="AY2045" s="202" t="s">
        <v>182</v>
      </c>
    </row>
    <row r="2046" spans="1:65" s="14" customFormat="1" ht="11.25">
      <c r="B2046" s="203"/>
      <c r="C2046" s="204"/>
      <c r="D2046" s="194" t="s">
        <v>193</v>
      </c>
      <c r="E2046" s="205" t="s">
        <v>43</v>
      </c>
      <c r="F2046" s="206" t="s">
        <v>1186</v>
      </c>
      <c r="G2046" s="204"/>
      <c r="H2046" s="207">
        <v>1.5</v>
      </c>
      <c r="I2046" s="208"/>
      <c r="J2046" s="204"/>
      <c r="K2046" s="204"/>
      <c r="L2046" s="209"/>
      <c r="M2046" s="210"/>
      <c r="N2046" s="211"/>
      <c r="O2046" s="211"/>
      <c r="P2046" s="211"/>
      <c r="Q2046" s="211"/>
      <c r="R2046" s="211"/>
      <c r="S2046" s="211"/>
      <c r="T2046" s="212"/>
      <c r="AT2046" s="213" t="s">
        <v>193</v>
      </c>
      <c r="AU2046" s="213" t="s">
        <v>90</v>
      </c>
      <c r="AV2046" s="14" t="s">
        <v>90</v>
      </c>
      <c r="AW2046" s="14" t="s">
        <v>41</v>
      </c>
      <c r="AX2046" s="14" t="s">
        <v>80</v>
      </c>
      <c r="AY2046" s="213" t="s">
        <v>182</v>
      </c>
    </row>
    <row r="2047" spans="1:65" s="13" customFormat="1" ht="11.25">
      <c r="B2047" s="192"/>
      <c r="C2047" s="193"/>
      <c r="D2047" s="194" t="s">
        <v>193</v>
      </c>
      <c r="E2047" s="195" t="s">
        <v>43</v>
      </c>
      <c r="F2047" s="196" t="s">
        <v>2187</v>
      </c>
      <c r="G2047" s="193"/>
      <c r="H2047" s="195" t="s">
        <v>43</v>
      </c>
      <c r="I2047" s="197"/>
      <c r="J2047" s="193"/>
      <c r="K2047" s="193"/>
      <c r="L2047" s="198"/>
      <c r="M2047" s="199"/>
      <c r="N2047" s="200"/>
      <c r="O2047" s="200"/>
      <c r="P2047" s="200"/>
      <c r="Q2047" s="200"/>
      <c r="R2047" s="200"/>
      <c r="S2047" s="200"/>
      <c r="T2047" s="201"/>
      <c r="AT2047" s="202" t="s">
        <v>193</v>
      </c>
      <c r="AU2047" s="202" t="s">
        <v>90</v>
      </c>
      <c r="AV2047" s="13" t="s">
        <v>88</v>
      </c>
      <c r="AW2047" s="13" t="s">
        <v>41</v>
      </c>
      <c r="AX2047" s="13" t="s">
        <v>80</v>
      </c>
      <c r="AY2047" s="202" t="s">
        <v>182</v>
      </c>
    </row>
    <row r="2048" spans="1:65" s="14" customFormat="1" ht="11.25">
      <c r="B2048" s="203"/>
      <c r="C2048" s="204"/>
      <c r="D2048" s="194" t="s">
        <v>193</v>
      </c>
      <c r="E2048" s="205" t="s">
        <v>43</v>
      </c>
      <c r="F2048" s="206" t="s">
        <v>1186</v>
      </c>
      <c r="G2048" s="204"/>
      <c r="H2048" s="207">
        <v>1.5</v>
      </c>
      <c r="I2048" s="208"/>
      <c r="J2048" s="204"/>
      <c r="K2048" s="204"/>
      <c r="L2048" s="209"/>
      <c r="M2048" s="210"/>
      <c r="N2048" s="211"/>
      <c r="O2048" s="211"/>
      <c r="P2048" s="211"/>
      <c r="Q2048" s="211"/>
      <c r="R2048" s="211"/>
      <c r="S2048" s="211"/>
      <c r="T2048" s="212"/>
      <c r="AT2048" s="213" t="s">
        <v>193</v>
      </c>
      <c r="AU2048" s="213" t="s">
        <v>90</v>
      </c>
      <c r="AV2048" s="14" t="s">
        <v>90</v>
      </c>
      <c r="AW2048" s="14" t="s">
        <v>41</v>
      </c>
      <c r="AX2048" s="14" t="s">
        <v>80</v>
      </c>
      <c r="AY2048" s="213" t="s">
        <v>182</v>
      </c>
    </row>
    <row r="2049" spans="1:65" s="13" customFormat="1" ht="11.25">
      <c r="B2049" s="192"/>
      <c r="C2049" s="193"/>
      <c r="D2049" s="194" t="s">
        <v>193</v>
      </c>
      <c r="E2049" s="195" t="s">
        <v>43</v>
      </c>
      <c r="F2049" s="196" t="s">
        <v>2188</v>
      </c>
      <c r="G2049" s="193"/>
      <c r="H2049" s="195" t="s">
        <v>43</v>
      </c>
      <c r="I2049" s="197"/>
      <c r="J2049" s="193"/>
      <c r="K2049" s="193"/>
      <c r="L2049" s="198"/>
      <c r="M2049" s="199"/>
      <c r="N2049" s="200"/>
      <c r="O2049" s="200"/>
      <c r="P2049" s="200"/>
      <c r="Q2049" s="200"/>
      <c r="R2049" s="200"/>
      <c r="S2049" s="200"/>
      <c r="T2049" s="201"/>
      <c r="AT2049" s="202" t="s">
        <v>193</v>
      </c>
      <c r="AU2049" s="202" t="s">
        <v>90</v>
      </c>
      <c r="AV2049" s="13" t="s">
        <v>88</v>
      </c>
      <c r="AW2049" s="13" t="s">
        <v>41</v>
      </c>
      <c r="AX2049" s="13" t="s">
        <v>80</v>
      </c>
      <c r="AY2049" s="202" t="s">
        <v>182</v>
      </c>
    </row>
    <row r="2050" spans="1:65" s="14" customFormat="1" ht="11.25">
      <c r="B2050" s="203"/>
      <c r="C2050" s="204"/>
      <c r="D2050" s="194" t="s">
        <v>193</v>
      </c>
      <c r="E2050" s="205" t="s">
        <v>43</v>
      </c>
      <c r="F2050" s="206" t="s">
        <v>1186</v>
      </c>
      <c r="G2050" s="204"/>
      <c r="H2050" s="207">
        <v>1.5</v>
      </c>
      <c r="I2050" s="208"/>
      <c r="J2050" s="204"/>
      <c r="K2050" s="204"/>
      <c r="L2050" s="209"/>
      <c r="M2050" s="210"/>
      <c r="N2050" s="211"/>
      <c r="O2050" s="211"/>
      <c r="P2050" s="211"/>
      <c r="Q2050" s="211"/>
      <c r="R2050" s="211"/>
      <c r="S2050" s="211"/>
      <c r="T2050" s="212"/>
      <c r="AT2050" s="213" t="s">
        <v>193</v>
      </c>
      <c r="AU2050" s="213" t="s">
        <v>90</v>
      </c>
      <c r="AV2050" s="14" t="s">
        <v>90</v>
      </c>
      <c r="AW2050" s="14" t="s">
        <v>41</v>
      </c>
      <c r="AX2050" s="14" t="s">
        <v>80</v>
      </c>
      <c r="AY2050" s="213" t="s">
        <v>182</v>
      </c>
    </row>
    <row r="2051" spans="1:65" s="13" customFormat="1" ht="11.25">
      <c r="B2051" s="192"/>
      <c r="C2051" s="193"/>
      <c r="D2051" s="194" t="s">
        <v>193</v>
      </c>
      <c r="E2051" s="195" t="s">
        <v>43</v>
      </c>
      <c r="F2051" s="196" t="s">
        <v>2189</v>
      </c>
      <c r="G2051" s="193"/>
      <c r="H2051" s="195" t="s">
        <v>43</v>
      </c>
      <c r="I2051" s="197"/>
      <c r="J2051" s="193"/>
      <c r="K2051" s="193"/>
      <c r="L2051" s="198"/>
      <c r="M2051" s="199"/>
      <c r="N2051" s="200"/>
      <c r="O2051" s="200"/>
      <c r="P2051" s="200"/>
      <c r="Q2051" s="200"/>
      <c r="R2051" s="200"/>
      <c r="S2051" s="200"/>
      <c r="T2051" s="201"/>
      <c r="AT2051" s="202" t="s">
        <v>193</v>
      </c>
      <c r="AU2051" s="202" t="s">
        <v>90</v>
      </c>
      <c r="AV2051" s="13" t="s">
        <v>88</v>
      </c>
      <c r="AW2051" s="13" t="s">
        <v>41</v>
      </c>
      <c r="AX2051" s="13" t="s">
        <v>80</v>
      </c>
      <c r="AY2051" s="202" t="s">
        <v>182</v>
      </c>
    </row>
    <row r="2052" spans="1:65" s="14" customFormat="1" ht="11.25">
      <c r="B2052" s="203"/>
      <c r="C2052" s="204"/>
      <c r="D2052" s="194" t="s">
        <v>193</v>
      </c>
      <c r="E2052" s="205" t="s">
        <v>43</v>
      </c>
      <c r="F2052" s="206" t="s">
        <v>1186</v>
      </c>
      <c r="G2052" s="204"/>
      <c r="H2052" s="207">
        <v>1.5</v>
      </c>
      <c r="I2052" s="208"/>
      <c r="J2052" s="204"/>
      <c r="K2052" s="204"/>
      <c r="L2052" s="209"/>
      <c r="M2052" s="210"/>
      <c r="N2052" s="211"/>
      <c r="O2052" s="211"/>
      <c r="P2052" s="211"/>
      <c r="Q2052" s="211"/>
      <c r="R2052" s="211"/>
      <c r="S2052" s="211"/>
      <c r="T2052" s="212"/>
      <c r="AT2052" s="213" t="s">
        <v>193</v>
      </c>
      <c r="AU2052" s="213" t="s">
        <v>90</v>
      </c>
      <c r="AV2052" s="14" t="s">
        <v>90</v>
      </c>
      <c r="AW2052" s="14" t="s">
        <v>41</v>
      </c>
      <c r="AX2052" s="14" t="s">
        <v>80</v>
      </c>
      <c r="AY2052" s="213" t="s">
        <v>182</v>
      </c>
    </row>
    <row r="2053" spans="1:65" s="15" customFormat="1" ht="11.25">
      <c r="B2053" s="227"/>
      <c r="C2053" s="228"/>
      <c r="D2053" s="194" t="s">
        <v>193</v>
      </c>
      <c r="E2053" s="229" t="s">
        <v>43</v>
      </c>
      <c r="F2053" s="230" t="s">
        <v>436</v>
      </c>
      <c r="G2053" s="228"/>
      <c r="H2053" s="231">
        <v>9</v>
      </c>
      <c r="I2053" s="232"/>
      <c r="J2053" s="228"/>
      <c r="K2053" s="228"/>
      <c r="L2053" s="233"/>
      <c r="M2053" s="234"/>
      <c r="N2053" s="235"/>
      <c r="O2053" s="235"/>
      <c r="P2053" s="235"/>
      <c r="Q2053" s="235"/>
      <c r="R2053" s="235"/>
      <c r="S2053" s="235"/>
      <c r="T2053" s="236"/>
      <c r="AT2053" s="237" t="s">
        <v>193</v>
      </c>
      <c r="AU2053" s="237" t="s">
        <v>90</v>
      </c>
      <c r="AV2053" s="15" t="s">
        <v>205</v>
      </c>
      <c r="AW2053" s="15" t="s">
        <v>41</v>
      </c>
      <c r="AX2053" s="15" t="s">
        <v>88</v>
      </c>
      <c r="AY2053" s="237" t="s">
        <v>182</v>
      </c>
    </row>
    <row r="2054" spans="1:65" s="2" customFormat="1" ht="37.9" customHeight="1">
      <c r="A2054" s="35"/>
      <c r="B2054" s="36"/>
      <c r="C2054" s="179" t="s">
        <v>2682</v>
      </c>
      <c r="D2054" s="179" t="s">
        <v>187</v>
      </c>
      <c r="E2054" s="180" t="s">
        <v>1192</v>
      </c>
      <c r="F2054" s="181" t="s">
        <v>1193</v>
      </c>
      <c r="G2054" s="182" t="s">
        <v>481</v>
      </c>
      <c r="H2054" s="183">
        <v>59</v>
      </c>
      <c r="I2054" s="184"/>
      <c r="J2054" s="185">
        <f>ROUND(I2054*H2054,2)</f>
        <v>0</v>
      </c>
      <c r="K2054" s="181" t="s">
        <v>191</v>
      </c>
      <c r="L2054" s="40"/>
      <c r="M2054" s="186" t="s">
        <v>43</v>
      </c>
      <c r="N2054" s="187" t="s">
        <v>51</v>
      </c>
      <c r="O2054" s="65"/>
      <c r="P2054" s="188">
        <f>O2054*H2054</f>
        <v>0</v>
      </c>
      <c r="Q2054" s="188">
        <v>0</v>
      </c>
      <c r="R2054" s="188">
        <f>Q2054*H2054</f>
        <v>0</v>
      </c>
      <c r="S2054" s="188">
        <v>0</v>
      </c>
      <c r="T2054" s="189">
        <f>S2054*H2054</f>
        <v>0</v>
      </c>
      <c r="U2054" s="35"/>
      <c r="V2054" s="35"/>
      <c r="W2054" s="35"/>
      <c r="X2054" s="35"/>
      <c r="Y2054" s="35"/>
      <c r="Z2054" s="35"/>
      <c r="AA2054" s="35"/>
      <c r="AB2054" s="35"/>
      <c r="AC2054" s="35"/>
      <c r="AD2054" s="35"/>
      <c r="AE2054" s="35"/>
      <c r="AR2054" s="190" t="s">
        <v>88</v>
      </c>
      <c r="AT2054" s="190" t="s">
        <v>187</v>
      </c>
      <c r="AU2054" s="190" t="s">
        <v>90</v>
      </c>
      <c r="AY2054" s="17" t="s">
        <v>182</v>
      </c>
      <c r="BE2054" s="191">
        <f>IF(N2054="základní",J2054,0)</f>
        <v>0</v>
      </c>
      <c r="BF2054" s="191">
        <f>IF(N2054="snížená",J2054,0)</f>
        <v>0</v>
      </c>
      <c r="BG2054" s="191">
        <f>IF(N2054="zákl. přenesená",J2054,0)</f>
        <v>0</v>
      </c>
      <c r="BH2054" s="191">
        <f>IF(N2054="sníž. přenesená",J2054,0)</f>
        <v>0</v>
      </c>
      <c r="BI2054" s="191">
        <f>IF(N2054="nulová",J2054,0)</f>
        <v>0</v>
      </c>
      <c r="BJ2054" s="17" t="s">
        <v>88</v>
      </c>
      <c r="BK2054" s="191">
        <f>ROUND(I2054*H2054,2)</f>
        <v>0</v>
      </c>
      <c r="BL2054" s="17" t="s">
        <v>88</v>
      </c>
      <c r="BM2054" s="190" t="s">
        <v>2683</v>
      </c>
    </row>
    <row r="2055" spans="1:65" s="13" customFormat="1" ht="11.25">
      <c r="B2055" s="192"/>
      <c r="C2055" s="193"/>
      <c r="D2055" s="194" t="s">
        <v>193</v>
      </c>
      <c r="E2055" s="195" t="s">
        <v>43</v>
      </c>
      <c r="F2055" s="196" t="s">
        <v>362</v>
      </c>
      <c r="G2055" s="193"/>
      <c r="H2055" s="195" t="s">
        <v>43</v>
      </c>
      <c r="I2055" s="197"/>
      <c r="J2055" s="193"/>
      <c r="K2055" s="193"/>
      <c r="L2055" s="198"/>
      <c r="M2055" s="199"/>
      <c r="N2055" s="200"/>
      <c r="O2055" s="200"/>
      <c r="P2055" s="200"/>
      <c r="Q2055" s="200"/>
      <c r="R2055" s="200"/>
      <c r="S2055" s="200"/>
      <c r="T2055" s="201"/>
      <c r="AT2055" s="202" t="s">
        <v>193</v>
      </c>
      <c r="AU2055" s="202" t="s">
        <v>90</v>
      </c>
      <c r="AV2055" s="13" t="s">
        <v>88</v>
      </c>
      <c r="AW2055" s="13" t="s">
        <v>41</v>
      </c>
      <c r="AX2055" s="13" t="s">
        <v>80</v>
      </c>
      <c r="AY2055" s="202" t="s">
        <v>182</v>
      </c>
    </row>
    <row r="2056" spans="1:65" s="13" customFormat="1" ht="11.25">
      <c r="B2056" s="192"/>
      <c r="C2056" s="193"/>
      <c r="D2056" s="194" t="s">
        <v>193</v>
      </c>
      <c r="E2056" s="195" t="s">
        <v>43</v>
      </c>
      <c r="F2056" s="196" t="s">
        <v>2195</v>
      </c>
      <c r="G2056" s="193"/>
      <c r="H2056" s="195" t="s">
        <v>43</v>
      </c>
      <c r="I2056" s="197"/>
      <c r="J2056" s="193"/>
      <c r="K2056" s="193"/>
      <c r="L2056" s="198"/>
      <c r="M2056" s="199"/>
      <c r="N2056" s="200"/>
      <c r="O2056" s="200"/>
      <c r="P2056" s="200"/>
      <c r="Q2056" s="200"/>
      <c r="R2056" s="200"/>
      <c r="S2056" s="200"/>
      <c r="T2056" s="201"/>
      <c r="AT2056" s="202" t="s">
        <v>193</v>
      </c>
      <c r="AU2056" s="202" t="s">
        <v>90</v>
      </c>
      <c r="AV2056" s="13" t="s">
        <v>88</v>
      </c>
      <c r="AW2056" s="13" t="s">
        <v>41</v>
      </c>
      <c r="AX2056" s="13" t="s">
        <v>80</v>
      </c>
      <c r="AY2056" s="202" t="s">
        <v>182</v>
      </c>
    </row>
    <row r="2057" spans="1:65" s="14" customFormat="1" ht="11.25">
      <c r="B2057" s="203"/>
      <c r="C2057" s="204"/>
      <c r="D2057" s="194" t="s">
        <v>193</v>
      </c>
      <c r="E2057" s="205" t="s">
        <v>43</v>
      </c>
      <c r="F2057" s="206" t="s">
        <v>2669</v>
      </c>
      <c r="G2057" s="204"/>
      <c r="H2057" s="207">
        <v>59</v>
      </c>
      <c r="I2057" s="208"/>
      <c r="J2057" s="204"/>
      <c r="K2057" s="204"/>
      <c r="L2057" s="209"/>
      <c r="M2057" s="210"/>
      <c r="N2057" s="211"/>
      <c r="O2057" s="211"/>
      <c r="P2057" s="211"/>
      <c r="Q2057" s="211"/>
      <c r="R2057" s="211"/>
      <c r="S2057" s="211"/>
      <c r="T2057" s="212"/>
      <c r="AT2057" s="213" t="s">
        <v>193</v>
      </c>
      <c r="AU2057" s="213" t="s">
        <v>90</v>
      </c>
      <c r="AV2057" s="14" t="s">
        <v>90</v>
      </c>
      <c r="AW2057" s="14" t="s">
        <v>41</v>
      </c>
      <c r="AX2057" s="14" t="s">
        <v>88</v>
      </c>
      <c r="AY2057" s="213" t="s">
        <v>182</v>
      </c>
    </row>
    <row r="2058" spans="1:65" s="2" customFormat="1" ht="37.9" customHeight="1">
      <c r="A2058" s="35"/>
      <c r="B2058" s="36"/>
      <c r="C2058" s="179" t="s">
        <v>2684</v>
      </c>
      <c r="D2058" s="179" t="s">
        <v>187</v>
      </c>
      <c r="E2058" s="180" t="s">
        <v>1197</v>
      </c>
      <c r="F2058" s="181" t="s">
        <v>1198</v>
      </c>
      <c r="G2058" s="182" t="s">
        <v>481</v>
      </c>
      <c r="H2058" s="183">
        <v>205</v>
      </c>
      <c r="I2058" s="184"/>
      <c r="J2058" s="185">
        <f>ROUND(I2058*H2058,2)</f>
        <v>0</v>
      </c>
      <c r="K2058" s="181" t="s">
        <v>191</v>
      </c>
      <c r="L2058" s="40"/>
      <c r="M2058" s="186" t="s">
        <v>43</v>
      </c>
      <c r="N2058" s="187" t="s">
        <v>51</v>
      </c>
      <c r="O2058" s="65"/>
      <c r="P2058" s="188">
        <f>O2058*H2058</f>
        <v>0</v>
      </c>
      <c r="Q2058" s="188">
        <v>0</v>
      </c>
      <c r="R2058" s="188">
        <f>Q2058*H2058</f>
        <v>0</v>
      </c>
      <c r="S2058" s="188">
        <v>0</v>
      </c>
      <c r="T2058" s="189">
        <f>S2058*H2058</f>
        <v>0</v>
      </c>
      <c r="U2058" s="35"/>
      <c r="V2058" s="35"/>
      <c r="W2058" s="35"/>
      <c r="X2058" s="35"/>
      <c r="Y2058" s="35"/>
      <c r="Z2058" s="35"/>
      <c r="AA2058" s="35"/>
      <c r="AB2058" s="35"/>
      <c r="AC2058" s="35"/>
      <c r="AD2058" s="35"/>
      <c r="AE2058" s="35"/>
      <c r="AR2058" s="190" t="s">
        <v>88</v>
      </c>
      <c r="AT2058" s="190" t="s">
        <v>187</v>
      </c>
      <c r="AU2058" s="190" t="s">
        <v>90</v>
      </c>
      <c r="AY2058" s="17" t="s">
        <v>182</v>
      </c>
      <c r="BE2058" s="191">
        <f>IF(N2058="základní",J2058,0)</f>
        <v>0</v>
      </c>
      <c r="BF2058" s="191">
        <f>IF(N2058="snížená",J2058,0)</f>
        <v>0</v>
      </c>
      <c r="BG2058" s="191">
        <f>IF(N2058="zákl. přenesená",J2058,0)</f>
        <v>0</v>
      </c>
      <c r="BH2058" s="191">
        <f>IF(N2058="sníž. přenesená",J2058,0)</f>
        <v>0</v>
      </c>
      <c r="BI2058" s="191">
        <f>IF(N2058="nulová",J2058,0)</f>
        <v>0</v>
      </c>
      <c r="BJ2058" s="17" t="s">
        <v>88</v>
      </c>
      <c r="BK2058" s="191">
        <f>ROUND(I2058*H2058,2)</f>
        <v>0</v>
      </c>
      <c r="BL2058" s="17" t="s">
        <v>88</v>
      </c>
      <c r="BM2058" s="190" t="s">
        <v>1199</v>
      </c>
    </row>
    <row r="2059" spans="1:65" s="13" customFormat="1" ht="11.25">
      <c r="B2059" s="192"/>
      <c r="C2059" s="193"/>
      <c r="D2059" s="194" t="s">
        <v>193</v>
      </c>
      <c r="E2059" s="195" t="s">
        <v>43</v>
      </c>
      <c r="F2059" s="196" t="s">
        <v>362</v>
      </c>
      <c r="G2059" s="193"/>
      <c r="H2059" s="195" t="s">
        <v>43</v>
      </c>
      <c r="I2059" s="197"/>
      <c r="J2059" s="193"/>
      <c r="K2059" s="193"/>
      <c r="L2059" s="198"/>
      <c r="M2059" s="199"/>
      <c r="N2059" s="200"/>
      <c r="O2059" s="200"/>
      <c r="P2059" s="200"/>
      <c r="Q2059" s="200"/>
      <c r="R2059" s="200"/>
      <c r="S2059" s="200"/>
      <c r="T2059" s="201"/>
      <c r="AT2059" s="202" t="s">
        <v>193</v>
      </c>
      <c r="AU2059" s="202" t="s">
        <v>90</v>
      </c>
      <c r="AV2059" s="13" t="s">
        <v>88</v>
      </c>
      <c r="AW2059" s="13" t="s">
        <v>41</v>
      </c>
      <c r="AX2059" s="13" t="s">
        <v>80</v>
      </c>
      <c r="AY2059" s="202" t="s">
        <v>182</v>
      </c>
    </row>
    <row r="2060" spans="1:65" s="13" customFormat="1" ht="11.25">
      <c r="B2060" s="192"/>
      <c r="C2060" s="193"/>
      <c r="D2060" s="194" t="s">
        <v>193</v>
      </c>
      <c r="E2060" s="195" t="s">
        <v>43</v>
      </c>
      <c r="F2060" s="196" t="s">
        <v>1051</v>
      </c>
      <c r="G2060" s="193"/>
      <c r="H2060" s="195" t="s">
        <v>43</v>
      </c>
      <c r="I2060" s="197"/>
      <c r="J2060" s="193"/>
      <c r="K2060" s="193"/>
      <c r="L2060" s="198"/>
      <c r="M2060" s="199"/>
      <c r="N2060" s="200"/>
      <c r="O2060" s="200"/>
      <c r="P2060" s="200"/>
      <c r="Q2060" s="200"/>
      <c r="R2060" s="200"/>
      <c r="S2060" s="200"/>
      <c r="T2060" s="201"/>
      <c r="AT2060" s="202" t="s">
        <v>193</v>
      </c>
      <c r="AU2060" s="202" t="s">
        <v>90</v>
      </c>
      <c r="AV2060" s="13" t="s">
        <v>88</v>
      </c>
      <c r="AW2060" s="13" t="s">
        <v>41</v>
      </c>
      <c r="AX2060" s="13" t="s">
        <v>80</v>
      </c>
      <c r="AY2060" s="202" t="s">
        <v>182</v>
      </c>
    </row>
    <row r="2061" spans="1:65" s="14" customFormat="1" ht="22.5">
      <c r="B2061" s="203"/>
      <c r="C2061" s="204"/>
      <c r="D2061" s="194" t="s">
        <v>193</v>
      </c>
      <c r="E2061" s="205" t="s">
        <v>43</v>
      </c>
      <c r="F2061" s="206" t="s">
        <v>2665</v>
      </c>
      <c r="G2061" s="204"/>
      <c r="H2061" s="207">
        <v>205</v>
      </c>
      <c r="I2061" s="208"/>
      <c r="J2061" s="204"/>
      <c r="K2061" s="204"/>
      <c r="L2061" s="209"/>
      <c r="M2061" s="210"/>
      <c r="N2061" s="211"/>
      <c r="O2061" s="211"/>
      <c r="P2061" s="211"/>
      <c r="Q2061" s="211"/>
      <c r="R2061" s="211"/>
      <c r="S2061" s="211"/>
      <c r="T2061" s="212"/>
      <c r="AT2061" s="213" t="s">
        <v>193</v>
      </c>
      <c r="AU2061" s="213" t="s">
        <v>90</v>
      </c>
      <c r="AV2061" s="14" t="s">
        <v>90</v>
      </c>
      <c r="AW2061" s="14" t="s">
        <v>41</v>
      </c>
      <c r="AX2061" s="14" t="s">
        <v>88</v>
      </c>
      <c r="AY2061" s="213" t="s">
        <v>182</v>
      </c>
    </row>
    <row r="2062" spans="1:65" s="2" customFormat="1" ht="37.9" customHeight="1">
      <c r="A2062" s="35"/>
      <c r="B2062" s="36"/>
      <c r="C2062" s="179" t="s">
        <v>2685</v>
      </c>
      <c r="D2062" s="179" t="s">
        <v>187</v>
      </c>
      <c r="E2062" s="180" t="s">
        <v>1201</v>
      </c>
      <c r="F2062" s="181" t="s">
        <v>1202</v>
      </c>
      <c r="G2062" s="182" t="s">
        <v>481</v>
      </c>
      <c r="H2062" s="183">
        <v>55</v>
      </c>
      <c r="I2062" s="184"/>
      <c r="J2062" s="185">
        <f>ROUND(I2062*H2062,2)</f>
        <v>0</v>
      </c>
      <c r="K2062" s="181" t="s">
        <v>191</v>
      </c>
      <c r="L2062" s="40"/>
      <c r="M2062" s="186" t="s">
        <v>43</v>
      </c>
      <c r="N2062" s="187" t="s">
        <v>51</v>
      </c>
      <c r="O2062" s="65"/>
      <c r="P2062" s="188">
        <f>O2062*H2062</f>
        <v>0</v>
      </c>
      <c r="Q2062" s="188">
        <v>0</v>
      </c>
      <c r="R2062" s="188">
        <f>Q2062*H2062</f>
        <v>0</v>
      </c>
      <c r="S2062" s="188">
        <v>0</v>
      </c>
      <c r="T2062" s="189">
        <f>S2062*H2062</f>
        <v>0</v>
      </c>
      <c r="U2062" s="35"/>
      <c r="V2062" s="35"/>
      <c r="W2062" s="35"/>
      <c r="X2062" s="35"/>
      <c r="Y2062" s="35"/>
      <c r="Z2062" s="35"/>
      <c r="AA2062" s="35"/>
      <c r="AB2062" s="35"/>
      <c r="AC2062" s="35"/>
      <c r="AD2062" s="35"/>
      <c r="AE2062" s="35"/>
      <c r="AR2062" s="190" t="s">
        <v>88</v>
      </c>
      <c r="AT2062" s="190" t="s">
        <v>187</v>
      </c>
      <c r="AU2062" s="190" t="s">
        <v>90</v>
      </c>
      <c r="AY2062" s="17" t="s">
        <v>182</v>
      </c>
      <c r="BE2062" s="191">
        <f>IF(N2062="základní",J2062,0)</f>
        <v>0</v>
      </c>
      <c r="BF2062" s="191">
        <f>IF(N2062="snížená",J2062,0)</f>
        <v>0</v>
      </c>
      <c r="BG2062" s="191">
        <f>IF(N2062="zákl. přenesená",J2062,0)</f>
        <v>0</v>
      </c>
      <c r="BH2062" s="191">
        <f>IF(N2062="sníž. přenesená",J2062,0)</f>
        <v>0</v>
      </c>
      <c r="BI2062" s="191">
        <f>IF(N2062="nulová",J2062,0)</f>
        <v>0</v>
      </c>
      <c r="BJ2062" s="17" t="s">
        <v>88</v>
      </c>
      <c r="BK2062" s="191">
        <f>ROUND(I2062*H2062,2)</f>
        <v>0</v>
      </c>
      <c r="BL2062" s="17" t="s">
        <v>88</v>
      </c>
      <c r="BM2062" s="190" t="s">
        <v>2686</v>
      </c>
    </row>
    <row r="2063" spans="1:65" s="13" customFormat="1" ht="11.25">
      <c r="B2063" s="192"/>
      <c r="C2063" s="193"/>
      <c r="D2063" s="194" t="s">
        <v>193</v>
      </c>
      <c r="E2063" s="195" t="s">
        <v>43</v>
      </c>
      <c r="F2063" s="196" t="s">
        <v>362</v>
      </c>
      <c r="G2063" s="193"/>
      <c r="H2063" s="195" t="s">
        <v>43</v>
      </c>
      <c r="I2063" s="197"/>
      <c r="J2063" s="193"/>
      <c r="K2063" s="193"/>
      <c r="L2063" s="198"/>
      <c r="M2063" s="199"/>
      <c r="N2063" s="200"/>
      <c r="O2063" s="200"/>
      <c r="P2063" s="200"/>
      <c r="Q2063" s="200"/>
      <c r="R2063" s="200"/>
      <c r="S2063" s="200"/>
      <c r="T2063" s="201"/>
      <c r="AT2063" s="202" t="s">
        <v>193</v>
      </c>
      <c r="AU2063" s="202" t="s">
        <v>90</v>
      </c>
      <c r="AV2063" s="13" t="s">
        <v>88</v>
      </c>
      <c r="AW2063" s="13" t="s">
        <v>41</v>
      </c>
      <c r="AX2063" s="13" t="s">
        <v>80</v>
      </c>
      <c r="AY2063" s="202" t="s">
        <v>182</v>
      </c>
    </row>
    <row r="2064" spans="1:65" s="13" customFormat="1" ht="11.25">
      <c r="B2064" s="192"/>
      <c r="C2064" s="193"/>
      <c r="D2064" s="194" t="s">
        <v>193</v>
      </c>
      <c r="E2064" s="195" t="s">
        <v>43</v>
      </c>
      <c r="F2064" s="196" t="s">
        <v>1053</v>
      </c>
      <c r="G2064" s="193"/>
      <c r="H2064" s="195" t="s">
        <v>43</v>
      </c>
      <c r="I2064" s="197"/>
      <c r="J2064" s="193"/>
      <c r="K2064" s="193"/>
      <c r="L2064" s="198"/>
      <c r="M2064" s="199"/>
      <c r="N2064" s="200"/>
      <c r="O2064" s="200"/>
      <c r="P2064" s="200"/>
      <c r="Q2064" s="200"/>
      <c r="R2064" s="200"/>
      <c r="S2064" s="200"/>
      <c r="T2064" s="201"/>
      <c r="AT2064" s="202" t="s">
        <v>193</v>
      </c>
      <c r="AU2064" s="202" t="s">
        <v>90</v>
      </c>
      <c r="AV2064" s="13" t="s">
        <v>88</v>
      </c>
      <c r="AW2064" s="13" t="s">
        <v>41</v>
      </c>
      <c r="AX2064" s="13" t="s">
        <v>80</v>
      </c>
      <c r="AY2064" s="202" t="s">
        <v>182</v>
      </c>
    </row>
    <row r="2065" spans="1:51" s="14" customFormat="1" ht="11.25">
      <c r="B2065" s="203"/>
      <c r="C2065" s="204"/>
      <c r="D2065" s="194" t="s">
        <v>193</v>
      </c>
      <c r="E2065" s="205" t="s">
        <v>43</v>
      </c>
      <c r="F2065" s="206" t="s">
        <v>2667</v>
      </c>
      <c r="G2065" s="204"/>
      <c r="H2065" s="207">
        <v>55</v>
      </c>
      <c r="I2065" s="208"/>
      <c r="J2065" s="204"/>
      <c r="K2065" s="204"/>
      <c r="L2065" s="209"/>
      <c r="M2065" s="224"/>
      <c r="N2065" s="225"/>
      <c r="O2065" s="225"/>
      <c r="P2065" s="225"/>
      <c r="Q2065" s="225"/>
      <c r="R2065" s="225"/>
      <c r="S2065" s="225"/>
      <c r="T2065" s="226"/>
      <c r="AT2065" s="213" t="s">
        <v>193</v>
      </c>
      <c r="AU2065" s="213" t="s">
        <v>90</v>
      </c>
      <c r="AV2065" s="14" t="s">
        <v>90</v>
      </c>
      <c r="AW2065" s="14" t="s">
        <v>41</v>
      </c>
      <c r="AX2065" s="14" t="s">
        <v>88</v>
      </c>
      <c r="AY2065" s="213" t="s">
        <v>182</v>
      </c>
    </row>
    <row r="2066" spans="1:51" s="2" customFormat="1" ht="6.95" customHeight="1">
      <c r="A2066" s="35"/>
      <c r="B2066" s="48"/>
      <c r="C2066" s="49"/>
      <c r="D2066" s="49"/>
      <c r="E2066" s="49"/>
      <c r="F2066" s="49"/>
      <c r="G2066" s="49"/>
      <c r="H2066" s="49"/>
      <c r="I2066" s="49"/>
      <c r="J2066" s="49"/>
      <c r="K2066" s="49"/>
      <c r="L2066" s="40"/>
      <c r="M2066" s="35"/>
      <c r="O2066" s="35"/>
      <c r="P2066" s="35"/>
      <c r="Q2066" s="35"/>
      <c r="R2066" s="35"/>
      <c r="S2066" s="35"/>
      <c r="T2066" s="35"/>
      <c r="U2066" s="35"/>
      <c r="V2066" s="35"/>
      <c r="W2066" s="35"/>
      <c r="X2066" s="35"/>
      <c r="Y2066" s="35"/>
      <c r="Z2066" s="35"/>
      <c r="AA2066" s="35"/>
      <c r="AB2066" s="35"/>
      <c r="AC2066" s="35"/>
      <c r="AD2066" s="35"/>
      <c r="AE2066" s="35"/>
    </row>
  </sheetData>
  <sheetProtection algorithmName="SHA-512" hashValue="qAc6irdn1DsFipXKrd2pEu1i4GFuApnhSEk4bPtwlOC2zYU9kdS2Iw3zcLuAxirSdTy5XVzjFKwCq6aLRfRBcg==" saltValue="cAzFxOg6QQrE3thXBFS8WJhZYNGEu0H+3BlkoEMQvDeMsUNTOEaqQwERURy8RBExW9OgjvhDvsXg8kUsUAIbpw==" spinCount="100000" sheet="1" objects="1" scenarios="1" formatColumns="0" formatRows="0" autoFilter="0"/>
  <autoFilter ref="C87:K2065" xr:uid="{00000000-0009-0000-0000-000008000000}"/>
  <mergeCells count="9">
    <mergeCell ref="E50:H50"/>
    <mergeCell ref="E78:H78"/>
    <mergeCell ref="E80:H80"/>
    <mergeCell ref="L2:V2"/>
    <mergeCell ref="E7:H7"/>
    <mergeCell ref="E9:H9"/>
    <mergeCell ref="E18:H18"/>
    <mergeCell ref="E27:H27"/>
    <mergeCell ref="E48:H48"/>
  </mergeCells>
  <pageMargins left="0.39370078740157483" right="0.39370078740157483" top="0.39370078740157483" bottom="0.39370078740157483" header="0" footer="0"/>
  <pageSetup paperSize="9" scale="77" fitToHeight="100" orientation="portrait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21</vt:i4>
      </vt:variant>
      <vt:variant>
        <vt:lpstr>Pojmenované oblasti</vt:lpstr>
      </vt:variant>
      <vt:variant>
        <vt:i4>42</vt:i4>
      </vt:variant>
    </vt:vector>
  </HeadingPairs>
  <TitlesOfParts>
    <vt:vector size="63" baseType="lpstr">
      <vt:lpstr>Rekapitulace stavby</vt:lpstr>
      <vt:lpstr>PS450 - Dispečink SSZ</vt:lpstr>
      <vt:lpstr>PS451 - SSZ přechodu Olbr...</vt:lpstr>
      <vt:lpstr>PS451.1 - přechod Olbrich...</vt:lpstr>
      <vt:lpstr>PS452 - SSZ Olbrichova – ...</vt:lpstr>
      <vt:lpstr>PS452.1 - přechod Olbrich...</vt:lpstr>
      <vt:lpstr>PS452.2 - křižovatka Nádr...</vt:lpstr>
      <vt:lpstr>PS452.3 - přechod Nádražn...</vt:lpstr>
      <vt:lpstr>PS453 - SSZ Praskova – Ná...</vt:lpstr>
      <vt:lpstr>PS 453.1 - Nádražní okruh...</vt:lpstr>
      <vt:lpstr>PS454 - SSZ Komenského – ...</vt:lpstr>
      <vt:lpstr>PS454.1 - křižovatka Nádr...</vt:lpstr>
      <vt:lpstr>PS455 - SSZ Těšínská – Ko...</vt:lpstr>
      <vt:lpstr>PS456 - Připojení stávají...</vt:lpstr>
      <vt:lpstr>PS457 - Připojení stávají...</vt:lpstr>
      <vt:lpstr>PS460 - Výměna koordinačn...</vt:lpstr>
      <vt:lpstr>PS460.1 - Koordinační kab...</vt:lpstr>
      <vt:lpstr>PS461 - Výměna koordinačn...</vt:lpstr>
      <vt:lpstr>PS461.1 - Koordinační kab...</vt:lpstr>
      <vt:lpstr>SO105 - Těšínská – Komens...</vt:lpstr>
      <vt:lpstr>VRN - Vedlejší a ostatní ...</vt:lpstr>
      <vt:lpstr>'PS 453.1 - Nádražní okruh...'!Názvy_tisku</vt:lpstr>
      <vt:lpstr>'PS450 - Dispečink SSZ'!Názvy_tisku</vt:lpstr>
      <vt:lpstr>'PS451 - SSZ přechodu Olbr...'!Názvy_tisku</vt:lpstr>
      <vt:lpstr>'PS451.1 - přechod Olbrich...'!Názvy_tisku</vt:lpstr>
      <vt:lpstr>'PS452 - SSZ Olbrichova – ...'!Názvy_tisku</vt:lpstr>
      <vt:lpstr>'PS452.1 - přechod Olbrich...'!Názvy_tisku</vt:lpstr>
      <vt:lpstr>'PS452.2 - křižovatka Nádr...'!Názvy_tisku</vt:lpstr>
      <vt:lpstr>'PS452.3 - přechod Nádražn...'!Názvy_tisku</vt:lpstr>
      <vt:lpstr>'PS453 - SSZ Praskova – Ná...'!Názvy_tisku</vt:lpstr>
      <vt:lpstr>'PS454 - SSZ Komenského – ...'!Názvy_tisku</vt:lpstr>
      <vt:lpstr>'PS454.1 - křižovatka Nádr...'!Názvy_tisku</vt:lpstr>
      <vt:lpstr>'PS455 - SSZ Těšínská – Ko...'!Názvy_tisku</vt:lpstr>
      <vt:lpstr>'PS456 - Připojení stávají...'!Názvy_tisku</vt:lpstr>
      <vt:lpstr>'PS457 - Připojení stávají...'!Názvy_tisku</vt:lpstr>
      <vt:lpstr>'PS460 - Výměna koordinačn...'!Názvy_tisku</vt:lpstr>
      <vt:lpstr>'PS460.1 - Koordinační kab...'!Názvy_tisku</vt:lpstr>
      <vt:lpstr>'PS461 - Výměna koordinačn...'!Názvy_tisku</vt:lpstr>
      <vt:lpstr>'PS461.1 - Koordinační kab...'!Názvy_tisku</vt:lpstr>
      <vt:lpstr>'Rekapitulace stavby'!Názvy_tisku</vt:lpstr>
      <vt:lpstr>'SO105 - Těšínská – Komens...'!Názvy_tisku</vt:lpstr>
      <vt:lpstr>'VRN - Vedlejší a ostatní ...'!Názvy_tisku</vt:lpstr>
      <vt:lpstr>'PS 453.1 - Nádražní okruh...'!Oblast_tisku</vt:lpstr>
      <vt:lpstr>'PS450 - Dispečink SSZ'!Oblast_tisku</vt:lpstr>
      <vt:lpstr>'PS451 - SSZ přechodu Olbr...'!Oblast_tisku</vt:lpstr>
      <vt:lpstr>'PS451.1 - přechod Olbrich...'!Oblast_tisku</vt:lpstr>
      <vt:lpstr>'PS452 - SSZ Olbrichova – ...'!Oblast_tisku</vt:lpstr>
      <vt:lpstr>'PS452.1 - přechod Olbrich...'!Oblast_tisku</vt:lpstr>
      <vt:lpstr>'PS452.2 - křižovatka Nádr...'!Oblast_tisku</vt:lpstr>
      <vt:lpstr>'PS452.3 - přechod Nádražn...'!Oblast_tisku</vt:lpstr>
      <vt:lpstr>'PS453 - SSZ Praskova – Ná...'!Oblast_tisku</vt:lpstr>
      <vt:lpstr>'PS454 - SSZ Komenského – ...'!Oblast_tisku</vt:lpstr>
      <vt:lpstr>'PS454.1 - křižovatka Nádr...'!Oblast_tisku</vt:lpstr>
      <vt:lpstr>'PS455 - SSZ Těšínská – Ko...'!Oblast_tisku</vt:lpstr>
      <vt:lpstr>'PS456 - Připojení stávají...'!Oblast_tisku</vt:lpstr>
      <vt:lpstr>'PS457 - Připojení stávají...'!Oblast_tisku</vt:lpstr>
      <vt:lpstr>'PS460 - Výměna koordinačn...'!Oblast_tisku</vt:lpstr>
      <vt:lpstr>'PS460.1 - Koordinační kab...'!Oblast_tisku</vt:lpstr>
      <vt:lpstr>'PS461 - Výměna koordinačn...'!Oblast_tisku</vt:lpstr>
      <vt:lpstr>'PS461.1 - Koordinační kab...'!Oblast_tisku</vt:lpstr>
      <vt:lpstr>'Rekapitulace stavby'!Oblast_tisku</vt:lpstr>
      <vt:lpstr>'SO105 - Těšínská – Komens...'!Oblast_tisku</vt:lpstr>
      <vt:lpstr>'VRN - Vedlejší a ostatní 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PK-PC4\Luděk</dc:creator>
  <cp:lastModifiedBy>Luděk</cp:lastModifiedBy>
  <dcterms:created xsi:type="dcterms:W3CDTF">2020-09-16T08:44:34Z</dcterms:created>
  <dcterms:modified xsi:type="dcterms:W3CDTF">2020-09-16T08:49:17Z</dcterms:modified>
</cp:coreProperties>
</file>